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asuh\Desktop\"/>
    </mc:Choice>
  </mc:AlternateContent>
  <bookViews>
    <workbookView xWindow="0" yWindow="0" windowWidth="21570" windowHeight="8175" tabRatio="796"/>
  </bookViews>
  <sheets>
    <sheet name="İL-,LÇE KARNE" sheetId="1" r:id="rId1"/>
  </sheets>
  <definedNames>
    <definedName name="_xlnm._FilterDatabase" localSheetId="0" hidden="1">'İL-,LÇE KARNE'!$B$4:$BG$1077</definedName>
    <definedName name="_xlnm.Print_Area" localSheetId="0">'İL-,LÇE KARNE'!$A$1:$GR$1122</definedName>
  </definedNames>
  <calcPr calcId="152511"/>
</workbook>
</file>

<file path=xl/calcChain.xml><?xml version="1.0" encoding="utf-8"?>
<calcChain xmlns="http://schemas.openxmlformats.org/spreadsheetml/2006/main">
  <c r="W963" i="1" l="1"/>
  <c r="AE1082" i="1" l="1"/>
  <c r="S1082" i="1" s="1"/>
  <c r="Z1104" i="1" l="1"/>
  <c r="Y1104" i="1"/>
  <c r="X1104" i="1"/>
  <c r="W1104" i="1"/>
  <c r="I1081" i="1" l="1"/>
  <c r="W1082" i="1"/>
  <c r="M1104" i="1"/>
  <c r="D1104" i="1"/>
  <c r="D1103" i="1" l="1"/>
  <c r="D110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K5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992" i="1"/>
  <c r="M992" i="1"/>
  <c r="AK1068" i="1"/>
  <c r="AK1069" i="1"/>
  <c r="AK1070" i="1"/>
  <c r="AK1071" i="1"/>
  <c r="AK107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992" i="1"/>
  <c r="AK977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992" i="1"/>
  <c r="AY5" i="1"/>
  <c r="CJ996" i="1"/>
  <c r="CK996" i="1"/>
  <c r="CL996" i="1"/>
  <c r="CN996" i="1"/>
  <c r="CO996" i="1"/>
  <c r="CP996" i="1"/>
  <c r="CQ996" i="1"/>
  <c r="CJ997" i="1"/>
  <c r="CK997" i="1"/>
  <c r="CL997" i="1"/>
  <c r="CN997" i="1"/>
  <c r="CO997" i="1"/>
  <c r="CP997" i="1"/>
  <c r="CQ997" i="1"/>
  <c r="CJ998" i="1"/>
  <c r="CK998" i="1"/>
  <c r="CL998" i="1"/>
  <c r="CN998" i="1"/>
  <c r="CO998" i="1"/>
  <c r="CP998" i="1"/>
  <c r="CQ998" i="1"/>
  <c r="CJ999" i="1"/>
  <c r="CK999" i="1"/>
  <c r="CL999" i="1"/>
  <c r="CN999" i="1"/>
  <c r="CO999" i="1"/>
  <c r="CP999" i="1"/>
  <c r="CQ999" i="1"/>
  <c r="CJ1000" i="1"/>
  <c r="CK1000" i="1"/>
  <c r="CL1000" i="1"/>
  <c r="CN1000" i="1"/>
  <c r="CO1000" i="1"/>
  <c r="CP1000" i="1"/>
  <c r="CQ1000" i="1"/>
  <c r="CJ1001" i="1"/>
  <c r="CK1001" i="1"/>
  <c r="CL1001" i="1"/>
  <c r="CN1001" i="1"/>
  <c r="CO1001" i="1"/>
  <c r="CP1001" i="1"/>
  <c r="CQ1001" i="1"/>
  <c r="CJ1002" i="1"/>
  <c r="CK1002" i="1"/>
  <c r="CL1002" i="1"/>
  <c r="CN1002" i="1"/>
  <c r="CO1002" i="1"/>
  <c r="CP1002" i="1"/>
  <c r="CQ1002" i="1"/>
  <c r="CJ1003" i="1"/>
  <c r="CK1003" i="1"/>
  <c r="CL1003" i="1"/>
  <c r="CN1003" i="1"/>
  <c r="CO1003" i="1"/>
  <c r="CP1003" i="1"/>
  <c r="CQ1003" i="1"/>
  <c r="CJ1004" i="1"/>
  <c r="CK1004" i="1"/>
  <c r="CL1004" i="1"/>
  <c r="CN1004" i="1"/>
  <c r="CO1004" i="1"/>
  <c r="CP1004" i="1"/>
  <c r="CQ1004" i="1"/>
  <c r="CJ1005" i="1"/>
  <c r="CK1005" i="1"/>
  <c r="CL1005" i="1"/>
  <c r="CN1005" i="1"/>
  <c r="CO1005" i="1"/>
  <c r="CP1005" i="1"/>
  <c r="CQ1005" i="1"/>
  <c r="CJ1006" i="1"/>
  <c r="CK1006" i="1"/>
  <c r="CL1006" i="1"/>
  <c r="CN1006" i="1"/>
  <c r="CO1006" i="1"/>
  <c r="CP1006" i="1"/>
  <c r="CQ1006" i="1"/>
  <c r="CJ1007" i="1"/>
  <c r="CK1007" i="1"/>
  <c r="CL1007" i="1"/>
  <c r="CN1007" i="1"/>
  <c r="CO1007" i="1"/>
  <c r="CP1007" i="1"/>
  <c r="CQ1007" i="1"/>
  <c r="CJ1008" i="1"/>
  <c r="CK1008" i="1"/>
  <c r="CL1008" i="1"/>
  <c r="CN1008" i="1"/>
  <c r="CO1008" i="1"/>
  <c r="CP1008" i="1"/>
  <c r="CQ1008" i="1"/>
  <c r="CJ1009" i="1"/>
  <c r="CK1009" i="1"/>
  <c r="CL1009" i="1"/>
  <c r="CN1009" i="1"/>
  <c r="CO1009" i="1"/>
  <c r="CP1009" i="1"/>
  <c r="CQ1009" i="1"/>
  <c r="CJ1010" i="1"/>
  <c r="CK1010" i="1"/>
  <c r="CL1010" i="1"/>
  <c r="CN1010" i="1"/>
  <c r="CO1010" i="1"/>
  <c r="CP1010" i="1"/>
  <c r="CQ1010" i="1"/>
  <c r="CJ1011" i="1"/>
  <c r="CK1011" i="1"/>
  <c r="CL1011" i="1"/>
  <c r="CN1011" i="1"/>
  <c r="CO1011" i="1"/>
  <c r="CP1011" i="1"/>
  <c r="CQ1011" i="1"/>
  <c r="CJ1012" i="1"/>
  <c r="CK1012" i="1"/>
  <c r="CL1012" i="1"/>
  <c r="CN1012" i="1"/>
  <c r="CO1012" i="1"/>
  <c r="CP1012" i="1"/>
  <c r="CQ1012" i="1"/>
  <c r="CJ1013" i="1"/>
  <c r="CK1013" i="1"/>
  <c r="CL1013" i="1"/>
  <c r="CN1013" i="1"/>
  <c r="CO1013" i="1"/>
  <c r="CP1013" i="1"/>
  <c r="CQ1013" i="1"/>
  <c r="CJ1014" i="1"/>
  <c r="CK1014" i="1"/>
  <c r="CL1014" i="1"/>
  <c r="CN1014" i="1"/>
  <c r="CO1014" i="1"/>
  <c r="CP1014" i="1"/>
  <c r="CQ1014" i="1"/>
  <c r="CJ1015" i="1"/>
  <c r="CK1015" i="1"/>
  <c r="CL1015" i="1"/>
  <c r="CN1015" i="1"/>
  <c r="CO1015" i="1"/>
  <c r="CP1015" i="1"/>
  <c r="CQ1015" i="1"/>
  <c r="CJ1016" i="1"/>
  <c r="CK1016" i="1"/>
  <c r="CL1016" i="1"/>
  <c r="CN1016" i="1"/>
  <c r="CO1016" i="1"/>
  <c r="CP1016" i="1"/>
  <c r="CQ1016" i="1"/>
  <c r="CJ1017" i="1"/>
  <c r="CK1017" i="1"/>
  <c r="CL1017" i="1"/>
  <c r="CN1017" i="1"/>
  <c r="CO1017" i="1"/>
  <c r="CP1017" i="1"/>
  <c r="CQ1017" i="1"/>
  <c r="CJ1018" i="1"/>
  <c r="CK1018" i="1"/>
  <c r="CL1018" i="1"/>
  <c r="CN1018" i="1"/>
  <c r="CO1018" i="1"/>
  <c r="CP1018" i="1"/>
  <c r="CQ1018" i="1"/>
  <c r="CJ1019" i="1"/>
  <c r="CK1019" i="1"/>
  <c r="CL1019" i="1"/>
  <c r="CN1019" i="1"/>
  <c r="CO1019" i="1"/>
  <c r="CP1019" i="1"/>
  <c r="CQ1019" i="1"/>
  <c r="CJ1020" i="1"/>
  <c r="CK1020" i="1"/>
  <c r="CL1020" i="1"/>
  <c r="CN1020" i="1"/>
  <c r="CO1020" i="1"/>
  <c r="CP1020" i="1"/>
  <c r="CQ1020" i="1"/>
  <c r="CJ1021" i="1"/>
  <c r="CK1021" i="1"/>
  <c r="CL1021" i="1"/>
  <c r="CN1021" i="1"/>
  <c r="CO1021" i="1"/>
  <c r="CP1021" i="1"/>
  <c r="CQ1021" i="1"/>
  <c r="CJ1022" i="1"/>
  <c r="CK1022" i="1"/>
  <c r="CL1022" i="1"/>
  <c r="CN1022" i="1"/>
  <c r="CO1022" i="1"/>
  <c r="CP1022" i="1"/>
  <c r="CQ1022" i="1"/>
  <c r="CJ1023" i="1"/>
  <c r="CK1023" i="1"/>
  <c r="CL1023" i="1"/>
  <c r="CN1023" i="1"/>
  <c r="CO1023" i="1"/>
  <c r="CP1023" i="1"/>
  <c r="CQ1023" i="1"/>
  <c r="CJ1024" i="1"/>
  <c r="CK1024" i="1"/>
  <c r="CL1024" i="1"/>
  <c r="CN1024" i="1"/>
  <c r="CO1024" i="1"/>
  <c r="CP1024" i="1"/>
  <c r="CQ1024" i="1"/>
  <c r="CJ1025" i="1"/>
  <c r="CK1025" i="1"/>
  <c r="CL1025" i="1"/>
  <c r="CN1025" i="1"/>
  <c r="CO1025" i="1"/>
  <c r="CP1025" i="1"/>
  <c r="CQ1025" i="1"/>
  <c r="CJ1026" i="1"/>
  <c r="CK1026" i="1"/>
  <c r="CL1026" i="1"/>
  <c r="CN1026" i="1"/>
  <c r="CO1026" i="1"/>
  <c r="CP1026" i="1"/>
  <c r="CQ1026" i="1"/>
  <c r="CJ1027" i="1"/>
  <c r="CK1027" i="1"/>
  <c r="CL1027" i="1"/>
  <c r="CN1027" i="1"/>
  <c r="CO1027" i="1"/>
  <c r="CP1027" i="1"/>
  <c r="CQ1027" i="1"/>
  <c r="CJ1028" i="1"/>
  <c r="CK1028" i="1"/>
  <c r="CL1028" i="1"/>
  <c r="CN1028" i="1"/>
  <c r="CO1028" i="1"/>
  <c r="CP1028" i="1"/>
  <c r="CQ1028" i="1"/>
  <c r="CJ1029" i="1"/>
  <c r="CK1029" i="1"/>
  <c r="CL1029" i="1"/>
  <c r="CN1029" i="1"/>
  <c r="CO1029" i="1"/>
  <c r="CP1029" i="1"/>
  <c r="CQ1029" i="1"/>
  <c r="CJ1030" i="1"/>
  <c r="CK1030" i="1"/>
  <c r="CL1030" i="1"/>
  <c r="CN1030" i="1"/>
  <c r="CO1030" i="1"/>
  <c r="CP1030" i="1"/>
  <c r="CQ1030" i="1"/>
  <c r="CJ1031" i="1"/>
  <c r="CK1031" i="1"/>
  <c r="CL1031" i="1"/>
  <c r="CN1031" i="1"/>
  <c r="CO1031" i="1"/>
  <c r="CP1031" i="1"/>
  <c r="CQ1031" i="1"/>
  <c r="CJ1032" i="1"/>
  <c r="CK1032" i="1"/>
  <c r="CL1032" i="1"/>
  <c r="CN1032" i="1"/>
  <c r="CO1032" i="1"/>
  <c r="CP1032" i="1"/>
  <c r="CQ1032" i="1"/>
  <c r="CJ1033" i="1"/>
  <c r="CK1033" i="1"/>
  <c r="CL1033" i="1"/>
  <c r="CN1033" i="1"/>
  <c r="CO1033" i="1"/>
  <c r="CP1033" i="1"/>
  <c r="CQ1033" i="1"/>
  <c r="CJ1034" i="1"/>
  <c r="CK1034" i="1"/>
  <c r="CL1034" i="1"/>
  <c r="CN1034" i="1"/>
  <c r="CO1034" i="1"/>
  <c r="CP1034" i="1"/>
  <c r="CQ1034" i="1"/>
  <c r="CJ1035" i="1"/>
  <c r="CK1035" i="1"/>
  <c r="CL1035" i="1"/>
  <c r="CN1035" i="1"/>
  <c r="CO1035" i="1"/>
  <c r="CP1035" i="1"/>
  <c r="CQ1035" i="1"/>
  <c r="CJ1036" i="1"/>
  <c r="CK1036" i="1"/>
  <c r="CL1036" i="1"/>
  <c r="CN1036" i="1"/>
  <c r="CO1036" i="1"/>
  <c r="CP1036" i="1"/>
  <c r="CQ1036" i="1"/>
  <c r="CJ1037" i="1"/>
  <c r="CK1037" i="1"/>
  <c r="CL1037" i="1"/>
  <c r="CN1037" i="1"/>
  <c r="CO1037" i="1"/>
  <c r="CP1037" i="1"/>
  <c r="CQ1037" i="1"/>
  <c r="CJ1038" i="1"/>
  <c r="CK1038" i="1"/>
  <c r="CL1038" i="1"/>
  <c r="CN1038" i="1"/>
  <c r="CO1038" i="1"/>
  <c r="CP1038" i="1"/>
  <c r="CQ1038" i="1"/>
  <c r="CJ1039" i="1"/>
  <c r="CK1039" i="1"/>
  <c r="CL1039" i="1"/>
  <c r="CN1039" i="1"/>
  <c r="CO1039" i="1"/>
  <c r="CP1039" i="1"/>
  <c r="CQ1039" i="1"/>
  <c r="CJ1040" i="1"/>
  <c r="CK1040" i="1"/>
  <c r="CL1040" i="1"/>
  <c r="CN1040" i="1"/>
  <c r="CO1040" i="1"/>
  <c r="CP1040" i="1"/>
  <c r="CQ1040" i="1"/>
  <c r="CJ1041" i="1"/>
  <c r="CK1041" i="1"/>
  <c r="CL1041" i="1"/>
  <c r="CN1041" i="1"/>
  <c r="CO1041" i="1"/>
  <c r="CP1041" i="1"/>
  <c r="CQ1041" i="1"/>
  <c r="CJ1042" i="1"/>
  <c r="CK1042" i="1"/>
  <c r="CL1042" i="1"/>
  <c r="CN1042" i="1"/>
  <c r="CO1042" i="1"/>
  <c r="CP1042" i="1"/>
  <c r="CQ1042" i="1"/>
  <c r="CJ1043" i="1"/>
  <c r="CK1043" i="1"/>
  <c r="CL1043" i="1"/>
  <c r="CN1043" i="1"/>
  <c r="CO1043" i="1"/>
  <c r="CP1043" i="1"/>
  <c r="CQ1043" i="1"/>
  <c r="CJ1044" i="1"/>
  <c r="CK1044" i="1"/>
  <c r="CL1044" i="1"/>
  <c r="CN1044" i="1"/>
  <c r="CO1044" i="1"/>
  <c r="CP1044" i="1"/>
  <c r="CQ1044" i="1"/>
  <c r="CJ1045" i="1"/>
  <c r="CK1045" i="1"/>
  <c r="CL1045" i="1"/>
  <c r="CN1045" i="1"/>
  <c r="CO1045" i="1"/>
  <c r="CP1045" i="1"/>
  <c r="CQ1045" i="1"/>
  <c r="CJ1046" i="1"/>
  <c r="CK1046" i="1"/>
  <c r="CL1046" i="1"/>
  <c r="CN1046" i="1"/>
  <c r="CO1046" i="1"/>
  <c r="CP1046" i="1"/>
  <c r="CQ1046" i="1"/>
  <c r="CJ1047" i="1"/>
  <c r="CK1047" i="1"/>
  <c r="CL1047" i="1"/>
  <c r="CN1047" i="1"/>
  <c r="CO1047" i="1"/>
  <c r="CP1047" i="1"/>
  <c r="CQ1047" i="1"/>
  <c r="CJ1048" i="1"/>
  <c r="CK1048" i="1"/>
  <c r="CL1048" i="1"/>
  <c r="CN1048" i="1"/>
  <c r="CO1048" i="1"/>
  <c r="CP1048" i="1"/>
  <c r="CQ1048" i="1"/>
  <c r="CJ1049" i="1"/>
  <c r="CK1049" i="1"/>
  <c r="CL1049" i="1"/>
  <c r="CN1049" i="1"/>
  <c r="CO1049" i="1"/>
  <c r="CP1049" i="1"/>
  <c r="CQ1049" i="1"/>
  <c r="CJ1050" i="1"/>
  <c r="CK1050" i="1"/>
  <c r="CL1050" i="1"/>
  <c r="CN1050" i="1"/>
  <c r="CO1050" i="1"/>
  <c r="CP1050" i="1"/>
  <c r="CQ1050" i="1"/>
  <c r="CJ1051" i="1"/>
  <c r="CK1051" i="1"/>
  <c r="CL1051" i="1"/>
  <c r="CN1051" i="1"/>
  <c r="CO1051" i="1"/>
  <c r="CP1051" i="1"/>
  <c r="CQ1051" i="1"/>
  <c r="CJ1052" i="1"/>
  <c r="CK1052" i="1"/>
  <c r="CL1052" i="1"/>
  <c r="CN1052" i="1"/>
  <c r="CO1052" i="1"/>
  <c r="CP1052" i="1"/>
  <c r="CQ1052" i="1"/>
  <c r="CJ1053" i="1"/>
  <c r="CK1053" i="1"/>
  <c r="CL1053" i="1"/>
  <c r="CN1053" i="1"/>
  <c r="CO1053" i="1"/>
  <c r="CP1053" i="1"/>
  <c r="CQ1053" i="1"/>
  <c r="CJ1054" i="1"/>
  <c r="CK1054" i="1"/>
  <c r="CL1054" i="1"/>
  <c r="CN1054" i="1"/>
  <c r="CO1054" i="1"/>
  <c r="CP1054" i="1"/>
  <c r="CQ1054" i="1"/>
  <c r="CJ1055" i="1"/>
  <c r="CK1055" i="1"/>
  <c r="CL1055" i="1"/>
  <c r="CN1055" i="1"/>
  <c r="CO1055" i="1"/>
  <c r="CP1055" i="1"/>
  <c r="CQ1055" i="1"/>
  <c r="CJ1056" i="1"/>
  <c r="CK1056" i="1"/>
  <c r="CL1056" i="1"/>
  <c r="CN1056" i="1"/>
  <c r="CO1056" i="1"/>
  <c r="CP1056" i="1"/>
  <c r="CQ1056" i="1"/>
  <c r="CJ1057" i="1"/>
  <c r="CK1057" i="1"/>
  <c r="CL1057" i="1"/>
  <c r="CN1057" i="1"/>
  <c r="CO1057" i="1"/>
  <c r="CP1057" i="1"/>
  <c r="CQ1057" i="1"/>
  <c r="CJ1058" i="1"/>
  <c r="CK1058" i="1"/>
  <c r="CL1058" i="1"/>
  <c r="CN1058" i="1"/>
  <c r="CO1058" i="1"/>
  <c r="CP1058" i="1"/>
  <c r="CQ1058" i="1"/>
  <c r="CJ1059" i="1"/>
  <c r="CK1059" i="1"/>
  <c r="CL1059" i="1"/>
  <c r="CN1059" i="1"/>
  <c r="CO1059" i="1"/>
  <c r="CP1059" i="1"/>
  <c r="CQ1059" i="1"/>
  <c r="CJ1060" i="1"/>
  <c r="CK1060" i="1"/>
  <c r="CL1060" i="1"/>
  <c r="CN1060" i="1"/>
  <c r="CO1060" i="1"/>
  <c r="CP1060" i="1"/>
  <c r="CQ1060" i="1"/>
  <c r="CJ1061" i="1"/>
  <c r="CK1061" i="1"/>
  <c r="CL1061" i="1"/>
  <c r="CN1061" i="1"/>
  <c r="CO1061" i="1"/>
  <c r="CP1061" i="1"/>
  <c r="CQ1061" i="1"/>
  <c r="CJ1062" i="1"/>
  <c r="CK1062" i="1"/>
  <c r="CL1062" i="1"/>
  <c r="CN1062" i="1"/>
  <c r="CO1062" i="1"/>
  <c r="CP1062" i="1"/>
  <c r="CQ1062" i="1"/>
  <c r="CJ1063" i="1"/>
  <c r="CK1063" i="1"/>
  <c r="CL1063" i="1"/>
  <c r="CN1063" i="1"/>
  <c r="CO1063" i="1"/>
  <c r="CP1063" i="1"/>
  <c r="CQ1063" i="1"/>
  <c r="CJ1064" i="1"/>
  <c r="CK1064" i="1"/>
  <c r="CL1064" i="1"/>
  <c r="CN1064" i="1"/>
  <c r="CO1064" i="1"/>
  <c r="CP1064" i="1"/>
  <c r="CQ1064" i="1"/>
  <c r="CJ1065" i="1"/>
  <c r="CK1065" i="1"/>
  <c r="CL1065" i="1"/>
  <c r="CN1065" i="1"/>
  <c r="CO1065" i="1"/>
  <c r="CP1065" i="1"/>
  <c r="CQ1065" i="1"/>
  <c r="CJ1066" i="1"/>
  <c r="CK1066" i="1"/>
  <c r="CL1066" i="1"/>
  <c r="CN1066" i="1"/>
  <c r="CO1066" i="1"/>
  <c r="CP1066" i="1"/>
  <c r="CQ1066" i="1"/>
  <c r="CJ1067" i="1"/>
  <c r="CK1067" i="1"/>
  <c r="CL1067" i="1"/>
  <c r="CN1067" i="1"/>
  <c r="CO1067" i="1"/>
  <c r="CP1067" i="1"/>
  <c r="CQ1067" i="1"/>
  <c r="CJ1068" i="1"/>
  <c r="CK1068" i="1"/>
  <c r="CL1068" i="1"/>
  <c r="CN1068" i="1"/>
  <c r="CO1068" i="1"/>
  <c r="CP1068" i="1"/>
  <c r="CQ1068" i="1"/>
  <c r="CJ1069" i="1"/>
  <c r="CK1069" i="1"/>
  <c r="CL1069" i="1"/>
  <c r="CN1069" i="1"/>
  <c r="CO1069" i="1"/>
  <c r="CP1069" i="1"/>
  <c r="CQ1069" i="1"/>
  <c r="CJ1070" i="1"/>
  <c r="CK1070" i="1"/>
  <c r="CL1070" i="1"/>
  <c r="CN1070" i="1"/>
  <c r="CO1070" i="1"/>
  <c r="CP1070" i="1"/>
  <c r="CQ1070" i="1"/>
  <c r="CJ1071" i="1"/>
  <c r="CK1071" i="1"/>
  <c r="CL1071" i="1"/>
  <c r="CN1071" i="1"/>
  <c r="CO1071" i="1"/>
  <c r="CP1071" i="1"/>
  <c r="CQ1071" i="1"/>
  <c r="CJ1072" i="1"/>
  <c r="CK1072" i="1"/>
  <c r="CL1072" i="1"/>
  <c r="CN1072" i="1"/>
  <c r="CO1072" i="1"/>
  <c r="CP1072" i="1"/>
  <c r="CQ1072" i="1"/>
  <c r="CJ992" i="1"/>
  <c r="CK992" i="1"/>
  <c r="CL992" i="1"/>
  <c r="CN992" i="1"/>
  <c r="CO992" i="1"/>
  <c r="CP992" i="1"/>
  <c r="CQ992" i="1"/>
  <c r="CJ993" i="1"/>
  <c r="CK993" i="1"/>
  <c r="CL993" i="1"/>
  <c r="CN993" i="1"/>
  <c r="CO993" i="1"/>
  <c r="CP993" i="1"/>
  <c r="CQ993" i="1"/>
  <c r="CJ994" i="1"/>
  <c r="CK994" i="1"/>
  <c r="CL994" i="1"/>
  <c r="CN994" i="1"/>
  <c r="CO994" i="1"/>
  <c r="CP994" i="1"/>
  <c r="CQ994" i="1"/>
  <c r="CJ995" i="1"/>
  <c r="CK995" i="1"/>
  <c r="CL995" i="1"/>
  <c r="CN995" i="1"/>
  <c r="CO995" i="1"/>
  <c r="CP995" i="1"/>
  <c r="CQ995" i="1"/>
  <c r="CU994" i="1"/>
  <c r="CU995" i="1"/>
  <c r="CU996" i="1"/>
  <c r="CU997" i="1"/>
  <c r="CU998" i="1"/>
  <c r="CU999" i="1"/>
  <c r="CU1000" i="1"/>
  <c r="CU1001" i="1"/>
  <c r="CU1002" i="1"/>
  <c r="CU1003" i="1"/>
  <c r="CU1004" i="1"/>
  <c r="CU1005" i="1"/>
  <c r="CU1006" i="1"/>
  <c r="CU1007" i="1"/>
  <c r="CU1008" i="1"/>
  <c r="CU1009" i="1"/>
  <c r="CU1010" i="1"/>
  <c r="CU1011" i="1"/>
  <c r="CU1012" i="1"/>
  <c r="CU1013" i="1"/>
  <c r="CU1014" i="1"/>
  <c r="CU1015" i="1"/>
  <c r="CU1016" i="1"/>
  <c r="CU1017" i="1"/>
  <c r="CU1018" i="1"/>
  <c r="CU1019" i="1"/>
  <c r="CU1020" i="1"/>
  <c r="CU1021" i="1"/>
  <c r="CU1022" i="1"/>
  <c r="CU1023" i="1"/>
  <c r="CU1024" i="1"/>
  <c r="CU1025" i="1"/>
  <c r="CU1026" i="1"/>
  <c r="CU1027" i="1"/>
  <c r="CU1028" i="1"/>
  <c r="CU1029" i="1"/>
  <c r="CU1030" i="1"/>
  <c r="CU1031" i="1"/>
  <c r="CU1032" i="1"/>
  <c r="CU1033" i="1"/>
  <c r="CU1034" i="1"/>
  <c r="CU1035" i="1"/>
  <c r="CU1036" i="1"/>
  <c r="CU1037" i="1"/>
  <c r="CU1038" i="1"/>
  <c r="CU1039" i="1"/>
  <c r="CU1040" i="1"/>
  <c r="CU1041" i="1"/>
  <c r="CU1042" i="1"/>
  <c r="CU1043" i="1"/>
  <c r="CU1044" i="1"/>
  <c r="CU1045" i="1"/>
  <c r="CU1046" i="1"/>
  <c r="CU1047" i="1"/>
  <c r="CU1048" i="1"/>
  <c r="CU1049" i="1"/>
  <c r="CU1050" i="1"/>
  <c r="CU1051" i="1"/>
  <c r="CU1052" i="1"/>
  <c r="CU1053" i="1"/>
  <c r="CU1054" i="1"/>
  <c r="CU1055" i="1"/>
  <c r="CU1056" i="1"/>
  <c r="CU1057" i="1"/>
  <c r="CU1058" i="1"/>
  <c r="CU1059" i="1"/>
  <c r="CU1060" i="1"/>
  <c r="CU1061" i="1"/>
  <c r="CU1062" i="1"/>
  <c r="CU1063" i="1"/>
  <c r="CU1064" i="1"/>
  <c r="CU1065" i="1"/>
  <c r="CU1066" i="1"/>
  <c r="CU1067" i="1"/>
  <c r="CU1068" i="1"/>
  <c r="CU1069" i="1"/>
  <c r="CU1070" i="1"/>
  <c r="CU1071" i="1"/>
  <c r="CU1072" i="1"/>
  <c r="CU977" i="1"/>
  <c r="CU992" i="1"/>
  <c r="CU993" i="1"/>
  <c r="DC994" i="1"/>
  <c r="DC995" i="1"/>
  <c r="DC996" i="1"/>
  <c r="DC997" i="1"/>
  <c r="DC998" i="1"/>
  <c r="DC999" i="1"/>
  <c r="DC1000" i="1"/>
  <c r="DC1001" i="1"/>
  <c r="DC1002" i="1"/>
  <c r="DC1003" i="1"/>
  <c r="DC1004" i="1"/>
  <c r="DC1005" i="1"/>
  <c r="DC1006" i="1"/>
  <c r="DC1007" i="1"/>
  <c r="DC1008" i="1"/>
  <c r="DC1009" i="1"/>
  <c r="DC1010" i="1"/>
  <c r="DC1011" i="1"/>
  <c r="DC1012" i="1"/>
  <c r="DC1013" i="1"/>
  <c r="DC1014" i="1"/>
  <c r="DC1015" i="1"/>
  <c r="DC1016" i="1"/>
  <c r="DC1017" i="1"/>
  <c r="DC1018" i="1"/>
  <c r="DC1019" i="1"/>
  <c r="DC1020" i="1"/>
  <c r="DC1021" i="1"/>
  <c r="DC1022" i="1"/>
  <c r="DC1023" i="1"/>
  <c r="DC1024" i="1"/>
  <c r="DC1025" i="1"/>
  <c r="DC1026" i="1"/>
  <c r="DC1027" i="1"/>
  <c r="DC1028" i="1"/>
  <c r="DC1029" i="1"/>
  <c r="DC1030" i="1"/>
  <c r="DC1031" i="1"/>
  <c r="DC1032" i="1"/>
  <c r="DC1033" i="1"/>
  <c r="DC1034" i="1"/>
  <c r="DC1035" i="1"/>
  <c r="DC1036" i="1"/>
  <c r="DC1037" i="1"/>
  <c r="DC1038" i="1"/>
  <c r="DC1039" i="1"/>
  <c r="DC1040" i="1"/>
  <c r="DC1041" i="1"/>
  <c r="DC1042" i="1"/>
  <c r="DC1043" i="1"/>
  <c r="DC1044" i="1"/>
  <c r="DC1045" i="1"/>
  <c r="DC1046" i="1"/>
  <c r="DC1047" i="1"/>
  <c r="DC1048" i="1"/>
  <c r="DC1049" i="1"/>
  <c r="DC1050" i="1"/>
  <c r="DC1051" i="1"/>
  <c r="DC1052" i="1"/>
  <c r="DC1053" i="1"/>
  <c r="DC1054" i="1"/>
  <c r="DC1055" i="1"/>
  <c r="DC1056" i="1"/>
  <c r="DC1057" i="1"/>
  <c r="DC1058" i="1"/>
  <c r="DC1059" i="1"/>
  <c r="DC1060" i="1"/>
  <c r="DC1061" i="1"/>
  <c r="DC1062" i="1"/>
  <c r="DC1063" i="1"/>
  <c r="DC1064" i="1"/>
  <c r="DC1065" i="1"/>
  <c r="DC1066" i="1"/>
  <c r="DC1067" i="1"/>
  <c r="DC1068" i="1"/>
  <c r="DC1069" i="1"/>
  <c r="DC1070" i="1"/>
  <c r="DC1071" i="1"/>
  <c r="DC1072" i="1"/>
  <c r="DC992" i="1"/>
  <c r="DC993" i="1"/>
  <c r="DK992" i="1"/>
  <c r="DK994" i="1"/>
  <c r="DK995" i="1"/>
  <c r="DK996" i="1"/>
  <c r="DK997" i="1"/>
  <c r="DK998" i="1"/>
  <c r="DK999" i="1"/>
  <c r="DK1000" i="1"/>
  <c r="DK1001" i="1"/>
  <c r="DK1002" i="1"/>
  <c r="DK1003" i="1"/>
  <c r="DK1004" i="1"/>
  <c r="DK1005" i="1"/>
  <c r="DK1006" i="1"/>
  <c r="DK1007" i="1"/>
  <c r="DK1008" i="1"/>
  <c r="DK1009" i="1"/>
  <c r="DK1010" i="1"/>
  <c r="DK1011" i="1"/>
  <c r="DK1012" i="1"/>
  <c r="DK1013" i="1"/>
  <c r="DK1014" i="1"/>
  <c r="DK1015" i="1"/>
  <c r="DK1016" i="1"/>
  <c r="DK1017" i="1"/>
  <c r="DK1018" i="1"/>
  <c r="DK1019" i="1"/>
  <c r="DK1020" i="1"/>
  <c r="DK1021" i="1"/>
  <c r="DK1022" i="1"/>
  <c r="DK1023" i="1"/>
  <c r="DK1024" i="1"/>
  <c r="DK1025" i="1"/>
  <c r="DK1026" i="1"/>
  <c r="DK1027" i="1"/>
  <c r="DK1028" i="1"/>
  <c r="DK1029" i="1"/>
  <c r="DK1030" i="1"/>
  <c r="DK1031" i="1"/>
  <c r="DK1032" i="1"/>
  <c r="DK1033" i="1"/>
  <c r="DK1034" i="1"/>
  <c r="DK1035" i="1"/>
  <c r="DK1036" i="1"/>
  <c r="DK1037" i="1"/>
  <c r="DK1038" i="1"/>
  <c r="DK1039" i="1"/>
  <c r="DK1040" i="1"/>
  <c r="DK1041" i="1"/>
  <c r="DK1042" i="1"/>
  <c r="DK1043" i="1"/>
  <c r="DK1044" i="1"/>
  <c r="DK1045" i="1"/>
  <c r="DK1046" i="1"/>
  <c r="DK1047" i="1"/>
  <c r="DK1048" i="1"/>
  <c r="DK1049" i="1"/>
  <c r="DK1050" i="1"/>
  <c r="DK1051" i="1"/>
  <c r="DK1052" i="1"/>
  <c r="DK1053" i="1"/>
  <c r="DK1054" i="1"/>
  <c r="DK1055" i="1"/>
  <c r="DK1056" i="1"/>
  <c r="DK1057" i="1"/>
  <c r="DK1058" i="1"/>
  <c r="DK1059" i="1"/>
  <c r="DK1060" i="1"/>
  <c r="DK1061" i="1"/>
  <c r="DK1062" i="1"/>
  <c r="DK1063" i="1"/>
  <c r="DK1064" i="1"/>
  <c r="DK1065" i="1"/>
  <c r="DK1066" i="1"/>
  <c r="DK1067" i="1"/>
  <c r="DK1068" i="1"/>
  <c r="DK1069" i="1"/>
  <c r="DK1070" i="1"/>
  <c r="DK1071" i="1"/>
  <c r="DK1072" i="1"/>
  <c r="DK993" i="1"/>
  <c r="CU6" i="1"/>
  <c r="CU7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U47" i="1"/>
  <c r="CU48" i="1"/>
  <c r="CU49" i="1"/>
  <c r="CU50" i="1"/>
  <c r="CU51" i="1"/>
  <c r="CU52" i="1"/>
  <c r="CU53" i="1"/>
  <c r="CU54" i="1"/>
  <c r="CU55" i="1"/>
  <c r="CU56" i="1"/>
  <c r="CU57" i="1"/>
  <c r="CU58" i="1"/>
  <c r="CU59" i="1"/>
  <c r="CU60" i="1"/>
  <c r="CU61" i="1"/>
  <c r="CU62" i="1"/>
  <c r="CU63" i="1"/>
  <c r="CU64" i="1"/>
  <c r="CU65" i="1"/>
  <c r="CU66" i="1"/>
  <c r="CU67" i="1"/>
  <c r="CU68" i="1"/>
  <c r="CU69" i="1"/>
  <c r="CU70" i="1"/>
  <c r="CU71" i="1"/>
  <c r="CU72" i="1"/>
  <c r="CU73" i="1"/>
  <c r="CU74" i="1"/>
  <c r="CU75" i="1"/>
  <c r="CU76" i="1"/>
  <c r="CU77" i="1"/>
  <c r="CU78" i="1"/>
  <c r="CU79" i="1"/>
  <c r="CU80" i="1"/>
  <c r="CU81" i="1"/>
  <c r="CU82" i="1"/>
  <c r="CU83" i="1"/>
  <c r="CU84" i="1"/>
  <c r="CU85" i="1"/>
  <c r="CU86" i="1"/>
  <c r="CU87" i="1"/>
  <c r="CU88" i="1"/>
  <c r="CU89" i="1"/>
  <c r="CU90" i="1"/>
  <c r="CU91" i="1"/>
  <c r="CU92" i="1"/>
  <c r="CU93" i="1"/>
  <c r="CU94" i="1"/>
  <c r="CU95" i="1"/>
  <c r="CU96" i="1"/>
  <c r="CU97" i="1"/>
  <c r="CU98" i="1"/>
  <c r="CU99" i="1"/>
  <c r="CU100" i="1"/>
  <c r="CU101" i="1"/>
  <c r="CU102" i="1"/>
  <c r="CU103" i="1"/>
  <c r="CU104" i="1"/>
  <c r="CU105" i="1"/>
  <c r="CU106" i="1"/>
  <c r="CU107" i="1"/>
  <c r="CU108" i="1"/>
  <c r="CU109" i="1"/>
  <c r="CU110" i="1"/>
  <c r="CU111" i="1"/>
  <c r="CU112" i="1"/>
  <c r="CU113" i="1"/>
  <c r="CU114" i="1"/>
  <c r="CU115" i="1"/>
  <c r="CU116" i="1"/>
  <c r="CU117" i="1"/>
  <c r="CU118" i="1"/>
  <c r="CU119" i="1"/>
  <c r="CU120" i="1"/>
  <c r="CU121" i="1"/>
  <c r="CU122" i="1"/>
  <c r="CU123" i="1"/>
  <c r="CU124" i="1"/>
  <c r="CU125" i="1"/>
  <c r="CU126" i="1"/>
  <c r="CU127" i="1"/>
  <c r="CU128" i="1"/>
  <c r="CU129" i="1"/>
  <c r="CU130" i="1"/>
  <c r="CU131" i="1"/>
  <c r="CU132" i="1"/>
  <c r="CU133" i="1"/>
  <c r="CU134" i="1"/>
  <c r="CU135" i="1"/>
  <c r="CU136" i="1"/>
  <c r="CU137" i="1"/>
  <c r="CU138" i="1"/>
  <c r="CU139" i="1"/>
  <c r="CU140" i="1"/>
  <c r="CU141" i="1"/>
  <c r="CU142" i="1"/>
  <c r="CU143" i="1"/>
  <c r="CU144" i="1"/>
  <c r="CU145" i="1"/>
  <c r="CU146" i="1"/>
  <c r="CU147" i="1"/>
  <c r="CU148" i="1"/>
  <c r="CU149" i="1"/>
  <c r="CU150" i="1"/>
  <c r="CU151" i="1"/>
  <c r="CU152" i="1"/>
  <c r="CU153" i="1"/>
  <c r="CU154" i="1"/>
  <c r="CU155" i="1"/>
  <c r="CU156" i="1"/>
  <c r="CU157" i="1"/>
  <c r="CU158" i="1"/>
  <c r="CU159" i="1"/>
  <c r="CU160" i="1"/>
  <c r="CU161" i="1"/>
  <c r="CU162" i="1"/>
  <c r="CU163" i="1"/>
  <c r="CU164" i="1"/>
  <c r="CU165" i="1"/>
  <c r="CU166" i="1"/>
  <c r="CU167" i="1"/>
  <c r="CU168" i="1"/>
  <c r="CU169" i="1"/>
  <c r="CU170" i="1"/>
  <c r="CU171" i="1"/>
  <c r="CU172" i="1"/>
  <c r="CU173" i="1"/>
  <c r="CU174" i="1"/>
  <c r="CU175" i="1"/>
  <c r="CU176" i="1"/>
  <c r="CU177" i="1"/>
  <c r="CU178" i="1"/>
  <c r="CU179" i="1"/>
  <c r="CU180" i="1"/>
  <c r="CU181" i="1"/>
  <c r="CU182" i="1"/>
  <c r="CU183" i="1"/>
  <c r="CU184" i="1"/>
  <c r="CU185" i="1"/>
  <c r="CU186" i="1"/>
  <c r="CU187" i="1"/>
  <c r="CU188" i="1"/>
  <c r="CU189" i="1"/>
  <c r="CU190" i="1"/>
  <c r="CU191" i="1"/>
  <c r="CU192" i="1"/>
  <c r="CU193" i="1"/>
  <c r="CU194" i="1"/>
  <c r="CU195" i="1"/>
  <c r="CU196" i="1"/>
  <c r="CU197" i="1"/>
  <c r="CU198" i="1"/>
  <c r="CU199" i="1"/>
  <c r="CU200" i="1"/>
  <c r="CU201" i="1"/>
  <c r="CU202" i="1"/>
  <c r="CU203" i="1"/>
  <c r="CU204" i="1"/>
  <c r="CU205" i="1"/>
  <c r="CU206" i="1"/>
  <c r="CU207" i="1"/>
  <c r="CU208" i="1"/>
  <c r="CU209" i="1"/>
  <c r="CU210" i="1"/>
  <c r="CU211" i="1"/>
  <c r="CU212" i="1"/>
  <c r="CU213" i="1"/>
  <c r="CU214" i="1"/>
  <c r="CU215" i="1"/>
  <c r="CU216" i="1"/>
  <c r="CU217" i="1"/>
  <c r="CU218" i="1"/>
  <c r="CU219" i="1"/>
  <c r="CU220" i="1"/>
  <c r="CU221" i="1"/>
  <c r="CU222" i="1"/>
  <c r="CU223" i="1"/>
  <c r="CU224" i="1"/>
  <c r="CU225" i="1"/>
  <c r="CU226" i="1"/>
  <c r="CU227" i="1"/>
  <c r="CU228" i="1"/>
  <c r="CU229" i="1"/>
  <c r="CU230" i="1"/>
  <c r="CU231" i="1"/>
  <c r="CU232" i="1"/>
  <c r="CU233" i="1"/>
  <c r="CU234" i="1"/>
  <c r="CU235" i="1"/>
  <c r="CU236" i="1"/>
  <c r="CU237" i="1"/>
  <c r="CU238" i="1"/>
  <c r="CU239" i="1"/>
  <c r="CU240" i="1"/>
  <c r="CU241" i="1"/>
  <c r="CU242" i="1"/>
  <c r="CU243" i="1"/>
  <c r="CU244" i="1"/>
  <c r="CU245" i="1"/>
  <c r="CU246" i="1"/>
  <c r="CU247" i="1"/>
  <c r="CU248" i="1"/>
  <c r="CU249" i="1"/>
  <c r="CU250" i="1"/>
  <c r="CU251" i="1"/>
  <c r="CU252" i="1"/>
  <c r="CU253" i="1"/>
  <c r="CU254" i="1"/>
  <c r="CU255" i="1"/>
  <c r="CU256" i="1"/>
  <c r="CU257" i="1"/>
  <c r="CU258" i="1"/>
  <c r="CU259" i="1"/>
  <c r="CU260" i="1"/>
  <c r="CU261" i="1"/>
  <c r="CU262" i="1"/>
  <c r="CU263" i="1"/>
  <c r="CU264" i="1"/>
  <c r="CU265" i="1"/>
  <c r="CU266" i="1"/>
  <c r="CU267" i="1"/>
  <c r="CU268" i="1"/>
  <c r="CU269" i="1"/>
  <c r="CU270" i="1"/>
  <c r="CU271" i="1"/>
  <c r="CU272" i="1"/>
  <c r="CU273" i="1"/>
  <c r="CU274" i="1"/>
  <c r="CU275" i="1"/>
  <c r="CU276" i="1"/>
  <c r="CU277" i="1"/>
  <c r="CU278" i="1"/>
  <c r="CU279" i="1"/>
  <c r="CU280" i="1"/>
  <c r="CU281" i="1"/>
  <c r="CU282" i="1"/>
  <c r="CU283" i="1"/>
  <c r="CU284" i="1"/>
  <c r="CU285" i="1"/>
  <c r="CU286" i="1"/>
  <c r="CU287" i="1"/>
  <c r="CU288" i="1"/>
  <c r="CU289" i="1"/>
  <c r="CU290" i="1"/>
  <c r="CU291" i="1"/>
  <c r="CU292" i="1"/>
  <c r="CU293" i="1"/>
  <c r="CU294" i="1"/>
  <c r="CU295" i="1"/>
  <c r="CU296" i="1"/>
  <c r="CU297" i="1"/>
  <c r="CU298" i="1"/>
  <c r="CU299" i="1"/>
  <c r="CU300" i="1"/>
  <c r="CU301" i="1"/>
  <c r="CU302" i="1"/>
  <c r="CU303" i="1"/>
  <c r="CU304" i="1"/>
  <c r="CU305" i="1"/>
  <c r="CU306" i="1"/>
  <c r="CU307" i="1"/>
  <c r="CU308" i="1"/>
  <c r="CU309" i="1"/>
  <c r="CU310" i="1"/>
  <c r="CU311" i="1"/>
  <c r="CU312" i="1"/>
  <c r="CU313" i="1"/>
  <c r="CU314" i="1"/>
  <c r="CU315" i="1"/>
  <c r="CU316" i="1"/>
  <c r="CU317" i="1"/>
  <c r="CU318" i="1"/>
  <c r="CU319" i="1"/>
  <c r="CU320" i="1"/>
  <c r="CU321" i="1"/>
  <c r="CU322" i="1"/>
  <c r="CU323" i="1"/>
  <c r="CU324" i="1"/>
  <c r="CU325" i="1"/>
  <c r="CU326" i="1"/>
  <c r="CU327" i="1"/>
  <c r="CU328" i="1"/>
  <c r="CU329" i="1"/>
  <c r="CU330" i="1"/>
  <c r="CU331" i="1"/>
  <c r="CU332" i="1"/>
  <c r="CU333" i="1"/>
  <c r="CU334" i="1"/>
  <c r="CU335" i="1"/>
  <c r="CU336" i="1"/>
  <c r="CU337" i="1"/>
  <c r="CU338" i="1"/>
  <c r="CU339" i="1"/>
  <c r="CU340" i="1"/>
  <c r="CU341" i="1"/>
  <c r="CU342" i="1"/>
  <c r="CU343" i="1"/>
  <c r="CU344" i="1"/>
  <c r="CU345" i="1"/>
  <c r="CU346" i="1"/>
  <c r="CU347" i="1"/>
  <c r="CU348" i="1"/>
  <c r="CU349" i="1"/>
  <c r="CU350" i="1"/>
  <c r="CU351" i="1"/>
  <c r="CU352" i="1"/>
  <c r="CU353" i="1"/>
  <c r="CU354" i="1"/>
  <c r="CU355" i="1"/>
  <c r="CU356" i="1"/>
  <c r="CU357" i="1"/>
  <c r="CU358" i="1"/>
  <c r="CU359" i="1"/>
  <c r="CU360" i="1"/>
  <c r="CU361" i="1"/>
  <c r="CU362" i="1"/>
  <c r="CU363" i="1"/>
  <c r="CU364" i="1"/>
  <c r="CU365" i="1"/>
  <c r="CU366" i="1"/>
  <c r="CU367" i="1"/>
  <c r="CU368" i="1"/>
  <c r="CU369" i="1"/>
  <c r="CU370" i="1"/>
  <c r="CU371" i="1"/>
  <c r="CU372" i="1"/>
  <c r="CU373" i="1"/>
  <c r="CU374" i="1"/>
  <c r="CU375" i="1"/>
  <c r="CU376" i="1"/>
  <c r="CU377" i="1"/>
  <c r="CU378" i="1"/>
  <c r="CU379" i="1"/>
  <c r="CU380" i="1"/>
  <c r="CU381" i="1"/>
  <c r="CU382" i="1"/>
  <c r="CU383" i="1"/>
  <c r="CU384" i="1"/>
  <c r="CU385" i="1"/>
  <c r="CU386" i="1"/>
  <c r="CU387" i="1"/>
  <c r="CU388" i="1"/>
  <c r="CU389" i="1"/>
  <c r="CU390" i="1"/>
  <c r="CU391" i="1"/>
  <c r="CU392" i="1"/>
  <c r="CU393" i="1"/>
  <c r="CU394" i="1"/>
  <c r="CU395" i="1"/>
  <c r="CU396" i="1"/>
  <c r="CU397" i="1"/>
  <c r="CU398" i="1"/>
  <c r="CU399" i="1"/>
  <c r="CU400" i="1"/>
  <c r="CU401" i="1"/>
  <c r="CU402" i="1"/>
  <c r="CU403" i="1"/>
  <c r="CU404" i="1"/>
  <c r="CU405" i="1"/>
  <c r="CU406" i="1"/>
  <c r="CU407" i="1"/>
  <c r="CU408" i="1"/>
  <c r="CU409" i="1"/>
  <c r="CU410" i="1"/>
  <c r="CU411" i="1"/>
  <c r="CU412" i="1"/>
  <c r="CU413" i="1"/>
  <c r="CU414" i="1"/>
  <c r="CU415" i="1"/>
  <c r="CU416" i="1"/>
  <c r="CU417" i="1"/>
  <c r="CU418" i="1"/>
  <c r="CU419" i="1"/>
  <c r="CU420" i="1"/>
  <c r="CU421" i="1"/>
  <c r="CU422" i="1"/>
  <c r="CU423" i="1"/>
  <c r="CU424" i="1"/>
  <c r="CU425" i="1"/>
  <c r="CU426" i="1"/>
  <c r="CU427" i="1"/>
  <c r="CU428" i="1"/>
  <c r="CU429" i="1"/>
  <c r="CU430" i="1"/>
  <c r="CU431" i="1"/>
  <c r="CU432" i="1"/>
  <c r="CU433" i="1"/>
  <c r="CU434" i="1"/>
  <c r="CU435" i="1"/>
  <c r="CU436" i="1"/>
  <c r="CU437" i="1"/>
  <c r="CU438" i="1"/>
  <c r="CU439" i="1"/>
  <c r="CU440" i="1"/>
  <c r="CU441" i="1"/>
  <c r="CU442" i="1"/>
  <c r="CU443" i="1"/>
  <c r="CU444" i="1"/>
  <c r="CU445" i="1"/>
  <c r="CU446" i="1"/>
  <c r="CU447" i="1"/>
  <c r="CU448" i="1"/>
  <c r="CU449" i="1"/>
  <c r="CU450" i="1"/>
  <c r="CU451" i="1"/>
  <c r="CU452" i="1"/>
  <c r="CU453" i="1"/>
  <c r="CU454" i="1"/>
  <c r="CU455" i="1"/>
  <c r="CU456" i="1"/>
  <c r="CU457" i="1"/>
  <c r="CU458" i="1"/>
  <c r="CU459" i="1"/>
  <c r="CU460" i="1"/>
  <c r="CU461" i="1"/>
  <c r="CU462" i="1"/>
  <c r="CU463" i="1"/>
  <c r="CU464" i="1"/>
  <c r="CU465" i="1"/>
  <c r="CU466" i="1"/>
  <c r="CU467" i="1"/>
  <c r="CU468" i="1"/>
  <c r="CU469" i="1"/>
  <c r="CU470" i="1"/>
  <c r="CU471" i="1"/>
  <c r="CU472" i="1"/>
  <c r="CU473" i="1"/>
  <c r="CU474" i="1"/>
  <c r="CU475" i="1"/>
  <c r="CU476" i="1"/>
  <c r="CU477" i="1"/>
  <c r="CU478" i="1"/>
  <c r="CU479" i="1"/>
  <c r="CU480" i="1"/>
  <c r="CU481" i="1"/>
  <c r="CU482" i="1"/>
  <c r="CU483" i="1"/>
  <c r="CU484" i="1"/>
  <c r="CU485" i="1"/>
  <c r="CU486" i="1"/>
  <c r="CU487" i="1"/>
  <c r="CU488" i="1"/>
  <c r="CU489" i="1"/>
  <c r="CU490" i="1"/>
  <c r="CU491" i="1"/>
  <c r="CU492" i="1"/>
  <c r="CU493" i="1"/>
  <c r="CU494" i="1"/>
  <c r="CU495" i="1"/>
  <c r="CU496" i="1"/>
  <c r="CU497" i="1"/>
  <c r="CU498" i="1"/>
  <c r="CU499" i="1"/>
  <c r="CU500" i="1"/>
  <c r="CU501" i="1"/>
  <c r="CU502" i="1"/>
  <c r="CU503" i="1"/>
  <c r="CU504" i="1"/>
  <c r="CU505" i="1"/>
  <c r="CU506" i="1"/>
  <c r="CU507" i="1"/>
  <c r="CU508" i="1"/>
  <c r="CU509" i="1"/>
  <c r="CU510" i="1"/>
  <c r="CU511" i="1"/>
  <c r="CU512" i="1"/>
  <c r="CU513" i="1"/>
  <c r="CU514" i="1"/>
  <c r="CU515" i="1"/>
  <c r="CU516" i="1"/>
  <c r="CU517" i="1"/>
  <c r="CU518" i="1"/>
  <c r="CU519" i="1"/>
  <c r="CU520" i="1"/>
  <c r="CU521" i="1"/>
  <c r="CU522" i="1"/>
  <c r="CU523" i="1"/>
  <c r="CU524" i="1"/>
  <c r="CU525" i="1"/>
  <c r="CU526" i="1"/>
  <c r="CU527" i="1"/>
  <c r="CU528" i="1"/>
  <c r="CU529" i="1"/>
  <c r="CU530" i="1"/>
  <c r="CU531" i="1"/>
  <c r="CU532" i="1"/>
  <c r="CU533" i="1"/>
  <c r="CU534" i="1"/>
  <c r="CU535" i="1"/>
  <c r="CU536" i="1"/>
  <c r="CU537" i="1"/>
  <c r="CU538" i="1"/>
  <c r="CU539" i="1"/>
  <c r="CU540" i="1"/>
  <c r="CU541" i="1"/>
  <c r="CU542" i="1"/>
  <c r="CU543" i="1"/>
  <c r="CU544" i="1"/>
  <c r="CU545" i="1"/>
  <c r="CU546" i="1"/>
  <c r="CU547" i="1"/>
  <c r="CU548" i="1"/>
  <c r="CU549" i="1"/>
  <c r="CU550" i="1"/>
  <c r="CU551" i="1"/>
  <c r="CU552" i="1"/>
  <c r="CU553" i="1"/>
  <c r="CU554" i="1"/>
  <c r="CU555" i="1"/>
  <c r="CU556" i="1"/>
  <c r="CU557" i="1"/>
  <c r="CU558" i="1"/>
  <c r="CU559" i="1"/>
  <c r="CU560" i="1"/>
  <c r="CU561" i="1"/>
  <c r="CU562" i="1"/>
  <c r="CU563" i="1"/>
  <c r="CU564" i="1"/>
  <c r="CU565" i="1"/>
  <c r="CU566" i="1"/>
  <c r="CU567" i="1"/>
  <c r="CU568" i="1"/>
  <c r="CU569" i="1"/>
  <c r="CU570" i="1"/>
  <c r="CU571" i="1"/>
  <c r="CU572" i="1"/>
  <c r="CU573" i="1"/>
  <c r="CU574" i="1"/>
  <c r="CU575" i="1"/>
  <c r="CU576" i="1"/>
  <c r="CU577" i="1"/>
  <c r="CU578" i="1"/>
  <c r="CU579" i="1"/>
  <c r="CU580" i="1"/>
  <c r="CU581" i="1"/>
  <c r="CU582" i="1"/>
  <c r="CU583" i="1"/>
  <c r="CU584" i="1"/>
  <c r="CU585" i="1"/>
  <c r="CU586" i="1"/>
  <c r="CU587" i="1"/>
  <c r="CU588" i="1"/>
  <c r="CU589" i="1"/>
  <c r="CU590" i="1"/>
  <c r="CU591" i="1"/>
  <c r="CU592" i="1"/>
  <c r="CU593" i="1"/>
  <c r="CU594" i="1"/>
  <c r="CU595" i="1"/>
  <c r="CU596" i="1"/>
  <c r="CU597" i="1"/>
  <c r="CU598" i="1"/>
  <c r="CU599" i="1"/>
  <c r="CU600" i="1"/>
  <c r="CU601" i="1"/>
  <c r="CU602" i="1"/>
  <c r="CU603" i="1"/>
  <c r="CU604" i="1"/>
  <c r="CU605" i="1"/>
  <c r="CU606" i="1"/>
  <c r="CU607" i="1"/>
  <c r="CU608" i="1"/>
  <c r="CU609" i="1"/>
  <c r="CU610" i="1"/>
  <c r="CU611" i="1"/>
  <c r="CU612" i="1"/>
  <c r="CU613" i="1"/>
  <c r="CU614" i="1"/>
  <c r="CU615" i="1"/>
  <c r="CU616" i="1"/>
  <c r="CU617" i="1"/>
  <c r="CU618" i="1"/>
  <c r="CU619" i="1"/>
  <c r="CU620" i="1"/>
  <c r="CU621" i="1"/>
  <c r="CU622" i="1"/>
  <c r="CU623" i="1"/>
  <c r="CU624" i="1"/>
  <c r="CU625" i="1"/>
  <c r="CU626" i="1"/>
  <c r="CU627" i="1"/>
  <c r="CU628" i="1"/>
  <c r="CU629" i="1"/>
  <c r="CU630" i="1"/>
  <c r="CU631" i="1"/>
  <c r="CU632" i="1"/>
  <c r="CU633" i="1"/>
  <c r="CU634" i="1"/>
  <c r="CU635" i="1"/>
  <c r="CU636" i="1"/>
  <c r="CU637" i="1"/>
  <c r="CU638" i="1"/>
  <c r="CU639" i="1"/>
  <c r="CU640" i="1"/>
  <c r="CU641" i="1"/>
  <c r="CU642" i="1"/>
  <c r="CU643" i="1"/>
  <c r="CU644" i="1"/>
  <c r="CU645" i="1"/>
  <c r="CU646" i="1"/>
  <c r="CU647" i="1"/>
  <c r="CU648" i="1"/>
  <c r="CU649" i="1"/>
  <c r="CU650" i="1"/>
  <c r="CU651" i="1"/>
  <c r="CU652" i="1"/>
  <c r="CU653" i="1"/>
  <c r="CU654" i="1"/>
  <c r="CU655" i="1"/>
  <c r="CU656" i="1"/>
  <c r="CU657" i="1"/>
  <c r="CU658" i="1"/>
  <c r="CU659" i="1"/>
  <c r="CU660" i="1"/>
  <c r="CU661" i="1"/>
  <c r="CU662" i="1"/>
  <c r="CU663" i="1"/>
  <c r="CU664" i="1"/>
  <c r="CU665" i="1"/>
  <c r="CU666" i="1"/>
  <c r="CU667" i="1"/>
  <c r="CU668" i="1"/>
  <c r="CU669" i="1"/>
  <c r="CU670" i="1"/>
  <c r="CU671" i="1"/>
  <c r="CU672" i="1"/>
  <c r="CU673" i="1"/>
  <c r="CU674" i="1"/>
  <c r="CU675" i="1"/>
  <c r="CU676" i="1"/>
  <c r="CU677" i="1"/>
  <c r="CU678" i="1"/>
  <c r="CU679" i="1"/>
  <c r="CU680" i="1"/>
  <c r="CU681" i="1"/>
  <c r="CU682" i="1"/>
  <c r="CU683" i="1"/>
  <c r="CU684" i="1"/>
  <c r="CU685" i="1"/>
  <c r="CU686" i="1"/>
  <c r="CU687" i="1"/>
  <c r="CU688" i="1"/>
  <c r="CU689" i="1"/>
  <c r="CU690" i="1"/>
  <c r="CU691" i="1"/>
  <c r="CU692" i="1"/>
  <c r="CU693" i="1"/>
  <c r="CU694" i="1"/>
  <c r="CU695" i="1"/>
  <c r="CU696" i="1"/>
  <c r="CU697" i="1"/>
  <c r="CU698" i="1"/>
  <c r="CU699" i="1"/>
  <c r="CU700" i="1"/>
  <c r="CU701" i="1"/>
  <c r="CU702" i="1"/>
  <c r="CU703" i="1"/>
  <c r="CU704" i="1"/>
  <c r="CU705" i="1"/>
  <c r="CU706" i="1"/>
  <c r="CU707" i="1"/>
  <c r="CU708" i="1"/>
  <c r="CU709" i="1"/>
  <c r="CU710" i="1"/>
  <c r="CU711" i="1"/>
  <c r="CU712" i="1"/>
  <c r="CU713" i="1"/>
  <c r="CU714" i="1"/>
  <c r="CU715" i="1"/>
  <c r="CU716" i="1"/>
  <c r="CU717" i="1"/>
  <c r="CU718" i="1"/>
  <c r="CU719" i="1"/>
  <c r="CU720" i="1"/>
  <c r="CU721" i="1"/>
  <c r="CU722" i="1"/>
  <c r="CU723" i="1"/>
  <c r="CU724" i="1"/>
  <c r="CU725" i="1"/>
  <c r="CU726" i="1"/>
  <c r="CU727" i="1"/>
  <c r="CU728" i="1"/>
  <c r="CU729" i="1"/>
  <c r="CU730" i="1"/>
  <c r="CU731" i="1"/>
  <c r="CU732" i="1"/>
  <c r="CU733" i="1"/>
  <c r="CU734" i="1"/>
  <c r="CU735" i="1"/>
  <c r="CU736" i="1"/>
  <c r="CU737" i="1"/>
  <c r="CU738" i="1"/>
  <c r="CU739" i="1"/>
  <c r="CU740" i="1"/>
  <c r="CU741" i="1"/>
  <c r="CU742" i="1"/>
  <c r="CU743" i="1"/>
  <c r="CU744" i="1"/>
  <c r="CU745" i="1"/>
  <c r="CU746" i="1"/>
  <c r="CU747" i="1"/>
  <c r="CU748" i="1"/>
  <c r="CU749" i="1"/>
  <c r="CU750" i="1"/>
  <c r="CU751" i="1"/>
  <c r="CU752" i="1"/>
  <c r="CU753" i="1"/>
  <c r="CU754" i="1"/>
  <c r="CU755" i="1"/>
  <c r="CU756" i="1"/>
  <c r="CU757" i="1"/>
  <c r="CU758" i="1"/>
  <c r="CU759" i="1"/>
  <c r="CU760" i="1"/>
  <c r="CU761" i="1"/>
  <c r="CU762" i="1"/>
  <c r="CU763" i="1"/>
  <c r="CU764" i="1"/>
  <c r="CU765" i="1"/>
  <c r="CU766" i="1"/>
  <c r="CU767" i="1"/>
  <c r="CU768" i="1"/>
  <c r="CU769" i="1"/>
  <c r="CU770" i="1"/>
  <c r="CU771" i="1"/>
  <c r="CU772" i="1"/>
  <c r="CU773" i="1"/>
  <c r="CU774" i="1"/>
  <c r="CU775" i="1"/>
  <c r="CU776" i="1"/>
  <c r="CU777" i="1"/>
  <c r="CU778" i="1"/>
  <c r="CU779" i="1"/>
  <c r="CU780" i="1"/>
  <c r="CU781" i="1"/>
  <c r="CU782" i="1"/>
  <c r="CU783" i="1"/>
  <c r="CU784" i="1"/>
  <c r="CU785" i="1"/>
  <c r="CU786" i="1"/>
  <c r="CU787" i="1"/>
  <c r="CU788" i="1"/>
  <c r="CU789" i="1"/>
  <c r="CU790" i="1"/>
  <c r="CU791" i="1"/>
  <c r="CU792" i="1"/>
  <c r="CU793" i="1"/>
  <c r="CU794" i="1"/>
  <c r="CU795" i="1"/>
  <c r="CU796" i="1"/>
  <c r="CU797" i="1"/>
  <c r="CU798" i="1"/>
  <c r="CU799" i="1"/>
  <c r="CU800" i="1"/>
  <c r="CU801" i="1"/>
  <c r="CU802" i="1"/>
  <c r="CU803" i="1"/>
  <c r="CU804" i="1"/>
  <c r="CU805" i="1"/>
  <c r="CU806" i="1"/>
  <c r="CU807" i="1"/>
  <c r="CU808" i="1"/>
  <c r="CU809" i="1"/>
  <c r="CU810" i="1"/>
  <c r="CU811" i="1"/>
  <c r="CU812" i="1"/>
  <c r="CU813" i="1"/>
  <c r="CU814" i="1"/>
  <c r="CU815" i="1"/>
  <c r="CU816" i="1"/>
  <c r="CU817" i="1"/>
  <c r="CU818" i="1"/>
  <c r="CU819" i="1"/>
  <c r="CU820" i="1"/>
  <c r="CU821" i="1"/>
  <c r="CU822" i="1"/>
  <c r="CU823" i="1"/>
  <c r="CU824" i="1"/>
  <c r="CU825" i="1"/>
  <c r="CU826" i="1"/>
  <c r="CU827" i="1"/>
  <c r="CU828" i="1"/>
  <c r="CU829" i="1"/>
  <c r="CU830" i="1"/>
  <c r="CU831" i="1"/>
  <c r="CU832" i="1"/>
  <c r="CU833" i="1"/>
  <c r="CU834" i="1"/>
  <c r="CU835" i="1"/>
  <c r="CU836" i="1"/>
  <c r="CU837" i="1"/>
  <c r="CU838" i="1"/>
  <c r="CU839" i="1"/>
  <c r="CU840" i="1"/>
  <c r="CU841" i="1"/>
  <c r="CU842" i="1"/>
  <c r="CU843" i="1"/>
  <c r="CU844" i="1"/>
  <c r="CU845" i="1"/>
  <c r="CU846" i="1"/>
  <c r="CU847" i="1"/>
  <c r="CU848" i="1"/>
  <c r="CU849" i="1"/>
  <c r="CU850" i="1"/>
  <c r="CU851" i="1"/>
  <c r="CU852" i="1"/>
  <c r="CU853" i="1"/>
  <c r="CU854" i="1"/>
  <c r="CU855" i="1"/>
  <c r="CU856" i="1"/>
  <c r="CU857" i="1"/>
  <c r="CU858" i="1"/>
  <c r="CU859" i="1"/>
  <c r="CU860" i="1"/>
  <c r="CU861" i="1"/>
  <c r="CU862" i="1"/>
  <c r="CU863" i="1"/>
  <c r="CU864" i="1"/>
  <c r="CU865" i="1"/>
  <c r="CU866" i="1"/>
  <c r="CU867" i="1"/>
  <c r="CU868" i="1"/>
  <c r="CU869" i="1"/>
  <c r="CU870" i="1"/>
  <c r="CU871" i="1"/>
  <c r="CU872" i="1"/>
  <c r="CU873" i="1"/>
  <c r="CU874" i="1"/>
  <c r="CU875" i="1"/>
  <c r="CU876" i="1"/>
  <c r="CU877" i="1"/>
  <c r="CU878" i="1"/>
  <c r="CU879" i="1"/>
  <c r="CU880" i="1"/>
  <c r="CU881" i="1"/>
  <c r="CU882" i="1"/>
  <c r="CU883" i="1"/>
  <c r="CU884" i="1"/>
  <c r="CU885" i="1"/>
  <c r="CU886" i="1"/>
  <c r="CU887" i="1"/>
  <c r="CU888" i="1"/>
  <c r="CU889" i="1"/>
  <c r="CU890" i="1"/>
  <c r="CU891" i="1"/>
  <c r="CU892" i="1"/>
  <c r="CU893" i="1"/>
  <c r="CU894" i="1"/>
  <c r="CU895" i="1"/>
  <c r="CU896" i="1"/>
  <c r="CU897" i="1"/>
  <c r="CU898" i="1"/>
  <c r="CU899" i="1"/>
  <c r="CU900" i="1"/>
  <c r="CU901" i="1"/>
  <c r="CU902" i="1"/>
  <c r="CU903" i="1"/>
  <c r="CU904" i="1"/>
  <c r="CU905" i="1"/>
  <c r="CU906" i="1"/>
  <c r="CU907" i="1"/>
  <c r="CU908" i="1"/>
  <c r="CU909" i="1"/>
  <c r="CU910" i="1"/>
  <c r="CU911" i="1"/>
  <c r="CU912" i="1"/>
  <c r="CU913" i="1"/>
  <c r="CU914" i="1"/>
  <c r="CU915" i="1"/>
  <c r="CU916" i="1"/>
  <c r="CU917" i="1"/>
  <c r="CU918" i="1"/>
  <c r="CU919" i="1"/>
  <c r="CU920" i="1"/>
  <c r="CU921" i="1"/>
  <c r="CU922" i="1"/>
  <c r="CU923" i="1"/>
  <c r="CU924" i="1"/>
  <c r="CU925" i="1"/>
  <c r="CU926" i="1"/>
  <c r="CU927" i="1"/>
  <c r="CU928" i="1"/>
  <c r="CU929" i="1"/>
  <c r="CU930" i="1"/>
  <c r="CU931" i="1"/>
  <c r="CU932" i="1"/>
  <c r="CU933" i="1"/>
  <c r="CU934" i="1"/>
  <c r="CU935" i="1"/>
  <c r="CU936" i="1"/>
  <c r="CU937" i="1"/>
  <c r="CU938" i="1"/>
  <c r="CU939" i="1"/>
  <c r="CU940" i="1"/>
  <c r="CU941" i="1"/>
  <c r="CU942" i="1"/>
  <c r="CU943" i="1"/>
  <c r="CU944" i="1"/>
  <c r="CU945" i="1"/>
  <c r="CU946" i="1"/>
  <c r="CU947" i="1"/>
  <c r="CU948" i="1"/>
  <c r="CU949" i="1"/>
  <c r="CU950" i="1"/>
  <c r="CU951" i="1"/>
  <c r="CU952" i="1"/>
  <c r="CU953" i="1"/>
  <c r="CU954" i="1"/>
  <c r="CU955" i="1"/>
  <c r="CU956" i="1"/>
  <c r="CU957" i="1"/>
  <c r="CU958" i="1"/>
  <c r="CU959" i="1"/>
  <c r="CU960" i="1"/>
  <c r="CU961" i="1"/>
  <c r="CU962" i="1"/>
  <c r="CU963" i="1"/>
  <c r="CU964" i="1"/>
  <c r="CU965" i="1"/>
  <c r="CU966" i="1"/>
  <c r="CU967" i="1"/>
  <c r="CU968" i="1"/>
  <c r="CU969" i="1"/>
  <c r="CU970" i="1"/>
  <c r="CU971" i="1"/>
  <c r="CU972" i="1"/>
  <c r="CU973" i="1"/>
  <c r="CU974" i="1"/>
  <c r="CU975" i="1"/>
  <c r="CU976" i="1"/>
  <c r="GE993" i="1"/>
  <c r="GE994" i="1"/>
  <c r="GE995" i="1"/>
  <c r="GE996" i="1"/>
  <c r="GE997" i="1"/>
  <c r="GE998" i="1"/>
  <c r="GE999" i="1"/>
  <c r="GE1000" i="1"/>
  <c r="GE1001" i="1"/>
  <c r="GE1002" i="1"/>
  <c r="GE1003" i="1"/>
  <c r="GE1004" i="1"/>
  <c r="GE1005" i="1"/>
  <c r="GE1006" i="1"/>
  <c r="GE1007" i="1"/>
  <c r="GE1008" i="1"/>
  <c r="GE1009" i="1"/>
  <c r="GE1010" i="1"/>
  <c r="GE1011" i="1"/>
  <c r="GE1012" i="1"/>
  <c r="GE1013" i="1"/>
  <c r="GE1014" i="1"/>
  <c r="GE1015" i="1"/>
  <c r="GE1016" i="1"/>
  <c r="GE1017" i="1"/>
  <c r="GE1018" i="1"/>
  <c r="GE1019" i="1"/>
  <c r="GE1020" i="1"/>
  <c r="GE1021" i="1"/>
  <c r="GE1022" i="1"/>
  <c r="GE1023" i="1"/>
  <c r="GE1024" i="1"/>
  <c r="GE1025" i="1"/>
  <c r="GE1026" i="1"/>
  <c r="GE1027" i="1"/>
  <c r="GE1028" i="1"/>
  <c r="GE1029" i="1"/>
  <c r="GE1030" i="1"/>
  <c r="GE1031" i="1"/>
  <c r="GE1032" i="1"/>
  <c r="GE1033" i="1"/>
  <c r="GE1034" i="1"/>
  <c r="GE1035" i="1"/>
  <c r="GE1036" i="1"/>
  <c r="GE1037" i="1"/>
  <c r="GE1038" i="1"/>
  <c r="GE1039" i="1"/>
  <c r="GE1040" i="1"/>
  <c r="GE1041" i="1"/>
  <c r="GE1042" i="1"/>
  <c r="GE1043" i="1"/>
  <c r="GE1044" i="1"/>
  <c r="GE1045" i="1"/>
  <c r="GE1046" i="1"/>
  <c r="GE1047" i="1"/>
  <c r="GE1048" i="1"/>
  <c r="GE1049" i="1"/>
  <c r="GE1050" i="1"/>
  <c r="GE1051" i="1"/>
  <c r="GE1052" i="1"/>
  <c r="GE1053" i="1"/>
  <c r="GE1054" i="1"/>
  <c r="GE1055" i="1"/>
  <c r="GE1056" i="1"/>
  <c r="GE1057" i="1"/>
  <c r="GE1058" i="1"/>
  <c r="GE1059" i="1"/>
  <c r="GE1060" i="1"/>
  <c r="GE1061" i="1"/>
  <c r="GE1062" i="1"/>
  <c r="GE1063" i="1"/>
  <c r="GE1064" i="1"/>
  <c r="GE1065" i="1"/>
  <c r="GE1066" i="1"/>
  <c r="GE1067" i="1"/>
  <c r="GE1068" i="1"/>
  <c r="GE1069" i="1"/>
  <c r="GE1070" i="1"/>
  <c r="GE1071" i="1"/>
  <c r="GE1072" i="1"/>
  <c r="GE992" i="1"/>
  <c r="EQ994" i="1"/>
  <c r="EQ995" i="1"/>
  <c r="EQ996" i="1"/>
  <c r="EQ997" i="1"/>
  <c r="EQ998" i="1"/>
  <c r="EQ999" i="1"/>
  <c r="EQ1000" i="1"/>
  <c r="EQ1001" i="1"/>
  <c r="EQ1002" i="1"/>
  <c r="EQ1003" i="1"/>
  <c r="EQ1004" i="1"/>
  <c r="EQ1005" i="1"/>
  <c r="EQ1006" i="1"/>
  <c r="EQ1007" i="1"/>
  <c r="EQ1008" i="1"/>
  <c r="EQ1009" i="1"/>
  <c r="EQ1010" i="1"/>
  <c r="EQ1011" i="1"/>
  <c r="EQ1012" i="1"/>
  <c r="EQ1013" i="1"/>
  <c r="EQ1014" i="1"/>
  <c r="EQ1015" i="1"/>
  <c r="EQ1016" i="1"/>
  <c r="EQ1017" i="1"/>
  <c r="EQ1018" i="1"/>
  <c r="EQ1019" i="1"/>
  <c r="EQ1020" i="1"/>
  <c r="EQ1021" i="1"/>
  <c r="EQ1022" i="1"/>
  <c r="EQ1023" i="1"/>
  <c r="EQ1024" i="1"/>
  <c r="EQ1025" i="1"/>
  <c r="EQ1026" i="1"/>
  <c r="EQ1027" i="1"/>
  <c r="EQ1028" i="1"/>
  <c r="EQ1029" i="1"/>
  <c r="EQ1030" i="1"/>
  <c r="EQ1031" i="1"/>
  <c r="EQ1032" i="1"/>
  <c r="EQ1033" i="1"/>
  <c r="EQ1034" i="1"/>
  <c r="EQ1035" i="1"/>
  <c r="EQ1036" i="1"/>
  <c r="EQ1037" i="1"/>
  <c r="EQ1038" i="1"/>
  <c r="EQ1039" i="1"/>
  <c r="EQ1040" i="1"/>
  <c r="EQ1041" i="1"/>
  <c r="EQ1042" i="1"/>
  <c r="EQ1043" i="1"/>
  <c r="EQ1044" i="1"/>
  <c r="EQ1045" i="1"/>
  <c r="EQ1046" i="1"/>
  <c r="EQ1047" i="1"/>
  <c r="EQ1048" i="1"/>
  <c r="EQ1049" i="1"/>
  <c r="EQ1050" i="1"/>
  <c r="EQ1051" i="1"/>
  <c r="EQ1052" i="1"/>
  <c r="EQ1053" i="1"/>
  <c r="EQ1054" i="1"/>
  <c r="EQ1055" i="1"/>
  <c r="EQ1056" i="1"/>
  <c r="EQ1057" i="1"/>
  <c r="EQ1058" i="1"/>
  <c r="EQ1059" i="1"/>
  <c r="EQ1060" i="1"/>
  <c r="EQ1061" i="1"/>
  <c r="EQ1062" i="1"/>
  <c r="EQ1063" i="1"/>
  <c r="EQ1064" i="1"/>
  <c r="EQ1065" i="1"/>
  <c r="EQ1066" i="1"/>
  <c r="EQ1067" i="1"/>
  <c r="EQ1068" i="1"/>
  <c r="EQ1069" i="1"/>
  <c r="EQ1070" i="1"/>
  <c r="EQ1071" i="1"/>
  <c r="EQ1072" i="1"/>
  <c r="EQ993" i="1"/>
  <c r="EQ992" i="1"/>
  <c r="EI993" i="1"/>
  <c r="EI994" i="1"/>
  <c r="EI995" i="1"/>
  <c r="EI996" i="1"/>
  <c r="EI997" i="1"/>
  <c r="EI998" i="1"/>
  <c r="EI999" i="1"/>
  <c r="EI1000" i="1"/>
  <c r="EI1001" i="1"/>
  <c r="EI1002" i="1"/>
  <c r="EI1003" i="1"/>
  <c r="EI1004" i="1"/>
  <c r="EI1005" i="1"/>
  <c r="EI1006" i="1"/>
  <c r="EI1007" i="1"/>
  <c r="EI1008" i="1"/>
  <c r="EI1009" i="1"/>
  <c r="EI1010" i="1"/>
  <c r="EI1011" i="1"/>
  <c r="EI1012" i="1"/>
  <c r="EI1013" i="1"/>
  <c r="EI1014" i="1"/>
  <c r="EI1015" i="1"/>
  <c r="EI1016" i="1"/>
  <c r="EI1017" i="1"/>
  <c r="EI1018" i="1"/>
  <c r="EI1019" i="1"/>
  <c r="EI1020" i="1"/>
  <c r="EI1021" i="1"/>
  <c r="EI1022" i="1"/>
  <c r="EI1023" i="1"/>
  <c r="EI1024" i="1"/>
  <c r="EI1025" i="1"/>
  <c r="EI1026" i="1"/>
  <c r="EI1027" i="1"/>
  <c r="EI1028" i="1"/>
  <c r="EI1029" i="1"/>
  <c r="EI1030" i="1"/>
  <c r="EI1031" i="1"/>
  <c r="EI1032" i="1"/>
  <c r="EI1033" i="1"/>
  <c r="EI1034" i="1"/>
  <c r="EI1035" i="1"/>
  <c r="EI1036" i="1"/>
  <c r="EI1037" i="1"/>
  <c r="EI1038" i="1"/>
  <c r="EI1039" i="1"/>
  <c r="EI1040" i="1"/>
  <c r="EI1041" i="1"/>
  <c r="EI1042" i="1"/>
  <c r="EI1043" i="1"/>
  <c r="EI1044" i="1"/>
  <c r="EI1045" i="1"/>
  <c r="EI1046" i="1"/>
  <c r="EI1047" i="1"/>
  <c r="EI1048" i="1"/>
  <c r="EI1049" i="1"/>
  <c r="EI1050" i="1"/>
  <c r="EI1051" i="1"/>
  <c r="EI1052" i="1"/>
  <c r="EI1053" i="1"/>
  <c r="EI1054" i="1"/>
  <c r="EI1055" i="1"/>
  <c r="EI1056" i="1"/>
  <c r="EI1057" i="1"/>
  <c r="EI1058" i="1"/>
  <c r="EI1059" i="1"/>
  <c r="EI1060" i="1"/>
  <c r="EI1061" i="1"/>
  <c r="EI1062" i="1"/>
  <c r="EI1063" i="1"/>
  <c r="EI1064" i="1"/>
  <c r="EI1065" i="1"/>
  <c r="EI1066" i="1"/>
  <c r="EI1067" i="1"/>
  <c r="EI1068" i="1"/>
  <c r="EI1069" i="1"/>
  <c r="EI1070" i="1"/>
  <c r="EI1071" i="1"/>
  <c r="EI1072" i="1"/>
  <c r="EI992" i="1"/>
  <c r="EA993" i="1"/>
  <c r="EA994" i="1"/>
  <c r="EA995" i="1"/>
  <c r="EA996" i="1"/>
  <c r="EA997" i="1"/>
  <c r="EA998" i="1"/>
  <c r="EA999" i="1"/>
  <c r="EA1000" i="1"/>
  <c r="EA1001" i="1"/>
  <c r="EA1002" i="1"/>
  <c r="EA1003" i="1"/>
  <c r="EA1004" i="1"/>
  <c r="EA1005" i="1"/>
  <c r="EA1006" i="1"/>
  <c r="EA1007" i="1"/>
  <c r="EA1008" i="1"/>
  <c r="EA1009" i="1"/>
  <c r="EA1010" i="1"/>
  <c r="EA1011" i="1"/>
  <c r="EA1012" i="1"/>
  <c r="EA1013" i="1"/>
  <c r="EA1014" i="1"/>
  <c r="EA1015" i="1"/>
  <c r="EA1016" i="1"/>
  <c r="EA1017" i="1"/>
  <c r="EA1018" i="1"/>
  <c r="EA1019" i="1"/>
  <c r="EA1020" i="1"/>
  <c r="EA1021" i="1"/>
  <c r="EA1022" i="1"/>
  <c r="EA1023" i="1"/>
  <c r="EA1024" i="1"/>
  <c r="EA1025" i="1"/>
  <c r="EA1026" i="1"/>
  <c r="EA1027" i="1"/>
  <c r="EA1028" i="1"/>
  <c r="EA1029" i="1"/>
  <c r="EA1030" i="1"/>
  <c r="EA1031" i="1"/>
  <c r="EA1032" i="1"/>
  <c r="EA1033" i="1"/>
  <c r="EA1034" i="1"/>
  <c r="EA1035" i="1"/>
  <c r="EA1036" i="1"/>
  <c r="EA1037" i="1"/>
  <c r="EA1038" i="1"/>
  <c r="EA1039" i="1"/>
  <c r="EA1040" i="1"/>
  <c r="EA1041" i="1"/>
  <c r="EA1042" i="1"/>
  <c r="EA1043" i="1"/>
  <c r="EA1044" i="1"/>
  <c r="EA1045" i="1"/>
  <c r="EA1046" i="1"/>
  <c r="EA1047" i="1"/>
  <c r="EA1048" i="1"/>
  <c r="EA1049" i="1"/>
  <c r="EA1050" i="1"/>
  <c r="EA1051" i="1"/>
  <c r="EA1052" i="1"/>
  <c r="EA1053" i="1"/>
  <c r="EA1054" i="1"/>
  <c r="EA1055" i="1"/>
  <c r="EA1056" i="1"/>
  <c r="EA1057" i="1"/>
  <c r="EA1058" i="1"/>
  <c r="EA1059" i="1"/>
  <c r="EA1060" i="1"/>
  <c r="EA1061" i="1"/>
  <c r="EA1062" i="1"/>
  <c r="EA1063" i="1"/>
  <c r="EA1064" i="1"/>
  <c r="EA1065" i="1"/>
  <c r="EA1066" i="1"/>
  <c r="EA1067" i="1"/>
  <c r="EA1068" i="1"/>
  <c r="EA1069" i="1"/>
  <c r="EA1070" i="1"/>
  <c r="EA1071" i="1"/>
  <c r="EA1072" i="1"/>
  <c r="EA991" i="1"/>
  <c r="EA992" i="1"/>
  <c r="DS992" i="1"/>
  <c r="DS993" i="1"/>
  <c r="DS994" i="1"/>
  <c r="DS995" i="1"/>
  <c r="DS996" i="1"/>
  <c r="DS997" i="1"/>
  <c r="DS998" i="1"/>
  <c r="DS999" i="1"/>
  <c r="DS1000" i="1"/>
  <c r="DS1001" i="1"/>
  <c r="DS1002" i="1"/>
  <c r="DS1003" i="1"/>
  <c r="DS1004" i="1"/>
  <c r="DS1005" i="1"/>
  <c r="DS1006" i="1"/>
  <c r="DS1007" i="1"/>
  <c r="DS1008" i="1"/>
  <c r="DS1009" i="1"/>
  <c r="DS1010" i="1"/>
  <c r="DS1011" i="1"/>
  <c r="DS1012" i="1"/>
  <c r="DS1013" i="1"/>
  <c r="DS1014" i="1"/>
  <c r="DS1015" i="1"/>
  <c r="DS1016" i="1"/>
  <c r="DS1017" i="1"/>
  <c r="DS1018" i="1"/>
  <c r="DS1019" i="1"/>
  <c r="DS1020" i="1"/>
  <c r="DS1021" i="1"/>
  <c r="DS1022" i="1"/>
  <c r="DS1023" i="1"/>
  <c r="DS1024" i="1"/>
  <c r="DS1025" i="1"/>
  <c r="DS1026" i="1"/>
  <c r="DS1027" i="1"/>
  <c r="DS1028" i="1"/>
  <c r="DS1029" i="1"/>
  <c r="DS1030" i="1"/>
  <c r="DS1031" i="1"/>
  <c r="DS1032" i="1"/>
  <c r="DS1033" i="1"/>
  <c r="DS1034" i="1"/>
  <c r="DS1035" i="1"/>
  <c r="DS1036" i="1"/>
  <c r="DS1037" i="1"/>
  <c r="DS1038" i="1"/>
  <c r="DS1039" i="1"/>
  <c r="DS1040" i="1"/>
  <c r="DS1041" i="1"/>
  <c r="DS1042" i="1"/>
  <c r="DS1043" i="1"/>
  <c r="DS1044" i="1"/>
  <c r="DS1045" i="1"/>
  <c r="DS1046" i="1"/>
  <c r="DS1047" i="1"/>
  <c r="DS1048" i="1"/>
  <c r="DS1049" i="1"/>
  <c r="DS1050" i="1"/>
  <c r="DS1051" i="1"/>
  <c r="DS1052" i="1"/>
  <c r="DS1053" i="1"/>
  <c r="DS1054" i="1"/>
  <c r="DS1055" i="1"/>
  <c r="DS1056" i="1"/>
  <c r="DS1057" i="1"/>
  <c r="DS1058" i="1"/>
  <c r="DS1059" i="1"/>
  <c r="DS1060" i="1"/>
  <c r="DS1061" i="1"/>
  <c r="DS1062" i="1"/>
  <c r="DS1063" i="1"/>
  <c r="DS1064" i="1"/>
  <c r="DS1065" i="1"/>
  <c r="DS1066" i="1"/>
  <c r="DS1067" i="1"/>
  <c r="DS1068" i="1"/>
  <c r="DS1069" i="1"/>
  <c r="DS1070" i="1"/>
  <c r="DS1071" i="1"/>
  <c r="DS1072" i="1"/>
  <c r="I1082" i="1"/>
  <c r="X1082" i="1"/>
  <c r="O1097" i="1"/>
  <c r="GR5" i="1"/>
  <c r="CM992" i="1" l="1"/>
  <c r="CM1070" i="1"/>
  <c r="CM1066" i="1"/>
  <c r="CM1062" i="1"/>
  <c r="CM1058" i="1"/>
  <c r="CM1054" i="1"/>
  <c r="CM1050" i="1"/>
  <c r="CM1046" i="1"/>
  <c r="CM1042" i="1"/>
  <c r="CM1038" i="1"/>
  <c r="CM1034" i="1"/>
  <c r="CM1030" i="1"/>
  <c r="CM1026" i="1"/>
  <c r="CM1022" i="1"/>
  <c r="CM1018" i="1"/>
  <c r="CM1014" i="1"/>
  <c r="CM1010" i="1"/>
  <c r="CM1006" i="1"/>
  <c r="CM1002" i="1"/>
  <c r="CM998" i="1"/>
  <c r="CM994" i="1"/>
  <c r="CM1071" i="1"/>
  <c r="CM1067" i="1"/>
  <c r="CM1063" i="1"/>
  <c r="CM1059" i="1"/>
  <c r="CM1055" i="1"/>
  <c r="CM1051" i="1"/>
  <c r="CM1047" i="1"/>
  <c r="CM1043" i="1"/>
  <c r="CM1039" i="1"/>
  <c r="CM1035" i="1"/>
  <c r="CM1031" i="1"/>
  <c r="CM1027" i="1"/>
  <c r="CM1023" i="1"/>
  <c r="CM1019" i="1"/>
  <c r="CM1015" i="1"/>
  <c r="CM1011" i="1"/>
  <c r="CM1007" i="1"/>
  <c r="CM1003" i="1"/>
  <c r="CM999" i="1"/>
  <c r="CM995" i="1"/>
  <c r="CM1069" i="1"/>
  <c r="CM1065" i="1"/>
  <c r="CM1061" i="1"/>
  <c r="CM1057" i="1"/>
  <c r="CM1053" i="1"/>
  <c r="CM1049" i="1"/>
  <c r="CM1045" i="1"/>
  <c r="CM1041" i="1"/>
  <c r="CM1037" i="1"/>
  <c r="CM1033" i="1"/>
  <c r="CM1029" i="1"/>
  <c r="CM1025" i="1"/>
  <c r="CM1021" i="1"/>
  <c r="CM1017" i="1"/>
  <c r="CM1013" i="1"/>
  <c r="CM1009" i="1"/>
  <c r="CM1005" i="1"/>
  <c r="CM1001" i="1"/>
  <c r="CM997" i="1"/>
  <c r="CM993" i="1"/>
  <c r="CM1072" i="1"/>
  <c r="CM1068" i="1"/>
  <c r="CM1064" i="1"/>
  <c r="CM1060" i="1"/>
  <c r="CM1056" i="1"/>
  <c r="CM1052" i="1"/>
  <c r="CM1048" i="1"/>
  <c r="CM1044" i="1"/>
  <c r="CM1040" i="1"/>
  <c r="CM1036" i="1"/>
  <c r="CM1032" i="1"/>
  <c r="CM1028" i="1"/>
  <c r="CM1024" i="1"/>
  <c r="CM1020" i="1"/>
  <c r="CM1016" i="1"/>
  <c r="CM1012" i="1"/>
  <c r="CM1008" i="1"/>
  <c r="CM1004" i="1"/>
  <c r="CM1000" i="1"/>
  <c r="CM996" i="1"/>
  <c r="L1096" i="1"/>
  <c r="O1095" i="1"/>
  <c r="L1100" i="1" l="1"/>
  <c r="L1099" i="1"/>
  <c r="L1098" i="1"/>
  <c r="L1097" i="1"/>
  <c r="GB7" i="1" l="1"/>
  <c r="GC7" i="1"/>
  <c r="GD7" i="1"/>
  <c r="GF7" i="1"/>
  <c r="GG7" i="1"/>
  <c r="GH7" i="1"/>
  <c r="GI7" i="1"/>
  <c r="GB8" i="1"/>
  <c r="GC8" i="1"/>
  <c r="GD8" i="1"/>
  <c r="GF8" i="1"/>
  <c r="GG8" i="1"/>
  <c r="GH8" i="1"/>
  <c r="GI8" i="1"/>
  <c r="GB9" i="1"/>
  <c r="GC9" i="1"/>
  <c r="GD9" i="1"/>
  <c r="GF9" i="1"/>
  <c r="GG9" i="1"/>
  <c r="GH9" i="1"/>
  <c r="GI9" i="1"/>
  <c r="GB10" i="1"/>
  <c r="GC10" i="1"/>
  <c r="GD10" i="1"/>
  <c r="GF10" i="1"/>
  <c r="GG10" i="1"/>
  <c r="GH10" i="1"/>
  <c r="GI10" i="1"/>
  <c r="GB11" i="1"/>
  <c r="GC11" i="1"/>
  <c r="GD11" i="1"/>
  <c r="GF11" i="1"/>
  <c r="GG11" i="1"/>
  <c r="GH11" i="1"/>
  <c r="GI11" i="1"/>
  <c r="GB12" i="1"/>
  <c r="GC12" i="1"/>
  <c r="GD12" i="1"/>
  <c r="GF12" i="1"/>
  <c r="GG12" i="1"/>
  <c r="GH12" i="1"/>
  <c r="GI12" i="1"/>
  <c r="GB13" i="1"/>
  <c r="GC13" i="1"/>
  <c r="GD13" i="1"/>
  <c r="GF13" i="1"/>
  <c r="GG13" i="1"/>
  <c r="GH13" i="1"/>
  <c r="GI13" i="1"/>
  <c r="GB14" i="1"/>
  <c r="GC14" i="1"/>
  <c r="GD14" i="1"/>
  <c r="GF14" i="1"/>
  <c r="GG14" i="1"/>
  <c r="GH14" i="1"/>
  <c r="GI14" i="1"/>
  <c r="GB15" i="1"/>
  <c r="GC15" i="1"/>
  <c r="GD15" i="1"/>
  <c r="GF15" i="1"/>
  <c r="GG15" i="1"/>
  <c r="GH15" i="1"/>
  <c r="GI15" i="1"/>
  <c r="GB16" i="1"/>
  <c r="GC16" i="1"/>
  <c r="GD16" i="1"/>
  <c r="GF16" i="1"/>
  <c r="GG16" i="1"/>
  <c r="GH16" i="1"/>
  <c r="GI16" i="1"/>
  <c r="GB17" i="1"/>
  <c r="GC17" i="1"/>
  <c r="GD17" i="1"/>
  <c r="GF17" i="1"/>
  <c r="GG17" i="1"/>
  <c r="GH17" i="1"/>
  <c r="GI17" i="1"/>
  <c r="GB18" i="1"/>
  <c r="GC18" i="1"/>
  <c r="GD18" i="1"/>
  <c r="GF18" i="1"/>
  <c r="GG18" i="1"/>
  <c r="GH18" i="1"/>
  <c r="GI18" i="1"/>
  <c r="GB19" i="1"/>
  <c r="GC19" i="1"/>
  <c r="GD19" i="1"/>
  <c r="GF19" i="1"/>
  <c r="GG19" i="1"/>
  <c r="GH19" i="1"/>
  <c r="GI19" i="1"/>
  <c r="GB20" i="1"/>
  <c r="GC20" i="1"/>
  <c r="GD20" i="1"/>
  <c r="GF20" i="1"/>
  <c r="GG20" i="1"/>
  <c r="GH20" i="1"/>
  <c r="GI20" i="1"/>
  <c r="GB21" i="1"/>
  <c r="GC21" i="1"/>
  <c r="GD21" i="1"/>
  <c r="GF21" i="1"/>
  <c r="GG21" i="1"/>
  <c r="GH21" i="1"/>
  <c r="GI21" i="1"/>
  <c r="GB22" i="1"/>
  <c r="GC22" i="1"/>
  <c r="GD22" i="1"/>
  <c r="GF22" i="1"/>
  <c r="GG22" i="1"/>
  <c r="GH22" i="1"/>
  <c r="GI22" i="1"/>
  <c r="GB23" i="1"/>
  <c r="GC23" i="1"/>
  <c r="GD23" i="1"/>
  <c r="GF23" i="1"/>
  <c r="GG23" i="1"/>
  <c r="GH23" i="1"/>
  <c r="GI23" i="1"/>
  <c r="GB24" i="1"/>
  <c r="GC24" i="1"/>
  <c r="GD24" i="1"/>
  <c r="GF24" i="1"/>
  <c r="GG24" i="1"/>
  <c r="GH24" i="1"/>
  <c r="GI24" i="1"/>
  <c r="GB25" i="1"/>
  <c r="GC25" i="1"/>
  <c r="GD25" i="1"/>
  <c r="GF25" i="1"/>
  <c r="GG25" i="1"/>
  <c r="GH25" i="1"/>
  <c r="GI25" i="1"/>
  <c r="GB26" i="1"/>
  <c r="GC26" i="1"/>
  <c r="GD26" i="1"/>
  <c r="GF26" i="1"/>
  <c r="GG26" i="1"/>
  <c r="GH26" i="1"/>
  <c r="GI26" i="1"/>
  <c r="GB27" i="1"/>
  <c r="GC27" i="1"/>
  <c r="GD27" i="1"/>
  <c r="GF27" i="1"/>
  <c r="GG27" i="1"/>
  <c r="GH27" i="1"/>
  <c r="GI27" i="1"/>
  <c r="GB28" i="1"/>
  <c r="GC28" i="1"/>
  <c r="GD28" i="1"/>
  <c r="GF28" i="1"/>
  <c r="GG28" i="1"/>
  <c r="GH28" i="1"/>
  <c r="GI28" i="1"/>
  <c r="GB29" i="1"/>
  <c r="GC29" i="1"/>
  <c r="GD29" i="1"/>
  <c r="GF29" i="1"/>
  <c r="GG29" i="1"/>
  <c r="GH29" i="1"/>
  <c r="GI29" i="1"/>
  <c r="GB30" i="1"/>
  <c r="GC30" i="1"/>
  <c r="GD30" i="1"/>
  <c r="GF30" i="1"/>
  <c r="GG30" i="1"/>
  <c r="GH30" i="1"/>
  <c r="GI30" i="1"/>
  <c r="GB31" i="1"/>
  <c r="GC31" i="1"/>
  <c r="GD31" i="1"/>
  <c r="GF31" i="1"/>
  <c r="GG31" i="1"/>
  <c r="GH31" i="1"/>
  <c r="GI31" i="1"/>
  <c r="GB32" i="1"/>
  <c r="GC32" i="1"/>
  <c r="GD32" i="1"/>
  <c r="GF32" i="1"/>
  <c r="GG32" i="1"/>
  <c r="GH32" i="1"/>
  <c r="GI32" i="1"/>
  <c r="GB33" i="1"/>
  <c r="GC33" i="1"/>
  <c r="GD33" i="1"/>
  <c r="GF33" i="1"/>
  <c r="GG33" i="1"/>
  <c r="GH33" i="1"/>
  <c r="GI33" i="1"/>
  <c r="GB34" i="1"/>
  <c r="GC34" i="1"/>
  <c r="GD34" i="1"/>
  <c r="GF34" i="1"/>
  <c r="GG34" i="1"/>
  <c r="GH34" i="1"/>
  <c r="GI34" i="1"/>
  <c r="GB35" i="1"/>
  <c r="GC35" i="1"/>
  <c r="GD35" i="1"/>
  <c r="GF35" i="1"/>
  <c r="GG35" i="1"/>
  <c r="GH35" i="1"/>
  <c r="GI35" i="1"/>
  <c r="GB36" i="1"/>
  <c r="GC36" i="1"/>
  <c r="GD36" i="1"/>
  <c r="GF36" i="1"/>
  <c r="GG36" i="1"/>
  <c r="GH36" i="1"/>
  <c r="GI36" i="1"/>
  <c r="GB37" i="1"/>
  <c r="GC37" i="1"/>
  <c r="GD37" i="1"/>
  <c r="GF37" i="1"/>
  <c r="GG37" i="1"/>
  <c r="GH37" i="1"/>
  <c r="GI37" i="1"/>
  <c r="GB38" i="1"/>
  <c r="GC38" i="1"/>
  <c r="GD38" i="1"/>
  <c r="GF38" i="1"/>
  <c r="GG38" i="1"/>
  <c r="GH38" i="1"/>
  <c r="GI38" i="1"/>
  <c r="GB39" i="1"/>
  <c r="GC39" i="1"/>
  <c r="GD39" i="1"/>
  <c r="GF39" i="1"/>
  <c r="GG39" i="1"/>
  <c r="GH39" i="1"/>
  <c r="GI39" i="1"/>
  <c r="GB40" i="1"/>
  <c r="GC40" i="1"/>
  <c r="GD40" i="1"/>
  <c r="GF40" i="1"/>
  <c r="GG40" i="1"/>
  <c r="GH40" i="1"/>
  <c r="GI40" i="1"/>
  <c r="GB41" i="1"/>
  <c r="GC41" i="1"/>
  <c r="GD41" i="1"/>
  <c r="GF41" i="1"/>
  <c r="GG41" i="1"/>
  <c r="GH41" i="1"/>
  <c r="GI41" i="1"/>
  <c r="GB42" i="1"/>
  <c r="GC42" i="1"/>
  <c r="GD42" i="1"/>
  <c r="GF42" i="1"/>
  <c r="GG42" i="1"/>
  <c r="GH42" i="1"/>
  <c r="GI42" i="1"/>
  <c r="GB43" i="1"/>
  <c r="GC43" i="1"/>
  <c r="GD43" i="1"/>
  <c r="GF43" i="1"/>
  <c r="GG43" i="1"/>
  <c r="GH43" i="1"/>
  <c r="GI43" i="1"/>
  <c r="GB44" i="1"/>
  <c r="GC44" i="1"/>
  <c r="GD44" i="1"/>
  <c r="GF44" i="1"/>
  <c r="GG44" i="1"/>
  <c r="GH44" i="1"/>
  <c r="GI44" i="1"/>
  <c r="GB45" i="1"/>
  <c r="GC45" i="1"/>
  <c r="GD45" i="1"/>
  <c r="GF45" i="1"/>
  <c r="GG45" i="1"/>
  <c r="GH45" i="1"/>
  <c r="GI45" i="1"/>
  <c r="GB46" i="1"/>
  <c r="GC46" i="1"/>
  <c r="GD46" i="1"/>
  <c r="GF46" i="1"/>
  <c r="GG46" i="1"/>
  <c r="GH46" i="1"/>
  <c r="GI46" i="1"/>
  <c r="GB47" i="1"/>
  <c r="GC47" i="1"/>
  <c r="GD47" i="1"/>
  <c r="GF47" i="1"/>
  <c r="GG47" i="1"/>
  <c r="GH47" i="1"/>
  <c r="GI47" i="1"/>
  <c r="GB48" i="1"/>
  <c r="GC48" i="1"/>
  <c r="GD48" i="1"/>
  <c r="GF48" i="1"/>
  <c r="GG48" i="1"/>
  <c r="GH48" i="1"/>
  <c r="GI48" i="1"/>
  <c r="GB49" i="1"/>
  <c r="GC49" i="1"/>
  <c r="GD49" i="1"/>
  <c r="GF49" i="1"/>
  <c r="GG49" i="1"/>
  <c r="GH49" i="1"/>
  <c r="GI49" i="1"/>
  <c r="GB50" i="1"/>
  <c r="GC50" i="1"/>
  <c r="GD50" i="1"/>
  <c r="GF50" i="1"/>
  <c r="GG50" i="1"/>
  <c r="GH50" i="1"/>
  <c r="GI50" i="1"/>
  <c r="GB51" i="1"/>
  <c r="GC51" i="1"/>
  <c r="GD51" i="1"/>
  <c r="GF51" i="1"/>
  <c r="GG51" i="1"/>
  <c r="GH51" i="1"/>
  <c r="GI51" i="1"/>
  <c r="GB52" i="1"/>
  <c r="GC52" i="1"/>
  <c r="GD52" i="1"/>
  <c r="GF52" i="1"/>
  <c r="GG52" i="1"/>
  <c r="GH52" i="1"/>
  <c r="GI52" i="1"/>
  <c r="GB53" i="1"/>
  <c r="GC53" i="1"/>
  <c r="GD53" i="1"/>
  <c r="GF53" i="1"/>
  <c r="GG53" i="1"/>
  <c r="GH53" i="1"/>
  <c r="GI53" i="1"/>
  <c r="GB54" i="1"/>
  <c r="GC54" i="1"/>
  <c r="GD54" i="1"/>
  <c r="GF54" i="1"/>
  <c r="GG54" i="1"/>
  <c r="GH54" i="1"/>
  <c r="GI54" i="1"/>
  <c r="GB55" i="1"/>
  <c r="GC55" i="1"/>
  <c r="GD55" i="1"/>
  <c r="GF55" i="1"/>
  <c r="GG55" i="1"/>
  <c r="GH55" i="1"/>
  <c r="GI55" i="1"/>
  <c r="GB56" i="1"/>
  <c r="GC56" i="1"/>
  <c r="GD56" i="1"/>
  <c r="GF56" i="1"/>
  <c r="GG56" i="1"/>
  <c r="GH56" i="1"/>
  <c r="GI56" i="1"/>
  <c r="GB57" i="1"/>
  <c r="GC57" i="1"/>
  <c r="GD57" i="1"/>
  <c r="GF57" i="1"/>
  <c r="GG57" i="1"/>
  <c r="GH57" i="1"/>
  <c r="GI57" i="1"/>
  <c r="GB58" i="1"/>
  <c r="GC58" i="1"/>
  <c r="GD58" i="1"/>
  <c r="GF58" i="1"/>
  <c r="GG58" i="1"/>
  <c r="GH58" i="1"/>
  <c r="GI58" i="1"/>
  <c r="GB59" i="1"/>
  <c r="GC59" i="1"/>
  <c r="GD59" i="1"/>
  <c r="GF59" i="1"/>
  <c r="GG59" i="1"/>
  <c r="GH59" i="1"/>
  <c r="GI59" i="1"/>
  <c r="GB60" i="1"/>
  <c r="GC60" i="1"/>
  <c r="GD60" i="1"/>
  <c r="GF60" i="1"/>
  <c r="GG60" i="1"/>
  <c r="GH60" i="1"/>
  <c r="GI60" i="1"/>
  <c r="GB61" i="1"/>
  <c r="GC61" i="1"/>
  <c r="GD61" i="1"/>
  <c r="GF61" i="1"/>
  <c r="GG61" i="1"/>
  <c r="GH61" i="1"/>
  <c r="GI61" i="1"/>
  <c r="GB62" i="1"/>
  <c r="GC62" i="1"/>
  <c r="GD62" i="1"/>
  <c r="GF62" i="1"/>
  <c r="GG62" i="1"/>
  <c r="GH62" i="1"/>
  <c r="GI62" i="1"/>
  <c r="GB63" i="1"/>
  <c r="GC63" i="1"/>
  <c r="GD63" i="1"/>
  <c r="GF63" i="1"/>
  <c r="GG63" i="1"/>
  <c r="GH63" i="1"/>
  <c r="GI63" i="1"/>
  <c r="GB64" i="1"/>
  <c r="GC64" i="1"/>
  <c r="GD64" i="1"/>
  <c r="GF64" i="1"/>
  <c r="GG64" i="1"/>
  <c r="GH64" i="1"/>
  <c r="GI64" i="1"/>
  <c r="GB65" i="1"/>
  <c r="GC65" i="1"/>
  <c r="GD65" i="1"/>
  <c r="GF65" i="1"/>
  <c r="GG65" i="1"/>
  <c r="GH65" i="1"/>
  <c r="GI65" i="1"/>
  <c r="GB66" i="1"/>
  <c r="GC66" i="1"/>
  <c r="GD66" i="1"/>
  <c r="GF66" i="1"/>
  <c r="GG66" i="1"/>
  <c r="GH66" i="1"/>
  <c r="GI66" i="1"/>
  <c r="GB67" i="1"/>
  <c r="GC67" i="1"/>
  <c r="GD67" i="1"/>
  <c r="GF67" i="1"/>
  <c r="GG67" i="1"/>
  <c r="GH67" i="1"/>
  <c r="GI67" i="1"/>
  <c r="GB68" i="1"/>
  <c r="GC68" i="1"/>
  <c r="GD68" i="1"/>
  <c r="GF68" i="1"/>
  <c r="GG68" i="1"/>
  <c r="GH68" i="1"/>
  <c r="GI68" i="1"/>
  <c r="GB69" i="1"/>
  <c r="GC69" i="1"/>
  <c r="GD69" i="1"/>
  <c r="GF69" i="1"/>
  <c r="GG69" i="1"/>
  <c r="GH69" i="1"/>
  <c r="GI69" i="1"/>
  <c r="GB70" i="1"/>
  <c r="GC70" i="1"/>
  <c r="GD70" i="1"/>
  <c r="GF70" i="1"/>
  <c r="GG70" i="1"/>
  <c r="GH70" i="1"/>
  <c r="GI70" i="1"/>
  <c r="GB71" i="1"/>
  <c r="GC71" i="1"/>
  <c r="GD71" i="1"/>
  <c r="GF71" i="1"/>
  <c r="GG71" i="1"/>
  <c r="GH71" i="1"/>
  <c r="GI71" i="1"/>
  <c r="GB72" i="1"/>
  <c r="GC72" i="1"/>
  <c r="GD72" i="1"/>
  <c r="GF72" i="1"/>
  <c r="GG72" i="1"/>
  <c r="GH72" i="1"/>
  <c r="GI72" i="1"/>
  <c r="GB73" i="1"/>
  <c r="GC73" i="1"/>
  <c r="GD73" i="1"/>
  <c r="GF73" i="1"/>
  <c r="GG73" i="1"/>
  <c r="GH73" i="1"/>
  <c r="GI73" i="1"/>
  <c r="GB74" i="1"/>
  <c r="GC74" i="1"/>
  <c r="GD74" i="1"/>
  <c r="GF74" i="1"/>
  <c r="GG74" i="1"/>
  <c r="GH74" i="1"/>
  <c r="GI74" i="1"/>
  <c r="GB75" i="1"/>
  <c r="GC75" i="1"/>
  <c r="GD75" i="1"/>
  <c r="GF75" i="1"/>
  <c r="GG75" i="1"/>
  <c r="GH75" i="1"/>
  <c r="GI75" i="1"/>
  <c r="GB76" i="1"/>
  <c r="GC76" i="1"/>
  <c r="GD76" i="1"/>
  <c r="GF76" i="1"/>
  <c r="GG76" i="1"/>
  <c r="GH76" i="1"/>
  <c r="GI76" i="1"/>
  <c r="GB77" i="1"/>
  <c r="GC77" i="1"/>
  <c r="GD77" i="1"/>
  <c r="GF77" i="1"/>
  <c r="GG77" i="1"/>
  <c r="GH77" i="1"/>
  <c r="GI77" i="1"/>
  <c r="GB78" i="1"/>
  <c r="GC78" i="1"/>
  <c r="GD78" i="1"/>
  <c r="GF78" i="1"/>
  <c r="GG78" i="1"/>
  <c r="GH78" i="1"/>
  <c r="GI78" i="1"/>
  <c r="GB79" i="1"/>
  <c r="GC79" i="1"/>
  <c r="GD79" i="1"/>
  <c r="GF79" i="1"/>
  <c r="GG79" i="1"/>
  <c r="GH79" i="1"/>
  <c r="GI79" i="1"/>
  <c r="GB80" i="1"/>
  <c r="GC80" i="1"/>
  <c r="GD80" i="1"/>
  <c r="GF80" i="1"/>
  <c r="GG80" i="1"/>
  <c r="GH80" i="1"/>
  <c r="GI80" i="1"/>
  <c r="GB81" i="1"/>
  <c r="GC81" i="1"/>
  <c r="GD81" i="1"/>
  <c r="GF81" i="1"/>
  <c r="GG81" i="1"/>
  <c r="GH81" i="1"/>
  <c r="GI81" i="1"/>
  <c r="GB82" i="1"/>
  <c r="GC82" i="1"/>
  <c r="GD82" i="1"/>
  <c r="GF82" i="1"/>
  <c r="GG82" i="1"/>
  <c r="GH82" i="1"/>
  <c r="GI82" i="1"/>
  <c r="GB83" i="1"/>
  <c r="GC83" i="1"/>
  <c r="GD83" i="1"/>
  <c r="GF83" i="1"/>
  <c r="GG83" i="1"/>
  <c r="GH83" i="1"/>
  <c r="GI83" i="1"/>
  <c r="GB84" i="1"/>
  <c r="GC84" i="1"/>
  <c r="GD84" i="1"/>
  <c r="GF84" i="1"/>
  <c r="GG84" i="1"/>
  <c r="GH84" i="1"/>
  <c r="GI84" i="1"/>
  <c r="GB85" i="1"/>
  <c r="GC85" i="1"/>
  <c r="GD85" i="1"/>
  <c r="GF85" i="1"/>
  <c r="GG85" i="1"/>
  <c r="GH85" i="1"/>
  <c r="GI85" i="1"/>
  <c r="GB86" i="1"/>
  <c r="GC86" i="1"/>
  <c r="GD86" i="1"/>
  <c r="GF86" i="1"/>
  <c r="GG86" i="1"/>
  <c r="GH86" i="1"/>
  <c r="GI86" i="1"/>
  <c r="GB87" i="1"/>
  <c r="GC87" i="1"/>
  <c r="GD87" i="1"/>
  <c r="GF87" i="1"/>
  <c r="GG87" i="1"/>
  <c r="GH87" i="1"/>
  <c r="GI87" i="1"/>
  <c r="GB88" i="1"/>
  <c r="GC88" i="1"/>
  <c r="GD88" i="1"/>
  <c r="GF88" i="1"/>
  <c r="GG88" i="1"/>
  <c r="GH88" i="1"/>
  <c r="GI88" i="1"/>
  <c r="GB89" i="1"/>
  <c r="GC89" i="1"/>
  <c r="GD89" i="1"/>
  <c r="GF89" i="1"/>
  <c r="GG89" i="1"/>
  <c r="GH89" i="1"/>
  <c r="GI89" i="1"/>
  <c r="GB90" i="1"/>
  <c r="GC90" i="1"/>
  <c r="GD90" i="1"/>
  <c r="GF90" i="1"/>
  <c r="GG90" i="1"/>
  <c r="GH90" i="1"/>
  <c r="GI90" i="1"/>
  <c r="GB91" i="1"/>
  <c r="GC91" i="1"/>
  <c r="GD91" i="1"/>
  <c r="GF91" i="1"/>
  <c r="GG91" i="1"/>
  <c r="GH91" i="1"/>
  <c r="GI91" i="1"/>
  <c r="GB92" i="1"/>
  <c r="GC92" i="1"/>
  <c r="GD92" i="1"/>
  <c r="GF92" i="1"/>
  <c r="GG92" i="1"/>
  <c r="GH92" i="1"/>
  <c r="GI92" i="1"/>
  <c r="GB93" i="1"/>
  <c r="GC93" i="1"/>
  <c r="GD93" i="1"/>
  <c r="GF93" i="1"/>
  <c r="GG93" i="1"/>
  <c r="GH93" i="1"/>
  <c r="GI93" i="1"/>
  <c r="GB94" i="1"/>
  <c r="GC94" i="1"/>
  <c r="GD94" i="1"/>
  <c r="GF94" i="1"/>
  <c r="GG94" i="1"/>
  <c r="GH94" i="1"/>
  <c r="GI94" i="1"/>
  <c r="GB95" i="1"/>
  <c r="GC95" i="1"/>
  <c r="GD95" i="1"/>
  <c r="GF95" i="1"/>
  <c r="GG95" i="1"/>
  <c r="GH95" i="1"/>
  <c r="GI95" i="1"/>
  <c r="GB96" i="1"/>
  <c r="GC96" i="1"/>
  <c r="GD96" i="1"/>
  <c r="GF96" i="1"/>
  <c r="GG96" i="1"/>
  <c r="GH96" i="1"/>
  <c r="GI96" i="1"/>
  <c r="GB97" i="1"/>
  <c r="GC97" i="1"/>
  <c r="GD97" i="1"/>
  <c r="GF97" i="1"/>
  <c r="GG97" i="1"/>
  <c r="GH97" i="1"/>
  <c r="GI97" i="1"/>
  <c r="GB98" i="1"/>
  <c r="GC98" i="1"/>
  <c r="GD98" i="1"/>
  <c r="GF98" i="1"/>
  <c r="GG98" i="1"/>
  <c r="GH98" i="1"/>
  <c r="GI98" i="1"/>
  <c r="GB99" i="1"/>
  <c r="GC99" i="1"/>
  <c r="GD99" i="1"/>
  <c r="GF99" i="1"/>
  <c r="GG99" i="1"/>
  <c r="GH99" i="1"/>
  <c r="GI99" i="1"/>
  <c r="GB100" i="1"/>
  <c r="GC100" i="1"/>
  <c r="GD100" i="1"/>
  <c r="GF100" i="1"/>
  <c r="GG100" i="1"/>
  <c r="GH100" i="1"/>
  <c r="GI100" i="1"/>
  <c r="GB101" i="1"/>
  <c r="GC101" i="1"/>
  <c r="GD101" i="1"/>
  <c r="GF101" i="1"/>
  <c r="GG101" i="1"/>
  <c r="GH101" i="1"/>
  <c r="GI101" i="1"/>
  <c r="GB102" i="1"/>
  <c r="GC102" i="1"/>
  <c r="GD102" i="1"/>
  <c r="GF102" i="1"/>
  <c r="GG102" i="1"/>
  <c r="GH102" i="1"/>
  <c r="GI102" i="1"/>
  <c r="GB103" i="1"/>
  <c r="GC103" i="1"/>
  <c r="GD103" i="1"/>
  <c r="GF103" i="1"/>
  <c r="GG103" i="1"/>
  <c r="GH103" i="1"/>
  <c r="GI103" i="1"/>
  <c r="GB104" i="1"/>
  <c r="GC104" i="1"/>
  <c r="GD104" i="1"/>
  <c r="GF104" i="1"/>
  <c r="GG104" i="1"/>
  <c r="GH104" i="1"/>
  <c r="GI104" i="1"/>
  <c r="GB105" i="1"/>
  <c r="GC105" i="1"/>
  <c r="GD105" i="1"/>
  <c r="GF105" i="1"/>
  <c r="GG105" i="1"/>
  <c r="GH105" i="1"/>
  <c r="GI105" i="1"/>
  <c r="GB106" i="1"/>
  <c r="GC106" i="1"/>
  <c r="GD106" i="1"/>
  <c r="GF106" i="1"/>
  <c r="GG106" i="1"/>
  <c r="GH106" i="1"/>
  <c r="GI106" i="1"/>
  <c r="GB107" i="1"/>
  <c r="GC107" i="1"/>
  <c r="GD107" i="1"/>
  <c r="GF107" i="1"/>
  <c r="GG107" i="1"/>
  <c r="GH107" i="1"/>
  <c r="GI107" i="1"/>
  <c r="GB108" i="1"/>
  <c r="GC108" i="1"/>
  <c r="GD108" i="1"/>
  <c r="GF108" i="1"/>
  <c r="GG108" i="1"/>
  <c r="GH108" i="1"/>
  <c r="GI108" i="1"/>
  <c r="GB109" i="1"/>
  <c r="GC109" i="1"/>
  <c r="GD109" i="1"/>
  <c r="GF109" i="1"/>
  <c r="GG109" i="1"/>
  <c r="GH109" i="1"/>
  <c r="GI109" i="1"/>
  <c r="GB110" i="1"/>
  <c r="GC110" i="1"/>
  <c r="GD110" i="1"/>
  <c r="GF110" i="1"/>
  <c r="GG110" i="1"/>
  <c r="GH110" i="1"/>
  <c r="GI110" i="1"/>
  <c r="GB111" i="1"/>
  <c r="GC111" i="1"/>
  <c r="GD111" i="1"/>
  <c r="GF111" i="1"/>
  <c r="GG111" i="1"/>
  <c r="GH111" i="1"/>
  <c r="GI111" i="1"/>
  <c r="GB112" i="1"/>
  <c r="GC112" i="1"/>
  <c r="GD112" i="1"/>
  <c r="GF112" i="1"/>
  <c r="GG112" i="1"/>
  <c r="GH112" i="1"/>
  <c r="GI112" i="1"/>
  <c r="GB113" i="1"/>
  <c r="GC113" i="1"/>
  <c r="GD113" i="1"/>
  <c r="GF113" i="1"/>
  <c r="GG113" i="1"/>
  <c r="GH113" i="1"/>
  <c r="GI113" i="1"/>
  <c r="GB114" i="1"/>
  <c r="GC114" i="1"/>
  <c r="GD114" i="1"/>
  <c r="GF114" i="1"/>
  <c r="GG114" i="1"/>
  <c r="GH114" i="1"/>
  <c r="GI114" i="1"/>
  <c r="GB115" i="1"/>
  <c r="GC115" i="1"/>
  <c r="GD115" i="1"/>
  <c r="GF115" i="1"/>
  <c r="GG115" i="1"/>
  <c r="GH115" i="1"/>
  <c r="GI115" i="1"/>
  <c r="GB116" i="1"/>
  <c r="GC116" i="1"/>
  <c r="GD116" i="1"/>
  <c r="GF116" i="1"/>
  <c r="GG116" i="1"/>
  <c r="GH116" i="1"/>
  <c r="GI116" i="1"/>
  <c r="GB117" i="1"/>
  <c r="GC117" i="1"/>
  <c r="GD117" i="1"/>
  <c r="GF117" i="1"/>
  <c r="GG117" i="1"/>
  <c r="GH117" i="1"/>
  <c r="GI117" i="1"/>
  <c r="GB118" i="1"/>
  <c r="GC118" i="1"/>
  <c r="GD118" i="1"/>
  <c r="GF118" i="1"/>
  <c r="GG118" i="1"/>
  <c r="GH118" i="1"/>
  <c r="GI118" i="1"/>
  <c r="GB119" i="1"/>
  <c r="GC119" i="1"/>
  <c r="GD119" i="1"/>
  <c r="GF119" i="1"/>
  <c r="GG119" i="1"/>
  <c r="GH119" i="1"/>
  <c r="GI119" i="1"/>
  <c r="GB120" i="1"/>
  <c r="GC120" i="1"/>
  <c r="GD120" i="1"/>
  <c r="GF120" i="1"/>
  <c r="GG120" i="1"/>
  <c r="GH120" i="1"/>
  <c r="GI120" i="1"/>
  <c r="GB121" i="1"/>
  <c r="GC121" i="1"/>
  <c r="GD121" i="1"/>
  <c r="GF121" i="1"/>
  <c r="GG121" i="1"/>
  <c r="GH121" i="1"/>
  <c r="GI121" i="1"/>
  <c r="GB122" i="1"/>
  <c r="GC122" i="1"/>
  <c r="GD122" i="1"/>
  <c r="GF122" i="1"/>
  <c r="GG122" i="1"/>
  <c r="GH122" i="1"/>
  <c r="GI122" i="1"/>
  <c r="GB123" i="1"/>
  <c r="GC123" i="1"/>
  <c r="GD123" i="1"/>
  <c r="GF123" i="1"/>
  <c r="GG123" i="1"/>
  <c r="GH123" i="1"/>
  <c r="GI123" i="1"/>
  <c r="GB124" i="1"/>
  <c r="GC124" i="1"/>
  <c r="GD124" i="1"/>
  <c r="GF124" i="1"/>
  <c r="GG124" i="1"/>
  <c r="GH124" i="1"/>
  <c r="GI124" i="1"/>
  <c r="GB125" i="1"/>
  <c r="GC125" i="1"/>
  <c r="GD125" i="1"/>
  <c r="GF125" i="1"/>
  <c r="GG125" i="1"/>
  <c r="GH125" i="1"/>
  <c r="GI125" i="1"/>
  <c r="GB126" i="1"/>
  <c r="GC126" i="1"/>
  <c r="GD126" i="1"/>
  <c r="GF126" i="1"/>
  <c r="GG126" i="1"/>
  <c r="GH126" i="1"/>
  <c r="GI126" i="1"/>
  <c r="GB127" i="1"/>
  <c r="GC127" i="1"/>
  <c r="GD127" i="1"/>
  <c r="GF127" i="1"/>
  <c r="GG127" i="1"/>
  <c r="GH127" i="1"/>
  <c r="GI127" i="1"/>
  <c r="GB128" i="1"/>
  <c r="GC128" i="1"/>
  <c r="GD128" i="1"/>
  <c r="GF128" i="1"/>
  <c r="GG128" i="1"/>
  <c r="GH128" i="1"/>
  <c r="GI128" i="1"/>
  <c r="GB129" i="1"/>
  <c r="GC129" i="1"/>
  <c r="GD129" i="1"/>
  <c r="GF129" i="1"/>
  <c r="GG129" i="1"/>
  <c r="GH129" i="1"/>
  <c r="GI129" i="1"/>
  <c r="GB130" i="1"/>
  <c r="GC130" i="1"/>
  <c r="GD130" i="1"/>
  <c r="GF130" i="1"/>
  <c r="GG130" i="1"/>
  <c r="GH130" i="1"/>
  <c r="GI130" i="1"/>
  <c r="GB131" i="1"/>
  <c r="GC131" i="1"/>
  <c r="GD131" i="1"/>
  <c r="GF131" i="1"/>
  <c r="GG131" i="1"/>
  <c r="GH131" i="1"/>
  <c r="GI131" i="1"/>
  <c r="GB132" i="1"/>
  <c r="GC132" i="1"/>
  <c r="GD132" i="1"/>
  <c r="GF132" i="1"/>
  <c r="GG132" i="1"/>
  <c r="GH132" i="1"/>
  <c r="GI132" i="1"/>
  <c r="GB133" i="1"/>
  <c r="GC133" i="1"/>
  <c r="GD133" i="1"/>
  <c r="GF133" i="1"/>
  <c r="GG133" i="1"/>
  <c r="GH133" i="1"/>
  <c r="GI133" i="1"/>
  <c r="GB134" i="1"/>
  <c r="GC134" i="1"/>
  <c r="GD134" i="1"/>
  <c r="GF134" i="1"/>
  <c r="GG134" i="1"/>
  <c r="GH134" i="1"/>
  <c r="GI134" i="1"/>
  <c r="GB135" i="1"/>
  <c r="GC135" i="1"/>
  <c r="GD135" i="1"/>
  <c r="GF135" i="1"/>
  <c r="GG135" i="1"/>
  <c r="GH135" i="1"/>
  <c r="GI135" i="1"/>
  <c r="GB136" i="1"/>
  <c r="GC136" i="1"/>
  <c r="GD136" i="1"/>
  <c r="GF136" i="1"/>
  <c r="GG136" i="1"/>
  <c r="GH136" i="1"/>
  <c r="GI136" i="1"/>
  <c r="GB137" i="1"/>
  <c r="GC137" i="1"/>
  <c r="GD137" i="1"/>
  <c r="GF137" i="1"/>
  <c r="GG137" i="1"/>
  <c r="GH137" i="1"/>
  <c r="GI137" i="1"/>
  <c r="GB138" i="1"/>
  <c r="GC138" i="1"/>
  <c r="GD138" i="1"/>
  <c r="GF138" i="1"/>
  <c r="GG138" i="1"/>
  <c r="GH138" i="1"/>
  <c r="GI138" i="1"/>
  <c r="GB139" i="1"/>
  <c r="GC139" i="1"/>
  <c r="GD139" i="1"/>
  <c r="GF139" i="1"/>
  <c r="GG139" i="1"/>
  <c r="GH139" i="1"/>
  <c r="GI139" i="1"/>
  <c r="GB140" i="1"/>
  <c r="GC140" i="1"/>
  <c r="GD140" i="1"/>
  <c r="GF140" i="1"/>
  <c r="GG140" i="1"/>
  <c r="GH140" i="1"/>
  <c r="GI140" i="1"/>
  <c r="GB141" i="1"/>
  <c r="GC141" i="1"/>
  <c r="GD141" i="1"/>
  <c r="GF141" i="1"/>
  <c r="GG141" i="1"/>
  <c r="GH141" i="1"/>
  <c r="GI141" i="1"/>
  <c r="GB142" i="1"/>
  <c r="GC142" i="1"/>
  <c r="GD142" i="1"/>
  <c r="GF142" i="1"/>
  <c r="GG142" i="1"/>
  <c r="GH142" i="1"/>
  <c r="GI142" i="1"/>
  <c r="GB143" i="1"/>
  <c r="GC143" i="1"/>
  <c r="GD143" i="1"/>
  <c r="GF143" i="1"/>
  <c r="GG143" i="1"/>
  <c r="GH143" i="1"/>
  <c r="GI143" i="1"/>
  <c r="GB144" i="1"/>
  <c r="GC144" i="1"/>
  <c r="GD144" i="1"/>
  <c r="GF144" i="1"/>
  <c r="GG144" i="1"/>
  <c r="GH144" i="1"/>
  <c r="GI144" i="1"/>
  <c r="GB145" i="1"/>
  <c r="GC145" i="1"/>
  <c r="GD145" i="1"/>
  <c r="GF145" i="1"/>
  <c r="GG145" i="1"/>
  <c r="GH145" i="1"/>
  <c r="GI145" i="1"/>
  <c r="GB146" i="1"/>
  <c r="GC146" i="1"/>
  <c r="GD146" i="1"/>
  <c r="GF146" i="1"/>
  <c r="GG146" i="1"/>
  <c r="GH146" i="1"/>
  <c r="GI146" i="1"/>
  <c r="GB147" i="1"/>
  <c r="GC147" i="1"/>
  <c r="GD147" i="1"/>
  <c r="GF147" i="1"/>
  <c r="GG147" i="1"/>
  <c r="GH147" i="1"/>
  <c r="GI147" i="1"/>
  <c r="GB148" i="1"/>
  <c r="GC148" i="1"/>
  <c r="GD148" i="1"/>
  <c r="GF148" i="1"/>
  <c r="GG148" i="1"/>
  <c r="GH148" i="1"/>
  <c r="GI148" i="1"/>
  <c r="GB149" i="1"/>
  <c r="GC149" i="1"/>
  <c r="GD149" i="1"/>
  <c r="GF149" i="1"/>
  <c r="GG149" i="1"/>
  <c r="GH149" i="1"/>
  <c r="GI149" i="1"/>
  <c r="GB150" i="1"/>
  <c r="GC150" i="1"/>
  <c r="GD150" i="1"/>
  <c r="GF150" i="1"/>
  <c r="GG150" i="1"/>
  <c r="GH150" i="1"/>
  <c r="GI150" i="1"/>
  <c r="GB151" i="1"/>
  <c r="GC151" i="1"/>
  <c r="GD151" i="1"/>
  <c r="GF151" i="1"/>
  <c r="GG151" i="1"/>
  <c r="GH151" i="1"/>
  <c r="GI151" i="1"/>
  <c r="GB152" i="1"/>
  <c r="GC152" i="1"/>
  <c r="GD152" i="1"/>
  <c r="GF152" i="1"/>
  <c r="GG152" i="1"/>
  <c r="GH152" i="1"/>
  <c r="GI152" i="1"/>
  <c r="GB153" i="1"/>
  <c r="GC153" i="1"/>
  <c r="GD153" i="1"/>
  <c r="GF153" i="1"/>
  <c r="GG153" i="1"/>
  <c r="GH153" i="1"/>
  <c r="GI153" i="1"/>
  <c r="GB154" i="1"/>
  <c r="GC154" i="1"/>
  <c r="GD154" i="1"/>
  <c r="GF154" i="1"/>
  <c r="GG154" i="1"/>
  <c r="GH154" i="1"/>
  <c r="GI154" i="1"/>
  <c r="GB155" i="1"/>
  <c r="GC155" i="1"/>
  <c r="GD155" i="1"/>
  <c r="GF155" i="1"/>
  <c r="GG155" i="1"/>
  <c r="GH155" i="1"/>
  <c r="GI155" i="1"/>
  <c r="GB156" i="1"/>
  <c r="GC156" i="1"/>
  <c r="GD156" i="1"/>
  <c r="GF156" i="1"/>
  <c r="GG156" i="1"/>
  <c r="GH156" i="1"/>
  <c r="GI156" i="1"/>
  <c r="GB157" i="1"/>
  <c r="GC157" i="1"/>
  <c r="GD157" i="1"/>
  <c r="GF157" i="1"/>
  <c r="GG157" i="1"/>
  <c r="GH157" i="1"/>
  <c r="GI157" i="1"/>
  <c r="GB158" i="1"/>
  <c r="GC158" i="1"/>
  <c r="GD158" i="1"/>
  <c r="GF158" i="1"/>
  <c r="GG158" i="1"/>
  <c r="GH158" i="1"/>
  <c r="GI158" i="1"/>
  <c r="GB159" i="1"/>
  <c r="GC159" i="1"/>
  <c r="GD159" i="1"/>
  <c r="GF159" i="1"/>
  <c r="GG159" i="1"/>
  <c r="GH159" i="1"/>
  <c r="GI159" i="1"/>
  <c r="GB160" i="1"/>
  <c r="GC160" i="1"/>
  <c r="GD160" i="1"/>
  <c r="GF160" i="1"/>
  <c r="GG160" i="1"/>
  <c r="GH160" i="1"/>
  <c r="GI160" i="1"/>
  <c r="GB161" i="1"/>
  <c r="GC161" i="1"/>
  <c r="GD161" i="1"/>
  <c r="GF161" i="1"/>
  <c r="GG161" i="1"/>
  <c r="GH161" i="1"/>
  <c r="GI161" i="1"/>
  <c r="GB162" i="1"/>
  <c r="GC162" i="1"/>
  <c r="GD162" i="1"/>
  <c r="GF162" i="1"/>
  <c r="GG162" i="1"/>
  <c r="GH162" i="1"/>
  <c r="GI162" i="1"/>
  <c r="GB163" i="1"/>
  <c r="GC163" i="1"/>
  <c r="GD163" i="1"/>
  <c r="GF163" i="1"/>
  <c r="GG163" i="1"/>
  <c r="GH163" i="1"/>
  <c r="GI163" i="1"/>
  <c r="GB164" i="1"/>
  <c r="GC164" i="1"/>
  <c r="GD164" i="1"/>
  <c r="GF164" i="1"/>
  <c r="GG164" i="1"/>
  <c r="GH164" i="1"/>
  <c r="GI164" i="1"/>
  <c r="GB165" i="1"/>
  <c r="GC165" i="1"/>
  <c r="GD165" i="1"/>
  <c r="GF165" i="1"/>
  <c r="GG165" i="1"/>
  <c r="GH165" i="1"/>
  <c r="GI165" i="1"/>
  <c r="GB166" i="1"/>
  <c r="GC166" i="1"/>
  <c r="GD166" i="1"/>
  <c r="GF166" i="1"/>
  <c r="GG166" i="1"/>
  <c r="GH166" i="1"/>
  <c r="GI166" i="1"/>
  <c r="GB167" i="1"/>
  <c r="GC167" i="1"/>
  <c r="GD167" i="1"/>
  <c r="GF167" i="1"/>
  <c r="GG167" i="1"/>
  <c r="GH167" i="1"/>
  <c r="GI167" i="1"/>
  <c r="GB168" i="1"/>
  <c r="GC168" i="1"/>
  <c r="GD168" i="1"/>
  <c r="GF168" i="1"/>
  <c r="GG168" i="1"/>
  <c r="GH168" i="1"/>
  <c r="GI168" i="1"/>
  <c r="GB169" i="1"/>
  <c r="GC169" i="1"/>
  <c r="GD169" i="1"/>
  <c r="GF169" i="1"/>
  <c r="GG169" i="1"/>
  <c r="GH169" i="1"/>
  <c r="GI169" i="1"/>
  <c r="GB170" i="1"/>
  <c r="GC170" i="1"/>
  <c r="GD170" i="1"/>
  <c r="GF170" i="1"/>
  <c r="GG170" i="1"/>
  <c r="GH170" i="1"/>
  <c r="GI170" i="1"/>
  <c r="GB171" i="1"/>
  <c r="GC171" i="1"/>
  <c r="GD171" i="1"/>
  <c r="GF171" i="1"/>
  <c r="GG171" i="1"/>
  <c r="GH171" i="1"/>
  <c r="GI171" i="1"/>
  <c r="GB172" i="1"/>
  <c r="GC172" i="1"/>
  <c r="GD172" i="1"/>
  <c r="GF172" i="1"/>
  <c r="GG172" i="1"/>
  <c r="GH172" i="1"/>
  <c r="GI172" i="1"/>
  <c r="GB173" i="1"/>
  <c r="GC173" i="1"/>
  <c r="GD173" i="1"/>
  <c r="GF173" i="1"/>
  <c r="GG173" i="1"/>
  <c r="GH173" i="1"/>
  <c r="GI173" i="1"/>
  <c r="GB174" i="1"/>
  <c r="GC174" i="1"/>
  <c r="GD174" i="1"/>
  <c r="GF174" i="1"/>
  <c r="GG174" i="1"/>
  <c r="GH174" i="1"/>
  <c r="GI174" i="1"/>
  <c r="GB175" i="1"/>
  <c r="GC175" i="1"/>
  <c r="GD175" i="1"/>
  <c r="GF175" i="1"/>
  <c r="GG175" i="1"/>
  <c r="GH175" i="1"/>
  <c r="GI175" i="1"/>
  <c r="GB176" i="1"/>
  <c r="GC176" i="1"/>
  <c r="GD176" i="1"/>
  <c r="GF176" i="1"/>
  <c r="GG176" i="1"/>
  <c r="GH176" i="1"/>
  <c r="GI176" i="1"/>
  <c r="GB177" i="1"/>
  <c r="GC177" i="1"/>
  <c r="GD177" i="1"/>
  <c r="GF177" i="1"/>
  <c r="GG177" i="1"/>
  <c r="GH177" i="1"/>
  <c r="GI177" i="1"/>
  <c r="GB178" i="1"/>
  <c r="GC178" i="1"/>
  <c r="GD178" i="1"/>
  <c r="GF178" i="1"/>
  <c r="GG178" i="1"/>
  <c r="GH178" i="1"/>
  <c r="GI178" i="1"/>
  <c r="GB179" i="1"/>
  <c r="GC179" i="1"/>
  <c r="GD179" i="1"/>
  <c r="GF179" i="1"/>
  <c r="GG179" i="1"/>
  <c r="GH179" i="1"/>
  <c r="GI179" i="1"/>
  <c r="GB180" i="1"/>
  <c r="GC180" i="1"/>
  <c r="GD180" i="1"/>
  <c r="GF180" i="1"/>
  <c r="GG180" i="1"/>
  <c r="GH180" i="1"/>
  <c r="GI180" i="1"/>
  <c r="GB181" i="1"/>
  <c r="GC181" i="1"/>
  <c r="GD181" i="1"/>
  <c r="GF181" i="1"/>
  <c r="GG181" i="1"/>
  <c r="GH181" i="1"/>
  <c r="GI181" i="1"/>
  <c r="GB182" i="1"/>
  <c r="GC182" i="1"/>
  <c r="GD182" i="1"/>
  <c r="GF182" i="1"/>
  <c r="GG182" i="1"/>
  <c r="GH182" i="1"/>
  <c r="GI182" i="1"/>
  <c r="GB183" i="1"/>
  <c r="GC183" i="1"/>
  <c r="GD183" i="1"/>
  <c r="GF183" i="1"/>
  <c r="GG183" i="1"/>
  <c r="GH183" i="1"/>
  <c r="GI183" i="1"/>
  <c r="GB184" i="1"/>
  <c r="GC184" i="1"/>
  <c r="GD184" i="1"/>
  <c r="GF184" i="1"/>
  <c r="GG184" i="1"/>
  <c r="GH184" i="1"/>
  <c r="GI184" i="1"/>
  <c r="GB185" i="1"/>
  <c r="GC185" i="1"/>
  <c r="GD185" i="1"/>
  <c r="GF185" i="1"/>
  <c r="GG185" i="1"/>
  <c r="GH185" i="1"/>
  <c r="GI185" i="1"/>
  <c r="GB186" i="1"/>
  <c r="GC186" i="1"/>
  <c r="GD186" i="1"/>
  <c r="GF186" i="1"/>
  <c r="GG186" i="1"/>
  <c r="GH186" i="1"/>
  <c r="GI186" i="1"/>
  <c r="GB187" i="1"/>
  <c r="GC187" i="1"/>
  <c r="GD187" i="1"/>
  <c r="GF187" i="1"/>
  <c r="GG187" i="1"/>
  <c r="GH187" i="1"/>
  <c r="GI187" i="1"/>
  <c r="GB188" i="1"/>
  <c r="GC188" i="1"/>
  <c r="GD188" i="1"/>
  <c r="GF188" i="1"/>
  <c r="GG188" i="1"/>
  <c r="GH188" i="1"/>
  <c r="GI188" i="1"/>
  <c r="GB189" i="1"/>
  <c r="GC189" i="1"/>
  <c r="GD189" i="1"/>
  <c r="GF189" i="1"/>
  <c r="GG189" i="1"/>
  <c r="GH189" i="1"/>
  <c r="GI189" i="1"/>
  <c r="GB190" i="1"/>
  <c r="GC190" i="1"/>
  <c r="GD190" i="1"/>
  <c r="GF190" i="1"/>
  <c r="GG190" i="1"/>
  <c r="GH190" i="1"/>
  <c r="GI190" i="1"/>
  <c r="GB191" i="1"/>
  <c r="GC191" i="1"/>
  <c r="GD191" i="1"/>
  <c r="GF191" i="1"/>
  <c r="GG191" i="1"/>
  <c r="GH191" i="1"/>
  <c r="GI191" i="1"/>
  <c r="GB192" i="1"/>
  <c r="GC192" i="1"/>
  <c r="GD192" i="1"/>
  <c r="GF192" i="1"/>
  <c r="GG192" i="1"/>
  <c r="GH192" i="1"/>
  <c r="GI192" i="1"/>
  <c r="GB193" i="1"/>
  <c r="GC193" i="1"/>
  <c r="GD193" i="1"/>
  <c r="GF193" i="1"/>
  <c r="GG193" i="1"/>
  <c r="GH193" i="1"/>
  <c r="GI193" i="1"/>
  <c r="GB194" i="1"/>
  <c r="GC194" i="1"/>
  <c r="GD194" i="1"/>
  <c r="GF194" i="1"/>
  <c r="GG194" i="1"/>
  <c r="GH194" i="1"/>
  <c r="GI194" i="1"/>
  <c r="GB195" i="1"/>
  <c r="GC195" i="1"/>
  <c r="GD195" i="1"/>
  <c r="GF195" i="1"/>
  <c r="GG195" i="1"/>
  <c r="GH195" i="1"/>
  <c r="GI195" i="1"/>
  <c r="GB196" i="1"/>
  <c r="GC196" i="1"/>
  <c r="GD196" i="1"/>
  <c r="GF196" i="1"/>
  <c r="GG196" i="1"/>
  <c r="GH196" i="1"/>
  <c r="GI196" i="1"/>
  <c r="GB197" i="1"/>
  <c r="GC197" i="1"/>
  <c r="GD197" i="1"/>
  <c r="GF197" i="1"/>
  <c r="GG197" i="1"/>
  <c r="GH197" i="1"/>
  <c r="GI197" i="1"/>
  <c r="GB198" i="1"/>
  <c r="GC198" i="1"/>
  <c r="GD198" i="1"/>
  <c r="GF198" i="1"/>
  <c r="GG198" i="1"/>
  <c r="GH198" i="1"/>
  <c r="GI198" i="1"/>
  <c r="GB199" i="1"/>
  <c r="GC199" i="1"/>
  <c r="GD199" i="1"/>
  <c r="GF199" i="1"/>
  <c r="GG199" i="1"/>
  <c r="GH199" i="1"/>
  <c r="GI199" i="1"/>
  <c r="GB200" i="1"/>
  <c r="GC200" i="1"/>
  <c r="GD200" i="1"/>
  <c r="GF200" i="1"/>
  <c r="GG200" i="1"/>
  <c r="GH200" i="1"/>
  <c r="GI200" i="1"/>
  <c r="GB201" i="1"/>
  <c r="GC201" i="1"/>
  <c r="GD201" i="1"/>
  <c r="GF201" i="1"/>
  <c r="GG201" i="1"/>
  <c r="GH201" i="1"/>
  <c r="GI201" i="1"/>
  <c r="GB202" i="1"/>
  <c r="GC202" i="1"/>
  <c r="GD202" i="1"/>
  <c r="GF202" i="1"/>
  <c r="GG202" i="1"/>
  <c r="GH202" i="1"/>
  <c r="GI202" i="1"/>
  <c r="GB203" i="1"/>
  <c r="GC203" i="1"/>
  <c r="GD203" i="1"/>
  <c r="GF203" i="1"/>
  <c r="GG203" i="1"/>
  <c r="GH203" i="1"/>
  <c r="GI203" i="1"/>
  <c r="GB204" i="1"/>
  <c r="GC204" i="1"/>
  <c r="GD204" i="1"/>
  <c r="GF204" i="1"/>
  <c r="GG204" i="1"/>
  <c r="GH204" i="1"/>
  <c r="GI204" i="1"/>
  <c r="GB205" i="1"/>
  <c r="GC205" i="1"/>
  <c r="GD205" i="1"/>
  <c r="GF205" i="1"/>
  <c r="GG205" i="1"/>
  <c r="GH205" i="1"/>
  <c r="GI205" i="1"/>
  <c r="GB206" i="1"/>
  <c r="GC206" i="1"/>
  <c r="GD206" i="1"/>
  <c r="GF206" i="1"/>
  <c r="GG206" i="1"/>
  <c r="GH206" i="1"/>
  <c r="GI206" i="1"/>
  <c r="GB207" i="1"/>
  <c r="GC207" i="1"/>
  <c r="GD207" i="1"/>
  <c r="GF207" i="1"/>
  <c r="GG207" i="1"/>
  <c r="GH207" i="1"/>
  <c r="GI207" i="1"/>
  <c r="GB208" i="1"/>
  <c r="GC208" i="1"/>
  <c r="GD208" i="1"/>
  <c r="GF208" i="1"/>
  <c r="GG208" i="1"/>
  <c r="GH208" i="1"/>
  <c r="GI208" i="1"/>
  <c r="GB209" i="1"/>
  <c r="GC209" i="1"/>
  <c r="GD209" i="1"/>
  <c r="GF209" i="1"/>
  <c r="GG209" i="1"/>
  <c r="GH209" i="1"/>
  <c r="GI209" i="1"/>
  <c r="GB210" i="1"/>
  <c r="GC210" i="1"/>
  <c r="GD210" i="1"/>
  <c r="GF210" i="1"/>
  <c r="GG210" i="1"/>
  <c r="GH210" i="1"/>
  <c r="GI210" i="1"/>
  <c r="GB211" i="1"/>
  <c r="GC211" i="1"/>
  <c r="GD211" i="1"/>
  <c r="GF211" i="1"/>
  <c r="GG211" i="1"/>
  <c r="GH211" i="1"/>
  <c r="GI211" i="1"/>
  <c r="GB212" i="1"/>
  <c r="GC212" i="1"/>
  <c r="GD212" i="1"/>
  <c r="GF212" i="1"/>
  <c r="GG212" i="1"/>
  <c r="GH212" i="1"/>
  <c r="GI212" i="1"/>
  <c r="GB213" i="1"/>
  <c r="GC213" i="1"/>
  <c r="GD213" i="1"/>
  <c r="GF213" i="1"/>
  <c r="GG213" i="1"/>
  <c r="GH213" i="1"/>
  <c r="GI213" i="1"/>
  <c r="GB214" i="1"/>
  <c r="GC214" i="1"/>
  <c r="GD214" i="1"/>
  <c r="GF214" i="1"/>
  <c r="GG214" i="1"/>
  <c r="GH214" i="1"/>
  <c r="GI214" i="1"/>
  <c r="GB215" i="1"/>
  <c r="GC215" i="1"/>
  <c r="GD215" i="1"/>
  <c r="GF215" i="1"/>
  <c r="GG215" i="1"/>
  <c r="GH215" i="1"/>
  <c r="GI215" i="1"/>
  <c r="GB216" i="1"/>
  <c r="GC216" i="1"/>
  <c r="GD216" i="1"/>
  <c r="GF216" i="1"/>
  <c r="GG216" i="1"/>
  <c r="GH216" i="1"/>
  <c r="GI216" i="1"/>
  <c r="GB217" i="1"/>
  <c r="GC217" i="1"/>
  <c r="GD217" i="1"/>
  <c r="GF217" i="1"/>
  <c r="GG217" i="1"/>
  <c r="GH217" i="1"/>
  <c r="GI217" i="1"/>
  <c r="GB218" i="1"/>
  <c r="GC218" i="1"/>
  <c r="GD218" i="1"/>
  <c r="GF218" i="1"/>
  <c r="GG218" i="1"/>
  <c r="GH218" i="1"/>
  <c r="GI218" i="1"/>
  <c r="GB219" i="1"/>
  <c r="GC219" i="1"/>
  <c r="GD219" i="1"/>
  <c r="GF219" i="1"/>
  <c r="GG219" i="1"/>
  <c r="GH219" i="1"/>
  <c r="GI219" i="1"/>
  <c r="GB220" i="1"/>
  <c r="GC220" i="1"/>
  <c r="GD220" i="1"/>
  <c r="GF220" i="1"/>
  <c r="GG220" i="1"/>
  <c r="GH220" i="1"/>
  <c r="GI220" i="1"/>
  <c r="GB221" i="1"/>
  <c r="GC221" i="1"/>
  <c r="GD221" i="1"/>
  <c r="GF221" i="1"/>
  <c r="GG221" i="1"/>
  <c r="GH221" i="1"/>
  <c r="GI221" i="1"/>
  <c r="GB222" i="1"/>
  <c r="GC222" i="1"/>
  <c r="GD222" i="1"/>
  <c r="GF222" i="1"/>
  <c r="GG222" i="1"/>
  <c r="GH222" i="1"/>
  <c r="GI222" i="1"/>
  <c r="GB223" i="1"/>
  <c r="GC223" i="1"/>
  <c r="GD223" i="1"/>
  <c r="GF223" i="1"/>
  <c r="GG223" i="1"/>
  <c r="GH223" i="1"/>
  <c r="GI223" i="1"/>
  <c r="GB224" i="1"/>
  <c r="GC224" i="1"/>
  <c r="GD224" i="1"/>
  <c r="GF224" i="1"/>
  <c r="GG224" i="1"/>
  <c r="GH224" i="1"/>
  <c r="GI224" i="1"/>
  <c r="GB225" i="1"/>
  <c r="GC225" i="1"/>
  <c r="GD225" i="1"/>
  <c r="GF225" i="1"/>
  <c r="GG225" i="1"/>
  <c r="GH225" i="1"/>
  <c r="GI225" i="1"/>
  <c r="GB226" i="1"/>
  <c r="GC226" i="1"/>
  <c r="GD226" i="1"/>
  <c r="GF226" i="1"/>
  <c r="GG226" i="1"/>
  <c r="GH226" i="1"/>
  <c r="GI226" i="1"/>
  <c r="GB227" i="1"/>
  <c r="GC227" i="1"/>
  <c r="GD227" i="1"/>
  <c r="GF227" i="1"/>
  <c r="GG227" i="1"/>
  <c r="GH227" i="1"/>
  <c r="GI227" i="1"/>
  <c r="GB228" i="1"/>
  <c r="GC228" i="1"/>
  <c r="GD228" i="1"/>
  <c r="GF228" i="1"/>
  <c r="GG228" i="1"/>
  <c r="GH228" i="1"/>
  <c r="GI228" i="1"/>
  <c r="GB229" i="1"/>
  <c r="GC229" i="1"/>
  <c r="GD229" i="1"/>
  <c r="GF229" i="1"/>
  <c r="GG229" i="1"/>
  <c r="GH229" i="1"/>
  <c r="GI229" i="1"/>
  <c r="GB230" i="1"/>
  <c r="GC230" i="1"/>
  <c r="GD230" i="1"/>
  <c r="GF230" i="1"/>
  <c r="GG230" i="1"/>
  <c r="GH230" i="1"/>
  <c r="GI230" i="1"/>
  <c r="GB231" i="1"/>
  <c r="GC231" i="1"/>
  <c r="GD231" i="1"/>
  <c r="GF231" i="1"/>
  <c r="GG231" i="1"/>
  <c r="GH231" i="1"/>
  <c r="GI231" i="1"/>
  <c r="GB232" i="1"/>
  <c r="GC232" i="1"/>
  <c r="GD232" i="1"/>
  <c r="GF232" i="1"/>
  <c r="GG232" i="1"/>
  <c r="GH232" i="1"/>
  <c r="GI232" i="1"/>
  <c r="GB233" i="1"/>
  <c r="GC233" i="1"/>
  <c r="GD233" i="1"/>
  <c r="GF233" i="1"/>
  <c r="GG233" i="1"/>
  <c r="GH233" i="1"/>
  <c r="GI233" i="1"/>
  <c r="GB234" i="1"/>
  <c r="GC234" i="1"/>
  <c r="GD234" i="1"/>
  <c r="GF234" i="1"/>
  <c r="GG234" i="1"/>
  <c r="GH234" i="1"/>
  <c r="GI234" i="1"/>
  <c r="GB235" i="1"/>
  <c r="GC235" i="1"/>
  <c r="GD235" i="1"/>
  <c r="GF235" i="1"/>
  <c r="GG235" i="1"/>
  <c r="GH235" i="1"/>
  <c r="GI235" i="1"/>
  <c r="GB236" i="1"/>
  <c r="GC236" i="1"/>
  <c r="GD236" i="1"/>
  <c r="GF236" i="1"/>
  <c r="GG236" i="1"/>
  <c r="GH236" i="1"/>
  <c r="GI236" i="1"/>
  <c r="GB237" i="1"/>
  <c r="GC237" i="1"/>
  <c r="GD237" i="1"/>
  <c r="GF237" i="1"/>
  <c r="GG237" i="1"/>
  <c r="GH237" i="1"/>
  <c r="GI237" i="1"/>
  <c r="GB238" i="1"/>
  <c r="GC238" i="1"/>
  <c r="GD238" i="1"/>
  <c r="GF238" i="1"/>
  <c r="GG238" i="1"/>
  <c r="GH238" i="1"/>
  <c r="GI238" i="1"/>
  <c r="GB239" i="1"/>
  <c r="GC239" i="1"/>
  <c r="GD239" i="1"/>
  <c r="GF239" i="1"/>
  <c r="GG239" i="1"/>
  <c r="GH239" i="1"/>
  <c r="GI239" i="1"/>
  <c r="GB240" i="1"/>
  <c r="GC240" i="1"/>
  <c r="GD240" i="1"/>
  <c r="GF240" i="1"/>
  <c r="GG240" i="1"/>
  <c r="GH240" i="1"/>
  <c r="GI240" i="1"/>
  <c r="GB241" i="1"/>
  <c r="GC241" i="1"/>
  <c r="GD241" i="1"/>
  <c r="GF241" i="1"/>
  <c r="GG241" i="1"/>
  <c r="GH241" i="1"/>
  <c r="GI241" i="1"/>
  <c r="GB242" i="1"/>
  <c r="GC242" i="1"/>
  <c r="GD242" i="1"/>
  <c r="GF242" i="1"/>
  <c r="GG242" i="1"/>
  <c r="GH242" i="1"/>
  <c r="GI242" i="1"/>
  <c r="GB243" i="1"/>
  <c r="GC243" i="1"/>
  <c r="GD243" i="1"/>
  <c r="GF243" i="1"/>
  <c r="GG243" i="1"/>
  <c r="GH243" i="1"/>
  <c r="GI243" i="1"/>
  <c r="GB244" i="1"/>
  <c r="GC244" i="1"/>
  <c r="GD244" i="1"/>
  <c r="GF244" i="1"/>
  <c r="GG244" i="1"/>
  <c r="GH244" i="1"/>
  <c r="GI244" i="1"/>
  <c r="GB245" i="1"/>
  <c r="GC245" i="1"/>
  <c r="GD245" i="1"/>
  <c r="GF245" i="1"/>
  <c r="GG245" i="1"/>
  <c r="GH245" i="1"/>
  <c r="GI245" i="1"/>
  <c r="GB246" i="1"/>
  <c r="GC246" i="1"/>
  <c r="GD246" i="1"/>
  <c r="GF246" i="1"/>
  <c r="GG246" i="1"/>
  <c r="GH246" i="1"/>
  <c r="GI246" i="1"/>
  <c r="GB247" i="1"/>
  <c r="GC247" i="1"/>
  <c r="GD247" i="1"/>
  <c r="GF247" i="1"/>
  <c r="GG247" i="1"/>
  <c r="GH247" i="1"/>
  <c r="GI247" i="1"/>
  <c r="GB248" i="1"/>
  <c r="GC248" i="1"/>
  <c r="GD248" i="1"/>
  <c r="GF248" i="1"/>
  <c r="GG248" i="1"/>
  <c r="GH248" i="1"/>
  <c r="GI248" i="1"/>
  <c r="GB249" i="1"/>
  <c r="GC249" i="1"/>
  <c r="GD249" i="1"/>
  <c r="GF249" i="1"/>
  <c r="GG249" i="1"/>
  <c r="GH249" i="1"/>
  <c r="GI249" i="1"/>
  <c r="GB250" i="1"/>
  <c r="GC250" i="1"/>
  <c r="GD250" i="1"/>
  <c r="GF250" i="1"/>
  <c r="GG250" i="1"/>
  <c r="GH250" i="1"/>
  <c r="GI250" i="1"/>
  <c r="GB251" i="1"/>
  <c r="GC251" i="1"/>
  <c r="GD251" i="1"/>
  <c r="GF251" i="1"/>
  <c r="GG251" i="1"/>
  <c r="GH251" i="1"/>
  <c r="GI251" i="1"/>
  <c r="GB252" i="1"/>
  <c r="GC252" i="1"/>
  <c r="GD252" i="1"/>
  <c r="GF252" i="1"/>
  <c r="GG252" i="1"/>
  <c r="GH252" i="1"/>
  <c r="GI252" i="1"/>
  <c r="GB253" i="1"/>
  <c r="GC253" i="1"/>
  <c r="GD253" i="1"/>
  <c r="GF253" i="1"/>
  <c r="GG253" i="1"/>
  <c r="GH253" i="1"/>
  <c r="GI253" i="1"/>
  <c r="GB254" i="1"/>
  <c r="GC254" i="1"/>
  <c r="GD254" i="1"/>
  <c r="GF254" i="1"/>
  <c r="GG254" i="1"/>
  <c r="GH254" i="1"/>
  <c r="GI254" i="1"/>
  <c r="GB255" i="1"/>
  <c r="GC255" i="1"/>
  <c r="GD255" i="1"/>
  <c r="GF255" i="1"/>
  <c r="GG255" i="1"/>
  <c r="GH255" i="1"/>
  <c r="GI255" i="1"/>
  <c r="GB256" i="1"/>
  <c r="GC256" i="1"/>
  <c r="GD256" i="1"/>
  <c r="GF256" i="1"/>
  <c r="GG256" i="1"/>
  <c r="GH256" i="1"/>
  <c r="GI256" i="1"/>
  <c r="GB257" i="1"/>
  <c r="GC257" i="1"/>
  <c r="GD257" i="1"/>
  <c r="GF257" i="1"/>
  <c r="GG257" i="1"/>
  <c r="GH257" i="1"/>
  <c r="GI257" i="1"/>
  <c r="GB258" i="1"/>
  <c r="GC258" i="1"/>
  <c r="GD258" i="1"/>
  <c r="GF258" i="1"/>
  <c r="GG258" i="1"/>
  <c r="GH258" i="1"/>
  <c r="GI258" i="1"/>
  <c r="GB259" i="1"/>
  <c r="GC259" i="1"/>
  <c r="GD259" i="1"/>
  <c r="GF259" i="1"/>
  <c r="GG259" i="1"/>
  <c r="GH259" i="1"/>
  <c r="GI259" i="1"/>
  <c r="GB260" i="1"/>
  <c r="GC260" i="1"/>
  <c r="GD260" i="1"/>
  <c r="GF260" i="1"/>
  <c r="GG260" i="1"/>
  <c r="GH260" i="1"/>
  <c r="GI260" i="1"/>
  <c r="GB261" i="1"/>
  <c r="GC261" i="1"/>
  <c r="GD261" i="1"/>
  <c r="GF261" i="1"/>
  <c r="GG261" i="1"/>
  <c r="GH261" i="1"/>
  <c r="GI261" i="1"/>
  <c r="GB262" i="1"/>
  <c r="GC262" i="1"/>
  <c r="GD262" i="1"/>
  <c r="GF262" i="1"/>
  <c r="GG262" i="1"/>
  <c r="GH262" i="1"/>
  <c r="GI262" i="1"/>
  <c r="GB263" i="1"/>
  <c r="GC263" i="1"/>
  <c r="GD263" i="1"/>
  <c r="GF263" i="1"/>
  <c r="GG263" i="1"/>
  <c r="GH263" i="1"/>
  <c r="GI263" i="1"/>
  <c r="GB264" i="1"/>
  <c r="GC264" i="1"/>
  <c r="GD264" i="1"/>
  <c r="GF264" i="1"/>
  <c r="GG264" i="1"/>
  <c r="GH264" i="1"/>
  <c r="GI264" i="1"/>
  <c r="GB265" i="1"/>
  <c r="GC265" i="1"/>
  <c r="GD265" i="1"/>
  <c r="GF265" i="1"/>
  <c r="GG265" i="1"/>
  <c r="GH265" i="1"/>
  <c r="GI265" i="1"/>
  <c r="GB266" i="1"/>
  <c r="GC266" i="1"/>
  <c r="GD266" i="1"/>
  <c r="GF266" i="1"/>
  <c r="GG266" i="1"/>
  <c r="GH266" i="1"/>
  <c r="GI266" i="1"/>
  <c r="GB267" i="1"/>
  <c r="GC267" i="1"/>
  <c r="GD267" i="1"/>
  <c r="GF267" i="1"/>
  <c r="GG267" i="1"/>
  <c r="GH267" i="1"/>
  <c r="GI267" i="1"/>
  <c r="GB268" i="1"/>
  <c r="GC268" i="1"/>
  <c r="GD268" i="1"/>
  <c r="GF268" i="1"/>
  <c r="GG268" i="1"/>
  <c r="GH268" i="1"/>
  <c r="GI268" i="1"/>
  <c r="GB269" i="1"/>
  <c r="GC269" i="1"/>
  <c r="GD269" i="1"/>
  <c r="GF269" i="1"/>
  <c r="GG269" i="1"/>
  <c r="GH269" i="1"/>
  <c r="GI269" i="1"/>
  <c r="GB270" i="1"/>
  <c r="GC270" i="1"/>
  <c r="GD270" i="1"/>
  <c r="GF270" i="1"/>
  <c r="GG270" i="1"/>
  <c r="GH270" i="1"/>
  <c r="GI270" i="1"/>
  <c r="GB271" i="1"/>
  <c r="GC271" i="1"/>
  <c r="GD271" i="1"/>
  <c r="GF271" i="1"/>
  <c r="GG271" i="1"/>
  <c r="GH271" i="1"/>
  <c r="GI271" i="1"/>
  <c r="GB272" i="1"/>
  <c r="GC272" i="1"/>
  <c r="GD272" i="1"/>
  <c r="GF272" i="1"/>
  <c r="GG272" i="1"/>
  <c r="GH272" i="1"/>
  <c r="GI272" i="1"/>
  <c r="GB273" i="1"/>
  <c r="GC273" i="1"/>
  <c r="GD273" i="1"/>
  <c r="GF273" i="1"/>
  <c r="GG273" i="1"/>
  <c r="GH273" i="1"/>
  <c r="GI273" i="1"/>
  <c r="GB274" i="1"/>
  <c r="GC274" i="1"/>
  <c r="GD274" i="1"/>
  <c r="GF274" i="1"/>
  <c r="GG274" i="1"/>
  <c r="GH274" i="1"/>
  <c r="GI274" i="1"/>
  <c r="GB275" i="1"/>
  <c r="GC275" i="1"/>
  <c r="GD275" i="1"/>
  <c r="GF275" i="1"/>
  <c r="GG275" i="1"/>
  <c r="GH275" i="1"/>
  <c r="GI275" i="1"/>
  <c r="GB276" i="1"/>
  <c r="GC276" i="1"/>
  <c r="GD276" i="1"/>
  <c r="GF276" i="1"/>
  <c r="GG276" i="1"/>
  <c r="GH276" i="1"/>
  <c r="GI276" i="1"/>
  <c r="GB277" i="1"/>
  <c r="GC277" i="1"/>
  <c r="GD277" i="1"/>
  <c r="GF277" i="1"/>
  <c r="GG277" i="1"/>
  <c r="GH277" i="1"/>
  <c r="GI277" i="1"/>
  <c r="GB278" i="1"/>
  <c r="GC278" i="1"/>
  <c r="GD278" i="1"/>
  <c r="GF278" i="1"/>
  <c r="GG278" i="1"/>
  <c r="GH278" i="1"/>
  <c r="GI278" i="1"/>
  <c r="GB279" i="1"/>
  <c r="GC279" i="1"/>
  <c r="GD279" i="1"/>
  <c r="GF279" i="1"/>
  <c r="GG279" i="1"/>
  <c r="GH279" i="1"/>
  <c r="GI279" i="1"/>
  <c r="GB280" i="1"/>
  <c r="GC280" i="1"/>
  <c r="GD280" i="1"/>
  <c r="GF280" i="1"/>
  <c r="GG280" i="1"/>
  <c r="GH280" i="1"/>
  <c r="GI280" i="1"/>
  <c r="GB281" i="1"/>
  <c r="GC281" i="1"/>
  <c r="GD281" i="1"/>
  <c r="GF281" i="1"/>
  <c r="GG281" i="1"/>
  <c r="GH281" i="1"/>
  <c r="GI281" i="1"/>
  <c r="GB282" i="1"/>
  <c r="GC282" i="1"/>
  <c r="GD282" i="1"/>
  <c r="GF282" i="1"/>
  <c r="GG282" i="1"/>
  <c r="GH282" i="1"/>
  <c r="GI282" i="1"/>
  <c r="GB283" i="1"/>
  <c r="GC283" i="1"/>
  <c r="GD283" i="1"/>
  <c r="GF283" i="1"/>
  <c r="GG283" i="1"/>
  <c r="GH283" i="1"/>
  <c r="GI283" i="1"/>
  <c r="GB284" i="1"/>
  <c r="GC284" i="1"/>
  <c r="GD284" i="1"/>
  <c r="GF284" i="1"/>
  <c r="GG284" i="1"/>
  <c r="GH284" i="1"/>
  <c r="GI284" i="1"/>
  <c r="GB285" i="1"/>
  <c r="GC285" i="1"/>
  <c r="GD285" i="1"/>
  <c r="GF285" i="1"/>
  <c r="GG285" i="1"/>
  <c r="GH285" i="1"/>
  <c r="GI285" i="1"/>
  <c r="GB286" i="1"/>
  <c r="GC286" i="1"/>
  <c r="GD286" i="1"/>
  <c r="GF286" i="1"/>
  <c r="GG286" i="1"/>
  <c r="GH286" i="1"/>
  <c r="GI286" i="1"/>
  <c r="GB287" i="1"/>
  <c r="GC287" i="1"/>
  <c r="GD287" i="1"/>
  <c r="GF287" i="1"/>
  <c r="GG287" i="1"/>
  <c r="GH287" i="1"/>
  <c r="GI287" i="1"/>
  <c r="GB288" i="1"/>
  <c r="GC288" i="1"/>
  <c r="GD288" i="1"/>
  <c r="GF288" i="1"/>
  <c r="GG288" i="1"/>
  <c r="GH288" i="1"/>
  <c r="GI288" i="1"/>
  <c r="GB289" i="1"/>
  <c r="GC289" i="1"/>
  <c r="GD289" i="1"/>
  <c r="GF289" i="1"/>
  <c r="GG289" i="1"/>
  <c r="GH289" i="1"/>
  <c r="GI289" i="1"/>
  <c r="GB290" i="1"/>
  <c r="GC290" i="1"/>
  <c r="GD290" i="1"/>
  <c r="GF290" i="1"/>
  <c r="GG290" i="1"/>
  <c r="GH290" i="1"/>
  <c r="GI290" i="1"/>
  <c r="GB291" i="1"/>
  <c r="GC291" i="1"/>
  <c r="GD291" i="1"/>
  <c r="GF291" i="1"/>
  <c r="GG291" i="1"/>
  <c r="GH291" i="1"/>
  <c r="GI291" i="1"/>
  <c r="GB292" i="1"/>
  <c r="GC292" i="1"/>
  <c r="GD292" i="1"/>
  <c r="GF292" i="1"/>
  <c r="GG292" i="1"/>
  <c r="GH292" i="1"/>
  <c r="GI292" i="1"/>
  <c r="GB293" i="1"/>
  <c r="GC293" i="1"/>
  <c r="GD293" i="1"/>
  <c r="GF293" i="1"/>
  <c r="GG293" i="1"/>
  <c r="GH293" i="1"/>
  <c r="GI293" i="1"/>
  <c r="GB294" i="1"/>
  <c r="GC294" i="1"/>
  <c r="GD294" i="1"/>
  <c r="GF294" i="1"/>
  <c r="GG294" i="1"/>
  <c r="GH294" i="1"/>
  <c r="GI294" i="1"/>
  <c r="GB295" i="1"/>
  <c r="GC295" i="1"/>
  <c r="GD295" i="1"/>
  <c r="GF295" i="1"/>
  <c r="GG295" i="1"/>
  <c r="GH295" i="1"/>
  <c r="GI295" i="1"/>
  <c r="GB296" i="1"/>
  <c r="GC296" i="1"/>
  <c r="GD296" i="1"/>
  <c r="GF296" i="1"/>
  <c r="GG296" i="1"/>
  <c r="GH296" i="1"/>
  <c r="GI296" i="1"/>
  <c r="GB297" i="1"/>
  <c r="GC297" i="1"/>
  <c r="GD297" i="1"/>
  <c r="GF297" i="1"/>
  <c r="GG297" i="1"/>
  <c r="GH297" i="1"/>
  <c r="GI297" i="1"/>
  <c r="GB298" i="1"/>
  <c r="GC298" i="1"/>
  <c r="GD298" i="1"/>
  <c r="GF298" i="1"/>
  <c r="GG298" i="1"/>
  <c r="GH298" i="1"/>
  <c r="GI298" i="1"/>
  <c r="GB299" i="1"/>
  <c r="GC299" i="1"/>
  <c r="GD299" i="1"/>
  <c r="GF299" i="1"/>
  <c r="GG299" i="1"/>
  <c r="GH299" i="1"/>
  <c r="GI299" i="1"/>
  <c r="GB300" i="1"/>
  <c r="GC300" i="1"/>
  <c r="GD300" i="1"/>
  <c r="GF300" i="1"/>
  <c r="GG300" i="1"/>
  <c r="GH300" i="1"/>
  <c r="GI300" i="1"/>
  <c r="GB301" i="1"/>
  <c r="GC301" i="1"/>
  <c r="GD301" i="1"/>
  <c r="GF301" i="1"/>
  <c r="GG301" i="1"/>
  <c r="GH301" i="1"/>
  <c r="GI301" i="1"/>
  <c r="GB302" i="1"/>
  <c r="GC302" i="1"/>
  <c r="GD302" i="1"/>
  <c r="GF302" i="1"/>
  <c r="GG302" i="1"/>
  <c r="GH302" i="1"/>
  <c r="GI302" i="1"/>
  <c r="GB303" i="1"/>
  <c r="GC303" i="1"/>
  <c r="GD303" i="1"/>
  <c r="GF303" i="1"/>
  <c r="GG303" i="1"/>
  <c r="GH303" i="1"/>
  <c r="GI303" i="1"/>
  <c r="GB304" i="1"/>
  <c r="GC304" i="1"/>
  <c r="GD304" i="1"/>
  <c r="GF304" i="1"/>
  <c r="GG304" i="1"/>
  <c r="GH304" i="1"/>
  <c r="GI304" i="1"/>
  <c r="GB305" i="1"/>
  <c r="GC305" i="1"/>
  <c r="GD305" i="1"/>
  <c r="GF305" i="1"/>
  <c r="GG305" i="1"/>
  <c r="GH305" i="1"/>
  <c r="GI305" i="1"/>
  <c r="GB306" i="1"/>
  <c r="GC306" i="1"/>
  <c r="GD306" i="1"/>
  <c r="GF306" i="1"/>
  <c r="GG306" i="1"/>
  <c r="GH306" i="1"/>
  <c r="GI306" i="1"/>
  <c r="GB307" i="1"/>
  <c r="GC307" i="1"/>
  <c r="GD307" i="1"/>
  <c r="GF307" i="1"/>
  <c r="GG307" i="1"/>
  <c r="GH307" i="1"/>
  <c r="GI307" i="1"/>
  <c r="GB308" i="1"/>
  <c r="GC308" i="1"/>
  <c r="GD308" i="1"/>
  <c r="GF308" i="1"/>
  <c r="GG308" i="1"/>
  <c r="GH308" i="1"/>
  <c r="GI308" i="1"/>
  <c r="GB309" i="1"/>
  <c r="GC309" i="1"/>
  <c r="GD309" i="1"/>
  <c r="GF309" i="1"/>
  <c r="GG309" i="1"/>
  <c r="GH309" i="1"/>
  <c r="GI309" i="1"/>
  <c r="GB310" i="1"/>
  <c r="GC310" i="1"/>
  <c r="GD310" i="1"/>
  <c r="GF310" i="1"/>
  <c r="GG310" i="1"/>
  <c r="GH310" i="1"/>
  <c r="GI310" i="1"/>
  <c r="GB311" i="1"/>
  <c r="GC311" i="1"/>
  <c r="GD311" i="1"/>
  <c r="GF311" i="1"/>
  <c r="GG311" i="1"/>
  <c r="GH311" i="1"/>
  <c r="GI311" i="1"/>
  <c r="GB312" i="1"/>
  <c r="GC312" i="1"/>
  <c r="GD312" i="1"/>
  <c r="GF312" i="1"/>
  <c r="GG312" i="1"/>
  <c r="GH312" i="1"/>
  <c r="GI312" i="1"/>
  <c r="GB313" i="1"/>
  <c r="GC313" i="1"/>
  <c r="GD313" i="1"/>
  <c r="GF313" i="1"/>
  <c r="GG313" i="1"/>
  <c r="GH313" i="1"/>
  <c r="GI313" i="1"/>
  <c r="GB314" i="1"/>
  <c r="GC314" i="1"/>
  <c r="GD314" i="1"/>
  <c r="GF314" i="1"/>
  <c r="GG314" i="1"/>
  <c r="GH314" i="1"/>
  <c r="GI314" i="1"/>
  <c r="GB315" i="1"/>
  <c r="GC315" i="1"/>
  <c r="GD315" i="1"/>
  <c r="GF315" i="1"/>
  <c r="GG315" i="1"/>
  <c r="GH315" i="1"/>
  <c r="GI315" i="1"/>
  <c r="GB316" i="1"/>
  <c r="GC316" i="1"/>
  <c r="GD316" i="1"/>
  <c r="GF316" i="1"/>
  <c r="GG316" i="1"/>
  <c r="GH316" i="1"/>
  <c r="GI316" i="1"/>
  <c r="GB317" i="1"/>
  <c r="GC317" i="1"/>
  <c r="GD317" i="1"/>
  <c r="GF317" i="1"/>
  <c r="GG317" i="1"/>
  <c r="GH317" i="1"/>
  <c r="GI317" i="1"/>
  <c r="GB318" i="1"/>
  <c r="GC318" i="1"/>
  <c r="GD318" i="1"/>
  <c r="GF318" i="1"/>
  <c r="GG318" i="1"/>
  <c r="GH318" i="1"/>
  <c r="GI318" i="1"/>
  <c r="GB319" i="1"/>
  <c r="GC319" i="1"/>
  <c r="GD319" i="1"/>
  <c r="GF319" i="1"/>
  <c r="GG319" i="1"/>
  <c r="GH319" i="1"/>
  <c r="GI319" i="1"/>
  <c r="GB320" i="1"/>
  <c r="GC320" i="1"/>
  <c r="GD320" i="1"/>
  <c r="GF320" i="1"/>
  <c r="GG320" i="1"/>
  <c r="GH320" i="1"/>
  <c r="GI320" i="1"/>
  <c r="GB321" i="1"/>
  <c r="GC321" i="1"/>
  <c r="GD321" i="1"/>
  <c r="GF321" i="1"/>
  <c r="GG321" i="1"/>
  <c r="GH321" i="1"/>
  <c r="GI321" i="1"/>
  <c r="GB322" i="1"/>
  <c r="GC322" i="1"/>
  <c r="GD322" i="1"/>
  <c r="GF322" i="1"/>
  <c r="GG322" i="1"/>
  <c r="GH322" i="1"/>
  <c r="GI322" i="1"/>
  <c r="GB323" i="1"/>
  <c r="GC323" i="1"/>
  <c r="GD323" i="1"/>
  <c r="GF323" i="1"/>
  <c r="GG323" i="1"/>
  <c r="GH323" i="1"/>
  <c r="GI323" i="1"/>
  <c r="GB324" i="1"/>
  <c r="GC324" i="1"/>
  <c r="GD324" i="1"/>
  <c r="GF324" i="1"/>
  <c r="GG324" i="1"/>
  <c r="GH324" i="1"/>
  <c r="GI324" i="1"/>
  <c r="GB325" i="1"/>
  <c r="GC325" i="1"/>
  <c r="GD325" i="1"/>
  <c r="GF325" i="1"/>
  <c r="GG325" i="1"/>
  <c r="GH325" i="1"/>
  <c r="GI325" i="1"/>
  <c r="GB326" i="1"/>
  <c r="GC326" i="1"/>
  <c r="GD326" i="1"/>
  <c r="GF326" i="1"/>
  <c r="GG326" i="1"/>
  <c r="GH326" i="1"/>
  <c r="GI326" i="1"/>
  <c r="GB327" i="1"/>
  <c r="GC327" i="1"/>
  <c r="GD327" i="1"/>
  <c r="GF327" i="1"/>
  <c r="GG327" i="1"/>
  <c r="GH327" i="1"/>
  <c r="GI327" i="1"/>
  <c r="GB328" i="1"/>
  <c r="GC328" i="1"/>
  <c r="GD328" i="1"/>
  <c r="GF328" i="1"/>
  <c r="GG328" i="1"/>
  <c r="GH328" i="1"/>
  <c r="GI328" i="1"/>
  <c r="GB329" i="1"/>
  <c r="GC329" i="1"/>
  <c r="GD329" i="1"/>
  <c r="GF329" i="1"/>
  <c r="GG329" i="1"/>
  <c r="GH329" i="1"/>
  <c r="GI329" i="1"/>
  <c r="GB330" i="1"/>
  <c r="GC330" i="1"/>
  <c r="GD330" i="1"/>
  <c r="GF330" i="1"/>
  <c r="GG330" i="1"/>
  <c r="GH330" i="1"/>
  <c r="GI330" i="1"/>
  <c r="GB331" i="1"/>
  <c r="GC331" i="1"/>
  <c r="GD331" i="1"/>
  <c r="GF331" i="1"/>
  <c r="GG331" i="1"/>
  <c r="GH331" i="1"/>
  <c r="GI331" i="1"/>
  <c r="GB332" i="1"/>
  <c r="GC332" i="1"/>
  <c r="GD332" i="1"/>
  <c r="GF332" i="1"/>
  <c r="GG332" i="1"/>
  <c r="GH332" i="1"/>
  <c r="GI332" i="1"/>
  <c r="GB333" i="1"/>
  <c r="GC333" i="1"/>
  <c r="GD333" i="1"/>
  <c r="GF333" i="1"/>
  <c r="GG333" i="1"/>
  <c r="GH333" i="1"/>
  <c r="GI333" i="1"/>
  <c r="GB334" i="1"/>
  <c r="GC334" i="1"/>
  <c r="GD334" i="1"/>
  <c r="GF334" i="1"/>
  <c r="GG334" i="1"/>
  <c r="GH334" i="1"/>
  <c r="GI334" i="1"/>
  <c r="GB335" i="1"/>
  <c r="GC335" i="1"/>
  <c r="GD335" i="1"/>
  <c r="GF335" i="1"/>
  <c r="GG335" i="1"/>
  <c r="GH335" i="1"/>
  <c r="GI335" i="1"/>
  <c r="GB336" i="1"/>
  <c r="GC336" i="1"/>
  <c r="GD336" i="1"/>
  <c r="GF336" i="1"/>
  <c r="GG336" i="1"/>
  <c r="GH336" i="1"/>
  <c r="GI336" i="1"/>
  <c r="GB337" i="1"/>
  <c r="GC337" i="1"/>
  <c r="GD337" i="1"/>
  <c r="GF337" i="1"/>
  <c r="GG337" i="1"/>
  <c r="GH337" i="1"/>
  <c r="GI337" i="1"/>
  <c r="GB338" i="1"/>
  <c r="GC338" i="1"/>
  <c r="GD338" i="1"/>
  <c r="GF338" i="1"/>
  <c r="GG338" i="1"/>
  <c r="GH338" i="1"/>
  <c r="GI338" i="1"/>
  <c r="GB339" i="1"/>
  <c r="GC339" i="1"/>
  <c r="GD339" i="1"/>
  <c r="GF339" i="1"/>
  <c r="GG339" i="1"/>
  <c r="GH339" i="1"/>
  <c r="GI339" i="1"/>
  <c r="GB340" i="1"/>
  <c r="GC340" i="1"/>
  <c r="GD340" i="1"/>
  <c r="GF340" i="1"/>
  <c r="GG340" i="1"/>
  <c r="GH340" i="1"/>
  <c r="GI340" i="1"/>
  <c r="GB341" i="1"/>
  <c r="GC341" i="1"/>
  <c r="GD341" i="1"/>
  <c r="GF341" i="1"/>
  <c r="GG341" i="1"/>
  <c r="GH341" i="1"/>
  <c r="GI341" i="1"/>
  <c r="GB342" i="1"/>
  <c r="GC342" i="1"/>
  <c r="GD342" i="1"/>
  <c r="GF342" i="1"/>
  <c r="GG342" i="1"/>
  <c r="GH342" i="1"/>
  <c r="GI342" i="1"/>
  <c r="GB343" i="1"/>
  <c r="GC343" i="1"/>
  <c r="GD343" i="1"/>
  <c r="GF343" i="1"/>
  <c r="GG343" i="1"/>
  <c r="GH343" i="1"/>
  <c r="GI343" i="1"/>
  <c r="GB344" i="1"/>
  <c r="GC344" i="1"/>
  <c r="GD344" i="1"/>
  <c r="GF344" i="1"/>
  <c r="GG344" i="1"/>
  <c r="GH344" i="1"/>
  <c r="GI344" i="1"/>
  <c r="GB345" i="1"/>
  <c r="GC345" i="1"/>
  <c r="GD345" i="1"/>
  <c r="GF345" i="1"/>
  <c r="GG345" i="1"/>
  <c r="GH345" i="1"/>
  <c r="GI345" i="1"/>
  <c r="GB346" i="1"/>
  <c r="GC346" i="1"/>
  <c r="GD346" i="1"/>
  <c r="GF346" i="1"/>
  <c r="GG346" i="1"/>
  <c r="GH346" i="1"/>
  <c r="GI346" i="1"/>
  <c r="GB347" i="1"/>
  <c r="GC347" i="1"/>
  <c r="GD347" i="1"/>
  <c r="GF347" i="1"/>
  <c r="GG347" i="1"/>
  <c r="GH347" i="1"/>
  <c r="GI347" i="1"/>
  <c r="GB348" i="1"/>
  <c r="GC348" i="1"/>
  <c r="GD348" i="1"/>
  <c r="GF348" i="1"/>
  <c r="GG348" i="1"/>
  <c r="GH348" i="1"/>
  <c r="GI348" i="1"/>
  <c r="GB349" i="1"/>
  <c r="GC349" i="1"/>
  <c r="GD349" i="1"/>
  <c r="GF349" i="1"/>
  <c r="GG349" i="1"/>
  <c r="GH349" i="1"/>
  <c r="GI349" i="1"/>
  <c r="GB350" i="1"/>
  <c r="GC350" i="1"/>
  <c r="GD350" i="1"/>
  <c r="GF350" i="1"/>
  <c r="GG350" i="1"/>
  <c r="GH350" i="1"/>
  <c r="GI350" i="1"/>
  <c r="GB351" i="1"/>
  <c r="GC351" i="1"/>
  <c r="GD351" i="1"/>
  <c r="GF351" i="1"/>
  <c r="GG351" i="1"/>
  <c r="GH351" i="1"/>
  <c r="GI351" i="1"/>
  <c r="GB352" i="1"/>
  <c r="GC352" i="1"/>
  <c r="GD352" i="1"/>
  <c r="GF352" i="1"/>
  <c r="GG352" i="1"/>
  <c r="GH352" i="1"/>
  <c r="GI352" i="1"/>
  <c r="GB353" i="1"/>
  <c r="GC353" i="1"/>
  <c r="GD353" i="1"/>
  <c r="GF353" i="1"/>
  <c r="GG353" i="1"/>
  <c r="GH353" i="1"/>
  <c r="GI353" i="1"/>
  <c r="GB354" i="1"/>
  <c r="GC354" i="1"/>
  <c r="GD354" i="1"/>
  <c r="GF354" i="1"/>
  <c r="GG354" i="1"/>
  <c r="GH354" i="1"/>
  <c r="GI354" i="1"/>
  <c r="GB355" i="1"/>
  <c r="GC355" i="1"/>
  <c r="GD355" i="1"/>
  <c r="GF355" i="1"/>
  <c r="GG355" i="1"/>
  <c r="GH355" i="1"/>
  <c r="GI355" i="1"/>
  <c r="GB356" i="1"/>
  <c r="GC356" i="1"/>
  <c r="GD356" i="1"/>
  <c r="GF356" i="1"/>
  <c r="GG356" i="1"/>
  <c r="GH356" i="1"/>
  <c r="GI356" i="1"/>
  <c r="GB357" i="1"/>
  <c r="GC357" i="1"/>
  <c r="GD357" i="1"/>
  <c r="GF357" i="1"/>
  <c r="GG357" i="1"/>
  <c r="GH357" i="1"/>
  <c r="GI357" i="1"/>
  <c r="GB358" i="1"/>
  <c r="GC358" i="1"/>
  <c r="GD358" i="1"/>
  <c r="GF358" i="1"/>
  <c r="GG358" i="1"/>
  <c r="GH358" i="1"/>
  <c r="GI358" i="1"/>
  <c r="GB359" i="1"/>
  <c r="GC359" i="1"/>
  <c r="GD359" i="1"/>
  <c r="GF359" i="1"/>
  <c r="GG359" i="1"/>
  <c r="GH359" i="1"/>
  <c r="GI359" i="1"/>
  <c r="GB360" i="1"/>
  <c r="GC360" i="1"/>
  <c r="GD360" i="1"/>
  <c r="GF360" i="1"/>
  <c r="GG360" i="1"/>
  <c r="GH360" i="1"/>
  <c r="GI360" i="1"/>
  <c r="GB361" i="1"/>
  <c r="GC361" i="1"/>
  <c r="GD361" i="1"/>
  <c r="GF361" i="1"/>
  <c r="GG361" i="1"/>
  <c r="GH361" i="1"/>
  <c r="GI361" i="1"/>
  <c r="GB362" i="1"/>
  <c r="GC362" i="1"/>
  <c r="GD362" i="1"/>
  <c r="GF362" i="1"/>
  <c r="GG362" i="1"/>
  <c r="GH362" i="1"/>
  <c r="GI362" i="1"/>
  <c r="GB363" i="1"/>
  <c r="GC363" i="1"/>
  <c r="GD363" i="1"/>
  <c r="GF363" i="1"/>
  <c r="GG363" i="1"/>
  <c r="GH363" i="1"/>
  <c r="GI363" i="1"/>
  <c r="GB364" i="1"/>
  <c r="GC364" i="1"/>
  <c r="GD364" i="1"/>
  <c r="GF364" i="1"/>
  <c r="GG364" i="1"/>
  <c r="GH364" i="1"/>
  <c r="GI364" i="1"/>
  <c r="GB365" i="1"/>
  <c r="GC365" i="1"/>
  <c r="GD365" i="1"/>
  <c r="GF365" i="1"/>
  <c r="GG365" i="1"/>
  <c r="GH365" i="1"/>
  <c r="GI365" i="1"/>
  <c r="GB366" i="1"/>
  <c r="GC366" i="1"/>
  <c r="GD366" i="1"/>
  <c r="GF366" i="1"/>
  <c r="GG366" i="1"/>
  <c r="GH366" i="1"/>
  <c r="GI366" i="1"/>
  <c r="GB367" i="1"/>
  <c r="GC367" i="1"/>
  <c r="GD367" i="1"/>
  <c r="GF367" i="1"/>
  <c r="GG367" i="1"/>
  <c r="GH367" i="1"/>
  <c r="GI367" i="1"/>
  <c r="GB368" i="1"/>
  <c r="GC368" i="1"/>
  <c r="GD368" i="1"/>
  <c r="GF368" i="1"/>
  <c r="GG368" i="1"/>
  <c r="GH368" i="1"/>
  <c r="GI368" i="1"/>
  <c r="GB369" i="1"/>
  <c r="GC369" i="1"/>
  <c r="GD369" i="1"/>
  <c r="GF369" i="1"/>
  <c r="GG369" i="1"/>
  <c r="GH369" i="1"/>
  <c r="GI369" i="1"/>
  <c r="GB370" i="1"/>
  <c r="GC370" i="1"/>
  <c r="GD370" i="1"/>
  <c r="GF370" i="1"/>
  <c r="GG370" i="1"/>
  <c r="GH370" i="1"/>
  <c r="GI370" i="1"/>
  <c r="GB371" i="1"/>
  <c r="GC371" i="1"/>
  <c r="GD371" i="1"/>
  <c r="GF371" i="1"/>
  <c r="GG371" i="1"/>
  <c r="GH371" i="1"/>
  <c r="GI371" i="1"/>
  <c r="GB372" i="1"/>
  <c r="GC372" i="1"/>
  <c r="GD372" i="1"/>
  <c r="GF372" i="1"/>
  <c r="GG372" i="1"/>
  <c r="GH372" i="1"/>
  <c r="GI372" i="1"/>
  <c r="GB373" i="1"/>
  <c r="GC373" i="1"/>
  <c r="GD373" i="1"/>
  <c r="GF373" i="1"/>
  <c r="GG373" i="1"/>
  <c r="GH373" i="1"/>
  <c r="GI373" i="1"/>
  <c r="GB374" i="1"/>
  <c r="GC374" i="1"/>
  <c r="GD374" i="1"/>
  <c r="GF374" i="1"/>
  <c r="GG374" i="1"/>
  <c r="GH374" i="1"/>
  <c r="GI374" i="1"/>
  <c r="GB375" i="1"/>
  <c r="GC375" i="1"/>
  <c r="GD375" i="1"/>
  <c r="GF375" i="1"/>
  <c r="GG375" i="1"/>
  <c r="GH375" i="1"/>
  <c r="GI375" i="1"/>
  <c r="GB376" i="1"/>
  <c r="GC376" i="1"/>
  <c r="GD376" i="1"/>
  <c r="GF376" i="1"/>
  <c r="GG376" i="1"/>
  <c r="GH376" i="1"/>
  <c r="GI376" i="1"/>
  <c r="GB377" i="1"/>
  <c r="GC377" i="1"/>
  <c r="GD377" i="1"/>
  <c r="GF377" i="1"/>
  <c r="GG377" i="1"/>
  <c r="GH377" i="1"/>
  <c r="GI377" i="1"/>
  <c r="GB378" i="1"/>
  <c r="GC378" i="1"/>
  <c r="GD378" i="1"/>
  <c r="GF378" i="1"/>
  <c r="GG378" i="1"/>
  <c r="GH378" i="1"/>
  <c r="GI378" i="1"/>
  <c r="GB379" i="1"/>
  <c r="GC379" i="1"/>
  <c r="GD379" i="1"/>
  <c r="GF379" i="1"/>
  <c r="GG379" i="1"/>
  <c r="GH379" i="1"/>
  <c r="GI379" i="1"/>
  <c r="GB380" i="1"/>
  <c r="GC380" i="1"/>
  <c r="GD380" i="1"/>
  <c r="GF380" i="1"/>
  <c r="GG380" i="1"/>
  <c r="GH380" i="1"/>
  <c r="GI380" i="1"/>
  <c r="GB381" i="1"/>
  <c r="GC381" i="1"/>
  <c r="GD381" i="1"/>
  <c r="GF381" i="1"/>
  <c r="GG381" i="1"/>
  <c r="GH381" i="1"/>
  <c r="GI381" i="1"/>
  <c r="GB382" i="1"/>
  <c r="GC382" i="1"/>
  <c r="GD382" i="1"/>
  <c r="GF382" i="1"/>
  <c r="GG382" i="1"/>
  <c r="GH382" i="1"/>
  <c r="GI382" i="1"/>
  <c r="GB383" i="1"/>
  <c r="GC383" i="1"/>
  <c r="GD383" i="1"/>
  <c r="GF383" i="1"/>
  <c r="GG383" i="1"/>
  <c r="GH383" i="1"/>
  <c r="GI383" i="1"/>
  <c r="GB384" i="1"/>
  <c r="GC384" i="1"/>
  <c r="GD384" i="1"/>
  <c r="GF384" i="1"/>
  <c r="GG384" i="1"/>
  <c r="GH384" i="1"/>
  <c r="GI384" i="1"/>
  <c r="GB385" i="1"/>
  <c r="GC385" i="1"/>
  <c r="GD385" i="1"/>
  <c r="GF385" i="1"/>
  <c r="GG385" i="1"/>
  <c r="GH385" i="1"/>
  <c r="GI385" i="1"/>
  <c r="GB386" i="1"/>
  <c r="GC386" i="1"/>
  <c r="GD386" i="1"/>
  <c r="GF386" i="1"/>
  <c r="GG386" i="1"/>
  <c r="GH386" i="1"/>
  <c r="GI386" i="1"/>
  <c r="GB387" i="1"/>
  <c r="GC387" i="1"/>
  <c r="GD387" i="1"/>
  <c r="GF387" i="1"/>
  <c r="GG387" i="1"/>
  <c r="GH387" i="1"/>
  <c r="GI387" i="1"/>
  <c r="GB388" i="1"/>
  <c r="GC388" i="1"/>
  <c r="GD388" i="1"/>
  <c r="GF388" i="1"/>
  <c r="GG388" i="1"/>
  <c r="GH388" i="1"/>
  <c r="GI388" i="1"/>
  <c r="GB389" i="1"/>
  <c r="GC389" i="1"/>
  <c r="GD389" i="1"/>
  <c r="GF389" i="1"/>
  <c r="GG389" i="1"/>
  <c r="GH389" i="1"/>
  <c r="GI389" i="1"/>
  <c r="GB390" i="1"/>
  <c r="GC390" i="1"/>
  <c r="GD390" i="1"/>
  <c r="GF390" i="1"/>
  <c r="GG390" i="1"/>
  <c r="GH390" i="1"/>
  <c r="GI390" i="1"/>
  <c r="GB391" i="1"/>
  <c r="GC391" i="1"/>
  <c r="GD391" i="1"/>
  <c r="GF391" i="1"/>
  <c r="GG391" i="1"/>
  <c r="GH391" i="1"/>
  <c r="GI391" i="1"/>
  <c r="GB392" i="1"/>
  <c r="GC392" i="1"/>
  <c r="GD392" i="1"/>
  <c r="GF392" i="1"/>
  <c r="GG392" i="1"/>
  <c r="GH392" i="1"/>
  <c r="GI392" i="1"/>
  <c r="GB393" i="1"/>
  <c r="GC393" i="1"/>
  <c r="GD393" i="1"/>
  <c r="GF393" i="1"/>
  <c r="GG393" i="1"/>
  <c r="GH393" i="1"/>
  <c r="GI393" i="1"/>
  <c r="GB394" i="1"/>
  <c r="GC394" i="1"/>
  <c r="GD394" i="1"/>
  <c r="GF394" i="1"/>
  <c r="GG394" i="1"/>
  <c r="GH394" i="1"/>
  <c r="GI394" i="1"/>
  <c r="GB395" i="1"/>
  <c r="GC395" i="1"/>
  <c r="GD395" i="1"/>
  <c r="GF395" i="1"/>
  <c r="GG395" i="1"/>
  <c r="GH395" i="1"/>
  <c r="GI395" i="1"/>
  <c r="GB396" i="1"/>
  <c r="GC396" i="1"/>
  <c r="GD396" i="1"/>
  <c r="GF396" i="1"/>
  <c r="GG396" i="1"/>
  <c r="GH396" i="1"/>
  <c r="GI396" i="1"/>
  <c r="GB397" i="1"/>
  <c r="GC397" i="1"/>
  <c r="GD397" i="1"/>
  <c r="GF397" i="1"/>
  <c r="GG397" i="1"/>
  <c r="GH397" i="1"/>
  <c r="GI397" i="1"/>
  <c r="GB398" i="1"/>
  <c r="GC398" i="1"/>
  <c r="GD398" i="1"/>
  <c r="GF398" i="1"/>
  <c r="GG398" i="1"/>
  <c r="GH398" i="1"/>
  <c r="GI398" i="1"/>
  <c r="GB399" i="1"/>
  <c r="GC399" i="1"/>
  <c r="GD399" i="1"/>
  <c r="GF399" i="1"/>
  <c r="GG399" i="1"/>
  <c r="GH399" i="1"/>
  <c r="GI399" i="1"/>
  <c r="GB400" i="1"/>
  <c r="GC400" i="1"/>
  <c r="GD400" i="1"/>
  <c r="GF400" i="1"/>
  <c r="GG400" i="1"/>
  <c r="GH400" i="1"/>
  <c r="GI400" i="1"/>
  <c r="GB401" i="1"/>
  <c r="GC401" i="1"/>
  <c r="GD401" i="1"/>
  <c r="GF401" i="1"/>
  <c r="GG401" i="1"/>
  <c r="GH401" i="1"/>
  <c r="GI401" i="1"/>
  <c r="GB402" i="1"/>
  <c r="GC402" i="1"/>
  <c r="GD402" i="1"/>
  <c r="GF402" i="1"/>
  <c r="GG402" i="1"/>
  <c r="GH402" i="1"/>
  <c r="GI402" i="1"/>
  <c r="GB403" i="1"/>
  <c r="GC403" i="1"/>
  <c r="GD403" i="1"/>
  <c r="GF403" i="1"/>
  <c r="GG403" i="1"/>
  <c r="GH403" i="1"/>
  <c r="GI403" i="1"/>
  <c r="GB404" i="1"/>
  <c r="GC404" i="1"/>
  <c r="GD404" i="1"/>
  <c r="GF404" i="1"/>
  <c r="GG404" i="1"/>
  <c r="GH404" i="1"/>
  <c r="GI404" i="1"/>
  <c r="GB405" i="1"/>
  <c r="GC405" i="1"/>
  <c r="GD405" i="1"/>
  <c r="GF405" i="1"/>
  <c r="GG405" i="1"/>
  <c r="GH405" i="1"/>
  <c r="GI405" i="1"/>
  <c r="GB406" i="1"/>
  <c r="GC406" i="1"/>
  <c r="GD406" i="1"/>
  <c r="GF406" i="1"/>
  <c r="GG406" i="1"/>
  <c r="GH406" i="1"/>
  <c r="GI406" i="1"/>
  <c r="GB407" i="1"/>
  <c r="GC407" i="1"/>
  <c r="GD407" i="1"/>
  <c r="GF407" i="1"/>
  <c r="GG407" i="1"/>
  <c r="GH407" i="1"/>
  <c r="GI407" i="1"/>
  <c r="GB408" i="1"/>
  <c r="GC408" i="1"/>
  <c r="GD408" i="1"/>
  <c r="GF408" i="1"/>
  <c r="GG408" i="1"/>
  <c r="GH408" i="1"/>
  <c r="GI408" i="1"/>
  <c r="GB409" i="1"/>
  <c r="GC409" i="1"/>
  <c r="GD409" i="1"/>
  <c r="GF409" i="1"/>
  <c r="GG409" i="1"/>
  <c r="GH409" i="1"/>
  <c r="GI409" i="1"/>
  <c r="GB410" i="1"/>
  <c r="GC410" i="1"/>
  <c r="GD410" i="1"/>
  <c r="GF410" i="1"/>
  <c r="GG410" i="1"/>
  <c r="GH410" i="1"/>
  <c r="GI410" i="1"/>
  <c r="GB411" i="1"/>
  <c r="GC411" i="1"/>
  <c r="GD411" i="1"/>
  <c r="GF411" i="1"/>
  <c r="GG411" i="1"/>
  <c r="GH411" i="1"/>
  <c r="GI411" i="1"/>
  <c r="GB412" i="1"/>
  <c r="GC412" i="1"/>
  <c r="GD412" i="1"/>
  <c r="GF412" i="1"/>
  <c r="GG412" i="1"/>
  <c r="GH412" i="1"/>
  <c r="GI412" i="1"/>
  <c r="GB413" i="1"/>
  <c r="GC413" i="1"/>
  <c r="GD413" i="1"/>
  <c r="GF413" i="1"/>
  <c r="GG413" i="1"/>
  <c r="GH413" i="1"/>
  <c r="GI413" i="1"/>
  <c r="GB414" i="1"/>
  <c r="GC414" i="1"/>
  <c r="GD414" i="1"/>
  <c r="GF414" i="1"/>
  <c r="GG414" i="1"/>
  <c r="GH414" i="1"/>
  <c r="GI414" i="1"/>
  <c r="GB415" i="1"/>
  <c r="GC415" i="1"/>
  <c r="GD415" i="1"/>
  <c r="GF415" i="1"/>
  <c r="GG415" i="1"/>
  <c r="GH415" i="1"/>
  <c r="GI415" i="1"/>
  <c r="GB416" i="1"/>
  <c r="GC416" i="1"/>
  <c r="GD416" i="1"/>
  <c r="GF416" i="1"/>
  <c r="GG416" i="1"/>
  <c r="GH416" i="1"/>
  <c r="GI416" i="1"/>
  <c r="GB417" i="1"/>
  <c r="GC417" i="1"/>
  <c r="GD417" i="1"/>
  <c r="GF417" i="1"/>
  <c r="GG417" i="1"/>
  <c r="GH417" i="1"/>
  <c r="GI417" i="1"/>
  <c r="GB418" i="1"/>
  <c r="GC418" i="1"/>
  <c r="GD418" i="1"/>
  <c r="GF418" i="1"/>
  <c r="GG418" i="1"/>
  <c r="GH418" i="1"/>
  <c r="GI418" i="1"/>
  <c r="GB419" i="1"/>
  <c r="GC419" i="1"/>
  <c r="GD419" i="1"/>
  <c r="GF419" i="1"/>
  <c r="GG419" i="1"/>
  <c r="GH419" i="1"/>
  <c r="GI419" i="1"/>
  <c r="GB420" i="1"/>
  <c r="GC420" i="1"/>
  <c r="GD420" i="1"/>
  <c r="GF420" i="1"/>
  <c r="GG420" i="1"/>
  <c r="GH420" i="1"/>
  <c r="GI420" i="1"/>
  <c r="GB421" i="1"/>
  <c r="GC421" i="1"/>
  <c r="GD421" i="1"/>
  <c r="GF421" i="1"/>
  <c r="GG421" i="1"/>
  <c r="GH421" i="1"/>
  <c r="GI421" i="1"/>
  <c r="GB422" i="1"/>
  <c r="GC422" i="1"/>
  <c r="GD422" i="1"/>
  <c r="GF422" i="1"/>
  <c r="GG422" i="1"/>
  <c r="GH422" i="1"/>
  <c r="GI422" i="1"/>
  <c r="GB423" i="1"/>
  <c r="GC423" i="1"/>
  <c r="GD423" i="1"/>
  <c r="GF423" i="1"/>
  <c r="GG423" i="1"/>
  <c r="GH423" i="1"/>
  <c r="GI423" i="1"/>
  <c r="GB424" i="1"/>
  <c r="GC424" i="1"/>
  <c r="GD424" i="1"/>
  <c r="GF424" i="1"/>
  <c r="GG424" i="1"/>
  <c r="GH424" i="1"/>
  <c r="GI424" i="1"/>
  <c r="GB425" i="1"/>
  <c r="GC425" i="1"/>
  <c r="GD425" i="1"/>
  <c r="GF425" i="1"/>
  <c r="GG425" i="1"/>
  <c r="GH425" i="1"/>
  <c r="GI425" i="1"/>
  <c r="GB426" i="1"/>
  <c r="GC426" i="1"/>
  <c r="GD426" i="1"/>
  <c r="GF426" i="1"/>
  <c r="GG426" i="1"/>
  <c r="GH426" i="1"/>
  <c r="GI426" i="1"/>
  <c r="GB427" i="1"/>
  <c r="GC427" i="1"/>
  <c r="GD427" i="1"/>
  <c r="GF427" i="1"/>
  <c r="GG427" i="1"/>
  <c r="GH427" i="1"/>
  <c r="GI427" i="1"/>
  <c r="GB428" i="1"/>
  <c r="GC428" i="1"/>
  <c r="GD428" i="1"/>
  <c r="GF428" i="1"/>
  <c r="GG428" i="1"/>
  <c r="GH428" i="1"/>
  <c r="GI428" i="1"/>
  <c r="GB429" i="1"/>
  <c r="GC429" i="1"/>
  <c r="GD429" i="1"/>
  <c r="GF429" i="1"/>
  <c r="GG429" i="1"/>
  <c r="GH429" i="1"/>
  <c r="GI429" i="1"/>
  <c r="GB430" i="1"/>
  <c r="GC430" i="1"/>
  <c r="GD430" i="1"/>
  <c r="GF430" i="1"/>
  <c r="GG430" i="1"/>
  <c r="GH430" i="1"/>
  <c r="GI430" i="1"/>
  <c r="GB431" i="1"/>
  <c r="GC431" i="1"/>
  <c r="GD431" i="1"/>
  <c r="GF431" i="1"/>
  <c r="GG431" i="1"/>
  <c r="GH431" i="1"/>
  <c r="GI431" i="1"/>
  <c r="GB432" i="1"/>
  <c r="GC432" i="1"/>
  <c r="GD432" i="1"/>
  <c r="GF432" i="1"/>
  <c r="GG432" i="1"/>
  <c r="GH432" i="1"/>
  <c r="GI432" i="1"/>
  <c r="GB433" i="1"/>
  <c r="GC433" i="1"/>
  <c r="GD433" i="1"/>
  <c r="GF433" i="1"/>
  <c r="GG433" i="1"/>
  <c r="GH433" i="1"/>
  <c r="GI433" i="1"/>
  <c r="GB434" i="1"/>
  <c r="GC434" i="1"/>
  <c r="GD434" i="1"/>
  <c r="GF434" i="1"/>
  <c r="GG434" i="1"/>
  <c r="GH434" i="1"/>
  <c r="GI434" i="1"/>
  <c r="GB435" i="1"/>
  <c r="GC435" i="1"/>
  <c r="GD435" i="1"/>
  <c r="GF435" i="1"/>
  <c r="GG435" i="1"/>
  <c r="GH435" i="1"/>
  <c r="GI435" i="1"/>
  <c r="GB436" i="1"/>
  <c r="GC436" i="1"/>
  <c r="GD436" i="1"/>
  <c r="GF436" i="1"/>
  <c r="GG436" i="1"/>
  <c r="GH436" i="1"/>
  <c r="GI436" i="1"/>
  <c r="GB437" i="1"/>
  <c r="GC437" i="1"/>
  <c r="GD437" i="1"/>
  <c r="GF437" i="1"/>
  <c r="GG437" i="1"/>
  <c r="GH437" i="1"/>
  <c r="GI437" i="1"/>
  <c r="GB438" i="1"/>
  <c r="GC438" i="1"/>
  <c r="GD438" i="1"/>
  <c r="GF438" i="1"/>
  <c r="GG438" i="1"/>
  <c r="GH438" i="1"/>
  <c r="GI438" i="1"/>
  <c r="GB439" i="1"/>
  <c r="GC439" i="1"/>
  <c r="GD439" i="1"/>
  <c r="GF439" i="1"/>
  <c r="GG439" i="1"/>
  <c r="GH439" i="1"/>
  <c r="GI439" i="1"/>
  <c r="GB440" i="1"/>
  <c r="GC440" i="1"/>
  <c r="GD440" i="1"/>
  <c r="GF440" i="1"/>
  <c r="GG440" i="1"/>
  <c r="GH440" i="1"/>
  <c r="GI440" i="1"/>
  <c r="GB441" i="1"/>
  <c r="GC441" i="1"/>
  <c r="GD441" i="1"/>
  <c r="GF441" i="1"/>
  <c r="GG441" i="1"/>
  <c r="GH441" i="1"/>
  <c r="GI441" i="1"/>
  <c r="GB442" i="1"/>
  <c r="GC442" i="1"/>
  <c r="GD442" i="1"/>
  <c r="GF442" i="1"/>
  <c r="GG442" i="1"/>
  <c r="GH442" i="1"/>
  <c r="GI442" i="1"/>
  <c r="GB443" i="1"/>
  <c r="GC443" i="1"/>
  <c r="GD443" i="1"/>
  <c r="GF443" i="1"/>
  <c r="GG443" i="1"/>
  <c r="GH443" i="1"/>
  <c r="GI443" i="1"/>
  <c r="GB444" i="1"/>
  <c r="GC444" i="1"/>
  <c r="GD444" i="1"/>
  <c r="GF444" i="1"/>
  <c r="GG444" i="1"/>
  <c r="GH444" i="1"/>
  <c r="GI444" i="1"/>
  <c r="GB445" i="1"/>
  <c r="GC445" i="1"/>
  <c r="GD445" i="1"/>
  <c r="GF445" i="1"/>
  <c r="GG445" i="1"/>
  <c r="GH445" i="1"/>
  <c r="GI445" i="1"/>
  <c r="GB446" i="1"/>
  <c r="GC446" i="1"/>
  <c r="GD446" i="1"/>
  <c r="GF446" i="1"/>
  <c r="GG446" i="1"/>
  <c r="GH446" i="1"/>
  <c r="GI446" i="1"/>
  <c r="GB447" i="1"/>
  <c r="GC447" i="1"/>
  <c r="GD447" i="1"/>
  <c r="GF447" i="1"/>
  <c r="GG447" i="1"/>
  <c r="GH447" i="1"/>
  <c r="GI447" i="1"/>
  <c r="GB448" i="1"/>
  <c r="GC448" i="1"/>
  <c r="GD448" i="1"/>
  <c r="GF448" i="1"/>
  <c r="GG448" i="1"/>
  <c r="GH448" i="1"/>
  <c r="GI448" i="1"/>
  <c r="GB449" i="1"/>
  <c r="GC449" i="1"/>
  <c r="GD449" i="1"/>
  <c r="GF449" i="1"/>
  <c r="GG449" i="1"/>
  <c r="GH449" i="1"/>
  <c r="GI449" i="1"/>
  <c r="GB450" i="1"/>
  <c r="GC450" i="1"/>
  <c r="GD450" i="1"/>
  <c r="GF450" i="1"/>
  <c r="GG450" i="1"/>
  <c r="GH450" i="1"/>
  <c r="GI450" i="1"/>
  <c r="GB451" i="1"/>
  <c r="GC451" i="1"/>
  <c r="GD451" i="1"/>
  <c r="GF451" i="1"/>
  <c r="GG451" i="1"/>
  <c r="GH451" i="1"/>
  <c r="GI451" i="1"/>
  <c r="GB452" i="1"/>
  <c r="GC452" i="1"/>
  <c r="GD452" i="1"/>
  <c r="GF452" i="1"/>
  <c r="GG452" i="1"/>
  <c r="GH452" i="1"/>
  <c r="GI452" i="1"/>
  <c r="GB453" i="1"/>
  <c r="GC453" i="1"/>
  <c r="GD453" i="1"/>
  <c r="GF453" i="1"/>
  <c r="GG453" i="1"/>
  <c r="GH453" i="1"/>
  <c r="GI453" i="1"/>
  <c r="GB454" i="1"/>
  <c r="GC454" i="1"/>
  <c r="GD454" i="1"/>
  <c r="GF454" i="1"/>
  <c r="GG454" i="1"/>
  <c r="GH454" i="1"/>
  <c r="GI454" i="1"/>
  <c r="GB455" i="1"/>
  <c r="GC455" i="1"/>
  <c r="GD455" i="1"/>
  <c r="GF455" i="1"/>
  <c r="GG455" i="1"/>
  <c r="GH455" i="1"/>
  <c r="GI455" i="1"/>
  <c r="GB456" i="1"/>
  <c r="GC456" i="1"/>
  <c r="GD456" i="1"/>
  <c r="GF456" i="1"/>
  <c r="GG456" i="1"/>
  <c r="GH456" i="1"/>
  <c r="GI456" i="1"/>
  <c r="GB457" i="1"/>
  <c r="GC457" i="1"/>
  <c r="GD457" i="1"/>
  <c r="GF457" i="1"/>
  <c r="GG457" i="1"/>
  <c r="GH457" i="1"/>
  <c r="GI457" i="1"/>
  <c r="GB458" i="1"/>
  <c r="GC458" i="1"/>
  <c r="GD458" i="1"/>
  <c r="GF458" i="1"/>
  <c r="GG458" i="1"/>
  <c r="GH458" i="1"/>
  <c r="GI458" i="1"/>
  <c r="GB459" i="1"/>
  <c r="GC459" i="1"/>
  <c r="GD459" i="1"/>
  <c r="GF459" i="1"/>
  <c r="GG459" i="1"/>
  <c r="GH459" i="1"/>
  <c r="GI459" i="1"/>
  <c r="GB460" i="1"/>
  <c r="GC460" i="1"/>
  <c r="GD460" i="1"/>
  <c r="GF460" i="1"/>
  <c r="GG460" i="1"/>
  <c r="GH460" i="1"/>
  <c r="GI460" i="1"/>
  <c r="GB461" i="1"/>
  <c r="GC461" i="1"/>
  <c r="GD461" i="1"/>
  <c r="GF461" i="1"/>
  <c r="GG461" i="1"/>
  <c r="GH461" i="1"/>
  <c r="GI461" i="1"/>
  <c r="GB462" i="1"/>
  <c r="GC462" i="1"/>
  <c r="GD462" i="1"/>
  <c r="GF462" i="1"/>
  <c r="GG462" i="1"/>
  <c r="GH462" i="1"/>
  <c r="GI462" i="1"/>
  <c r="GB463" i="1"/>
  <c r="GC463" i="1"/>
  <c r="GD463" i="1"/>
  <c r="GF463" i="1"/>
  <c r="GG463" i="1"/>
  <c r="GH463" i="1"/>
  <c r="GI463" i="1"/>
  <c r="GB464" i="1"/>
  <c r="GC464" i="1"/>
  <c r="GD464" i="1"/>
  <c r="GF464" i="1"/>
  <c r="GG464" i="1"/>
  <c r="GH464" i="1"/>
  <c r="GI464" i="1"/>
  <c r="GB465" i="1"/>
  <c r="GC465" i="1"/>
  <c r="GD465" i="1"/>
  <c r="GF465" i="1"/>
  <c r="GG465" i="1"/>
  <c r="GH465" i="1"/>
  <c r="GI465" i="1"/>
  <c r="GB466" i="1"/>
  <c r="GC466" i="1"/>
  <c r="GD466" i="1"/>
  <c r="GF466" i="1"/>
  <c r="GG466" i="1"/>
  <c r="GH466" i="1"/>
  <c r="GI466" i="1"/>
  <c r="GB467" i="1"/>
  <c r="GC467" i="1"/>
  <c r="GD467" i="1"/>
  <c r="GF467" i="1"/>
  <c r="GG467" i="1"/>
  <c r="GH467" i="1"/>
  <c r="GI467" i="1"/>
  <c r="GB468" i="1"/>
  <c r="GC468" i="1"/>
  <c r="GD468" i="1"/>
  <c r="GF468" i="1"/>
  <c r="GG468" i="1"/>
  <c r="GH468" i="1"/>
  <c r="GI468" i="1"/>
  <c r="GB469" i="1"/>
  <c r="GC469" i="1"/>
  <c r="GD469" i="1"/>
  <c r="GF469" i="1"/>
  <c r="GG469" i="1"/>
  <c r="GH469" i="1"/>
  <c r="GI469" i="1"/>
  <c r="GB470" i="1"/>
  <c r="GC470" i="1"/>
  <c r="GD470" i="1"/>
  <c r="GF470" i="1"/>
  <c r="GG470" i="1"/>
  <c r="GH470" i="1"/>
  <c r="GI470" i="1"/>
  <c r="GB471" i="1"/>
  <c r="GC471" i="1"/>
  <c r="GD471" i="1"/>
  <c r="GF471" i="1"/>
  <c r="GG471" i="1"/>
  <c r="GH471" i="1"/>
  <c r="GI471" i="1"/>
  <c r="GB472" i="1"/>
  <c r="GC472" i="1"/>
  <c r="GD472" i="1"/>
  <c r="GF472" i="1"/>
  <c r="GG472" i="1"/>
  <c r="GH472" i="1"/>
  <c r="GI472" i="1"/>
  <c r="GB473" i="1"/>
  <c r="GC473" i="1"/>
  <c r="GD473" i="1"/>
  <c r="GF473" i="1"/>
  <c r="GG473" i="1"/>
  <c r="GH473" i="1"/>
  <c r="GI473" i="1"/>
  <c r="GB474" i="1"/>
  <c r="GC474" i="1"/>
  <c r="GD474" i="1"/>
  <c r="GF474" i="1"/>
  <c r="GG474" i="1"/>
  <c r="GH474" i="1"/>
  <c r="GI474" i="1"/>
  <c r="GB475" i="1"/>
  <c r="GC475" i="1"/>
  <c r="GD475" i="1"/>
  <c r="GF475" i="1"/>
  <c r="GG475" i="1"/>
  <c r="GH475" i="1"/>
  <c r="GI475" i="1"/>
  <c r="GB476" i="1"/>
  <c r="GC476" i="1"/>
  <c r="GD476" i="1"/>
  <c r="GF476" i="1"/>
  <c r="GG476" i="1"/>
  <c r="GH476" i="1"/>
  <c r="GI476" i="1"/>
  <c r="GB477" i="1"/>
  <c r="GC477" i="1"/>
  <c r="GD477" i="1"/>
  <c r="GF477" i="1"/>
  <c r="GG477" i="1"/>
  <c r="GH477" i="1"/>
  <c r="GI477" i="1"/>
  <c r="GB478" i="1"/>
  <c r="GC478" i="1"/>
  <c r="GD478" i="1"/>
  <c r="GF478" i="1"/>
  <c r="GG478" i="1"/>
  <c r="GH478" i="1"/>
  <c r="GI478" i="1"/>
  <c r="GB479" i="1"/>
  <c r="GC479" i="1"/>
  <c r="GD479" i="1"/>
  <c r="GF479" i="1"/>
  <c r="GG479" i="1"/>
  <c r="GH479" i="1"/>
  <c r="GI479" i="1"/>
  <c r="GB480" i="1"/>
  <c r="GC480" i="1"/>
  <c r="GD480" i="1"/>
  <c r="GF480" i="1"/>
  <c r="GG480" i="1"/>
  <c r="GH480" i="1"/>
  <c r="GI480" i="1"/>
  <c r="GB481" i="1"/>
  <c r="GC481" i="1"/>
  <c r="GD481" i="1"/>
  <c r="GF481" i="1"/>
  <c r="GG481" i="1"/>
  <c r="GH481" i="1"/>
  <c r="GI481" i="1"/>
  <c r="GB482" i="1"/>
  <c r="GC482" i="1"/>
  <c r="GD482" i="1"/>
  <c r="GF482" i="1"/>
  <c r="GG482" i="1"/>
  <c r="GH482" i="1"/>
  <c r="GI482" i="1"/>
  <c r="GB483" i="1"/>
  <c r="GC483" i="1"/>
  <c r="GD483" i="1"/>
  <c r="GF483" i="1"/>
  <c r="GG483" i="1"/>
  <c r="GH483" i="1"/>
  <c r="GI483" i="1"/>
  <c r="GB484" i="1"/>
  <c r="GC484" i="1"/>
  <c r="GD484" i="1"/>
  <c r="GF484" i="1"/>
  <c r="GG484" i="1"/>
  <c r="GH484" i="1"/>
  <c r="GI484" i="1"/>
  <c r="GB485" i="1"/>
  <c r="GC485" i="1"/>
  <c r="GD485" i="1"/>
  <c r="GF485" i="1"/>
  <c r="GG485" i="1"/>
  <c r="GH485" i="1"/>
  <c r="GI485" i="1"/>
  <c r="GB486" i="1"/>
  <c r="GC486" i="1"/>
  <c r="GD486" i="1"/>
  <c r="GF486" i="1"/>
  <c r="GG486" i="1"/>
  <c r="GH486" i="1"/>
  <c r="GI486" i="1"/>
  <c r="GB487" i="1"/>
  <c r="GC487" i="1"/>
  <c r="GD487" i="1"/>
  <c r="GF487" i="1"/>
  <c r="GG487" i="1"/>
  <c r="GH487" i="1"/>
  <c r="GI487" i="1"/>
  <c r="GB488" i="1"/>
  <c r="GC488" i="1"/>
  <c r="GD488" i="1"/>
  <c r="GF488" i="1"/>
  <c r="GG488" i="1"/>
  <c r="GH488" i="1"/>
  <c r="GI488" i="1"/>
  <c r="GB489" i="1"/>
  <c r="GC489" i="1"/>
  <c r="GD489" i="1"/>
  <c r="GF489" i="1"/>
  <c r="GG489" i="1"/>
  <c r="GH489" i="1"/>
  <c r="GI489" i="1"/>
  <c r="GB490" i="1"/>
  <c r="GC490" i="1"/>
  <c r="GD490" i="1"/>
  <c r="GF490" i="1"/>
  <c r="GG490" i="1"/>
  <c r="GH490" i="1"/>
  <c r="GI490" i="1"/>
  <c r="GB491" i="1"/>
  <c r="GC491" i="1"/>
  <c r="GD491" i="1"/>
  <c r="GF491" i="1"/>
  <c r="GG491" i="1"/>
  <c r="GH491" i="1"/>
  <c r="GI491" i="1"/>
  <c r="GB492" i="1"/>
  <c r="GC492" i="1"/>
  <c r="GD492" i="1"/>
  <c r="GF492" i="1"/>
  <c r="GG492" i="1"/>
  <c r="GH492" i="1"/>
  <c r="GI492" i="1"/>
  <c r="GB493" i="1"/>
  <c r="GC493" i="1"/>
  <c r="GD493" i="1"/>
  <c r="GF493" i="1"/>
  <c r="GG493" i="1"/>
  <c r="GH493" i="1"/>
  <c r="GI493" i="1"/>
  <c r="GB494" i="1"/>
  <c r="GC494" i="1"/>
  <c r="GD494" i="1"/>
  <c r="GF494" i="1"/>
  <c r="GG494" i="1"/>
  <c r="GH494" i="1"/>
  <c r="GI494" i="1"/>
  <c r="GB495" i="1"/>
  <c r="GC495" i="1"/>
  <c r="GD495" i="1"/>
  <c r="GF495" i="1"/>
  <c r="GG495" i="1"/>
  <c r="GH495" i="1"/>
  <c r="GI495" i="1"/>
  <c r="GB496" i="1"/>
  <c r="GC496" i="1"/>
  <c r="GD496" i="1"/>
  <c r="GF496" i="1"/>
  <c r="GG496" i="1"/>
  <c r="GH496" i="1"/>
  <c r="GI496" i="1"/>
  <c r="GB497" i="1"/>
  <c r="GC497" i="1"/>
  <c r="GD497" i="1"/>
  <c r="GF497" i="1"/>
  <c r="GG497" i="1"/>
  <c r="GH497" i="1"/>
  <c r="GI497" i="1"/>
  <c r="GB498" i="1"/>
  <c r="GC498" i="1"/>
  <c r="GD498" i="1"/>
  <c r="GF498" i="1"/>
  <c r="GG498" i="1"/>
  <c r="GH498" i="1"/>
  <c r="GI498" i="1"/>
  <c r="GB499" i="1"/>
  <c r="GC499" i="1"/>
  <c r="GD499" i="1"/>
  <c r="GF499" i="1"/>
  <c r="GG499" i="1"/>
  <c r="GH499" i="1"/>
  <c r="GI499" i="1"/>
  <c r="GB500" i="1"/>
  <c r="GC500" i="1"/>
  <c r="GD500" i="1"/>
  <c r="GF500" i="1"/>
  <c r="GG500" i="1"/>
  <c r="GH500" i="1"/>
  <c r="GI500" i="1"/>
  <c r="GB501" i="1"/>
  <c r="GC501" i="1"/>
  <c r="GD501" i="1"/>
  <c r="GF501" i="1"/>
  <c r="GG501" i="1"/>
  <c r="GH501" i="1"/>
  <c r="GI501" i="1"/>
  <c r="GB502" i="1"/>
  <c r="GC502" i="1"/>
  <c r="GD502" i="1"/>
  <c r="GF502" i="1"/>
  <c r="GG502" i="1"/>
  <c r="GH502" i="1"/>
  <c r="GI502" i="1"/>
  <c r="GB503" i="1"/>
  <c r="GC503" i="1"/>
  <c r="GD503" i="1"/>
  <c r="GF503" i="1"/>
  <c r="GG503" i="1"/>
  <c r="GH503" i="1"/>
  <c r="GI503" i="1"/>
  <c r="GB504" i="1"/>
  <c r="GC504" i="1"/>
  <c r="GD504" i="1"/>
  <c r="GF504" i="1"/>
  <c r="GG504" i="1"/>
  <c r="GH504" i="1"/>
  <c r="GI504" i="1"/>
  <c r="GB505" i="1"/>
  <c r="GC505" i="1"/>
  <c r="GD505" i="1"/>
  <c r="GF505" i="1"/>
  <c r="GG505" i="1"/>
  <c r="GH505" i="1"/>
  <c r="GI505" i="1"/>
  <c r="GB506" i="1"/>
  <c r="GC506" i="1"/>
  <c r="GD506" i="1"/>
  <c r="GF506" i="1"/>
  <c r="GG506" i="1"/>
  <c r="GH506" i="1"/>
  <c r="GI506" i="1"/>
  <c r="GB507" i="1"/>
  <c r="GC507" i="1"/>
  <c r="GD507" i="1"/>
  <c r="GF507" i="1"/>
  <c r="GG507" i="1"/>
  <c r="GH507" i="1"/>
  <c r="GI507" i="1"/>
  <c r="GB508" i="1"/>
  <c r="GC508" i="1"/>
  <c r="GD508" i="1"/>
  <c r="GF508" i="1"/>
  <c r="GG508" i="1"/>
  <c r="GH508" i="1"/>
  <c r="GI508" i="1"/>
  <c r="GB509" i="1"/>
  <c r="GC509" i="1"/>
  <c r="GD509" i="1"/>
  <c r="GF509" i="1"/>
  <c r="GG509" i="1"/>
  <c r="GH509" i="1"/>
  <c r="GI509" i="1"/>
  <c r="GB510" i="1"/>
  <c r="GC510" i="1"/>
  <c r="GD510" i="1"/>
  <c r="GF510" i="1"/>
  <c r="GG510" i="1"/>
  <c r="GH510" i="1"/>
  <c r="GI510" i="1"/>
  <c r="GB511" i="1"/>
  <c r="GC511" i="1"/>
  <c r="GD511" i="1"/>
  <c r="GF511" i="1"/>
  <c r="GG511" i="1"/>
  <c r="GH511" i="1"/>
  <c r="GI511" i="1"/>
  <c r="GB512" i="1"/>
  <c r="GC512" i="1"/>
  <c r="GD512" i="1"/>
  <c r="GF512" i="1"/>
  <c r="GG512" i="1"/>
  <c r="GH512" i="1"/>
  <c r="GI512" i="1"/>
  <c r="GB513" i="1"/>
  <c r="GC513" i="1"/>
  <c r="GD513" i="1"/>
  <c r="GF513" i="1"/>
  <c r="GG513" i="1"/>
  <c r="GH513" i="1"/>
  <c r="GI513" i="1"/>
  <c r="GB514" i="1"/>
  <c r="GC514" i="1"/>
  <c r="GD514" i="1"/>
  <c r="GF514" i="1"/>
  <c r="GG514" i="1"/>
  <c r="GH514" i="1"/>
  <c r="GI514" i="1"/>
  <c r="GB515" i="1"/>
  <c r="GC515" i="1"/>
  <c r="GD515" i="1"/>
  <c r="GF515" i="1"/>
  <c r="GG515" i="1"/>
  <c r="GH515" i="1"/>
  <c r="GI515" i="1"/>
  <c r="GB516" i="1"/>
  <c r="GC516" i="1"/>
  <c r="GD516" i="1"/>
  <c r="GF516" i="1"/>
  <c r="GG516" i="1"/>
  <c r="GH516" i="1"/>
  <c r="GI516" i="1"/>
  <c r="GB517" i="1"/>
  <c r="GC517" i="1"/>
  <c r="GD517" i="1"/>
  <c r="GF517" i="1"/>
  <c r="GG517" i="1"/>
  <c r="GH517" i="1"/>
  <c r="GI517" i="1"/>
  <c r="GB518" i="1"/>
  <c r="GC518" i="1"/>
  <c r="GD518" i="1"/>
  <c r="GF518" i="1"/>
  <c r="GG518" i="1"/>
  <c r="GH518" i="1"/>
  <c r="GI518" i="1"/>
  <c r="GB519" i="1"/>
  <c r="GC519" i="1"/>
  <c r="GD519" i="1"/>
  <c r="GF519" i="1"/>
  <c r="GG519" i="1"/>
  <c r="GH519" i="1"/>
  <c r="GI519" i="1"/>
  <c r="GB520" i="1"/>
  <c r="GC520" i="1"/>
  <c r="GD520" i="1"/>
  <c r="GF520" i="1"/>
  <c r="GG520" i="1"/>
  <c r="GH520" i="1"/>
  <c r="GI520" i="1"/>
  <c r="GB521" i="1"/>
  <c r="GC521" i="1"/>
  <c r="GD521" i="1"/>
  <c r="GF521" i="1"/>
  <c r="GG521" i="1"/>
  <c r="GH521" i="1"/>
  <c r="GI521" i="1"/>
  <c r="GB522" i="1"/>
  <c r="GC522" i="1"/>
  <c r="GD522" i="1"/>
  <c r="GF522" i="1"/>
  <c r="GG522" i="1"/>
  <c r="GH522" i="1"/>
  <c r="GI522" i="1"/>
  <c r="GB523" i="1"/>
  <c r="GC523" i="1"/>
  <c r="GD523" i="1"/>
  <c r="GF523" i="1"/>
  <c r="GG523" i="1"/>
  <c r="GH523" i="1"/>
  <c r="GI523" i="1"/>
  <c r="GB524" i="1"/>
  <c r="GC524" i="1"/>
  <c r="GD524" i="1"/>
  <c r="GF524" i="1"/>
  <c r="GG524" i="1"/>
  <c r="GH524" i="1"/>
  <c r="GI524" i="1"/>
  <c r="GB525" i="1"/>
  <c r="GC525" i="1"/>
  <c r="GD525" i="1"/>
  <c r="GF525" i="1"/>
  <c r="GG525" i="1"/>
  <c r="GH525" i="1"/>
  <c r="GI525" i="1"/>
  <c r="GB526" i="1"/>
  <c r="GC526" i="1"/>
  <c r="GD526" i="1"/>
  <c r="GF526" i="1"/>
  <c r="GG526" i="1"/>
  <c r="GH526" i="1"/>
  <c r="GI526" i="1"/>
  <c r="GB527" i="1"/>
  <c r="GC527" i="1"/>
  <c r="GD527" i="1"/>
  <c r="GF527" i="1"/>
  <c r="GG527" i="1"/>
  <c r="GH527" i="1"/>
  <c r="GI527" i="1"/>
  <c r="GB528" i="1"/>
  <c r="GC528" i="1"/>
  <c r="GD528" i="1"/>
  <c r="GF528" i="1"/>
  <c r="GG528" i="1"/>
  <c r="GH528" i="1"/>
  <c r="GI528" i="1"/>
  <c r="GB529" i="1"/>
  <c r="GC529" i="1"/>
  <c r="GD529" i="1"/>
  <c r="GF529" i="1"/>
  <c r="GG529" i="1"/>
  <c r="GH529" i="1"/>
  <c r="GI529" i="1"/>
  <c r="GB530" i="1"/>
  <c r="GC530" i="1"/>
  <c r="GD530" i="1"/>
  <c r="GF530" i="1"/>
  <c r="GG530" i="1"/>
  <c r="GH530" i="1"/>
  <c r="GI530" i="1"/>
  <c r="GB531" i="1"/>
  <c r="GC531" i="1"/>
  <c r="GD531" i="1"/>
  <c r="GF531" i="1"/>
  <c r="GG531" i="1"/>
  <c r="GH531" i="1"/>
  <c r="GI531" i="1"/>
  <c r="GB532" i="1"/>
  <c r="GC532" i="1"/>
  <c r="GD532" i="1"/>
  <c r="GF532" i="1"/>
  <c r="GG532" i="1"/>
  <c r="GH532" i="1"/>
  <c r="GI532" i="1"/>
  <c r="GB533" i="1"/>
  <c r="GC533" i="1"/>
  <c r="GD533" i="1"/>
  <c r="GF533" i="1"/>
  <c r="GG533" i="1"/>
  <c r="GH533" i="1"/>
  <c r="GI533" i="1"/>
  <c r="GB534" i="1"/>
  <c r="GC534" i="1"/>
  <c r="GD534" i="1"/>
  <c r="GF534" i="1"/>
  <c r="GG534" i="1"/>
  <c r="GH534" i="1"/>
  <c r="GI534" i="1"/>
  <c r="GB535" i="1"/>
  <c r="GC535" i="1"/>
  <c r="GD535" i="1"/>
  <c r="GF535" i="1"/>
  <c r="GG535" i="1"/>
  <c r="GH535" i="1"/>
  <c r="GI535" i="1"/>
  <c r="GB536" i="1"/>
  <c r="GC536" i="1"/>
  <c r="GD536" i="1"/>
  <c r="GF536" i="1"/>
  <c r="GG536" i="1"/>
  <c r="GH536" i="1"/>
  <c r="GI536" i="1"/>
  <c r="GB537" i="1"/>
  <c r="GC537" i="1"/>
  <c r="GD537" i="1"/>
  <c r="GF537" i="1"/>
  <c r="GG537" i="1"/>
  <c r="GH537" i="1"/>
  <c r="GI537" i="1"/>
  <c r="GB538" i="1"/>
  <c r="GC538" i="1"/>
  <c r="GD538" i="1"/>
  <c r="GF538" i="1"/>
  <c r="GG538" i="1"/>
  <c r="GH538" i="1"/>
  <c r="GI538" i="1"/>
  <c r="GB539" i="1"/>
  <c r="GC539" i="1"/>
  <c r="GD539" i="1"/>
  <c r="GF539" i="1"/>
  <c r="GG539" i="1"/>
  <c r="GH539" i="1"/>
  <c r="GI539" i="1"/>
  <c r="GB540" i="1"/>
  <c r="GC540" i="1"/>
  <c r="GD540" i="1"/>
  <c r="GF540" i="1"/>
  <c r="GG540" i="1"/>
  <c r="GH540" i="1"/>
  <c r="GI540" i="1"/>
  <c r="GB541" i="1"/>
  <c r="GC541" i="1"/>
  <c r="GD541" i="1"/>
  <c r="GF541" i="1"/>
  <c r="GG541" i="1"/>
  <c r="GH541" i="1"/>
  <c r="GI541" i="1"/>
  <c r="GB542" i="1"/>
  <c r="GC542" i="1"/>
  <c r="GD542" i="1"/>
  <c r="GF542" i="1"/>
  <c r="GG542" i="1"/>
  <c r="GH542" i="1"/>
  <c r="GI542" i="1"/>
  <c r="GB543" i="1"/>
  <c r="GC543" i="1"/>
  <c r="GD543" i="1"/>
  <c r="GF543" i="1"/>
  <c r="GG543" i="1"/>
  <c r="GH543" i="1"/>
  <c r="GI543" i="1"/>
  <c r="GB544" i="1"/>
  <c r="GC544" i="1"/>
  <c r="GD544" i="1"/>
  <c r="GF544" i="1"/>
  <c r="GG544" i="1"/>
  <c r="GH544" i="1"/>
  <c r="GI544" i="1"/>
  <c r="GB545" i="1"/>
  <c r="GC545" i="1"/>
  <c r="GD545" i="1"/>
  <c r="GF545" i="1"/>
  <c r="GG545" i="1"/>
  <c r="GH545" i="1"/>
  <c r="GI545" i="1"/>
  <c r="GB546" i="1"/>
  <c r="GC546" i="1"/>
  <c r="GD546" i="1"/>
  <c r="GF546" i="1"/>
  <c r="GG546" i="1"/>
  <c r="GH546" i="1"/>
  <c r="GI546" i="1"/>
  <c r="GB547" i="1"/>
  <c r="GC547" i="1"/>
  <c r="GD547" i="1"/>
  <c r="GF547" i="1"/>
  <c r="GG547" i="1"/>
  <c r="GH547" i="1"/>
  <c r="GI547" i="1"/>
  <c r="GB548" i="1"/>
  <c r="GC548" i="1"/>
  <c r="GD548" i="1"/>
  <c r="GF548" i="1"/>
  <c r="GG548" i="1"/>
  <c r="GH548" i="1"/>
  <c r="GI548" i="1"/>
  <c r="GB549" i="1"/>
  <c r="GC549" i="1"/>
  <c r="GD549" i="1"/>
  <c r="GF549" i="1"/>
  <c r="GG549" i="1"/>
  <c r="GH549" i="1"/>
  <c r="GI549" i="1"/>
  <c r="GB550" i="1"/>
  <c r="GC550" i="1"/>
  <c r="GD550" i="1"/>
  <c r="GF550" i="1"/>
  <c r="GG550" i="1"/>
  <c r="GH550" i="1"/>
  <c r="GI550" i="1"/>
  <c r="GB551" i="1"/>
  <c r="GC551" i="1"/>
  <c r="GD551" i="1"/>
  <c r="GF551" i="1"/>
  <c r="GG551" i="1"/>
  <c r="GH551" i="1"/>
  <c r="GI551" i="1"/>
  <c r="GB552" i="1"/>
  <c r="GC552" i="1"/>
  <c r="GD552" i="1"/>
  <c r="GF552" i="1"/>
  <c r="GG552" i="1"/>
  <c r="GH552" i="1"/>
  <c r="GI552" i="1"/>
  <c r="GB553" i="1"/>
  <c r="GC553" i="1"/>
  <c r="GD553" i="1"/>
  <c r="GF553" i="1"/>
  <c r="GG553" i="1"/>
  <c r="GH553" i="1"/>
  <c r="GI553" i="1"/>
  <c r="GB554" i="1"/>
  <c r="GC554" i="1"/>
  <c r="GD554" i="1"/>
  <c r="GF554" i="1"/>
  <c r="GG554" i="1"/>
  <c r="GH554" i="1"/>
  <c r="GI554" i="1"/>
  <c r="GB555" i="1"/>
  <c r="GC555" i="1"/>
  <c r="GD555" i="1"/>
  <c r="GF555" i="1"/>
  <c r="GG555" i="1"/>
  <c r="GH555" i="1"/>
  <c r="GI555" i="1"/>
  <c r="GB556" i="1"/>
  <c r="GC556" i="1"/>
  <c r="GD556" i="1"/>
  <c r="GF556" i="1"/>
  <c r="GG556" i="1"/>
  <c r="GH556" i="1"/>
  <c r="GI556" i="1"/>
  <c r="GB557" i="1"/>
  <c r="GC557" i="1"/>
  <c r="GD557" i="1"/>
  <c r="GF557" i="1"/>
  <c r="GG557" i="1"/>
  <c r="GH557" i="1"/>
  <c r="GI557" i="1"/>
  <c r="GB558" i="1"/>
  <c r="GC558" i="1"/>
  <c r="GD558" i="1"/>
  <c r="GF558" i="1"/>
  <c r="GG558" i="1"/>
  <c r="GH558" i="1"/>
  <c r="GI558" i="1"/>
  <c r="GB559" i="1"/>
  <c r="GC559" i="1"/>
  <c r="GD559" i="1"/>
  <c r="GF559" i="1"/>
  <c r="GG559" i="1"/>
  <c r="GH559" i="1"/>
  <c r="GI559" i="1"/>
  <c r="GB560" i="1"/>
  <c r="GC560" i="1"/>
  <c r="GD560" i="1"/>
  <c r="GF560" i="1"/>
  <c r="GG560" i="1"/>
  <c r="GH560" i="1"/>
  <c r="GI560" i="1"/>
  <c r="GB561" i="1"/>
  <c r="GC561" i="1"/>
  <c r="GD561" i="1"/>
  <c r="GF561" i="1"/>
  <c r="GG561" i="1"/>
  <c r="GH561" i="1"/>
  <c r="GI561" i="1"/>
  <c r="GB562" i="1"/>
  <c r="GC562" i="1"/>
  <c r="GD562" i="1"/>
  <c r="GF562" i="1"/>
  <c r="GG562" i="1"/>
  <c r="GH562" i="1"/>
  <c r="GI562" i="1"/>
  <c r="GB563" i="1"/>
  <c r="GC563" i="1"/>
  <c r="GD563" i="1"/>
  <c r="GF563" i="1"/>
  <c r="GG563" i="1"/>
  <c r="GH563" i="1"/>
  <c r="GI563" i="1"/>
  <c r="GB564" i="1"/>
  <c r="GC564" i="1"/>
  <c r="GD564" i="1"/>
  <c r="GF564" i="1"/>
  <c r="GG564" i="1"/>
  <c r="GH564" i="1"/>
  <c r="GI564" i="1"/>
  <c r="GB565" i="1"/>
  <c r="GC565" i="1"/>
  <c r="GD565" i="1"/>
  <c r="GF565" i="1"/>
  <c r="GG565" i="1"/>
  <c r="GH565" i="1"/>
  <c r="GI565" i="1"/>
  <c r="GB566" i="1"/>
  <c r="GC566" i="1"/>
  <c r="GD566" i="1"/>
  <c r="GF566" i="1"/>
  <c r="GG566" i="1"/>
  <c r="GH566" i="1"/>
  <c r="GI566" i="1"/>
  <c r="GB567" i="1"/>
  <c r="GC567" i="1"/>
  <c r="GD567" i="1"/>
  <c r="GF567" i="1"/>
  <c r="GG567" i="1"/>
  <c r="GH567" i="1"/>
  <c r="GI567" i="1"/>
  <c r="GB568" i="1"/>
  <c r="GC568" i="1"/>
  <c r="GD568" i="1"/>
  <c r="GF568" i="1"/>
  <c r="GG568" i="1"/>
  <c r="GH568" i="1"/>
  <c r="GI568" i="1"/>
  <c r="GB569" i="1"/>
  <c r="GC569" i="1"/>
  <c r="GD569" i="1"/>
  <c r="GF569" i="1"/>
  <c r="GG569" i="1"/>
  <c r="GH569" i="1"/>
  <c r="GI569" i="1"/>
  <c r="GB570" i="1"/>
  <c r="GC570" i="1"/>
  <c r="GD570" i="1"/>
  <c r="GF570" i="1"/>
  <c r="GG570" i="1"/>
  <c r="GH570" i="1"/>
  <c r="GI570" i="1"/>
  <c r="GB571" i="1"/>
  <c r="GC571" i="1"/>
  <c r="GD571" i="1"/>
  <c r="GF571" i="1"/>
  <c r="GG571" i="1"/>
  <c r="GH571" i="1"/>
  <c r="GI571" i="1"/>
  <c r="GB572" i="1"/>
  <c r="GC572" i="1"/>
  <c r="GD572" i="1"/>
  <c r="GF572" i="1"/>
  <c r="GG572" i="1"/>
  <c r="GH572" i="1"/>
  <c r="GI572" i="1"/>
  <c r="GB573" i="1"/>
  <c r="GC573" i="1"/>
  <c r="GD573" i="1"/>
  <c r="GF573" i="1"/>
  <c r="GG573" i="1"/>
  <c r="GH573" i="1"/>
  <c r="GI573" i="1"/>
  <c r="GB574" i="1"/>
  <c r="GC574" i="1"/>
  <c r="GD574" i="1"/>
  <c r="GF574" i="1"/>
  <c r="GG574" i="1"/>
  <c r="GH574" i="1"/>
  <c r="GI574" i="1"/>
  <c r="GB575" i="1"/>
  <c r="GC575" i="1"/>
  <c r="GD575" i="1"/>
  <c r="GF575" i="1"/>
  <c r="GG575" i="1"/>
  <c r="GH575" i="1"/>
  <c r="GI575" i="1"/>
  <c r="GB576" i="1"/>
  <c r="GC576" i="1"/>
  <c r="GD576" i="1"/>
  <c r="GF576" i="1"/>
  <c r="GG576" i="1"/>
  <c r="GH576" i="1"/>
  <c r="GI576" i="1"/>
  <c r="GB577" i="1"/>
  <c r="GC577" i="1"/>
  <c r="GD577" i="1"/>
  <c r="GF577" i="1"/>
  <c r="GG577" i="1"/>
  <c r="GH577" i="1"/>
  <c r="GI577" i="1"/>
  <c r="GB578" i="1"/>
  <c r="GC578" i="1"/>
  <c r="GD578" i="1"/>
  <c r="GF578" i="1"/>
  <c r="GG578" i="1"/>
  <c r="GH578" i="1"/>
  <c r="GI578" i="1"/>
  <c r="GB579" i="1"/>
  <c r="GC579" i="1"/>
  <c r="GD579" i="1"/>
  <c r="GF579" i="1"/>
  <c r="GG579" i="1"/>
  <c r="GH579" i="1"/>
  <c r="GI579" i="1"/>
  <c r="GB580" i="1"/>
  <c r="GC580" i="1"/>
  <c r="GD580" i="1"/>
  <c r="GF580" i="1"/>
  <c r="GG580" i="1"/>
  <c r="GH580" i="1"/>
  <c r="GI580" i="1"/>
  <c r="GB581" i="1"/>
  <c r="GC581" i="1"/>
  <c r="GD581" i="1"/>
  <c r="GF581" i="1"/>
  <c r="GG581" i="1"/>
  <c r="GH581" i="1"/>
  <c r="GI581" i="1"/>
  <c r="GB582" i="1"/>
  <c r="GC582" i="1"/>
  <c r="GD582" i="1"/>
  <c r="GF582" i="1"/>
  <c r="GG582" i="1"/>
  <c r="GH582" i="1"/>
  <c r="GI582" i="1"/>
  <c r="GB583" i="1"/>
  <c r="GC583" i="1"/>
  <c r="GD583" i="1"/>
  <c r="GF583" i="1"/>
  <c r="GG583" i="1"/>
  <c r="GH583" i="1"/>
  <c r="GI583" i="1"/>
  <c r="GB584" i="1"/>
  <c r="GC584" i="1"/>
  <c r="GD584" i="1"/>
  <c r="GF584" i="1"/>
  <c r="GG584" i="1"/>
  <c r="GH584" i="1"/>
  <c r="GI584" i="1"/>
  <c r="GB585" i="1"/>
  <c r="GC585" i="1"/>
  <c r="GD585" i="1"/>
  <c r="GF585" i="1"/>
  <c r="GG585" i="1"/>
  <c r="GH585" i="1"/>
  <c r="GI585" i="1"/>
  <c r="GB586" i="1"/>
  <c r="GC586" i="1"/>
  <c r="GD586" i="1"/>
  <c r="GF586" i="1"/>
  <c r="GG586" i="1"/>
  <c r="GH586" i="1"/>
  <c r="GI586" i="1"/>
  <c r="GB587" i="1"/>
  <c r="GC587" i="1"/>
  <c r="GD587" i="1"/>
  <c r="GF587" i="1"/>
  <c r="GG587" i="1"/>
  <c r="GH587" i="1"/>
  <c r="GI587" i="1"/>
  <c r="GB588" i="1"/>
  <c r="GC588" i="1"/>
  <c r="GD588" i="1"/>
  <c r="GF588" i="1"/>
  <c r="GG588" i="1"/>
  <c r="GH588" i="1"/>
  <c r="GI588" i="1"/>
  <c r="GB589" i="1"/>
  <c r="GC589" i="1"/>
  <c r="GD589" i="1"/>
  <c r="GF589" i="1"/>
  <c r="GG589" i="1"/>
  <c r="GH589" i="1"/>
  <c r="GI589" i="1"/>
  <c r="GB590" i="1"/>
  <c r="GC590" i="1"/>
  <c r="GD590" i="1"/>
  <c r="GF590" i="1"/>
  <c r="GG590" i="1"/>
  <c r="GH590" i="1"/>
  <c r="GI590" i="1"/>
  <c r="GB591" i="1"/>
  <c r="GC591" i="1"/>
  <c r="GD591" i="1"/>
  <c r="GF591" i="1"/>
  <c r="GG591" i="1"/>
  <c r="GH591" i="1"/>
  <c r="GI591" i="1"/>
  <c r="GB592" i="1"/>
  <c r="GC592" i="1"/>
  <c r="GD592" i="1"/>
  <c r="GF592" i="1"/>
  <c r="GG592" i="1"/>
  <c r="GH592" i="1"/>
  <c r="GI592" i="1"/>
  <c r="GB593" i="1"/>
  <c r="GC593" i="1"/>
  <c r="GD593" i="1"/>
  <c r="GF593" i="1"/>
  <c r="GG593" i="1"/>
  <c r="GH593" i="1"/>
  <c r="GI593" i="1"/>
  <c r="GB594" i="1"/>
  <c r="GC594" i="1"/>
  <c r="GD594" i="1"/>
  <c r="GF594" i="1"/>
  <c r="GG594" i="1"/>
  <c r="GH594" i="1"/>
  <c r="GI594" i="1"/>
  <c r="GB595" i="1"/>
  <c r="GC595" i="1"/>
  <c r="GD595" i="1"/>
  <c r="GF595" i="1"/>
  <c r="GG595" i="1"/>
  <c r="GH595" i="1"/>
  <c r="GI595" i="1"/>
  <c r="GB596" i="1"/>
  <c r="GC596" i="1"/>
  <c r="GD596" i="1"/>
  <c r="GF596" i="1"/>
  <c r="GG596" i="1"/>
  <c r="GH596" i="1"/>
  <c r="GI596" i="1"/>
  <c r="GB597" i="1"/>
  <c r="GC597" i="1"/>
  <c r="GD597" i="1"/>
  <c r="GF597" i="1"/>
  <c r="GG597" i="1"/>
  <c r="GH597" i="1"/>
  <c r="GI597" i="1"/>
  <c r="GB598" i="1"/>
  <c r="GC598" i="1"/>
  <c r="GD598" i="1"/>
  <c r="GF598" i="1"/>
  <c r="GG598" i="1"/>
  <c r="GH598" i="1"/>
  <c r="GI598" i="1"/>
  <c r="GB599" i="1"/>
  <c r="GC599" i="1"/>
  <c r="GD599" i="1"/>
  <c r="GF599" i="1"/>
  <c r="GG599" i="1"/>
  <c r="GH599" i="1"/>
  <c r="GI599" i="1"/>
  <c r="GB600" i="1"/>
  <c r="GC600" i="1"/>
  <c r="GD600" i="1"/>
  <c r="GF600" i="1"/>
  <c r="GG600" i="1"/>
  <c r="GH600" i="1"/>
  <c r="GI600" i="1"/>
  <c r="GB601" i="1"/>
  <c r="GC601" i="1"/>
  <c r="GD601" i="1"/>
  <c r="GF601" i="1"/>
  <c r="GG601" i="1"/>
  <c r="GH601" i="1"/>
  <c r="GI601" i="1"/>
  <c r="GB602" i="1"/>
  <c r="GC602" i="1"/>
  <c r="GD602" i="1"/>
  <c r="GF602" i="1"/>
  <c r="GG602" i="1"/>
  <c r="GH602" i="1"/>
  <c r="GI602" i="1"/>
  <c r="GB603" i="1"/>
  <c r="GC603" i="1"/>
  <c r="GD603" i="1"/>
  <c r="GF603" i="1"/>
  <c r="GG603" i="1"/>
  <c r="GH603" i="1"/>
  <c r="GI603" i="1"/>
  <c r="GB604" i="1"/>
  <c r="GC604" i="1"/>
  <c r="GD604" i="1"/>
  <c r="GF604" i="1"/>
  <c r="GG604" i="1"/>
  <c r="GH604" i="1"/>
  <c r="GI604" i="1"/>
  <c r="GB605" i="1"/>
  <c r="GC605" i="1"/>
  <c r="GD605" i="1"/>
  <c r="GF605" i="1"/>
  <c r="GG605" i="1"/>
  <c r="GH605" i="1"/>
  <c r="GI605" i="1"/>
  <c r="GB606" i="1"/>
  <c r="GC606" i="1"/>
  <c r="GD606" i="1"/>
  <c r="GF606" i="1"/>
  <c r="GG606" i="1"/>
  <c r="GH606" i="1"/>
  <c r="GI606" i="1"/>
  <c r="GB607" i="1"/>
  <c r="GC607" i="1"/>
  <c r="GD607" i="1"/>
  <c r="GF607" i="1"/>
  <c r="GG607" i="1"/>
  <c r="GH607" i="1"/>
  <c r="GI607" i="1"/>
  <c r="GB608" i="1"/>
  <c r="GC608" i="1"/>
  <c r="GD608" i="1"/>
  <c r="GF608" i="1"/>
  <c r="GG608" i="1"/>
  <c r="GH608" i="1"/>
  <c r="GI608" i="1"/>
  <c r="GB609" i="1"/>
  <c r="GC609" i="1"/>
  <c r="GD609" i="1"/>
  <c r="GF609" i="1"/>
  <c r="GG609" i="1"/>
  <c r="GH609" i="1"/>
  <c r="GI609" i="1"/>
  <c r="GB610" i="1"/>
  <c r="GC610" i="1"/>
  <c r="GD610" i="1"/>
  <c r="GF610" i="1"/>
  <c r="GG610" i="1"/>
  <c r="GH610" i="1"/>
  <c r="GI610" i="1"/>
  <c r="GB611" i="1"/>
  <c r="GC611" i="1"/>
  <c r="GD611" i="1"/>
  <c r="GF611" i="1"/>
  <c r="GG611" i="1"/>
  <c r="GH611" i="1"/>
  <c r="GI611" i="1"/>
  <c r="GB612" i="1"/>
  <c r="GC612" i="1"/>
  <c r="GD612" i="1"/>
  <c r="GF612" i="1"/>
  <c r="GG612" i="1"/>
  <c r="GH612" i="1"/>
  <c r="GI612" i="1"/>
  <c r="GB613" i="1"/>
  <c r="GC613" i="1"/>
  <c r="GD613" i="1"/>
  <c r="GF613" i="1"/>
  <c r="GG613" i="1"/>
  <c r="GH613" i="1"/>
  <c r="GI613" i="1"/>
  <c r="GB614" i="1"/>
  <c r="GC614" i="1"/>
  <c r="GD614" i="1"/>
  <c r="GF614" i="1"/>
  <c r="GG614" i="1"/>
  <c r="GH614" i="1"/>
  <c r="GI614" i="1"/>
  <c r="GB615" i="1"/>
  <c r="GC615" i="1"/>
  <c r="GD615" i="1"/>
  <c r="GF615" i="1"/>
  <c r="GG615" i="1"/>
  <c r="GH615" i="1"/>
  <c r="GI615" i="1"/>
  <c r="GB616" i="1"/>
  <c r="GC616" i="1"/>
  <c r="GD616" i="1"/>
  <c r="GF616" i="1"/>
  <c r="GG616" i="1"/>
  <c r="GH616" i="1"/>
  <c r="GI616" i="1"/>
  <c r="GB617" i="1"/>
  <c r="GC617" i="1"/>
  <c r="GD617" i="1"/>
  <c r="GF617" i="1"/>
  <c r="GG617" i="1"/>
  <c r="GH617" i="1"/>
  <c r="GI617" i="1"/>
  <c r="GB618" i="1"/>
  <c r="GC618" i="1"/>
  <c r="GD618" i="1"/>
  <c r="GF618" i="1"/>
  <c r="GG618" i="1"/>
  <c r="GH618" i="1"/>
  <c r="GI618" i="1"/>
  <c r="GB619" i="1"/>
  <c r="GC619" i="1"/>
  <c r="GD619" i="1"/>
  <c r="GF619" i="1"/>
  <c r="GG619" i="1"/>
  <c r="GH619" i="1"/>
  <c r="GI619" i="1"/>
  <c r="GB620" i="1"/>
  <c r="GC620" i="1"/>
  <c r="GD620" i="1"/>
  <c r="GF620" i="1"/>
  <c r="GG620" i="1"/>
  <c r="GH620" i="1"/>
  <c r="GI620" i="1"/>
  <c r="GB621" i="1"/>
  <c r="GC621" i="1"/>
  <c r="GD621" i="1"/>
  <c r="GF621" i="1"/>
  <c r="GG621" i="1"/>
  <c r="GH621" i="1"/>
  <c r="GI621" i="1"/>
  <c r="GB622" i="1"/>
  <c r="GC622" i="1"/>
  <c r="GD622" i="1"/>
  <c r="GF622" i="1"/>
  <c r="GG622" i="1"/>
  <c r="GH622" i="1"/>
  <c r="GI622" i="1"/>
  <c r="GB623" i="1"/>
  <c r="GC623" i="1"/>
  <c r="GD623" i="1"/>
  <c r="GF623" i="1"/>
  <c r="GG623" i="1"/>
  <c r="GH623" i="1"/>
  <c r="GI623" i="1"/>
  <c r="GB624" i="1"/>
  <c r="GC624" i="1"/>
  <c r="GD624" i="1"/>
  <c r="GF624" i="1"/>
  <c r="GG624" i="1"/>
  <c r="GH624" i="1"/>
  <c r="GI624" i="1"/>
  <c r="GB625" i="1"/>
  <c r="GC625" i="1"/>
  <c r="GD625" i="1"/>
  <c r="GF625" i="1"/>
  <c r="GG625" i="1"/>
  <c r="GH625" i="1"/>
  <c r="GI625" i="1"/>
  <c r="GB626" i="1"/>
  <c r="GC626" i="1"/>
  <c r="GD626" i="1"/>
  <c r="GF626" i="1"/>
  <c r="GG626" i="1"/>
  <c r="GH626" i="1"/>
  <c r="GI626" i="1"/>
  <c r="GB627" i="1"/>
  <c r="GC627" i="1"/>
  <c r="GD627" i="1"/>
  <c r="GF627" i="1"/>
  <c r="GG627" i="1"/>
  <c r="GH627" i="1"/>
  <c r="GI627" i="1"/>
  <c r="GB628" i="1"/>
  <c r="GC628" i="1"/>
  <c r="GD628" i="1"/>
  <c r="GF628" i="1"/>
  <c r="GG628" i="1"/>
  <c r="GH628" i="1"/>
  <c r="GI628" i="1"/>
  <c r="GB629" i="1"/>
  <c r="GC629" i="1"/>
  <c r="GD629" i="1"/>
  <c r="GF629" i="1"/>
  <c r="GG629" i="1"/>
  <c r="GH629" i="1"/>
  <c r="GI629" i="1"/>
  <c r="GB630" i="1"/>
  <c r="GC630" i="1"/>
  <c r="GD630" i="1"/>
  <c r="GF630" i="1"/>
  <c r="GG630" i="1"/>
  <c r="GH630" i="1"/>
  <c r="GI630" i="1"/>
  <c r="GB631" i="1"/>
  <c r="GC631" i="1"/>
  <c r="GD631" i="1"/>
  <c r="GF631" i="1"/>
  <c r="GG631" i="1"/>
  <c r="GH631" i="1"/>
  <c r="GI631" i="1"/>
  <c r="GB632" i="1"/>
  <c r="GC632" i="1"/>
  <c r="GD632" i="1"/>
  <c r="GF632" i="1"/>
  <c r="GG632" i="1"/>
  <c r="GH632" i="1"/>
  <c r="GI632" i="1"/>
  <c r="GB633" i="1"/>
  <c r="GC633" i="1"/>
  <c r="GD633" i="1"/>
  <c r="GF633" i="1"/>
  <c r="GG633" i="1"/>
  <c r="GH633" i="1"/>
  <c r="GI633" i="1"/>
  <c r="GB634" i="1"/>
  <c r="GC634" i="1"/>
  <c r="GD634" i="1"/>
  <c r="GF634" i="1"/>
  <c r="GG634" i="1"/>
  <c r="GH634" i="1"/>
  <c r="GI634" i="1"/>
  <c r="GB635" i="1"/>
  <c r="GC635" i="1"/>
  <c r="GD635" i="1"/>
  <c r="GF635" i="1"/>
  <c r="GG635" i="1"/>
  <c r="GH635" i="1"/>
  <c r="GI635" i="1"/>
  <c r="GB636" i="1"/>
  <c r="GC636" i="1"/>
  <c r="GD636" i="1"/>
  <c r="GF636" i="1"/>
  <c r="GG636" i="1"/>
  <c r="GH636" i="1"/>
  <c r="GI636" i="1"/>
  <c r="GB637" i="1"/>
  <c r="GC637" i="1"/>
  <c r="GD637" i="1"/>
  <c r="GF637" i="1"/>
  <c r="GG637" i="1"/>
  <c r="GH637" i="1"/>
  <c r="GI637" i="1"/>
  <c r="GB638" i="1"/>
  <c r="GC638" i="1"/>
  <c r="GD638" i="1"/>
  <c r="GF638" i="1"/>
  <c r="GG638" i="1"/>
  <c r="GH638" i="1"/>
  <c r="GI638" i="1"/>
  <c r="GB639" i="1"/>
  <c r="GC639" i="1"/>
  <c r="GD639" i="1"/>
  <c r="GF639" i="1"/>
  <c r="GG639" i="1"/>
  <c r="GH639" i="1"/>
  <c r="GI639" i="1"/>
  <c r="GB640" i="1"/>
  <c r="GC640" i="1"/>
  <c r="GD640" i="1"/>
  <c r="GF640" i="1"/>
  <c r="GG640" i="1"/>
  <c r="GH640" i="1"/>
  <c r="GI640" i="1"/>
  <c r="GB641" i="1"/>
  <c r="GC641" i="1"/>
  <c r="GD641" i="1"/>
  <c r="GF641" i="1"/>
  <c r="GG641" i="1"/>
  <c r="GH641" i="1"/>
  <c r="GI641" i="1"/>
  <c r="GB642" i="1"/>
  <c r="GC642" i="1"/>
  <c r="GD642" i="1"/>
  <c r="GF642" i="1"/>
  <c r="GG642" i="1"/>
  <c r="GH642" i="1"/>
  <c r="GI642" i="1"/>
  <c r="GB643" i="1"/>
  <c r="GC643" i="1"/>
  <c r="GD643" i="1"/>
  <c r="GF643" i="1"/>
  <c r="GG643" i="1"/>
  <c r="GH643" i="1"/>
  <c r="GI643" i="1"/>
  <c r="GB644" i="1"/>
  <c r="GC644" i="1"/>
  <c r="GD644" i="1"/>
  <c r="GF644" i="1"/>
  <c r="GG644" i="1"/>
  <c r="GH644" i="1"/>
  <c r="GI644" i="1"/>
  <c r="GB645" i="1"/>
  <c r="GC645" i="1"/>
  <c r="GD645" i="1"/>
  <c r="GF645" i="1"/>
  <c r="GG645" i="1"/>
  <c r="GH645" i="1"/>
  <c r="GI645" i="1"/>
  <c r="GB646" i="1"/>
  <c r="GC646" i="1"/>
  <c r="GD646" i="1"/>
  <c r="GF646" i="1"/>
  <c r="GG646" i="1"/>
  <c r="GH646" i="1"/>
  <c r="GI646" i="1"/>
  <c r="GB647" i="1"/>
  <c r="GC647" i="1"/>
  <c r="GD647" i="1"/>
  <c r="GF647" i="1"/>
  <c r="GG647" i="1"/>
  <c r="GH647" i="1"/>
  <c r="GI647" i="1"/>
  <c r="GB648" i="1"/>
  <c r="GC648" i="1"/>
  <c r="GD648" i="1"/>
  <c r="GF648" i="1"/>
  <c r="GG648" i="1"/>
  <c r="GH648" i="1"/>
  <c r="GI648" i="1"/>
  <c r="GB649" i="1"/>
  <c r="GC649" i="1"/>
  <c r="GD649" i="1"/>
  <c r="GF649" i="1"/>
  <c r="GG649" i="1"/>
  <c r="GH649" i="1"/>
  <c r="GI649" i="1"/>
  <c r="GB650" i="1"/>
  <c r="GC650" i="1"/>
  <c r="GD650" i="1"/>
  <c r="GF650" i="1"/>
  <c r="GG650" i="1"/>
  <c r="GH650" i="1"/>
  <c r="GI650" i="1"/>
  <c r="GB651" i="1"/>
  <c r="GC651" i="1"/>
  <c r="GD651" i="1"/>
  <c r="GF651" i="1"/>
  <c r="GG651" i="1"/>
  <c r="GH651" i="1"/>
  <c r="GI651" i="1"/>
  <c r="GB652" i="1"/>
  <c r="GC652" i="1"/>
  <c r="GD652" i="1"/>
  <c r="GF652" i="1"/>
  <c r="GG652" i="1"/>
  <c r="GH652" i="1"/>
  <c r="GI652" i="1"/>
  <c r="GB653" i="1"/>
  <c r="GC653" i="1"/>
  <c r="GD653" i="1"/>
  <c r="GF653" i="1"/>
  <c r="GG653" i="1"/>
  <c r="GH653" i="1"/>
  <c r="GI653" i="1"/>
  <c r="GB654" i="1"/>
  <c r="GC654" i="1"/>
  <c r="GD654" i="1"/>
  <c r="GF654" i="1"/>
  <c r="GG654" i="1"/>
  <c r="GH654" i="1"/>
  <c r="GI654" i="1"/>
  <c r="GB655" i="1"/>
  <c r="GC655" i="1"/>
  <c r="GD655" i="1"/>
  <c r="GF655" i="1"/>
  <c r="GG655" i="1"/>
  <c r="GH655" i="1"/>
  <c r="GI655" i="1"/>
  <c r="GB656" i="1"/>
  <c r="GC656" i="1"/>
  <c r="GD656" i="1"/>
  <c r="GF656" i="1"/>
  <c r="GG656" i="1"/>
  <c r="GH656" i="1"/>
  <c r="GI656" i="1"/>
  <c r="GB657" i="1"/>
  <c r="GC657" i="1"/>
  <c r="GD657" i="1"/>
  <c r="GF657" i="1"/>
  <c r="GG657" i="1"/>
  <c r="GH657" i="1"/>
  <c r="GI657" i="1"/>
  <c r="GB658" i="1"/>
  <c r="GC658" i="1"/>
  <c r="GD658" i="1"/>
  <c r="GF658" i="1"/>
  <c r="GG658" i="1"/>
  <c r="GH658" i="1"/>
  <c r="GI658" i="1"/>
  <c r="GB659" i="1"/>
  <c r="GC659" i="1"/>
  <c r="GD659" i="1"/>
  <c r="GF659" i="1"/>
  <c r="GG659" i="1"/>
  <c r="GH659" i="1"/>
  <c r="GI659" i="1"/>
  <c r="GB660" i="1"/>
  <c r="GC660" i="1"/>
  <c r="GD660" i="1"/>
  <c r="GF660" i="1"/>
  <c r="GG660" i="1"/>
  <c r="GH660" i="1"/>
  <c r="GI660" i="1"/>
  <c r="GB661" i="1"/>
  <c r="GC661" i="1"/>
  <c r="GD661" i="1"/>
  <c r="GF661" i="1"/>
  <c r="GG661" i="1"/>
  <c r="GH661" i="1"/>
  <c r="GI661" i="1"/>
  <c r="GB662" i="1"/>
  <c r="GC662" i="1"/>
  <c r="GD662" i="1"/>
  <c r="GF662" i="1"/>
  <c r="GG662" i="1"/>
  <c r="GH662" i="1"/>
  <c r="GI662" i="1"/>
  <c r="GB663" i="1"/>
  <c r="GC663" i="1"/>
  <c r="GD663" i="1"/>
  <c r="GF663" i="1"/>
  <c r="GG663" i="1"/>
  <c r="GH663" i="1"/>
  <c r="GI663" i="1"/>
  <c r="GB664" i="1"/>
  <c r="GC664" i="1"/>
  <c r="GD664" i="1"/>
  <c r="GF664" i="1"/>
  <c r="GG664" i="1"/>
  <c r="GH664" i="1"/>
  <c r="GI664" i="1"/>
  <c r="GB665" i="1"/>
  <c r="GC665" i="1"/>
  <c r="GD665" i="1"/>
  <c r="GF665" i="1"/>
  <c r="GG665" i="1"/>
  <c r="GH665" i="1"/>
  <c r="GI665" i="1"/>
  <c r="GB666" i="1"/>
  <c r="GC666" i="1"/>
  <c r="GD666" i="1"/>
  <c r="GF666" i="1"/>
  <c r="GG666" i="1"/>
  <c r="GH666" i="1"/>
  <c r="GI666" i="1"/>
  <c r="GB667" i="1"/>
  <c r="GC667" i="1"/>
  <c r="GD667" i="1"/>
  <c r="GF667" i="1"/>
  <c r="GG667" i="1"/>
  <c r="GH667" i="1"/>
  <c r="GI667" i="1"/>
  <c r="GB668" i="1"/>
  <c r="GC668" i="1"/>
  <c r="GD668" i="1"/>
  <c r="GF668" i="1"/>
  <c r="GG668" i="1"/>
  <c r="GH668" i="1"/>
  <c r="GI668" i="1"/>
  <c r="GB669" i="1"/>
  <c r="GC669" i="1"/>
  <c r="GD669" i="1"/>
  <c r="GF669" i="1"/>
  <c r="GG669" i="1"/>
  <c r="GH669" i="1"/>
  <c r="GI669" i="1"/>
  <c r="GB670" i="1"/>
  <c r="GC670" i="1"/>
  <c r="GD670" i="1"/>
  <c r="GF670" i="1"/>
  <c r="GG670" i="1"/>
  <c r="GH670" i="1"/>
  <c r="GI670" i="1"/>
  <c r="GB671" i="1"/>
  <c r="GC671" i="1"/>
  <c r="GD671" i="1"/>
  <c r="GF671" i="1"/>
  <c r="GG671" i="1"/>
  <c r="GH671" i="1"/>
  <c r="GI671" i="1"/>
  <c r="GB672" i="1"/>
  <c r="GC672" i="1"/>
  <c r="GD672" i="1"/>
  <c r="GF672" i="1"/>
  <c r="GG672" i="1"/>
  <c r="GH672" i="1"/>
  <c r="GI672" i="1"/>
  <c r="GB673" i="1"/>
  <c r="GC673" i="1"/>
  <c r="GD673" i="1"/>
  <c r="GF673" i="1"/>
  <c r="GG673" i="1"/>
  <c r="GH673" i="1"/>
  <c r="GI673" i="1"/>
  <c r="GB674" i="1"/>
  <c r="GC674" i="1"/>
  <c r="GD674" i="1"/>
  <c r="GF674" i="1"/>
  <c r="GG674" i="1"/>
  <c r="GH674" i="1"/>
  <c r="GI674" i="1"/>
  <c r="GB675" i="1"/>
  <c r="GC675" i="1"/>
  <c r="GD675" i="1"/>
  <c r="GF675" i="1"/>
  <c r="GG675" i="1"/>
  <c r="GH675" i="1"/>
  <c r="GI675" i="1"/>
  <c r="GB676" i="1"/>
  <c r="GC676" i="1"/>
  <c r="GD676" i="1"/>
  <c r="GF676" i="1"/>
  <c r="GG676" i="1"/>
  <c r="GH676" i="1"/>
  <c r="GI676" i="1"/>
  <c r="GB677" i="1"/>
  <c r="GC677" i="1"/>
  <c r="GD677" i="1"/>
  <c r="GF677" i="1"/>
  <c r="GG677" i="1"/>
  <c r="GH677" i="1"/>
  <c r="GI677" i="1"/>
  <c r="GB678" i="1"/>
  <c r="GC678" i="1"/>
  <c r="GD678" i="1"/>
  <c r="GF678" i="1"/>
  <c r="GG678" i="1"/>
  <c r="GH678" i="1"/>
  <c r="GI678" i="1"/>
  <c r="GB679" i="1"/>
  <c r="GC679" i="1"/>
  <c r="GD679" i="1"/>
  <c r="GF679" i="1"/>
  <c r="GG679" i="1"/>
  <c r="GH679" i="1"/>
  <c r="GI679" i="1"/>
  <c r="GB680" i="1"/>
  <c r="GC680" i="1"/>
  <c r="GD680" i="1"/>
  <c r="GF680" i="1"/>
  <c r="GG680" i="1"/>
  <c r="GH680" i="1"/>
  <c r="GI680" i="1"/>
  <c r="GB681" i="1"/>
  <c r="GC681" i="1"/>
  <c r="GD681" i="1"/>
  <c r="GF681" i="1"/>
  <c r="GG681" i="1"/>
  <c r="GH681" i="1"/>
  <c r="GI681" i="1"/>
  <c r="GB682" i="1"/>
  <c r="GC682" i="1"/>
  <c r="GD682" i="1"/>
  <c r="GF682" i="1"/>
  <c r="GG682" i="1"/>
  <c r="GH682" i="1"/>
  <c r="GI682" i="1"/>
  <c r="GB683" i="1"/>
  <c r="GC683" i="1"/>
  <c r="GD683" i="1"/>
  <c r="GF683" i="1"/>
  <c r="GG683" i="1"/>
  <c r="GH683" i="1"/>
  <c r="GI683" i="1"/>
  <c r="GB684" i="1"/>
  <c r="GC684" i="1"/>
  <c r="GD684" i="1"/>
  <c r="GF684" i="1"/>
  <c r="GG684" i="1"/>
  <c r="GH684" i="1"/>
  <c r="GI684" i="1"/>
  <c r="GB685" i="1"/>
  <c r="GC685" i="1"/>
  <c r="GD685" i="1"/>
  <c r="GF685" i="1"/>
  <c r="GG685" i="1"/>
  <c r="GH685" i="1"/>
  <c r="GI685" i="1"/>
  <c r="GB686" i="1"/>
  <c r="GC686" i="1"/>
  <c r="GD686" i="1"/>
  <c r="GF686" i="1"/>
  <c r="GG686" i="1"/>
  <c r="GH686" i="1"/>
  <c r="GI686" i="1"/>
  <c r="GB687" i="1"/>
  <c r="GC687" i="1"/>
  <c r="GD687" i="1"/>
  <c r="GF687" i="1"/>
  <c r="GG687" i="1"/>
  <c r="GH687" i="1"/>
  <c r="GI687" i="1"/>
  <c r="GB688" i="1"/>
  <c r="GC688" i="1"/>
  <c r="GD688" i="1"/>
  <c r="GF688" i="1"/>
  <c r="GG688" i="1"/>
  <c r="GH688" i="1"/>
  <c r="GI688" i="1"/>
  <c r="GB689" i="1"/>
  <c r="GC689" i="1"/>
  <c r="GD689" i="1"/>
  <c r="GF689" i="1"/>
  <c r="GG689" i="1"/>
  <c r="GH689" i="1"/>
  <c r="GI689" i="1"/>
  <c r="GB690" i="1"/>
  <c r="GC690" i="1"/>
  <c r="GD690" i="1"/>
  <c r="GF690" i="1"/>
  <c r="GG690" i="1"/>
  <c r="GH690" i="1"/>
  <c r="GI690" i="1"/>
  <c r="GB691" i="1"/>
  <c r="GC691" i="1"/>
  <c r="GD691" i="1"/>
  <c r="GF691" i="1"/>
  <c r="GG691" i="1"/>
  <c r="GH691" i="1"/>
  <c r="GI691" i="1"/>
  <c r="GB692" i="1"/>
  <c r="GC692" i="1"/>
  <c r="GD692" i="1"/>
  <c r="GF692" i="1"/>
  <c r="GG692" i="1"/>
  <c r="GH692" i="1"/>
  <c r="GI692" i="1"/>
  <c r="GB693" i="1"/>
  <c r="GC693" i="1"/>
  <c r="GD693" i="1"/>
  <c r="GF693" i="1"/>
  <c r="GG693" i="1"/>
  <c r="GH693" i="1"/>
  <c r="GI693" i="1"/>
  <c r="GB694" i="1"/>
  <c r="GC694" i="1"/>
  <c r="GD694" i="1"/>
  <c r="GF694" i="1"/>
  <c r="GG694" i="1"/>
  <c r="GH694" i="1"/>
  <c r="GI694" i="1"/>
  <c r="GB695" i="1"/>
  <c r="GC695" i="1"/>
  <c r="GD695" i="1"/>
  <c r="GF695" i="1"/>
  <c r="GG695" i="1"/>
  <c r="GH695" i="1"/>
  <c r="GI695" i="1"/>
  <c r="GB696" i="1"/>
  <c r="GC696" i="1"/>
  <c r="GD696" i="1"/>
  <c r="GF696" i="1"/>
  <c r="GG696" i="1"/>
  <c r="GH696" i="1"/>
  <c r="GI696" i="1"/>
  <c r="GB697" i="1"/>
  <c r="GC697" i="1"/>
  <c r="GD697" i="1"/>
  <c r="GF697" i="1"/>
  <c r="GG697" i="1"/>
  <c r="GH697" i="1"/>
  <c r="GI697" i="1"/>
  <c r="GB698" i="1"/>
  <c r="GC698" i="1"/>
  <c r="GD698" i="1"/>
  <c r="GF698" i="1"/>
  <c r="GG698" i="1"/>
  <c r="GH698" i="1"/>
  <c r="GI698" i="1"/>
  <c r="GB699" i="1"/>
  <c r="GC699" i="1"/>
  <c r="GD699" i="1"/>
  <c r="GF699" i="1"/>
  <c r="GG699" i="1"/>
  <c r="GH699" i="1"/>
  <c r="GI699" i="1"/>
  <c r="GB700" i="1"/>
  <c r="GC700" i="1"/>
  <c r="GD700" i="1"/>
  <c r="GF700" i="1"/>
  <c r="GG700" i="1"/>
  <c r="GH700" i="1"/>
  <c r="GI700" i="1"/>
  <c r="GB701" i="1"/>
  <c r="GC701" i="1"/>
  <c r="GD701" i="1"/>
  <c r="GF701" i="1"/>
  <c r="GG701" i="1"/>
  <c r="GH701" i="1"/>
  <c r="GI701" i="1"/>
  <c r="GB702" i="1"/>
  <c r="GC702" i="1"/>
  <c r="GD702" i="1"/>
  <c r="GF702" i="1"/>
  <c r="GG702" i="1"/>
  <c r="GH702" i="1"/>
  <c r="GI702" i="1"/>
  <c r="GB703" i="1"/>
  <c r="GC703" i="1"/>
  <c r="GD703" i="1"/>
  <c r="GF703" i="1"/>
  <c r="GG703" i="1"/>
  <c r="GH703" i="1"/>
  <c r="GI703" i="1"/>
  <c r="GB704" i="1"/>
  <c r="GC704" i="1"/>
  <c r="GD704" i="1"/>
  <c r="GF704" i="1"/>
  <c r="GG704" i="1"/>
  <c r="GH704" i="1"/>
  <c r="GI704" i="1"/>
  <c r="GB705" i="1"/>
  <c r="GC705" i="1"/>
  <c r="GD705" i="1"/>
  <c r="GF705" i="1"/>
  <c r="GG705" i="1"/>
  <c r="GH705" i="1"/>
  <c r="GI705" i="1"/>
  <c r="GB706" i="1"/>
  <c r="GC706" i="1"/>
  <c r="GD706" i="1"/>
  <c r="GF706" i="1"/>
  <c r="GG706" i="1"/>
  <c r="GH706" i="1"/>
  <c r="GI706" i="1"/>
  <c r="GB707" i="1"/>
  <c r="GC707" i="1"/>
  <c r="GD707" i="1"/>
  <c r="GF707" i="1"/>
  <c r="GG707" i="1"/>
  <c r="GH707" i="1"/>
  <c r="GI707" i="1"/>
  <c r="GB708" i="1"/>
  <c r="GC708" i="1"/>
  <c r="GD708" i="1"/>
  <c r="GF708" i="1"/>
  <c r="GG708" i="1"/>
  <c r="GH708" i="1"/>
  <c r="GI708" i="1"/>
  <c r="GB709" i="1"/>
  <c r="GC709" i="1"/>
  <c r="GD709" i="1"/>
  <c r="GF709" i="1"/>
  <c r="GG709" i="1"/>
  <c r="GH709" i="1"/>
  <c r="GI709" i="1"/>
  <c r="GB710" i="1"/>
  <c r="GC710" i="1"/>
  <c r="GD710" i="1"/>
  <c r="GF710" i="1"/>
  <c r="GG710" i="1"/>
  <c r="GH710" i="1"/>
  <c r="GI710" i="1"/>
  <c r="GB711" i="1"/>
  <c r="GC711" i="1"/>
  <c r="GD711" i="1"/>
  <c r="GF711" i="1"/>
  <c r="GG711" i="1"/>
  <c r="GH711" i="1"/>
  <c r="GI711" i="1"/>
  <c r="GB712" i="1"/>
  <c r="GC712" i="1"/>
  <c r="GD712" i="1"/>
  <c r="GF712" i="1"/>
  <c r="GG712" i="1"/>
  <c r="GH712" i="1"/>
  <c r="GI712" i="1"/>
  <c r="GB713" i="1"/>
  <c r="GC713" i="1"/>
  <c r="GD713" i="1"/>
  <c r="GF713" i="1"/>
  <c r="GG713" i="1"/>
  <c r="GH713" i="1"/>
  <c r="GI713" i="1"/>
  <c r="GB714" i="1"/>
  <c r="GC714" i="1"/>
  <c r="GD714" i="1"/>
  <c r="GF714" i="1"/>
  <c r="GG714" i="1"/>
  <c r="GH714" i="1"/>
  <c r="GI714" i="1"/>
  <c r="GB715" i="1"/>
  <c r="GC715" i="1"/>
  <c r="GD715" i="1"/>
  <c r="GF715" i="1"/>
  <c r="GG715" i="1"/>
  <c r="GH715" i="1"/>
  <c r="GI715" i="1"/>
  <c r="GB716" i="1"/>
  <c r="GC716" i="1"/>
  <c r="GD716" i="1"/>
  <c r="GF716" i="1"/>
  <c r="GG716" i="1"/>
  <c r="GH716" i="1"/>
  <c r="GI716" i="1"/>
  <c r="GB717" i="1"/>
  <c r="GC717" i="1"/>
  <c r="GD717" i="1"/>
  <c r="GF717" i="1"/>
  <c r="GG717" i="1"/>
  <c r="GH717" i="1"/>
  <c r="GI717" i="1"/>
  <c r="GB718" i="1"/>
  <c r="GC718" i="1"/>
  <c r="GD718" i="1"/>
  <c r="GF718" i="1"/>
  <c r="GG718" i="1"/>
  <c r="GH718" i="1"/>
  <c r="GI718" i="1"/>
  <c r="GB719" i="1"/>
  <c r="GC719" i="1"/>
  <c r="GD719" i="1"/>
  <c r="GF719" i="1"/>
  <c r="GG719" i="1"/>
  <c r="GH719" i="1"/>
  <c r="GI719" i="1"/>
  <c r="GB720" i="1"/>
  <c r="GC720" i="1"/>
  <c r="GD720" i="1"/>
  <c r="GF720" i="1"/>
  <c r="GG720" i="1"/>
  <c r="GH720" i="1"/>
  <c r="GI720" i="1"/>
  <c r="GB721" i="1"/>
  <c r="GC721" i="1"/>
  <c r="GD721" i="1"/>
  <c r="GF721" i="1"/>
  <c r="GG721" i="1"/>
  <c r="GH721" i="1"/>
  <c r="GI721" i="1"/>
  <c r="GB722" i="1"/>
  <c r="GC722" i="1"/>
  <c r="GD722" i="1"/>
  <c r="GF722" i="1"/>
  <c r="GG722" i="1"/>
  <c r="GH722" i="1"/>
  <c r="GI722" i="1"/>
  <c r="GB723" i="1"/>
  <c r="GC723" i="1"/>
  <c r="GD723" i="1"/>
  <c r="GF723" i="1"/>
  <c r="GG723" i="1"/>
  <c r="GH723" i="1"/>
  <c r="GI723" i="1"/>
  <c r="GB724" i="1"/>
  <c r="GC724" i="1"/>
  <c r="GD724" i="1"/>
  <c r="GF724" i="1"/>
  <c r="GG724" i="1"/>
  <c r="GH724" i="1"/>
  <c r="GI724" i="1"/>
  <c r="GB725" i="1"/>
  <c r="GC725" i="1"/>
  <c r="GD725" i="1"/>
  <c r="GF725" i="1"/>
  <c r="GG725" i="1"/>
  <c r="GH725" i="1"/>
  <c r="GI725" i="1"/>
  <c r="GB726" i="1"/>
  <c r="GC726" i="1"/>
  <c r="GD726" i="1"/>
  <c r="GF726" i="1"/>
  <c r="GG726" i="1"/>
  <c r="GH726" i="1"/>
  <c r="GI726" i="1"/>
  <c r="GB727" i="1"/>
  <c r="GC727" i="1"/>
  <c r="GD727" i="1"/>
  <c r="GF727" i="1"/>
  <c r="GG727" i="1"/>
  <c r="GH727" i="1"/>
  <c r="GI727" i="1"/>
  <c r="GB728" i="1"/>
  <c r="GC728" i="1"/>
  <c r="GD728" i="1"/>
  <c r="GF728" i="1"/>
  <c r="GG728" i="1"/>
  <c r="GH728" i="1"/>
  <c r="GI728" i="1"/>
  <c r="GB729" i="1"/>
  <c r="GC729" i="1"/>
  <c r="GD729" i="1"/>
  <c r="GF729" i="1"/>
  <c r="GG729" i="1"/>
  <c r="GH729" i="1"/>
  <c r="GI729" i="1"/>
  <c r="GB730" i="1"/>
  <c r="GC730" i="1"/>
  <c r="GD730" i="1"/>
  <c r="GF730" i="1"/>
  <c r="GG730" i="1"/>
  <c r="GH730" i="1"/>
  <c r="GI730" i="1"/>
  <c r="GB731" i="1"/>
  <c r="GC731" i="1"/>
  <c r="GD731" i="1"/>
  <c r="GF731" i="1"/>
  <c r="GG731" i="1"/>
  <c r="GH731" i="1"/>
  <c r="GI731" i="1"/>
  <c r="GB732" i="1"/>
  <c r="GC732" i="1"/>
  <c r="GD732" i="1"/>
  <c r="GF732" i="1"/>
  <c r="GG732" i="1"/>
  <c r="GH732" i="1"/>
  <c r="GI732" i="1"/>
  <c r="GB733" i="1"/>
  <c r="GC733" i="1"/>
  <c r="GD733" i="1"/>
  <c r="GF733" i="1"/>
  <c r="GG733" i="1"/>
  <c r="GH733" i="1"/>
  <c r="GI733" i="1"/>
  <c r="GB734" i="1"/>
  <c r="GC734" i="1"/>
  <c r="GD734" i="1"/>
  <c r="GF734" i="1"/>
  <c r="GG734" i="1"/>
  <c r="GH734" i="1"/>
  <c r="GI734" i="1"/>
  <c r="GB735" i="1"/>
  <c r="GC735" i="1"/>
  <c r="GD735" i="1"/>
  <c r="GF735" i="1"/>
  <c r="GG735" i="1"/>
  <c r="GH735" i="1"/>
  <c r="GI735" i="1"/>
  <c r="GB736" i="1"/>
  <c r="GC736" i="1"/>
  <c r="GD736" i="1"/>
  <c r="GF736" i="1"/>
  <c r="GG736" i="1"/>
  <c r="GH736" i="1"/>
  <c r="GI736" i="1"/>
  <c r="GB737" i="1"/>
  <c r="GC737" i="1"/>
  <c r="GD737" i="1"/>
  <c r="GF737" i="1"/>
  <c r="GG737" i="1"/>
  <c r="GH737" i="1"/>
  <c r="GI737" i="1"/>
  <c r="GB738" i="1"/>
  <c r="GC738" i="1"/>
  <c r="GD738" i="1"/>
  <c r="GF738" i="1"/>
  <c r="GG738" i="1"/>
  <c r="GH738" i="1"/>
  <c r="GI738" i="1"/>
  <c r="GB739" i="1"/>
  <c r="GC739" i="1"/>
  <c r="GD739" i="1"/>
  <c r="GF739" i="1"/>
  <c r="GG739" i="1"/>
  <c r="GH739" i="1"/>
  <c r="GI739" i="1"/>
  <c r="GB740" i="1"/>
  <c r="GC740" i="1"/>
  <c r="GD740" i="1"/>
  <c r="GF740" i="1"/>
  <c r="GG740" i="1"/>
  <c r="GH740" i="1"/>
  <c r="GI740" i="1"/>
  <c r="GB741" i="1"/>
  <c r="GC741" i="1"/>
  <c r="GD741" i="1"/>
  <c r="GF741" i="1"/>
  <c r="GG741" i="1"/>
  <c r="GH741" i="1"/>
  <c r="GI741" i="1"/>
  <c r="GB742" i="1"/>
  <c r="GC742" i="1"/>
  <c r="GD742" i="1"/>
  <c r="GF742" i="1"/>
  <c r="GG742" i="1"/>
  <c r="GH742" i="1"/>
  <c r="GI742" i="1"/>
  <c r="GB743" i="1"/>
  <c r="GC743" i="1"/>
  <c r="GD743" i="1"/>
  <c r="GF743" i="1"/>
  <c r="GG743" i="1"/>
  <c r="GH743" i="1"/>
  <c r="GI743" i="1"/>
  <c r="GB744" i="1"/>
  <c r="GC744" i="1"/>
  <c r="GD744" i="1"/>
  <c r="GF744" i="1"/>
  <c r="GG744" i="1"/>
  <c r="GH744" i="1"/>
  <c r="GI744" i="1"/>
  <c r="GB745" i="1"/>
  <c r="GC745" i="1"/>
  <c r="GD745" i="1"/>
  <c r="GF745" i="1"/>
  <c r="GG745" i="1"/>
  <c r="GH745" i="1"/>
  <c r="GI745" i="1"/>
  <c r="GB746" i="1"/>
  <c r="GC746" i="1"/>
  <c r="GD746" i="1"/>
  <c r="GF746" i="1"/>
  <c r="GG746" i="1"/>
  <c r="GH746" i="1"/>
  <c r="GI746" i="1"/>
  <c r="GB747" i="1"/>
  <c r="GC747" i="1"/>
  <c r="GD747" i="1"/>
  <c r="GF747" i="1"/>
  <c r="GG747" i="1"/>
  <c r="GH747" i="1"/>
  <c r="GI747" i="1"/>
  <c r="GB748" i="1"/>
  <c r="GC748" i="1"/>
  <c r="GD748" i="1"/>
  <c r="GF748" i="1"/>
  <c r="GG748" i="1"/>
  <c r="GH748" i="1"/>
  <c r="GI748" i="1"/>
  <c r="GB749" i="1"/>
  <c r="GC749" i="1"/>
  <c r="GD749" i="1"/>
  <c r="GF749" i="1"/>
  <c r="GG749" i="1"/>
  <c r="GH749" i="1"/>
  <c r="GI749" i="1"/>
  <c r="GB750" i="1"/>
  <c r="GC750" i="1"/>
  <c r="GD750" i="1"/>
  <c r="GF750" i="1"/>
  <c r="GG750" i="1"/>
  <c r="GH750" i="1"/>
  <c r="GI750" i="1"/>
  <c r="GB751" i="1"/>
  <c r="GC751" i="1"/>
  <c r="GD751" i="1"/>
  <c r="GF751" i="1"/>
  <c r="GG751" i="1"/>
  <c r="GH751" i="1"/>
  <c r="GI751" i="1"/>
  <c r="GB752" i="1"/>
  <c r="GC752" i="1"/>
  <c r="GD752" i="1"/>
  <c r="GF752" i="1"/>
  <c r="GG752" i="1"/>
  <c r="GH752" i="1"/>
  <c r="GI752" i="1"/>
  <c r="GB753" i="1"/>
  <c r="GC753" i="1"/>
  <c r="GD753" i="1"/>
  <c r="GF753" i="1"/>
  <c r="GG753" i="1"/>
  <c r="GH753" i="1"/>
  <c r="GI753" i="1"/>
  <c r="GB754" i="1"/>
  <c r="GC754" i="1"/>
  <c r="GD754" i="1"/>
  <c r="GF754" i="1"/>
  <c r="GG754" i="1"/>
  <c r="GH754" i="1"/>
  <c r="GI754" i="1"/>
  <c r="GB755" i="1"/>
  <c r="GC755" i="1"/>
  <c r="GD755" i="1"/>
  <c r="GF755" i="1"/>
  <c r="GG755" i="1"/>
  <c r="GH755" i="1"/>
  <c r="GI755" i="1"/>
  <c r="GB756" i="1"/>
  <c r="GC756" i="1"/>
  <c r="GD756" i="1"/>
  <c r="GF756" i="1"/>
  <c r="GG756" i="1"/>
  <c r="GH756" i="1"/>
  <c r="GI756" i="1"/>
  <c r="GB757" i="1"/>
  <c r="GC757" i="1"/>
  <c r="GD757" i="1"/>
  <c r="GF757" i="1"/>
  <c r="GG757" i="1"/>
  <c r="GH757" i="1"/>
  <c r="GI757" i="1"/>
  <c r="GB758" i="1"/>
  <c r="GC758" i="1"/>
  <c r="GD758" i="1"/>
  <c r="GF758" i="1"/>
  <c r="GG758" i="1"/>
  <c r="GH758" i="1"/>
  <c r="GI758" i="1"/>
  <c r="GB759" i="1"/>
  <c r="GC759" i="1"/>
  <c r="GD759" i="1"/>
  <c r="GF759" i="1"/>
  <c r="GG759" i="1"/>
  <c r="GH759" i="1"/>
  <c r="GI759" i="1"/>
  <c r="GB760" i="1"/>
  <c r="GC760" i="1"/>
  <c r="GD760" i="1"/>
  <c r="GF760" i="1"/>
  <c r="GG760" i="1"/>
  <c r="GH760" i="1"/>
  <c r="GI760" i="1"/>
  <c r="GB761" i="1"/>
  <c r="GC761" i="1"/>
  <c r="GD761" i="1"/>
  <c r="GF761" i="1"/>
  <c r="GG761" i="1"/>
  <c r="GH761" i="1"/>
  <c r="GI761" i="1"/>
  <c r="GB762" i="1"/>
  <c r="GC762" i="1"/>
  <c r="GD762" i="1"/>
  <c r="GF762" i="1"/>
  <c r="GG762" i="1"/>
  <c r="GH762" i="1"/>
  <c r="GI762" i="1"/>
  <c r="GB763" i="1"/>
  <c r="GC763" i="1"/>
  <c r="GD763" i="1"/>
  <c r="GF763" i="1"/>
  <c r="GG763" i="1"/>
  <c r="GH763" i="1"/>
  <c r="GI763" i="1"/>
  <c r="GB764" i="1"/>
  <c r="GC764" i="1"/>
  <c r="GD764" i="1"/>
  <c r="GF764" i="1"/>
  <c r="GG764" i="1"/>
  <c r="GH764" i="1"/>
  <c r="GI764" i="1"/>
  <c r="GB765" i="1"/>
  <c r="GC765" i="1"/>
  <c r="GD765" i="1"/>
  <c r="GF765" i="1"/>
  <c r="GG765" i="1"/>
  <c r="GH765" i="1"/>
  <c r="GI765" i="1"/>
  <c r="GB766" i="1"/>
  <c r="GC766" i="1"/>
  <c r="GD766" i="1"/>
  <c r="GF766" i="1"/>
  <c r="GG766" i="1"/>
  <c r="GH766" i="1"/>
  <c r="GI766" i="1"/>
  <c r="GB767" i="1"/>
  <c r="GC767" i="1"/>
  <c r="GD767" i="1"/>
  <c r="GF767" i="1"/>
  <c r="GG767" i="1"/>
  <c r="GH767" i="1"/>
  <c r="GI767" i="1"/>
  <c r="GB768" i="1"/>
  <c r="GC768" i="1"/>
  <c r="GD768" i="1"/>
  <c r="GF768" i="1"/>
  <c r="GG768" i="1"/>
  <c r="GH768" i="1"/>
  <c r="GI768" i="1"/>
  <c r="GB769" i="1"/>
  <c r="GC769" i="1"/>
  <c r="GD769" i="1"/>
  <c r="GF769" i="1"/>
  <c r="GG769" i="1"/>
  <c r="GH769" i="1"/>
  <c r="GI769" i="1"/>
  <c r="GB770" i="1"/>
  <c r="GC770" i="1"/>
  <c r="GD770" i="1"/>
  <c r="GF770" i="1"/>
  <c r="GG770" i="1"/>
  <c r="GH770" i="1"/>
  <c r="GI770" i="1"/>
  <c r="GB771" i="1"/>
  <c r="GC771" i="1"/>
  <c r="GD771" i="1"/>
  <c r="GF771" i="1"/>
  <c r="GG771" i="1"/>
  <c r="GH771" i="1"/>
  <c r="GI771" i="1"/>
  <c r="GB772" i="1"/>
  <c r="GC772" i="1"/>
  <c r="GD772" i="1"/>
  <c r="GF772" i="1"/>
  <c r="GG772" i="1"/>
  <c r="GH772" i="1"/>
  <c r="GI772" i="1"/>
  <c r="GB773" i="1"/>
  <c r="GC773" i="1"/>
  <c r="GD773" i="1"/>
  <c r="GF773" i="1"/>
  <c r="GG773" i="1"/>
  <c r="GH773" i="1"/>
  <c r="GI773" i="1"/>
  <c r="GB774" i="1"/>
  <c r="GC774" i="1"/>
  <c r="GD774" i="1"/>
  <c r="GF774" i="1"/>
  <c r="GG774" i="1"/>
  <c r="GH774" i="1"/>
  <c r="GI774" i="1"/>
  <c r="GB775" i="1"/>
  <c r="GC775" i="1"/>
  <c r="GD775" i="1"/>
  <c r="GF775" i="1"/>
  <c r="GG775" i="1"/>
  <c r="GH775" i="1"/>
  <c r="GI775" i="1"/>
  <c r="GB776" i="1"/>
  <c r="GC776" i="1"/>
  <c r="GD776" i="1"/>
  <c r="GF776" i="1"/>
  <c r="GG776" i="1"/>
  <c r="GH776" i="1"/>
  <c r="GI776" i="1"/>
  <c r="GB777" i="1"/>
  <c r="GC777" i="1"/>
  <c r="GD777" i="1"/>
  <c r="GF777" i="1"/>
  <c r="GG777" i="1"/>
  <c r="GH777" i="1"/>
  <c r="GI777" i="1"/>
  <c r="GB778" i="1"/>
  <c r="GC778" i="1"/>
  <c r="GD778" i="1"/>
  <c r="GF778" i="1"/>
  <c r="GG778" i="1"/>
  <c r="GH778" i="1"/>
  <c r="GI778" i="1"/>
  <c r="GB779" i="1"/>
  <c r="GC779" i="1"/>
  <c r="GD779" i="1"/>
  <c r="GF779" i="1"/>
  <c r="GG779" i="1"/>
  <c r="GH779" i="1"/>
  <c r="GI779" i="1"/>
  <c r="GB780" i="1"/>
  <c r="GC780" i="1"/>
  <c r="GD780" i="1"/>
  <c r="GF780" i="1"/>
  <c r="GG780" i="1"/>
  <c r="GH780" i="1"/>
  <c r="GI780" i="1"/>
  <c r="GB781" i="1"/>
  <c r="GC781" i="1"/>
  <c r="GD781" i="1"/>
  <c r="GF781" i="1"/>
  <c r="GG781" i="1"/>
  <c r="GH781" i="1"/>
  <c r="GI781" i="1"/>
  <c r="GB782" i="1"/>
  <c r="GC782" i="1"/>
  <c r="GD782" i="1"/>
  <c r="GF782" i="1"/>
  <c r="GG782" i="1"/>
  <c r="GH782" i="1"/>
  <c r="GI782" i="1"/>
  <c r="GB783" i="1"/>
  <c r="GC783" i="1"/>
  <c r="GD783" i="1"/>
  <c r="GF783" i="1"/>
  <c r="GG783" i="1"/>
  <c r="GH783" i="1"/>
  <c r="GI783" i="1"/>
  <c r="GB784" i="1"/>
  <c r="GC784" i="1"/>
  <c r="GD784" i="1"/>
  <c r="GF784" i="1"/>
  <c r="GG784" i="1"/>
  <c r="GH784" i="1"/>
  <c r="GI784" i="1"/>
  <c r="GB785" i="1"/>
  <c r="GC785" i="1"/>
  <c r="GD785" i="1"/>
  <c r="GF785" i="1"/>
  <c r="GG785" i="1"/>
  <c r="GH785" i="1"/>
  <c r="GI785" i="1"/>
  <c r="GB786" i="1"/>
  <c r="GC786" i="1"/>
  <c r="GD786" i="1"/>
  <c r="GF786" i="1"/>
  <c r="GG786" i="1"/>
  <c r="GH786" i="1"/>
  <c r="GI786" i="1"/>
  <c r="GB787" i="1"/>
  <c r="GC787" i="1"/>
  <c r="GD787" i="1"/>
  <c r="GF787" i="1"/>
  <c r="GG787" i="1"/>
  <c r="GH787" i="1"/>
  <c r="GI787" i="1"/>
  <c r="GB788" i="1"/>
  <c r="GC788" i="1"/>
  <c r="GD788" i="1"/>
  <c r="GF788" i="1"/>
  <c r="GG788" i="1"/>
  <c r="GH788" i="1"/>
  <c r="GI788" i="1"/>
  <c r="GB789" i="1"/>
  <c r="GC789" i="1"/>
  <c r="GD789" i="1"/>
  <c r="GF789" i="1"/>
  <c r="GG789" i="1"/>
  <c r="GH789" i="1"/>
  <c r="GI789" i="1"/>
  <c r="GB790" i="1"/>
  <c r="GC790" i="1"/>
  <c r="GD790" i="1"/>
  <c r="GF790" i="1"/>
  <c r="GG790" i="1"/>
  <c r="GH790" i="1"/>
  <c r="GI790" i="1"/>
  <c r="GB791" i="1"/>
  <c r="GC791" i="1"/>
  <c r="GD791" i="1"/>
  <c r="GF791" i="1"/>
  <c r="GG791" i="1"/>
  <c r="GH791" i="1"/>
  <c r="GI791" i="1"/>
  <c r="GB792" i="1"/>
  <c r="GC792" i="1"/>
  <c r="GD792" i="1"/>
  <c r="GF792" i="1"/>
  <c r="GG792" i="1"/>
  <c r="GH792" i="1"/>
  <c r="GI792" i="1"/>
  <c r="GB793" i="1"/>
  <c r="GC793" i="1"/>
  <c r="GD793" i="1"/>
  <c r="GF793" i="1"/>
  <c r="GG793" i="1"/>
  <c r="GH793" i="1"/>
  <c r="GI793" i="1"/>
  <c r="GB794" i="1"/>
  <c r="GC794" i="1"/>
  <c r="GD794" i="1"/>
  <c r="GF794" i="1"/>
  <c r="GG794" i="1"/>
  <c r="GH794" i="1"/>
  <c r="GI794" i="1"/>
  <c r="GB795" i="1"/>
  <c r="GC795" i="1"/>
  <c r="GD795" i="1"/>
  <c r="GF795" i="1"/>
  <c r="GG795" i="1"/>
  <c r="GH795" i="1"/>
  <c r="GI795" i="1"/>
  <c r="GB796" i="1"/>
  <c r="GC796" i="1"/>
  <c r="GD796" i="1"/>
  <c r="GF796" i="1"/>
  <c r="GG796" i="1"/>
  <c r="GH796" i="1"/>
  <c r="GI796" i="1"/>
  <c r="GB797" i="1"/>
  <c r="GC797" i="1"/>
  <c r="GD797" i="1"/>
  <c r="GF797" i="1"/>
  <c r="GG797" i="1"/>
  <c r="GH797" i="1"/>
  <c r="GI797" i="1"/>
  <c r="GB798" i="1"/>
  <c r="GC798" i="1"/>
  <c r="GD798" i="1"/>
  <c r="GF798" i="1"/>
  <c r="GG798" i="1"/>
  <c r="GH798" i="1"/>
  <c r="GI798" i="1"/>
  <c r="GB799" i="1"/>
  <c r="GC799" i="1"/>
  <c r="GD799" i="1"/>
  <c r="GF799" i="1"/>
  <c r="GG799" i="1"/>
  <c r="GH799" i="1"/>
  <c r="GI799" i="1"/>
  <c r="GB800" i="1"/>
  <c r="GC800" i="1"/>
  <c r="GD800" i="1"/>
  <c r="GF800" i="1"/>
  <c r="GG800" i="1"/>
  <c r="GH800" i="1"/>
  <c r="GI800" i="1"/>
  <c r="GB801" i="1"/>
  <c r="GC801" i="1"/>
  <c r="GD801" i="1"/>
  <c r="GF801" i="1"/>
  <c r="GG801" i="1"/>
  <c r="GH801" i="1"/>
  <c r="GI801" i="1"/>
  <c r="GB802" i="1"/>
  <c r="GC802" i="1"/>
  <c r="GD802" i="1"/>
  <c r="GF802" i="1"/>
  <c r="GG802" i="1"/>
  <c r="GH802" i="1"/>
  <c r="GI802" i="1"/>
  <c r="GB803" i="1"/>
  <c r="GC803" i="1"/>
  <c r="GD803" i="1"/>
  <c r="GF803" i="1"/>
  <c r="GG803" i="1"/>
  <c r="GH803" i="1"/>
  <c r="GI803" i="1"/>
  <c r="GB804" i="1"/>
  <c r="GC804" i="1"/>
  <c r="GD804" i="1"/>
  <c r="GF804" i="1"/>
  <c r="GG804" i="1"/>
  <c r="GH804" i="1"/>
  <c r="GI804" i="1"/>
  <c r="GB805" i="1"/>
  <c r="GC805" i="1"/>
  <c r="GD805" i="1"/>
  <c r="GF805" i="1"/>
  <c r="GG805" i="1"/>
  <c r="GH805" i="1"/>
  <c r="GI805" i="1"/>
  <c r="GB806" i="1"/>
  <c r="GC806" i="1"/>
  <c r="GD806" i="1"/>
  <c r="GF806" i="1"/>
  <c r="GG806" i="1"/>
  <c r="GH806" i="1"/>
  <c r="GI806" i="1"/>
  <c r="GB807" i="1"/>
  <c r="GC807" i="1"/>
  <c r="GD807" i="1"/>
  <c r="GF807" i="1"/>
  <c r="GG807" i="1"/>
  <c r="GH807" i="1"/>
  <c r="GI807" i="1"/>
  <c r="GB808" i="1"/>
  <c r="GC808" i="1"/>
  <c r="GD808" i="1"/>
  <c r="GF808" i="1"/>
  <c r="GG808" i="1"/>
  <c r="GH808" i="1"/>
  <c r="GI808" i="1"/>
  <c r="GB809" i="1"/>
  <c r="GC809" i="1"/>
  <c r="GD809" i="1"/>
  <c r="GF809" i="1"/>
  <c r="GG809" i="1"/>
  <c r="GH809" i="1"/>
  <c r="GI809" i="1"/>
  <c r="GB810" i="1"/>
  <c r="GC810" i="1"/>
  <c r="GD810" i="1"/>
  <c r="GF810" i="1"/>
  <c r="GG810" i="1"/>
  <c r="GH810" i="1"/>
  <c r="GI810" i="1"/>
  <c r="GB811" i="1"/>
  <c r="GC811" i="1"/>
  <c r="GD811" i="1"/>
  <c r="GF811" i="1"/>
  <c r="GG811" i="1"/>
  <c r="GH811" i="1"/>
  <c r="GI811" i="1"/>
  <c r="GB812" i="1"/>
  <c r="GC812" i="1"/>
  <c r="GD812" i="1"/>
  <c r="GF812" i="1"/>
  <c r="GG812" i="1"/>
  <c r="GH812" i="1"/>
  <c r="GI812" i="1"/>
  <c r="GB813" i="1"/>
  <c r="GC813" i="1"/>
  <c r="GD813" i="1"/>
  <c r="GF813" i="1"/>
  <c r="GG813" i="1"/>
  <c r="GH813" i="1"/>
  <c r="GI813" i="1"/>
  <c r="GB814" i="1"/>
  <c r="GC814" i="1"/>
  <c r="GD814" i="1"/>
  <c r="GF814" i="1"/>
  <c r="GG814" i="1"/>
  <c r="GH814" i="1"/>
  <c r="GI814" i="1"/>
  <c r="GB815" i="1"/>
  <c r="GC815" i="1"/>
  <c r="GD815" i="1"/>
  <c r="GF815" i="1"/>
  <c r="GG815" i="1"/>
  <c r="GH815" i="1"/>
  <c r="GI815" i="1"/>
  <c r="GB816" i="1"/>
  <c r="GC816" i="1"/>
  <c r="GD816" i="1"/>
  <c r="GF816" i="1"/>
  <c r="GG816" i="1"/>
  <c r="GH816" i="1"/>
  <c r="GI816" i="1"/>
  <c r="GB817" i="1"/>
  <c r="GC817" i="1"/>
  <c r="GD817" i="1"/>
  <c r="GF817" i="1"/>
  <c r="GG817" i="1"/>
  <c r="GH817" i="1"/>
  <c r="GI817" i="1"/>
  <c r="GB818" i="1"/>
  <c r="GC818" i="1"/>
  <c r="GD818" i="1"/>
  <c r="GF818" i="1"/>
  <c r="GG818" i="1"/>
  <c r="GH818" i="1"/>
  <c r="GI818" i="1"/>
  <c r="GB819" i="1"/>
  <c r="GC819" i="1"/>
  <c r="GD819" i="1"/>
  <c r="GF819" i="1"/>
  <c r="GG819" i="1"/>
  <c r="GH819" i="1"/>
  <c r="GI819" i="1"/>
  <c r="GB820" i="1"/>
  <c r="GC820" i="1"/>
  <c r="GD820" i="1"/>
  <c r="GF820" i="1"/>
  <c r="GG820" i="1"/>
  <c r="GH820" i="1"/>
  <c r="GI820" i="1"/>
  <c r="GB821" i="1"/>
  <c r="GC821" i="1"/>
  <c r="GD821" i="1"/>
  <c r="GF821" i="1"/>
  <c r="GG821" i="1"/>
  <c r="GH821" i="1"/>
  <c r="GI821" i="1"/>
  <c r="GB822" i="1"/>
  <c r="GC822" i="1"/>
  <c r="GD822" i="1"/>
  <c r="GF822" i="1"/>
  <c r="GG822" i="1"/>
  <c r="GH822" i="1"/>
  <c r="GI822" i="1"/>
  <c r="GB823" i="1"/>
  <c r="GC823" i="1"/>
  <c r="GD823" i="1"/>
  <c r="GF823" i="1"/>
  <c r="GG823" i="1"/>
  <c r="GH823" i="1"/>
  <c r="GI823" i="1"/>
  <c r="GB824" i="1"/>
  <c r="GC824" i="1"/>
  <c r="GD824" i="1"/>
  <c r="GF824" i="1"/>
  <c r="GG824" i="1"/>
  <c r="GH824" i="1"/>
  <c r="GI824" i="1"/>
  <c r="GB825" i="1"/>
  <c r="GC825" i="1"/>
  <c r="GD825" i="1"/>
  <c r="GF825" i="1"/>
  <c r="GG825" i="1"/>
  <c r="GH825" i="1"/>
  <c r="GI825" i="1"/>
  <c r="GB826" i="1"/>
  <c r="GC826" i="1"/>
  <c r="GD826" i="1"/>
  <c r="GF826" i="1"/>
  <c r="GG826" i="1"/>
  <c r="GH826" i="1"/>
  <c r="GI826" i="1"/>
  <c r="GB827" i="1"/>
  <c r="GC827" i="1"/>
  <c r="GD827" i="1"/>
  <c r="GF827" i="1"/>
  <c r="GG827" i="1"/>
  <c r="GH827" i="1"/>
  <c r="GI827" i="1"/>
  <c r="GB828" i="1"/>
  <c r="GC828" i="1"/>
  <c r="GD828" i="1"/>
  <c r="GF828" i="1"/>
  <c r="GG828" i="1"/>
  <c r="GH828" i="1"/>
  <c r="GI828" i="1"/>
  <c r="GB829" i="1"/>
  <c r="GC829" i="1"/>
  <c r="GD829" i="1"/>
  <c r="GF829" i="1"/>
  <c r="GG829" i="1"/>
  <c r="GH829" i="1"/>
  <c r="GI829" i="1"/>
  <c r="GB830" i="1"/>
  <c r="GC830" i="1"/>
  <c r="GD830" i="1"/>
  <c r="GF830" i="1"/>
  <c r="GG830" i="1"/>
  <c r="GH830" i="1"/>
  <c r="GI830" i="1"/>
  <c r="GB831" i="1"/>
  <c r="GC831" i="1"/>
  <c r="GD831" i="1"/>
  <c r="GF831" i="1"/>
  <c r="GG831" i="1"/>
  <c r="GH831" i="1"/>
  <c r="GI831" i="1"/>
  <c r="GB832" i="1"/>
  <c r="GC832" i="1"/>
  <c r="GD832" i="1"/>
  <c r="GF832" i="1"/>
  <c r="GG832" i="1"/>
  <c r="GH832" i="1"/>
  <c r="GI832" i="1"/>
  <c r="GB833" i="1"/>
  <c r="GC833" i="1"/>
  <c r="GD833" i="1"/>
  <c r="GF833" i="1"/>
  <c r="GG833" i="1"/>
  <c r="GH833" i="1"/>
  <c r="GI833" i="1"/>
  <c r="GB834" i="1"/>
  <c r="GC834" i="1"/>
  <c r="GD834" i="1"/>
  <c r="GF834" i="1"/>
  <c r="GG834" i="1"/>
  <c r="GH834" i="1"/>
  <c r="GI834" i="1"/>
  <c r="GB835" i="1"/>
  <c r="GC835" i="1"/>
  <c r="GD835" i="1"/>
  <c r="GF835" i="1"/>
  <c r="GG835" i="1"/>
  <c r="GH835" i="1"/>
  <c r="GI835" i="1"/>
  <c r="GB836" i="1"/>
  <c r="GC836" i="1"/>
  <c r="GD836" i="1"/>
  <c r="GF836" i="1"/>
  <c r="GG836" i="1"/>
  <c r="GH836" i="1"/>
  <c r="GI836" i="1"/>
  <c r="GB837" i="1"/>
  <c r="GC837" i="1"/>
  <c r="GD837" i="1"/>
  <c r="GF837" i="1"/>
  <c r="GG837" i="1"/>
  <c r="GH837" i="1"/>
  <c r="GI837" i="1"/>
  <c r="GB838" i="1"/>
  <c r="GC838" i="1"/>
  <c r="GD838" i="1"/>
  <c r="GF838" i="1"/>
  <c r="GG838" i="1"/>
  <c r="GH838" i="1"/>
  <c r="GI838" i="1"/>
  <c r="GB839" i="1"/>
  <c r="GC839" i="1"/>
  <c r="GD839" i="1"/>
  <c r="GF839" i="1"/>
  <c r="GG839" i="1"/>
  <c r="GH839" i="1"/>
  <c r="GI839" i="1"/>
  <c r="GB840" i="1"/>
  <c r="GC840" i="1"/>
  <c r="GD840" i="1"/>
  <c r="GF840" i="1"/>
  <c r="GG840" i="1"/>
  <c r="GH840" i="1"/>
  <c r="GI840" i="1"/>
  <c r="GB841" i="1"/>
  <c r="GC841" i="1"/>
  <c r="GD841" i="1"/>
  <c r="GF841" i="1"/>
  <c r="GG841" i="1"/>
  <c r="GH841" i="1"/>
  <c r="GI841" i="1"/>
  <c r="GB842" i="1"/>
  <c r="GC842" i="1"/>
  <c r="GD842" i="1"/>
  <c r="GF842" i="1"/>
  <c r="GG842" i="1"/>
  <c r="GH842" i="1"/>
  <c r="GI842" i="1"/>
  <c r="GB843" i="1"/>
  <c r="GC843" i="1"/>
  <c r="GD843" i="1"/>
  <c r="GF843" i="1"/>
  <c r="GG843" i="1"/>
  <c r="GH843" i="1"/>
  <c r="GI843" i="1"/>
  <c r="GB844" i="1"/>
  <c r="GC844" i="1"/>
  <c r="GD844" i="1"/>
  <c r="GF844" i="1"/>
  <c r="GG844" i="1"/>
  <c r="GH844" i="1"/>
  <c r="GI844" i="1"/>
  <c r="GB845" i="1"/>
  <c r="GC845" i="1"/>
  <c r="GD845" i="1"/>
  <c r="GF845" i="1"/>
  <c r="GG845" i="1"/>
  <c r="GH845" i="1"/>
  <c r="GI845" i="1"/>
  <c r="GB846" i="1"/>
  <c r="GC846" i="1"/>
  <c r="GD846" i="1"/>
  <c r="GF846" i="1"/>
  <c r="GG846" i="1"/>
  <c r="GH846" i="1"/>
  <c r="GI846" i="1"/>
  <c r="GB847" i="1"/>
  <c r="GC847" i="1"/>
  <c r="GD847" i="1"/>
  <c r="GF847" i="1"/>
  <c r="GG847" i="1"/>
  <c r="GH847" i="1"/>
  <c r="GI847" i="1"/>
  <c r="GB848" i="1"/>
  <c r="GC848" i="1"/>
  <c r="GD848" i="1"/>
  <c r="GF848" i="1"/>
  <c r="GG848" i="1"/>
  <c r="GH848" i="1"/>
  <c r="GI848" i="1"/>
  <c r="GB849" i="1"/>
  <c r="GC849" i="1"/>
  <c r="GD849" i="1"/>
  <c r="GF849" i="1"/>
  <c r="GG849" i="1"/>
  <c r="GH849" i="1"/>
  <c r="GI849" i="1"/>
  <c r="GB850" i="1"/>
  <c r="GC850" i="1"/>
  <c r="GD850" i="1"/>
  <c r="GF850" i="1"/>
  <c r="GG850" i="1"/>
  <c r="GH850" i="1"/>
  <c r="GI850" i="1"/>
  <c r="GB851" i="1"/>
  <c r="GC851" i="1"/>
  <c r="GD851" i="1"/>
  <c r="GF851" i="1"/>
  <c r="GG851" i="1"/>
  <c r="GH851" i="1"/>
  <c r="GI851" i="1"/>
  <c r="GB852" i="1"/>
  <c r="GC852" i="1"/>
  <c r="GD852" i="1"/>
  <c r="GF852" i="1"/>
  <c r="GG852" i="1"/>
  <c r="GH852" i="1"/>
  <c r="GI852" i="1"/>
  <c r="GB853" i="1"/>
  <c r="GC853" i="1"/>
  <c r="GD853" i="1"/>
  <c r="GF853" i="1"/>
  <c r="GG853" i="1"/>
  <c r="GH853" i="1"/>
  <c r="GI853" i="1"/>
  <c r="GB854" i="1"/>
  <c r="GC854" i="1"/>
  <c r="GD854" i="1"/>
  <c r="GF854" i="1"/>
  <c r="GG854" i="1"/>
  <c r="GH854" i="1"/>
  <c r="GI854" i="1"/>
  <c r="GB855" i="1"/>
  <c r="GC855" i="1"/>
  <c r="GD855" i="1"/>
  <c r="GF855" i="1"/>
  <c r="GG855" i="1"/>
  <c r="GH855" i="1"/>
  <c r="GI855" i="1"/>
  <c r="GB856" i="1"/>
  <c r="GC856" i="1"/>
  <c r="GD856" i="1"/>
  <c r="GF856" i="1"/>
  <c r="GG856" i="1"/>
  <c r="GH856" i="1"/>
  <c r="GI856" i="1"/>
  <c r="GB857" i="1"/>
  <c r="GC857" i="1"/>
  <c r="GD857" i="1"/>
  <c r="GF857" i="1"/>
  <c r="GG857" i="1"/>
  <c r="GH857" i="1"/>
  <c r="GI857" i="1"/>
  <c r="GB858" i="1"/>
  <c r="GC858" i="1"/>
  <c r="GD858" i="1"/>
  <c r="GF858" i="1"/>
  <c r="GG858" i="1"/>
  <c r="GH858" i="1"/>
  <c r="GI858" i="1"/>
  <c r="GB859" i="1"/>
  <c r="GC859" i="1"/>
  <c r="GD859" i="1"/>
  <c r="GF859" i="1"/>
  <c r="GG859" i="1"/>
  <c r="GH859" i="1"/>
  <c r="GI859" i="1"/>
  <c r="GB860" i="1"/>
  <c r="GC860" i="1"/>
  <c r="GD860" i="1"/>
  <c r="GF860" i="1"/>
  <c r="GG860" i="1"/>
  <c r="GH860" i="1"/>
  <c r="GI860" i="1"/>
  <c r="GB861" i="1"/>
  <c r="GC861" i="1"/>
  <c r="GD861" i="1"/>
  <c r="GF861" i="1"/>
  <c r="GG861" i="1"/>
  <c r="GH861" i="1"/>
  <c r="GI861" i="1"/>
  <c r="GB862" i="1"/>
  <c r="GC862" i="1"/>
  <c r="GD862" i="1"/>
  <c r="GF862" i="1"/>
  <c r="GG862" i="1"/>
  <c r="GH862" i="1"/>
  <c r="GI862" i="1"/>
  <c r="GB863" i="1"/>
  <c r="GC863" i="1"/>
  <c r="GD863" i="1"/>
  <c r="GF863" i="1"/>
  <c r="GG863" i="1"/>
  <c r="GH863" i="1"/>
  <c r="GI863" i="1"/>
  <c r="GB864" i="1"/>
  <c r="GC864" i="1"/>
  <c r="GD864" i="1"/>
  <c r="GF864" i="1"/>
  <c r="GG864" i="1"/>
  <c r="GH864" i="1"/>
  <c r="GI864" i="1"/>
  <c r="GB865" i="1"/>
  <c r="GC865" i="1"/>
  <c r="GD865" i="1"/>
  <c r="GF865" i="1"/>
  <c r="GG865" i="1"/>
  <c r="GH865" i="1"/>
  <c r="GI865" i="1"/>
  <c r="GB866" i="1"/>
  <c r="GC866" i="1"/>
  <c r="GD866" i="1"/>
  <c r="GF866" i="1"/>
  <c r="GG866" i="1"/>
  <c r="GH866" i="1"/>
  <c r="GI866" i="1"/>
  <c r="GB867" i="1"/>
  <c r="GC867" i="1"/>
  <c r="GD867" i="1"/>
  <c r="GF867" i="1"/>
  <c r="GG867" i="1"/>
  <c r="GH867" i="1"/>
  <c r="GI867" i="1"/>
  <c r="GB868" i="1"/>
  <c r="GC868" i="1"/>
  <c r="GD868" i="1"/>
  <c r="GF868" i="1"/>
  <c r="GG868" i="1"/>
  <c r="GH868" i="1"/>
  <c r="GI868" i="1"/>
  <c r="GB869" i="1"/>
  <c r="GC869" i="1"/>
  <c r="GD869" i="1"/>
  <c r="GF869" i="1"/>
  <c r="GG869" i="1"/>
  <c r="GH869" i="1"/>
  <c r="GI869" i="1"/>
  <c r="GB870" i="1"/>
  <c r="GC870" i="1"/>
  <c r="GD870" i="1"/>
  <c r="GF870" i="1"/>
  <c r="GG870" i="1"/>
  <c r="GH870" i="1"/>
  <c r="GI870" i="1"/>
  <c r="GB871" i="1"/>
  <c r="GC871" i="1"/>
  <c r="GD871" i="1"/>
  <c r="GF871" i="1"/>
  <c r="GG871" i="1"/>
  <c r="GH871" i="1"/>
  <c r="GI871" i="1"/>
  <c r="GB872" i="1"/>
  <c r="GC872" i="1"/>
  <c r="GD872" i="1"/>
  <c r="GF872" i="1"/>
  <c r="GG872" i="1"/>
  <c r="GH872" i="1"/>
  <c r="GI872" i="1"/>
  <c r="GB873" i="1"/>
  <c r="GC873" i="1"/>
  <c r="GD873" i="1"/>
  <c r="GF873" i="1"/>
  <c r="GG873" i="1"/>
  <c r="GH873" i="1"/>
  <c r="GI873" i="1"/>
  <c r="GB874" i="1"/>
  <c r="GC874" i="1"/>
  <c r="GD874" i="1"/>
  <c r="GF874" i="1"/>
  <c r="GG874" i="1"/>
  <c r="GH874" i="1"/>
  <c r="GI874" i="1"/>
  <c r="GB875" i="1"/>
  <c r="GC875" i="1"/>
  <c r="GD875" i="1"/>
  <c r="GF875" i="1"/>
  <c r="GG875" i="1"/>
  <c r="GH875" i="1"/>
  <c r="GI875" i="1"/>
  <c r="GB876" i="1"/>
  <c r="GC876" i="1"/>
  <c r="GD876" i="1"/>
  <c r="GF876" i="1"/>
  <c r="GG876" i="1"/>
  <c r="GH876" i="1"/>
  <c r="GI876" i="1"/>
  <c r="GB877" i="1"/>
  <c r="GC877" i="1"/>
  <c r="GD877" i="1"/>
  <c r="GF877" i="1"/>
  <c r="GG877" i="1"/>
  <c r="GH877" i="1"/>
  <c r="GI877" i="1"/>
  <c r="GB878" i="1"/>
  <c r="GC878" i="1"/>
  <c r="GD878" i="1"/>
  <c r="GF878" i="1"/>
  <c r="GG878" i="1"/>
  <c r="GH878" i="1"/>
  <c r="GI878" i="1"/>
  <c r="GB879" i="1"/>
  <c r="GC879" i="1"/>
  <c r="GD879" i="1"/>
  <c r="GF879" i="1"/>
  <c r="GG879" i="1"/>
  <c r="GH879" i="1"/>
  <c r="GI879" i="1"/>
  <c r="GB880" i="1"/>
  <c r="GC880" i="1"/>
  <c r="GD880" i="1"/>
  <c r="GF880" i="1"/>
  <c r="GG880" i="1"/>
  <c r="GH880" i="1"/>
  <c r="GI880" i="1"/>
  <c r="GB881" i="1"/>
  <c r="GC881" i="1"/>
  <c r="GD881" i="1"/>
  <c r="GF881" i="1"/>
  <c r="GG881" i="1"/>
  <c r="GH881" i="1"/>
  <c r="GI881" i="1"/>
  <c r="GB882" i="1"/>
  <c r="GC882" i="1"/>
  <c r="GD882" i="1"/>
  <c r="GF882" i="1"/>
  <c r="GG882" i="1"/>
  <c r="GH882" i="1"/>
  <c r="GI882" i="1"/>
  <c r="GB883" i="1"/>
  <c r="GC883" i="1"/>
  <c r="GD883" i="1"/>
  <c r="GF883" i="1"/>
  <c r="GG883" i="1"/>
  <c r="GH883" i="1"/>
  <c r="GI883" i="1"/>
  <c r="GB884" i="1"/>
  <c r="GC884" i="1"/>
  <c r="GD884" i="1"/>
  <c r="GF884" i="1"/>
  <c r="GG884" i="1"/>
  <c r="GH884" i="1"/>
  <c r="GI884" i="1"/>
  <c r="GB885" i="1"/>
  <c r="GC885" i="1"/>
  <c r="GD885" i="1"/>
  <c r="GF885" i="1"/>
  <c r="GG885" i="1"/>
  <c r="GH885" i="1"/>
  <c r="GI885" i="1"/>
  <c r="GB886" i="1"/>
  <c r="GC886" i="1"/>
  <c r="GD886" i="1"/>
  <c r="GF886" i="1"/>
  <c r="GG886" i="1"/>
  <c r="GH886" i="1"/>
  <c r="GI886" i="1"/>
  <c r="GB887" i="1"/>
  <c r="GC887" i="1"/>
  <c r="GD887" i="1"/>
  <c r="GF887" i="1"/>
  <c r="GG887" i="1"/>
  <c r="GH887" i="1"/>
  <c r="GI887" i="1"/>
  <c r="GB888" i="1"/>
  <c r="GC888" i="1"/>
  <c r="GD888" i="1"/>
  <c r="GF888" i="1"/>
  <c r="GG888" i="1"/>
  <c r="GH888" i="1"/>
  <c r="GI888" i="1"/>
  <c r="GB889" i="1"/>
  <c r="GC889" i="1"/>
  <c r="GD889" i="1"/>
  <c r="GF889" i="1"/>
  <c r="GG889" i="1"/>
  <c r="GH889" i="1"/>
  <c r="GI889" i="1"/>
  <c r="GB890" i="1"/>
  <c r="GC890" i="1"/>
  <c r="GD890" i="1"/>
  <c r="GF890" i="1"/>
  <c r="GG890" i="1"/>
  <c r="GH890" i="1"/>
  <c r="GI890" i="1"/>
  <c r="GB891" i="1"/>
  <c r="GC891" i="1"/>
  <c r="GD891" i="1"/>
  <c r="GF891" i="1"/>
  <c r="GG891" i="1"/>
  <c r="GH891" i="1"/>
  <c r="GI891" i="1"/>
  <c r="GB892" i="1"/>
  <c r="GC892" i="1"/>
  <c r="GD892" i="1"/>
  <c r="GF892" i="1"/>
  <c r="GG892" i="1"/>
  <c r="GH892" i="1"/>
  <c r="GI892" i="1"/>
  <c r="GB893" i="1"/>
  <c r="GC893" i="1"/>
  <c r="GD893" i="1"/>
  <c r="GF893" i="1"/>
  <c r="GG893" i="1"/>
  <c r="GH893" i="1"/>
  <c r="GI893" i="1"/>
  <c r="GB894" i="1"/>
  <c r="GC894" i="1"/>
  <c r="GD894" i="1"/>
  <c r="GF894" i="1"/>
  <c r="GG894" i="1"/>
  <c r="GH894" i="1"/>
  <c r="GI894" i="1"/>
  <c r="GB895" i="1"/>
  <c r="GC895" i="1"/>
  <c r="GD895" i="1"/>
  <c r="GF895" i="1"/>
  <c r="GG895" i="1"/>
  <c r="GH895" i="1"/>
  <c r="GI895" i="1"/>
  <c r="GB896" i="1"/>
  <c r="GC896" i="1"/>
  <c r="GD896" i="1"/>
  <c r="GF896" i="1"/>
  <c r="GG896" i="1"/>
  <c r="GH896" i="1"/>
  <c r="GI896" i="1"/>
  <c r="GB897" i="1"/>
  <c r="GC897" i="1"/>
  <c r="GD897" i="1"/>
  <c r="GF897" i="1"/>
  <c r="GG897" i="1"/>
  <c r="GH897" i="1"/>
  <c r="GI897" i="1"/>
  <c r="GB898" i="1"/>
  <c r="GC898" i="1"/>
  <c r="GD898" i="1"/>
  <c r="GF898" i="1"/>
  <c r="GG898" i="1"/>
  <c r="GH898" i="1"/>
  <c r="GI898" i="1"/>
  <c r="GB899" i="1"/>
  <c r="GC899" i="1"/>
  <c r="GD899" i="1"/>
  <c r="GF899" i="1"/>
  <c r="GG899" i="1"/>
  <c r="GH899" i="1"/>
  <c r="GI899" i="1"/>
  <c r="GB900" i="1"/>
  <c r="GC900" i="1"/>
  <c r="GD900" i="1"/>
  <c r="GF900" i="1"/>
  <c r="GG900" i="1"/>
  <c r="GH900" i="1"/>
  <c r="GI900" i="1"/>
  <c r="GB901" i="1"/>
  <c r="GC901" i="1"/>
  <c r="GD901" i="1"/>
  <c r="GF901" i="1"/>
  <c r="GG901" i="1"/>
  <c r="GH901" i="1"/>
  <c r="GI901" i="1"/>
  <c r="GB902" i="1"/>
  <c r="GC902" i="1"/>
  <c r="GD902" i="1"/>
  <c r="GF902" i="1"/>
  <c r="GG902" i="1"/>
  <c r="GH902" i="1"/>
  <c r="GI902" i="1"/>
  <c r="GB903" i="1"/>
  <c r="GC903" i="1"/>
  <c r="GD903" i="1"/>
  <c r="GF903" i="1"/>
  <c r="GG903" i="1"/>
  <c r="GH903" i="1"/>
  <c r="GI903" i="1"/>
  <c r="GB904" i="1"/>
  <c r="GC904" i="1"/>
  <c r="GD904" i="1"/>
  <c r="GF904" i="1"/>
  <c r="GG904" i="1"/>
  <c r="GH904" i="1"/>
  <c r="GI904" i="1"/>
  <c r="GB905" i="1"/>
  <c r="GC905" i="1"/>
  <c r="GD905" i="1"/>
  <c r="GF905" i="1"/>
  <c r="GG905" i="1"/>
  <c r="GH905" i="1"/>
  <c r="GI905" i="1"/>
  <c r="GB906" i="1"/>
  <c r="GC906" i="1"/>
  <c r="GD906" i="1"/>
  <c r="GF906" i="1"/>
  <c r="GG906" i="1"/>
  <c r="GH906" i="1"/>
  <c r="GI906" i="1"/>
  <c r="GB907" i="1"/>
  <c r="GC907" i="1"/>
  <c r="GD907" i="1"/>
  <c r="GF907" i="1"/>
  <c r="GG907" i="1"/>
  <c r="GH907" i="1"/>
  <c r="GI907" i="1"/>
  <c r="GB908" i="1"/>
  <c r="GC908" i="1"/>
  <c r="GD908" i="1"/>
  <c r="GF908" i="1"/>
  <c r="GG908" i="1"/>
  <c r="GH908" i="1"/>
  <c r="GI908" i="1"/>
  <c r="GB909" i="1"/>
  <c r="GC909" i="1"/>
  <c r="GD909" i="1"/>
  <c r="GF909" i="1"/>
  <c r="GG909" i="1"/>
  <c r="GH909" i="1"/>
  <c r="GI909" i="1"/>
  <c r="GB910" i="1"/>
  <c r="GC910" i="1"/>
  <c r="GD910" i="1"/>
  <c r="GF910" i="1"/>
  <c r="GG910" i="1"/>
  <c r="GH910" i="1"/>
  <c r="GI910" i="1"/>
  <c r="GB911" i="1"/>
  <c r="GC911" i="1"/>
  <c r="GD911" i="1"/>
  <c r="GF911" i="1"/>
  <c r="GG911" i="1"/>
  <c r="GH911" i="1"/>
  <c r="GI911" i="1"/>
  <c r="GB912" i="1"/>
  <c r="GC912" i="1"/>
  <c r="GD912" i="1"/>
  <c r="GF912" i="1"/>
  <c r="GG912" i="1"/>
  <c r="GH912" i="1"/>
  <c r="GI912" i="1"/>
  <c r="GB913" i="1"/>
  <c r="GC913" i="1"/>
  <c r="GD913" i="1"/>
  <c r="GF913" i="1"/>
  <c r="GG913" i="1"/>
  <c r="GH913" i="1"/>
  <c r="GI913" i="1"/>
  <c r="GB914" i="1"/>
  <c r="GC914" i="1"/>
  <c r="GD914" i="1"/>
  <c r="GF914" i="1"/>
  <c r="GG914" i="1"/>
  <c r="GH914" i="1"/>
  <c r="GI914" i="1"/>
  <c r="GB915" i="1"/>
  <c r="GC915" i="1"/>
  <c r="GD915" i="1"/>
  <c r="GF915" i="1"/>
  <c r="GG915" i="1"/>
  <c r="GH915" i="1"/>
  <c r="GI915" i="1"/>
  <c r="GB916" i="1"/>
  <c r="GC916" i="1"/>
  <c r="GD916" i="1"/>
  <c r="GF916" i="1"/>
  <c r="GG916" i="1"/>
  <c r="GH916" i="1"/>
  <c r="GI916" i="1"/>
  <c r="GB917" i="1"/>
  <c r="GC917" i="1"/>
  <c r="GD917" i="1"/>
  <c r="GF917" i="1"/>
  <c r="GG917" i="1"/>
  <c r="GH917" i="1"/>
  <c r="GI917" i="1"/>
  <c r="GB918" i="1"/>
  <c r="GC918" i="1"/>
  <c r="GD918" i="1"/>
  <c r="GF918" i="1"/>
  <c r="GG918" i="1"/>
  <c r="GH918" i="1"/>
  <c r="GI918" i="1"/>
  <c r="GB919" i="1"/>
  <c r="GC919" i="1"/>
  <c r="GD919" i="1"/>
  <c r="GF919" i="1"/>
  <c r="GG919" i="1"/>
  <c r="GH919" i="1"/>
  <c r="GI919" i="1"/>
  <c r="GB920" i="1"/>
  <c r="GC920" i="1"/>
  <c r="GD920" i="1"/>
  <c r="GF920" i="1"/>
  <c r="GG920" i="1"/>
  <c r="GH920" i="1"/>
  <c r="GI920" i="1"/>
  <c r="GB921" i="1"/>
  <c r="GC921" i="1"/>
  <c r="GD921" i="1"/>
  <c r="GF921" i="1"/>
  <c r="GG921" i="1"/>
  <c r="GH921" i="1"/>
  <c r="GI921" i="1"/>
  <c r="GB922" i="1"/>
  <c r="GC922" i="1"/>
  <c r="GD922" i="1"/>
  <c r="GF922" i="1"/>
  <c r="GG922" i="1"/>
  <c r="GH922" i="1"/>
  <c r="GI922" i="1"/>
  <c r="GB923" i="1"/>
  <c r="GC923" i="1"/>
  <c r="GD923" i="1"/>
  <c r="GF923" i="1"/>
  <c r="GG923" i="1"/>
  <c r="GH923" i="1"/>
  <c r="GI923" i="1"/>
  <c r="GB924" i="1"/>
  <c r="GC924" i="1"/>
  <c r="GD924" i="1"/>
  <c r="GF924" i="1"/>
  <c r="GG924" i="1"/>
  <c r="GH924" i="1"/>
  <c r="GI924" i="1"/>
  <c r="GB925" i="1"/>
  <c r="GC925" i="1"/>
  <c r="GD925" i="1"/>
  <c r="GF925" i="1"/>
  <c r="GG925" i="1"/>
  <c r="GH925" i="1"/>
  <c r="GI925" i="1"/>
  <c r="GB926" i="1"/>
  <c r="GC926" i="1"/>
  <c r="GD926" i="1"/>
  <c r="GF926" i="1"/>
  <c r="GG926" i="1"/>
  <c r="GH926" i="1"/>
  <c r="GI926" i="1"/>
  <c r="GB927" i="1"/>
  <c r="GC927" i="1"/>
  <c r="GD927" i="1"/>
  <c r="GF927" i="1"/>
  <c r="GG927" i="1"/>
  <c r="GH927" i="1"/>
  <c r="GI927" i="1"/>
  <c r="GB928" i="1"/>
  <c r="GC928" i="1"/>
  <c r="GD928" i="1"/>
  <c r="GF928" i="1"/>
  <c r="GG928" i="1"/>
  <c r="GH928" i="1"/>
  <c r="GI928" i="1"/>
  <c r="GB929" i="1"/>
  <c r="GC929" i="1"/>
  <c r="GD929" i="1"/>
  <c r="GF929" i="1"/>
  <c r="GG929" i="1"/>
  <c r="GH929" i="1"/>
  <c r="GI929" i="1"/>
  <c r="GB930" i="1"/>
  <c r="GC930" i="1"/>
  <c r="GD930" i="1"/>
  <c r="GF930" i="1"/>
  <c r="GG930" i="1"/>
  <c r="GH930" i="1"/>
  <c r="GI930" i="1"/>
  <c r="GB931" i="1"/>
  <c r="GC931" i="1"/>
  <c r="GD931" i="1"/>
  <c r="GF931" i="1"/>
  <c r="GG931" i="1"/>
  <c r="GH931" i="1"/>
  <c r="GI931" i="1"/>
  <c r="GB932" i="1"/>
  <c r="GC932" i="1"/>
  <c r="GD932" i="1"/>
  <c r="GF932" i="1"/>
  <c r="GG932" i="1"/>
  <c r="GH932" i="1"/>
  <c r="GI932" i="1"/>
  <c r="GB933" i="1"/>
  <c r="GC933" i="1"/>
  <c r="GD933" i="1"/>
  <c r="GF933" i="1"/>
  <c r="GG933" i="1"/>
  <c r="GH933" i="1"/>
  <c r="GI933" i="1"/>
  <c r="GB934" i="1"/>
  <c r="GC934" i="1"/>
  <c r="GD934" i="1"/>
  <c r="GF934" i="1"/>
  <c r="GG934" i="1"/>
  <c r="GH934" i="1"/>
  <c r="GI934" i="1"/>
  <c r="GB935" i="1"/>
  <c r="GC935" i="1"/>
  <c r="GD935" i="1"/>
  <c r="GF935" i="1"/>
  <c r="GG935" i="1"/>
  <c r="GH935" i="1"/>
  <c r="GI935" i="1"/>
  <c r="GB936" i="1"/>
  <c r="GC936" i="1"/>
  <c r="GD936" i="1"/>
  <c r="GF936" i="1"/>
  <c r="GG936" i="1"/>
  <c r="GH936" i="1"/>
  <c r="GI936" i="1"/>
  <c r="GB937" i="1"/>
  <c r="GC937" i="1"/>
  <c r="GD937" i="1"/>
  <c r="GF937" i="1"/>
  <c r="GG937" i="1"/>
  <c r="GH937" i="1"/>
  <c r="GI937" i="1"/>
  <c r="GB938" i="1"/>
  <c r="GC938" i="1"/>
  <c r="GD938" i="1"/>
  <c r="GF938" i="1"/>
  <c r="GG938" i="1"/>
  <c r="GH938" i="1"/>
  <c r="GI938" i="1"/>
  <c r="GB939" i="1"/>
  <c r="GC939" i="1"/>
  <c r="GD939" i="1"/>
  <c r="GF939" i="1"/>
  <c r="GG939" i="1"/>
  <c r="GH939" i="1"/>
  <c r="GI939" i="1"/>
  <c r="GB940" i="1"/>
  <c r="GC940" i="1"/>
  <c r="GD940" i="1"/>
  <c r="GF940" i="1"/>
  <c r="GG940" i="1"/>
  <c r="GH940" i="1"/>
  <c r="GI940" i="1"/>
  <c r="GB941" i="1"/>
  <c r="GC941" i="1"/>
  <c r="GD941" i="1"/>
  <c r="GF941" i="1"/>
  <c r="GG941" i="1"/>
  <c r="GH941" i="1"/>
  <c r="GI941" i="1"/>
  <c r="GB942" i="1"/>
  <c r="GC942" i="1"/>
  <c r="GD942" i="1"/>
  <c r="GF942" i="1"/>
  <c r="GG942" i="1"/>
  <c r="GH942" i="1"/>
  <c r="GI942" i="1"/>
  <c r="GB943" i="1"/>
  <c r="GC943" i="1"/>
  <c r="GD943" i="1"/>
  <c r="GF943" i="1"/>
  <c r="GG943" i="1"/>
  <c r="GH943" i="1"/>
  <c r="GI943" i="1"/>
  <c r="GB944" i="1"/>
  <c r="GC944" i="1"/>
  <c r="GD944" i="1"/>
  <c r="GF944" i="1"/>
  <c r="GG944" i="1"/>
  <c r="GH944" i="1"/>
  <c r="GI944" i="1"/>
  <c r="GB945" i="1"/>
  <c r="GC945" i="1"/>
  <c r="GD945" i="1"/>
  <c r="GF945" i="1"/>
  <c r="GG945" i="1"/>
  <c r="GH945" i="1"/>
  <c r="GI945" i="1"/>
  <c r="GB946" i="1"/>
  <c r="GC946" i="1"/>
  <c r="GD946" i="1"/>
  <c r="GF946" i="1"/>
  <c r="GG946" i="1"/>
  <c r="GH946" i="1"/>
  <c r="GI946" i="1"/>
  <c r="GB947" i="1"/>
  <c r="GC947" i="1"/>
  <c r="GD947" i="1"/>
  <c r="GF947" i="1"/>
  <c r="GG947" i="1"/>
  <c r="GH947" i="1"/>
  <c r="GI947" i="1"/>
  <c r="GB948" i="1"/>
  <c r="GC948" i="1"/>
  <c r="GD948" i="1"/>
  <c r="GF948" i="1"/>
  <c r="GG948" i="1"/>
  <c r="GH948" i="1"/>
  <c r="GI948" i="1"/>
  <c r="GB949" i="1"/>
  <c r="GC949" i="1"/>
  <c r="GD949" i="1"/>
  <c r="GF949" i="1"/>
  <c r="GG949" i="1"/>
  <c r="GH949" i="1"/>
  <c r="GI949" i="1"/>
  <c r="GB950" i="1"/>
  <c r="GC950" i="1"/>
  <c r="GD950" i="1"/>
  <c r="GF950" i="1"/>
  <c r="GG950" i="1"/>
  <c r="GH950" i="1"/>
  <c r="GI950" i="1"/>
  <c r="GB951" i="1"/>
  <c r="GC951" i="1"/>
  <c r="GD951" i="1"/>
  <c r="GF951" i="1"/>
  <c r="GG951" i="1"/>
  <c r="GH951" i="1"/>
  <c r="GI951" i="1"/>
  <c r="GB952" i="1"/>
  <c r="GC952" i="1"/>
  <c r="GD952" i="1"/>
  <c r="GF952" i="1"/>
  <c r="GG952" i="1"/>
  <c r="GH952" i="1"/>
  <c r="GI952" i="1"/>
  <c r="GB953" i="1"/>
  <c r="GC953" i="1"/>
  <c r="GD953" i="1"/>
  <c r="GF953" i="1"/>
  <c r="GG953" i="1"/>
  <c r="GH953" i="1"/>
  <c r="GI953" i="1"/>
  <c r="GB954" i="1"/>
  <c r="GC954" i="1"/>
  <c r="GD954" i="1"/>
  <c r="GF954" i="1"/>
  <c r="GG954" i="1"/>
  <c r="GH954" i="1"/>
  <c r="GI954" i="1"/>
  <c r="GB955" i="1"/>
  <c r="GC955" i="1"/>
  <c r="GD955" i="1"/>
  <c r="GF955" i="1"/>
  <c r="GG955" i="1"/>
  <c r="GH955" i="1"/>
  <c r="GI955" i="1"/>
  <c r="GB956" i="1"/>
  <c r="GC956" i="1"/>
  <c r="GD956" i="1"/>
  <c r="GF956" i="1"/>
  <c r="GG956" i="1"/>
  <c r="GH956" i="1"/>
  <c r="GI956" i="1"/>
  <c r="GB957" i="1"/>
  <c r="GC957" i="1"/>
  <c r="GD957" i="1"/>
  <c r="GF957" i="1"/>
  <c r="GG957" i="1"/>
  <c r="GH957" i="1"/>
  <c r="GI957" i="1"/>
  <c r="GB958" i="1"/>
  <c r="GC958" i="1"/>
  <c r="GD958" i="1"/>
  <c r="GF958" i="1"/>
  <c r="GG958" i="1"/>
  <c r="GH958" i="1"/>
  <c r="GI958" i="1"/>
  <c r="GB959" i="1"/>
  <c r="GC959" i="1"/>
  <c r="GD959" i="1"/>
  <c r="GF959" i="1"/>
  <c r="GG959" i="1"/>
  <c r="GH959" i="1"/>
  <c r="GI959" i="1"/>
  <c r="GB960" i="1"/>
  <c r="GC960" i="1"/>
  <c r="GD960" i="1"/>
  <c r="GF960" i="1"/>
  <c r="GG960" i="1"/>
  <c r="GH960" i="1"/>
  <c r="GI960" i="1"/>
  <c r="GB961" i="1"/>
  <c r="GC961" i="1"/>
  <c r="GD961" i="1"/>
  <c r="GF961" i="1"/>
  <c r="GG961" i="1"/>
  <c r="GH961" i="1"/>
  <c r="GI961" i="1"/>
  <c r="GB962" i="1"/>
  <c r="GC962" i="1"/>
  <c r="GD962" i="1"/>
  <c r="GF962" i="1"/>
  <c r="GG962" i="1"/>
  <c r="GH962" i="1"/>
  <c r="GI962" i="1"/>
  <c r="GB963" i="1"/>
  <c r="GC963" i="1"/>
  <c r="GD963" i="1"/>
  <c r="GF963" i="1"/>
  <c r="GG963" i="1"/>
  <c r="GH963" i="1"/>
  <c r="GI963" i="1"/>
  <c r="GB964" i="1"/>
  <c r="GC964" i="1"/>
  <c r="GD964" i="1"/>
  <c r="GF964" i="1"/>
  <c r="GG964" i="1"/>
  <c r="GH964" i="1"/>
  <c r="GI964" i="1"/>
  <c r="GB965" i="1"/>
  <c r="GC965" i="1"/>
  <c r="GD965" i="1"/>
  <c r="GF965" i="1"/>
  <c r="GG965" i="1"/>
  <c r="GH965" i="1"/>
  <c r="GI965" i="1"/>
  <c r="GB966" i="1"/>
  <c r="GC966" i="1"/>
  <c r="GD966" i="1"/>
  <c r="GF966" i="1"/>
  <c r="GG966" i="1"/>
  <c r="GH966" i="1"/>
  <c r="GI966" i="1"/>
  <c r="GB967" i="1"/>
  <c r="GC967" i="1"/>
  <c r="GD967" i="1"/>
  <c r="GF967" i="1"/>
  <c r="GG967" i="1"/>
  <c r="GH967" i="1"/>
  <c r="GI967" i="1"/>
  <c r="GB968" i="1"/>
  <c r="GC968" i="1"/>
  <c r="GD968" i="1"/>
  <c r="GF968" i="1"/>
  <c r="GG968" i="1"/>
  <c r="GH968" i="1"/>
  <c r="GI968" i="1"/>
  <c r="GB969" i="1"/>
  <c r="GC969" i="1"/>
  <c r="GD969" i="1"/>
  <c r="GF969" i="1"/>
  <c r="GG969" i="1"/>
  <c r="GH969" i="1"/>
  <c r="GI969" i="1"/>
  <c r="GB970" i="1"/>
  <c r="GC970" i="1"/>
  <c r="GD970" i="1"/>
  <c r="GF970" i="1"/>
  <c r="GG970" i="1"/>
  <c r="GH970" i="1"/>
  <c r="GI970" i="1"/>
  <c r="GB971" i="1"/>
  <c r="GC971" i="1"/>
  <c r="GD971" i="1"/>
  <c r="GF971" i="1"/>
  <c r="GG971" i="1"/>
  <c r="GH971" i="1"/>
  <c r="GI971" i="1"/>
  <c r="GB972" i="1"/>
  <c r="GC972" i="1"/>
  <c r="GD972" i="1"/>
  <c r="GF972" i="1"/>
  <c r="GG972" i="1"/>
  <c r="GH972" i="1"/>
  <c r="GI972" i="1"/>
  <c r="GB973" i="1"/>
  <c r="GC973" i="1"/>
  <c r="GD973" i="1"/>
  <c r="GF973" i="1"/>
  <c r="GG973" i="1"/>
  <c r="GH973" i="1"/>
  <c r="GI973" i="1"/>
  <c r="GB974" i="1"/>
  <c r="GC974" i="1"/>
  <c r="GD974" i="1"/>
  <c r="GF974" i="1"/>
  <c r="GG974" i="1"/>
  <c r="GH974" i="1"/>
  <c r="GI974" i="1"/>
  <c r="GB975" i="1"/>
  <c r="GC975" i="1"/>
  <c r="GD975" i="1"/>
  <c r="GF975" i="1"/>
  <c r="GG975" i="1"/>
  <c r="GH975" i="1"/>
  <c r="GI975" i="1"/>
  <c r="GB976" i="1"/>
  <c r="GC976" i="1"/>
  <c r="GD976" i="1"/>
  <c r="GF976" i="1"/>
  <c r="GG976" i="1"/>
  <c r="GH976" i="1"/>
  <c r="GI976" i="1"/>
  <c r="GB977" i="1"/>
  <c r="GC977" i="1"/>
  <c r="GD977" i="1"/>
  <c r="GF977" i="1"/>
  <c r="GG977" i="1"/>
  <c r="GH977" i="1"/>
  <c r="GI977" i="1"/>
  <c r="GB6" i="1"/>
  <c r="GC6" i="1"/>
  <c r="GD6" i="1"/>
  <c r="GF6" i="1"/>
  <c r="GG6" i="1"/>
  <c r="GH6" i="1"/>
  <c r="GI6" i="1"/>
  <c r="CJ7" i="1"/>
  <c r="CK7" i="1"/>
  <c r="CL7" i="1"/>
  <c r="CN7" i="1"/>
  <c r="CO7" i="1"/>
  <c r="CP7" i="1"/>
  <c r="CQ7" i="1"/>
  <c r="CJ8" i="1"/>
  <c r="CK8" i="1"/>
  <c r="CL8" i="1"/>
  <c r="CN8" i="1"/>
  <c r="CO8" i="1"/>
  <c r="CP8" i="1"/>
  <c r="CQ8" i="1"/>
  <c r="CJ9" i="1"/>
  <c r="CK9" i="1"/>
  <c r="CL9" i="1"/>
  <c r="CN9" i="1"/>
  <c r="CO9" i="1"/>
  <c r="CP9" i="1"/>
  <c r="CQ9" i="1"/>
  <c r="CJ10" i="1"/>
  <c r="CK10" i="1"/>
  <c r="CL10" i="1"/>
  <c r="CN10" i="1"/>
  <c r="CO10" i="1"/>
  <c r="CP10" i="1"/>
  <c r="CQ10" i="1"/>
  <c r="CJ11" i="1"/>
  <c r="CK11" i="1"/>
  <c r="CL11" i="1"/>
  <c r="CN11" i="1"/>
  <c r="CO11" i="1"/>
  <c r="CP11" i="1"/>
  <c r="CQ11" i="1"/>
  <c r="CJ12" i="1"/>
  <c r="CK12" i="1"/>
  <c r="CL12" i="1"/>
  <c r="CN12" i="1"/>
  <c r="CO12" i="1"/>
  <c r="CP12" i="1"/>
  <c r="CQ12" i="1"/>
  <c r="CJ13" i="1"/>
  <c r="CK13" i="1"/>
  <c r="CL13" i="1"/>
  <c r="CN13" i="1"/>
  <c r="CO13" i="1"/>
  <c r="CP13" i="1"/>
  <c r="CQ13" i="1"/>
  <c r="CJ14" i="1"/>
  <c r="CK14" i="1"/>
  <c r="CL14" i="1"/>
  <c r="CN14" i="1"/>
  <c r="CO14" i="1"/>
  <c r="CP14" i="1"/>
  <c r="CQ14" i="1"/>
  <c r="CJ15" i="1"/>
  <c r="CK15" i="1"/>
  <c r="CL15" i="1"/>
  <c r="CN15" i="1"/>
  <c r="CO15" i="1"/>
  <c r="CP15" i="1"/>
  <c r="CQ15" i="1"/>
  <c r="CJ16" i="1"/>
  <c r="CK16" i="1"/>
  <c r="CL16" i="1"/>
  <c r="CN16" i="1"/>
  <c r="CO16" i="1"/>
  <c r="CP16" i="1"/>
  <c r="CQ16" i="1"/>
  <c r="CJ17" i="1"/>
  <c r="CK17" i="1"/>
  <c r="CL17" i="1"/>
  <c r="CN17" i="1"/>
  <c r="CO17" i="1"/>
  <c r="CP17" i="1"/>
  <c r="CQ17" i="1"/>
  <c r="CJ18" i="1"/>
  <c r="CK18" i="1"/>
  <c r="CL18" i="1"/>
  <c r="CN18" i="1"/>
  <c r="CO18" i="1"/>
  <c r="CP18" i="1"/>
  <c r="CQ18" i="1"/>
  <c r="CJ19" i="1"/>
  <c r="CK19" i="1"/>
  <c r="CL19" i="1"/>
  <c r="CN19" i="1"/>
  <c r="CO19" i="1"/>
  <c r="CP19" i="1"/>
  <c r="CQ19" i="1"/>
  <c r="CJ20" i="1"/>
  <c r="CK20" i="1"/>
  <c r="CL20" i="1"/>
  <c r="CN20" i="1"/>
  <c r="CO20" i="1"/>
  <c r="CP20" i="1"/>
  <c r="CQ20" i="1"/>
  <c r="CJ21" i="1"/>
  <c r="CK21" i="1"/>
  <c r="CL21" i="1"/>
  <c r="CN21" i="1"/>
  <c r="CO21" i="1"/>
  <c r="CP21" i="1"/>
  <c r="CQ21" i="1"/>
  <c r="CJ22" i="1"/>
  <c r="CK22" i="1"/>
  <c r="CL22" i="1"/>
  <c r="CN22" i="1"/>
  <c r="CO22" i="1"/>
  <c r="CP22" i="1"/>
  <c r="CQ22" i="1"/>
  <c r="CJ23" i="1"/>
  <c r="CK23" i="1"/>
  <c r="CL23" i="1"/>
  <c r="CN23" i="1"/>
  <c r="CO23" i="1"/>
  <c r="CP23" i="1"/>
  <c r="CQ23" i="1"/>
  <c r="CJ24" i="1"/>
  <c r="CK24" i="1"/>
  <c r="CL24" i="1"/>
  <c r="CN24" i="1"/>
  <c r="CO24" i="1"/>
  <c r="CP24" i="1"/>
  <c r="CQ24" i="1"/>
  <c r="CJ25" i="1"/>
  <c r="CK25" i="1"/>
  <c r="CL25" i="1"/>
  <c r="CN25" i="1"/>
  <c r="CO25" i="1"/>
  <c r="CP25" i="1"/>
  <c r="CQ25" i="1"/>
  <c r="CJ26" i="1"/>
  <c r="CK26" i="1"/>
  <c r="CL26" i="1"/>
  <c r="CN26" i="1"/>
  <c r="CO26" i="1"/>
  <c r="CP26" i="1"/>
  <c r="CQ26" i="1"/>
  <c r="CJ27" i="1"/>
  <c r="CK27" i="1"/>
  <c r="CL27" i="1"/>
  <c r="CN27" i="1"/>
  <c r="CO27" i="1"/>
  <c r="CP27" i="1"/>
  <c r="CQ27" i="1"/>
  <c r="CJ28" i="1"/>
  <c r="CK28" i="1"/>
  <c r="CL28" i="1"/>
  <c r="CN28" i="1"/>
  <c r="CO28" i="1"/>
  <c r="CP28" i="1"/>
  <c r="CQ28" i="1"/>
  <c r="CJ29" i="1"/>
  <c r="CK29" i="1"/>
  <c r="CL29" i="1"/>
  <c r="CN29" i="1"/>
  <c r="CO29" i="1"/>
  <c r="CP29" i="1"/>
  <c r="CQ29" i="1"/>
  <c r="CJ30" i="1"/>
  <c r="CK30" i="1"/>
  <c r="CL30" i="1"/>
  <c r="CN30" i="1"/>
  <c r="CO30" i="1"/>
  <c r="CP30" i="1"/>
  <c r="CQ30" i="1"/>
  <c r="CJ31" i="1"/>
  <c r="CK31" i="1"/>
  <c r="CL31" i="1"/>
  <c r="CN31" i="1"/>
  <c r="CO31" i="1"/>
  <c r="CP31" i="1"/>
  <c r="CQ31" i="1"/>
  <c r="CJ32" i="1"/>
  <c r="CK32" i="1"/>
  <c r="CL32" i="1"/>
  <c r="CN32" i="1"/>
  <c r="CO32" i="1"/>
  <c r="CP32" i="1"/>
  <c r="CQ32" i="1"/>
  <c r="CJ33" i="1"/>
  <c r="CK33" i="1"/>
  <c r="CL33" i="1"/>
  <c r="CN33" i="1"/>
  <c r="CO33" i="1"/>
  <c r="CP33" i="1"/>
  <c r="CQ33" i="1"/>
  <c r="CJ34" i="1"/>
  <c r="CK34" i="1"/>
  <c r="CL34" i="1"/>
  <c r="CN34" i="1"/>
  <c r="CO34" i="1"/>
  <c r="CP34" i="1"/>
  <c r="CQ34" i="1"/>
  <c r="CJ35" i="1"/>
  <c r="CK35" i="1"/>
  <c r="CL35" i="1"/>
  <c r="CN35" i="1"/>
  <c r="CO35" i="1"/>
  <c r="CP35" i="1"/>
  <c r="CQ35" i="1"/>
  <c r="CJ36" i="1"/>
  <c r="CK36" i="1"/>
  <c r="CL36" i="1"/>
  <c r="CN36" i="1"/>
  <c r="CO36" i="1"/>
  <c r="CP36" i="1"/>
  <c r="CQ36" i="1"/>
  <c r="CJ37" i="1"/>
  <c r="CK37" i="1"/>
  <c r="CL37" i="1"/>
  <c r="CN37" i="1"/>
  <c r="CO37" i="1"/>
  <c r="CP37" i="1"/>
  <c r="CQ37" i="1"/>
  <c r="CJ38" i="1"/>
  <c r="CK38" i="1"/>
  <c r="CL38" i="1"/>
  <c r="CN38" i="1"/>
  <c r="CO38" i="1"/>
  <c r="CP38" i="1"/>
  <c r="CQ38" i="1"/>
  <c r="CJ39" i="1"/>
  <c r="CK39" i="1"/>
  <c r="CL39" i="1"/>
  <c r="CN39" i="1"/>
  <c r="CO39" i="1"/>
  <c r="CP39" i="1"/>
  <c r="CQ39" i="1"/>
  <c r="CJ40" i="1"/>
  <c r="CK40" i="1"/>
  <c r="CL40" i="1"/>
  <c r="CN40" i="1"/>
  <c r="CO40" i="1"/>
  <c r="CP40" i="1"/>
  <c r="CQ40" i="1"/>
  <c r="CJ41" i="1"/>
  <c r="CK41" i="1"/>
  <c r="CL41" i="1"/>
  <c r="CN41" i="1"/>
  <c r="CO41" i="1"/>
  <c r="CP41" i="1"/>
  <c r="CQ41" i="1"/>
  <c r="CJ42" i="1"/>
  <c r="CK42" i="1"/>
  <c r="CL42" i="1"/>
  <c r="CN42" i="1"/>
  <c r="CO42" i="1"/>
  <c r="CP42" i="1"/>
  <c r="CQ42" i="1"/>
  <c r="CJ43" i="1"/>
  <c r="CK43" i="1"/>
  <c r="CL43" i="1"/>
  <c r="CN43" i="1"/>
  <c r="CO43" i="1"/>
  <c r="CP43" i="1"/>
  <c r="CQ43" i="1"/>
  <c r="CJ44" i="1"/>
  <c r="CK44" i="1"/>
  <c r="CL44" i="1"/>
  <c r="CN44" i="1"/>
  <c r="CO44" i="1"/>
  <c r="CP44" i="1"/>
  <c r="CQ44" i="1"/>
  <c r="CJ45" i="1"/>
  <c r="CK45" i="1"/>
  <c r="CL45" i="1"/>
  <c r="CN45" i="1"/>
  <c r="CO45" i="1"/>
  <c r="CP45" i="1"/>
  <c r="CQ45" i="1"/>
  <c r="CJ46" i="1"/>
  <c r="CK46" i="1"/>
  <c r="CL46" i="1"/>
  <c r="CN46" i="1"/>
  <c r="CO46" i="1"/>
  <c r="CP46" i="1"/>
  <c r="CQ46" i="1"/>
  <c r="CJ47" i="1"/>
  <c r="CK47" i="1"/>
  <c r="CL47" i="1"/>
  <c r="CN47" i="1"/>
  <c r="CO47" i="1"/>
  <c r="CP47" i="1"/>
  <c r="CQ47" i="1"/>
  <c r="CJ48" i="1"/>
  <c r="CK48" i="1"/>
  <c r="CL48" i="1"/>
  <c r="CN48" i="1"/>
  <c r="CO48" i="1"/>
  <c r="CP48" i="1"/>
  <c r="CQ48" i="1"/>
  <c r="CJ49" i="1"/>
  <c r="CK49" i="1"/>
  <c r="CL49" i="1"/>
  <c r="CN49" i="1"/>
  <c r="CO49" i="1"/>
  <c r="CP49" i="1"/>
  <c r="CQ49" i="1"/>
  <c r="CJ50" i="1"/>
  <c r="CK50" i="1"/>
  <c r="CL50" i="1"/>
  <c r="CN50" i="1"/>
  <c r="CO50" i="1"/>
  <c r="CP50" i="1"/>
  <c r="CQ50" i="1"/>
  <c r="CJ51" i="1"/>
  <c r="CK51" i="1"/>
  <c r="CL51" i="1"/>
  <c r="CN51" i="1"/>
  <c r="CO51" i="1"/>
  <c r="CP51" i="1"/>
  <c r="CQ51" i="1"/>
  <c r="CJ52" i="1"/>
  <c r="CK52" i="1"/>
  <c r="CL52" i="1"/>
  <c r="CN52" i="1"/>
  <c r="CO52" i="1"/>
  <c r="CP52" i="1"/>
  <c r="CQ52" i="1"/>
  <c r="CJ53" i="1"/>
  <c r="CK53" i="1"/>
  <c r="CL53" i="1"/>
  <c r="CN53" i="1"/>
  <c r="CO53" i="1"/>
  <c r="CP53" i="1"/>
  <c r="CQ53" i="1"/>
  <c r="CJ54" i="1"/>
  <c r="CK54" i="1"/>
  <c r="CL54" i="1"/>
  <c r="CN54" i="1"/>
  <c r="CO54" i="1"/>
  <c r="CP54" i="1"/>
  <c r="CQ54" i="1"/>
  <c r="CJ55" i="1"/>
  <c r="CK55" i="1"/>
  <c r="CL55" i="1"/>
  <c r="CN55" i="1"/>
  <c r="CO55" i="1"/>
  <c r="CP55" i="1"/>
  <c r="CQ55" i="1"/>
  <c r="CJ56" i="1"/>
  <c r="CK56" i="1"/>
  <c r="CL56" i="1"/>
  <c r="CN56" i="1"/>
  <c r="CO56" i="1"/>
  <c r="CP56" i="1"/>
  <c r="CQ56" i="1"/>
  <c r="CJ57" i="1"/>
  <c r="CK57" i="1"/>
  <c r="CL57" i="1"/>
  <c r="CN57" i="1"/>
  <c r="CO57" i="1"/>
  <c r="CP57" i="1"/>
  <c r="CQ57" i="1"/>
  <c r="CJ58" i="1"/>
  <c r="CK58" i="1"/>
  <c r="CL58" i="1"/>
  <c r="CN58" i="1"/>
  <c r="CO58" i="1"/>
  <c r="CP58" i="1"/>
  <c r="CQ58" i="1"/>
  <c r="CJ59" i="1"/>
  <c r="CK59" i="1"/>
  <c r="CL59" i="1"/>
  <c r="CN59" i="1"/>
  <c r="CO59" i="1"/>
  <c r="CP59" i="1"/>
  <c r="CQ59" i="1"/>
  <c r="CJ60" i="1"/>
  <c r="CK60" i="1"/>
  <c r="CL60" i="1"/>
  <c r="CN60" i="1"/>
  <c r="CO60" i="1"/>
  <c r="CP60" i="1"/>
  <c r="CQ60" i="1"/>
  <c r="CJ61" i="1"/>
  <c r="CK61" i="1"/>
  <c r="CL61" i="1"/>
  <c r="CN61" i="1"/>
  <c r="CO61" i="1"/>
  <c r="CP61" i="1"/>
  <c r="CQ61" i="1"/>
  <c r="CJ62" i="1"/>
  <c r="CK62" i="1"/>
  <c r="CL62" i="1"/>
  <c r="CN62" i="1"/>
  <c r="CO62" i="1"/>
  <c r="CP62" i="1"/>
  <c r="CQ62" i="1"/>
  <c r="CJ63" i="1"/>
  <c r="CK63" i="1"/>
  <c r="CL63" i="1"/>
  <c r="CN63" i="1"/>
  <c r="CO63" i="1"/>
  <c r="CP63" i="1"/>
  <c r="CQ63" i="1"/>
  <c r="CJ64" i="1"/>
  <c r="CK64" i="1"/>
  <c r="CL64" i="1"/>
  <c r="CN64" i="1"/>
  <c r="CO64" i="1"/>
  <c r="CP64" i="1"/>
  <c r="CQ64" i="1"/>
  <c r="CJ65" i="1"/>
  <c r="CK65" i="1"/>
  <c r="CL65" i="1"/>
  <c r="CN65" i="1"/>
  <c r="CO65" i="1"/>
  <c r="CP65" i="1"/>
  <c r="CQ65" i="1"/>
  <c r="CJ66" i="1"/>
  <c r="CK66" i="1"/>
  <c r="CL66" i="1"/>
  <c r="CN66" i="1"/>
  <c r="CO66" i="1"/>
  <c r="CP66" i="1"/>
  <c r="CQ66" i="1"/>
  <c r="CJ67" i="1"/>
  <c r="CK67" i="1"/>
  <c r="CL67" i="1"/>
  <c r="CN67" i="1"/>
  <c r="CO67" i="1"/>
  <c r="CP67" i="1"/>
  <c r="CQ67" i="1"/>
  <c r="CJ68" i="1"/>
  <c r="CK68" i="1"/>
  <c r="CL68" i="1"/>
  <c r="CN68" i="1"/>
  <c r="CO68" i="1"/>
  <c r="CP68" i="1"/>
  <c r="CQ68" i="1"/>
  <c r="CJ69" i="1"/>
  <c r="CK69" i="1"/>
  <c r="CL69" i="1"/>
  <c r="CN69" i="1"/>
  <c r="CO69" i="1"/>
  <c r="CP69" i="1"/>
  <c r="CQ69" i="1"/>
  <c r="CJ70" i="1"/>
  <c r="CK70" i="1"/>
  <c r="CL70" i="1"/>
  <c r="CN70" i="1"/>
  <c r="CO70" i="1"/>
  <c r="CP70" i="1"/>
  <c r="CQ70" i="1"/>
  <c r="CJ71" i="1"/>
  <c r="CK71" i="1"/>
  <c r="CL71" i="1"/>
  <c r="CN71" i="1"/>
  <c r="CO71" i="1"/>
  <c r="CP71" i="1"/>
  <c r="CQ71" i="1"/>
  <c r="CJ72" i="1"/>
  <c r="CK72" i="1"/>
  <c r="CL72" i="1"/>
  <c r="CN72" i="1"/>
  <c r="CO72" i="1"/>
  <c r="CP72" i="1"/>
  <c r="CQ72" i="1"/>
  <c r="CJ73" i="1"/>
  <c r="CK73" i="1"/>
  <c r="CL73" i="1"/>
  <c r="CN73" i="1"/>
  <c r="CO73" i="1"/>
  <c r="CP73" i="1"/>
  <c r="CQ73" i="1"/>
  <c r="CJ74" i="1"/>
  <c r="CK74" i="1"/>
  <c r="CL74" i="1"/>
  <c r="CN74" i="1"/>
  <c r="CO74" i="1"/>
  <c r="CP74" i="1"/>
  <c r="CQ74" i="1"/>
  <c r="CJ75" i="1"/>
  <c r="CK75" i="1"/>
  <c r="CL75" i="1"/>
  <c r="CN75" i="1"/>
  <c r="CO75" i="1"/>
  <c r="CP75" i="1"/>
  <c r="CQ75" i="1"/>
  <c r="CJ76" i="1"/>
  <c r="CK76" i="1"/>
  <c r="CL76" i="1"/>
  <c r="CN76" i="1"/>
  <c r="CO76" i="1"/>
  <c r="CP76" i="1"/>
  <c r="CQ76" i="1"/>
  <c r="CJ77" i="1"/>
  <c r="CK77" i="1"/>
  <c r="CL77" i="1"/>
  <c r="CN77" i="1"/>
  <c r="CO77" i="1"/>
  <c r="CP77" i="1"/>
  <c r="CQ77" i="1"/>
  <c r="CJ78" i="1"/>
  <c r="CK78" i="1"/>
  <c r="CL78" i="1"/>
  <c r="CN78" i="1"/>
  <c r="CO78" i="1"/>
  <c r="CP78" i="1"/>
  <c r="CQ78" i="1"/>
  <c r="CJ79" i="1"/>
  <c r="CK79" i="1"/>
  <c r="CL79" i="1"/>
  <c r="CN79" i="1"/>
  <c r="CO79" i="1"/>
  <c r="CP79" i="1"/>
  <c r="CQ79" i="1"/>
  <c r="CJ80" i="1"/>
  <c r="CK80" i="1"/>
  <c r="CL80" i="1"/>
  <c r="CN80" i="1"/>
  <c r="CO80" i="1"/>
  <c r="CP80" i="1"/>
  <c r="CQ80" i="1"/>
  <c r="CJ81" i="1"/>
  <c r="CK81" i="1"/>
  <c r="CL81" i="1"/>
  <c r="CN81" i="1"/>
  <c r="CO81" i="1"/>
  <c r="CP81" i="1"/>
  <c r="CQ81" i="1"/>
  <c r="CJ82" i="1"/>
  <c r="CK82" i="1"/>
  <c r="CL82" i="1"/>
  <c r="CN82" i="1"/>
  <c r="CO82" i="1"/>
  <c r="CP82" i="1"/>
  <c r="CQ82" i="1"/>
  <c r="CJ83" i="1"/>
  <c r="CK83" i="1"/>
  <c r="CL83" i="1"/>
  <c r="CN83" i="1"/>
  <c r="CO83" i="1"/>
  <c r="CP83" i="1"/>
  <c r="CQ83" i="1"/>
  <c r="CJ84" i="1"/>
  <c r="CK84" i="1"/>
  <c r="CL84" i="1"/>
  <c r="CN84" i="1"/>
  <c r="CO84" i="1"/>
  <c r="CP84" i="1"/>
  <c r="CQ84" i="1"/>
  <c r="CJ85" i="1"/>
  <c r="CK85" i="1"/>
  <c r="CL85" i="1"/>
  <c r="CN85" i="1"/>
  <c r="CO85" i="1"/>
  <c r="CP85" i="1"/>
  <c r="CQ85" i="1"/>
  <c r="CJ86" i="1"/>
  <c r="CK86" i="1"/>
  <c r="CL86" i="1"/>
  <c r="CN86" i="1"/>
  <c r="CO86" i="1"/>
  <c r="CP86" i="1"/>
  <c r="CQ86" i="1"/>
  <c r="CJ87" i="1"/>
  <c r="CK87" i="1"/>
  <c r="CL87" i="1"/>
  <c r="CN87" i="1"/>
  <c r="CO87" i="1"/>
  <c r="CP87" i="1"/>
  <c r="CQ87" i="1"/>
  <c r="CJ88" i="1"/>
  <c r="CK88" i="1"/>
  <c r="CL88" i="1"/>
  <c r="CN88" i="1"/>
  <c r="CO88" i="1"/>
  <c r="CP88" i="1"/>
  <c r="CQ88" i="1"/>
  <c r="CJ89" i="1"/>
  <c r="CK89" i="1"/>
  <c r="CL89" i="1"/>
  <c r="CN89" i="1"/>
  <c r="CO89" i="1"/>
  <c r="CP89" i="1"/>
  <c r="CQ89" i="1"/>
  <c r="CJ90" i="1"/>
  <c r="CK90" i="1"/>
  <c r="CL90" i="1"/>
  <c r="CN90" i="1"/>
  <c r="CO90" i="1"/>
  <c r="CP90" i="1"/>
  <c r="CQ90" i="1"/>
  <c r="CJ91" i="1"/>
  <c r="CK91" i="1"/>
  <c r="CL91" i="1"/>
  <c r="CN91" i="1"/>
  <c r="CO91" i="1"/>
  <c r="CP91" i="1"/>
  <c r="CQ91" i="1"/>
  <c r="CJ92" i="1"/>
  <c r="CK92" i="1"/>
  <c r="CL92" i="1"/>
  <c r="CN92" i="1"/>
  <c r="CO92" i="1"/>
  <c r="CP92" i="1"/>
  <c r="CQ92" i="1"/>
  <c r="CJ93" i="1"/>
  <c r="CK93" i="1"/>
  <c r="CL93" i="1"/>
  <c r="CN93" i="1"/>
  <c r="CO93" i="1"/>
  <c r="CP93" i="1"/>
  <c r="CQ93" i="1"/>
  <c r="CJ94" i="1"/>
  <c r="CK94" i="1"/>
  <c r="CL94" i="1"/>
  <c r="CN94" i="1"/>
  <c r="CO94" i="1"/>
  <c r="CP94" i="1"/>
  <c r="CQ94" i="1"/>
  <c r="CJ95" i="1"/>
  <c r="CK95" i="1"/>
  <c r="CL95" i="1"/>
  <c r="CN95" i="1"/>
  <c r="CO95" i="1"/>
  <c r="CP95" i="1"/>
  <c r="CQ95" i="1"/>
  <c r="CJ96" i="1"/>
  <c r="CK96" i="1"/>
  <c r="CL96" i="1"/>
  <c r="CN96" i="1"/>
  <c r="CO96" i="1"/>
  <c r="CP96" i="1"/>
  <c r="CQ96" i="1"/>
  <c r="CJ97" i="1"/>
  <c r="CK97" i="1"/>
  <c r="CL97" i="1"/>
  <c r="CN97" i="1"/>
  <c r="CO97" i="1"/>
  <c r="CP97" i="1"/>
  <c r="CQ97" i="1"/>
  <c r="CJ98" i="1"/>
  <c r="CK98" i="1"/>
  <c r="CL98" i="1"/>
  <c r="CN98" i="1"/>
  <c r="CO98" i="1"/>
  <c r="CP98" i="1"/>
  <c r="CQ98" i="1"/>
  <c r="CJ99" i="1"/>
  <c r="CK99" i="1"/>
  <c r="CL99" i="1"/>
  <c r="CN99" i="1"/>
  <c r="CO99" i="1"/>
  <c r="CP99" i="1"/>
  <c r="CQ99" i="1"/>
  <c r="CJ100" i="1"/>
  <c r="CK100" i="1"/>
  <c r="CL100" i="1"/>
  <c r="CN100" i="1"/>
  <c r="CO100" i="1"/>
  <c r="CP100" i="1"/>
  <c r="CQ100" i="1"/>
  <c r="CJ101" i="1"/>
  <c r="CK101" i="1"/>
  <c r="CL101" i="1"/>
  <c r="CN101" i="1"/>
  <c r="CO101" i="1"/>
  <c r="CP101" i="1"/>
  <c r="CQ101" i="1"/>
  <c r="CJ102" i="1"/>
  <c r="CK102" i="1"/>
  <c r="CL102" i="1"/>
  <c r="CN102" i="1"/>
  <c r="CO102" i="1"/>
  <c r="CP102" i="1"/>
  <c r="CQ102" i="1"/>
  <c r="CJ103" i="1"/>
  <c r="CK103" i="1"/>
  <c r="CL103" i="1"/>
  <c r="CN103" i="1"/>
  <c r="CO103" i="1"/>
  <c r="CP103" i="1"/>
  <c r="CQ103" i="1"/>
  <c r="CJ104" i="1"/>
  <c r="CK104" i="1"/>
  <c r="CL104" i="1"/>
  <c r="CN104" i="1"/>
  <c r="CO104" i="1"/>
  <c r="CP104" i="1"/>
  <c r="CQ104" i="1"/>
  <c r="CJ105" i="1"/>
  <c r="CK105" i="1"/>
  <c r="CL105" i="1"/>
  <c r="CN105" i="1"/>
  <c r="CO105" i="1"/>
  <c r="CP105" i="1"/>
  <c r="CQ105" i="1"/>
  <c r="CJ106" i="1"/>
  <c r="CK106" i="1"/>
  <c r="CL106" i="1"/>
  <c r="CN106" i="1"/>
  <c r="CO106" i="1"/>
  <c r="CP106" i="1"/>
  <c r="CQ106" i="1"/>
  <c r="CJ107" i="1"/>
  <c r="CK107" i="1"/>
  <c r="CL107" i="1"/>
  <c r="CN107" i="1"/>
  <c r="CO107" i="1"/>
  <c r="CP107" i="1"/>
  <c r="CQ107" i="1"/>
  <c r="CJ108" i="1"/>
  <c r="CK108" i="1"/>
  <c r="CL108" i="1"/>
  <c r="CN108" i="1"/>
  <c r="CO108" i="1"/>
  <c r="CP108" i="1"/>
  <c r="CQ108" i="1"/>
  <c r="CJ109" i="1"/>
  <c r="CK109" i="1"/>
  <c r="CL109" i="1"/>
  <c r="CN109" i="1"/>
  <c r="CO109" i="1"/>
  <c r="CP109" i="1"/>
  <c r="CQ109" i="1"/>
  <c r="CJ110" i="1"/>
  <c r="CK110" i="1"/>
  <c r="CL110" i="1"/>
  <c r="CN110" i="1"/>
  <c r="CO110" i="1"/>
  <c r="CP110" i="1"/>
  <c r="CQ110" i="1"/>
  <c r="CJ111" i="1"/>
  <c r="CK111" i="1"/>
  <c r="CL111" i="1"/>
  <c r="CN111" i="1"/>
  <c r="CO111" i="1"/>
  <c r="CP111" i="1"/>
  <c r="CQ111" i="1"/>
  <c r="CJ112" i="1"/>
  <c r="CK112" i="1"/>
  <c r="CL112" i="1"/>
  <c r="CN112" i="1"/>
  <c r="CO112" i="1"/>
  <c r="CP112" i="1"/>
  <c r="CQ112" i="1"/>
  <c r="CJ113" i="1"/>
  <c r="CK113" i="1"/>
  <c r="CL113" i="1"/>
  <c r="CN113" i="1"/>
  <c r="CO113" i="1"/>
  <c r="CP113" i="1"/>
  <c r="CQ113" i="1"/>
  <c r="CJ114" i="1"/>
  <c r="CK114" i="1"/>
  <c r="CL114" i="1"/>
  <c r="CN114" i="1"/>
  <c r="CO114" i="1"/>
  <c r="CP114" i="1"/>
  <c r="CQ114" i="1"/>
  <c r="CJ115" i="1"/>
  <c r="CK115" i="1"/>
  <c r="CL115" i="1"/>
  <c r="CN115" i="1"/>
  <c r="CO115" i="1"/>
  <c r="CP115" i="1"/>
  <c r="CQ115" i="1"/>
  <c r="CJ116" i="1"/>
  <c r="CK116" i="1"/>
  <c r="CL116" i="1"/>
  <c r="CN116" i="1"/>
  <c r="CO116" i="1"/>
  <c r="CP116" i="1"/>
  <c r="CQ116" i="1"/>
  <c r="CJ117" i="1"/>
  <c r="CK117" i="1"/>
  <c r="CL117" i="1"/>
  <c r="CN117" i="1"/>
  <c r="CO117" i="1"/>
  <c r="CP117" i="1"/>
  <c r="CQ117" i="1"/>
  <c r="CJ118" i="1"/>
  <c r="CK118" i="1"/>
  <c r="CL118" i="1"/>
  <c r="CN118" i="1"/>
  <c r="CO118" i="1"/>
  <c r="CP118" i="1"/>
  <c r="CQ118" i="1"/>
  <c r="CJ119" i="1"/>
  <c r="CK119" i="1"/>
  <c r="CL119" i="1"/>
  <c r="CN119" i="1"/>
  <c r="CO119" i="1"/>
  <c r="CP119" i="1"/>
  <c r="CQ119" i="1"/>
  <c r="CJ120" i="1"/>
  <c r="CK120" i="1"/>
  <c r="CL120" i="1"/>
  <c r="CN120" i="1"/>
  <c r="CO120" i="1"/>
  <c r="CP120" i="1"/>
  <c r="CQ120" i="1"/>
  <c r="CJ121" i="1"/>
  <c r="CK121" i="1"/>
  <c r="CL121" i="1"/>
  <c r="CN121" i="1"/>
  <c r="CO121" i="1"/>
  <c r="CP121" i="1"/>
  <c r="CQ121" i="1"/>
  <c r="CJ122" i="1"/>
  <c r="CK122" i="1"/>
  <c r="CL122" i="1"/>
  <c r="CN122" i="1"/>
  <c r="CO122" i="1"/>
  <c r="CP122" i="1"/>
  <c r="CQ122" i="1"/>
  <c r="CJ123" i="1"/>
  <c r="CK123" i="1"/>
  <c r="CL123" i="1"/>
  <c r="CN123" i="1"/>
  <c r="CO123" i="1"/>
  <c r="CP123" i="1"/>
  <c r="CQ123" i="1"/>
  <c r="CJ124" i="1"/>
  <c r="CK124" i="1"/>
  <c r="CL124" i="1"/>
  <c r="CN124" i="1"/>
  <c r="CO124" i="1"/>
  <c r="CP124" i="1"/>
  <c r="CQ124" i="1"/>
  <c r="CJ125" i="1"/>
  <c r="CK125" i="1"/>
  <c r="CL125" i="1"/>
  <c r="CN125" i="1"/>
  <c r="CO125" i="1"/>
  <c r="CP125" i="1"/>
  <c r="CQ125" i="1"/>
  <c r="CJ126" i="1"/>
  <c r="CK126" i="1"/>
  <c r="CL126" i="1"/>
  <c r="CN126" i="1"/>
  <c r="CO126" i="1"/>
  <c r="CP126" i="1"/>
  <c r="CQ126" i="1"/>
  <c r="CJ127" i="1"/>
  <c r="CK127" i="1"/>
  <c r="CL127" i="1"/>
  <c r="CN127" i="1"/>
  <c r="CO127" i="1"/>
  <c r="CP127" i="1"/>
  <c r="CQ127" i="1"/>
  <c r="CJ128" i="1"/>
  <c r="CK128" i="1"/>
  <c r="CL128" i="1"/>
  <c r="CN128" i="1"/>
  <c r="CO128" i="1"/>
  <c r="CP128" i="1"/>
  <c r="CQ128" i="1"/>
  <c r="CJ129" i="1"/>
  <c r="CK129" i="1"/>
  <c r="CL129" i="1"/>
  <c r="CN129" i="1"/>
  <c r="CO129" i="1"/>
  <c r="CP129" i="1"/>
  <c r="CQ129" i="1"/>
  <c r="CJ130" i="1"/>
  <c r="CK130" i="1"/>
  <c r="CL130" i="1"/>
  <c r="CN130" i="1"/>
  <c r="CO130" i="1"/>
  <c r="CP130" i="1"/>
  <c r="CQ130" i="1"/>
  <c r="CJ131" i="1"/>
  <c r="CK131" i="1"/>
  <c r="CL131" i="1"/>
  <c r="CN131" i="1"/>
  <c r="CO131" i="1"/>
  <c r="CP131" i="1"/>
  <c r="CQ131" i="1"/>
  <c r="CJ132" i="1"/>
  <c r="CK132" i="1"/>
  <c r="CL132" i="1"/>
  <c r="CN132" i="1"/>
  <c r="CO132" i="1"/>
  <c r="CP132" i="1"/>
  <c r="CQ132" i="1"/>
  <c r="CJ133" i="1"/>
  <c r="CK133" i="1"/>
  <c r="CL133" i="1"/>
  <c r="CN133" i="1"/>
  <c r="CO133" i="1"/>
  <c r="CP133" i="1"/>
  <c r="CQ133" i="1"/>
  <c r="CJ134" i="1"/>
  <c r="CK134" i="1"/>
  <c r="CL134" i="1"/>
  <c r="CN134" i="1"/>
  <c r="CO134" i="1"/>
  <c r="CP134" i="1"/>
  <c r="CQ134" i="1"/>
  <c r="CJ135" i="1"/>
  <c r="CK135" i="1"/>
  <c r="CL135" i="1"/>
  <c r="CN135" i="1"/>
  <c r="CO135" i="1"/>
  <c r="CP135" i="1"/>
  <c r="CQ135" i="1"/>
  <c r="CJ136" i="1"/>
  <c r="CK136" i="1"/>
  <c r="CL136" i="1"/>
  <c r="CN136" i="1"/>
  <c r="CO136" i="1"/>
  <c r="CP136" i="1"/>
  <c r="CQ136" i="1"/>
  <c r="CJ137" i="1"/>
  <c r="CK137" i="1"/>
  <c r="CL137" i="1"/>
  <c r="CN137" i="1"/>
  <c r="CO137" i="1"/>
  <c r="CP137" i="1"/>
  <c r="CQ137" i="1"/>
  <c r="CJ138" i="1"/>
  <c r="CK138" i="1"/>
  <c r="CL138" i="1"/>
  <c r="CN138" i="1"/>
  <c r="CO138" i="1"/>
  <c r="CP138" i="1"/>
  <c r="CQ138" i="1"/>
  <c r="CJ139" i="1"/>
  <c r="CK139" i="1"/>
  <c r="CL139" i="1"/>
  <c r="CN139" i="1"/>
  <c r="CO139" i="1"/>
  <c r="CP139" i="1"/>
  <c r="CQ139" i="1"/>
  <c r="CJ140" i="1"/>
  <c r="CK140" i="1"/>
  <c r="CL140" i="1"/>
  <c r="CN140" i="1"/>
  <c r="CO140" i="1"/>
  <c r="CP140" i="1"/>
  <c r="CQ140" i="1"/>
  <c r="CJ141" i="1"/>
  <c r="CK141" i="1"/>
  <c r="CL141" i="1"/>
  <c r="CN141" i="1"/>
  <c r="CO141" i="1"/>
  <c r="CP141" i="1"/>
  <c r="CQ141" i="1"/>
  <c r="CJ142" i="1"/>
  <c r="CK142" i="1"/>
  <c r="CL142" i="1"/>
  <c r="CN142" i="1"/>
  <c r="CO142" i="1"/>
  <c r="CP142" i="1"/>
  <c r="CQ142" i="1"/>
  <c r="CJ143" i="1"/>
  <c r="CK143" i="1"/>
  <c r="CL143" i="1"/>
  <c r="CN143" i="1"/>
  <c r="CO143" i="1"/>
  <c r="CP143" i="1"/>
  <c r="CQ143" i="1"/>
  <c r="CJ144" i="1"/>
  <c r="CK144" i="1"/>
  <c r="CL144" i="1"/>
  <c r="CN144" i="1"/>
  <c r="CO144" i="1"/>
  <c r="CP144" i="1"/>
  <c r="CQ144" i="1"/>
  <c r="CJ145" i="1"/>
  <c r="CK145" i="1"/>
  <c r="CL145" i="1"/>
  <c r="CN145" i="1"/>
  <c r="CO145" i="1"/>
  <c r="CP145" i="1"/>
  <c r="CQ145" i="1"/>
  <c r="CJ146" i="1"/>
  <c r="CK146" i="1"/>
  <c r="CL146" i="1"/>
  <c r="CN146" i="1"/>
  <c r="CO146" i="1"/>
  <c r="CP146" i="1"/>
  <c r="CQ146" i="1"/>
  <c r="CJ147" i="1"/>
  <c r="CK147" i="1"/>
  <c r="CL147" i="1"/>
  <c r="CN147" i="1"/>
  <c r="CO147" i="1"/>
  <c r="CP147" i="1"/>
  <c r="CQ147" i="1"/>
  <c r="CJ148" i="1"/>
  <c r="CK148" i="1"/>
  <c r="CL148" i="1"/>
  <c r="CN148" i="1"/>
  <c r="CO148" i="1"/>
  <c r="CP148" i="1"/>
  <c r="CQ148" i="1"/>
  <c r="CJ149" i="1"/>
  <c r="CK149" i="1"/>
  <c r="CL149" i="1"/>
  <c r="CN149" i="1"/>
  <c r="CO149" i="1"/>
  <c r="CP149" i="1"/>
  <c r="CQ149" i="1"/>
  <c r="CJ150" i="1"/>
  <c r="CK150" i="1"/>
  <c r="CL150" i="1"/>
  <c r="CN150" i="1"/>
  <c r="CO150" i="1"/>
  <c r="CP150" i="1"/>
  <c r="CQ150" i="1"/>
  <c r="CJ151" i="1"/>
  <c r="CK151" i="1"/>
  <c r="CL151" i="1"/>
  <c r="CN151" i="1"/>
  <c r="CO151" i="1"/>
  <c r="CP151" i="1"/>
  <c r="CQ151" i="1"/>
  <c r="CJ152" i="1"/>
  <c r="CK152" i="1"/>
  <c r="CL152" i="1"/>
  <c r="CN152" i="1"/>
  <c r="CO152" i="1"/>
  <c r="CP152" i="1"/>
  <c r="CQ152" i="1"/>
  <c r="CJ153" i="1"/>
  <c r="CK153" i="1"/>
  <c r="CL153" i="1"/>
  <c r="CN153" i="1"/>
  <c r="CO153" i="1"/>
  <c r="CP153" i="1"/>
  <c r="CQ153" i="1"/>
  <c r="CJ154" i="1"/>
  <c r="CK154" i="1"/>
  <c r="CL154" i="1"/>
  <c r="CN154" i="1"/>
  <c r="CO154" i="1"/>
  <c r="CP154" i="1"/>
  <c r="CQ154" i="1"/>
  <c r="CJ155" i="1"/>
  <c r="CK155" i="1"/>
  <c r="CL155" i="1"/>
  <c r="CN155" i="1"/>
  <c r="CO155" i="1"/>
  <c r="CP155" i="1"/>
  <c r="CQ155" i="1"/>
  <c r="CJ156" i="1"/>
  <c r="CK156" i="1"/>
  <c r="CL156" i="1"/>
  <c r="CN156" i="1"/>
  <c r="CO156" i="1"/>
  <c r="CP156" i="1"/>
  <c r="CQ156" i="1"/>
  <c r="CJ157" i="1"/>
  <c r="CK157" i="1"/>
  <c r="CL157" i="1"/>
  <c r="CN157" i="1"/>
  <c r="CO157" i="1"/>
  <c r="CP157" i="1"/>
  <c r="CQ157" i="1"/>
  <c r="CJ158" i="1"/>
  <c r="CK158" i="1"/>
  <c r="CL158" i="1"/>
  <c r="CN158" i="1"/>
  <c r="CO158" i="1"/>
  <c r="CP158" i="1"/>
  <c r="CQ158" i="1"/>
  <c r="CJ159" i="1"/>
  <c r="CK159" i="1"/>
  <c r="CL159" i="1"/>
  <c r="CN159" i="1"/>
  <c r="CO159" i="1"/>
  <c r="CP159" i="1"/>
  <c r="CQ159" i="1"/>
  <c r="CJ160" i="1"/>
  <c r="CK160" i="1"/>
  <c r="CL160" i="1"/>
  <c r="CN160" i="1"/>
  <c r="CO160" i="1"/>
  <c r="CP160" i="1"/>
  <c r="CQ160" i="1"/>
  <c r="CJ161" i="1"/>
  <c r="CK161" i="1"/>
  <c r="CL161" i="1"/>
  <c r="CN161" i="1"/>
  <c r="CO161" i="1"/>
  <c r="CP161" i="1"/>
  <c r="CQ161" i="1"/>
  <c r="CJ162" i="1"/>
  <c r="CK162" i="1"/>
  <c r="CL162" i="1"/>
  <c r="CN162" i="1"/>
  <c r="CO162" i="1"/>
  <c r="CP162" i="1"/>
  <c r="CQ162" i="1"/>
  <c r="CJ163" i="1"/>
  <c r="CK163" i="1"/>
  <c r="CL163" i="1"/>
  <c r="CN163" i="1"/>
  <c r="CO163" i="1"/>
  <c r="CP163" i="1"/>
  <c r="CQ163" i="1"/>
  <c r="CJ164" i="1"/>
  <c r="CK164" i="1"/>
  <c r="CL164" i="1"/>
  <c r="CN164" i="1"/>
  <c r="CO164" i="1"/>
  <c r="CP164" i="1"/>
  <c r="CQ164" i="1"/>
  <c r="CJ165" i="1"/>
  <c r="CK165" i="1"/>
  <c r="CL165" i="1"/>
  <c r="CN165" i="1"/>
  <c r="CO165" i="1"/>
  <c r="CP165" i="1"/>
  <c r="CQ165" i="1"/>
  <c r="CJ166" i="1"/>
  <c r="CK166" i="1"/>
  <c r="CL166" i="1"/>
  <c r="CN166" i="1"/>
  <c r="CO166" i="1"/>
  <c r="CP166" i="1"/>
  <c r="CQ166" i="1"/>
  <c r="CJ167" i="1"/>
  <c r="CK167" i="1"/>
  <c r="CL167" i="1"/>
  <c r="CN167" i="1"/>
  <c r="CO167" i="1"/>
  <c r="CP167" i="1"/>
  <c r="CQ167" i="1"/>
  <c r="CJ168" i="1"/>
  <c r="CK168" i="1"/>
  <c r="CL168" i="1"/>
  <c r="CN168" i="1"/>
  <c r="CO168" i="1"/>
  <c r="CP168" i="1"/>
  <c r="CQ168" i="1"/>
  <c r="CJ169" i="1"/>
  <c r="CK169" i="1"/>
  <c r="CL169" i="1"/>
  <c r="CN169" i="1"/>
  <c r="CO169" i="1"/>
  <c r="CP169" i="1"/>
  <c r="CQ169" i="1"/>
  <c r="CJ170" i="1"/>
  <c r="CK170" i="1"/>
  <c r="CL170" i="1"/>
  <c r="CN170" i="1"/>
  <c r="CO170" i="1"/>
  <c r="CP170" i="1"/>
  <c r="CQ170" i="1"/>
  <c r="CJ171" i="1"/>
  <c r="CK171" i="1"/>
  <c r="CL171" i="1"/>
  <c r="CN171" i="1"/>
  <c r="CO171" i="1"/>
  <c r="CP171" i="1"/>
  <c r="CQ171" i="1"/>
  <c r="CJ172" i="1"/>
  <c r="CK172" i="1"/>
  <c r="CL172" i="1"/>
  <c r="CN172" i="1"/>
  <c r="CO172" i="1"/>
  <c r="CP172" i="1"/>
  <c r="CQ172" i="1"/>
  <c r="CJ173" i="1"/>
  <c r="CK173" i="1"/>
  <c r="CL173" i="1"/>
  <c r="CN173" i="1"/>
  <c r="CO173" i="1"/>
  <c r="CP173" i="1"/>
  <c r="CQ173" i="1"/>
  <c r="CJ174" i="1"/>
  <c r="CK174" i="1"/>
  <c r="CL174" i="1"/>
  <c r="CN174" i="1"/>
  <c r="CO174" i="1"/>
  <c r="CP174" i="1"/>
  <c r="CQ174" i="1"/>
  <c r="CJ175" i="1"/>
  <c r="CK175" i="1"/>
  <c r="CL175" i="1"/>
  <c r="CN175" i="1"/>
  <c r="CO175" i="1"/>
  <c r="CP175" i="1"/>
  <c r="CQ175" i="1"/>
  <c r="CJ176" i="1"/>
  <c r="CK176" i="1"/>
  <c r="CL176" i="1"/>
  <c r="CN176" i="1"/>
  <c r="CO176" i="1"/>
  <c r="CP176" i="1"/>
  <c r="CQ176" i="1"/>
  <c r="CJ177" i="1"/>
  <c r="CK177" i="1"/>
  <c r="CL177" i="1"/>
  <c r="CN177" i="1"/>
  <c r="CO177" i="1"/>
  <c r="CP177" i="1"/>
  <c r="CQ177" i="1"/>
  <c r="CJ178" i="1"/>
  <c r="CK178" i="1"/>
  <c r="CL178" i="1"/>
  <c r="CN178" i="1"/>
  <c r="CO178" i="1"/>
  <c r="CP178" i="1"/>
  <c r="CQ178" i="1"/>
  <c r="CJ179" i="1"/>
  <c r="CK179" i="1"/>
  <c r="CL179" i="1"/>
  <c r="CN179" i="1"/>
  <c r="CO179" i="1"/>
  <c r="CP179" i="1"/>
  <c r="CQ179" i="1"/>
  <c r="CJ180" i="1"/>
  <c r="CK180" i="1"/>
  <c r="CL180" i="1"/>
  <c r="CN180" i="1"/>
  <c r="CO180" i="1"/>
  <c r="CP180" i="1"/>
  <c r="CQ180" i="1"/>
  <c r="CJ181" i="1"/>
  <c r="CK181" i="1"/>
  <c r="CL181" i="1"/>
  <c r="CN181" i="1"/>
  <c r="CO181" i="1"/>
  <c r="CP181" i="1"/>
  <c r="CQ181" i="1"/>
  <c r="CJ182" i="1"/>
  <c r="CK182" i="1"/>
  <c r="CL182" i="1"/>
  <c r="CN182" i="1"/>
  <c r="CO182" i="1"/>
  <c r="CP182" i="1"/>
  <c r="CQ182" i="1"/>
  <c r="CJ183" i="1"/>
  <c r="CK183" i="1"/>
  <c r="CL183" i="1"/>
  <c r="CN183" i="1"/>
  <c r="CO183" i="1"/>
  <c r="CP183" i="1"/>
  <c r="CQ183" i="1"/>
  <c r="CJ184" i="1"/>
  <c r="CK184" i="1"/>
  <c r="CL184" i="1"/>
  <c r="CN184" i="1"/>
  <c r="CO184" i="1"/>
  <c r="CP184" i="1"/>
  <c r="CQ184" i="1"/>
  <c r="CJ185" i="1"/>
  <c r="CK185" i="1"/>
  <c r="CL185" i="1"/>
  <c r="CN185" i="1"/>
  <c r="CO185" i="1"/>
  <c r="CP185" i="1"/>
  <c r="CQ185" i="1"/>
  <c r="CJ186" i="1"/>
  <c r="CK186" i="1"/>
  <c r="CL186" i="1"/>
  <c r="CN186" i="1"/>
  <c r="CO186" i="1"/>
  <c r="CP186" i="1"/>
  <c r="CQ186" i="1"/>
  <c r="CJ187" i="1"/>
  <c r="CK187" i="1"/>
  <c r="CL187" i="1"/>
  <c r="CN187" i="1"/>
  <c r="CO187" i="1"/>
  <c r="CP187" i="1"/>
  <c r="CQ187" i="1"/>
  <c r="CJ188" i="1"/>
  <c r="CK188" i="1"/>
  <c r="CL188" i="1"/>
  <c r="CN188" i="1"/>
  <c r="CO188" i="1"/>
  <c r="CP188" i="1"/>
  <c r="CQ188" i="1"/>
  <c r="CJ189" i="1"/>
  <c r="CK189" i="1"/>
  <c r="CL189" i="1"/>
  <c r="CN189" i="1"/>
  <c r="CO189" i="1"/>
  <c r="CP189" i="1"/>
  <c r="CQ189" i="1"/>
  <c r="CJ190" i="1"/>
  <c r="CK190" i="1"/>
  <c r="CL190" i="1"/>
  <c r="CN190" i="1"/>
  <c r="CO190" i="1"/>
  <c r="CP190" i="1"/>
  <c r="CQ190" i="1"/>
  <c r="CJ191" i="1"/>
  <c r="CK191" i="1"/>
  <c r="CL191" i="1"/>
  <c r="CN191" i="1"/>
  <c r="CO191" i="1"/>
  <c r="CP191" i="1"/>
  <c r="CQ191" i="1"/>
  <c r="CJ192" i="1"/>
  <c r="CK192" i="1"/>
  <c r="CL192" i="1"/>
  <c r="CN192" i="1"/>
  <c r="CO192" i="1"/>
  <c r="CP192" i="1"/>
  <c r="CQ192" i="1"/>
  <c r="CJ193" i="1"/>
  <c r="CK193" i="1"/>
  <c r="CL193" i="1"/>
  <c r="CN193" i="1"/>
  <c r="CO193" i="1"/>
  <c r="CP193" i="1"/>
  <c r="CQ193" i="1"/>
  <c r="CJ194" i="1"/>
  <c r="CK194" i="1"/>
  <c r="CL194" i="1"/>
  <c r="CN194" i="1"/>
  <c r="CO194" i="1"/>
  <c r="CP194" i="1"/>
  <c r="CQ194" i="1"/>
  <c r="CJ195" i="1"/>
  <c r="CK195" i="1"/>
  <c r="CL195" i="1"/>
  <c r="CN195" i="1"/>
  <c r="CO195" i="1"/>
  <c r="CP195" i="1"/>
  <c r="CQ195" i="1"/>
  <c r="CJ196" i="1"/>
  <c r="CK196" i="1"/>
  <c r="CL196" i="1"/>
  <c r="CN196" i="1"/>
  <c r="CO196" i="1"/>
  <c r="CP196" i="1"/>
  <c r="CQ196" i="1"/>
  <c r="CJ197" i="1"/>
  <c r="CK197" i="1"/>
  <c r="CL197" i="1"/>
  <c r="CN197" i="1"/>
  <c r="CO197" i="1"/>
  <c r="CP197" i="1"/>
  <c r="CQ197" i="1"/>
  <c r="CJ198" i="1"/>
  <c r="CK198" i="1"/>
  <c r="CL198" i="1"/>
  <c r="CN198" i="1"/>
  <c r="CO198" i="1"/>
  <c r="CP198" i="1"/>
  <c r="CQ198" i="1"/>
  <c r="CJ199" i="1"/>
  <c r="CK199" i="1"/>
  <c r="CL199" i="1"/>
  <c r="CN199" i="1"/>
  <c r="CO199" i="1"/>
  <c r="CP199" i="1"/>
  <c r="CQ199" i="1"/>
  <c r="CJ200" i="1"/>
  <c r="CK200" i="1"/>
  <c r="CL200" i="1"/>
  <c r="CN200" i="1"/>
  <c r="CO200" i="1"/>
  <c r="CP200" i="1"/>
  <c r="CQ200" i="1"/>
  <c r="CJ201" i="1"/>
  <c r="CK201" i="1"/>
  <c r="CL201" i="1"/>
  <c r="CN201" i="1"/>
  <c r="CO201" i="1"/>
  <c r="CP201" i="1"/>
  <c r="CQ201" i="1"/>
  <c r="CJ202" i="1"/>
  <c r="CK202" i="1"/>
  <c r="CL202" i="1"/>
  <c r="CN202" i="1"/>
  <c r="CO202" i="1"/>
  <c r="CP202" i="1"/>
  <c r="CQ202" i="1"/>
  <c r="CJ203" i="1"/>
  <c r="CK203" i="1"/>
  <c r="CL203" i="1"/>
  <c r="CN203" i="1"/>
  <c r="CO203" i="1"/>
  <c r="CP203" i="1"/>
  <c r="CQ203" i="1"/>
  <c r="CJ204" i="1"/>
  <c r="CK204" i="1"/>
  <c r="CL204" i="1"/>
  <c r="CN204" i="1"/>
  <c r="CO204" i="1"/>
  <c r="CP204" i="1"/>
  <c r="CQ204" i="1"/>
  <c r="CJ205" i="1"/>
  <c r="CK205" i="1"/>
  <c r="CL205" i="1"/>
  <c r="CN205" i="1"/>
  <c r="CO205" i="1"/>
  <c r="CP205" i="1"/>
  <c r="CQ205" i="1"/>
  <c r="CJ206" i="1"/>
  <c r="CK206" i="1"/>
  <c r="CL206" i="1"/>
  <c r="CN206" i="1"/>
  <c r="CO206" i="1"/>
  <c r="CP206" i="1"/>
  <c r="CQ206" i="1"/>
  <c r="CJ207" i="1"/>
  <c r="CK207" i="1"/>
  <c r="CL207" i="1"/>
  <c r="CN207" i="1"/>
  <c r="CO207" i="1"/>
  <c r="CP207" i="1"/>
  <c r="CQ207" i="1"/>
  <c r="CJ208" i="1"/>
  <c r="CK208" i="1"/>
  <c r="CL208" i="1"/>
  <c r="CN208" i="1"/>
  <c r="CO208" i="1"/>
  <c r="CP208" i="1"/>
  <c r="CQ208" i="1"/>
  <c r="CJ209" i="1"/>
  <c r="CK209" i="1"/>
  <c r="CL209" i="1"/>
  <c r="CN209" i="1"/>
  <c r="CO209" i="1"/>
  <c r="CP209" i="1"/>
  <c r="CQ209" i="1"/>
  <c r="CJ210" i="1"/>
  <c r="CK210" i="1"/>
  <c r="CL210" i="1"/>
  <c r="CN210" i="1"/>
  <c r="CO210" i="1"/>
  <c r="CP210" i="1"/>
  <c r="CQ210" i="1"/>
  <c r="CJ211" i="1"/>
  <c r="CK211" i="1"/>
  <c r="CL211" i="1"/>
  <c r="CN211" i="1"/>
  <c r="CO211" i="1"/>
  <c r="CP211" i="1"/>
  <c r="CQ211" i="1"/>
  <c r="CJ212" i="1"/>
  <c r="CK212" i="1"/>
  <c r="CL212" i="1"/>
  <c r="CN212" i="1"/>
  <c r="CO212" i="1"/>
  <c r="CP212" i="1"/>
  <c r="CQ212" i="1"/>
  <c r="CJ213" i="1"/>
  <c r="CK213" i="1"/>
  <c r="CL213" i="1"/>
  <c r="CN213" i="1"/>
  <c r="CO213" i="1"/>
  <c r="CP213" i="1"/>
  <c r="CQ213" i="1"/>
  <c r="CJ214" i="1"/>
  <c r="CK214" i="1"/>
  <c r="CL214" i="1"/>
  <c r="CN214" i="1"/>
  <c r="CO214" i="1"/>
  <c r="CP214" i="1"/>
  <c r="CQ214" i="1"/>
  <c r="CJ215" i="1"/>
  <c r="CK215" i="1"/>
  <c r="CL215" i="1"/>
  <c r="CN215" i="1"/>
  <c r="CO215" i="1"/>
  <c r="CP215" i="1"/>
  <c r="CQ215" i="1"/>
  <c r="CJ216" i="1"/>
  <c r="CK216" i="1"/>
  <c r="CL216" i="1"/>
  <c r="CN216" i="1"/>
  <c r="CO216" i="1"/>
  <c r="CP216" i="1"/>
  <c r="CQ216" i="1"/>
  <c r="CJ217" i="1"/>
  <c r="CK217" i="1"/>
  <c r="CL217" i="1"/>
  <c r="CN217" i="1"/>
  <c r="CO217" i="1"/>
  <c r="CP217" i="1"/>
  <c r="CQ217" i="1"/>
  <c r="CJ218" i="1"/>
  <c r="CK218" i="1"/>
  <c r="CL218" i="1"/>
  <c r="CN218" i="1"/>
  <c r="CO218" i="1"/>
  <c r="CP218" i="1"/>
  <c r="CQ218" i="1"/>
  <c r="CJ219" i="1"/>
  <c r="CK219" i="1"/>
  <c r="CL219" i="1"/>
  <c r="CN219" i="1"/>
  <c r="CO219" i="1"/>
  <c r="CP219" i="1"/>
  <c r="CQ219" i="1"/>
  <c r="CJ220" i="1"/>
  <c r="CK220" i="1"/>
  <c r="CL220" i="1"/>
  <c r="CN220" i="1"/>
  <c r="CO220" i="1"/>
  <c r="CP220" i="1"/>
  <c r="CQ220" i="1"/>
  <c r="CJ221" i="1"/>
  <c r="CK221" i="1"/>
  <c r="CL221" i="1"/>
  <c r="CN221" i="1"/>
  <c r="CO221" i="1"/>
  <c r="CP221" i="1"/>
  <c r="CQ221" i="1"/>
  <c r="CJ222" i="1"/>
  <c r="CK222" i="1"/>
  <c r="CL222" i="1"/>
  <c r="CN222" i="1"/>
  <c r="CO222" i="1"/>
  <c r="CP222" i="1"/>
  <c r="CQ222" i="1"/>
  <c r="CJ223" i="1"/>
  <c r="CK223" i="1"/>
  <c r="CL223" i="1"/>
  <c r="CN223" i="1"/>
  <c r="CO223" i="1"/>
  <c r="CP223" i="1"/>
  <c r="CQ223" i="1"/>
  <c r="CJ224" i="1"/>
  <c r="CK224" i="1"/>
  <c r="CL224" i="1"/>
  <c r="CN224" i="1"/>
  <c r="CO224" i="1"/>
  <c r="CP224" i="1"/>
  <c r="CQ224" i="1"/>
  <c r="CJ225" i="1"/>
  <c r="CK225" i="1"/>
  <c r="CL225" i="1"/>
  <c r="CN225" i="1"/>
  <c r="CO225" i="1"/>
  <c r="CP225" i="1"/>
  <c r="CQ225" i="1"/>
  <c r="CJ226" i="1"/>
  <c r="CK226" i="1"/>
  <c r="CL226" i="1"/>
  <c r="CN226" i="1"/>
  <c r="CO226" i="1"/>
  <c r="CP226" i="1"/>
  <c r="CQ226" i="1"/>
  <c r="CJ227" i="1"/>
  <c r="CK227" i="1"/>
  <c r="CL227" i="1"/>
  <c r="CN227" i="1"/>
  <c r="CO227" i="1"/>
  <c r="CP227" i="1"/>
  <c r="CQ227" i="1"/>
  <c r="CJ228" i="1"/>
  <c r="CK228" i="1"/>
  <c r="CL228" i="1"/>
  <c r="CN228" i="1"/>
  <c r="CO228" i="1"/>
  <c r="CP228" i="1"/>
  <c r="CQ228" i="1"/>
  <c r="CJ229" i="1"/>
  <c r="CK229" i="1"/>
  <c r="CL229" i="1"/>
  <c r="CN229" i="1"/>
  <c r="CO229" i="1"/>
  <c r="CP229" i="1"/>
  <c r="CQ229" i="1"/>
  <c r="CJ230" i="1"/>
  <c r="CK230" i="1"/>
  <c r="CL230" i="1"/>
  <c r="CN230" i="1"/>
  <c r="CO230" i="1"/>
  <c r="CP230" i="1"/>
  <c r="CQ230" i="1"/>
  <c r="CJ231" i="1"/>
  <c r="CK231" i="1"/>
  <c r="CL231" i="1"/>
  <c r="CN231" i="1"/>
  <c r="CO231" i="1"/>
  <c r="CP231" i="1"/>
  <c r="CQ231" i="1"/>
  <c r="CJ232" i="1"/>
  <c r="CK232" i="1"/>
  <c r="CL232" i="1"/>
  <c r="CN232" i="1"/>
  <c r="CO232" i="1"/>
  <c r="CP232" i="1"/>
  <c r="CQ232" i="1"/>
  <c r="CJ233" i="1"/>
  <c r="CK233" i="1"/>
  <c r="CL233" i="1"/>
  <c r="CN233" i="1"/>
  <c r="CO233" i="1"/>
  <c r="CP233" i="1"/>
  <c r="CQ233" i="1"/>
  <c r="CJ234" i="1"/>
  <c r="CK234" i="1"/>
  <c r="CL234" i="1"/>
  <c r="CN234" i="1"/>
  <c r="CO234" i="1"/>
  <c r="CP234" i="1"/>
  <c r="CQ234" i="1"/>
  <c r="CJ235" i="1"/>
  <c r="CK235" i="1"/>
  <c r="CL235" i="1"/>
  <c r="CN235" i="1"/>
  <c r="CO235" i="1"/>
  <c r="CP235" i="1"/>
  <c r="CQ235" i="1"/>
  <c r="CJ236" i="1"/>
  <c r="CK236" i="1"/>
  <c r="CL236" i="1"/>
  <c r="CN236" i="1"/>
  <c r="CO236" i="1"/>
  <c r="CP236" i="1"/>
  <c r="CQ236" i="1"/>
  <c r="CJ237" i="1"/>
  <c r="CK237" i="1"/>
  <c r="CL237" i="1"/>
  <c r="CN237" i="1"/>
  <c r="CO237" i="1"/>
  <c r="CP237" i="1"/>
  <c r="CQ237" i="1"/>
  <c r="CJ238" i="1"/>
  <c r="CK238" i="1"/>
  <c r="CL238" i="1"/>
  <c r="CN238" i="1"/>
  <c r="CO238" i="1"/>
  <c r="CP238" i="1"/>
  <c r="CQ238" i="1"/>
  <c r="CJ239" i="1"/>
  <c r="CK239" i="1"/>
  <c r="CL239" i="1"/>
  <c r="CN239" i="1"/>
  <c r="CO239" i="1"/>
  <c r="CP239" i="1"/>
  <c r="CQ239" i="1"/>
  <c r="CJ240" i="1"/>
  <c r="CK240" i="1"/>
  <c r="CL240" i="1"/>
  <c r="CN240" i="1"/>
  <c r="CO240" i="1"/>
  <c r="CP240" i="1"/>
  <c r="CQ240" i="1"/>
  <c r="CJ241" i="1"/>
  <c r="CK241" i="1"/>
  <c r="CL241" i="1"/>
  <c r="CN241" i="1"/>
  <c r="CO241" i="1"/>
  <c r="CP241" i="1"/>
  <c r="CQ241" i="1"/>
  <c r="CJ242" i="1"/>
  <c r="CK242" i="1"/>
  <c r="CL242" i="1"/>
  <c r="CN242" i="1"/>
  <c r="CO242" i="1"/>
  <c r="CP242" i="1"/>
  <c r="CQ242" i="1"/>
  <c r="CJ243" i="1"/>
  <c r="CK243" i="1"/>
  <c r="CL243" i="1"/>
  <c r="CN243" i="1"/>
  <c r="CO243" i="1"/>
  <c r="CP243" i="1"/>
  <c r="CQ243" i="1"/>
  <c r="CJ244" i="1"/>
  <c r="CK244" i="1"/>
  <c r="CL244" i="1"/>
  <c r="CN244" i="1"/>
  <c r="CO244" i="1"/>
  <c r="CP244" i="1"/>
  <c r="CQ244" i="1"/>
  <c r="CJ245" i="1"/>
  <c r="CK245" i="1"/>
  <c r="CL245" i="1"/>
  <c r="CN245" i="1"/>
  <c r="CO245" i="1"/>
  <c r="CP245" i="1"/>
  <c r="CQ245" i="1"/>
  <c r="CJ246" i="1"/>
  <c r="CK246" i="1"/>
  <c r="CL246" i="1"/>
  <c r="CN246" i="1"/>
  <c r="CO246" i="1"/>
  <c r="CP246" i="1"/>
  <c r="CQ246" i="1"/>
  <c r="CJ247" i="1"/>
  <c r="CK247" i="1"/>
  <c r="CL247" i="1"/>
  <c r="CN247" i="1"/>
  <c r="CO247" i="1"/>
  <c r="CP247" i="1"/>
  <c r="CQ247" i="1"/>
  <c r="CJ248" i="1"/>
  <c r="CK248" i="1"/>
  <c r="CL248" i="1"/>
  <c r="CN248" i="1"/>
  <c r="CO248" i="1"/>
  <c r="CP248" i="1"/>
  <c r="CQ248" i="1"/>
  <c r="CJ249" i="1"/>
  <c r="CK249" i="1"/>
  <c r="CL249" i="1"/>
  <c r="CN249" i="1"/>
  <c r="CO249" i="1"/>
  <c r="CP249" i="1"/>
  <c r="CQ249" i="1"/>
  <c r="CJ250" i="1"/>
  <c r="CK250" i="1"/>
  <c r="CL250" i="1"/>
  <c r="CN250" i="1"/>
  <c r="CO250" i="1"/>
  <c r="CP250" i="1"/>
  <c r="CQ250" i="1"/>
  <c r="CJ251" i="1"/>
  <c r="CK251" i="1"/>
  <c r="CL251" i="1"/>
  <c r="CN251" i="1"/>
  <c r="CO251" i="1"/>
  <c r="CP251" i="1"/>
  <c r="CQ251" i="1"/>
  <c r="CJ252" i="1"/>
  <c r="CK252" i="1"/>
  <c r="CL252" i="1"/>
  <c r="CN252" i="1"/>
  <c r="CO252" i="1"/>
  <c r="CP252" i="1"/>
  <c r="CQ252" i="1"/>
  <c r="CJ253" i="1"/>
  <c r="CK253" i="1"/>
  <c r="CL253" i="1"/>
  <c r="CN253" i="1"/>
  <c r="CO253" i="1"/>
  <c r="CP253" i="1"/>
  <c r="CQ253" i="1"/>
  <c r="CJ254" i="1"/>
  <c r="CK254" i="1"/>
  <c r="CL254" i="1"/>
  <c r="CN254" i="1"/>
  <c r="CO254" i="1"/>
  <c r="CP254" i="1"/>
  <c r="CQ254" i="1"/>
  <c r="CJ255" i="1"/>
  <c r="CK255" i="1"/>
  <c r="CL255" i="1"/>
  <c r="CN255" i="1"/>
  <c r="CO255" i="1"/>
  <c r="CP255" i="1"/>
  <c r="CQ255" i="1"/>
  <c r="CJ256" i="1"/>
  <c r="CK256" i="1"/>
  <c r="CL256" i="1"/>
  <c r="CN256" i="1"/>
  <c r="CO256" i="1"/>
  <c r="CP256" i="1"/>
  <c r="CQ256" i="1"/>
  <c r="CJ257" i="1"/>
  <c r="CK257" i="1"/>
  <c r="CL257" i="1"/>
  <c r="CN257" i="1"/>
  <c r="CO257" i="1"/>
  <c r="CP257" i="1"/>
  <c r="CQ257" i="1"/>
  <c r="CJ258" i="1"/>
  <c r="CK258" i="1"/>
  <c r="CL258" i="1"/>
  <c r="CN258" i="1"/>
  <c r="CO258" i="1"/>
  <c r="CP258" i="1"/>
  <c r="CQ258" i="1"/>
  <c r="CJ259" i="1"/>
  <c r="CK259" i="1"/>
  <c r="CL259" i="1"/>
  <c r="CN259" i="1"/>
  <c r="CO259" i="1"/>
  <c r="CP259" i="1"/>
  <c r="CQ259" i="1"/>
  <c r="CJ260" i="1"/>
  <c r="CK260" i="1"/>
  <c r="CL260" i="1"/>
  <c r="CN260" i="1"/>
  <c r="CO260" i="1"/>
  <c r="CP260" i="1"/>
  <c r="CQ260" i="1"/>
  <c r="CJ261" i="1"/>
  <c r="CK261" i="1"/>
  <c r="CL261" i="1"/>
  <c r="CN261" i="1"/>
  <c r="CO261" i="1"/>
  <c r="CP261" i="1"/>
  <c r="CQ261" i="1"/>
  <c r="CJ262" i="1"/>
  <c r="CK262" i="1"/>
  <c r="CL262" i="1"/>
  <c r="CN262" i="1"/>
  <c r="CO262" i="1"/>
  <c r="CP262" i="1"/>
  <c r="CQ262" i="1"/>
  <c r="CJ263" i="1"/>
  <c r="CK263" i="1"/>
  <c r="CL263" i="1"/>
  <c r="CN263" i="1"/>
  <c r="CO263" i="1"/>
  <c r="CP263" i="1"/>
  <c r="CQ263" i="1"/>
  <c r="CJ264" i="1"/>
  <c r="CK264" i="1"/>
  <c r="CL264" i="1"/>
  <c r="CN264" i="1"/>
  <c r="CO264" i="1"/>
  <c r="CP264" i="1"/>
  <c r="CQ264" i="1"/>
  <c r="CJ265" i="1"/>
  <c r="CK265" i="1"/>
  <c r="CL265" i="1"/>
  <c r="CN265" i="1"/>
  <c r="CO265" i="1"/>
  <c r="CP265" i="1"/>
  <c r="CQ265" i="1"/>
  <c r="CJ266" i="1"/>
  <c r="CK266" i="1"/>
  <c r="CL266" i="1"/>
  <c r="CN266" i="1"/>
  <c r="CO266" i="1"/>
  <c r="CP266" i="1"/>
  <c r="CQ266" i="1"/>
  <c r="CJ267" i="1"/>
  <c r="CK267" i="1"/>
  <c r="CL267" i="1"/>
  <c r="CN267" i="1"/>
  <c r="CO267" i="1"/>
  <c r="CP267" i="1"/>
  <c r="CQ267" i="1"/>
  <c r="CJ268" i="1"/>
  <c r="CK268" i="1"/>
  <c r="CL268" i="1"/>
  <c r="CN268" i="1"/>
  <c r="CO268" i="1"/>
  <c r="CP268" i="1"/>
  <c r="CQ268" i="1"/>
  <c r="CJ269" i="1"/>
  <c r="CK269" i="1"/>
  <c r="CL269" i="1"/>
  <c r="CN269" i="1"/>
  <c r="CO269" i="1"/>
  <c r="CP269" i="1"/>
  <c r="CQ269" i="1"/>
  <c r="CJ270" i="1"/>
  <c r="CK270" i="1"/>
  <c r="CL270" i="1"/>
  <c r="CN270" i="1"/>
  <c r="CO270" i="1"/>
  <c r="CP270" i="1"/>
  <c r="CQ270" i="1"/>
  <c r="CJ271" i="1"/>
  <c r="CK271" i="1"/>
  <c r="CL271" i="1"/>
  <c r="CN271" i="1"/>
  <c r="CO271" i="1"/>
  <c r="CP271" i="1"/>
  <c r="CQ271" i="1"/>
  <c r="CJ272" i="1"/>
  <c r="CK272" i="1"/>
  <c r="CL272" i="1"/>
  <c r="CN272" i="1"/>
  <c r="CO272" i="1"/>
  <c r="CP272" i="1"/>
  <c r="CQ272" i="1"/>
  <c r="CJ273" i="1"/>
  <c r="CK273" i="1"/>
  <c r="CL273" i="1"/>
  <c r="CN273" i="1"/>
  <c r="CO273" i="1"/>
  <c r="CP273" i="1"/>
  <c r="CQ273" i="1"/>
  <c r="CJ274" i="1"/>
  <c r="CK274" i="1"/>
  <c r="CL274" i="1"/>
  <c r="CN274" i="1"/>
  <c r="CO274" i="1"/>
  <c r="CP274" i="1"/>
  <c r="CQ274" i="1"/>
  <c r="CJ275" i="1"/>
  <c r="CK275" i="1"/>
  <c r="CL275" i="1"/>
  <c r="CN275" i="1"/>
  <c r="CO275" i="1"/>
  <c r="CP275" i="1"/>
  <c r="CQ275" i="1"/>
  <c r="CJ276" i="1"/>
  <c r="CK276" i="1"/>
  <c r="CL276" i="1"/>
  <c r="CN276" i="1"/>
  <c r="CO276" i="1"/>
  <c r="CP276" i="1"/>
  <c r="CQ276" i="1"/>
  <c r="CJ277" i="1"/>
  <c r="CK277" i="1"/>
  <c r="CL277" i="1"/>
  <c r="CN277" i="1"/>
  <c r="CO277" i="1"/>
  <c r="CP277" i="1"/>
  <c r="CQ277" i="1"/>
  <c r="CJ278" i="1"/>
  <c r="CK278" i="1"/>
  <c r="CL278" i="1"/>
  <c r="CN278" i="1"/>
  <c r="CO278" i="1"/>
  <c r="CP278" i="1"/>
  <c r="CQ278" i="1"/>
  <c r="CJ279" i="1"/>
  <c r="CK279" i="1"/>
  <c r="CL279" i="1"/>
  <c r="CN279" i="1"/>
  <c r="CO279" i="1"/>
  <c r="CP279" i="1"/>
  <c r="CQ279" i="1"/>
  <c r="CJ280" i="1"/>
  <c r="CK280" i="1"/>
  <c r="CL280" i="1"/>
  <c r="CN280" i="1"/>
  <c r="CO280" i="1"/>
  <c r="CP280" i="1"/>
  <c r="CQ280" i="1"/>
  <c r="CJ281" i="1"/>
  <c r="CK281" i="1"/>
  <c r="CL281" i="1"/>
  <c r="CN281" i="1"/>
  <c r="CO281" i="1"/>
  <c r="CP281" i="1"/>
  <c r="CQ281" i="1"/>
  <c r="CJ282" i="1"/>
  <c r="CK282" i="1"/>
  <c r="CL282" i="1"/>
  <c r="CN282" i="1"/>
  <c r="CO282" i="1"/>
  <c r="CP282" i="1"/>
  <c r="CQ282" i="1"/>
  <c r="CJ283" i="1"/>
  <c r="CK283" i="1"/>
  <c r="CL283" i="1"/>
  <c r="CN283" i="1"/>
  <c r="CO283" i="1"/>
  <c r="CP283" i="1"/>
  <c r="CQ283" i="1"/>
  <c r="CJ284" i="1"/>
  <c r="CK284" i="1"/>
  <c r="CL284" i="1"/>
  <c r="CN284" i="1"/>
  <c r="CO284" i="1"/>
  <c r="CP284" i="1"/>
  <c r="CQ284" i="1"/>
  <c r="CJ285" i="1"/>
  <c r="CK285" i="1"/>
  <c r="CL285" i="1"/>
  <c r="CN285" i="1"/>
  <c r="CO285" i="1"/>
  <c r="CP285" i="1"/>
  <c r="CQ285" i="1"/>
  <c r="CJ286" i="1"/>
  <c r="CK286" i="1"/>
  <c r="CL286" i="1"/>
  <c r="CN286" i="1"/>
  <c r="CO286" i="1"/>
  <c r="CP286" i="1"/>
  <c r="CQ286" i="1"/>
  <c r="CJ287" i="1"/>
  <c r="CK287" i="1"/>
  <c r="CL287" i="1"/>
  <c r="CN287" i="1"/>
  <c r="CO287" i="1"/>
  <c r="CP287" i="1"/>
  <c r="CQ287" i="1"/>
  <c r="CJ288" i="1"/>
  <c r="CK288" i="1"/>
  <c r="CL288" i="1"/>
  <c r="CN288" i="1"/>
  <c r="CO288" i="1"/>
  <c r="CP288" i="1"/>
  <c r="CQ288" i="1"/>
  <c r="CJ289" i="1"/>
  <c r="CK289" i="1"/>
  <c r="CL289" i="1"/>
  <c r="CN289" i="1"/>
  <c r="CO289" i="1"/>
  <c r="CP289" i="1"/>
  <c r="CQ289" i="1"/>
  <c r="CJ290" i="1"/>
  <c r="CK290" i="1"/>
  <c r="CL290" i="1"/>
  <c r="CN290" i="1"/>
  <c r="CO290" i="1"/>
  <c r="CP290" i="1"/>
  <c r="CQ290" i="1"/>
  <c r="CJ291" i="1"/>
  <c r="CK291" i="1"/>
  <c r="CL291" i="1"/>
  <c r="CN291" i="1"/>
  <c r="CO291" i="1"/>
  <c r="CP291" i="1"/>
  <c r="CQ291" i="1"/>
  <c r="CJ292" i="1"/>
  <c r="CK292" i="1"/>
  <c r="CL292" i="1"/>
  <c r="CN292" i="1"/>
  <c r="CO292" i="1"/>
  <c r="CP292" i="1"/>
  <c r="CQ292" i="1"/>
  <c r="CJ293" i="1"/>
  <c r="CK293" i="1"/>
  <c r="CL293" i="1"/>
  <c r="CN293" i="1"/>
  <c r="CO293" i="1"/>
  <c r="CP293" i="1"/>
  <c r="CQ293" i="1"/>
  <c r="CJ294" i="1"/>
  <c r="CK294" i="1"/>
  <c r="CL294" i="1"/>
  <c r="CN294" i="1"/>
  <c r="CO294" i="1"/>
  <c r="CP294" i="1"/>
  <c r="CQ294" i="1"/>
  <c r="CJ295" i="1"/>
  <c r="CK295" i="1"/>
  <c r="CL295" i="1"/>
  <c r="CN295" i="1"/>
  <c r="CO295" i="1"/>
  <c r="CP295" i="1"/>
  <c r="CQ295" i="1"/>
  <c r="CJ296" i="1"/>
  <c r="CK296" i="1"/>
  <c r="CL296" i="1"/>
  <c r="CN296" i="1"/>
  <c r="CO296" i="1"/>
  <c r="CP296" i="1"/>
  <c r="CQ296" i="1"/>
  <c r="CJ297" i="1"/>
  <c r="CK297" i="1"/>
  <c r="CL297" i="1"/>
  <c r="CN297" i="1"/>
  <c r="CO297" i="1"/>
  <c r="CP297" i="1"/>
  <c r="CQ297" i="1"/>
  <c r="CJ298" i="1"/>
  <c r="CK298" i="1"/>
  <c r="CL298" i="1"/>
  <c r="CN298" i="1"/>
  <c r="CO298" i="1"/>
  <c r="CP298" i="1"/>
  <c r="CQ298" i="1"/>
  <c r="CJ299" i="1"/>
  <c r="CK299" i="1"/>
  <c r="CL299" i="1"/>
  <c r="CN299" i="1"/>
  <c r="CO299" i="1"/>
  <c r="CP299" i="1"/>
  <c r="CQ299" i="1"/>
  <c r="CJ300" i="1"/>
  <c r="CK300" i="1"/>
  <c r="CL300" i="1"/>
  <c r="CN300" i="1"/>
  <c r="CO300" i="1"/>
  <c r="CP300" i="1"/>
  <c r="CQ300" i="1"/>
  <c r="CJ301" i="1"/>
  <c r="CK301" i="1"/>
  <c r="CL301" i="1"/>
  <c r="CN301" i="1"/>
  <c r="CO301" i="1"/>
  <c r="CP301" i="1"/>
  <c r="CQ301" i="1"/>
  <c r="CJ302" i="1"/>
  <c r="CK302" i="1"/>
  <c r="CL302" i="1"/>
  <c r="CN302" i="1"/>
  <c r="CO302" i="1"/>
  <c r="CP302" i="1"/>
  <c r="CQ302" i="1"/>
  <c r="CJ303" i="1"/>
  <c r="CK303" i="1"/>
  <c r="CL303" i="1"/>
  <c r="CN303" i="1"/>
  <c r="CO303" i="1"/>
  <c r="CP303" i="1"/>
  <c r="CQ303" i="1"/>
  <c r="CJ304" i="1"/>
  <c r="CK304" i="1"/>
  <c r="CL304" i="1"/>
  <c r="CN304" i="1"/>
  <c r="CO304" i="1"/>
  <c r="CP304" i="1"/>
  <c r="CQ304" i="1"/>
  <c r="CJ305" i="1"/>
  <c r="CK305" i="1"/>
  <c r="CL305" i="1"/>
  <c r="CN305" i="1"/>
  <c r="CO305" i="1"/>
  <c r="CP305" i="1"/>
  <c r="CQ305" i="1"/>
  <c r="CJ306" i="1"/>
  <c r="CK306" i="1"/>
  <c r="CL306" i="1"/>
  <c r="CN306" i="1"/>
  <c r="CO306" i="1"/>
  <c r="CP306" i="1"/>
  <c r="CQ306" i="1"/>
  <c r="CJ307" i="1"/>
  <c r="CK307" i="1"/>
  <c r="CL307" i="1"/>
  <c r="CN307" i="1"/>
  <c r="CO307" i="1"/>
  <c r="CP307" i="1"/>
  <c r="CQ307" i="1"/>
  <c r="CJ308" i="1"/>
  <c r="CK308" i="1"/>
  <c r="CL308" i="1"/>
  <c r="CN308" i="1"/>
  <c r="CO308" i="1"/>
  <c r="CP308" i="1"/>
  <c r="CQ308" i="1"/>
  <c r="CJ309" i="1"/>
  <c r="CK309" i="1"/>
  <c r="CL309" i="1"/>
  <c r="CN309" i="1"/>
  <c r="CO309" i="1"/>
  <c r="CP309" i="1"/>
  <c r="CQ309" i="1"/>
  <c r="CJ310" i="1"/>
  <c r="CK310" i="1"/>
  <c r="CL310" i="1"/>
  <c r="CN310" i="1"/>
  <c r="CO310" i="1"/>
  <c r="CP310" i="1"/>
  <c r="CQ310" i="1"/>
  <c r="CJ311" i="1"/>
  <c r="CK311" i="1"/>
  <c r="CL311" i="1"/>
  <c r="CN311" i="1"/>
  <c r="CO311" i="1"/>
  <c r="CP311" i="1"/>
  <c r="CQ311" i="1"/>
  <c r="CJ312" i="1"/>
  <c r="CK312" i="1"/>
  <c r="CL312" i="1"/>
  <c r="CN312" i="1"/>
  <c r="CO312" i="1"/>
  <c r="CP312" i="1"/>
  <c r="CQ312" i="1"/>
  <c r="CJ313" i="1"/>
  <c r="CK313" i="1"/>
  <c r="CL313" i="1"/>
  <c r="CN313" i="1"/>
  <c r="CO313" i="1"/>
  <c r="CP313" i="1"/>
  <c r="CQ313" i="1"/>
  <c r="CJ314" i="1"/>
  <c r="CK314" i="1"/>
  <c r="CL314" i="1"/>
  <c r="CN314" i="1"/>
  <c r="CO314" i="1"/>
  <c r="CP314" i="1"/>
  <c r="CQ314" i="1"/>
  <c r="CJ315" i="1"/>
  <c r="CK315" i="1"/>
  <c r="CL315" i="1"/>
  <c r="CN315" i="1"/>
  <c r="CO315" i="1"/>
  <c r="CP315" i="1"/>
  <c r="CQ315" i="1"/>
  <c r="CJ316" i="1"/>
  <c r="CK316" i="1"/>
  <c r="CL316" i="1"/>
  <c r="CN316" i="1"/>
  <c r="CO316" i="1"/>
  <c r="CP316" i="1"/>
  <c r="CQ316" i="1"/>
  <c r="CJ317" i="1"/>
  <c r="CK317" i="1"/>
  <c r="CL317" i="1"/>
  <c r="CN317" i="1"/>
  <c r="CO317" i="1"/>
  <c r="CP317" i="1"/>
  <c r="CQ317" i="1"/>
  <c r="CJ318" i="1"/>
  <c r="CK318" i="1"/>
  <c r="CL318" i="1"/>
  <c r="CN318" i="1"/>
  <c r="CO318" i="1"/>
  <c r="CP318" i="1"/>
  <c r="CQ318" i="1"/>
  <c r="CJ319" i="1"/>
  <c r="CK319" i="1"/>
  <c r="CL319" i="1"/>
  <c r="CN319" i="1"/>
  <c r="CO319" i="1"/>
  <c r="CP319" i="1"/>
  <c r="CQ319" i="1"/>
  <c r="CJ320" i="1"/>
  <c r="CK320" i="1"/>
  <c r="CL320" i="1"/>
  <c r="CN320" i="1"/>
  <c r="CO320" i="1"/>
  <c r="CP320" i="1"/>
  <c r="CQ320" i="1"/>
  <c r="CJ321" i="1"/>
  <c r="CK321" i="1"/>
  <c r="CL321" i="1"/>
  <c r="CN321" i="1"/>
  <c r="CO321" i="1"/>
  <c r="CP321" i="1"/>
  <c r="CQ321" i="1"/>
  <c r="CJ322" i="1"/>
  <c r="CK322" i="1"/>
  <c r="CL322" i="1"/>
  <c r="CN322" i="1"/>
  <c r="CO322" i="1"/>
  <c r="CP322" i="1"/>
  <c r="CQ322" i="1"/>
  <c r="CJ323" i="1"/>
  <c r="CK323" i="1"/>
  <c r="CL323" i="1"/>
  <c r="CN323" i="1"/>
  <c r="CO323" i="1"/>
  <c r="CP323" i="1"/>
  <c r="CQ323" i="1"/>
  <c r="CJ324" i="1"/>
  <c r="CK324" i="1"/>
  <c r="CL324" i="1"/>
  <c r="CN324" i="1"/>
  <c r="CO324" i="1"/>
  <c r="CP324" i="1"/>
  <c r="CQ324" i="1"/>
  <c r="CJ325" i="1"/>
  <c r="CK325" i="1"/>
  <c r="CL325" i="1"/>
  <c r="CN325" i="1"/>
  <c r="CO325" i="1"/>
  <c r="CP325" i="1"/>
  <c r="CQ325" i="1"/>
  <c r="CJ326" i="1"/>
  <c r="CK326" i="1"/>
  <c r="CL326" i="1"/>
  <c r="CN326" i="1"/>
  <c r="CO326" i="1"/>
  <c r="CP326" i="1"/>
  <c r="CQ326" i="1"/>
  <c r="CJ327" i="1"/>
  <c r="CK327" i="1"/>
  <c r="CL327" i="1"/>
  <c r="CN327" i="1"/>
  <c r="CO327" i="1"/>
  <c r="CP327" i="1"/>
  <c r="CQ327" i="1"/>
  <c r="CJ328" i="1"/>
  <c r="CK328" i="1"/>
  <c r="CL328" i="1"/>
  <c r="CN328" i="1"/>
  <c r="CO328" i="1"/>
  <c r="CP328" i="1"/>
  <c r="CQ328" i="1"/>
  <c r="CJ329" i="1"/>
  <c r="CK329" i="1"/>
  <c r="CL329" i="1"/>
  <c r="CN329" i="1"/>
  <c r="CO329" i="1"/>
  <c r="CP329" i="1"/>
  <c r="CQ329" i="1"/>
  <c r="CJ330" i="1"/>
  <c r="CK330" i="1"/>
  <c r="CL330" i="1"/>
  <c r="CN330" i="1"/>
  <c r="CO330" i="1"/>
  <c r="CP330" i="1"/>
  <c r="CQ330" i="1"/>
  <c r="CJ331" i="1"/>
  <c r="CK331" i="1"/>
  <c r="CL331" i="1"/>
  <c r="CN331" i="1"/>
  <c r="CO331" i="1"/>
  <c r="CP331" i="1"/>
  <c r="CQ331" i="1"/>
  <c r="CJ332" i="1"/>
  <c r="CK332" i="1"/>
  <c r="CL332" i="1"/>
  <c r="CN332" i="1"/>
  <c r="CO332" i="1"/>
  <c r="CP332" i="1"/>
  <c r="CQ332" i="1"/>
  <c r="CJ333" i="1"/>
  <c r="CK333" i="1"/>
  <c r="CL333" i="1"/>
  <c r="CN333" i="1"/>
  <c r="CO333" i="1"/>
  <c r="CP333" i="1"/>
  <c r="CQ333" i="1"/>
  <c r="CJ334" i="1"/>
  <c r="CK334" i="1"/>
  <c r="CL334" i="1"/>
  <c r="CN334" i="1"/>
  <c r="CO334" i="1"/>
  <c r="CP334" i="1"/>
  <c r="CQ334" i="1"/>
  <c r="CJ335" i="1"/>
  <c r="CK335" i="1"/>
  <c r="CL335" i="1"/>
  <c r="CN335" i="1"/>
  <c r="CO335" i="1"/>
  <c r="CP335" i="1"/>
  <c r="CQ335" i="1"/>
  <c r="CJ336" i="1"/>
  <c r="CK336" i="1"/>
  <c r="CL336" i="1"/>
  <c r="CN336" i="1"/>
  <c r="CO336" i="1"/>
  <c r="CP336" i="1"/>
  <c r="CQ336" i="1"/>
  <c r="CJ337" i="1"/>
  <c r="CK337" i="1"/>
  <c r="CL337" i="1"/>
  <c r="CN337" i="1"/>
  <c r="CO337" i="1"/>
  <c r="CP337" i="1"/>
  <c r="CQ337" i="1"/>
  <c r="CJ338" i="1"/>
  <c r="CK338" i="1"/>
  <c r="CL338" i="1"/>
  <c r="CN338" i="1"/>
  <c r="CO338" i="1"/>
  <c r="CP338" i="1"/>
  <c r="CQ338" i="1"/>
  <c r="CJ339" i="1"/>
  <c r="CK339" i="1"/>
  <c r="CL339" i="1"/>
  <c r="CN339" i="1"/>
  <c r="CO339" i="1"/>
  <c r="CP339" i="1"/>
  <c r="CQ339" i="1"/>
  <c r="CJ340" i="1"/>
  <c r="CK340" i="1"/>
  <c r="CL340" i="1"/>
  <c r="CN340" i="1"/>
  <c r="CO340" i="1"/>
  <c r="CP340" i="1"/>
  <c r="CQ340" i="1"/>
  <c r="CJ341" i="1"/>
  <c r="CK341" i="1"/>
  <c r="CL341" i="1"/>
  <c r="CN341" i="1"/>
  <c r="CO341" i="1"/>
  <c r="CP341" i="1"/>
  <c r="CQ341" i="1"/>
  <c r="CJ342" i="1"/>
  <c r="CK342" i="1"/>
  <c r="CL342" i="1"/>
  <c r="CN342" i="1"/>
  <c r="CO342" i="1"/>
  <c r="CP342" i="1"/>
  <c r="CQ342" i="1"/>
  <c r="CJ343" i="1"/>
  <c r="CK343" i="1"/>
  <c r="CL343" i="1"/>
  <c r="CN343" i="1"/>
  <c r="CO343" i="1"/>
  <c r="CP343" i="1"/>
  <c r="CQ343" i="1"/>
  <c r="CJ344" i="1"/>
  <c r="CK344" i="1"/>
  <c r="CL344" i="1"/>
  <c r="CN344" i="1"/>
  <c r="CO344" i="1"/>
  <c r="CP344" i="1"/>
  <c r="CQ344" i="1"/>
  <c r="CJ345" i="1"/>
  <c r="CK345" i="1"/>
  <c r="CL345" i="1"/>
  <c r="CN345" i="1"/>
  <c r="CO345" i="1"/>
  <c r="CP345" i="1"/>
  <c r="CQ345" i="1"/>
  <c r="CJ346" i="1"/>
  <c r="CK346" i="1"/>
  <c r="CL346" i="1"/>
  <c r="CN346" i="1"/>
  <c r="CO346" i="1"/>
  <c r="CP346" i="1"/>
  <c r="CQ346" i="1"/>
  <c r="CJ347" i="1"/>
  <c r="CK347" i="1"/>
  <c r="CL347" i="1"/>
  <c r="CN347" i="1"/>
  <c r="CO347" i="1"/>
  <c r="CP347" i="1"/>
  <c r="CQ347" i="1"/>
  <c r="CJ348" i="1"/>
  <c r="CK348" i="1"/>
  <c r="CL348" i="1"/>
  <c r="CN348" i="1"/>
  <c r="CO348" i="1"/>
  <c r="CP348" i="1"/>
  <c r="CQ348" i="1"/>
  <c r="CJ349" i="1"/>
  <c r="CK349" i="1"/>
  <c r="CL349" i="1"/>
  <c r="CN349" i="1"/>
  <c r="CO349" i="1"/>
  <c r="CP349" i="1"/>
  <c r="CQ349" i="1"/>
  <c r="CJ350" i="1"/>
  <c r="CK350" i="1"/>
  <c r="CL350" i="1"/>
  <c r="CN350" i="1"/>
  <c r="CO350" i="1"/>
  <c r="CP350" i="1"/>
  <c r="CQ350" i="1"/>
  <c r="CJ351" i="1"/>
  <c r="CK351" i="1"/>
  <c r="CL351" i="1"/>
  <c r="CN351" i="1"/>
  <c r="CO351" i="1"/>
  <c r="CP351" i="1"/>
  <c r="CQ351" i="1"/>
  <c r="CJ352" i="1"/>
  <c r="CK352" i="1"/>
  <c r="CL352" i="1"/>
  <c r="CN352" i="1"/>
  <c r="CO352" i="1"/>
  <c r="CP352" i="1"/>
  <c r="CQ352" i="1"/>
  <c r="CJ353" i="1"/>
  <c r="CK353" i="1"/>
  <c r="CL353" i="1"/>
  <c r="CN353" i="1"/>
  <c r="CO353" i="1"/>
  <c r="CP353" i="1"/>
  <c r="CQ353" i="1"/>
  <c r="CJ354" i="1"/>
  <c r="CK354" i="1"/>
  <c r="CL354" i="1"/>
  <c r="CN354" i="1"/>
  <c r="CO354" i="1"/>
  <c r="CP354" i="1"/>
  <c r="CQ354" i="1"/>
  <c r="CJ355" i="1"/>
  <c r="CK355" i="1"/>
  <c r="CL355" i="1"/>
  <c r="CN355" i="1"/>
  <c r="CO355" i="1"/>
  <c r="CP355" i="1"/>
  <c r="CQ355" i="1"/>
  <c r="CJ356" i="1"/>
  <c r="CK356" i="1"/>
  <c r="CL356" i="1"/>
  <c r="CN356" i="1"/>
  <c r="CO356" i="1"/>
  <c r="CP356" i="1"/>
  <c r="CQ356" i="1"/>
  <c r="CJ357" i="1"/>
  <c r="CK357" i="1"/>
  <c r="CL357" i="1"/>
  <c r="CN357" i="1"/>
  <c r="CO357" i="1"/>
  <c r="CP357" i="1"/>
  <c r="CQ357" i="1"/>
  <c r="CJ358" i="1"/>
  <c r="CK358" i="1"/>
  <c r="CL358" i="1"/>
  <c r="CN358" i="1"/>
  <c r="CO358" i="1"/>
  <c r="CP358" i="1"/>
  <c r="CQ358" i="1"/>
  <c r="CJ359" i="1"/>
  <c r="CK359" i="1"/>
  <c r="CL359" i="1"/>
  <c r="CN359" i="1"/>
  <c r="CO359" i="1"/>
  <c r="CP359" i="1"/>
  <c r="CQ359" i="1"/>
  <c r="CJ360" i="1"/>
  <c r="CK360" i="1"/>
  <c r="CL360" i="1"/>
  <c r="CN360" i="1"/>
  <c r="CO360" i="1"/>
  <c r="CP360" i="1"/>
  <c r="CQ360" i="1"/>
  <c r="CJ361" i="1"/>
  <c r="CK361" i="1"/>
  <c r="CL361" i="1"/>
  <c r="CN361" i="1"/>
  <c r="CO361" i="1"/>
  <c r="CP361" i="1"/>
  <c r="CQ361" i="1"/>
  <c r="CJ362" i="1"/>
  <c r="CK362" i="1"/>
  <c r="CL362" i="1"/>
  <c r="CN362" i="1"/>
  <c r="CO362" i="1"/>
  <c r="CP362" i="1"/>
  <c r="CQ362" i="1"/>
  <c r="CJ363" i="1"/>
  <c r="CK363" i="1"/>
  <c r="CL363" i="1"/>
  <c r="CN363" i="1"/>
  <c r="CO363" i="1"/>
  <c r="CP363" i="1"/>
  <c r="CQ363" i="1"/>
  <c r="CJ364" i="1"/>
  <c r="CK364" i="1"/>
  <c r="CL364" i="1"/>
  <c r="CN364" i="1"/>
  <c r="CO364" i="1"/>
  <c r="CP364" i="1"/>
  <c r="CQ364" i="1"/>
  <c r="CJ365" i="1"/>
  <c r="CK365" i="1"/>
  <c r="CL365" i="1"/>
  <c r="CN365" i="1"/>
  <c r="CO365" i="1"/>
  <c r="CP365" i="1"/>
  <c r="CQ365" i="1"/>
  <c r="CJ366" i="1"/>
  <c r="CK366" i="1"/>
  <c r="CL366" i="1"/>
  <c r="CN366" i="1"/>
  <c r="CO366" i="1"/>
  <c r="CP366" i="1"/>
  <c r="CQ366" i="1"/>
  <c r="CJ367" i="1"/>
  <c r="CK367" i="1"/>
  <c r="CL367" i="1"/>
  <c r="CN367" i="1"/>
  <c r="CO367" i="1"/>
  <c r="CP367" i="1"/>
  <c r="CQ367" i="1"/>
  <c r="CJ368" i="1"/>
  <c r="CK368" i="1"/>
  <c r="CL368" i="1"/>
  <c r="CN368" i="1"/>
  <c r="CO368" i="1"/>
  <c r="CP368" i="1"/>
  <c r="CQ368" i="1"/>
  <c r="CJ369" i="1"/>
  <c r="CK369" i="1"/>
  <c r="CL369" i="1"/>
  <c r="CN369" i="1"/>
  <c r="CO369" i="1"/>
  <c r="CP369" i="1"/>
  <c r="CQ369" i="1"/>
  <c r="CJ370" i="1"/>
  <c r="CK370" i="1"/>
  <c r="CL370" i="1"/>
  <c r="CN370" i="1"/>
  <c r="CO370" i="1"/>
  <c r="CP370" i="1"/>
  <c r="CQ370" i="1"/>
  <c r="CJ371" i="1"/>
  <c r="CK371" i="1"/>
  <c r="CL371" i="1"/>
  <c r="CN371" i="1"/>
  <c r="CO371" i="1"/>
  <c r="CP371" i="1"/>
  <c r="CQ371" i="1"/>
  <c r="CJ372" i="1"/>
  <c r="CK372" i="1"/>
  <c r="CL372" i="1"/>
  <c r="CN372" i="1"/>
  <c r="CO372" i="1"/>
  <c r="CP372" i="1"/>
  <c r="CQ372" i="1"/>
  <c r="CJ373" i="1"/>
  <c r="CK373" i="1"/>
  <c r="CL373" i="1"/>
  <c r="CN373" i="1"/>
  <c r="CO373" i="1"/>
  <c r="CP373" i="1"/>
  <c r="CQ373" i="1"/>
  <c r="CJ374" i="1"/>
  <c r="CK374" i="1"/>
  <c r="CL374" i="1"/>
  <c r="CN374" i="1"/>
  <c r="CO374" i="1"/>
  <c r="CP374" i="1"/>
  <c r="CQ374" i="1"/>
  <c r="CJ375" i="1"/>
  <c r="CK375" i="1"/>
  <c r="CL375" i="1"/>
  <c r="CN375" i="1"/>
  <c r="CO375" i="1"/>
  <c r="CP375" i="1"/>
  <c r="CQ375" i="1"/>
  <c r="CJ376" i="1"/>
  <c r="CK376" i="1"/>
  <c r="CL376" i="1"/>
  <c r="CN376" i="1"/>
  <c r="CO376" i="1"/>
  <c r="CP376" i="1"/>
  <c r="CQ376" i="1"/>
  <c r="CJ377" i="1"/>
  <c r="CK377" i="1"/>
  <c r="CL377" i="1"/>
  <c r="CN377" i="1"/>
  <c r="CO377" i="1"/>
  <c r="CP377" i="1"/>
  <c r="CQ377" i="1"/>
  <c r="CJ378" i="1"/>
  <c r="CK378" i="1"/>
  <c r="CL378" i="1"/>
  <c r="CN378" i="1"/>
  <c r="CO378" i="1"/>
  <c r="CP378" i="1"/>
  <c r="CQ378" i="1"/>
  <c r="CJ379" i="1"/>
  <c r="CK379" i="1"/>
  <c r="CL379" i="1"/>
  <c r="CN379" i="1"/>
  <c r="CO379" i="1"/>
  <c r="CP379" i="1"/>
  <c r="CQ379" i="1"/>
  <c r="CJ380" i="1"/>
  <c r="CK380" i="1"/>
  <c r="CL380" i="1"/>
  <c r="CN380" i="1"/>
  <c r="CO380" i="1"/>
  <c r="CP380" i="1"/>
  <c r="CQ380" i="1"/>
  <c r="CJ381" i="1"/>
  <c r="CK381" i="1"/>
  <c r="CL381" i="1"/>
  <c r="CN381" i="1"/>
  <c r="CO381" i="1"/>
  <c r="CP381" i="1"/>
  <c r="CQ381" i="1"/>
  <c r="CJ382" i="1"/>
  <c r="CK382" i="1"/>
  <c r="CL382" i="1"/>
  <c r="CN382" i="1"/>
  <c r="CO382" i="1"/>
  <c r="CP382" i="1"/>
  <c r="CQ382" i="1"/>
  <c r="CJ383" i="1"/>
  <c r="CK383" i="1"/>
  <c r="CL383" i="1"/>
  <c r="CN383" i="1"/>
  <c r="CO383" i="1"/>
  <c r="CP383" i="1"/>
  <c r="CQ383" i="1"/>
  <c r="CJ384" i="1"/>
  <c r="CK384" i="1"/>
  <c r="CL384" i="1"/>
  <c r="CN384" i="1"/>
  <c r="CO384" i="1"/>
  <c r="CP384" i="1"/>
  <c r="CQ384" i="1"/>
  <c r="CJ385" i="1"/>
  <c r="CK385" i="1"/>
  <c r="CL385" i="1"/>
  <c r="CN385" i="1"/>
  <c r="CO385" i="1"/>
  <c r="CP385" i="1"/>
  <c r="CQ385" i="1"/>
  <c r="CJ386" i="1"/>
  <c r="CK386" i="1"/>
  <c r="CL386" i="1"/>
  <c r="CN386" i="1"/>
  <c r="CO386" i="1"/>
  <c r="CP386" i="1"/>
  <c r="CQ386" i="1"/>
  <c r="CJ387" i="1"/>
  <c r="CK387" i="1"/>
  <c r="CL387" i="1"/>
  <c r="CN387" i="1"/>
  <c r="CO387" i="1"/>
  <c r="CP387" i="1"/>
  <c r="CQ387" i="1"/>
  <c r="CJ388" i="1"/>
  <c r="CK388" i="1"/>
  <c r="CL388" i="1"/>
  <c r="CN388" i="1"/>
  <c r="CO388" i="1"/>
  <c r="CP388" i="1"/>
  <c r="CQ388" i="1"/>
  <c r="CJ389" i="1"/>
  <c r="CK389" i="1"/>
  <c r="CL389" i="1"/>
  <c r="CN389" i="1"/>
  <c r="CO389" i="1"/>
  <c r="CP389" i="1"/>
  <c r="CQ389" i="1"/>
  <c r="CJ390" i="1"/>
  <c r="CK390" i="1"/>
  <c r="CL390" i="1"/>
  <c r="CN390" i="1"/>
  <c r="CO390" i="1"/>
  <c r="CP390" i="1"/>
  <c r="CQ390" i="1"/>
  <c r="CJ391" i="1"/>
  <c r="CK391" i="1"/>
  <c r="CL391" i="1"/>
  <c r="CN391" i="1"/>
  <c r="CO391" i="1"/>
  <c r="CP391" i="1"/>
  <c r="CQ391" i="1"/>
  <c r="CJ392" i="1"/>
  <c r="CK392" i="1"/>
  <c r="CL392" i="1"/>
  <c r="CN392" i="1"/>
  <c r="CO392" i="1"/>
  <c r="CP392" i="1"/>
  <c r="CQ392" i="1"/>
  <c r="CJ393" i="1"/>
  <c r="CK393" i="1"/>
  <c r="CL393" i="1"/>
  <c r="CN393" i="1"/>
  <c r="CO393" i="1"/>
  <c r="CP393" i="1"/>
  <c r="CQ393" i="1"/>
  <c r="CJ394" i="1"/>
  <c r="CK394" i="1"/>
  <c r="CL394" i="1"/>
  <c r="CN394" i="1"/>
  <c r="CO394" i="1"/>
  <c r="CP394" i="1"/>
  <c r="CQ394" i="1"/>
  <c r="CJ395" i="1"/>
  <c r="CK395" i="1"/>
  <c r="CL395" i="1"/>
  <c r="CN395" i="1"/>
  <c r="CO395" i="1"/>
  <c r="CP395" i="1"/>
  <c r="CQ395" i="1"/>
  <c r="CJ396" i="1"/>
  <c r="CK396" i="1"/>
  <c r="CL396" i="1"/>
  <c r="CN396" i="1"/>
  <c r="CO396" i="1"/>
  <c r="CP396" i="1"/>
  <c r="CQ396" i="1"/>
  <c r="CJ397" i="1"/>
  <c r="CK397" i="1"/>
  <c r="CL397" i="1"/>
  <c r="CN397" i="1"/>
  <c r="CO397" i="1"/>
  <c r="CP397" i="1"/>
  <c r="CQ397" i="1"/>
  <c r="CJ398" i="1"/>
  <c r="CK398" i="1"/>
  <c r="CL398" i="1"/>
  <c r="CN398" i="1"/>
  <c r="CO398" i="1"/>
  <c r="CP398" i="1"/>
  <c r="CQ398" i="1"/>
  <c r="CJ399" i="1"/>
  <c r="CK399" i="1"/>
  <c r="CL399" i="1"/>
  <c r="CN399" i="1"/>
  <c r="CO399" i="1"/>
  <c r="CP399" i="1"/>
  <c r="CQ399" i="1"/>
  <c r="CJ400" i="1"/>
  <c r="CK400" i="1"/>
  <c r="CL400" i="1"/>
  <c r="CN400" i="1"/>
  <c r="CO400" i="1"/>
  <c r="CP400" i="1"/>
  <c r="CQ400" i="1"/>
  <c r="CJ401" i="1"/>
  <c r="CK401" i="1"/>
  <c r="CL401" i="1"/>
  <c r="CN401" i="1"/>
  <c r="CO401" i="1"/>
  <c r="CP401" i="1"/>
  <c r="CQ401" i="1"/>
  <c r="CJ402" i="1"/>
  <c r="CK402" i="1"/>
  <c r="CL402" i="1"/>
  <c r="CN402" i="1"/>
  <c r="CO402" i="1"/>
  <c r="CP402" i="1"/>
  <c r="CQ402" i="1"/>
  <c r="CJ403" i="1"/>
  <c r="CK403" i="1"/>
  <c r="CL403" i="1"/>
  <c r="CN403" i="1"/>
  <c r="CO403" i="1"/>
  <c r="CP403" i="1"/>
  <c r="CQ403" i="1"/>
  <c r="CJ404" i="1"/>
  <c r="CK404" i="1"/>
  <c r="CL404" i="1"/>
  <c r="CN404" i="1"/>
  <c r="CO404" i="1"/>
  <c r="CP404" i="1"/>
  <c r="CQ404" i="1"/>
  <c r="CJ405" i="1"/>
  <c r="CK405" i="1"/>
  <c r="CL405" i="1"/>
  <c r="CN405" i="1"/>
  <c r="CO405" i="1"/>
  <c r="CP405" i="1"/>
  <c r="CQ405" i="1"/>
  <c r="CJ406" i="1"/>
  <c r="CK406" i="1"/>
  <c r="CL406" i="1"/>
  <c r="CN406" i="1"/>
  <c r="CO406" i="1"/>
  <c r="CP406" i="1"/>
  <c r="CQ406" i="1"/>
  <c r="CJ407" i="1"/>
  <c r="CK407" i="1"/>
  <c r="CL407" i="1"/>
  <c r="CN407" i="1"/>
  <c r="CO407" i="1"/>
  <c r="CP407" i="1"/>
  <c r="CQ407" i="1"/>
  <c r="CJ408" i="1"/>
  <c r="CK408" i="1"/>
  <c r="CL408" i="1"/>
  <c r="CN408" i="1"/>
  <c r="CO408" i="1"/>
  <c r="CP408" i="1"/>
  <c r="CQ408" i="1"/>
  <c r="CJ409" i="1"/>
  <c r="CK409" i="1"/>
  <c r="CL409" i="1"/>
  <c r="CN409" i="1"/>
  <c r="CO409" i="1"/>
  <c r="CP409" i="1"/>
  <c r="CQ409" i="1"/>
  <c r="CJ410" i="1"/>
  <c r="CK410" i="1"/>
  <c r="CL410" i="1"/>
  <c r="CN410" i="1"/>
  <c r="CO410" i="1"/>
  <c r="CP410" i="1"/>
  <c r="CQ410" i="1"/>
  <c r="CJ411" i="1"/>
  <c r="CK411" i="1"/>
  <c r="CL411" i="1"/>
  <c r="CN411" i="1"/>
  <c r="CO411" i="1"/>
  <c r="CP411" i="1"/>
  <c r="CQ411" i="1"/>
  <c r="CJ412" i="1"/>
  <c r="CK412" i="1"/>
  <c r="CL412" i="1"/>
  <c r="CN412" i="1"/>
  <c r="CO412" i="1"/>
  <c r="CP412" i="1"/>
  <c r="CQ412" i="1"/>
  <c r="CJ413" i="1"/>
  <c r="CK413" i="1"/>
  <c r="CL413" i="1"/>
  <c r="CN413" i="1"/>
  <c r="CO413" i="1"/>
  <c r="CP413" i="1"/>
  <c r="CQ413" i="1"/>
  <c r="CJ414" i="1"/>
  <c r="CK414" i="1"/>
  <c r="CL414" i="1"/>
  <c r="CN414" i="1"/>
  <c r="CO414" i="1"/>
  <c r="CP414" i="1"/>
  <c r="CQ414" i="1"/>
  <c r="CJ415" i="1"/>
  <c r="CK415" i="1"/>
  <c r="CL415" i="1"/>
  <c r="CN415" i="1"/>
  <c r="CO415" i="1"/>
  <c r="CP415" i="1"/>
  <c r="CQ415" i="1"/>
  <c r="CJ416" i="1"/>
  <c r="CK416" i="1"/>
  <c r="CL416" i="1"/>
  <c r="CN416" i="1"/>
  <c r="CO416" i="1"/>
  <c r="CP416" i="1"/>
  <c r="CQ416" i="1"/>
  <c r="CJ417" i="1"/>
  <c r="CK417" i="1"/>
  <c r="CL417" i="1"/>
  <c r="CN417" i="1"/>
  <c r="CO417" i="1"/>
  <c r="CP417" i="1"/>
  <c r="CQ417" i="1"/>
  <c r="CJ418" i="1"/>
  <c r="CK418" i="1"/>
  <c r="CL418" i="1"/>
  <c r="CN418" i="1"/>
  <c r="CO418" i="1"/>
  <c r="CP418" i="1"/>
  <c r="CQ418" i="1"/>
  <c r="CJ419" i="1"/>
  <c r="CK419" i="1"/>
  <c r="CL419" i="1"/>
  <c r="CN419" i="1"/>
  <c r="CO419" i="1"/>
  <c r="CP419" i="1"/>
  <c r="CQ419" i="1"/>
  <c r="CJ420" i="1"/>
  <c r="CK420" i="1"/>
  <c r="CL420" i="1"/>
  <c r="CN420" i="1"/>
  <c r="CO420" i="1"/>
  <c r="CP420" i="1"/>
  <c r="CQ420" i="1"/>
  <c r="CJ421" i="1"/>
  <c r="CK421" i="1"/>
  <c r="CL421" i="1"/>
  <c r="CN421" i="1"/>
  <c r="CO421" i="1"/>
  <c r="CP421" i="1"/>
  <c r="CQ421" i="1"/>
  <c r="CJ422" i="1"/>
  <c r="CK422" i="1"/>
  <c r="CL422" i="1"/>
  <c r="CN422" i="1"/>
  <c r="CO422" i="1"/>
  <c r="CP422" i="1"/>
  <c r="CQ422" i="1"/>
  <c r="CJ423" i="1"/>
  <c r="CK423" i="1"/>
  <c r="CL423" i="1"/>
  <c r="CN423" i="1"/>
  <c r="CO423" i="1"/>
  <c r="CP423" i="1"/>
  <c r="CQ423" i="1"/>
  <c r="CJ424" i="1"/>
  <c r="CK424" i="1"/>
  <c r="CL424" i="1"/>
  <c r="CN424" i="1"/>
  <c r="CO424" i="1"/>
  <c r="CP424" i="1"/>
  <c r="CQ424" i="1"/>
  <c r="CJ425" i="1"/>
  <c r="CK425" i="1"/>
  <c r="CL425" i="1"/>
  <c r="CN425" i="1"/>
  <c r="CO425" i="1"/>
  <c r="CP425" i="1"/>
  <c r="CQ425" i="1"/>
  <c r="CJ426" i="1"/>
  <c r="CK426" i="1"/>
  <c r="CL426" i="1"/>
  <c r="CN426" i="1"/>
  <c r="CO426" i="1"/>
  <c r="CP426" i="1"/>
  <c r="CQ426" i="1"/>
  <c r="CJ427" i="1"/>
  <c r="CK427" i="1"/>
  <c r="CL427" i="1"/>
  <c r="CN427" i="1"/>
  <c r="CO427" i="1"/>
  <c r="CP427" i="1"/>
  <c r="CQ427" i="1"/>
  <c r="CJ428" i="1"/>
  <c r="CK428" i="1"/>
  <c r="CL428" i="1"/>
  <c r="CN428" i="1"/>
  <c r="CO428" i="1"/>
  <c r="CP428" i="1"/>
  <c r="CQ428" i="1"/>
  <c r="CJ429" i="1"/>
  <c r="CK429" i="1"/>
  <c r="CL429" i="1"/>
  <c r="CN429" i="1"/>
  <c r="CO429" i="1"/>
  <c r="CP429" i="1"/>
  <c r="CQ429" i="1"/>
  <c r="CJ430" i="1"/>
  <c r="CK430" i="1"/>
  <c r="CL430" i="1"/>
  <c r="CN430" i="1"/>
  <c r="CO430" i="1"/>
  <c r="CP430" i="1"/>
  <c r="CQ430" i="1"/>
  <c r="CJ431" i="1"/>
  <c r="CK431" i="1"/>
  <c r="CL431" i="1"/>
  <c r="CN431" i="1"/>
  <c r="CO431" i="1"/>
  <c r="CP431" i="1"/>
  <c r="CQ431" i="1"/>
  <c r="CJ432" i="1"/>
  <c r="CK432" i="1"/>
  <c r="CL432" i="1"/>
  <c r="CN432" i="1"/>
  <c r="CO432" i="1"/>
  <c r="CP432" i="1"/>
  <c r="CQ432" i="1"/>
  <c r="CJ433" i="1"/>
  <c r="CK433" i="1"/>
  <c r="CL433" i="1"/>
  <c r="CN433" i="1"/>
  <c r="CO433" i="1"/>
  <c r="CP433" i="1"/>
  <c r="CQ433" i="1"/>
  <c r="CJ434" i="1"/>
  <c r="CK434" i="1"/>
  <c r="CL434" i="1"/>
  <c r="CN434" i="1"/>
  <c r="CO434" i="1"/>
  <c r="CP434" i="1"/>
  <c r="CQ434" i="1"/>
  <c r="CJ435" i="1"/>
  <c r="CK435" i="1"/>
  <c r="CL435" i="1"/>
  <c r="CN435" i="1"/>
  <c r="CO435" i="1"/>
  <c r="CP435" i="1"/>
  <c r="CQ435" i="1"/>
  <c r="CJ436" i="1"/>
  <c r="CK436" i="1"/>
  <c r="CL436" i="1"/>
  <c r="CN436" i="1"/>
  <c r="CO436" i="1"/>
  <c r="CP436" i="1"/>
  <c r="CQ436" i="1"/>
  <c r="CJ437" i="1"/>
  <c r="CK437" i="1"/>
  <c r="CL437" i="1"/>
  <c r="CN437" i="1"/>
  <c r="CO437" i="1"/>
  <c r="CP437" i="1"/>
  <c r="CQ437" i="1"/>
  <c r="CJ438" i="1"/>
  <c r="CK438" i="1"/>
  <c r="CL438" i="1"/>
  <c r="CN438" i="1"/>
  <c r="CO438" i="1"/>
  <c r="CP438" i="1"/>
  <c r="CQ438" i="1"/>
  <c r="CJ439" i="1"/>
  <c r="CK439" i="1"/>
  <c r="CL439" i="1"/>
  <c r="CN439" i="1"/>
  <c r="CO439" i="1"/>
  <c r="CP439" i="1"/>
  <c r="CQ439" i="1"/>
  <c r="CJ440" i="1"/>
  <c r="CK440" i="1"/>
  <c r="CL440" i="1"/>
  <c r="CN440" i="1"/>
  <c r="CO440" i="1"/>
  <c r="CP440" i="1"/>
  <c r="CQ440" i="1"/>
  <c r="CJ441" i="1"/>
  <c r="CK441" i="1"/>
  <c r="CL441" i="1"/>
  <c r="CN441" i="1"/>
  <c r="CO441" i="1"/>
  <c r="CP441" i="1"/>
  <c r="CQ441" i="1"/>
  <c r="CJ442" i="1"/>
  <c r="CK442" i="1"/>
  <c r="CL442" i="1"/>
  <c r="CN442" i="1"/>
  <c r="CO442" i="1"/>
  <c r="CP442" i="1"/>
  <c r="CQ442" i="1"/>
  <c r="CJ443" i="1"/>
  <c r="CK443" i="1"/>
  <c r="CL443" i="1"/>
  <c r="CN443" i="1"/>
  <c r="CO443" i="1"/>
  <c r="CP443" i="1"/>
  <c r="CQ443" i="1"/>
  <c r="CJ444" i="1"/>
  <c r="CK444" i="1"/>
  <c r="CL444" i="1"/>
  <c r="CN444" i="1"/>
  <c r="CO444" i="1"/>
  <c r="CP444" i="1"/>
  <c r="CQ444" i="1"/>
  <c r="CJ445" i="1"/>
  <c r="CK445" i="1"/>
  <c r="CL445" i="1"/>
  <c r="CN445" i="1"/>
  <c r="CO445" i="1"/>
  <c r="CP445" i="1"/>
  <c r="CQ445" i="1"/>
  <c r="CJ446" i="1"/>
  <c r="CK446" i="1"/>
  <c r="CL446" i="1"/>
  <c r="CN446" i="1"/>
  <c r="CO446" i="1"/>
  <c r="CP446" i="1"/>
  <c r="CQ446" i="1"/>
  <c r="CJ447" i="1"/>
  <c r="CK447" i="1"/>
  <c r="CL447" i="1"/>
  <c r="CN447" i="1"/>
  <c r="CO447" i="1"/>
  <c r="CP447" i="1"/>
  <c r="CQ447" i="1"/>
  <c r="CJ448" i="1"/>
  <c r="CK448" i="1"/>
  <c r="CL448" i="1"/>
  <c r="CN448" i="1"/>
  <c r="CO448" i="1"/>
  <c r="CP448" i="1"/>
  <c r="CQ448" i="1"/>
  <c r="CJ449" i="1"/>
  <c r="CK449" i="1"/>
  <c r="CL449" i="1"/>
  <c r="CN449" i="1"/>
  <c r="CO449" i="1"/>
  <c r="CP449" i="1"/>
  <c r="CQ449" i="1"/>
  <c r="CJ450" i="1"/>
  <c r="CK450" i="1"/>
  <c r="CL450" i="1"/>
  <c r="CN450" i="1"/>
  <c r="CO450" i="1"/>
  <c r="CP450" i="1"/>
  <c r="CQ450" i="1"/>
  <c r="CJ451" i="1"/>
  <c r="CK451" i="1"/>
  <c r="CL451" i="1"/>
  <c r="CN451" i="1"/>
  <c r="CO451" i="1"/>
  <c r="CP451" i="1"/>
  <c r="CQ451" i="1"/>
  <c r="CJ452" i="1"/>
  <c r="CK452" i="1"/>
  <c r="CL452" i="1"/>
  <c r="CN452" i="1"/>
  <c r="CO452" i="1"/>
  <c r="CP452" i="1"/>
  <c r="CQ452" i="1"/>
  <c r="CJ453" i="1"/>
  <c r="CK453" i="1"/>
  <c r="CL453" i="1"/>
  <c r="CN453" i="1"/>
  <c r="CO453" i="1"/>
  <c r="CP453" i="1"/>
  <c r="CQ453" i="1"/>
  <c r="CJ454" i="1"/>
  <c r="CK454" i="1"/>
  <c r="CL454" i="1"/>
  <c r="CN454" i="1"/>
  <c r="CO454" i="1"/>
  <c r="CP454" i="1"/>
  <c r="CQ454" i="1"/>
  <c r="CJ455" i="1"/>
  <c r="CK455" i="1"/>
  <c r="CL455" i="1"/>
  <c r="CN455" i="1"/>
  <c r="CO455" i="1"/>
  <c r="CP455" i="1"/>
  <c r="CQ455" i="1"/>
  <c r="CJ456" i="1"/>
  <c r="CK456" i="1"/>
  <c r="CL456" i="1"/>
  <c r="CN456" i="1"/>
  <c r="CO456" i="1"/>
  <c r="CP456" i="1"/>
  <c r="CQ456" i="1"/>
  <c r="CJ457" i="1"/>
  <c r="CK457" i="1"/>
  <c r="CL457" i="1"/>
  <c r="CN457" i="1"/>
  <c r="CO457" i="1"/>
  <c r="CP457" i="1"/>
  <c r="CQ457" i="1"/>
  <c r="CJ458" i="1"/>
  <c r="CK458" i="1"/>
  <c r="CL458" i="1"/>
  <c r="CN458" i="1"/>
  <c r="CO458" i="1"/>
  <c r="CP458" i="1"/>
  <c r="CQ458" i="1"/>
  <c r="CJ459" i="1"/>
  <c r="CK459" i="1"/>
  <c r="CL459" i="1"/>
  <c r="CN459" i="1"/>
  <c r="CO459" i="1"/>
  <c r="CP459" i="1"/>
  <c r="CQ459" i="1"/>
  <c r="CJ460" i="1"/>
  <c r="CK460" i="1"/>
  <c r="CL460" i="1"/>
  <c r="CN460" i="1"/>
  <c r="CO460" i="1"/>
  <c r="CP460" i="1"/>
  <c r="CQ460" i="1"/>
  <c r="CJ461" i="1"/>
  <c r="CK461" i="1"/>
  <c r="CL461" i="1"/>
  <c r="CN461" i="1"/>
  <c r="CO461" i="1"/>
  <c r="CP461" i="1"/>
  <c r="CQ461" i="1"/>
  <c r="CJ462" i="1"/>
  <c r="CK462" i="1"/>
  <c r="CL462" i="1"/>
  <c r="CN462" i="1"/>
  <c r="CO462" i="1"/>
  <c r="CP462" i="1"/>
  <c r="CQ462" i="1"/>
  <c r="CJ463" i="1"/>
  <c r="CK463" i="1"/>
  <c r="CL463" i="1"/>
  <c r="CN463" i="1"/>
  <c r="CO463" i="1"/>
  <c r="CP463" i="1"/>
  <c r="CQ463" i="1"/>
  <c r="CJ464" i="1"/>
  <c r="CK464" i="1"/>
  <c r="CL464" i="1"/>
  <c r="CN464" i="1"/>
  <c r="CO464" i="1"/>
  <c r="CP464" i="1"/>
  <c r="CQ464" i="1"/>
  <c r="CJ465" i="1"/>
  <c r="CK465" i="1"/>
  <c r="CL465" i="1"/>
  <c r="CN465" i="1"/>
  <c r="CO465" i="1"/>
  <c r="CP465" i="1"/>
  <c r="CQ465" i="1"/>
  <c r="CJ466" i="1"/>
  <c r="CK466" i="1"/>
  <c r="CL466" i="1"/>
  <c r="CN466" i="1"/>
  <c r="CO466" i="1"/>
  <c r="CP466" i="1"/>
  <c r="CQ466" i="1"/>
  <c r="CJ467" i="1"/>
  <c r="CK467" i="1"/>
  <c r="CL467" i="1"/>
  <c r="CN467" i="1"/>
  <c r="CO467" i="1"/>
  <c r="CP467" i="1"/>
  <c r="CQ467" i="1"/>
  <c r="CJ468" i="1"/>
  <c r="CK468" i="1"/>
  <c r="CL468" i="1"/>
  <c r="CN468" i="1"/>
  <c r="CO468" i="1"/>
  <c r="CP468" i="1"/>
  <c r="CQ468" i="1"/>
  <c r="CJ469" i="1"/>
  <c r="CK469" i="1"/>
  <c r="CL469" i="1"/>
  <c r="CN469" i="1"/>
  <c r="CO469" i="1"/>
  <c r="CP469" i="1"/>
  <c r="CQ469" i="1"/>
  <c r="CJ470" i="1"/>
  <c r="CK470" i="1"/>
  <c r="CL470" i="1"/>
  <c r="CN470" i="1"/>
  <c r="CO470" i="1"/>
  <c r="CP470" i="1"/>
  <c r="CQ470" i="1"/>
  <c r="CJ471" i="1"/>
  <c r="CK471" i="1"/>
  <c r="CL471" i="1"/>
  <c r="CN471" i="1"/>
  <c r="CO471" i="1"/>
  <c r="CP471" i="1"/>
  <c r="CQ471" i="1"/>
  <c r="CJ472" i="1"/>
  <c r="CK472" i="1"/>
  <c r="CL472" i="1"/>
  <c r="CN472" i="1"/>
  <c r="CO472" i="1"/>
  <c r="CP472" i="1"/>
  <c r="CQ472" i="1"/>
  <c r="CJ473" i="1"/>
  <c r="CK473" i="1"/>
  <c r="CL473" i="1"/>
  <c r="CN473" i="1"/>
  <c r="CO473" i="1"/>
  <c r="CP473" i="1"/>
  <c r="CQ473" i="1"/>
  <c r="CJ474" i="1"/>
  <c r="CK474" i="1"/>
  <c r="CL474" i="1"/>
  <c r="CN474" i="1"/>
  <c r="CO474" i="1"/>
  <c r="CP474" i="1"/>
  <c r="CQ474" i="1"/>
  <c r="CJ475" i="1"/>
  <c r="CK475" i="1"/>
  <c r="CL475" i="1"/>
  <c r="CN475" i="1"/>
  <c r="CO475" i="1"/>
  <c r="CP475" i="1"/>
  <c r="CQ475" i="1"/>
  <c r="CJ476" i="1"/>
  <c r="CK476" i="1"/>
  <c r="CL476" i="1"/>
  <c r="CN476" i="1"/>
  <c r="CO476" i="1"/>
  <c r="CP476" i="1"/>
  <c r="CQ476" i="1"/>
  <c r="CJ477" i="1"/>
  <c r="CK477" i="1"/>
  <c r="CL477" i="1"/>
  <c r="CN477" i="1"/>
  <c r="CO477" i="1"/>
  <c r="CP477" i="1"/>
  <c r="CQ477" i="1"/>
  <c r="CJ478" i="1"/>
  <c r="CK478" i="1"/>
  <c r="CL478" i="1"/>
  <c r="CN478" i="1"/>
  <c r="CO478" i="1"/>
  <c r="CP478" i="1"/>
  <c r="CQ478" i="1"/>
  <c r="CJ479" i="1"/>
  <c r="CK479" i="1"/>
  <c r="CL479" i="1"/>
  <c r="CN479" i="1"/>
  <c r="CO479" i="1"/>
  <c r="CP479" i="1"/>
  <c r="CQ479" i="1"/>
  <c r="CJ480" i="1"/>
  <c r="CK480" i="1"/>
  <c r="CL480" i="1"/>
  <c r="CN480" i="1"/>
  <c r="CO480" i="1"/>
  <c r="CP480" i="1"/>
  <c r="CQ480" i="1"/>
  <c r="CJ481" i="1"/>
  <c r="CK481" i="1"/>
  <c r="CL481" i="1"/>
  <c r="CN481" i="1"/>
  <c r="CO481" i="1"/>
  <c r="CP481" i="1"/>
  <c r="CQ481" i="1"/>
  <c r="CJ482" i="1"/>
  <c r="CK482" i="1"/>
  <c r="CL482" i="1"/>
  <c r="CN482" i="1"/>
  <c r="CO482" i="1"/>
  <c r="CP482" i="1"/>
  <c r="CQ482" i="1"/>
  <c r="CJ483" i="1"/>
  <c r="CK483" i="1"/>
  <c r="CL483" i="1"/>
  <c r="CN483" i="1"/>
  <c r="CO483" i="1"/>
  <c r="CP483" i="1"/>
  <c r="CQ483" i="1"/>
  <c r="CJ484" i="1"/>
  <c r="CK484" i="1"/>
  <c r="CL484" i="1"/>
  <c r="CN484" i="1"/>
  <c r="CO484" i="1"/>
  <c r="CP484" i="1"/>
  <c r="CQ484" i="1"/>
  <c r="CJ485" i="1"/>
  <c r="CK485" i="1"/>
  <c r="CL485" i="1"/>
  <c r="CN485" i="1"/>
  <c r="CO485" i="1"/>
  <c r="CP485" i="1"/>
  <c r="CQ485" i="1"/>
  <c r="CJ486" i="1"/>
  <c r="CK486" i="1"/>
  <c r="CL486" i="1"/>
  <c r="CN486" i="1"/>
  <c r="CO486" i="1"/>
  <c r="CP486" i="1"/>
  <c r="CQ486" i="1"/>
  <c r="CJ487" i="1"/>
  <c r="CK487" i="1"/>
  <c r="CL487" i="1"/>
  <c r="CN487" i="1"/>
  <c r="CO487" i="1"/>
  <c r="CP487" i="1"/>
  <c r="CQ487" i="1"/>
  <c r="CJ488" i="1"/>
  <c r="CK488" i="1"/>
  <c r="CL488" i="1"/>
  <c r="CN488" i="1"/>
  <c r="CO488" i="1"/>
  <c r="CP488" i="1"/>
  <c r="CQ488" i="1"/>
  <c r="CJ489" i="1"/>
  <c r="CK489" i="1"/>
  <c r="CL489" i="1"/>
  <c r="CN489" i="1"/>
  <c r="CO489" i="1"/>
  <c r="CP489" i="1"/>
  <c r="CQ489" i="1"/>
  <c r="CJ490" i="1"/>
  <c r="CK490" i="1"/>
  <c r="CL490" i="1"/>
  <c r="CN490" i="1"/>
  <c r="CO490" i="1"/>
  <c r="CP490" i="1"/>
  <c r="CQ490" i="1"/>
  <c r="CJ491" i="1"/>
  <c r="CK491" i="1"/>
  <c r="CL491" i="1"/>
  <c r="CN491" i="1"/>
  <c r="CO491" i="1"/>
  <c r="CP491" i="1"/>
  <c r="CQ491" i="1"/>
  <c r="CJ492" i="1"/>
  <c r="CK492" i="1"/>
  <c r="CL492" i="1"/>
  <c r="CN492" i="1"/>
  <c r="CO492" i="1"/>
  <c r="CP492" i="1"/>
  <c r="CQ492" i="1"/>
  <c r="CJ493" i="1"/>
  <c r="CK493" i="1"/>
  <c r="CL493" i="1"/>
  <c r="CN493" i="1"/>
  <c r="CO493" i="1"/>
  <c r="CP493" i="1"/>
  <c r="CQ493" i="1"/>
  <c r="CJ494" i="1"/>
  <c r="CK494" i="1"/>
  <c r="CL494" i="1"/>
  <c r="CN494" i="1"/>
  <c r="CO494" i="1"/>
  <c r="CP494" i="1"/>
  <c r="CQ494" i="1"/>
  <c r="CJ495" i="1"/>
  <c r="CK495" i="1"/>
  <c r="CL495" i="1"/>
  <c r="CN495" i="1"/>
  <c r="CO495" i="1"/>
  <c r="CP495" i="1"/>
  <c r="CQ495" i="1"/>
  <c r="CJ496" i="1"/>
  <c r="CK496" i="1"/>
  <c r="CL496" i="1"/>
  <c r="CN496" i="1"/>
  <c r="CO496" i="1"/>
  <c r="CP496" i="1"/>
  <c r="CQ496" i="1"/>
  <c r="CJ497" i="1"/>
  <c r="CK497" i="1"/>
  <c r="CL497" i="1"/>
  <c r="CN497" i="1"/>
  <c r="CO497" i="1"/>
  <c r="CP497" i="1"/>
  <c r="CQ497" i="1"/>
  <c r="CJ498" i="1"/>
  <c r="CK498" i="1"/>
  <c r="CL498" i="1"/>
  <c r="CN498" i="1"/>
  <c r="CO498" i="1"/>
  <c r="CP498" i="1"/>
  <c r="CQ498" i="1"/>
  <c r="CJ499" i="1"/>
  <c r="CK499" i="1"/>
  <c r="CL499" i="1"/>
  <c r="CN499" i="1"/>
  <c r="CO499" i="1"/>
  <c r="CP499" i="1"/>
  <c r="CQ499" i="1"/>
  <c r="CJ500" i="1"/>
  <c r="CK500" i="1"/>
  <c r="CL500" i="1"/>
  <c r="CN500" i="1"/>
  <c r="CO500" i="1"/>
  <c r="CP500" i="1"/>
  <c r="CQ500" i="1"/>
  <c r="CJ501" i="1"/>
  <c r="CK501" i="1"/>
  <c r="CL501" i="1"/>
  <c r="CN501" i="1"/>
  <c r="CO501" i="1"/>
  <c r="CP501" i="1"/>
  <c r="CQ501" i="1"/>
  <c r="CJ502" i="1"/>
  <c r="CK502" i="1"/>
  <c r="CL502" i="1"/>
  <c r="CN502" i="1"/>
  <c r="CO502" i="1"/>
  <c r="CP502" i="1"/>
  <c r="CQ502" i="1"/>
  <c r="CJ503" i="1"/>
  <c r="CK503" i="1"/>
  <c r="CL503" i="1"/>
  <c r="CN503" i="1"/>
  <c r="CO503" i="1"/>
  <c r="CP503" i="1"/>
  <c r="CQ503" i="1"/>
  <c r="CJ504" i="1"/>
  <c r="CK504" i="1"/>
  <c r="CL504" i="1"/>
  <c r="CN504" i="1"/>
  <c r="CO504" i="1"/>
  <c r="CP504" i="1"/>
  <c r="CQ504" i="1"/>
  <c r="CJ505" i="1"/>
  <c r="CK505" i="1"/>
  <c r="CL505" i="1"/>
  <c r="CN505" i="1"/>
  <c r="CO505" i="1"/>
  <c r="CP505" i="1"/>
  <c r="CQ505" i="1"/>
  <c r="CJ506" i="1"/>
  <c r="CK506" i="1"/>
  <c r="CL506" i="1"/>
  <c r="CN506" i="1"/>
  <c r="CO506" i="1"/>
  <c r="CP506" i="1"/>
  <c r="CQ506" i="1"/>
  <c r="CJ507" i="1"/>
  <c r="CK507" i="1"/>
  <c r="CL507" i="1"/>
  <c r="CN507" i="1"/>
  <c r="CO507" i="1"/>
  <c r="CP507" i="1"/>
  <c r="CQ507" i="1"/>
  <c r="CJ508" i="1"/>
  <c r="CK508" i="1"/>
  <c r="CL508" i="1"/>
  <c r="CN508" i="1"/>
  <c r="CO508" i="1"/>
  <c r="CP508" i="1"/>
  <c r="CQ508" i="1"/>
  <c r="CJ509" i="1"/>
  <c r="CK509" i="1"/>
  <c r="CL509" i="1"/>
  <c r="CN509" i="1"/>
  <c r="CO509" i="1"/>
  <c r="CP509" i="1"/>
  <c r="CQ509" i="1"/>
  <c r="CJ510" i="1"/>
  <c r="CK510" i="1"/>
  <c r="CL510" i="1"/>
  <c r="CN510" i="1"/>
  <c r="CO510" i="1"/>
  <c r="CP510" i="1"/>
  <c r="CQ510" i="1"/>
  <c r="CJ511" i="1"/>
  <c r="CK511" i="1"/>
  <c r="CL511" i="1"/>
  <c r="CN511" i="1"/>
  <c r="CO511" i="1"/>
  <c r="CP511" i="1"/>
  <c r="CQ511" i="1"/>
  <c r="CJ512" i="1"/>
  <c r="CK512" i="1"/>
  <c r="CL512" i="1"/>
  <c r="CN512" i="1"/>
  <c r="CO512" i="1"/>
  <c r="CP512" i="1"/>
  <c r="CQ512" i="1"/>
  <c r="CJ513" i="1"/>
  <c r="CK513" i="1"/>
  <c r="CL513" i="1"/>
  <c r="CN513" i="1"/>
  <c r="CO513" i="1"/>
  <c r="CP513" i="1"/>
  <c r="CQ513" i="1"/>
  <c r="CJ514" i="1"/>
  <c r="CK514" i="1"/>
  <c r="CL514" i="1"/>
  <c r="CN514" i="1"/>
  <c r="CO514" i="1"/>
  <c r="CP514" i="1"/>
  <c r="CQ514" i="1"/>
  <c r="CJ515" i="1"/>
  <c r="CK515" i="1"/>
  <c r="CL515" i="1"/>
  <c r="CN515" i="1"/>
  <c r="CO515" i="1"/>
  <c r="CP515" i="1"/>
  <c r="CQ515" i="1"/>
  <c r="CJ516" i="1"/>
  <c r="CK516" i="1"/>
  <c r="CL516" i="1"/>
  <c r="CN516" i="1"/>
  <c r="CO516" i="1"/>
  <c r="CP516" i="1"/>
  <c r="CQ516" i="1"/>
  <c r="CJ517" i="1"/>
  <c r="CK517" i="1"/>
  <c r="CL517" i="1"/>
  <c r="CN517" i="1"/>
  <c r="CO517" i="1"/>
  <c r="CP517" i="1"/>
  <c r="CQ517" i="1"/>
  <c r="CJ518" i="1"/>
  <c r="CK518" i="1"/>
  <c r="CL518" i="1"/>
  <c r="CN518" i="1"/>
  <c r="CO518" i="1"/>
  <c r="CP518" i="1"/>
  <c r="CQ518" i="1"/>
  <c r="CJ519" i="1"/>
  <c r="CK519" i="1"/>
  <c r="CL519" i="1"/>
  <c r="CN519" i="1"/>
  <c r="CO519" i="1"/>
  <c r="CP519" i="1"/>
  <c r="CQ519" i="1"/>
  <c r="CJ520" i="1"/>
  <c r="CK520" i="1"/>
  <c r="CL520" i="1"/>
  <c r="CN520" i="1"/>
  <c r="CO520" i="1"/>
  <c r="CP520" i="1"/>
  <c r="CQ520" i="1"/>
  <c r="CJ521" i="1"/>
  <c r="CK521" i="1"/>
  <c r="CL521" i="1"/>
  <c r="CN521" i="1"/>
  <c r="CO521" i="1"/>
  <c r="CP521" i="1"/>
  <c r="CQ521" i="1"/>
  <c r="CJ522" i="1"/>
  <c r="CK522" i="1"/>
  <c r="CL522" i="1"/>
  <c r="CN522" i="1"/>
  <c r="CO522" i="1"/>
  <c r="CP522" i="1"/>
  <c r="CQ522" i="1"/>
  <c r="CJ523" i="1"/>
  <c r="CK523" i="1"/>
  <c r="CL523" i="1"/>
  <c r="CN523" i="1"/>
  <c r="CO523" i="1"/>
  <c r="CP523" i="1"/>
  <c r="CQ523" i="1"/>
  <c r="CJ524" i="1"/>
  <c r="CK524" i="1"/>
  <c r="CL524" i="1"/>
  <c r="CN524" i="1"/>
  <c r="CO524" i="1"/>
  <c r="CP524" i="1"/>
  <c r="CQ524" i="1"/>
  <c r="CJ525" i="1"/>
  <c r="CK525" i="1"/>
  <c r="CL525" i="1"/>
  <c r="CN525" i="1"/>
  <c r="CO525" i="1"/>
  <c r="CP525" i="1"/>
  <c r="CQ525" i="1"/>
  <c r="CJ526" i="1"/>
  <c r="CK526" i="1"/>
  <c r="CL526" i="1"/>
  <c r="CN526" i="1"/>
  <c r="CO526" i="1"/>
  <c r="CP526" i="1"/>
  <c r="CQ526" i="1"/>
  <c r="CJ527" i="1"/>
  <c r="CK527" i="1"/>
  <c r="CL527" i="1"/>
  <c r="CN527" i="1"/>
  <c r="CO527" i="1"/>
  <c r="CP527" i="1"/>
  <c r="CQ527" i="1"/>
  <c r="CJ528" i="1"/>
  <c r="CK528" i="1"/>
  <c r="CL528" i="1"/>
  <c r="CN528" i="1"/>
  <c r="CO528" i="1"/>
  <c r="CP528" i="1"/>
  <c r="CQ528" i="1"/>
  <c r="CJ529" i="1"/>
  <c r="CK529" i="1"/>
  <c r="CL529" i="1"/>
  <c r="CN529" i="1"/>
  <c r="CO529" i="1"/>
  <c r="CP529" i="1"/>
  <c r="CQ529" i="1"/>
  <c r="CJ530" i="1"/>
  <c r="CK530" i="1"/>
  <c r="CL530" i="1"/>
  <c r="CN530" i="1"/>
  <c r="CO530" i="1"/>
  <c r="CP530" i="1"/>
  <c r="CQ530" i="1"/>
  <c r="CJ531" i="1"/>
  <c r="CK531" i="1"/>
  <c r="CL531" i="1"/>
  <c r="CN531" i="1"/>
  <c r="CO531" i="1"/>
  <c r="CP531" i="1"/>
  <c r="CQ531" i="1"/>
  <c r="CJ532" i="1"/>
  <c r="CK532" i="1"/>
  <c r="CL532" i="1"/>
  <c r="CN532" i="1"/>
  <c r="CO532" i="1"/>
  <c r="CP532" i="1"/>
  <c r="CQ532" i="1"/>
  <c r="CJ533" i="1"/>
  <c r="CK533" i="1"/>
  <c r="CL533" i="1"/>
  <c r="CN533" i="1"/>
  <c r="CO533" i="1"/>
  <c r="CP533" i="1"/>
  <c r="CQ533" i="1"/>
  <c r="CJ534" i="1"/>
  <c r="CK534" i="1"/>
  <c r="CL534" i="1"/>
  <c r="CN534" i="1"/>
  <c r="CO534" i="1"/>
  <c r="CP534" i="1"/>
  <c r="CQ534" i="1"/>
  <c r="CJ535" i="1"/>
  <c r="CK535" i="1"/>
  <c r="CL535" i="1"/>
  <c r="CN535" i="1"/>
  <c r="CO535" i="1"/>
  <c r="CP535" i="1"/>
  <c r="CQ535" i="1"/>
  <c r="CJ536" i="1"/>
  <c r="CK536" i="1"/>
  <c r="CL536" i="1"/>
  <c r="CN536" i="1"/>
  <c r="CO536" i="1"/>
  <c r="CP536" i="1"/>
  <c r="CQ536" i="1"/>
  <c r="CJ537" i="1"/>
  <c r="CK537" i="1"/>
  <c r="CL537" i="1"/>
  <c r="CN537" i="1"/>
  <c r="CO537" i="1"/>
  <c r="CP537" i="1"/>
  <c r="CQ537" i="1"/>
  <c r="CJ538" i="1"/>
  <c r="CK538" i="1"/>
  <c r="CL538" i="1"/>
  <c r="CN538" i="1"/>
  <c r="CO538" i="1"/>
  <c r="CP538" i="1"/>
  <c r="CQ538" i="1"/>
  <c r="CJ539" i="1"/>
  <c r="CK539" i="1"/>
  <c r="CL539" i="1"/>
  <c r="CN539" i="1"/>
  <c r="CO539" i="1"/>
  <c r="CP539" i="1"/>
  <c r="CQ539" i="1"/>
  <c r="CJ540" i="1"/>
  <c r="CK540" i="1"/>
  <c r="CL540" i="1"/>
  <c r="CN540" i="1"/>
  <c r="CO540" i="1"/>
  <c r="CP540" i="1"/>
  <c r="CQ540" i="1"/>
  <c r="CJ541" i="1"/>
  <c r="CK541" i="1"/>
  <c r="CL541" i="1"/>
  <c r="CN541" i="1"/>
  <c r="CO541" i="1"/>
  <c r="CP541" i="1"/>
  <c r="CQ541" i="1"/>
  <c r="CJ542" i="1"/>
  <c r="CK542" i="1"/>
  <c r="CL542" i="1"/>
  <c r="CN542" i="1"/>
  <c r="CO542" i="1"/>
  <c r="CP542" i="1"/>
  <c r="CQ542" i="1"/>
  <c r="CJ543" i="1"/>
  <c r="CK543" i="1"/>
  <c r="CL543" i="1"/>
  <c r="CN543" i="1"/>
  <c r="CO543" i="1"/>
  <c r="CP543" i="1"/>
  <c r="CQ543" i="1"/>
  <c r="CJ544" i="1"/>
  <c r="CK544" i="1"/>
  <c r="CL544" i="1"/>
  <c r="CN544" i="1"/>
  <c r="CO544" i="1"/>
  <c r="CP544" i="1"/>
  <c r="CQ544" i="1"/>
  <c r="CJ545" i="1"/>
  <c r="CK545" i="1"/>
  <c r="CL545" i="1"/>
  <c r="CN545" i="1"/>
  <c r="CO545" i="1"/>
  <c r="CP545" i="1"/>
  <c r="CQ545" i="1"/>
  <c r="CJ546" i="1"/>
  <c r="CK546" i="1"/>
  <c r="CL546" i="1"/>
  <c r="CN546" i="1"/>
  <c r="CO546" i="1"/>
  <c r="CP546" i="1"/>
  <c r="CQ546" i="1"/>
  <c r="CJ547" i="1"/>
  <c r="CK547" i="1"/>
  <c r="CL547" i="1"/>
  <c r="CN547" i="1"/>
  <c r="CO547" i="1"/>
  <c r="CP547" i="1"/>
  <c r="CQ547" i="1"/>
  <c r="CJ548" i="1"/>
  <c r="CK548" i="1"/>
  <c r="CL548" i="1"/>
  <c r="CN548" i="1"/>
  <c r="CO548" i="1"/>
  <c r="CP548" i="1"/>
  <c r="CQ548" i="1"/>
  <c r="CJ549" i="1"/>
  <c r="CK549" i="1"/>
  <c r="CL549" i="1"/>
  <c r="CN549" i="1"/>
  <c r="CO549" i="1"/>
  <c r="CP549" i="1"/>
  <c r="CQ549" i="1"/>
  <c r="CJ550" i="1"/>
  <c r="CK550" i="1"/>
  <c r="CL550" i="1"/>
  <c r="CN550" i="1"/>
  <c r="CO550" i="1"/>
  <c r="CP550" i="1"/>
  <c r="CQ550" i="1"/>
  <c r="CJ551" i="1"/>
  <c r="CK551" i="1"/>
  <c r="CL551" i="1"/>
  <c r="CN551" i="1"/>
  <c r="CO551" i="1"/>
  <c r="CP551" i="1"/>
  <c r="CQ551" i="1"/>
  <c r="CJ552" i="1"/>
  <c r="CK552" i="1"/>
  <c r="CL552" i="1"/>
  <c r="CN552" i="1"/>
  <c r="CO552" i="1"/>
  <c r="CP552" i="1"/>
  <c r="CQ552" i="1"/>
  <c r="CJ553" i="1"/>
  <c r="CK553" i="1"/>
  <c r="CL553" i="1"/>
  <c r="CN553" i="1"/>
  <c r="CO553" i="1"/>
  <c r="CP553" i="1"/>
  <c r="CQ553" i="1"/>
  <c r="CJ554" i="1"/>
  <c r="CK554" i="1"/>
  <c r="CL554" i="1"/>
  <c r="CN554" i="1"/>
  <c r="CO554" i="1"/>
  <c r="CP554" i="1"/>
  <c r="CQ554" i="1"/>
  <c r="CJ555" i="1"/>
  <c r="CK555" i="1"/>
  <c r="CL555" i="1"/>
  <c r="CN555" i="1"/>
  <c r="CO555" i="1"/>
  <c r="CP555" i="1"/>
  <c r="CQ555" i="1"/>
  <c r="CJ556" i="1"/>
  <c r="CK556" i="1"/>
  <c r="CL556" i="1"/>
  <c r="CN556" i="1"/>
  <c r="CO556" i="1"/>
  <c r="CP556" i="1"/>
  <c r="CQ556" i="1"/>
  <c r="CJ557" i="1"/>
  <c r="CK557" i="1"/>
  <c r="CL557" i="1"/>
  <c r="CN557" i="1"/>
  <c r="CO557" i="1"/>
  <c r="CP557" i="1"/>
  <c r="CQ557" i="1"/>
  <c r="CJ558" i="1"/>
  <c r="CK558" i="1"/>
  <c r="CL558" i="1"/>
  <c r="CN558" i="1"/>
  <c r="CO558" i="1"/>
  <c r="CP558" i="1"/>
  <c r="CQ558" i="1"/>
  <c r="CJ559" i="1"/>
  <c r="CK559" i="1"/>
  <c r="CL559" i="1"/>
  <c r="CN559" i="1"/>
  <c r="CO559" i="1"/>
  <c r="CP559" i="1"/>
  <c r="CQ559" i="1"/>
  <c r="CJ560" i="1"/>
  <c r="CK560" i="1"/>
  <c r="CL560" i="1"/>
  <c r="CN560" i="1"/>
  <c r="CO560" i="1"/>
  <c r="CP560" i="1"/>
  <c r="CQ560" i="1"/>
  <c r="CJ561" i="1"/>
  <c r="CK561" i="1"/>
  <c r="CL561" i="1"/>
  <c r="CN561" i="1"/>
  <c r="CO561" i="1"/>
  <c r="CP561" i="1"/>
  <c r="CQ561" i="1"/>
  <c r="CJ562" i="1"/>
  <c r="CK562" i="1"/>
  <c r="CL562" i="1"/>
  <c r="CN562" i="1"/>
  <c r="CO562" i="1"/>
  <c r="CP562" i="1"/>
  <c r="CQ562" i="1"/>
  <c r="CJ563" i="1"/>
  <c r="CK563" i="1"/>
  <c r="CL563" i="1"/>
  <c r="CN563" i="1"/>
  <c r="CO563" i="1"/>
  <c r="CP563" i="1"/>
  <c r="CQ563" i="1"/>
  <c r="CJ564" i="1"/>
  <c r="CK564" i="1"/>
  <c r="CL564" i="1"/>
  <c r="CN564" i="1"/>
  <c r="CO564" i="1"/>
  <c r="CP564" i="1"/>
  <c r="CQ564" i="1"/>
  <c r="CJ565" i="1"/>
  <c r="CK565" i="1"/>
  <c r="CL565" i="1"/>
  <c r="CN565" i="1"/>
  <c r="CO565" i="1"/>
  <c r="CP565" i="1"/>
  <c r="CQ565" i="1"/>
  <c r="CJ566" i="1"/>
  <c r="CK566" i="1"/>
  <c r="CL566" i="1"/>
  <c r="CN566" i="1"/>
  <c r="CO566" i="1"/>
  <c r="CP566" i="1"/>
  <c r="CQ566" i="1"/>
  <c r="CJ567" i="1"/>
  <c r="CK567" i="1"/>
  <c r="CL567" i="1"/>
  <c r="CN567" i="1"/>
  <c r="CO567" i="1"/>
  <c r="CP567" i="1"/>
  <c r="CQ567" i="1"/>
  <c r="CJ568" i="1"/>
  <c r="CK568" i="1"/>
  <c r="CL568" i="1"/>
  <c r="CN568" i="1"/>
  <c r="CO568" i="1"/>
  <c r="CP568" i="1"/>
  <c r="CQ568" i="1"/>
  <c r="CJ569" i="1"/>
  <c r="CK569" i="1"/>
  <c r="CL569" i="1"/>
  <c r="CN569" i="1"/>
  <c r="CO569" i="1"/>
  <c r="CP569" i="1"/>
  <c r="CQ569" i="1"/>
  <c r="CJ570" i="1"/>
  <c r="CK570" i="1"/>
  <c r="CL570" i="1"/>
  <c r="CN570" i="1"/>
  <c r="CO570" i="1"/>
  <c r="CP570" i="1"/>
  <c r="CQ570" i="1"/>
  <c r="CJ571" i="1"/>
  <c r="CK571" i="1"/>
  <c r="CL571" i="1"/>
  <c r="CN571" i="1"/>
  <c r="CO571" i="1"/>
  <c r="CP571" i="1"/>
  <c r="CQ571" i="1"/>
  <c r="CJ572" i="1"/>
  <c r="CK572" i="1"/>
  <c r="CL572" i="1"/>
  <c r="CN572" i="1"/>
  <c r="CO572" i="1"/>
  <c r="CP572" i="1"/>
  <c r="CQ572" i="1"/>
  <c r="CJ573" i="1"/>
  <c r="CK573" i="1"/>
  <c r="CL573" i="1"/>
  <c r="CN573" i="1"/>
  <c r="CO573" i="1"/>
  <c r="CP573" i="1"/>
  <c r="CQ573" i="1"/>
  <c r="CJ574" i="1"/>
  <c r="CK574" i="1"/>
  <c r="CL574" i="1"/>
  <c r="CN574" i="1"/>
  <c r="CO574" i="1"/>
  <c r="CP574" i="1"/>
  <c r="CQ574" i="1"/>
  <c r="CJ575" i="1"/>
  <c r="CK575" i="1"/>
  <c r="CL575" i="1"/>
  <c r="CN575" i="1"/>
  <c r="CO575" i="1"/>
  <c r="CP575" i="1"/>
  <c r="CQ575" i="1"/>
  <c r="CJ576" i="1"/>
  <c r="CK576" i="1"/>
  <c r="CL576" i="1"/>
  <c r="CN576" i="1"/>
  <c r="CO576" i="1"/>
  <c r="CP576" i="1"/>
  <c r="CQ576" i="1"/>
  <c r="CJ577" i="1"/>
  <c r="CK577" i="1"/>
  <c r="CL577" i="1"/>
  <c r="CN577" i="1"/>
  <c r="CO577" i="1"/>
  <c r="CP577" i="1"/>
  <c r="CQ577" i="1"/>
  <c r="CJ578" i="1"/>
  <c r="CK578" i="1"/>
  <c r="CL578" i="1"/>
  <c r="CN578" i="1"/>
  <c r="CO578" i="1"/>
  <c r="CP578" i="1"/>
  <c r="CQ578" i="1"/>
  <c r="CJ579" i="1"/>
  <c r="CK579" i="1"/>
  <c r="CL579" i="1"/>
  <c r="CN579" i="1"/>
  <c r="CO579" i="1"/>
  <c r="CP579" i="1"/>
  <c r="CQ579" i="1"/>
  <c r="CJ580" i="1"/>
  <c r="CK580" i="1"/>
  <c r="CL580" i="1"/>
  <c r="CN580" i="1"/>
  <c r="CO580" i="1"/>
  <c r="CP580" i="1"/>
  <c r="CQ580" i="1"/>
  <c r="CJ581" i="1"/>
  <c r="CK581" i="1"/>
  <c r="CL581" i="1"/>
  <c r="CN581" i="1"/>
  <c r="CO581" i="1"/>
  <c r="CP581" i="1"/>
  <c r="CQ581" i="1"/>
  <c r="CJ582" i="1"/>
  <c r="CK582" i="1"/>
  <c r="CL582" i="1"/>
  <c r="CN582" i="1"/>
  <c r="CO582" i="1"/>
  <c r="CP582" i="1"/>
  <c r="CQ582" i="1"/>
  <c r="CJ583" i="1"/>
  <c r="CK583" i="1"/>
  <c r="CL583" i="1"/>
  <c r="CN583" i="1"/>
  <c r="CO583" i="1"/>
  <c r="CP583" i="1"/>
  <c r="CQ583" i="1"/>
  <c r="CJ584" i="1"/>
  <c r="CK584" i="1"/>
  <c r="CL584" i="1"/>
  <c r="CN584" i="1"/>
  <c r="CO584" i="1"/>
  <c r="CP584" i="1"/>
  <c r="CQ584" i="1"/>
  <c r="CJ585" i="1"/>
  <c r="CK585" i="1"/>
  <c r="CL585" i="1"/>
  <c r="CN585" i="1"/>
  <c r="CO585" i="1"/>
  <c r="CP585" i="1"/>
  <c r="CQ585" i="1"/>
  <c r="CJ586" i="1"/>
  <c r="CK586" i="1"/>
  <c r="CL586" i="1"/>
  <c r="CN586" i="1"/>
  <c r="CO586" i="1"/>
  <c r="CP586" i="1"/>
  <c r="CQ586" i="1"/>
  <c r="CJ587" i="1"/>
  <c r="CK587" i="1"/>
  <c r="CL587" i="1"/>
  <c r="CN587" i="1"/>
  <c r="CO587" i="1"/>
  <c r="CP587" i="1"/>
  <c r="CQ587" i="1"/>
  <c r="CJ588" i="1"/>
  <c r="CK588" i="1"/>
  <c r="CL588" i="1"/>
  <c r="CN588" i="1"/>
  <c r="CO588" i="1"/>
  <c r="CP588" i="1"/>
  <c r="CQ588" i="1"/>
  <c r="CJ589" i="1"/>
  <c r="CK589" i="1"/>
  <c r="CL589" i="1"/>
  <c r="CN589" i="1"/>
  <c r="CO589" i="1"/>
  <c r="CP589" i="1"/>
  <c r="CQ589" i="1"/>
  <c r="CJ590" i="1"/>
  <c r="CK590" i="1"/>
  <c r="CL590" i="1"/>
  <c r="CN590" i="1"/>
  <c r="CO590" i="1"/>
  <c r="CP590" i="1"/>
  <c r="CQ590" i="1"/>
  <c r="CJ591" i="1"/>
  <c r="CK591" i="1"/>
  <c r="CL591" i="1"/>
  <c r="CN591" i="1"/>
  <c r="CO591" i="1"/>
  <c r="CP591" i="1"/>
  <c r="CQ591" i="1"/>
  <c r="CJ592" i="1"/>
  <c r="CK592" i="1"/>
  <c r="CL592" i="1"/>
  <c r="CN592" i="1"/>
  <c r="CO592" i="1"/>
  <c r="CP592" i="1"/>
  <c r="CQ592" i="1"/>
  <c r="CJ593" i="1"/>
  <c r="CK593" i="1"/>
  <c r="CL593" i="1"/>
  <c r="CN593" i="1"/>
  <c r="CO593" i="1"/>
  <c r="CP593" i="1"/>
  <c r="CQ593" i="1"/>
  <c r="CJ594" i="1"/>
  <c r="CK594" i="1"/>
  <c r="CL594" i="1"/>
  <c r="CN594" i="1"/>
  <c r="CO594" i="1"/>
  <c r="CP594" i="1"/>
  <c r="CQ594" i="1"/>
  <c r="CJ595" i="1"/>
  <c r="CK595" i="1"/>
  <c r="CL595" i="1"/>
  <c r="CN595" i="1"/>
  <c r="CO595" i="1"/>
  <c r="CP595" i="1"/>
  <c r="CQ595" i="1"/>
  <c r="CJ596" i="1"/>
  <c r="CK596" i="1"/>
  <c r="CL596" i="1"/>
  <c r="CN596" i="1"/>
  <c r="CO596" i="1"/>
  <c r="CP596" i="1"/>
  <c r="CQ596" i="1"/>
  <c r="CJ597" i="1"/>
  <c r="CK597" i="1"/>
  <c r="CL597" i="1"/>
  <c r="CN597" i="1"/>
  <c r="CO597" i="1"/>
  <c r="CP597" i="1"/>
  <c r="CQ597" i="1"/>
  <c r="CJ598" i="1"/>
  <c r="CK598" i="1"/>
  <c r="CL598" i="1"/>
  <c r="CN598" i="1"/>
  <c r="CO598" i="1"/>
  <c r="CP598" i="1"/>
  <c r="CQ598" i="1"/>
  <c r="CJ599" i="1"/>
  <c r="CK599" i="1"/>
  <c r="CL599" i="1"/>
  <c r="CN599" i="1"/>
  <c r="CO599" i="1"/>
  <c r="CP599" i="1"/>
  <c r="CQ599" i="1"/>
  <c r="CJ600" i="1"/>
  <c r="CK600" i="1"/>
  <c r="CL600" i="1"/>
  <c r="CN600" i="1"/>
  <c r="CO600" i="1"/>
  <c r="CP600" i="1"/>
  <c r="CQ600" i="1"/>
  <c r="CJ601" i="1"/>
  <c r="CK601" i="1"/>
  <c r="CL601" i="1"/>
  <c r="CN601" i="1"/>
  <c r="CO601" i="1"/>
  <c r="CP601" i="1"/>
  <c r="CQ601" i="1"/>
  <c r="CJ602" i="1"/>
  <c r="CK602" i="1"/>
  <c r="CL602" i="1"/>
  <c r="CN602" i="1"/>
  <c r="CO602" i="1"/>
  <c r="CP602" i="1"/>
  <c r="CQ602" i="1"/>
  <c r="CJ603" i="1"/>
  <c r="CK603" i="1"/>
  <c r="CL603" i="1"/>
  <c r="CN603" i="1"/>
  <c r="CO603" i="1"/>
  <c r="CP603" i="1"/>
  <c r="CQ603" i="1"/>
  <c r="CJ604" i="1"/>
  <c r="CK604" i="1"/>
  <c r="CL604" i="1"/>
  <c r="CN604" i="1"/>
  <c r="CO604" i="1"/>
  <c r="CP604" i="1"/>
  <c r="CQ604" i="1"/>
  <c r="CJ605" i="1"/>
  <c r="CK605" i="1"/>
  <c r="CL605" i="1"/>
  <c r="CN605" i="1"/>
  <c r="CO605" i="1"/>
  <c r="CP605" i="1"/>
  <c r="CQ605" i="1"/>
  <c r="CJ606" i="1"/>
  <c r="CK606" i="1"/>
  <c r="CL606" i="1"/>
  <c r="CN606" i="1"/>
  <c r="CO606" i="1"/>
  <c r="CP606" i="1"/>
  <c r="CQ606" i="1"/>
  <c r="CJ607" i="1"/>
  <c r="CK607" i="1"/>
  <c r="CL607" i="1"/>
  <c r="CN607" i="1"/>
  <c r="CO607" i="1"/>
  <c r="CP607" i="1"/>
  <c r="CQ607" i="1"/>
  <c r="CJ608" i="1"/>
  <c r="CK608" i="1"/>
  <c r="CL608" i="1"/>
  <c r="CN608" i="1"/>
  <c r="CO608" i="1"/>
  <c r="CP608" i="1"/>
  <c r="CQ608" i="1"/>
  <c r="CJ609" i="1"/>
  <c r="CK609" i="1"/>
  <c r="CL609" i="1"/>
  <c r="CN609" i="1"/>
  <c r="CO609" i="1"/>
  <c r="CP609" i="1"/>
  <c r="CQ609" i="1"/>
  <c r="CJ610" i="1"/>
  <c r="CK610" i="1"/>
  <c r="CL610" i="1"/>
  <c r="CN610" i="1"/>
  <c r="CO610" i="1"/>
  <c r="CP610" i="1"/>
  <c r="CQ610" i="1"/>
  <c r="CJ611" i="1"/>
  <c r="CK611" i="1"/>
  <c r="CL611" i="1"/>
  <c r="CN611" i="1"/>
  <c r="CO611" i="1"/>
  <c r="CP611" i="1"/>
  <c r="CQ611" i="1"/>
  <c r="CJ612" i="1"/>
  <c r="CK612" i="1"/>
  <c r="CL612" i="1"/>
  <c r="CN612" i="1"/>
  <c r="CO612" i="1"/>
  <c r="CP612" i="1"/>
  <c r="CQ612" i="1"/>
  <c r="CJ613" i="1"/>
  <c r="CK613" i="1"/>
  <c r="CL613" i="1"/>
  <c r="CN613" i="1"/>
  <c r="CO613" i="1"/>
  <c r="CP613" i="1"/>
  <c r="CQ613" i="1"/>
  <c r="CJ614" i="1"/>
  <c r="CK614" i="1"/>
  <c r="CL614" i="1"/>
  <c r="CN614" i="1"/>
  <c r="CO614" i="1"/>
  <c r="CP614" i="1"/>
  <c r="CQ614" i="1"/>
  <c r="CJ615" i="1"/>
  <c r="CK615" i="1"/>
  <c r="CL615" i="1"/>
  <c r="CN615" i="1"/>
  <c r="CO615" i="1"/>
  <c r="CP615" i="1"/>
  <c r="CQ615" i="1"/>
  <c r="CJ616" i="1"/>
  <c r="CK616" i="1"/>
  <c r="CL616" i="1"/>
  <c r="CN616" i="1"/>
  <c r="CO616" i="1"/>
  <c r="CP616" i="1"/>
  <c r="CQ616" i="1"/>
  <c r="CJ617" i="1"/>
  <c r="CK617" i="1"/>
  <c r="CL617" i="1"/>
  <c r="CN617" i="1"/>
  <c r="CO617" i="1"/>
  <c r="CP617" i="1"/>
  <c r="CQ617" i="1"/>
  <c r="CJ618" i="1"/>
  <c r="CK618" i="1"/>
  <c r="CL618" i="1"/>
  <c r="CN618" i="1"/>
  <c r="CO618" i="1"/>
  <c r="CP618" i="1"/>
  <c r="CQ618" i="1"/>
  <c r="CJ619" i="1"/>
  <c r="CK619" i="1"/>
  <c r="CL619" i="1"/>
  <c r="CN619" i="1"/>
  <c r="CO619" i="1"/>
  <c r="CP619" i="1"/>
  <c r="CQ619" i="1"/>
  <c r="CJ620" i="1"/>
  <c r="CK620" i="1"/>
  <c r="CL620" i="1"/>
  <c r="CN620" i="1"/>
  <c r="CO620" i="1"/>
  <c r="CP620" i="1"/>
  <c r="CQ620" i="1"/>
  <c r="CJ621" i="1"/>
  <c r="CK621" i="1"/>
  <c r="CL621" i="1"/>
  <c r="CN621" i="1"/>
  <c r="CO621" i="1"/>
  <c r="CP621" i="1"/>
  <c r="CQ621" i="1"/>
  <c r="CJ622" i="1"/>
  <c r="CK622" i="1"/>
  <c r="CL622" i="1"/>
  <c r="CN622" i="1"/>
  <c r="CO622" i="1"/>
  <c r="CP622" i="1"/>
  <c r="CQ622" i="1"/>
  <c r="CJ623" i="1"/>
  <c r="CK623" i="1"/>
  <c r="CL623" i="1"/>
  <c r="CN623" i="1"/>
  <c r="CO623" i="1"/>
  <c r="CP623" i="1"/>
  <c r="CQ623" i="1"/>
  <c r="CJ624" i="1"/>
  <c r="CK624" i="1"/>
  <c r="CL624" i="1"/>
  <c r="CN624" i="1"/>
  <c r="CO624" i="1"/>
  <c r="CP624" i="1"/>
  <c r="CQ624" i="1"/>
  <c r="CJ625" i="1"/>
  <c r="CK625" i="1"/>
  <c r="CL625" i="1"/>
  <c r="CN625" i="1"/>
  <c r="CO625" i="1"/>
  <c r="CP625" i="1"/>
  <c r="CQ625" i="1"/>
  <c r="CJ626" i="1"/>
  <c r="CK626" i="1"/>
  <c r="CL626" i="1"/>
  <c r="CN626" i="1"/>
  <c r="CO626" i="1"/>
  <c r="CP626" i="1"/>
  <c r="CQ626" i="1"/>
  <c r="CJ627" i="1"/>
  <c r="CK627" i="1"/>
  <c r="CL627" i="1"/>
  <c r="CN627" i="1"/>
  <c r="CO627" i="1"/>
  <c r="CP627" i="1"/>
  <c r="CQ627" i="1"/>
  <c r="CJ628" i="1"/>
  <c r="CK628" i="1"/>
  <c r="CL628" i="1"/>
  <c r="CN628" i="1"/>
  <c r="CO628" i="1"/>
  <c r="CP628" i="1"/>
  <c r="CQ628" i="1"/>
  <c r="CJ629" i="1"/>
  <c r="CK629" i="1"/>
  <c r="CL629" i="1"/>
  <c r="CN629" i="1"/>
  <c r="CO629" i="1"/>
  <c r="CP629" i="1"/>
  <c r="CQ629" i="1"/>
  <c r="CJ630" i="1"/>
  <c r="CK630" i="1"/>
  <c r="CL630" i="1"/>
  <c r="CN630" i="1"/>
  <c r="CO630" i="1"/>
  <c r="CP630" i="1"/>
  <c r="CQ630" i="1"/>
  <c r="CJ631" i="1"/>
  <c r="CK631" i="1"/>
  <c r="CL631" i="1"/>
  <c r="CN631" i="1"/>
  <c r="CO631" i="1"/>
  <c r="CP631" i="1"/>
  <c r="CQ631" i="1"/>
  <c r="CJ632" i="1"/>
  <c r="CK632" i="1"/>
  <c r="CL632" i="1"/>
  <c r="CN632" i="1"/>
  <c r="CO632" i="1"/>
  <c r="CP632" i="1"/>
  <c r="CQ632" i="1"/>
  <c r="CJ633" i="1"/>
  <c r="CK633" i="1"/>
  <c r="CL633" i="1"/>
  <c r="CN633" i="1"/>
  <c r="CO633" i="1"/>
  <c r="CP633" i="1"/>
  <c r="CQ633" i="1"/>
  <c r="CJ634" i="1"/>
  <c r="CK634" i="1"/>
  <c r="CL634" i="1"/>
  <c r="CN634" i="1"/>
  <c r="CO634" i="1"/>
  <c r="CP634" i="1"/>
  <c r="CQ634" i="1"/>
  <c r="CJ635" i="1"/>
  <c r="CK635" i="1"/>
  <c r="CL635" i="1"/>
  <c r="CN635" i="1"/>
  <c r="CO635" i="1"/>
  <c r="CP635" i="1"/>
  <c r="CQ635" i="1"/>
  <c r="CJ636" i="1"/>
  <c r="CK636" i="1"/>
  <c r="CL636" i="1"/>
  <c r="CN636" i="1"/>
  <c r="CO636" i="1"/>
  <c r="CP636" i="1"/>
  <c r="CQ636" i="1"/>
  <c r="CJ637" i="1"/>
  <c r="CK637" i="1"/>
  <c r="CL637" i="1"/>
  <c r="CN637" i="1"/>
  <c r="CO637" i="1"/>
  <c r="CP637" i="1"/>
  <c r="CQ637" i="1"/>
  <c r="CJ638" i="1"/>
  <c r="CK638" i="1"/>
  <c r="CL638" i="1"/>
  <c r="CN638" i="1"/>
  <c r="CO638" i="1"/>
  <c r="CP638" i="1"/>
  <c r="CQ638" i="1"/>
  <c r="CJ639" i="1"/>
  <c r="CK639" i="1"/>
  <c r="CL639" i="1"/>
  <c r="CN639" i="1"/>
  <c r="CO639" i="1"/>
  <c r="CP639" i="1"/>
  <c r="CQ639" i="1"/>
  <c r="CJ640" i="1"/>
  <c r="CK640" i="1"/>
  <c r="CL640" i="1"/>
  <c r="CN640" i="1"/>
  <c r="CO640" i="1"/>
  <c r="CP640" i="1"/>
  <c r="CQ640" i="1"/>
  <c r="CJ641" i="1"/>
  <c r="CK641" i="1"/>
  <c r="CL641" i="1"/>
  <c r="CN641" i="1"/>
  <c r="CO641" i="1"/>
  <c r="CP641" i="1"/>
  <c r="CQ641" i="1"/>
  <c r="CJ642" i="1"/>
  <c r="CK642" i="1"/>
  <c r="CL642" i="1"/>
  <c r="CN642" i="1"/>
  <c r="CO642" i="1"/>
  <c r="CP642" i="1"/>
  <c r="CQ642" i="1"/>
  <c r="CJ643" i="1"/>
  <c r="CK643" i="1"/>
  <c r="CL643" i="1"/>
  <c r="CN643" i="1"/>
  <c r="CO643" i="1"/>
  <c r="CP643" i="1"/>
  <c r="CQ643" i="1"/>
  <c r="CJ644" i="1"/>
  <c r="CK644" i="1"/>
  <c r="CL644" i="1"/>
  <c r="CN644" i="1"/>
  <c r="CO644" i="1"/>
  <c r="CP644" i="1"/>
  <c r="CQ644" i="1"/>
  <c r="CJ645" i="1"/>
  <c r="CK645" i="1"/>
  <c r="CL645" i="1"/>
  <c r="CN645" i="1"/>
  <c r="CO645" i="1"/>
  <c r="CP645" i="1"/>
  <c r="CQ645" i="1"/>
  <c r="CJ646" i="1"/>
  <c r="CK646" i="1"/>
  <c r="CL646" i="1"/>
  <c r="CN646" i="1"/>
  <c r="CO646" i="1"/>
  <c r="CP646" i="1"/>
  <c r="CQ646" i="1"/>
  <c r="CJ647" i="1"/>
  <c r="CK647" i="1"/>
  <c r="CL647" i="1"/>
  <c r="CN647" i="1"/>
  <c r="CO647" i="1"/>
  <c r="CP647" i="1"/>
  <c r="CQ647" i="1"/>
  <c r="CJ648" i="1"/>
  <c r="CK648" i="1"/>
  <c r="CL648" i="1"/>
  <c r="CN648" i="1"/>
  <c r="CO648" i="1"/>
  <c r="CP648" i="1"/>
  <c r="CQ648" i="1"/>
  <c r="CJ649" i="1"/>
  <c r="CK649" i="1"/>
  <c r="CL649" i="1"/>
  <c r="CN649" i="1"/>
  <c r="CO649" i="1"/>
  <c r="CP649" i="1"/>
  <c r="CQ649" i="1"/>
  <c r="CJ650" i="1"/>
  <c r="CK650" i="1"/>
  <c r="CL650" i="1"/>
  <c r="CN650" i="1"/>
  <c r="CO650" i="1"/>
  <c r="CP650" i="1"/>
  <c r="CQ650" i="1"/>
  <c r="CJ651" i="1"/>
  <c r="CK651" i="1"/>
  <c r="CL651" i="1"/>
  <c r="CN651" i="1"/>
  <c r="CO651" i="1"/>
  <c r="CP651" i="1"/>
  <c r="CQ651" i="1"/>
  <c r="CJ652" i="1"/>
  <c r="CK652" i="1"/>
  <c r="CL652" i="1"/>
  <c r="CN652" i="1"/>
  <c r="CO652" i="1"/>
  <c r="CP652" i="1"/>
  <c r="CQ652" i="1"/>
  <c r="CJ653" i="1"/>
  <c r="CK653" i="1"/>
  <c r="CL653" i="1"/>
  <c r="CN653" i="1"/>
  <c r="CO653" i="1"/>
  <c r="CP653" i="1"/>
  <c r="CQ653" i="1"/>
  <c r="CJ654" i="1"/>
  <c r="CK654" i="1"/>
  <c r="CL654" i="1"/>
  <c r="CN654" i="1"/>
  <c r="CO654" i="1"/>
  <c r="CP654" i="1"/>
  <c r="CQ654" i="1"/>
  <c r="CJ655" i="1"/>
  <c r="CK655" i="1"/>
  <c r="CL655" i="1"/>
  <c r="CN655" i="1"/>
  <c r="CO655" i="1"/>
  <c r="CP655" i="1"/>
  <c r="CQ655" i="1"/>
  <c r="CJ656" i="1"/>
  <c r="CK656" i="1"/>
  <c r="CL656" i="1"/>
  <c r="CN656" i="1"/>
  <c r="CO656" i="1"/>
  <c r="CP656" i="1"/>
  <c r="CQ656" i="1"/>
  <c r="CJ657" i="1"/>
  <c r="CK657" i="1"/>
  <c r="CL657" i="1"/>
  <c r="CN657" i="1"/>
  <c r="CO657" i="1"/>
  <c r="CP657" i="1"/>
  <c r="CQ657" i="1"/>
  <c r="CJ658" i="1"/>
  <c r="CK658" i="1"/>
  <c r="CL658" i="1"/>
  <c r="CN658" i="1"/>
  <c r="CO658" i="1"/>
  <c r="CP658" i="1"/>
  <c r="CQ658" i="1"/>
  <c r="CJ659" i="1"/>
  <c r="CK659" i="1"/>
  <c r="CL659" i="1"/>
  <c r="CN659" i="1"/>
  <c r="CO659" i="1"/>
  <c r="CP659" i="1"/>
  <c r="CQ659" i="1"/>
  <c r="CJ660" i="1"/>
  <c r="CK660" i="1"/>
  <c r="CL660" i="1"/>
  <c r="CN660" i="1"/>
  <c r="CO660" i="1"/>
  <c r="CP660" i="1"/>
  <c r="CQ660" i="1"/>
  <c r="CJ661" i="1"/>
  <c r="CK661" i="1"/>
  <c r="CL661" i="1"/>
  <c r="CN661" i="1"/>
  <c r="CO661" i="1"/>
  <c r="CP661" i="1"/>
  <c r="CQ661" i="1"/>
  <c r="CJ662" i="1"/>
  <c r="CK662" i="1"/>
  <c r="CL662" i="1"/>
  <c r="CN662" i="1"/>
  <c r="CO662" i="1"/>
  <c r="CP662" i="1"/>
  <c r="CQ662" i="1"/>
  <c r="CJ663" i="1"/>
  <c r="CK663" i="1"/>
  <c r="CL663" i="1"/>
  <c r="CN663" i="1"/>
  <c r="CO663" i="1"/>
  <c r="CP663" i="1"/>
  <c r="CQ663" i="1"/>
  <c r="CJ664" i="1"/>
  <c r="CK664" i="1"/>
  <c r="CL664" i="1"/>
  <c r="CN664" i="1"/>
  <c r="CO664" i="1"/>
  <c r="CP664" i="1"/>
  <c r="CQ664" i="1"/>
  <c r="CJ665" i="1"/>
  <c r="CK665" i="1"/>
  <c r="CL665" i="1"/>
  <c r="CN665" i="1"/>
  <c r="CO665" i="1"/>
  <c r="CP665" i="1"/>
  <c r="CQ665" i="1"/>
  <c r="CJ666" i="1"/>
  <c r="CK666" i="1"/>
  <c r="CL666" i="1"/>
  <c r="CN666" i="1"/>
  <c r="CO666" i="1"/>
  <c r="CP666" i="1"/>
  <c r="CQ666" i="1"/>
  <c r="CJ667" i="1"/>
  <c r="CK667" i="1"/>
  <c r="CL667" i="1"/>
  <c r="CN667" i="1"/>
  <c r="CO667" i="1"/>
  <c r="CP667" i="1"/>
  <c r="CQ667" i="1"/>
  <c r="CJ668" i="1"/>
  <c r="CK668" i="1"/>
  <c r="CL668" i="1"/>
  <c r="CN668" i="1"/>
  <c r="CO668" i="1"/>
  <c r="CP668" i="1"/>
  <c r="CQ668" i="1"/>
  <c r="CJ669" i="1"/>
  <c r="CK669" i="1"/>
  <c r="CL669" i="1"/>
  <c r="CN669" i="1"/>
  <c r="CO669" i="1"/>
  <c r="CP669" i="1"/>
  <c r="CQ669" i="1"/>
  <c r="CJ670" i="1"/>
  <c r="CK670" i="1"/>
  <c r="CL670" i="1"/>
  <c r="CN670" i="1"/>
  <c r="CO670" i="1"/>
  <c r="CP670" i="1"/>
  <c r="CQ670" i="1"/>
  <c r="CJ671" i="1"/>
  <c r="CK671" i="1"/>
  <c r="CL671" i="1"/>
  <c r="CN671" i="1"/>
  <c r="CO671" i="1"/>
  <c r="CP671" i="1"/>
  <c r="CQ671" i="1"/>
  <c r="CJ672" i="1"/>
  <c r="CK672" i="1"/>
  <c r="CL672" i="1"/>
  <c r="CN672" i="1"/>
  <c r="CO672" i="1"/>
  <c r="CP672" i="1"/>
  <c r="CQ672" i="1"/>
  <c r="CJ673" i="1"/>
  <c r="CK673" i="1"/>
  <c r="CL673" i="1"/>
  <c r="CN673" i="1"/>
  <c r="CO673" i="1"/>
  <c r="CP673" i="1"/>
  <c r="CQ673" i="1"/>
  <c r="CJ674" i="1"/>
  <c r="CK674" i="1"/>
  <c r="CL674" i="1"/>
  <c r="CN674" i="1"/>
  <c r="CO674" i="1"/>
  <c r="CP674" i="1"/>
  <c r="CQ674" i="1"/>
  <c r="CJ675" i="1"/>
  <c r="CK675" i="1"/>
  <c r="CL675" i="1"/>
  <c r="CN675" i="1"/>
  <c r="CO675" i="1"/>
  <c r="CP675" i="1"/>
  <c r="CQ675" i="1"/>
  <c r="CJ676" i="1"/>
  <c r="CK676" i="1"/>
  <c r="CL676" i="1"/>
  <c r="CN676" i="1"/>
  <c r="CO676" i="1"/>
  <c r="CP676" i="1"/>
  <c r="CQ676" i="1"/>
  <c r="CJ677" i="1"/>
  <c r="CK677" i="1"/>
  <c r="CL677" i="1"/>
  <c r="CN677" i="1"/>
  <c r="CO677" i="1"/>
  <c r="CP677" i="1"/>
  <c r="CQ677" i="1"/>
  <c r="CJ678" i="1"/>
  <c r="CK678" i="1"/>
  <c r="CL678" i="1"/>
  <c r="CN678" i="1"/>
  <c r="CO678" i="1"/>
  <c r="CP678" i="1"/>
  <c r="CQ678" i="1"/>
  <c r="CJ679" i="1"/>
  <c r="CK679" i="1"/>
  <c r="CL679" i="1"/>
  <c r="CN679" i="1"/>
  <c r="CO679" i="1"/>
  <c r="CP679" i="1"/>
  <c r="CQ679" i="1"/>
  <c r="CJ680" i="1"/>
  <c r="CK680" i="1"/>
  <c r="CL680" i="1"/>
  <c r="CN680" i="1"/>
  <c r="CO680" i="1"/>
  <c r="CP680" i="1"/>
  <c r="CQ680" i="1"/>
  <c r="CJ681" i="1"/>
  <c r="CK681" i="1"/>
  <c r="CL681" i="1"/>
  <c r="CN681" i="1"/>
  <c r="CO681" i="1"/>
  <c r="CP681" i="1"/>
  <c r="CQ681" i="1"/>
  <c r="CJ682" i="1"/>
  <c r="CK682" i="1"/>
  <c r="CL682" i="1"/>
  <c r="CN682" i="1"/>
  <c r="CO682" i="1"/>
  <c r="CP682" i="1"/>
  <c r="CQ682" i="1"/>
  <c r="CJ683" i="1"/>
  <c r="CK683" i="1"/>
  <c r="CL683" i="1"/>
  <c r="CN683" i="1"/>
  <c r="CO683" i="1"/>
  <c r="CP683" i="1"/>
  <c r="CQ683" i="1"/>
  <c r="CJ684" i="1"/>
  <c r="CK684" i="1"/>
  <c r="CL684" i="1"/>
  <c r="CN684" i="1"/>
  <c r="CO684" i="1"/>
  <c r="CP684" i="1"/>
  <c r="CQ684" i="1"/>
  <c r="CJ685" i="1"/>
  <c r="CK685" i="1"/>
  <c r="CL685" i="1"/>
  <c r="CN685" i="1"/>
  <c r="CO685" i="1"/>
  <c r="CP685" i="1"/>
  <c r="CQ685" i="1"/>
  <c r="CJ686" i="1"/>
  <c r="CK686" i="1"/>
  <c r="CL686" i="1"/>
  <c r="CN686" i="1"/>
  <c r="CO686" i="1"/>
  <c r="CP686" i="1"/>
  <c r="CQ686" i="1"/>
  <c r="CJ687" i="1"/>
  <c r="CK687" i="1"/>
  <c r="CL687" i="1"/>
  <c r="CN687" i="1"/>
  <c r="CO687" i="1"/>
  <c r="CP687" i="1"/>
  <c r="CQ687" i="1"/>
  <c r="CJ688" i="1"/>
  <c r="CK688" i="1"/>
  <c r="CL688" i="1"/>
  <c r="CN688" i="1"/>
  <c r="CO688" i="1"/>
  <c r="CP688" i="1"/>
  <c r="CQ688" i="1"/>
  <c r="CJ689" i="1"/>
  <c r="CK689" i="1"/>
  <c r="CL689" i="1"/>
  <c r="CN689" i="1"/>
  <c r="CO689" i="1"/>
  <c r="CP689" i="1"/>
  <c r="CQ689" i="1"/>
  <c r="CJ690" i="1"/>
  <c r="CK690" i="1"/>
  <c r="CL690" i="1"/>
  <c r="CN690" i="1"/>
  <c r="CO690" i="1"/>
  <c r="CP690" i="1"/>
  <c r="CQ690" i="1"/>
  <c r="CJ691" i="1"/>
  <c r="CK691" i="1"/>
  <c r="CL691" i="1"/>
  <c r="CN691" i="1"/>
  <c r="CO691" i="1"/>
  <c r="CP691" i="1"/>
  <c r="CQ691" i="1"/>
  <c r="CJ692" i="1"/>
  <c r="CK692" i="1"/>
  <c r="CL692" i="1"/>
  <c r="CN692" i="1"/>
  <c r="CO692" i="1"/>
  <c r="CP692" i="1"/>
  <c r="CQ692" i="1"/>
  <c r="CJ693" i="1"/>
  <c r="CK693" i="1"/>
  <c r="CL693" i="1"/>
  <c r="CN693" i="1"/>
  <c r="CO693" i="1"/>
  <c r="CP693" i="1"/>
  <c r="CQ693" i="1"/>
  <c r="CJ694" i="1"/>
  <c r="CK694" i="1"/>
  <c r="CL694" i="1"/>
  <c r="CN694" i="1"/>
  <c r="CO694" i="1"/>
  <c r="CP694" i="1"/>
  <c r="CQ694" i="1"/>
  <c r="CJ695" i="1"/>
  <c r="CK695" i="1"/>
  <c r="CL695" i="1"/>
  <c r="CN695" i="1"/>
  <c r="CO695" i="1"/>
  <c r="CP695" i="1"/>
  <c r="CQ695" i="1"/>
  <c r="CJ696" i="1"/>
  <c r="CK696" i="1"/>
  <c r="CL696" i="1"/>
  <c r="CN696" i="1"/>
  <c r="CO696" i="1"/>
  <c r="CP696" i="1"/>
  <c r="CQ696" i="1"/>
  <c r="CJ697" i="1"/>
  <c r="CK697" i="1"/>
  <c r="CL697" i="1"/>
  <c r="CN697" i="1"/>
  <c r="CO697" i="1"/>
  <c r="CP697" i="1"/>
  <c r="CQ697" i="1"/>
  <c r="CJ698" i="1"/>
  <c r="CK698" i="1"/>
  <c r="CL698" i="1"/>
  <c r="CN698" i="1"/>
  <c r="CO698" i="1"/>
  <c r="CP698" i="1"/>
  <c r="CQ698" i="1"/>
  <c r="CJ699" i="1"/>
  <c r="CK699" i="1"/>
  <c r="CL699" i="1"/>
  <c r="CN699" i="1"/>
  <c r="CO699" i="1"/>
  <c r="CP699" i="1"/>
  <c r="CQ699" i="1"/>
  <c r="CJ700" i="1"/>
  <c r="CK700" i="1"/>
  <c r="CL700" i="1"/>
  <c r="CN700" i="1"/>
  <c r="CO700" i="1"/>
  <c r="CP700" i="1"/>
  <c r="CQ700" i="1"/>
  <c r="CJ701" i="1"/>
  <c r="CK701" i="1"/>
  <c r="CL701" i="1"/>
  <c r="CN701" i="1"/>
  <c r="CO701" i="1"/>
  <c r="CP701" i="1"/>
  <c r="CQ701" i="1"/>
  <c r="CJ702" i="1"/>
  <c r="CK702" i="1"/>
  <c r="CL702" i="1"/>
  <c r="CN702" i="1"/>
  <c r="CO702" i="1"/>
  <c r="CP702" i="1"/>
  <c r="CQ702" i="1"/>
  <c r="CJ703" i="1"/>
  <c r="CK703" i="1"/>
  <c r="CL703" i="1"/>
  <c r="CN703" i="1"/>
  <c r="CO703" i="1"/>
  <c r="CP703" i="1"/>
  <c r="CQ703" i="1"/>
  <c r="CJ704" i="1"/>
  <c r="CK704" i="1"/>
  <c r="CL704" i="1"/>
  <c r="CN704" i="1"/>
  <c r="CO704" i="1"/>
  <c r="CP704" i="1"/>
  <c r="CQ704" i="1"/>
  <c r="CJ705" i="1"/>
  <c r="CK705" i="1"/>
  <c r="CL705" i="1"/>
  <c r="CN705" i="1"/>
  <c r="CO705" i="1"/>
  <c r="CP705" i="1"/>
  <c r="CQ705" i="1"/>
  <c r="CJ706" i="1"/>
  <c r="CK706" i="1"/>
  <c r="CL706" i="1"/>
  <c r="CN706" i="1"/>
  <c r="CO706" i="1"/>
  <c r="CP706" i="1"/>
  <c r="CQ706" i="1"/>
  <c r="CJ707" i="1"/>
  <c r="CK707" i="1"/>
  <c r="CL707" i="1"/>
  <c r="CN707" i="1"/>
  <c r="CO707" i="1"/>
  <c r="CP707" i="1"/>
  <c r="CQ707" i="1"/>
  <c r="CJ708" i="1"/>
  <c r="CK708" i="1"/>
  <c r="CL708" i="1"/>
  <c r="CN708" i="1"/>
  <c r="CO708" i="1"/>
  <c r="CP708" i="1"/>
  <c r="CQ708" i="1"/>
  <c r="CJ709" i="1"/>
  <c r="CK709" i="1"/>
  <c r="CL709" i="1"/>
  <c r="CN709" i="1"/>
  <c r="CO709" i="1"/>
  <c r="CP709" i="1"/>
  <c r="CQ709" i="1"/>
  <c r="CJ710" i="1"/>
  <c r="CK710" i="1"/>
  <c r="CL710" i="1"/>
  <c r="CN710" i="1"/>
  <c r="CO710" i="1"/>
  <c r="CP710" i="1"/>
  <c r="CQ710" i="1"/>
  <c r="CJ711" i="1"/>
  <c r="CK711" i="1"/>
  <c r="CL711" i="1"/>
  <c r="CN711" i="1"/>
  <c r="CO711" i="1"/>
  <c r="CP711" i="1"/>
  <c r="CQ711" i="1"/>
  <c r="CJ712" i="1"/>
  <c r="CK712" i="1"/>
  <c r="CL712" i="1"/>
  <c r="CN712" i="1"/>
  <c r="CO712" i="1"/>
  <c r="CP712" i="1"/>
  <c r="CQ712" i="1"/>
  <c r="CJ713" i="1"/>
  <c r="CK713" i="1"/>
  <c r="CL713" i="1"/>
  <c r="CN713" i="1"/>
  <c r="CO713" i="1"/>
  <c r="CP713" i="1"/>
  <c r="CQ713" i="1"/>
  <c r="CJ714" i="1"/>
  <c r="CK714" i="1"/>
  <c r="CL714" i="1"/>
  <c r="CN714" i="1"/>
  <c r="CO714" i="1"/>
  <c r="CP714" i="1"/>
  <c r="CQ714" i="1"/>
  <c r="CJ715" i="1"/>
  <c r="CK715" i="1"/>
  <c r="CL715" i="1"/>
  <c r="CN715" i="1"/>
  <c r="CO715" i="1"/>
  <c r="CP715" i="1"/>
  <c r="CQ715" i="1"/>
  <c r="CJ716" i="1"/>
  <c r="CK716" i="1"/>
  <c r="CL716" i="1"/>
  <c r="CN716" i="1"/>
  <c r="CO716" i="1"/>
  <c r="CP716" i="1"/>
  <c r="CQ716" i="1"/>
  <c r="CJ717" i="1"/>
  <c r="CK717" i="1"/>
  <c r="CL717" i="1"/>
  <c r="CN717" i="1"/>
  <c r="CO717" i="1"/>
  <c r="CP717" i="1"/>
  <c r="CQ717" i="1"/>
  <c r="CJ718" i="1"/>
  <c r="CK718" i="1"/>
  <c r="CL718" i="1"/>
  <c r="CN718" i="1"/>
  <c r="CO718" i="1"/>
  <c r="CP718" i="1"/>
  <c r="CQ718" i="1"/>
  <c r="CJ719" i="1"/>
  <c r="CK719" i="1"/>
  <c r="CL719" i="1"/>
  <c r="CN719" i="1"/>
  <c r="CO719" i="1"/>
  <c r="CP719" i="1"/>
  <c r="CQ719" i="1"/>
  <c r="CJ720" i="1"/>
  <c r="CK720" i="1"/>
  <c r="CL720" i="1"/>
  <c r="CN720" i="1"/>
  <c r="CO720" i="1"/>
  <c r="CP720" i="1"/>
  <c r="CQ720" i="1"/>
  <c r="CJ721" i="1"/>
  <c r="CK721" i="1"/>
  <c r="CL721" i="1"/>
  <c r="CN721" i="1"/>
  <c r="CO721" i="1"/>
  <c r="CP721" i="1"/>
  <c r="CQ721" i="1"/>
  <c r="CJ722" i="1"/>
  <c r="CK722" i="1"/>
  <c r="CL722" i="1"/>
  <c r="CN722" i="1"/>
  <c r="CO722" i="1"/>
  <c r="CP722" i="1"/>
  <c r="CQ722" i="1"/>
  <c r="CJ723" i="1"/>
  <c r="CK723" i="1"/>
  <c r="CL723" i="1"/>
  <c r="CN723" i="1"/>
  <c r="CO723" i="1"/>
  <c r="CP723" i="1"/>
  <c r="CQ723" i="1"/>
  <c r="CJ724" i="1"/>
  <c r="CK724" i="1"/>
  <c r="CL724" i="1"/>
  <c r="CN724" i="1"/>
  <c r="CO724" i="1"/>
  <c r="CP724" i="1"/>
  <c r="CQ724" i="1"/>
  <c r="CJ725" i="1"/>
  <c r="CK725" i="1"/>
  <c r="CL725" i="1"/>
  <c r="CN725" i="1"/>
  <c r="CO725" i="1"/>
  <c r="CP725" i="1"/>
  <c r="CQ725" i="1"/>
  <c r="CJ726" i="1"/>
  <c r="CK726" i="1"/>
  <c r="CL726" i="1"/>
  <c r="CN726" i="1"/>
  <c r="CO726" i="1"/>
  <c r="CP726" i="1"/>
  <c r="CQ726" i="1"/>
  <c r="CJ727" i="1"/>
  <c r="CK727" i="1"/>
  <c r="CL727" i="1"/>
  <c r="CN727" i="1"/>
  <c r="CO727" i="1"/>
  <c r="CP727" i="1"/>
  <c r="CQ727" i="1"/>
  <c r="CJ728" i="1"/>
  <c r="CK728" i="1"/>
  <c r="CL728" i="1"/>
  <c r="CN728" i="1"/>
  <c r="CO728" i="1"/>
  <c r="CP728" i="1"/>
  <c r="CQ728" i="1"/>
  <c r="CJ729" i="1"/>
  <c r="CK729" i="1"/>
  <c r="CL729" i="1"/>
  <c r="CN729" i="1"/>
  <c r="CO729" i="1"/>
  <c r="CP729" i="1"/>
  <c r="CQ729" i="1"/>
  <c r="CJ730" i="1"/>
  <c r="CK730" i="1"/>
  <c r="CL730" i="1"/>
  <c r="CN730" i="1"/>
  <c r="CO730" i="1"/>
  <c r="CP730" i="1"/>
  <c r="CQ730" i="1"/>
  <c r="CJ731" i="1"/>
  <c r="CK731" i="1"/>
  <c r="CL731" i="1"/>
  <c r="CN731" i="1"/>
  <c r="CO731" i="1"/>
  <c r="CP731" i="1"/>
  <c r="CQ731" i="1"/>
  <c r="CJ732" i="1"/>
  <c r="CK732" i="1"/>
  <c r="CL732" i="1"/>
  <c r="CN732" i="1"/>
  <c r="CO732" i="1"/>
  <c r="CP732" i="1"/>
  <c r="CQ732" i="1"/>
  <c r="CJ733" i="1"/>
  <c r="CK733" i="1"/>
  <c r="CL733" i="1"/>
  <c r="CN733" i="1"/>
  <c r="CO733" i="1"/>
  <c r="CP733" i="1"/>
  <c r="CQ733" i="1"/>
  <c r="CJ734" i="1"/>
  <c r="CK734" i="1"/>
  <c r="CL734" i="1"/>
  <c r="CN734" i="1"/>
  <c r="CO734" i="1"/>
  <c r="CP734" i="1"/>
  <c r="CQ734" i="1"/>
  <c r="CJ735" i="1"/>
  <c r="CK735" i="1"/>
  <c r="CL735" i="1"/>
  <c r="CN735" i="1"/>
  <c r="CO735" i="1"/>
  <c r="CP735" i="1"/>
  <c r="CQ735" i="1"/>
  <c r="CJ736" i="1"/>
  <c r="CK736" i="1"/>
  <c r="CL736" i="1"/>
  <c r="CN736" i="1"/>
  <c r="CO736" i="1"/>
  <c r="CP736" i="1"/>
  <c r="CQ736" i="1"/>
  <c r="CJ737" i="1"/>
  <c r="CK737" i="1"/>
  <c r="CL737" i="1"/>
  <c r="CN737" i="1"/>
  <c r="CO737" i="1"/>
  <c r="CP737" i="1"/>
  <c r="CQ737" i="1"/>
  <c r="CJ738" i="1"/>
  <c r="CK738" i="1"/>
  <c r="CL738" i="1"/>
  <c r="CN738" i="1"/>
  <c r="CO738" i="1"/>
  <c r="CP738" i="1"/>
  <c r="CQ738" i="1"/>
  <c r="CJ739" i="1"/>
  <c r="CK739" i="1"/>
  <c r="CL739" i="1"/>
  <c r="CN739" i="1"/>
  <c r="CO739" i="1"/>
  <c r="CP739" i="1"/>
  <c r="CQ739" i="1"/>
  <c r="CJ740" i="1"/>
  <c r="CK740" i="1"/>
  <c r="CL740" i="1"/>
  <c r="CN740" i="1"/>
  <c r="CO740" i="1"/>
  <c r="CP740" i="1"/>
  <c r="CQ740" i="1"/>
  <c r="CJ741" i="1"/>
  <c r="CK741" i="1"/>
  <c r="CL741" i="1"/>
  <c r="CN741" i="1"/>
  <c r="CO741" i="1"/>
  <c r="CP741" i="1"/>
  <c r="CQ741" i="1"/>
  <c r="CJ742" i="1"/>
  <c r="CK742" i="1"/>
  <c r="CL742" i="1"/>
  <c r="CN742" i="1"/>
  <c r="CO742" i="1"/>
  <c r="CP742" i="1"/>
  <c r="CQ742" i="1"/>
  <c r="CJ743" i="1"/>
  <c r="CK743" i="1"/>
  <c r="CL743" i="1"/>
  <c r="CN743" i="1"/>
  <c r="CO743" i="1"/>
  <c r="CP743" i="1"/>
  <c r="CQ743" i="1"/>
  <c r="CJ744" i="1"/>
  <c r="CK744" i="1"/>
  <c r="CL744" i="1"/>
  <c r="CN744" i="1"/>
  <c r="CO744" i="1"/>
  <c r="CP744" i="1"/>
  <c r="CQ744" i="1"/>
  <c r="CJ745" i="1"/>
  <c r="CK745" i="1"/>
  <c r="CL745" i="1"/>
  <c r="CN745" i="1"/>
  <c r="CO745" i="1"/>
  <c r="CP745" i="1"/>
  <c r="CQ745" i="1"/>
  <c r="CJ746" i="1"/>
  <c r="CK746" i="1"/>
  <c r="CL746" i="1"/>
  <c r="CN746" i="1"/>
  <c r="CO746" i="1"/>
  <c r="CP746" i="1"/>
  <c r="CQ746" i="1"/>
  <c r="CJ747" i="1"/>
  <c r="CK747" i="1"/>
  <c r="CL747" i="1"/>
  <c r="CN747" i="1"/>
  <c r="CO747" i="1"/>
  <c r="CP747" i="1"/>
  <c r="CQ747" i="1"/>
  <c r="CJ748" i="1"/>
  <c r="CK748" i="1"/>
  <c r="CL748" i="1"/>
  <c r="CN748" i="1"/>
  <c r="CO748" i="1"/>
  <c r="CP748" i="1"/>
  <c r="CQ748" i="1"/>
  <c r="CJ749" i="1"/>
  <c r="CK749" i="1"/>
  <c r="CL749" i="1"/>
  <c r="CN749" i="1"/>
  <c r="CO749" i="1"/>
  <c r="CP749" i="1"/>
  <c r="CQ749" i="1"/>
  <c r="CJ750" i="1"/>
  <c r="CK750" i="1"/>
  <c r="CL750" i="1"/>
  <c r="CN750" i="1"/>
  <c r="CO750" i="1"/>
  <c r="CP750" i="1"/>
  <c r="CQ750" i="1"/>
  <c r="CJ751" i="1"/>
  <c r="CK751" i="1"/>
  <c r="CL751" i="1"/>
  <c r="CN751" i="1"/>
  <c r="CO751" i="1"/>
  <c r="CP751" i="1"/>
  <c r="CQ751" i="1"/>
  <c r="CJ752" i="1"/>
  <c r="CK752" i="1"/>
  <c r="CL752" i="1"/>
  <c r="CN752" i="1"/>
  <c r="CO752" i="1"/>
  <c r="CP752" i="1"/>
  <c r="CQ752" i="1"/>
  <c r="CJ753" i="1"/>
  <c r="CK753" i="1"/>
  <c r="CL753" i="1"/>
  <c r="CN753" i="1"/>
  <c r="CO753" i="1"/>
  <c r="CP753" i="1"/>
  <c r="CQ753" i="1"/>
  <c r="CJ754" i="1"/>
  <c r="CK754" i="1"/>
  <c r="CL754" i="1"/>
  <c r="CN754" i="1"/>
  <c r="CO754" i="1"/>
  <c r="CP754" i="1"/>
  <c r="CQ754" i="1"/>
  <c r="CJ755" i="1"/>
  <c r="CK755" i="1"/>
  <c r="CL755" i="1"/>
  <c r="CN755" i="1"/>
  <c r="CO755" i="1"/>
  <c r="CP755" i="1"/>
  <c r="CQ755" i="1"/>
  <c r="CJ756" i="1"/>
  <c r="CK756" i="1"/>
  <c r="CL756" i="1"/>
  <c r="CN756" i="1"/>
  <c r="CO756" i="1"/>
  <c r="CP756" i="1"/>
  <c r="CQ756" i="1"/>
  <c r="CJ757" i="1"/>
  <c r="CK757" i="1"/>
  <c r="CL757" i="1"/>
  <c r="CN757" i="1"/>
  <c r="CO757" i="1"/>
  <c r="CP757" i="1"/>
  <c r="CQ757" i="1"/>
  <c r="CJ758" i="1"/>
  <c r="CK758" i="1"/>
  <c r="CL758" i="1"/>
  <c r="CN758" i="1"/>
  <c r="CO758" i="1"/>
  <c r="CP758" i="1"/>
  <c r="CQ758" i="1"/>
  <c r="CJ759" i="1"/>
  <c r="CK759" i="1"/>
  <c r="CL759" i="1"/>
  <c r="CN759" i="1"/>
  <c r="CO759" i="1"/>
  <c r="CP759" i="1"/>
  <c r="CQ759" i="1"/>
  <c r="CJ760" i="1"/>
  <c r="CK760" i="1"/>
  <c r="CL760" i="1"/>
  <c r="CN760" i="1"/>
  <c r="CO760" i="1"/>
  <c r="CP760" i="1"/>
  <c r="CQ760" i="1"/>
  <c r="CJ761" i="1"/>
  <c r="CK761" i="1"/>
  <c r="CL761" i="1"/>
  <c r="CN761" i="1"/>
  <c r="CO761" i="1"/>
  <c r="CP761" i="1"/>
  <c r="CQ761" i="1"/>
  <c r="CJ762" i="1"/>
  <c r="CK762" i="1"/>
  <c r="CL762" i="1"/>
  <c r="CN762" i="1"/>
  <c r="CO762" i="1"/>
  <c r="CP762" i="1"/>
  <c r="CQ762" i="1"/>
  <c r="CJ763" i="1"/>
  <c r="CK763" i="1"/>
  <c r="CL763" i="1"/>
  <c r="CN763" i="1"/>
  <c r="CO763" i="1"/>
  <c r="CP763" i="1"/>
  <c r="CQ763" i="1"/>
  <c r="CJ764" i="1"/>
  <c r="CK764" i="1"/>
  <c r="CL764" i="1"/>
  <c r="CN764" i="1"/>
  <c r="CO764" i="1"/>
  <c r="CP764" i="1"/>
  <c r="CQ764" i="1"/>
  <c r="CJ765" i="1"/>
  <c r="CK765" i="1"/>
  <c r="CL765" i="1"/>
  <c r="CN765" i="1"/>
  <c r="CO765" i="1"/>
  <c r="CP765" i="1"/>
  <c r="CQ765" i="1"/>
  <c r="CJ766" i="1"/>
  <c r="CK766" i="1"/>
  <c r="CL766" i="1"/>
  <c r="CN766" i="1"/>
  <c r="CO766" i="1"/>
  <c r="CP766" i="1"/>
  <c r="CQ766" i="1"/>
  <c r="CJ767" i="1"/>
  <c r="CK767" i="1"/>
  <c r="CL767" i="1"/>
  <c r="CN767" i="1"/>
  <c r="CO767" i="1"/>
  <c r="CP767" i="1"/>
  <c r="CQ767" i="1"/>
  <c r="CJ768" i="1"/>
  <c r="CK768" i="1"/>
  <c r="CL768" i="1"/>
  <c r="CN768" i="1"/>
  <c r="CO768" i="1"/>
  <c r="CP768" i="1"/>
  <c r="CQ768" i="1"/>
  <c r="CJ769" i="1"/>
  <c r="CK769" i="1"/>
  <c r="CL769" i="1"/>
  <c r="CN769" i="1"/>
  <c r="CO769" i="1"/>
  <c r="CP769" i="1"/>
  <c r="CQ769" i="1"/>
  <c r="CJ770" i="1"/>
  <c r="CK770" i="1"/>
  <c r="CL770" i="1"/>
  <c r="CN770" i="1"/>
  <c r="CO770" i="1"/>
  <c r="CP770" i="1"/>
  <c r="CQ770" i="1"/>
  <c r="CJ771" i="1"/>
  <c r="CK771" i="1"/>
  <c r="CL771" i="1"/>
  <c r="CN771" i="1"/>
  <c r="CO771" i="1"/>
  <c r="CP771" i="1"/>
  <c r="CQ771" i="1"/>
  <c r="CJ772" i="1"/>
  <c r="CK772" i="1"/>
  <c r="CL772" i="1"/>
  <c r="CN772" i="1"/>
  <c r="CO772" i="1"/>
  <c r="CP772" i="1"/>
  <c r="CQ772" i="1"/>
  <c r="CJ773" i="1"/>
  <c r="CK773" i="1"/>
  <c r="CL773" i="1"/>
  <c r="CN773" i="1"/>
  <c r="CO773" i="1"/>
  <c r="CP773" i="1"/>
  <c r="CQ773" i="1"/>
  <c r="CJ774" i="1"/>
  <c r="CK774" i="1"/>
  <c r="CL774" i="1"/>
  <c r="CN774" i="1"/>
  <c r="CO774" i="1"/>
  <c r="CP774" i="1"/>
  <c r="CQ774" i="1"/>
  <c r="CJ775" i="1"/>
  <c r="CK775" i="1"/>
  <c r="CL775" i="1"/>
  <c r="CN775" i="1"/>
  <c r="CO775" i="1"/>
  <c r="CP775" i="1"/>
  <c r="CQ775" i="1"/>
  <c r="CJ776" i="1"/>
  <c r="CK776" i="1"/>
  <c r="CL776" i="1"/>
  <c r="CN776" i="1"/>
  <c r="CO776" i="1"/>
  <c r="CP776" i="1"/>
  <c r="CQ776" i="1"/>
  <c r="CJ777" i="1"/>
  <c r="CK777" i="1"/>
  <c r="CL777" i="1"/>
  <c r="CN777" i="1"/>
  <c r="CO777" i="1"/>
  <c r="CP777" i="1"/>
  <c r="CQ777" i="1"/>
  <c r="CJ778" i="1"/>
  <c r="CK778" i="1"/>
  <c r="CL778" i="1"/>
  <c r="CN778" i="1"/>
  <c r="CO778" i="1"/>
  <c r="CP778" i="1"/>
  <c r="CQ778" i="1"/>
  <c r="CJ779" i="1"/>
  <c r="CK779" i="1"/>
  <c r="CL779" i="1"/>
  <c r="CN779" i="1"/>
  <c r="CO779" i="1"/>
  <c r="CP779" i="1"/>
  <c r="CQ779" i="1"/>
  <c r="CJ780" i="1"/>
  <c r="CK780" i="1"/>
  <c r="CL780" i="1"/>
  <c r="CN780" i="1"/>
  <c r="CO780" i="1"/>
  <c r="CP780" i="1"/>
  <c r="CQ780" i="1"/>
  <c r="CJ781" i="1"/>
  <c r="CK781" i="1"/>
  <c r="CL781" i="1"/>
  <c r="CN781" i="1"/>
  <c r="CO781" i="1"/>
  <c r="CP781" i="1"/>
  <c r="CQ781" i="1"/>
  <c r="CJ782" i="1"/>
  <c r="CK782" i="1"/>
  <c r="CL782" i="1"/>
  <c r="CN782" i="1"/>
  <c r="CO782" i="1"/>
  <c r="CP782" i="1"/>
  <c r="CQ782" i="1"/>
  <c r="CJ783" i="1"/>
  <c r="CK783" i="1"/>
  <c r="CL783" i="1"/>
  <c r="CN783" i="1"/>
  <c r="CO783" i="1"/>
  <c r="CP783" i="1"/>
  <c r="CQ783" i="1"/>
  <c r="CJ784" i="1"/>
  <c r="CK784" i="1"/>
  <c r="CL784" i="1"/>
  <c r="CN784" i="1"/>
  <c r="CO784" i="1"/>
  <c r="CP784" i="1"/>
  <c r="CQ784" i="1"/>
  <c r="CJ785" i="1"/>
  <c r="CK785" i="1"/>
  <c r="CL785" i="1"/>
  <c r="CN785" i="1"/>
  <c r="CO785" i="1"/>
  <c r="CP785" i="1"/>
  <c r="CQ785" i="1"/>
  <c r="CJ786" i="1"/>
  <c r="CK786" i="1"/>
  <c r="CL786" i="1"/>
  <c r="CN786" i="1"/>
  <c r="CO786" i="1"/>
  <c r="CP786" i="1"/>
  <c r="CQ786" i="1"/>
  <c r="CJ787" i="1"/>
  <c r="CK787" i="1"/>
  <c r="CL787" i="1"/>
  <c r="CN787" i="1"/>
  <c r="CO787" i="1"/>
  <c r="CP787" i="1"/>
  <c r="CQ787" i="1"/>
  <c r="CJ788" i="1"/>
  <c r="CK788" i="1"/>
  <c r="CL788" i="1"/>
  <c r="CN788" i="1"/>
  <c r="CO788" i="1"/>
  <c r="CP788" i="1"/>
  <c r="CQ788" i="1"/>
  <c r="CJ789" i="1"/>
  <c r="CK789" i="1"/>
  <c r="CL789" i="1"/>
  <c r="CN789" i="1"/>
  <c r="CO789" i="1"/>
  <c r="CP789" i="1"/>
  <c r="CQ789" i="1"/>
  <c r="CJ790" i="1"/>
  <c r="CK790" i="1"/>
  <c r="CL790" i="1"/>
  <c r="CN790" i="1"/>
  <c r="CO790" i="1"/>
  <c r="CP790" i="1"/>
  <c r="CQ790" i="1"/>
  <c r="CJ791" i="1"/>
  <c r="CK791" i="1"/>
  <c r="CL791" i="1"/>
  <c r="CN791" i="1"/>
  <c r="CO791" i="1"/>
  <c r="CP791" i="1"/>
  <c r="CQ791" i="1"/>
  <c r="CJ792" i="1"/>
  <c r="CK792" i="1"/>
  <c r="CL792" i="1"/>
  <c r="CN792" i="1"/>
  <c r="CO792" i="1"/>
  <c r="CP792" i="1"/>
  <c r="CQ792" i="1"/>
  <c r="CJ793" i="1"/>
  <c r="CK793" i="1"/>
  <c r="CL793" i="1"/>
  <c r="CN793" i="1"/>
  <c r="CO793" i="1"/>
  <c r="CP793" i="1"/>
  <c r="CQ793" i="1"/>
  <c r="CJ794" i="1"/>
  <c r="CK794" i="1"/>
  <c r="CL794" i="1"/>
  <c r="CN794" i="1"/>
  <c r="CO794" i="1"/>
  <c r="CP794" i="1"/>
  <c r="CQ794" i="1"/>
  <c r="CJ795" i="1"/>
  <c r="CK795" i="1"/>
  <c r="CL795" i="1"/>
  <c r="CN795" i="1"/>
  <c r="CO795" i="1"/>
  <c r="CP795" i="1"/>
  <c r="CQ795" i="1"/>
  <c r="CJ796" i="1"/>
  <c r="CK796" i="1"/>
  <c r="CL796" i="1"/>
  <c r="CN796" i="1"/>
  <c r="CO796" i="1"/>
  <c r="CP796" i="1"/>
  <c r="CQ796" i="1"/>
  <c r="CJ797" i="1"/>
  <c r="CK797" i="1"/>
  <c r="CL797" i="1"/>
  <c r="CN797" i="1"/>
  <c r="CO797" i="1"/>
  <c r="CP797" i="1"/>
  <c r="CQ797" i="1"/>
  <c r="CJ798" i="1"/>
  <c r="CK798" i="1"/>
  <c r="CL798" i="1"/>
  <c r="CN798" i="1"/>
  <c r="CO798" i="1"/>
  <c r="CP798" i="1"/>
  <c r="CQ798" i="1"/>
  <c r="CJ799" i="1"/>
  <c r="CK799" i="1"/>
  <c r="CL799" i="1"/>
  <c r="CN799" i="1"/>
  <c r="CO799" i="1"/>
  <c r="CP799" i="1"/>
  <c r="CQ799" i="1"/>
  <c r="CJ800" i="1"/>
  <c r="CK800" i="1"/>
  <c r="CL800" i="1"/>
  <c r="CN800" i="1"/>
  <c r="CO800" i="1"/>
  <c r="CP800" i="1"/>
  <c r="CQ800" i="1"/>
  <c r="CJ801" i="1"/>
  <c r="CK801" i="1"/>
  <c r="CL801" i="1"/>
  <c r="CN801" i="1"/>
  <c r="CO801" i="1"/>
  <c r="CP801" i="1"/>
  <c r="CQ801" i="1"/>
  <c r="CJ802" i="1"/>
  <c r="CK802" i="1"/>
  <c r="CL802" i="1"/>
  <c r="CN802" i="1"/>
  <c r="CO802" i="1"/>
  <c r="CP802" i="1"/>
  <c r="CQ802" i="1"/>
  <c r="CJ803" i="1"/>
  <c r="CK803" i="1"/>
  <c r="CL803" i="1"/>
  <c r="CN803" i="1"/>
  <c r="CO803" i="1"/>
  <c r="CP803" i="1"/>
  <c r="CQ803" i="1"/>
  <c r="CJ804" i="1"/>
  <c r="CK804" i="1"/>
  <c r="CL804" i="1"/>
  <c r="CN804" i="1"/>
  <c r="CO804" i="1"/>
  <c r="CP804" i="1"/>
  <c r="CQ804" i="1"/>
  <c r="CJ805" i="1"/>
  <c r="CK805" i="1"/>
  <c r="CL805" i="1"/>
  <c r="CN805" i="1"/>
  <c r="CO805" i="1"/>
  <c r="CP805" i="1"/>
  <c r="CQ805" i="1"/>
  <c r="CJ806" i="1"/>
  <c r="CK806" i="1"/>
  <c r="CL806" i="1"/>
  <c r="CN806" i="1"/>
  <c r="CO806" i="1"/>
  <c r="CP806" i="1"/>
  <c r="CQ806" i="1"/>
  <c r="CJ807" i="1"/>
  <c r="CK807" i="1"/>
  <c r="CL807" i="1"/>
  <c r="CN807" i="1"/>
  <c r="CO807" i="1"/>
  <c r="CP807" i="1"/>
  <c r="CQ807" i="1"/>
  <c r="CJ808" i="1"/>
  <c r="CK808" i="1"/>
  <c r="CL808" i="1"/>
  <c r="CN808" i="1"/>
  <c r="CO808" i="1"/>
  <c r="CP808" i="1"/>
  <c r="CQ808" i="1"/>
  <c r="CJ809" i="1"/>
  <c r="CK809" i="1"/>
  <c r="CL809" i="1"/>
  <c r="CN809" i="1"/>
  <c r="CO809" i="1"/>
  <c r="CP809" i="1"/>
  <c r="CQ809" i="1"/>
  <c r="CJ810" i="1"/>
  <c r="CK810" i="1"/>
  <c r="CL810" i="1"/>
  <c r="CN810" i="1"/>
  <c r="CO810" i="1"/>
  <c r="CP810" i="1"/>
  <c r="CQ810" i="1"/>
  <c r="CJ811" i="1"/>
  <c r="CK811" i="1"/>
  <c r="CL811" i="1"/>
  <c r="CN811" i="1"/>
  <c r="CO811" i="1"/>
  <c r="CP811" i="1"/>
  <c r="CQ811" i="1"/>
  <c r="CJ812" i="1"/>
  <c r="CK812" i="1"/>
  <c r="CL812" i="1"/>
  <c r="CN812" i="1"/>
  <c r="CO812" i="1"/>
  <c r="CP812" i="1"/>
  <c r="CQ812" i="1"/>
  <c r="CJ813" i="1"/>
  <c r="CK813" i="1"/>
  <c r="CL813" i="1"/>
  <c r="CN813" i="1"/>
  <c r="CO813" i="1"/>
  <c r="CP813" i="1"/>
  <c r="CQ813" i="1"/>
  <c r="CJ814" i="1"/>
  <c r="CK814" i="1"/>
  <c r="CL814" i="1"/>
  <c r="CN814" i="1"/>
  <c r="CO814" i="1"/>
  <c r="CP814" i="1"/>
  <c r="CQ814" i="1"/>
  <c r="CJ815" i="1"/>
  <c r="CK815" i="1"/>
  <c r="CL815" i="1"/>
  <c r="CN815" i="1"/>
  <c r="CO815" i="1"/>
  <c r="CP815" i="1"/>
  <c r="CQ815" i="1"/>
  <c r="CJ816" i="1"/>
  <c r="CK816" i="1"/>
  <c r="CL816" i="1"/>
  <c r="CN816" i="1"/>
  <c r="CO816" i="1"/>
  <c r="CP816" i="1"/>
  <c r="CQ816" i="1"/>
  <c r="CJ817" i="1"/>
  <c r="CK817" i="1"/>
  <c r="CL817" i="1"/>
  <c r="CN817" i="1"/>
  <c r="CO817" i="1"/>
  <c r="CP817" i="1"/>
  <c r="CQ817" i="1"/>
  <c r="CJ818" i="1"/>
  <c r="CK818" i="1"/>
  <c r="CL818" i="1"/>
  <c r="CN818" i="1"/>
  <c r="CO818" i="1"/>
  <c r="CP818" i="1"/>
  <c r="CQ818" i="1"/>
  <c r="CJ819" i="1"/>
  <c r="CK819" i="1"/>
  <c r="CL819" i="1"/>
  <c r="CN819" i="1"/>
  <c r="CO819" i="1"/>
  <c r="CP819" i="1"/>
  <c r="CQ819" i="1"/>
  <c r="CJ820" i="1"/>
  <c r="CK820" i="1"/>
  <c r="CL820" i="1"/>
  <c r="CN820" i="1"/>
  <c r="CO820" i="1"/>
  <c r="CP820" i="1"/>
  <c r="CQ820" i="1"/>
  <c r="CJ821" i="1"/>
  <c r="CK821" i="1"/>
  <c r="CL821" i="1"/>
  <c r="CN821" i="1"/>
  <c r="CO821" i="1"/>
  <c r="CP821" i="1"/>
  <c r="CQ821" i="1"/>
  <c r="CJ822" i="1"/>
  <c r="CK822" i="1"/>
  <c r="CL822" i="1"/>
  <c r="CN822" i="1"/>
  <c r="CO822" i="1"/>
  <c r="CP822" i="1"/>
  <c r="CQ822" i="1"/>
  <c r="CJ823" i="1"/>
  <c r="CK823" i="1"/>
  <c r="CL823" i="1"/>
  <c r="CN823" i="1"/>
  <c r="CO823" i="1"/>
  <c r="CP823" i="1"/>
  <c r="CQ823" i="1"/>
  <c r="CJ824" i="1"/>
  <c r="CK824" i="1"/>
  <c r="CL824" i="1"/>
  <c r="CN824" i="1"/>
  <c r="CO824" i="1"/>
  <c r="CP824" i="1"/>
  <c r="CQ824" i="1"/>
  <c r="CJ825" i="1"/>
  <c r="CK825" i="1"/>
  <c r="CL825" i="1"/>
  <c r="CN825" i="1"/>
  <c r="CO825" i="1"/>
  <c r="CP825" i="1"/>
  <c r="CQ825" i="1"/>
  <c r="CJ826" i="1"/>
  <c r="CK826" i="1"/>
  <c r="CL826" i="1"/>
  <c r="CN826" i="1"/>
  <c r="CO826" i="1"/>
  <c r="CP826" i="1"/>
  <c r="CQ826" i="1"/>
  <c r="CJ827" i="1"/>
  <c r="CK827" i="1"/>
  <c r="CL827" i="1"/>
  <c r="CN827" i="1"/>
  <c r="CO827" i="1"/>
  <c r="CP827" i="1"/>
  <c r="CQ827" i="1"/>
  <c r="CJ828" i="1"/>
  <c r="CK828" i="1"/>
  <c r="CL828" i="1"/>
  <c r="CN828" i="1"/>
  <c r="CO828" i="1"/>
  <c r="CP828" i="1"/>
  <c r="CQ828" i="1"/>
  <c r="CJ829" i="1"/>
  <c r="CK829" i="1"/>
  <c r="CL829" i="1"/>
  <c r="CN829" i="1"/>
  <c r="CO829" i="1"/>
  <c r="CP829" i="1"/>
  <c r="CQ829" i="1"/>
  <c r="CJ830" i="1"/>
  <c r="CK830" i="1"/>
  <c r="CL830" i="1"/>
  <c r="CN830" i="1"/>
  <c r="CO830" i="1"/>
  <c r="CP830" i="1"/>
  <c r="CQ830" i="1"/>
  <c r="CJ831" i="1"/>
  <c r="CK831" i="1"/>
  <c r="CL831" i="1"/>
  <c r="CN831" i="1"/>
  <c r="CO831" i="1"/>
  <c r="CP831" i="1"/>
  <c r="CQ831" i="1"/>
  <c r="CJ832" i="1"/>
  <c r="CK832" i="1"/>
  <c r="CL832" i="1"/>
  <c r="CN832" i="1"/>
  <c r="CO832" i="1"/>
  <c r="CP832" i="1"/>
  <c r="CQ832" i="1"/>
  <c r="CJ833" i="1"/>
  <c r="CK833" i="1"/>
  <c r="CL833" i="1"/>
  <c r="CN833" i="1"/>
  <c r="CO833" i="1"/>
  <c r="CP833" i="1"/>
  <c r="CQ833" i="1"/>
  <c r="CJ834" i="1"/>
  <c r="CK834" i="1"/>
  <c r="CL834" i="1"/>
  <c r="CN834" i="1"/>
  <c r="CO834" i="1"/>
  <c r="CP834" i="1"/>
  <c r="CQ834" i="1"/>
  <c r="CJ835" i="1"/>
  <c r="CK835" i="1"/>
  <c r="CL835" i="1"/>
  <c r="CN835" i="1"/>
  <c r="CO835" i="1"/>
  <c r="CP835" i="1"/>
  <c r="CQ835" i="1"/>
  <c r="CJ836" i="1"/>
  <c r="CK836" i="1"/>
  <c r="CL836" i="1"/>
  <c r="CN836" i="1"/>
  <c r="CO836" i="1"/>
  <c r="CP836" i="1"/>
  <c r="CQ836" i="1"/>
  <c r="CJ837" i="1"/>
  <c r="CK837" i="1"/>
  <c r="CL837" i="1"/>
  <c r="CN837" i="1"/>
  <c r="CO837" i="1"/>
  <c r="CP837" i="1"/>
  <c r="CQ837" i="1"/>
  <c r="CJ838" i="1"/>
  <c r="CK838" i="1"/>
  <c r="CL838" i="1"/>
  <c r="CN838" i="1"/>
  <c r="CO838" i="1"/>
  <c r="CP838" i="1"/>
  <c r="CQ838" i="1"/>
  <c r="CJ839" i="1"/>
  <c r="CK839" i="1"/>
  <c r="CL839" i="1"/>
  <c r="CN839" i="1"/>
  <c r="CO839" i="1"/>
  <c r="CP839" i="1"/>
  <c r="CQ839" i="1"/>
  <c r="CJ840" i="1"/>
  <c r="CK840" i="1"/>
  <c r="CL840" i="1"/>
  <c r="CN840" i="1"/>
  <c r="CO840" i="1"/>
  <c r="CP840" i="1"/>
  <c r="CQ840" i="1"/>
  <c r="CJ841" i="1"/>
  <c r="CK841" i="1"/>
  <c r="CL841" i="1"/>
  <c r="CN841" i="1"/>
  <c r="CO841" i="1"/>
  <c r="CP841" i="1"/>
  <c r="CQ841" i="1"/>
  <c r="CJ842" i="1"/>
  <c r="CK842" i="1"/>
  <c r="CL842" i="1"/>
  <c r="CN842" i="1"/>
  <c r="CO842" i="1"/>
  <c r="CP842" i="1"/>
  <c r="CQ842" i="1"/>
  <c r="CJ843" i="1"/>
  <c r="CK843" i="1"/>
  <c r="CL843" i="1"/>
  <c r="CN843" i="1"/>
  <c r="CO843" i="1"/>
  <c r="CP843" i="1"/>
  <c r="CQ843" i="1"/>
  <c r="CJ844" i="1"/>
  <c r="CK844" i="1"/>
  <c r="CL844" i="1"/>
  <c r="CN844" i="1"/>
  <c r="CO844" i="1"/>
  <c r="CP844" i="1"/>
  <c r="CQ844" i="1"/>
  <c r="CJ845" i="1"/>
  <c r="CK845" i="1"/>
  <c r="CL845" i="1"/>
  <c r="CN845" i="1"/>
  <c r="CO845" i="1"/>
  <c r="CP845" i="1"/>
  <c r="CQ845" i="1"/>
  <c r="CJ846" i="1"/>
  <c r="CK846" i="1"/>
  <c r="CL846" i="1"/>
  <c r="CN846" i="1"/>
  <c r="CO846" i="1"/>
  <c r="CP846" i="1"/>
  <c r="CQ846" i="1"/>
  <c r="CJ847" i="1"/>
  <c r="CK847" i="1"/>
  <c r="CL847" i="1"/>
  <c r="CN847" i="1"/>
  <c r="CO847" i="1"/>
  <c r="CP847" i="1"/>
  <c r="CQ847" i="1"/>
  <c r="CJ848" i="1"/>
  <c r="CK848" i="1"/>
  <c r="CL848" i="1"/>
  <c r="CN848" i="1"/>
  <c r="CO848" i="1"/>
  <c r="CP848" i="1"/>
  <c r="CQ848" i="1"/>
  <c r="CJ849" i="1"/>
  <c r="CK849" i="1"/>
  <c r="CL849" i="1"/>
  <c r="CN849" i="1"/>
  <c r="CO849" i="1"/>
  <c r="CP849" i="1"/>
  <c r="CQ849" i="1"/>
  <c r="CJ850" i="1"/>
  <c r="CK850" i="1"/>
  <c r="CL850" i="1"/>
  <c r="CN850" i="1"/>
  <c r="CO850" i="1"/>
  <c r="CP850" i="1"/>
  <c r="CQ850" i="1"/>
  <c r="CJ851" i="1"/>
  <c r="CK851" i="1"/>
  <c r="CL851" i="1"/>
  <c r="CN851" i="1"/>
  <c r="CO851" i="1"/>
  <c r="CP851" i="1"/>
  <c r="CQ851" i="1"/>
  <c r="CJ852" i="1"/>
  <c r="CK852" i="1"/>
  <c r="CL852" i="1"/>
  <c r="CN852" i="1"/>
  <c r="CO852" i="1"/>
  <c r="CP852" i="1"/>
  <c r="CQ852" i="1"/>
  <c r="CJ853" i="1"/>
  <c r="CK853" i="1"/>
  <c r="CL853" i="1"/>
  <c r="CN853" i="1"/>
  <c r="CO853" i="1"/>
  <c r="CP853" i="1"/>
  <c r="CQ853" i="1"/>
  <c r="CJ854" i="1"/>
  <c r="CK854" i="1"/>
  <c r="CL854" i="1"/>
  <c r="CN854" i="1"/>
  <c r="CO854" i="1"/>
  <c r="CP854" i="1"/>
  <c r="CQ854" i="1"/>
  <c r="CJ855" i="1"/>
  <c r="CK855" i="1"/>
  <c r="CL855" i="1"/>
  <c r="CN855" i="1"/>
  <c r="CO855" i="1"/>
  <c r="CP855" i="1"/>
  <c r="CQ855" i="1"/>
  <c r="CJ856" i="1"/>
  <c r="CK856" i="1"/>
  <c r="CL856" i="1"/>
  <c r="CN856" i="1"/>
  <c r="CO856" i="1"/>
  <c r="CP856" i="1"/>
  <c r="CQ856" i="1"/>
  <c r="CJ857" i="1"/>
  <c r="CK857" i="1"/>
  <c r="CL857" i="1"/>
  <c r="CN857" i="1"/>
  <c r="CO857" i="1"/>
  <c r="CP857" i="1"/>
  <c r="CQ857" i="1"/>
  <c r="CJ858" i="1"/>
  <c r="CK858" i="1"/>
  <c r="CL858" i="1"/>
  <c r="CN858" i="1"/>
  <c r="CO858" i="1"/>
  <c r="CP858" i="1"/>
  <c r="CQ858" i="1"/>
  <c r="CJ859" i="1"/>
  <c r="CK859" i="1"/>
  <c r="CL859" i="1"/>
  <c r="CN859" i="1"/>
  <c r="CO859" i="1"/>
  <c r="CP859" i="1"/>
  <c r="CQ859" i="1"/>
  <c r="CJ860" i="1"/>
  <c r="CK860" i="1"/>
  <c r="CL860" i="1"/>
  <c r="CN860" i="1"/>
  <c r="CO860" i="1"/>
  <c r="CP860" i="1"/>
  <c r="CQ860" i="1"/>
  <c r="CJ861" i="1"/>
  <c r="CK861" i="1"/>
  <c r="CL861" i="1"/>
  <c r="CN861" i="1"/>
  <c r="CO861" i="1"/>
  <c r="CP861" i="1"/>
  <c r="CQ861" i="1"/>
  <c r="CJ862" i="1"/>
  <c r="CK862" i="1"/>
  <c r="CL862" i="1"/>
  <c r="CN862" i="1"/>
  <c r="CO862" i="1"/>
  <c r="CP862" i="1"/>
  <c r="CQ862" i="1"/>
  <c r="CJ863" i="1"/>
  <c r="CK863" i="1"/>
  <c r="CL863" i="1"/>
  <c r="CN863" i="1"/>
  <c r="CO863" i="1"/>
  <c r="CP863" i="1"/>
  <c r="CQ863" i="1"/>
  <c r="CJ864" i="1"/>
  <c r="CK864" i="1"/>
  <c r="CL864" i="1"/>
  <c r="CN864" i="1"/>
  <c r="CO864" i="1"/>
  <c r="CP864" i="1"/>
  <c r="CQ864" i="1"/>
  <c r="CJ865" i="1"/>
  <c r="CK865" i="1"/>
  <c r="CL865" i="1"/>
  <c r="CN865" i="1"/>
  <c r="CO865" i="1"/>
  <c r="CP865" i="1"/>
  <c r="CQ865" i="1"/>
  <c r="CJ866" i="1"/>
  <c r="CK866" i="1"/>
  <c r="CL866" i="1"/>
  <c r="CN866" i="1"/>
  <c r="CO866" i="1"/>
  <c r="CP866" i="1"/>
  <c r="CQ866" i="1"/>
  <c r="CJ867" i="1"/>
  <c r="CK867" i="1"/>
  <c r="CL867" i="1"/>
  <c r="CN867" i="1"/>
  <c r="CO867" i="1"/>
  <c r="CP867" i="1"/>
  <c r="CQ867" i="1"/>
  <c r="CJ868" i="1"/>
  <c r="CK868" i="1"/>
  <c r="CL868" i="1"/>
  <c r="CN868" i="1"/>
  <c r="CO868" i="1"/>
  <c r="CP868" i="1"/>
  <c r="CQ868" i="1"/>
  <c r="CJ869" i="1"/>
  <c r="CK869" i="1"/>
  <c r="CL869" i="1"/>
  <c r="CN869" i="1"/>
  <c r="CO869" i="1"/>
  <c r="CP869" i="1"/>
  <c r="CQ869" i="1"/>
  <c r="CJ870" i="1"/>
  <c r="CK870" i="1"/>
  <c r="CL870" i="1"/>
  <c r="CN870" i="1"/>
  <c r="CO870" i="1"/>
  <c r="CP870" i="1"/>
  <c r="CQ870" i="1"/>
  <c r="CJ871" i="1"/>
  <c r="CK871" i="1"/>
  <c r="CL871" i="1"/>
  <c r="CN871" i="1"/>
  <c r="CO871" i="1"/>
  <c r="CP871" i="1"/>
  <c r="CQ871" i="1"/>
  <c r="CJ872" i="1"/>
  <c r="CK872" i="1"/>
  <c r="CL872" i="1"/>
  <c r="CN872" i="1"/>
  <c r="CO872" i="1"/>
  <c r="CP872" i="1"/>
  <c r="CQ872" i="1"/>
  <c r="CJ873" i="1"/>
  <c r="CK873" i="1"/>
  <c r="CL873" i="1"/>
  <c r="CN873" i="1"/>
  <c r="CO873" i="1"/>
  <c r="CP873" i="1"/>
  <c r="CQ873" i="1"/>
  <c r="CJ874" i="1"/>
  <c r="CK874" i="1"/>
  <c r="CL874" i="1"/>
  <c r="CN874" i="1"/>
  <c r="CO874" i="1"/>
  <c r="CP874" i="1"/>
  <c r="CQ874" i="1"/>
  <c r="CJ875" i="1"/>
  <c r="CK875" i="1"/>
  <c r="CL875" i="1"/>
  <c r="CN875" i="1"/>
  <c r="CO875" i="1"/>
  <c r="CP875" i="1"/>
  <c r="CQ875" i="1"/>
  <c r="CJ876" i="1"/>
  <c r="CK876" i="1"/>
  <c r="CL876" i="1"/>
  <c r="CN876" i="1"/>
  <c r="CO876" i="1"/>
  <c r="CP876" i="1"/>
  <c r="CQ876" i="1"/>
  <c r="CJ877" i="1"/>
  <c r="CK877" i="1"/>
  <c r="CL877" i="1"/>
  <c r="CN877" i="1"/>
  <c r="CO877" i="1"/>
  <c r="CP877" i="1"/>
  <c r="CQ877" i="1"/>
  <c r="CJ878" i="1"/>
  <c r="CK878" i="1"/>
  <c r="CL878" i="1"/>
  <c r="CN878" i="1"/>
  <c r="CO878" i="1"/>
  <c r="CP878" i="1"/>
  <c r="CQ878" i="1"/>
  <c r="CJ879" i="1"/>
  <c r="CK879" i="1"/>
  <c r="CL879" i="1"/>
  <c r="CN879" i="1"/>
  <c r="CO879" i="1"/>
  <c r="CP879" i="1"/>
  <c r="CQ879" i="1"/>
  <c r="CJ880" i="1"/>
  <c r="CK880" i="1"/>
  <c r="CL880" i="1"/>
  <c r="CN880" i="1"/>
  <c r="CO880" i="1"/>
  <c r="CP880" i="1"/>
  <c r="CQ880" i="1"/>
  <c r="CJ881" i="1"/>
  <c r="CK881" i="1"/>
  <c r="CL881" i="1"/>
  <c r="CN881" i="1"/>
  <c r="CO881" i="1"/>
  <c r="CP881" i="1"/>
  <c r="CQ881" i="1"/>
  <c r="CJ882" i="1"/>
  <c r="CK882" i="1"/>
  <c r="CL882" i="1"/>
  <c r="CN882" i="1"/>
  <c r="CO882" i="1"/>
  <c r="CP882" i="1"/>
  <c r="CQ882" i="1"/>
  <c r="CJ883" i="1"/>
  <c r="CK883" i="1"/>
  <c r="CL883" i="1"/>
  <c r="CN883" i="1"/>
  <c r="CO883" i="1"/>
  <c r="CP883" i="1"/>
  <c r="CQ883" i="1"/>
  <c r="CJ884" i="1"/>
  <c r="CK884" i="1"/>
  <c r="CL884" i="1"/>
  <c r="CN884" i="1"/>
  <c r="CO884" i="1"/>
  <c r="CP884" i="1"/>
  <c r="CQ884" i="1"/>
  <c r="CJ885" i="1"/>
  <c r="CK885" i="1"/>
  <c r="CL885" i="1"/>
  <c r="CN885" i="1"/>
  <c r="CO885" i="1"/>
  <c r="CP885" i="1"/>
  <c r="CQ885" i="1"/>
  <c r="CJ886" i="1"/>
  <c r="CK886" i="1"/>
  <c r="CL886" i="1"/>
  <c r="CN886" i="1"/>
  <c r="CO886" i="1"/>
  <c r="CP886" i="1"/>
  <c r="CQ886" i="1"/>
  <c r="CJ887" i="1"/>
  <c r="CK887" i="1"/>
  <c r="CL887" i="1"/>
  <c r="CN887" i="1"/>
  <c r="CO887" i="1"/>
  <c r="CP887" i="1"/>
  <c r="CQ887" i="1"/>
  <c r="CJ888" i="1"/>
  <c r="CK888" i="1"/>
  <c r="CL888" i="1"/>
  <c r="CN888" i="1"/>
  <c r="CO888" i="1"/>
  <c r="CP888" i="1"/>
  <c r="CQ888" i="1"/>
  <c r="CJ889" i="1"/>
  <c r="CK889" i="1"/>
  <c r="CL889" i="1"/>
  <c r="CN889" i="1"/>
  <c r="CO889" i="1"/>
  <c r="CP889" i="1"/>
  <c r="CQ889" i="1"/>
  <c r="CJ890" i="1"/>
  <c r="CK890" i="1"/>
  <c r="CL890" i="1"/>
  <c r="CN890" i="1"/>
  <c r="CO890" i="1"/>
  <c r="CP890" i="1"/>
  <c r="CQ890" i="1"/>
  <c r="CJ891" i="1"/>
  <c r="CK891" i="1"/>
  <c r="CL891" i="1"/>
  <c r="CN891" i="1"/>
  <c r="CO891" i="1"/>
  <c r="CP891" i="1"/>
  <c r="CQ891" i="1"/>
  <c r="CJ892" i="1"/>
  <c r="CK892" i="1"/>
  <c r="CL892" i="1"/>
  <c r="CN892" i="1"/>
  <c r="CO892" i="1"/>
  <c r="CP892" i="1"/>
  <c r="CQ892" i="1"/>
  <c r="CJ893" i="1"/>
  <c r="CK893" i="1"/>
  <c r="CL893" i="1"/>
  <c r="CN893" i="1"/>
  <c r="CO893" i="1"/>
  <c r="CP893" i="1"/>
  <c r="CQ893" i="1"/>
  <c r="CJ894" i="1"/>
  <c r="CK894" i="1"/>
  <c r="CL894" i="1"/>
  <c r="CN894" i="1"/>
  <c r="CO894" i="1"/>
  <c r="CP894" i="1"/>
  <c r="CQ894" i="1"/>
  <c r="CJ895" i="1"/>
  <c r="CK895" i="1"/>
  <c r="CL895" i="1"/>
  <c r="CN895" i="1"/>
  <c r="CO895" i="1"/>
  <c r="CP895" i="1"/>
  <c r="CQ895" i="1"/>
  <c r="CJ896" i="1"/>
  <c r="CK896" i="1"/>
  <c r="CL896" i="1"/>
  <c r="CN896" i="1"/>
  <c r="CO896" i="1"/>
  <c r="CP896" i="1"/>
  <c r="CQ896" i="1"/>
  <c r="CJ897" i="1"/>
  <c r="CK897" i="1"/>
  <c r="CL897" i="1"/>
  <c r="CN897" i="1"/>
  <c r="CO897" i="1"/>
  <c r="CP897" i="1"/>
  <c r="CQ897" i="1"/>
  <c r="CJ898" i="1"/>
  <c r="CK898" i="1"/>
  <c r="CL898" i="1"/>
  <c r="CN898" i="1"/>
  <c r="CO898" i="1"/>
  <c r="CP898" i="1"/>
  <c r="CQ898" i="1"/>
  <c r="CJ899" i="1"/>
  <c r="CK899" i="1"/>
  <c r="CL899" i="1"/>
  <c r="CN899" i="1"/>
  <c r="CO899" i="1"/>
  <c r="CP899" i="1"/>
  <c r="CQ899" i="1"/>
  <c r="CJ900" i="1"/>
  <c r="CK900" i="1"/>
  <c r="CL900" i="1"/>
  <c r="CN900" i="1"/>
  <c r="CO900" i="1"/>
  <c r="CP900" i="1"/>
  <c r="CQ900" i="1"/>
  <c r="CJ901" i="1"/>
  <c r="CK901" i="1"/>
  <c r="CL901" i="1"/>
  <c r="CN901" i="1"/>
  <c r="CO901" i="1"/>
  <c r="CP901" i="1"/>
  <c r="CQ901" i="1"/>
  <c r="CJ902" i="1"/>
  <c r="CK902" i="1"/>
  <c r="CL902" i="1"/>
  <c r="CN902" i="1"/>
  <c r="CO902" i="1"/>
  <c r="CP902" i="1"/>
  <c r="CQ902" i="1"/>
  <c r="CJ903" i="1"/>
  <c r="CK903" i="1"/>
  <c r="CL903" i="1"/>
  <c r="CN903" i="1"/>
  <c r="CO903" i="1"/>
  <c r="CP903" i="1"/>
  <c r="CQ903" i="1"/>
  <c r="CJ904" i="1"/>
  <c r="CK904" i="1"/>
  <c r="CL904" i="1"/>
  <c r="CN904" i="1"/>
  <c r="CO904" i="1"/>
  <c r="CP904" i="1"/>
  <c r="CQ904" i="1"/>
  <c r="CJ905" i="1"/>
  <c r="CK905" i="1"/>
  <c r="CL905" i="1"/>
  <c r="CN905" i="1"/>
  <c r="CO905" i="1"/>
  <c r="CP905" i="1"/>
  <c r="CQ905" i="1"/>
  <c r="CJ906" i="1"/>
  <c r="CK906" i="1"/>
  <c r="CL906" i="1"/>
  <c r="CN906" i="1"/>
  <c r="CO906" i="1"/>
  <c r="CP906" i="1"/>
  <c r="CQ906" i="1"/>
  <c r="CJ907" i="1"/>
  <c r="CK907" i="1"/>
  <c r="CL907" i="1"/>
  <c r="CN907" i="1"/>
  <c r="CO907" i="1"/>
  <c r="CP907" i="1"/>
  <c r="CQ907" i="1"/>
  <c r="CJ908" i="1"/>
  <c r="CK908" i="1"/>
  <c r="CL908" i="1"/>
  <c r="CN908" i="1"/>
  <c r="CO908" i="1"/>
  <c r="CP908" i="1"/>
  <c r="CQ908" i="1"/>
  <c r="CJ909" i="1"/>
  <c r="CK909" i="1"/>
  <c r="CL909" i="1"/>
  <c r="CN909" i="1"/>
  <c r="CO909" i="1"/>
  <c r="CP909" i="1"/>
  <c r="CQ909" i="1"/>
  <c r="CJ910" i="1"/>
  <c r="CK910" i="1"/>
  <c r="CL910" i="1"/>
  <c r="CN910" i="1"/>
  <c r="CO910" i="1"/>
  <c r="CP910" i="1"/>
  <c r="CQ910" i="1"/>
  <c r="CJ911" i="1"/>
  <c r="CK911" i="1"/>
  <c r="CL911" i="1"/>
  <c r="CN911" i="1"/>
  <c r="CO911" i="1"/>
  <c r="CP911" i="1"/>
  <c r="CQ911" i="1"/>
  <c r="CJ912" i="1"/>
  <c r="CK912" i="1"/>
  <c r="CL912" i="1"/>
  <c r="CN912" i="1"/>
  <c r="CO912" i="1"/>
  <c r="CP912" i="1"/>
  <c r="CQ912" i="1"/>
  <c r="CJ913" i="1"/>
  <c r="CK913" i="1"/>
  <c r="CL913" i="1"/>
  <c r="CN913" i="1"/>
  <c r="CO913" i="1"/>
  <c r="CP913" i="1"/>
  <c r="CQ913" i="1"/>
  <c r="CJ914" i="1"/>
  <c r="CK914" i="1"/>
  <c r="CL914" i="1"/>
  <c r="CN914" i="1"/>
  <c r="CO914" i="1"/>
  <c r="CP914" i="1"/>
  <c r="CQ914" i="1"/>
  <c r="CJ915" i="1"/>
  <c r="CK915" i="1"/>
  <c r="CL915" i="1"/>
  <c r="CN915" i="1"/>
  <c r="CO915" i="1"/>
  <c r="CP915" i="1"/>
  <c r="CQ915" i="1"/>
  <c r="CJ916" i="1"/>
  <c r="CK916" i="1"/>
  <c r="CL916" i="1"/>
  <c r="CN916" i="1"/>
  <c r="CO916" i="1"/>
  <c r="CP916" i="1"/>
  <c r="CQ916" i="1"/>
  <c r="CJ917" i="1"/>
  <c r="CK917" i="1"/>
  <c r="CL917" i="1"/>
  <c r="CN917" i="1"/>
  <c r="CO917" i="1"/>
  <c r="CP917" i="1"/>
  <c r="CQ917" i="1"/>
  <c r="CJ918" i="1"/>
  <c r="CK918" i="1"/>
  <c r="CL918" i="1"/>
  <c r="CN918" i="1"/>
  <c r="CO918" i="1"/>
  <c r="CP918" i="1"/>
  <c r="CQ918" i="1"/>
  <c r="CJ919" i="1"/>
  <c r="CK919" i="1"/>
  <c r="CL919" i="1"/>
  <c r="CN919" i="1"/>
  <c r="CO919" i="1"/>
  <c r="CP919" i="1"/>
  <c r="CQ919" i="1"/>
  <c r="CJ920" i="1"/>
  <c r="CK920" i="1"/>
  <c r="CL920" i="1"/>
  <c r="CN920" i="1"/>
  <c r="CO920" i="1"/>
  <c r="CP920" i="1"/>
  <c r="CQ920" i="1"/>
  <c r="CJ921" i="1"/>
  <c r="CK921" i="1"/>
  <c r="CL921" i="1"/>
  <c r="CN921" i="1"/>
  <c r="CO921" i="1"/>
  <c r="CP921" i="1"/>
  <c r="CQ921" i="1"/>
  <c r="CJ922" i="1"/>
  <c r="CK922" i="1"/>
  <c r="CL922" i="1"/>
  <c r="CN922" i="1"/>
  <c r="CO922" i="1"/>
  <c r="CP922" i="1"/>
  <c r="CQ922" i="1"/>
  <c r="CJ923" i="1"/>
  <c r="CK923" i="1"/>
  <c r="CL923" i="1"/>
  <c r="CN923" i="1"/>
  <c r="CO923" i="1"/>
  <c r="CP923" i="1"/>
  <c r="CQ923" i="1"/>
  <c r="CJ924" i="1"/>
  <c r="CK924" i="1"/>
  <c r="CL924" i="1"/>
  <c r="CN924" i="1"/>
  <c r="CO924" i="1"/>
  <c r="CP924" i="1"/>
  <c r="CQ924" i="1"/>
  <c r="CJ925" i="1"/>
  <c r="CK925" i="1"/>
  <c r="CL925" i="1"/>
  <c r="CN925" i="1"/>
  <c r="CO925" i="1"/>
  <c r="CP925" i="1"/>
  <c r="CQ925" i="1"/>
  <c r="CJ926" i="1"/>
  <c r="CK926" i="1"/>
  <c r="CL926" i="1"/>
  <c r="CN926" i="1"/>
  <c r="CO926" i="1"/>
  <c r="CP926" i="1"/>
  <c r="CQ926" i="1"/>
  <c r="CJ927" i="1"/>
  <c r="CK927" i="1"/>
  <c r="CL927" i="1"/>
  <c r="CN927" i="1"/>
  <c r="CO927" i="1"/>
  <c r="CP927" i="1"/>
  <c r="CQ927" i="1"/>
  <c r="CJ928" i="1"/>
  <c r="CK928" i="1"/>
  <c r="CL928" i="1"/>
  <c r="CN928" i="1"/>
  <c r="CO928" i="1"/>
  <c r="CP928" i="1"/>
  <c r="CQ928" i="1"/>
  <c r="CJ929" i="1"/>
  <c r="CK929" i="1"/>
  <c r="CL929" i="1"/>
  <c r="CN929" i="1"/>
  <c r="CO929" i="1"/>
  <c r="CP929" i="1"/>
  <c r="CQ929" i="1"/>
  <c r="CJ930" i="1"/>
  <c r="CK930" i="1"/>
  <c r="CL930" i="1"/>
  <c r="CN930" i="1"/>
  <c r="CO930" i="1"/>
  <c r="CP930" i="1"/>
  <c r="CQ930" i="1"/>
  <c r="CJ931" i="1"/>
  <c r="CK931" i="1"/>
  <c r="CL931" i="1"/>
  <c r="CN931" i="1"/>
  <c r="CO931" i="1"/>
  <c r="CP931" i="1"/>
  <c r="CQ931" i="1"/>
  <c r="CJ932" i="1"/>
  <c r="CK932" i="1"/>
  <c r="CL932" i="1"/>
  <c r="CN932" i="1"/>
  <c r="CO932" i="1"/>
  <c r="CP932" i="1"/>
  <c r="CQ932" i="1"/>
  <c r="CJ933" i="1"/>
  <c r="CK933" i="1"/>
  <c r="CL933" i="1"/>
  <c r="CN933" i="1"/>
  <c r="CO933" i="1"/>
  <c r="CP933" i="1"/>
  <c r="CQ933" i="1"/>
  <c r="CJ934" i="1"/>
  <c r="CK934" i="1"/>
  <c r="CL934" i="1"/>
  <c r="CN934" i="1"/>
  <c r="CO934" i="1"/>
  <c r="CP934" i="1"/>
  <c r="CQ934" i="1"/>
  <c r="CJ935" i="1"/>
  <c r="CK935" i="1"/>
  <c r="CL935" i="1"/>
  <c r="CN935" i="1"/>
  <c r="CO935" i="1"/>
  <c r="CP935" i="1"/>
  <c r="CQ935" i="1"/>
  <c r="CJ936" i="1"/>
  <c r="CK936" i="1"/>
  <c r="CL936" i="1"/>
  <c r="CN936" i="1"/>
  <c r="CO936" i="1"/>
  <c r="CP936" i="1"/>
  <c r="CQ936" i="1"/>
  <c r="CJ937" i="1"/>
  <c r="CK937" i="1"/>
  <c r="CL937" i="1"/>
  <c r="CN937" i="1"/>
  <c r="CO937" i="1"/>
  <c r="CP937" i="1"/>
  <c r="CQ937" i="1"/>
  <c r="CJ938" i="1"/>
  <c r="CK938" i="1"/>
  <c r="CL938" i="1"/>
  <c r="CN938" i="1"/>
  <c r="CO938" i="1"/>
  <c r="CP938" i="1"/>
  <c r="CQ938" i="1"/>
  <c r="CJ939" i="1"/>
  <c r="CK939" i="1"/>
  <c r="CL939" i="1"/>
  <c r="CN939" i="1"/>
  <c r="CO939" i="1"/>
  <c r="CP939" i="1"/>
  <c r="CQ939" i="1"/>
  <c r="CJ940" i="1"/>
  <c r="CK940" i="1"/>
  <c r="CL940" i="1"/>
  <c r="CN940" i="1"/>
  <c r="CO940" i="1"/>
  <c r="CP940" i="1"/>
  <c r="CQ940" i="1"/>
  <c r="CJ941" i="1"/>
  <c r="CK941" i="1"/>
  <c r="CL941" i="1"/>
  <c r="CN941" i="1"/>
  <c r="CO941" i="1"/>
  <c r="CP941" i="1"/>
  <c r="CQ941" i="1"/>
  <c r="CJ942" i="1"/>
  <c r="CK942" i="1"/>
  <c r="CL942" i="1"/>
  <c r="CN942" i="1"/>
  <c r="CO942" i="1"/>
  <c r="CP942" i="1"/>
  <c r="CQ942" i="1"/>
  <c r="CJ943" i="1"/>
  <c r="CK943" i="1"/>
  <c r="CL943" i="1"/>
  <c r="CN943" i="1"/>
  <c r="CO943" i="1"/>
  <c r="CP943" i="1"/>
  <c r="CQ943" i="1"/>
  <c r="CJ944" i="1"/>
  <c r="CK944" i="1"/>
  <c r="CL944" i="1"/>
  <c r="CN944" i="1"/>
  <c r="CO944" i="1"/>
  <c r="CP944" i="1"/>
  <c r="CQ944" i="1"/>
  <c r="CJ945" i="1"/>
  <c r="CK945" i="1"/>
  <c r="CL945" i="1"/>
  <c r="CN945" i="1"/>
  <c r="CO945" i="1"/>
  <c r="CP945" i="1"/>
  <c r="CQ945" i="1"/>
  <c r="CJ946" i="1"/>
  <c r="CK946" i="1"/>
  <c r="CL946" i="1"/>
  <c r="CN946" i="1"/>
  <c r="CO946" i="1"/>
  <c r="CP946" i="1"/>
  <c r="CQ946" i="1"/>
  <c r="CJ947" i="1"/>
  <c r="CK947" i="1"/>
  <c r="CL947" i="1"/>
  <c r="CN947" i="1"/>
  <c r="CO947" i="1"/>
  <c r="CP947" i="1"/>
  <c r="CQ947" i="1"/>
  <c r="CJ948" i="1"/>
  <c r="CK948" i="1"/>
  <c r="CL948" i="1"/>
  <c r="CN948" i="1"/>
  <c r="CO948" i="1"/>
  <c r="CP948" i="1"/>
  <c r="CQ948" i="1"/>
  <c r="CJ949" i="1"/>
  <c r="CK949" i="1"/>
  <c r="CL949" i="1"/>
  <c r="CN949" i="1"/>
  <c r="CO949" i="1"/>
  <c r="CP949" i="1"/>
  <c r="CQ949" i="1"/>
  <c r="CJ950" i="1"/>
  <c r="CK950" i="1"/>
  <c r="CL950" i="1"/>
  <c r="CN950" i="1"/>
  <c r="CO950" i="1"/>
  <c r="CP950" i="1"/>
  <c r="CQ950" i="1"/>
  <c r="CJ951" i="1"/>
  <c r="CK951" i="1"/>
  <c r="CL951" i="1"/>
  <c r="CN951" i="1"/>
  <c r="CO951" i="1"/>
  <c r="CP951" i="1"/>
  <c r="CQ951" i="1"/>
  <c r="CJ952" i="1"/>
  <c r="CK952" i="1"/>
  <c r="CL952" i="1"/>
  <c r="CN952" i="1"/>
  <c r="CO952" i="1"/>
  <c r="CP952" i="1"/>
  <c r="CQ952" i="1"/>
  <c r="CJ953" i="1"/>
  <c r="CK953" i="1"/>
  <c r="CL953" i="1"/>
  <c r="CN953" i="1"/>
  <c r="CO953" i="1"/>
  <c r="CP953" i="1"/>
  <c r="CQ953" i="1"/>
  <c r="CJ954" i="1"/>
  <c r="CK954" i="1"/>
  <c r="CL954" i="1"/>
  <c r="CN954" i="1"/>
  <c r="CO954" i="1"/>
  <c r="CP954" i="1"/>
  <c r="CQ954" i="1"/>
  <c r="CJ955" i="1"/>
  <c r="CK955" i="1"/>
  <c r="CL955" i="1"/>
  <c r="CN955" i="1"/>
  <c r="CO955" i="1"/>
  <c r="CP955" i="1"/>
  <c r="CQ955" i="1"/>
  <c r="CJ956" i="1"/>
  <c r="CK956" i="1"/>
  <c r="CL956" i="1"/>
  <c r="CN956" i="1"/>
  <c r="CO956" i="1"/>
  <c r="CP956" i="1"/>
  <c r="CQ956" i="1"/>
  <c r="CJ957" i="1"/>
  <c r="CK957" i="1"/>
  <c r="CL957" i="1"/>
  <c r="CN957" i="1"/>
  <c r="CO957" i="1"/>
  <c r="CP957" i="1"/>
  <c r="CQ957" i="1"/>
  <c r="CJ958" i="1"/>
  <c r="CK958" i="1"/>
  <c r="CL958" i="1"/>
  <c r="CN958" i="1"/>
  <c r="CO958" i="1"/>
  <c r="CP958" i="1"/>
  <c r="CQ958" i="1"/>
  <c r="CJ959" i="1"/>
  <c r="CK959" i="1"/>
  <c r="CL959" i="1"/>
  <c r="CN959" i="1"/>
  <c r="CO959" i="1"/>
  <c r="CP959" i="1"/>
  <c r="CQ959" i="1"/>
  <c r="CJ960" i="1"/>
  <c r="CK960" i="1"/>
  <c r="CL960" i="1"/>
  <c r="CN960" i="1"/>
  <c r="CO960" i="1"/>
  <c r="CP960" i="1"/>
  <c r="CQ960" i="1"/>
  <c r="CJ961" i="1"/>
  <c r="CK961" i="1"/>
  <c r="CL961" i="1"/>
  <c r="CN961" i="1"/>
  <c r="CO961" i="1"/>
  <c r="CP961" i="1"/>
  <c r="CQ961" i="1"/>
  <c r="CJ962" i="1"/>
  <c r="CK962" i="1"/>
  <c r="CL962" i="1"/>
  <c r="CN962" i="1"/>
  <c r="CO962" i="1"/>
  <c r="CP962" i="1"/>
  <c r="CQ962" i="1"/>
  <c r="CJ963" i="1"/>
  <c r="CK963" i="1"/>
  <c r="CL963" i="1"/>
  <c r="CN963" i="1"/>
  <c r="CO963" i="1"/>
  <c r="CP963" i="1"/>
  <c r="CQ963" i="1"/>
  <c r="CJ964" i="1"/>
  <c r="CK964" i="1"/>
  <c r="CL964" i="1"/>
  <c r="CN964" i="1"/>
  <c r="CO964" i="1"/>
  <c r="CP964" i="1"/>
  <c r="CQ964" i="1"/>
  <c r="CJ965" i="1"/>
  <c r="CK965" i="1"/>
  <c r="CL965" i="1"/>
  <c r="CN965" i="1"/>
  <c r="CO965" i="1"/>
  <c r="CP965" i="1"/>
  <c r="CQ965" i="1"/>
  <c r="CJ966" i="1"/>
  <c r="CK966" i="1"/>
  <c r="CL966" i="1"/>
  <c r="CN966" i="1"/>
  <c r="CO966" i="1"/>
  <c r="CP966" i="1"/>
  <c r="CQ966" i="1"/>
  <c r="CJ967" i="1"/>
  <c r="CK967" i="1"/>
  <c r="CL967" i="1"/>
  <c r="CN967" i="1"/>
  <c r="CO967" i="1"/>
  <c r="CP967" i="1"/>
  <c r="CQ967" i="1"/>
  <c r="CJ968" i="1"/>
  <c r="CK968" i="1"/>
  <c r="CL968" i="1"/>
  <c r="CN968" i="1"/>
  <c r="CO968" i="1"/>
  <c r="CP968" i="1"/>
  <c r="CQ968" i="1"/>
  <c r="CJ969" i="1"/>
  <c r="CK969" i="1"/>
  <c r="CL969" i="1"/>
  <c r="CN969" i="1"/>
  <c r="CO969" i="1"/>
  <c r="CP969" i="1"/>
  <c r="CQ969" i="1"/>
  <c r="CJ970" i="1"/>
  <c r="CK970" i="1"/>
  <c r="CL970" i="1"/>
  <c r="CN970" i="1"/>
  <c r="CO970" i="1"/>
  <c r="CP970" i="1"/>
  <c r="CQ970" i="1"/>
  <c r="CJ971" i="1"/>
  <c r="CK971" i="1"/>
  <c r="CL971" i="1"/>
  <c r="CN971" i="1"/>
  <c r="CO971" i="1"/>
  <c r="CP971" i="1"/>
  <c r="CQ971" i="1"/>
  <c r="CJ972" i="1"/>
  <c r="CK972" i="1"/>
  <c r="CL972" i="1"/>
  <c r="CN972" i="1"/>
  <c r="CO972" i="1"/>
  <c r="CP972" i="1"/>
  <c r="CQ972" i="1"/>
  <c r="CJ973" i="1"/>
  <c r="CK973" i="1"/>
  <c r="CL973" i="1"/>
  <c r="CN973" i="1"/>
  <c r="CO973" i="1"/>
  <c r="CP973" i="1"/>
  <c r="CQ973" i="1"/>
  <c r="CJ974" i="1"/>
  <c r="CK974" i="1"/>
  <c r="CL974" i="1"/>
  <c r="CN974" i="1"/>
  <c r="CO974" i="1"/>
  <c r="CP974" i="1"/>
  <c r="CQ974" i="1"/>
  <c r="CJ975" i="1"/>
  <c r="CK975" i="1"/>
  <c r="CL975" i="1"/>
  <c r="CN975" i="1"/>
  <c r="CO975" i="1"/>
  <c r="CP975" i="1"/>
  <c r="CQ975" i="1"/>
  <c r="CJ976" i="1"/>
  <c r="CK976" i="1"/>
  <c r="CL976" i="1"/>
  <c r="CN976" i="1"/>
  <c r="CO976" i="1"/>
  <c r="CP976" i="1"/>
  <c r="CQ976" i="1"/>
  <c r="CJ977" i="1"/>
  <c r="CK977" i="1"/>
  <c r="CL977" i="1"/>
  <c r="CN977" i="1"/>
  <c r="CO977" i="1"/>
  <c r="CP977" i="1"/>
  <c r="CQ977" i="1"/>
  <c r="CJ6" i="1"/>
  <c r="CK6" i="1"/>
  <c r="CL6" i="1"/>
  <c r="CN6" i="1"/>
  <c r="CO6" i="1"/>
  <c r="CP6" i="1"/>
  <c r="CQ6" i="1"/>
  <c r="DC6" i="1"/>
  <c r="CM6" i="1" s="1"/>
  <c r="DC7" i="1"/>
  <c r="CM7" i="1" s="1"/>
  <c r="DC8" i="1"/>
  <c r="CM8" i="1" s="1"/>
  <c r="DC9" i="1"/>
  <c r="CM9" i="1" s="1"/>
  <c r="DC10" i="1"/>
  <c r="CM10" i="1" s="1"/>
  <c r="DC11" i="1"/>
  <c r="CM11" i="1" s="1"/>
  <c r="DC12" i="1"/>
  <c r="CM12" i="1" s="1"/>
  <c r="DC13" i="1"/>
  <c r="CM13" i="1" s="1"/>
  <c r="DC14" i="1"/>
  <c r="CM14" i="1" s="1"/>
  <c r="DC15" i="1"/>
  <c r="CM15" i="1" s="1"/>
  <c r="DC16" i="1"/>
  <c r="CM16" i="1" s="1"/>
  <c r="DC17" i="1"/>
  <c r="CM17" i="1" s="1"/>
  <c r="DC18" i="1"/>
  <c r="CM18" i="1" s="1"/>
  <c r="DC19" i="1"/>
  <c r="CM19" i="1" s="1"/>
  <c r="DC20" i="1"/>
  <c r="CM20" i="1" s="1"/>
  <c r="DC21" i="1"/>
  <c r="CM21" i="1" s="1"/>
  <c r="DC22" i="1"/>
  <c r="CM22" i="1" s="1"/>
  <c r="DC23" i="1"/>
  <c r="CM23" i="1" s="1"/>
  <c r="DC24" i="1"/>
  <c r="CM24" i="1" s="1"/>
  <c r="DC25" i="1"/>
  <c r="CM25" i="1" s="1"/>
  <c r="DC26" i="1"/>
  <c r="CM26" i="1" s="1"/>
  <c r="DC27" i="1"/>
  <c r="CM27" i="1" s="1"/>
  <c r="DC28" i="1"/>
  <c r="CM28" i="1" s="1"/>
  <c r="DC29" i="1"/>
  <c r="CM29" i="1" s="1"/>
  <c r="DC30" i="1"/>
  <c r="CM30" i="1" s="1"/>
  <c r="DC31" i="1"/>
  <c r="CM31" i="1" s="1"/>
  <c r="DC32" i="1"/>
  <c r="CM32" i="1" s="1"/>
  <c r="DC33" i="1"/>
  <c r="CM33" i="1" s="1"/>
  <c r="DC34" i="1"/>
  <c r="CM34" i="1" s="1"/>
  <c r="DC35" i="1"/>
  <c r="CM35" i="1" s="1"/>
  <c r="DC36" i="1"/>
  <c r="CM36" i="1" s="1"/>
  <c r="DC37" i="1"/>
  <c r="CM37" i="1" s="1"/>
  <c r="DC38" i="1"/>
  <c r="CM38" i="1" s="1"/>
  <c r="DC39" i="1"/>
  <c r="CM39" i="1" s="1"/>
  <c r="DC40" i="1"/>
  <c r="CM40" i="1" s="1"/>
  <c r="DC41" i="1"/>
  <c r="CM41" i="1" s="1"/>
  <c r="DC42" i="1"/>
  <c r="CM42" i="1" s="1"/>
  <c r="DC43" i="1"/>
  <c r="CM43" i="1" s="1"/>
  <c r="DC44" i="1"/>
  <c r="CM44" i="1" s="1"/>
  <c r="DC45" i="1"/>
  <c r="CM45" i="1" s="1"/>
  <c r="DC46" i="1"/>
  <c r="CM46" i="1" s="1"/>
  <c r="DC47" i="1"/>
  <c r="CM47" i="1" s="1"/>
  <c r="DC48" i="1"/>
  <c r="CM48" i="1" s="1"/>
  <c r="DC49" i="1"/>
  <c r="CM49" i="1" s="1"/>
  <c r="DC50" i="1"/>
  <c r="CM50" i="1" s="1"/>
  <c r="DC51" i="1"/>
  <c r="CM51" i="1" s="1"/>
  <c r="DC52" i="1"/>
  <c r="CM52" i="1" s="1"/>
  <c r="DC53" i="1"/>
  <c r="CM53" i="1" s="1"/>
  <c r="DC54" i="1"/>
  <c r="CM54" i="1" s="1"/>
  <c r="DC55" i="1"/>
  <c r="CM55" i="1" s="1"/>
  <c r="DC56" i="1"/>
  <c r="CM56" i="1" s="1"/>
  <c r="DC57" i="1"/>
  <c r="CM57" i="1" s="1"/>
  <c r="DC58" i="1"/>
  <c r="CM58" i="1" s="1"/>
  <c r="DC59" i="1"/>
  <c r="CM59" i="1" s="1"/>
  <c r="DC60" i="1"/>
  <c r="CM60" i="1" s="1"/>
  <c r="DC61" i="1"/>
  <c r="CM61" i="1" s="1"/>
  <c r="DC62" i="1"/>
  <c r="CM62" i="1" s="1"/>
  <c r="DC63" i="1"/>
  <c r="CM63" i="1" s="1"/>
  <c r="DC64" i="1"/>
  <c r="CM64" i="1" s="1"/>
  <c r="DC65" i="1"/>
  <c r="CM65" i="1" s="1"/>
  <c r="DC66" i="1"/>
  <c r="CM66" i="1" s="1"/>
  <c r="DC67" i="1"/>
  <c r="CM67" i="1" s="1"/>
  <c r="DC68" i="1"/>
  <c r="CM68" i="1" s="1"/>
  <c r="DC69" i="1"/>
  <c r="CM69" i="1" s="1"/>
  <c r="DC70" i="1"/>
  <c r="CM70" i="1" s="1"/>
  <c r="DC71" i="1"/>
  <c r="CM71" i="1" s="1"/>
  <c r="DC72" i="1"/>
  <c r="CM72" i="1" s="1"/>
  <c r="DC73" i="1"/>
  <c r="CM73" i="1" s="1"/>
  <c r="DC74" i="1"/>
  <c r="CM74" i="1" s="1"/>
  <c r="DC75" i="1"/>
  <c r="CM75" i="1" s="1"/>
  <c r="DC76" i="1"/>
  <c r="CM76" i="1" s="1"/>
  <c r="DC77" i="1"/>
  <c r="CM77" i="1" s="1"/>
  <c r="DC78" i="1"/>
  <c r="CM78" i="1" s="1"/>
  <c r="DC79" i="1"/>
  <c r="CM79" i="1" s="1"/>
  <c r="DC80" i="1"/>
  <c r="CM80" i="1" s="1"/>
  <c r="DC81" i="1"/>
  <c r="CM81" i="1" s="1"/>
  <c r="DC82" i="1"/>
  <c r="CM82" i="1" s="1"/>
  <c r="DC83" i="1"/>
  <c r="CM83" i="1" s="1"/>
  <c r="DC84" i="1"/>
  <c r="CM84" i="1" s="1"/>
  <c r="DC85" i="1"/>
  <c r="CM85" i="1" s="1"/>
  <c r="DC86" i="1"/>
  <c r="CM86" i="1" s="1"/>
  <c r="DC87" i="1"/>
  <c r="CM87" i="1" s="1"/>
  <c r="DC88" i="1"/>
  <c r="CM88" i="1" s="1"/>
  <c r="DC89" i="1"/>
  <c r="CM89" i="1" s="1"/>
  <c r="DC90" i="1"/>
  <c r="CM90" i="1" s="1"/>
  <c r="DC91" i="1"/>
  <c r="CM91" i="1" s="1"/>
  <c r="DC92" i="1"/>
  <c r="CM92" i="1" s="1"/>
  <c r="DC93" i="1"/>
  <c r="CM93" i="1" s="1"/>
  <c r="DC94" i="1"/>
  <c r="CM94" i="1" s="1"/>
  <c r="DC95" i="1"/>
  <c r="CM95" i="1" s="1"/>
  <c r="DC96" i="1"/>
  <c r="CM96" i="1" s="1"/>
  <c r="DC97" i="1"/>
  <c r="CM97" i="1" s="1"/>
  <c r="DC98" i="1"/>
  <c r="CM98" i="1" s="1"/>
  <c r="DC99" i="1"/>
  <c r="CM99" i="1" s="1"/>
  <c r="DC100" i="1"/>
  <c r="CM100" i="1" s="1"/>
  <c r="DC101" i="1"/>
  <c r="CM101" i="1" s="1"/>
  <c r="DC102" i="1"/>
  <c r="CM102" i="1" s="1"/>
  <c r="DC103" i="1"/>
  <c r="CM103" i="1" s="1"/>
  <c r="DC104" i="1"/>
  <c r="CM104" i="1" s="1"/>
  <c r="DC105" i="1"/>
  <c r="CM105" i="1" s="1"/>
  <c r="DC106" i="1"/>
  <c r="CM106" i="1" s="1"/>
  <c r="DC107" i="1"/>
  <c r="CM107" i="1" s="1"/>
  <c r="DC108" i="1"/>
  <c r="CM108" i="1" s="1"/>
  <c r="DC109" i="1"/>
  <c r="CM109" i="1" s="1"/>
  <c r="DC110" i="1"/>
  <c r="CM110" i="1" s="1"/>
  <c r="DC111" i="1"/>
  <c r="CM111" i="1" s="1"/>
  <c r="DC112" i="1"/>
  <c r="CM112" i="1" s="1"/>
  <c r="DC113" i="1"/>
  <c r="CM113" i="1" s="1"/>
  <c r="DC114" i="1"/>
  <c r="CM114" i="1" s="1"/>
  <c r="DC115" i="1"/>
  <c r="CM115" i="1" s="1"/>
  <c r="DC116" i="1"/>
  <c r="CM116" i="1" s="1"/>
  <c r="DC117" i="1"/>
  <c r="CM117" i="1" s="1"/>
  <c r="DC118" i="1"/>
  <c r="CM118" i="1" s="1"/>
  <c r="DC119" i="1"/>
  <c r="CM119" i="1" s="1"/>
  <c r="DC120" i="1"/>
  <c r="CM120" i="1" s="1"/>
  <c r="DC121" i="1"/>
  <c r="CM121" i="1" s="1"/>
  <c r="DC122" i="1"/>
  <c r="CM122" i="1" s="1"/>
  <c r="DC123" i="1"/>
  <c r="CM123" i="1" s="1"/>
  <c r="DC124" i="1"/>
  <c r="CM124" i="1" s="1"/>
  <c r="DC125" i="1"/>
  <c r="CM125" i="1" s="1"/>
  <c r="DC126" i="1"/>
  <c r="CM126" i="1" s="1"/>
  <c r="DC127" i="1"/>
  <c r="CM127" i="1" s="1"/>
  <c r="DC128" i="1"/>
  <c r="CM128" i="1" s="1"/>
  <c r="DC129" i="1"/>
  <c r="CM129" i="1" s="1"/>
  <c r="DC130" i="1"/>
  <c r="CM130" i="1" s="1"/>
  <c r="DC131" i="1"/>
  <c r="CM131" i="1" s="1"/>
  <c r="DC132" i="1"/>
  <c r="CM132" i="1" s="1"/>
  <c r="DC133" i="1"/>
  <c r="CM133" i="1" s="1"/>
  <c r="DC134" i="1"/>
  <c r="CM134" i="1" s="1"/>
  <c r="DC135" i="1"/>
  <c r="CM135" i="1" s="1"/>
  <c r="DC136" i="1"/>
  <c r="CM136" i="1" s="1"/>
  <c r="DC137" i="1"/>
  <c r="CM137" i="1" s="1"/>
  <c r="DC138" i="1"/>
  <c r="CM138" i="1" s="1"/>
  <c r="DC139" i="1"/>
  <c r="CM139" i="1" s="1"/>
  <c r="DC140" i="1"/>
  <c r="CM140" i="1" s="1"/>
  <c r="DC141" i="1"/>
  <c r="CM141" i="1" s="1"/>
  <c r="DC142" i="1"/>
  <c r="CM142" i="1" s="1"/>
  <c r="DC143" i="1"/>
  <c r="CM143" i="1" s="1"/>
  <c r="DC144" i="1"/>
  <c r="CM144" i="1" s="1"/>
  <c r="DC145" i="1"/>
  <c r="CM145" i="1" s="1"/>
  <c r="DC146" i="1"/>
  <c r="CM146" i="1" s="1"/>
  <c r="DC147" i="1"/>
  <c r="CM147" i="1" s="1"/>
  <c r="DC148" i="1"/>
  <c r="CM148" i="1" s="1"/>
  <c r="DC149" i="1"/>
  <c r="CM149" i="1" s="1"/>
  <c r="DC150" i="1"/>
  <c r="CM150" i="1" s="1"/>
  <c r="DC151" i="1"/>
  <c r="CM151" i="1" s="1"/>
  <c r="DC152" i="1"/>
  <c r="CM152" i="1" s="1"/>
  <c r="DC153" i="1"/>
  <c r="CM153" i="1" s="1"/>
  <c r="DC154" i="1"/>
  <c r="CM154" i="1" s="1"/>
  <c r="DC155" i="1"/>
  <c r="CM155" i="1" s="1"/>
  <c r="DC156" i="1"/>
  <c r="CM156" i="1" s="1"/>
  <c r="DC157" i="1"/>
  <c r="CM157" i="1" s="1"/>
  <c r="DC158" i="1"/>
  <c r="CM158" i="1" s="1"/>
  <c r="DC159" i="1"/>
  <c r="CM159" i="1" s="1"/>
  <c r="DC160" i="1"/>
  <c r="CM160" i="1" s="1"/>
  <c r="DC161" i="1"/>
  <c r="CM161" i="1" s="1"/>
  <c r="DC162" i="1"/>
  <c r="CM162" i="1" s="1"/>
  <c r="DC163" i="1"/>
  <c r="CM163" i="1" s="1"/>
  <c r="DC164" i="1"/>
  <c r="CM164" i="1" s="1"/>
  <c r="DC165" i="1"/>
  <c r="CM165" i="1" s="1"/>
  <c r="DC166" i="1"/>
  <c r="CM166" i="1" s="1"/>
  <c r="DC167" i="1"/>
  <c r="CM167" i="1" s="1"/>
  <c r="DC168" i="1"/>
  <c r="CM168" i="1" s="1"/>
  <c r="DC169" i="1"/>
  <c r="CM169" i="1" s="1"/>
  <c r="DC170" i="1"/>
  <c r="CM170" i="1" s="1"/>
  <c r="DC171" i="1"/>
  <c r="CM171" i="1" s="1"/>
  <c r="DC172" i="1"/>
  <c r="CM172" i="1" s="1"/>
  <c r="DC173" i="1"/>
  <c r="CM173" i="1" s="1"/>
  <c r="DC174" i="1"/>
  <c r="CM174" i="1" s="1"/>
  <c r="DC175" i="1"/>
  <c r="CM175" i="1" s="1"/>
  <c r="DC176" i="1"/>
  <c r="CM176" i="1" s="1"/>
  <c r="DC177" i="1"/>
  <c r="CM177" i="1" s="1"/>
  <c r="DC178" i="1"/>
  <c r="CM178" i="1" s="1"/>
  <c r="DC179" i="1"/>
  <c r="CM179" i="1" s="1"/>
  <c r="DC180" i="1"/>
  <c r="CM180" i="1" s="1"/>
  <c r="DC181" i="1"/>
  <c r="CM181" i="1" s="1"/>
  <c r="DC182" i="1"/>
  <c r="CM182" i="1" s="1"/>
  <c r="DC183" i="1"/>
  <c r="CM183" i="1" s="1"/>
  <c r="DC184" i="1"/>
  <c r="CM184" i="1" s="1"/>
  <c r="DC185" i="1"/>
  <c r="CM185" i="1" s="1"/>
  <c r="DC186" i="1"/>
  <c r="CM186" i="1" s="1"/>
  <c r="DC187" i="1"/>
  <c r="CM187" i="1" s="1"/>
  <c r="DC188" i="1"/>
  <c r="CM188" i="1" s="1"/>
  <c r="DC189" i="1"/>
  <c r="CM189" i="1" s="1"/>
  <c r="DC190" i="1"/>
  <c r="CM190" i="1" s="1"/>
  <c r="DC191" i="1"/>
  <c r="CM191" i="1" s="1"/>
  <c r="DC192" i="1"/>
  <c r="CM192" i="1" s="1"/>
  <c r="DC193" i="1"/>
  <c r="CM193" i="1" s="1"/>
  <c r="DC194" i="1"/>
  <c r="CM194" i="1" s="1"/>
  <c r="DC195" i="1"/>
  <c r="CM195" i="1" s="1"/>
  <c r="DC196" i="1"/>
  <c r="CM196" i="1" s="1"/>
  <c r="DC197" i="1"/>
  <c r="CM197" i="1" s="1"/>
  <c r="DC198" i="1"/>
  <c r="CM198" i="1" s="1"/>
  <c r="DC199" i="1"/>
  <c r="CM199" i="1" s="1"/>
  <c r="DC200" i="1"/>
  <c r="CM200" i="1" s="1"/>
  <c r="DC201" i="1"/>
  <c r="CM201" i="1" s="1"/>
  <c r="DC202" i="1"/>
  <c r="CM202" i="1" s="1"/>
  <c r="DC203" i="1"/>
  <c r="CM203" i="1" s="1"/>
  <c r="DC204" i="1"/>
  <c r="CM204" i="1" s="1"/>
  <c r="DC205" i="1"/>
  <c r="CM205" i="1" s="1"/>
  <c r="DC206" i="1"/>
  <c r="CM206" i="1" s="1"/>
  <c r="DC207" i="1"/>
  <c r="CM207" i="1" s="1"/>
  <c r="DC208" i="1"/>
  <c r="CM208" i="1" s="1"/>
  <c r="DC209" i="1"/>
  <c r="CM209" i="1" s="1"/>
  <c r="DC210" i="1"/>
  <c r="CM210" i="1" s="1"/>
  <c r="DC211" i="1"/>
  <c r="CM211" i="1" s="1"/>
  <c r="DC212" i="1"/>
  <c r="CM212" i="1" s="1"/>
  <c r="DC213" i="1"/>
  <c r="CM213" i="1" s="1"/>
  <c r="DC214" i="1"/>
  <c r="CM214" i="1" s="1"/>
  <c r="DC215" i="1"/>
  <c r="CM215" i="1" s="1"/>
  <c r="DC216" i="1"/>
  <c r="CM216" i="1" s="1"/>
  <c r="DC217" i="1"/>
  <c r="CM217" i="1" s="1"/>
  <c r="DC218" i="1"/>
  <c r="CM218" i="1" s="1"/>
  <c r="DC219" i="1"/>
  <c r="CM219" i="1" s="1"/>
  <c r="DC220" i="1"/>
  <c r="CM220" i="1" s="1"/>
  <c r="DC221" i="1"/>
  <c r="CM221" i="1" s="1"/>
  <c r="DC222" i="1"/>
  <c r="CM222" i="1" s="1"/>
  <c r="DC223" i="1"/>
  <c r="CM223" i="1" s="1"/>
  <c r="DC224" i="1"/>
  <c r="CM224" i="1" s="1"/>
  <c r="DC225" i="1"/>
  <c r="CM225" i="1" s="1"/>
  <c r="DC226" i="1"/>
  <c r="CM226" i="1" s="1"/>
  <c r="DC227" i="1"/>
  <c r="CM227" i="1" s="1"/>
  <c r="DC228" i="1"/>
  <c r="CM228" i="1" s="1"/>
  <c r="DC229" i="1"/>
  <c r="CM229" i="1" s="1"/>
  <c r="DC230" i="1"/>
  <c r="CM230" i="1" s="1"/>
  <c r="DC231" i="1"/>
  <c r="CM231" i="1" s="1"/>
  <c r="DC232" i="1"/>
  <c r="CM232" i="1" s="1"/>
  <c r="DC233" i="1"/>
  <c r="CM233" i="1" s="1"/>
  <c r="DC234" i="1"/>
  <c r="CM234" i="1" s="1"/>
  <c r="DC235" i="1"/>
  <c r="CM235" i="1" s="1"/>
  <c r="DC236" i="1"/>
  <c r="CM236" i="1" s="1"/>
  <c r="DC237" i="1"/>
  <c r="CM237" i="1" s="1"/>
  <c r="DC238" i="1"/>
  <c r="CM238" i="1" s="1"/>
  <c r="DC239" i="1"/>
  <c r="CM239" i="1" s="1"/>
  <c r="DC240" i="1"/>
  <c r="CM240" i="1" s="1"/>
  <c r="DC241" i="1"/>
  <c r="CM241" i="1" s="1"/>
  <c r="DC242" i="1"/>
  <c r="CM242" i="1" s="1"/>
  <c r="DC243" i="1"/>
  <c r="CM243" i="1" s="1"/>
  <c r="DC244" i="1"/>
  <c r="CM244" i="1" s="1"/>
  <c r="DC245" i="1"/>
  <c r="CM245" i="1" s="1"/>
  <c r="DC246" i="1"/>
  <c r="CM246" i="1" s="1"/>
  <c r="DC247" i="1"/>
  <c r="CM247" i="1" s="1"/>
  <c r="DC248" i="1"/>
  <c r="CM248" i="1" s="1"/>
  <c r="DC249" i="1"/>
  <c r="CM249" i="1" s="1"/>
  <c r="DC250" i="1"/>
  <c r="CM250" i="1" s="1"/>
  <c r="DC251" i="1"/>
  <c r="CM251" i="1" s="1"/>
  <c r="DC252" i="1"/>
  <c r="CM252" i="1" s="1"/>
  <c r="DC253" i="1"/>
  <c r="CM253" i="1" s="1"/>
  <c r="DC254" i="1"/>
  <c r="CM254" i="1" s="1"/>
  <c r="DC255" i="1"/>
  <c r="CM255" i="1" s="1"/>
  <c r="DC256" i="1"/>
  <c r="CM256" i="1" s="1"/>
  <c r="DC257" i="1"/>
  <c r="CM257" i="1" s="1"/>
  <c r="DC258" i="1"/>
  <c r="CM258" i="1" s="1"/>
  <c r="DC259" i="1"/>
  <c r="CM259" i="1" s="1"/>
  <c r="DC260" i="1"/>
  <c r="CM260" i="1" s="1"/>
  <c r="DC261" i="1"/>
  <c r="CM261" i="1" s="1"/>
  <c r="DC262" i="1"/>
  <c r="CM262" i="1" s="1"/>
  <c r="DC263" i="1"/>
  <c r="CM263" i="1" s="1"/>
  <c r="DC264" i="1"/>
  <c r="CM264" i="1" s="1"/>
  <c r="DC265" i="1"/>
  <c r="CM265" i="1" s="1"/>
  <c r="DC266" i="1"/>
  <c r="CM266" i="1" s="1"/>
  <c r="DC267" i="1"/>
  <c r="CM267" i="1" s="1"/>
  <c r="DC268" i="1"/>
  <c r="CM268" i="1" s="1"/>
  <c r="DC269" i="1"/>
  <c r="CM269" i="1" s="1"/>
  <c r="DC270" i="1"/>
  <c r="CM270" i="1" s="1"/>
  <c r="DC271" i="1"/>
  <c r="CM271" i="1" s="1"/>
  <c r="DC272" i="1"/>
  <c r="CM272" i="1" s="1"/>
  <c r="DC273" i="1"/>
  <c r="CM273" i="1" s="1"/>
  <c r="DC274" i="1"/>
  <c r="CM274" i="1" s="1"/>
  <c r="DC275" i="1"/>
  <c r="CM275" i="1" s="1"/>
  <c r="DC276" i="1"/>
  <c r="CM276" i="1" s="1"/>
  <c r="DC277" i="1"/>
  <c r="CM277" i="1" s="1"/>
  <c r="DC278" i="1"/>
  <c r="CM278" i="1" s="1"/>
  <c r="DC279" i="1"/>
  <c r="CM279" i="1" s="1"/>
  <c r="DC280" i="1"/>
  <c r="CM280" i="1" s="1"/>
  <c r="DC281" i="1"/>
  <c r="CM281" i="1" s="1"/>
  <c r="DC282" i="1"/>
  <c r="CM282" i="1" s="1"/>
  <c r="DC283" i="1"/>
  <c r="CM283" i="1" s="1"/>
  <c r="DC284" i="1"/>
  <c r="CM284" i="1" s="1"/>
  <c r="DC285" i="1"/>
  <c r="CM285" i="1" s="1"/>
  <c r="DC286" i="1"/>
  <c r="CM286" i="1" s="1"/>
  <c r="DC287" i="1"/>
  <c r="CM287" i="1" s="1"/>
  <c r="DC288" i="1"/>
  <c r="CM288" i="1" s="1"/>
  <c r="DC289" i="1"/>
  <c r="CM289" i="1" s="1"/>
  <c r="DC290" i="1"/>
  <c r="CM290" i="1" s="1"/>
  <c r="DC291" i="1"/>
  <c r="CM291" i="1" s="1"/>
  <c r="DC292" i="1"/>
  <c r="CM292" i="1" s="1"/>
  <c r="DC293" i="1"/>
  <c r="CM293" i="1" s="1"/>
  <c r="DC294" i="1"/>
  <c r="CM294" i="1" s="1"/>
  <c r="DC295" i="1"/>
  <c r="CM295" i="1" s="1"/>
  <c r="DC296" i="1"/>
  <c r="CM296" i="1" s="1"/>
  <c r="DC297" i="1"/>
  <c r="CM297" i="1" s="1"/>
  <c r="DC298" i="1"/>
  <c r="CM298" i="1" s="1"/>
  <c r="DC299" i="1"/>
  <c r="CM299" i="1" s="1"/>
  <c r="DC300" i="1"/>
  <c r="CM300" i="1" s="1"/>
  <c r="DC301" i="1"/>
  <c r="CM301" i="1" s="1"/>
  <c r="DC302" i="1"/>
  <c r="CM302" i="1" s="1"/>
  <c r="DC303" i="1"/>
  <c r="CM303" i="1" s="1"/>
  <c r="DC304" i="1"/>
  <c r="CM304" i="1" s="1"/>
  <c r="DC305" i="1"/>
  <c r="CM305" i="1" s="1"/>
  <c r="DC306" i="1"/>
  <c r="CM306" i="1" s="1"/>
  <c r="DC307" i="1"/>
  <c r="CM307" i="1" s="1"/>
  <c r="DC308" i="1"/>
  <c r="CM308" i="1" s="1"/>
  <c r="DC309" i="1"/>
  <c r="CM309" i="1" s="1"/>
  <c r="DC310" i="1"/>
  <c r="CM310" i="1" s="1"/>
  <c r="DC311" i="1"/>
  <c r="CM311" i="1" s="1"/>
  <c r="DC312" i="1"/>
  <c r="CM312" i="1" s="1"/>
  <c r="DC313" i="1"/>
  <c r="CM313" i="1" s="1"/>
  <c r="DC314" i="1"/>
  <c r="CM314" i="1" s="1"/>
  <c r="DC315" i="1"/>
  <c r="CM315" i="1" s="1"/>
  <c r="DC316" i="1"/>
  <c r="CM316" i="1" s="1"/>
  <c r="DC317" i="1"/>
  <c r="CM317" i="1" s="1"/>
  <c r="DC318" i="1"/>
  <c r="CM318" i="1" s="1"/>
  <c r="DC319" i="1"/>
  <c r="CM319" i="1" s="1"/>
  <c r="DC320" i="1"/>
  <c r="CM320" i="1" s="1"/>
  <c r="DC321" i="1"/>
  <c r="CM321" i="1" s="1"/>
  <c r="DC322" i="1"/>
  <c r="CM322" i="1" s="1"/>
  <c r="DC323" i="1"/>
  <c r="CM323" i="1" s="1"/>
  <c r="DC324" i="1"/>
  <c r="CM324" i="1" s="1"/>
  <c r="DC325" i="1"/>
  <c r="CM325" i="1" s="1"/>
  <c r="DC326" i="1"/>
  <c r="CM326" i="1" s="1"/>
  <c r="DC327" i="1"/>
  <c r="CM327" i="1" s="1"/>
  <c r="DC328" i="1"/>
  <c r="CM328" i="1" s="1"/>
  <c r="DC329" i="1"/>
  <c r="CM329" i="1" s="1"/>
  <c r="DC330" i="1"/>
  <c r="CM330" i="1" s="1"/>
  <c r="DC331" i="1"/>
  <c r="CM331" i="1" s="1"/>
  <c r="DC332" i="1"/>
  <c r="CM332" i="1" s="1"/>
  <c r="DC333" i="1"/>
  <c r="CM333" i="1" s="1"/>
  <c r="DC334" i="1"/>
  <c r="CM334" i="1" s="1"/>
  <c r="DC335" i="1"/>
  <c r="CM335" i="1" s="1"/>
  <c r="DC336" i="1"/>
  <c r="CM336" i="1" s="1"/>
  <c r="DC337" i="1"/>
  <c r="CM337" i="1" s="1"/>
  <c r="DC338" i="1"/>
  <c r="CM338" i="1" s="1"/>
  <c r="DC339" i="1"/>
  <c r="CM339" i="1" s="1"/>
  <c r="DC340" i="1"/>
  <c r="CM340" i="1" s="1"/>
  <c r="DC341" i="1"/>
  <c r="CM341" i="1" s="1"/>
  <c r="DC342" i="1"/>
  <c r="CM342" i="1" s="1"/>
  <c r="DC343" i="1"/>
  <c r="CM343" i="1" s="1"/>
  <c r="DC344" i="1"/>
  <c r="CM344" i="1" s="1"/>
  <c r="DC345" i="1"/>
  <c r="CM345" i="1" s="1"/>
  <c r="DC346" i="1"/>
  <c r="CM346" i="1" s="1"/>
  <c r="DC347" i="1"/>
  <c r="CM347" i="1" s="1"/>
  <c r="DC348" i="1"/>
  <c r="CM348" i="1" s="1"/>
  <c r="DC349" i="1"/>
  <c r="CM349" i="1" s="1"/>
  <c r="DC350" i="1"/>
  <c r="CM350" i="1" s="1"/>
  <c r="DC351" i="1"/>
  <c r="CM351" i="1" s="1"/>
  <c r="DC352" i="1"/>
  <c r="CM352" i="1" s="1"/>
  <c r="DC353" i="1"/>
  <c r="CM353" i="1" s="1"/>
  <c r="DC354" i="1"/>
  <c r="CM354" i="1" s="1"/>
  <c r="DC355" i="1"/>
  <c r="CM355" i="1" s="1"/>
  <c r="DC356" i="1"/>
  <c r="CM356" i="1" s="1"/>
  <c r="DC357" i="1"/>
  <c r="CM357" i="1" s="1"/>
  <c r="DC358" i="1"/>
  <c r="CM358" i="1" s="1"/>
  <c r="DC359" i="1"/>
  <c r="CM359" i="1" s="1"/>
  <c r="DC360" i="1"/>
  <c r="CM360" i="1" s="1"/>
  <c r="DC361" i="1"/>
  <c r="CM361" i="1" s="1"/>
  <c r="DC362" i="1"/>
  <c r="CM362" i="1" s="1"/>
  <c r="DC363" i="1"/>
  <c r="CM363" i="1" s="1"/>
  <c r="DC364" i="1"/>
  <c r="CM364" i="1" s="1"/>
  <c r="DC365" i="1"/>
  <c r="CM365" i="1" s="1"/>
  <c r="DC366" i="1"/>
  <c r="CM366" i="1" s="1"/>
  <c r="DC367" i="1"/>
  <c r="CM367" i="1" s="1"/>
  <c r="DC368" i="1"/>
  <c r="CM368" i="1" s="1"/>
  <c r="DC369" i="1"/>
  <c r="CM369" i="1" s="1"/>
  <c r="DC370" i="1"/>
  <c r="CM370" i="1" s="1"/>
  <c r="DC371" i="1"/>
  <c r="CM371" i="1" s="1"/>
  <c r="DC372" i="1"/>
  <c r="CM372" i="1" s="1"/>
  <c r="DC373" i="1"/>
  <c r="CM373" i="1" s="1"/>
  <c r="DC374" i="1"/>
  <c r="CM374" i="1" s="1"/>
  <c r="DC375" i="1"/>
  <c r="CM375" i="1" s="1"/>
  <c r="DC376" i="1"/>
  <c r="CM376" i="1" s="1"/>
  <c r="DC377" i="1"/>
  <c r="CM377" i="1" s="1"/>
  <c r="DC378" i="1"/>
  <c r="CM378" i="1" s="1"/>
  <c r="DC379" i="1"/>
  <c r="CM379" i="1" s="1"/>
  <c r="DC380" i="1"/>
  <c r="CM380" i="1" s="1"/>
  <c r="DC381" i="1"/>
  <c r="CM381" i="1" s="1"/>
  <c r="DC382" i="1"/>
  <c r="CM382" i="1" s="1"/>
  <c r="DC383" i="1"/>
  <c r="CM383" i="1" s="1"/>
  <c r="DC384" i="1"/>
  <c r="CM384" i="1" s="1"/>
  <c r="DC385" i="1"/>
  <c r="CM385" i="1" s="1"/>
  <c r="DC386" i="1"/>
  <c r="CM386" i="1" s="1"/>
  <c r="DC387" i="1"/>
  <c r="CM387" i="1" s="1"/>
  <c r="DC388" i="1"/>
  <c r="CM388" i="1" s="1"/>
  <c r="DC389" i="1"/>
  <c r="CM389" i="1" s="1"/>
  <c r="DC390" i="1"/>
  <c r="CM390" i="1" s="1"/>
  <c r="DC391" i="1"/>
  <c r="CM391" i="1" s="1"/>
  <c r="DC392" i="1"/>
  <c r="CM392" i="1" s="1"/>
  <c r="DC393" i="1"/>
  <c r="CM393" i="1" s="1"/>
  <c r="DC394" i="1"/>
  <c r="CM394" i="1" s="1"/>
  <c r="DC395" i="1"/>
  <c r="CM395" i="1" s="1"/>
  <c r="DC396" i="1"/>
  <c r="CM396" i="1" s="1"/>
  <c r="DC397" i="1"/>
  <c r="CM397" i="1" s="1"/>
  <c r="DC398" i="1"/>
  <c r="CM398" i="1" s="1"/>
  <c r="DC399" i="1"/>
  <c r="CM399" i="1" s="1"/>
  <c r="DC400" i="1"/>
  <c r="CM400" i="1" s="1"/>
  <c r="DC401" i="1"/>
  <c r="CM401" i="1" s="1"/>
  <c r="DC402" i="1"/>
  <c r="CM402" i="1" s="1"/>
  <c r="DC403" i="1"/>
  <c r="CM403" i="1" s="1"/>
  <c r="DC404" i="1"/>
  <c r="CM404" i="1" s="1"/>
  <c r="DC405" i="1"/>
  <c r="CM405" i="1" s="1"/>
  <c r="DC406" i="1"/>
  <c r="CM406" i="1" s="1"/>
  <c r="DC407" i="1"/>
  <c r="CM407" i="1" s="1"/>
  <c r="DC408" i="1"/>
  <c r="CM408" i="1" s="1"/>
  <c r="DC409" i="1"/>
  <c r="CM409" i="1" s="1"/>
  <c r="DC410" i="1"/>
  <c r="CM410" i="1" s="1"/>
  <c r="DC411" i="1"/>
  <c r="CM411" i="1" s="1"/>
  <c r="DC412" i="1"/>
  <c r="CM412" i="1" s="1"/>
  <c r="DC413" i="1"/>
  <c r="CM413" i="1" s="1"/>
  <c r="DC414" i="1"/>
  <c r="CM414" i="1" s="1"/>
  <c r="DC415" i="1"/>
  <c r="CM415" i="1" s="1"/>
  <c r="DC416" i="1"/>
  <c r="CM416" i="1" s="1"/>
  <c r="DC417" i="1"/>
  <c r="CM417" i="1" s="1"/>
  <c r="DC418" i="1"/>
  <c r="CM418" i="1" s="1"/>
  <c r="DC419" i="1"/>
  <c r="CM419" i="1" s="1"/>
  <c r="DC420" i="1"/>
  <c r="CM420" i="1" s="1"/>
  <c r="DC421" i="1"/>
  <c r="CM421" i="1" s="1"/>
  <c r="DC422" i="1"/>
  <c r="CM422" i="1" s="1"/>
  <c r="DC423" i="1"/>
  <c r="CM423" i="1" s="1"/>
  <c r="DC424" i="1"/>
  <c r="CM424" i="1" s="1"/>
  <c r="DC425" i="1"/>
  <c r="CM425" i="1" s="1"/>
  <c r="DC426" i="1"/>
  <c r="CM426" i="1" s="1"/>
  <c r="DC427" i="1"/>
  <c r="CM427" i="1" s="1"/>
  <c r="DC428" i="1"/>
  <c r="CM428" i="1" s="1"/>
  <c r="DC429" i="1"/>
  <c r="CM429" i="1" s="1"/>
  <c r="DC430" i="1"/>
  <c r="CM430" i="1" s="1"/>
  <c r="DC431" i="1"/>
  <c r="CM431" i="1" s="1"/>
  <c r="DC432" i="1"/>
  <c r="CM432" i="1" s="1"/>
  <c r="DC433" i="1"/>
  <c r="CM433" i="1" s="1"/>
  <c r="DC434" i="1"/>
  <c r="CM434" i="1" s="1"/>
  <c r="DC435" i="1"/>
  <c r="CM435" i="1" s="1"/>
  <c r="DC436" i="1"/>
  <c r="CM436" i="1" s="1"/>
  <c r="DC437" i="1"/>
  <c r="CM437" i="1" s="1"/>
  <c r="DC438" i="1"/>
  <c r="CM438" i="1" s="1"/>
  <c r="DC439" i="1"/>
  <c r="CM439" i="1" s="1"/>
  <c r="DC440" i="1"/>
  <c r="CM440" i="1" s="1"/>
  <c r="DC441" i="1"/>
  <c r="CM441" i="1" s="1"/>
  <c r="DC442" i="1"/>
  <c r="CM442" i="1" s="1"/>
  <c r="DC443" i="1"/>
  <c r="CM443" i="1" s="1"/>
  <c r="DC444" i="1"/>
  <c r="CM444" i="1" s="1"/>
  <c r="DC445" i="1"/>
  <c r="CM445" i="1" s="1"/>
  <c r="DC446" i="1"/>
  <c r="CM446" i="1" s="1"/>
  <c r="DC447" i="1"/>
  <c r="CM447" i="1" s="1"/>
  <c r="DC448" i="1"/>
  <c r="CM448" i="1" s="1"/>
  <c r="DC449" i="1"/>
  <c r="CM449" i="1" s="1"/>
  <c r="DC450" i="1"/>
  <c r="CM450" i="1" s="1"/>
  <c r="DC451" i="1"/>
  <c r="CM451" i="1" s="1"/>
  <c r="DC452" i="1"/>
  <c r="CM452" i="1" s="1"/>
  <c r="DC453" i="1"/>
  <c r="CM453" i="1" s="1"/>
  <c r="DC454" i="1"/>
  <c r="CM454" i="1" s="1"/>
  <c r="DC455" i="1"/>
  <c r="CM455" i="1" s="1"/>
  <c r="DC456" i="1"/>
  <c r="CM456" i="1" s="1"/>
  <c r="DC457" i="1"/>
  <c r="CM457" i="1" s="1"/>
  <c r="DC458" i="1"/>
  <c r="CM458" i="1" s="1"/>
  <c r="DC459" i="1"/>
  <c r="CM459" i="1" s="1"/>
  <c r="DC460" i="1"/>
  <c r="CM460" i="1" s="1"/>
  <c r="DC461" i="1"/>
  <c r="CM461" i="1" s="1"/>
  <c r="DC462" i="1"/>
  <c r="CM462" i="1" s="1"/>
  <c r="DC463" i="1"/>
  <c r="CM463" i="1" s="1"/>
  <c r="DC464" i="1"/>
  <c r="CM464" i="1" s="1"/>
  <c r="DC465" i="1"/>
  <c r="CM465" i="1" s="1"/>
  <c r="DC466" i="1"/>
  <c r="CM466" i="1" s="1"/>
  <c r="DC467" i="1"/>
  <c r="CM467" i="1" s="1"/>
  <c r="DC468" i="1"/>
  <c r="CM468" i="1" s="1"/>
  <c r="DC469" i="1"/>
  <c r="CM469" i="1" s="1"/>
  <c r="DC470" i="1"/>
  <c r="CM470" i="1" s="1"/>
  <c r="DC471" i="1"/>
  <c r="CM471" i="1" s="1"/>
  <c r="DC472" i="1"/>
  <c r="CM472" i="1" s="1"/>
  <c r="DC473" i="1"/>
  <c r="CM473" i="1" s="1"/>
  <c r="DC474" i="1"/>
  <c r="CM474" i="1" s="1"/>
  <c r="DC475" i="1"/>
  <c r="CM475" i="1" s="1"/>
  <c r="DC476" i="1"/>
  <c r="CM476" i="1" s="1"/>
  <c r="DC477" i="1"/>
  <c r="CM477" i="1" s="1"/>
  <c r="DC478" i="1"/>
  <c r="CM478" i="1" s="1"/>
  <c r="DC479" i="1"/>
  <c r="CM479" i="1" s="1"/>
  <c r="DC480" i="1"/>
  <c r="CM480" i="1" s="1"/>
  <c r="DC481" i="1"/>
  <c r="CM481" i="1" s="1"/>
  <c r="DC482" i="1"/>
  <c r="CM482" i="1" s="1"/>
  <c r="DC483" i="1"/>
  <c r="CM483" i="1" s="1"/>
  <c r="DC484" i="1"/>
  <c r="CM484" i="1" s="1"/>
  <c r="DC485" i="1"/>
  <c r="CM485" i="1" s="1"/>
  <c r="DC486" i="1"/>
  <c r="CM486" i="1" s="1"/>
  <c r="DC487" i="1"/>
  <c r="CM487" i="1" s="1"/>
  <c r="DC488" i="1"/>
  <c r="CM488" i="1" s="1"/>
  <c r="DC489" i="1"/>
  <c r="CM489" i="1" s="1"/>
  <c r="DC490" i="1"/>
  <c r="CM490" i="1" s="1"/>
  <c r="DC491" i="1"/>
  <c r="CM491" i="1" s="1"/>
  <c r="DC492" i="1"/>
  <c r="CM492" i="1" s="1"/>
  <c r="DC493" i="1"/>
  <c r="CM493" i="1" s="1"/>
  <c r="DC494" i="1"/>
  <c r="CM494" i="1" s="1"/>
  <c r="DC495" i="1"/>
  <c r="CM495" i="1" s="1"/>
  <c r="DC496" i="1"/>
  <c r="CM496" i="1" s="1"/>
  <c r="DC497" i="1"/>
  <c r="CM497" i="1" s="1"/>
  <c r="DC498" i="1"/>
  <c r="CM498" i="1" s="1"/>
  <c r="DC499" i="1"/>
  <c r="CM499" i="1" s="1"/>
  <c r="DC500" i="1"/>
  <c r="CM500" i="1" s="1"/>
  <c r="DC501" i="1"/>
  <c r="CM501" i="1" s="1"/>
  <c r="DC502" i="1"/>
  <c r="CM502" i="1" s="1"/>
  <c r="DC503" i="1"/>
  <c r="CM503" i="1" s="1"/>
  <c r="DC504" i="1"/>
  <c r="CM504" i="1" s="1"/>
  <c r="DC505" i="1"/>
  <c r="CM505" i="1" s="1"/>
  <c r="DC506" i="1"/>
  <c r="CM506" i="1" s="1"/>
  <c r="DC507" i="1"/>
  <c r="CM507" i="1" s="1"/>
  <c r="DC508" i="1"/>
  <c r="CM508" i="1" s="1"/>
  <c r="DC509" i="1"/>
  <c r="CM509" i="1" s="1"/>
  <c r="DC510" i="1"/>
  <c r="CM510" i="1" s="1"/>
  <c r="DC511" i="1"/>
  <c r="CM511" i="1" s="1"/>
  <c r="DC512" i="1"/>
  <c r="CM512" i="1" s="1"/>
  <c r="DC513" i="1"/>
  <c r="CM513" i="1" s="1"/>
  <c r="DC514" i="1"/>
  <c r="CM514" i="1" s="1"/>
  <c r="DC515" i="1"/>
  <c r="CM515" i="1" s="1"/>
  <c r="DC516" i="1"/>
  <c r="CM516" i="1" s="1"/>
  <c r="DC517" i="1"/>
  <c r="CM517" i="1" s="1"/>
  <c r="DC518" i="1"/>
  <c r="CM518" i="1" s="1"/>
  <c r="DC519" i="1"/>
  <c r="CM519" i="1" s="1"/>
  <c r="DC520" i="1"/>
  <c r="CM520" i="1" s="1"/>
  <c r="DC521" i="1"/>
  <c r="CM521" i="1" s="1"/>
  <c r="DC522" i="1"/>
  <c r="CM522" i="1" s="1"/>
  <c r="DC523" i="1"/>
  <c r="CM523" i="1" s="1"/>
  <c r="DC524" i="1"/>
  <c r="CM524" i="1" s="1"/>
  <c r="DC525" i="1"/>
  <c r="CM525" i="1" s="1"/>
  <c r="DC526" i="1"/>
  <c r="CM526" i="1" s="1"/>
  <c r="DC527" i="1"/>
  <c r="CM527" i="1" s="1"/>
  <c r="DC528" i="1"/>
  <c r="CM528" i="1" s="1"/>
  <c r="DC529" i="1"/>
  <c r="CM529" i="1" s="1"/>
  <c r="DC530" i="1"/>
  <c r="CM530" i="1" s="1"/>
  <c r="DC531" i="1"/>
  <c r="CM531" i="1" s="1"/>
  <c r="DC532" i="1"/>
  <c r="CM532" i="1" s="1"/>
  <c r="DC533" i="1"/>
  <c r="CM533" i="1" s="1"/>
  <c r="DC534" i="1"/>
  <c r="CM534" i="1" s="1"/>
  <c r="DC535" i="1"/>
  <c r="CM535" i="1" s="1"/>
  <c r="DC536" i="1"/>
  <c r="CM536" i="1" s="1"/>
  <c r="DC537" i="1"/>
  <c r="CM537" i="1" s="1"/>
  <c r="DC538" i="1"/>
  <c r="CM538" i="1" s="1"/>
  <c r="DC539" i="1"/>
  <c r="CM539" i="1" s="1"/>
  <c r="DC540" i="1"/>
  <c r="CM540" i="1" s="1"/>
  <c r="DC541" i="1"/>
  <c r="CM541" i="1" s="1"/>
  <c r="DC542" i="1"/>
  <c r="CM542" i="1" s="1"/>
  <c r="DC543" i="1"/>
  <c r="CM543" i="1" s="1"/>
  <c r="DC544" i="1"/>
  <c r="CM544" i="1" s="1"/>
  <c r="DC545" i="1"/>
  <c r="CM545" i="1" s="1"/>
  <c r="DC546" i="1"/>
  <c r="CM546" i="1" s="1"/>
  <c r="DC547" i="1"/>
  <c r="CM547" i="1" s="1"/>
  <c r="DC548" i="1"/>
  <c r="CM548" i="1" s="1"/>
  <c r="DC549" i="1"/>
  <c r="CM549" i="1" s="1"/>
  <c r="DC550" i="1"/>
  <c r="CM550" i="1" s="1"/>
  <c r="DC551" i="1"/>
  <c r="CM551" i="1" s="1"/>
  <c r="DC552" i="1"/>
  <c r="CM552" i="1" s="1"/>
  <c r="DC553" i="1"/>
  <c r="CM553" i="1" s="1"/>
  <c r="DC554" i="1"/>
  <c r="CM554" i="1" s="1"/>
  <c r="DC555" i="1"/>
  <c r="CM555" i="1" s="1"/>
  <c r="DC556" i="1"/>
  <c r="CM556" i="1" s="1"/>
  <c r="DC557" i="1"/>
  <c r="CM557" i="1" s="1"/>
  <c r="DC558" i="1"/>
  <c r="CM558" i="1" s="1"/>
  <c r="DC559" i="1"/>
  <c r="CM559" i="1" s="1"/>
  <c r="DC560" i="1"/>
  <c r="CM560" i="1" s="1"/>
  <c r="DC561" i="1"/>
  <c r="CM561" i="1" s="1"/>
  <c r="DC562" i="1"/>
  <c r="CM562" i="1" s="1"/>
  <c r="DC563" i="1"/>
  <c r="CM563" i="1" s="1"/>
  <c r="DC564" i="1"/>
  <c r="CM564" i="1" s="1"/>
  <c r="DC565" i="1"/>
  <c r="CM565" i="1" s="1"/>
  <c r="DC566" i="1"/>
  <c r="CM566" i="1" s="1"/>
  <c r="DC567" i="1"/>
  <c r="CM567" i="1" s="1"/>
  <c r="DC568" i="1"/>
  <c r="CM568" i="1" s="1"/>
  <c r="DC569" i="1"/>
  <c r="CM569" i="1" s="1"/>
  <c r="DC570" i="1"/>
  <c r="CM570" i="1" s="1"/>
  <c r="DC571" i="1"/>
  <c r="CM571" i="1" s="1"/>
  <c r="DC572" i="1"/>
  <c r="CM572" i="1" s="1"/>
  <c r="DC573" i="1"/>
  <c r="CM573" i="1" s="1"/>
  <c r="DC574" i="1"/>
  <c r="CM574" i="1" s="1"/>
  <c r="DC575" i="1"/>
  <c r="CM575" i="1" s="1"/>
  <c r="DC576" i="1"/>
  <c r="CM576" i="1" s="1"/>
  <c r="DC577" i="1"/>
  <c r="CM577" i="1" s="1"/>
  <c r="DC578" i="1"/>
  <c r="CM578" i="1" s="1"/>
  <c r="DC579" i="1"/>
  <c r="CM579" i="1" s="1"/>
  <c r="DC580" i="1"/>
  <c r="CM580" i="1" s="1"/>
  <c r="DC581" i="1"/>
  <c r="CM581" i="1" s="1"/>
  <c r="DC582" i="1"/>
  <c r="CM582" i="1" s="1"/>
  <c r="DC583" i="1"/>
  <c r="CM583" i="1" s="1"/>
  <c r="DC584" i="1"/>
  <c r="CM584" i="1" s="1"/>
  <c r="DC585" i="1"/>
  <c r="CM585" i="1" s="1"/>
  <c r="DC586" i="1"/>
  <c r="CM586" i="1" s="1"/>
  <c r="DC587" i="1"/>
  <c r="CM587" i="1" s="1"/>
  <c r="DC588" i="1"/>
  <c r="CM588" i="1" s="1"/>
  <c r="DC589" i="1"/>
  <c r="CM589" i="1" s="1"/>
  <c r="DC590" i="1"/>
  <c r="CM590" i="1" s="1"/>
  <c r="DC591" i="1"/>
  <c r="CM591" i="1" s="1"/>
  <c r="DC592" i="1"/>
  <c r="CM592" i="1" s="1"/>
  <c r="DC593" i="1"/>
  <c r="CM593" i="1" s="1"/>
  <c r="DC594" i="1"/>
  <c r="CM594" i="1" s="1"/>
  <c r="DC595" i="1"/>
  <c r="CM595" i="1" s="1"/>
  <c r="DC596" i="1"/>
  <c r="CM596" i="1" s="1"/>
  <c r="DC597" i="1"/>
  <c r="CM597" i="1" s="1"/>
  <c r="DC598" i="1"/>
  <c r="CM598" i="1" s="1"/>
  <c r="DC599" i="1"/>
  <c r="CM599" i="1" s="1"/>
  <c r="DC600" i="1"/>
  <c r="CM600" i="1" s="1"/>
  <c r="DC601" i="1"/>
  <c r="CM601" i="1" s="1"/>
  <c r="DC602" i="1"/>
  <c r="CM602" i="1" s="1"/>
  <c r="DC603" i="1"/>
  <c r="CM603" i="1" s="1"/>
  <c r="DC604" i="1"/>
  <c r="CM604" i="1" s="1"/>
  <c r="DC605" i="1"/>
  <c r="CM605" i="1" s="1"/>
  <c r="DC606" i="1"/>
  <c r="CM606" i="1" s="1"/>
  <c r="DC607" i="1"/>
  <c r="CM607" i="1" s="1"/>
  <c r="DC608" i="1"/>
  <c r="CM608" i="1" s="1"/>
  <c r="DC609" i="1"/>
  <c r="CM609" i="1" s="1"/>
  <c r="DC610" i="1"/>
  <c r="CM610" i="1" s="1"/>
  <c r="DC611" i="1"/>
  <c r="CM611" i="1" s="1"/>
  <c r="DC612" i="1"/>
  <c r="CM612" i="1" s="1"/>
  <c r="DC613" i="1"/>
  <c r="CM613" i="1" s="1"/>
  <c r="DC614" i="1"/>
  <c r="CM614" i="1" s="1"/>
  <c r="DC615" i="1"/>
  <c r="CM615" i="1" s="1"/>
  <c r="DC616" i="1"/>
  <c r="CM616" i="1" s="1"/>
  <c r="DC617" i="1"/>
  <c r="CM617" i="1" s="1"/>
  <c r="DC618" i="1"/>
  <c r="CM618" i="1" s="1"/>
  <c r="DC619" i="1"/>
  <c r="CM619" i="1" s="1"/>
  <c r="DC620" i="1"/>
  <c r="CM620" i="1" s="1"/>
  <c r="DC621" i="1"/>
  <c r="CM621" i="1" s="1"/>
  <c r="DC622" i="1"/>
  <c r="CM622" i="1" s="1"/>
  <c r="DC623" i="1"/>
  <c r="CM623" i="1" s="1"/>
  <c r="DC624" i="1"/>
  <c r="CM624" i="1" s="1"/>
  <c r="DC625" i="1"/>
  <c r="CM625" i="1" s="1"/>
  <c r="DC626" i="1"/>
  <c r="CM626" i="1" s="1"/>
  <c r="DC627" i="1"/>
  <c r="CM627" i="1" s="1"/>
  <c r="DC628" i="1"/>
  <c r="CM628" i="1" s="1"/>
  <c r="DC629" i="1"/>
  <c r="CM629" i="1" s="1"/>
  <c r="DC630" i="1"/>
  <c r="CM630" i="1" s="1"/>
  <c r="DC631" i="1"/>
  <c r="CM631" i="1" s="1"/>
  <c r="DC632" i="1"/>
  <c r="CM632" i="1" s="1"/>
  <c r="DC633" i="1"/>
  <c r="CM633" i="1" s="1"/>
  <c r="DC634" i="1"/>
  <c r="CM634" i="1" s="1"/>
  <c r="DC635" i="1"/>
  <c r="CM635" i="1" s="1"/>
  <c r="DC636" i="1"/>
  <c r="CM636" i="1" s="1"/>
  <c r="DC637" i="1"/>
  <c r="CM637" i="1" s="1"/>
  <c r="DC638" i="1"/>
  <c r="CM638" i="1" s="1"/>
  <c r="DC639" i="1"/>
  <c r="CM639" i="1" s="1"/>
  <c r="DC640" i="1"/>
  <c r="CM640" i="1" s="1"/>
  <c r="DC641" i="1"/>
  <c r="CM641" i="1" s="1"/>
  <c r="DC642" i="1"/>
  <c r="CM642" i="1" s="1"/>
  <c r="DC643" i="1"/>
  <c r="CM643" i="1" s="1"/>
  <c r="DC644" i="1"/>
  <c r="CM644" i="1" s="1"/>
  <c r="DC645" i="1"/>
  <c r="CM645" i="1" s="1"/>
  <c r="DC646" i="1"/>
  <c r="CM646" i="1" s="1"/>
  <c r="DC647" i="1"/>
  <c r="CM647" i="1" s="1"/>
  <c r="DC648" i="1"/>
  <c r="CM648" i="1" s="1"/>
  <c r="DC649" i="1"/>
  <c r="CM649" i="1" s="1"/>
  <c r="DC650" i="1"/>
  <c r="CM650" i="1" s="1"/>
  <c r="DC651" i="1"/>
  <c r="CM651" i="1" s="1"/>
  <c r="DC652" i="1"/>
  <c r="CM652" i="1" s="1"/>
  <c r="DC653" i="1"/>
  <c r="CM653" i="1" s="1"/>
  <c r="DC654" i="1"/>
  <c r="CM654" i="1" s="1"/>
  <c r="DC655" i="1"/>
  <c r="CM655" i="1" s="1"/>
  <c r="DC656" i="1"/>
  <c r="CM656" i="1" s="1"/>
  <c r="DC657" i="1"/>
  <c r="CM657" i="1" s="1"/>
  <c r="DC658" i="1"/>
  <c r="CM658" i="1" s="1"/>
  <c r="DC659" i="1"/>
  <c r="CM659" i="1" s="1"/>
  <c r="DC660" i="1"/>
  <c r="CM660" i="1" s="1"/>
  <c r="DC661" i="1"/>
  <c r="CM661" i="1" s="1"/>
  <c r="DC662" i="1"/>
  <c r="CM662" i="1" s="1"/>
  <c r="DC663" i="1"/>
  <c r="CM663" i="1" s="1"/>
  <c r="DC664" i="1"/>
  <c r="CM664" i="1" s="1"/>
  <c r="DC665" i="1"/>
  <c r="CM665" i="1" s="1"/>
  <c r="DC666" i="1"/>
  <c r="CM666" i="1" s="1"/>
  <c r="DC667" i="1"/>
  <c r="CM667" i="1" s="1"/>
  <c r="DC668" i="1"/>
  <c r="CM668" i="1" s="1"/>
  <c r="DC669" i="1"/>
  <c r="CM669" i="1" s="1"/>
  <c r="DC670" i="1"/>
  <c r="CM670" i="1" s="1"/>
  <c r="DC671" i="1"/>
  <c r="CM671" i="1" s="1"/>
  <c r="DC672" i="1"/>
  <c r="CM672" i="1" s="1"/>
  <c r="DC673" i="1"/>
  <c r="CM673" i="1" s="1"/>
  <c r="DC674" i="1"/>
  <c r="CM674" i="1" s="1"/>
  <c r="DC675" i="1"/>
  <c r="CM675" i="1" s="1"/>
  <c r="DC676" i="1"/>
  <c r="CM676" i="1" s="1"/>
  <c r="DC677" i="1"/>
  <c r="CM677" i="1" s="1"/>
  <c r="DC678" i="1"/>
  <c r="CM678" i="1" s="1"/>
  <c r="DC679" i="1"/>
  <c r="CM679" i="1" s="1"/>
  <c r="DC680" i="1"/>
  <c r="CM680" i="1" s="1"/>
  <c r="DC681" i="1"/>
  <c r="CM681" i="1" s="1"/>
  <c r="DC682" i="1"/>
  <c r="CM682" i="1" s="1"/>
  <c r="DC683" i="1"/>
  <c r="CM683" i="1" s="1"/>
  <c r="DC684" i="1"/>
  <c r="CM684" i="1" s="1"/>
  <c r="DC685" i="1"/>
  <c r="CM685" i="1" s="1"/>
  <c r="DC686" i="1"/>
  <c r="CM686" i="1" s="1"/>
  <c r="DC687" i="1"/>
  <c r="CM687" i="1" s="1"/>
  <c r="DC688" i="1"/>
  <c r="CM688" i="1" s="1"/>
  <c r="DC689" i="1"/>
  <c r="CM689" i="1" s="1"/>
  <c r="DC690" i="1"/>
  <c r="CM690" i="1" s="1"/>
  <c r="DC691" i="1"/>
  <c r="CM691" i="1" s="1"/>
  <c r="DC692" i="1"/>
  <c r="CM692" i="1" s="1"/>
  <c r="DC693" i="1"/>
  <c r="CM693" i="1" s="1"/>
  <c r="DC694" i="1"/>
  <c r="CM694" i="1" s="1"/>
  <c r="DC695" i="1"/>
  <c r="CM695" i="1" s="1"/>
  <c r="DC696" i="1"/>
  <c r="CM696" i="1" s="1"/>
  <c r="DC697" i="1"/>
  <c r="CM697" i="1" s="1"/>
  <c r="DC698" i="1"/>
  <c r="CM698" i="1" s="1"/>
  <c r="DC699" i="1"/>
  <c r="CM699" i="1" s="1"/>
  <c r="DC700" i="1"/>
  <c r="CM700" i="1" s="1"/>
  <c r="DC701" i="1"/>
  <c r="CM701" i="1" s="1"/>
  <c r="DC702" i="1"/>
  <c r="CM702" i="1" s="1"/>
  <c r="DC703" i="1"/>
  <c r="CM703" i="1" s="1"/>
  <c r="DC704" i="1"/>
  <c r="CM704" i="1" s="1"/>
  <c r="DC705" i="1"/>
  <c r="CM705" i="1" s="1"/>
  <c r="DC706" i="1"/>
  <c r="CM706" i="1" s="1"/>
  <c r="DC707" i="1"/>
  <c r="CM707" i="1" s="1"/>
  <c r="DC708" i="1"/>
  <c r="CM708" i="1" s="1"/>
  <c r="DC709" i="1"/>
  <c r="CM709" i="1" s="1"/>
  <c r="DC710" i="1"/>
  <c r="CM710" i="1" s="1"/>
  <c r="DC711" i="1"/>
  <c r="CM711" i="1" s="1"/>
  <c r="DC712" i="1"/>
  <c r="CM712" i="1" s="1"/>
  <c r="DC713" i="1"/>
  <c r="CM713" i="1" s="1"/>
  <c r="DC714" i="1"/>
  <c r="CM714" i="1" s="1"/>
  <c r="DC715" i="1"/>
  <c r="CM715" i="1" s="1"/>
  <c r="DC716" i="1"/>
  <c r="CM716" i="1" s="1"/>
  <c r="DC717" i="1"/>
  <c r="CM717" i="1" s="1"/>
  <c r="DC718" i="1"/>
  <c r="CM718" i="1" s="1"/>
  <c r="DC719" i="1"/>
  <c r="CM719" i="1" s="1"/>
  <c r="DC720" i="1"/>
  <c r="CM720" i="1" s="1"/>
  <c r="DC721" i="1"/>
  <c r="CM721" i="1" s="1"/>
  <c r="DC722" i="1"/>
  <c r="CM722" i="1" s="1"/>
  <c r="DC723" i="1"/>
  <c r="CM723" i="1" s="1"/>
  <c r="DC724" i="1"/>
  <c r="CM724" i="1" s="1"/>
  <c r="DC725" i="1"/>
  <c r="CM725" i="1" s="1"/>
  <c r="DC726" i="1"/>
  <c r="CM726" i="1" s="1"/>
  <c r="DC727" i="1"/>
  <c r="CM727" i="1" s="1"/>
  <c r="DC728" i="1"/>
  <c r="CM728" i="1" s="1"/>
  <c r="DC729" i="1"/>
  <c r="CM729" i="1" s="1"/>
  <c r="DC730" i="1"/>
  <c r="CM730" i="1" s="1"/>
  <c r="DC731" i="1"/>
  <c r="CM731" i="1" s="1"/>
  <c r="DC732" i="1"/>
  <c r="CM732" i="1" s="1"/>
  <c r="DC733" i="1"/>
  <c r="CM733" i="1" s="1"/>
  <c r="DC734" i="1"/>
  <c r="CM734" i="1" s="1"/>
  <c r="DC735" i="1"/>
  <c r="CM735" i="1" s="1"/>
  <c r="DC736" i="1"/>
  <c r="CM736" i="1" s="1"/>
  <c r="DC737" i="1"/>
  <c r="CM737" i="1" s="1"/>
  <c r="DC738" i="1"/>
  <c r="CM738" i="1" s="1"/>
  <c r="DC739" i="1"/>
  <c r="CM739" i="1" s="1"/>
  <c r="DC740" i="1"/>
  <c r="CM740" i="1" s="1"/>
  <c r="DC741" i="1"/>
  <c r="CM741" i="1" s="1"/>
  <c r="DC742" i="1"/>
  <c r="CM742" i="1" s="1"/>
  <c r="DC743" i="1"/>
  <c r="CM743" i="1" s="1"/>
  <c r="DC744" i="1"/>
  <c r="CM744" i="1" s="1"/>
  <c r="DC745" i="1"/>
  <c r="CM745" i="1" s="1"/>
  <c r="DC746" i="1"/>
  <c r="CM746" i="1" s="1"/>
  <c r="DC747" i="1"/>
  <c r="CM747" i="1" s="1"/>
  <c r="DC748" i="1"/>
  <c r="CM748" i="1" s="1"/>
  <c r="DC749" i="1"/>
  <c r="CM749" i="1" s="1"/>
  <c r="DC750" i="1"/>
  <c r="CM750" i="1" s="1"/>
  <c r="DC751" i="1"/>
  <c r="CM751" i="1" s="1"/>
  <c r="DC752" i="1"/>
  <c r="CM752" i="1" s="1"/>
  <c r="DC753" i="1"/>
  <c r="CM753" i="1" s="1"/>
  <c r="DC754" i="1"/>
  <c r="CM754" i="1" s="1"/>
  <c r="DC755" i="1"/>
  <c r="CM755" i="1" s="1"/>
  <c r="DC756" i="1"/>
  <c r="CM756" i="1" s="1"/>
  <c r="DC757" i="1"/>
  <c r="CM757" i="1" s="1"/>
  <c r="DC758" i="1"/>
  <c r="CM758" i="1" s="1"/>
  <c r="DC759" i="1"/>
  <c r="CM759" i="1" s="1"/>
  <c r="DC760" i="1"/>
  <c r="CM760" i="1" s="1"/>
  <c r="DC761" i="1"/>
  <c r="CM761" i="1" s="1"/>
  <c r="DC762" i="1"/>
  <c r="CM762" i="1" s="1"/>
  <c r="DC763" i="1"/>
  <c r="CM763" i="1" s="1"/>
  <c r="DC764" i="1"/>
  <c r="CM764" i="1" s="1"/>
  <c r="DC765" i="1"/>
  <c r="CM765" i="1" s="1"/>
  <c r="DC766" i="1"/>
  <c r="CM766" i="1" s="1"/>
  <c r="DC767" i="1"/>
  <c r="CM767" i="1" s="1"/>
  <c r="DC768" i="1"/>
  <c r="CM768" i="1" s="1"/>
  <c r="DC769" i="1"/>
  <c r="CM769" i="1" s="1"/>
  <c r="DC770" i="1"/>
  <c r="CM770" i="1" s="1"/>
  <c r="DC771" i="1"/>
  <c r="CM771" i="1" s="1"/>
  <c r="DC772" i="1"/>
  <c r="CM772" i="1" s="1"/>
  <c r="DC773" i="1"/>
  <c r="CM773" i="1" s="1"/>
  <c r="DC774" i="1"/>
  <c r="CM774" i="1" s="1"/>
  <c r="DC775" i="1"/>
  <c r="CM775" i="1" s="1"/>
  <c r="DC776" i="1"/>
  <c r="CM776" i="1" s="1"/>
  <c r="DC777" i="1"/>
  <c r="CM777" i="1" s="1"/>
  <c r="DC778" i="1"/>
  <c r="CM778" i="1" s="1"/>
  <c r="DC779" i="1"/>
  <c r="CM779" i="1" s="1"/>
  <c r="DC780" i="1"/>
  <c r="CM780" i="1" s="1"/>
  <c r="DC781" i="1"/>
  <c r="CM781" i="1" s="1"/>
  <c r="DC782" i="1"/>
  <c r="CM782" i="1" s="1"/>
  <c r="DC783" i="1"/>
  <c r="CM783" i="1" s="1"/>
  <c r="DC784" i="1"/>
  <c r="CM784" i="1" s="1"/>
  <c r="DC785" i="1"/>
  <c r="CM785" i="1" s="1"/>
  <c r="DC786" i="1"/>
  <c r="CM786" i="1" s="1"/>
  <c r="DC787" i="1"/>
  <c r="CM787" i="1" s="1"/>
  <c r="DC788" i="1"/>
  <c r="CM788" i="1" s="1"/>
  <c r="DC789" i="1"/>
  <c r="CM789" i="1" s="1"/>
  <c r="DC790" i="1"/>
  <c r="CM790" i="1" s="1"/>
  <c r="DC791" i="1"/>
  <c r="CM791" i="1" s="1"/>
  <c r="DC792" i="1"/>
  <c r="CM792" i="1" s="1"/>
  <c r="DC793" i="1"/>
  <c r="CM793" i="1" s="1"/>
  <c r="DC794" i="1"/>
  <c r="CM794" i="1" s="1"/>
  <c r="DC795" i="1"/>
  <c r="CM795" i="1" s="1"/>
  <c r="DC796" i="1"/>
  <c r="CM796" i="1" s="1"/>
  <c r="DC797" i="1"/>
  <c r="CM797" i="1" s="1"/>
  <c r="DC798" i="1"/>
  <c r="CM798" i="1" s="1"/>
  <c r="DC799" i="1"/>
  <c r="CM799" i="1" s="1"/>
  <c r="DC800" i="1"/>
  <c r="CM800" i="1" s="1"/>
  <c r="DC801" i="1"/>
  <c r="CM801" i="1" s="1"/>
  <c r="DC802" i="1"/>
  <c r="CM802" i="1" s="1"/>
  <c r="DC803" i="1"/>
  <c r="CM803" i="1" s="1"/>
  <c r="DC804" i="1"/>
  <c r="CM804" i="1" s="1"/>
  <c r="DC805" i="1"/>
  <c r="CM805" i="1" s="1"/>
  <c r="DC806" i="1"/>
  <c r="CM806" i="1" s="1"/>
  <c r="DC807" i="1"/>
  <c r="CM807" i="1" s="1"/>
  <c r="DC808" i="1"/>
  <c r="CM808" i="1" s="1"/>
  <c r="DC809" i="1"/>
  <c r="CM809" i="1" s="1"/>
  <c r="DC810" i="1"/>
  <c r="CM810" i="1" s="1"/>
  <c r="DC811" i="1"/>
  <c r="CM811" i="1" s="1"/>
  <c r="DC812" i="1"/>
  <c r="CM812" i="1" s="1"/>
  <c r="DC813" i="1"/>
  <c r="CM813" i="1" s="1"/>
  <c r="DC814" i="1"/>
  <c r="CM814" i="1" s="1"/>
  <c r="DC815" i="1"/>
  <c r="CM815" i="1" s="1"/>
  <c r="DC816" i="1"/>
  <c r="CM816" i="1" s="1"/>
  <c r="DC817" i="1"/>
  <c r="CM817" i="1" s="1"/>
  <c r="DC818" i="1"/>
  <c r="CM818" i="1" s="1"/>
  <c r="DC819" i="1"/>
  <c r="CM819" i="1" s="1"/>
  <c r="DC820" i="1"/>
  <c r="CM820" i="1" s="1"/>
  <c r="DC821" i="1"/>
  <c r="CM821" i="1" s="1"/>
  <c r="DC822" i="1"/>
  <c r="CM822" i="1" s="1"/>
  <c r="DC823" i="1"/>
  <c r="CM823" i="1" s="1"/>
  <c r="DC824" i="1"/>
  <c r="CM824" i="1" s="1"/>
  <c r="DC825" i="1"/>
  <c r="CM825" i="1" s="1"/>
  <c r="DC826" i="1"/>
  <c r="CM826" i="1" s="1"/>
  <c r="DC827" i="1"/>
  <c r="CM827" i="1" s="1"/>
  <c r="DC828" i="1"/>
  <c r="CM828" i="1" s="1"/>
  <c r="DC829" i="1"/>
  <c r="CM829" i="1" s="1"/>
  <c r="DC830" i="1"/>
  <c r="CM830" i="1" s="1"/>
  <c r="DC831" i="1"/>
  <c r="CM831" i="1" s="1"/>
  <c r="DC832" i="1"/>
  <c r="CM832" i="1" s="1"/>
  <c r="DC833" i="1"/>
  <c r="CM833" i="1" s="1"/>
  <c r="DC834" i="1"/>
  <c r="CM834" i="1" s="1"/>
  <c r="DC835" i="1"/>
  <c r="CM835" i="1" s="1"/>
  <c r="DC836" i="1"/>
  <c r="CM836" i="1" s="1"/>
  <c r="DC837" i="1"/>
  <c r="CM837" i="1" s="1"/>
  <c r="DC838" i="1"/>
  <c r="CM838" i="1" s="1"/>
  <c r="DC839" i="1"/>
  <c r="CM839" i="1" s="1"/>
  <c r="DC840" i="1"/>
  <c r="CM840" i="1" s="1"/>
  <c r="DC841" i="1"/>
  <c r="CM841" i="1" s="1"/>
  <c r="DC842" i="1"/>
  <c r="CM842" i="1" s="1"/>
  <c r="DC843" i="1"/>
  <c r="CM843" i="1" s="1"/>
  <c r="DC844" i="1"/>
  <c r="CM844" i="1" s="1"/>
  <c r="DC845" i="1"/>
  <c r="CM845" i="1" s="1"/>
  <c r="DC846" i="1"/>
  <c r="CM846" i="1" s="1"/>
  <c r="DC847" i="1"/>
  <c r="CM847" i="1" s="1"/>
  <c r="DC848" i="1"/>
  <c r="CM848" i="1" s="1"/>
  <c r="DC849" i="1"/>
  <c r="CM849" i="1" s="1"/>
  <c r="DC850" i="1"/>
  <c r="CM850" i="1" s="1"/>
  <c r="DC851" i="1"/>
  <c r="CM851" i="1" s="1"/>
  <c r="DC852" i="1"/>
  <c r="CM852" i="1" s="1"/>
  <c r="DC853" i="1"/>
  <c r="CM853" i="1" s="1"/>
  <c r="DC854" i="1"/>
  <c r="CM854" i="1" s="1"/>
  <c r="DC855" i="1"/>
  <c r="CM855" i="1" s="1"/>
  <c r="DC856" i="1"/>
  <c r="CM856" i="1" s="1"/>
  <c r="DC857" i="1"/>
  <c r="CM857" i="1" s="1"/>
  <c r="DC858" i="1"/>
  <c r="CM858" i="1" s="1"/>
  <c r="DC859" i="1"/>
  <c r="CM859" i="1" s="1"/>
  <c r="DC860" i="1"/>
  <c r="CM860" i="1" s="1"/>
  <c r="DC861" i="1"/>
  <c r="CM861" i="1" s="1"/>
  <c r="DC862" i="1"/>
  <c r="CM862" i="1" s="1"/>
  <c r="DC863" i="1"/>
  <c r="CM863" i="1" s="1"/>
  <c r="DC864" i="1"/>
  <c r="CM864" i="1" s="1"/>
  <c r="DC865" i="1"/>
  <c r="CM865" i="1" s="1"/>
  <c r="DC866" i="1"/>
  <c r="CM866" i="1" s="1"/>
  <c r="DC867" i="1"/>
  <c r="CM867" i="1" s="1"/>
  <c r="DC868" i="1"/>
  <c r="CM868" i="1" s="1"/>
  <c r="DC869" i="1"/>
  <c r="CM869" i="1" s="1"/>
  <c r="DC870" i="1"/>
  <c r="CM870" i="1" s="1"/>
  <c r="DC871" i="1"/>
  <c r="CM871" i="1" s="1"/>
  <c r="DC872" i="1"/>
  <c r="CM872" i="1" s="1"/>
  <c r="DC873" i="1"/>
  <c r="CM873" i="1" s="1"/>
  <c r="DC874" i="1"/>
  <c r="CM874" i="1" s="1"/>
  <c r="DC875" i="1"/>
  <c r="CM875" i="1" s="1"/>
  <c r="DC876" i="1"/>
  <c r="CM876" i="1" s="1"/>
  <c r="DC877" i="1"/>
  <c r="CM877" i="1" s="1"/>
  <c r="DC878" i="1"/>
  <c r="CM878" i="1" s="1"/>
  <c r="DC879" i="1"/>
  <c r="CM879" i="1" s="1"/>
  <c r="DC880" i="1"/>
  <c r="CM880" i="1" s="1"/>
  <c r="DC881" i="1"/>
  <c r="CM881" i="1" s="1"/>
  <c r="DC882" i="1"/>
  <c r="CM882" i="1" s="1"/>
  <c r="DC883" i="1"/>
  <c r="CM883" i="1" s="1"/>
  <c r="DC884" i="1"/>
  <c r="CM884" i="1" s="1"/>
  <c r="DC885" i="1"/>
  <c r="CM885" i="1" s="1"/>
  <c r="DC886" i="1"/>
  <c r="CM886" i="1" s="1"/>
  <c r="DC887" i="1"/>
  <c r="CM887" i="1" s="1"/>
  <c r="DC888" i="1"/>
  <c r="CM888" i="1" s="1"/>
  <c r="DC889" i="1"/>
  <c r="CM889" i="1" s="1"/>
  <c r="DC890" i="1"/>
  <c r="CM890" i="1" s="1"/>
  <c r="DC891" i="1"/>
  <c r="CM891" i="1" s="1"/>
  <c r="DC892" i="1"/>
  <c r="CM892" i="1" s="1"/>
  <c r="DC893" i="1"/>
  <c r="CM893" i="1" s="1"/>
  <c r="DC894" i="1"/>
  <c r="CM894" i="1" s="1"/>
  <c r="DC895" i="1"/>
  <c r="CM895" i="1" s="1"/>
  <c r="DC896" i="1"/>
  <c r="CM896" i="1" s="1"/>
  <c r="DC897" i="1"/>
  <c r="CM897" i="1" s="1"/>
  <c r="DC898" i="1"/>
  <c r="CM898" i="1" s="1"/>
  <c r="DC899" i="1"/>
  <c r="CM899" i="1" s="1"/>
  <c r="DC900" i="1"/>
  <c r="CM900" i="1" s="1"/>
  <c r="DC901" i="1"/>
  <c r="CM901" i="1" s="1"/>
  <c r="DC902" i="1"/>
  <c r="CM902" i="1" s="1"/>
  <c r="DC903" i="1"/>
  <c r="CM903" i="1" s="1"/>
  <c r="DC904" i="1"/>
  <c r="CM904" i="1" s="1"/>
  <c r="DC905" i="1"/>
  <c r="CM905" i="1" s="1"/>
  <c r="DC906" i="1"/>
  <c r="CM906" i="1" s="1"/>
  <c r="DC907" i="1"/>
  <c r="CM907" i="1" s="1"/>
  <c r="DC908" i="1"/>
  <c r="CM908" i="1" s="1"/>
  <c r="DC909" i="1"/>
  <c r="CM909" i="1" s="1"/>
  <c r="DC910" i="1"/>
  <c r="CM910" i="1" s="1"/>
  <c r="DC911" i="1"/>
  <c r="CM911" i="1" s="1"/>
  <c r="DC912" i="1"/>
  <c r="CM912" i="1" s="1"/>
  <c r="DC913" i="1"/>
  <c r="CM913" i="1" s="1"/>
  <c r="DC914" i="1"/>
  <c r="CM914" i="1" s="1"/>
  <c r="DC915" i="1"/>
  <c r="CM915" i="1" s="1"/>
  <c r="DC916" i="1"/>
  <c r="CM916" i="1" s="1"/>
  <c r="DC917" i="1"/>
  <c r="CM917" i="1" s="1"/>
  <c r="DC918" i="1"/>
  <c r="CM918" i="1" s="1"/>
  <c r="DC919" i="1"/>
  <c r="CM919" i="1" s="1"/>
  <c r="DC920" i="1"/>
  <c r="CM920" i="1" s="1"/>
  <c r="DC921" i="1"/>
  <c r="CM921" i="1" s="1"/>
  <c r="DC922" i="1"/>
  <c r="CM922" i="1" s="1"/>
  <c r="DC923" i="1"/>
  <c r="CM923" i="1" s="1"/>
  <c r="DC924" i="1"/>
  <c r="CM924" i="1" s="1"/>
  <c r="DC925" i="1"/>
  <c r="CM925" i="1" s="1"/>
  <c r="DC926" i="1"/>
  <c r="CM926" i="1" s="1"/>
  <c r="DC927" i="1"/>
  <c r="CM927" i="1" s="1"/>
  <c r="DC928" i="1"/>
  <c r="CM928" i="1" s="1"/>
  <c r="DC929" i="1"/>
  <c r="CM929" i="1" s="1"/>
  <c r="DC930" i="1"/>
  <c r="CM930" i="1" s="1"/>
  <c r="DC931" i="1"/>
  <c r="CM931" i="1" s="1"/>
  <c r="DC932" i="1"/>
  <c r="CM932" i="1" s="1"/>
  <c r="DC933" i="1"/>
  <c r="CM933" i="1" s="1"/>
  <c r="DC934" i="1"/>
  <c r="CM934" i="1" s="1"/>
  <c r="DC935" i="1"/>
  <c r="CM935" i="1" s="1"/>
  <c r="DC936" i="1"/>
  <c r="CM936" i="1" s="1"/>
  <c r="DC937" i="1"/>
  <c r="CM937" i="1" s="1"/>
  <c r="DC938" i="1"/>
  <c r="CM938" i="1" s="1"/>
  <c r="DC939" i="1"/>
  <c r="CM939" i="1" s="1"/>
  <c r="DC940" i="1"/>
  <c r="CM940" i="1" s="1"/>
  <c r="DC941" i="1"/>
  <c r="CM941" i="1" s="1"/>
  <c r="DC942" i="1"/>
  <c r="CM942" i="1" s="1"/>
  <c r="DC943" i="1"/>
  <c r="CM943" i="1" s="1"/>
  <c r="DC944" i="1"/>
  <c r="CM944" i="1" s="1"/>
  <c r="DC945" i="1"/>
  <c r="CM945" i="1" s="1"/>
  <c r="DC946" i="1"/>
  <c r="CM946" i="1" s="1"/>
  <c r="DC947" i="1"/>
  <c r="CM947" i="1" s="1"/>
  <c r="DC948" i="1"/>
  <c r="CM948" i="1" s="1"/>
  <c r="DC949" i="1"/>
  <c r="CM949" i="1" s="1"/>
  <c r="DC950" i="1"/>
  <c r="CM950" i="1" s="1"/>
  <c r="DC951" i="1"/>
  <c r="CM951" i="1" s="1"/>
  <c r="DC952" i="1"/>
  <c r="CM952" i="1" s="1"/>
  <c r="DC953" i="1"/>
  <c r="CM953" i="1" s="1"/>
  <c r="DC954" i="1"/>
  <c r="CM954" i="1" s="1"/>
  <c r="DC955" i="1"/>
  <c r="CM955" i="1" s="1"/>
  <c r="DC956" i="1"/>
  <c r="CM956" i="1" s="1"/>
  <c r="DC957" i="1"/>
  <c r="CM957" i="1" s="1"/>
  <c r="DC958" i="1"/>
  <c r="CM958" i="1" s="1"/>
  <c r="DC959" i="1"/>
  <c r="CM959" i="1" s="1"/>
  <c r="DC960" i="1"/>
  <c r="CM960" i="1" s="1"/>
  <c r="DC961" i="1"/>
  <c r="CM961" i="1" s="1"/>
  <c r="DC962" i="1"/>
  <c r="CM962" i="1" s="1"/>
  <c r="DC963" i="1"/>
  <c r="CM963" i="1" s="1"/>
  <c r="DC964" i="1"/>
  <c r="CM964" i="1" s="1"/>
  <c r="DC965" i="1"/>
  <c r="CM965" i="1" s="1"/>
  <c r="DC966" i="1"/>
  <c r="CM966" i="1" s="1"/>
  <c r="DC967" i="1"/>
  <c r="CM967" i="1" s="1"/>
  <c r="DC968" i="1"/>
  <c r="CM968" i="1" s="1"/>
  <c r="DC969" i="1"/>
  <c r="CM969" i="1" s="1"/>
  <c r="DC970" i="1"/>
  <c r="CM970" i="1" s="1"/>
  <c r="DC971" i="1"/>
  <c r="CM971" i="1" s="1"/>
  <c r="DC972" i="1"/>
  <c r="CM972" i="1" s="1"/>
  <c r="DC973" i="1"/>
  <c r="CM973" i="1" s="1"/>
  <c r="DC974" i="1"/>
  <c r="CM974" i="1" s="1"/>
  <c r="DC975" i="1"/>
  <c r="CM975" i="1" s="1"/>
  <c r="DC976" i="1"/>
  <c r="CM976" i="1" s="1"/>
  <c r="DC977" i="1"/>
  <c r="CM977" i="1" s="1"/>
  <c r="DK6" i="1"/>
  <c r="DK7" i="1"/>
  <c r="DK8" i="1"/>
  <c r="DK9" i="1"/>
  <c r="DK10" i="1"/>
  <c r="DK11" i="1"/>
  <c r="DK12" i="1"/>
  <c r="DK13" i="1"/>
  <c r="DK14" i="1"/>
  <c r="DK15" i="1"/>
  <c r="DK16" i="1"/>
  <c r="DK17" i="1"/>
  <c r="DK18" i="1"/>
  <c r="DK19" i="1"/>
  <c r="DK20" i="1"/>
  <c r="DK21" i="1"/>
  <c r="DK22" i="1"/>
  <c r="DK23" i="1"/>
  <c r="DK24" i="1"/>
  <c r="DK25" i="1"/>
  <c r="DK26" i="1"/>
  <c r="DK27" i="1"/>
  <c r="DK28" i="1"/>
  <c r="DK29" i="1"/>
  <c r="DK30" i="1"/>
  <c r="DK31" i="1"/>
  <c r="DK32" i="1"/>
  <c r="DK33" i="1"/>
  <c r="DK34" i="1"/>
  <c r="DK35" i="1"/>
  <c r="DK36" i="1"/>
  <c r="DK37" i="1"/>
  <c r="DK38" i="1"/>
  <c r="DK39" i="1"/>
  <c r="DK40" i="1"/>
  <c r="DK41" i="1"/>
  <c r="DK42" i="1"/>
  <c r="DK43" i="1"/>
  <c r="DK44" i="1"/>
  <c r="DK45" i="1"/>
  <c r="DK46" i="1"/>
  <c r="DK47" i="1"/>
  <c r="DK48" i="1"/>
  <c r="DK49" i="1"/>
  <c r="DK50" i="1"/>
  <c r="DK51" i="1"/>
  <c r="DK52" i="1"/>
  <c r="DK53" i="1"/>
  <c r="DK54" i="1"/>
  <c r="DK55" i="1"/>
  <c r="DK56" i="1"/>
  <c r="DK57" i="1"/>
  <c r="DK58" i="1"/>
  <c r="DK59" i="1"/>
  <c r="DK60" i="1"/>
  <c r="DK61" i="1"/>
  <c r="DK62" i="1"/>
  <c r="DK63" i="1"/>
  <c r="DK64" i="1"/>
  <c r="DK65" i="1"/>
  <c r="DK66" i="1"/>
  <c r="DK67" i="1"/>
  <c r="DK68" i="1"/>
  <c r="DK69" i="1"/>
  <c r="DK70" i="1"/>
  <c r="DK71" i="1"/>
  <c r="DK72" i="1"/>
  <c r="DK73" i="1"/>
  <c r="DK74" i="1"/>
  <c r="DK75" i="1"/>
  <c r="DK76" i="1"/>
  <c r="DK77" i="1"/>
  <c r="DK78" i="1"/>
  <c r="DK79" i="1"/>
  <c r="DK80" i="1"/>
  <c r="DK81" i="1"/>
  <c r="DK82" i="1"/>
  <c r="DK83" i="1"/>
  <c r="DK84" i="1"/>
  <c r="DK85" i="1"/>
  <c r="DK86" i="1"/>
  <c r="DK87" i="1"/>
  <c r="DK88" i="1"/>
  <c r="DK89" i="1"/>
  <c r="DK90" i="1"/>
  <c r="DK91" i="1"/>
  <c r="DK92" i="1"/>
  <c r="DK93" i="1"/>
  <c r="DK94" i="1"/>
  <c r="DK95" i="1"/>
  <c r="DK96" i="1"/>
  <c r="DK97" i="1"/>
  <c r="DK98" i="1"/>
  <c r="DK99" i="1"/>
  <c r="DK100" i="1"/>
  <c r="DK101" i="1"/>
  <c r="DK102" i="1"/>
  <c r="DK103" i="1"/>
  <c r="DK104" i="1"/>
  <c r="DK105" i="1"/>
  <c r="DK106" i="1"/>
  <c r="DK107" i="1"/>
  <c r="DK108" i="1"/>
  <c r="DK109" i="1"/>
  <c r="DK110" i="1"/>
  <c r="DK111" i="1"/>
  <c r="DK112" i="1"/>
  <c r="DK113" i="1"/>
  <c r="DK114" i="1"/>
  <c r="DK115" i="1"/>
  <c r="DK116" i="1"/>
  <c r="DK117" i="1"/>
  <c r="DK118" i="1"/>
  <c r="DK119" i="1"/>
  <c r="DK120" i="1"/>
  <c r="DK121" i="1"/>
  <c r="DK122" i="1"/>
  <c r="DK123" i="1"/>
  <c r="DK124" i="1"/>
  <c r="DK125" i="1"/>
  <c r="DK126" i="1"/>
  <c r="DK127" i="1"/>
  <c r="DK128" i="1"/>
  <c r="DK129" i="1"/>
  <c r="DK130" i="1"/>
  <c r="DK131" i="1"/>
  <c r="DK132" i="1"/>
  <c r="DK133" i="1"/>
  <c r="DK134" i="1"/>
  <c r="DK135" i="1"/>
  <c r="DK136" i="1"/>
  <c r="DK137" i="1"/>
  <c r="DK138" i="1"/>
  <c r="DK139" i="1"/>
  <c r="DK140" i="1"/>
  <c r="DK141" i="1"/>
  <c r="DK142" i="1"/>
  <c r="DK143" i="1"/>
  <c r="DK144" i="1"/>
  <c r="DK145" i="1"/>
  <c r="DK146" i="1"/>
  <c r="DK147" i="1"/>
  <c r="DK148" i="1"/>
  <c r="DK149" i="1"/>
  <c r="DK150" i="1"/>
  <c r="DK151" i="1"/>
  <c r="DK152" i="1"/>
  <c r="DK153" i="1"/>
  <c r="DK154" i="1"/>
  <c r="DK155" i="1"/>
  <c r="DK156" i="1"/>
  <c r="DK157" i="1"/>
  <c r="DK158" i="1"/>
  <c r="DK159" i="1"/>
  <c r="DK160" i="1"/>
  <c r="DK161" i="1"/>
  <c r="DK162" i="1"/>
  <c r="DK163" i="1"/>
  <c r="DK164" i="1"/>
  <c r="DK165" i="1"/>
  <c r="DK166" i="1"/>
  <c r="DK167" i="1"/>
  <c r="DK168" i="1"/>
  <c r="DK169" i="1"/>
  <c r="DK170" i="1"/>
  <c r="DK171" i="1"/>
  <c r="DK172" i="1"/>
  <c r="DK173" i="1"/>
  <c r="DK174" i="1"/>
  <c r="DK175" i="1"/>
  <c r="DK176" i="1"/>
  <c r="DK177" i="1"/>
  <c r="DK178" i="1"/>
  <c r="DK179" i="1"/>
  <c r="DK180" i="1"/>
  <c r="DK181" i="1"/>
  <c r="DK182" i="1"/>
  <c r="DK183" i="1"/>
  <c r="DK184" i="1"/>
  <c r="DK185" i="1"/>
  <c r="DK186" i="1"/>
  <c r="DK187" i="1"/>
  <c r="DK188" i="1"/>
  <c r="DK189" i="1"/>
  <c r="DK190" i="1"/>
  <c r="DK191" i="1"/>
  <c r="DK192" i="1"/>
  <c r="DK193" i="1"/>
  <c r="DK194" i="1"/>
  <c r="DK195" i="1"/>
  <c r="DK196" i="1"/>
  <c r="DK197" i="1"/>
  <c r="DK198" i="1"/>
  <c r="DK199" i="1"/>
  <c r="DK200" i="1"/>
  <c r="DK201" i="1"/>
  <c r="DK202" i="1"/>
  <c r="DK203" i="1"/>
  <c r="DK204" i="1"/>
  <c r="DK205" i="1"/>
  <c r="DK206" i="1"/>
  <c r="DK207" i="1"/>
  <c r="DK208" i="1"/>
  <c r="DK209" i="1"/>
  <c r="DK210" i="1"/>
  <c r="DK211" i="1"/>
  <c r="DK212" i="1"/>
  <c r="DK213" i="1"/>
  <c r="DK214" i="1"/>
  <c r="DK215" i="1"/>
  <c r="DK216" i="1"/>
  <c r="DK217" i="1"/>
  <c r="DK218" i="1"/>
  <c r="DK219" i="1"/>
  <c r="DK220" i="1"/>
  <c r="DK221" i="1"/>
  <c r="DK222" i="1"/>
  <c r="DK223" i="1"/>
  <c r="DK224" i="1"/>
  <c r="DK225" i="1"/>
  <c r="DK226" i="1"/>
  <c r="DK227" i="1"/>
  <c r="DK228" i="1"/>
  <c r="DK229" i="1"/>
  <c r="DK230" i="1"/>
  <c r="DK231" i="1"/>
  <c r="DK232" i="1"/>
  <c r="DK233" i="1"/>
  <c r="DK234" i="1"/>
  <c r="DK235" i="1"/>
  <c r="DK236" i="1"/>
  <c r="DK237" i="1"/>
  <c r="DK238" i="1"/>
  <c r="DK239" i="1"/>
  <c r="DK240" i="1"/>
  <c r="DK241" i="1"/>
  <c r="DK242" i="1"/>
  <c r="DK243" i="1"/>
  <c r="DK244" i="1"/>
  <c r="DK245" i="1"/>
  <c r="DK246" i="1"/>
  <c r="DK247" i="1"/>
  <c r="DK248" i="1"/>
  <c r="DK249" i="1"/>
  <c r="DK250" i="1"/>
  <c r="DK251" i="1"/>
  <c r="DK252" i="1"/>
  <c r="DK253" i="1"/>
  <c r="DK254" i="1"/>
  <c r="DK255" i="1"/>
  <c r="DK256" i="1"/>
  <c r="DK257" i="1"/>
  <c r="DK258" i="1"/>
  <c r="DK259" i="1"/>
  <c r="DK260" i="1"/>
  <c r="DK261" i="1"/>
  <c r="DK262" i="1"/>
  <c r="DK263" i="1"/>
  <c r="DK264" i="1"/>
  <c r="DK265" i="1"/>
  <c r="DK266" i="1"/>
  <c r="DK267" i="1"/>
  <c r="DK268" i="1"/>
  <c r="DK269" i="1"/>
  <c r="DK270" i="1"/>
  <c r="DK271" i="1"/>
  <c r="DK272" i="1"/>
  <c r="DK273" i="1"/>
  <c r="DK274" i="1"/>
  <c r="DK275" i="1"/>
  <c r="DK276" i="1"/>
  <c r="DK277" i="1"/>
  <c r="DK278" i="1"/>
  <c r="DK279" i="1"/>
  <c r="DK280" i="1"/>
  <c r="DK281" i="1"/>
  <c r="DK282" i="1"/>
  <c r="DK283" i="1"/>
  <c r="DK284" i="1"/>
  <c r="DK285" i="1"/>
  <c r="DK286" i="1"/>
  <c r="DK287" i="1"/>
  <c r="DK288" i="1"/>
  <c r="DK289" i="1"/>
  <c r="DK290" i="1"/>
  <c r="DK291" i="1"/>
  <c r="DK292" i="1"/>
  <c r="DK293" i="1"/>
  <c r="DK294" i="1"/>
  <c r="DK295" i="1"/>
  <c r="DK296" i="1"/>
  <c r="DK297" i="1"/>
  <c r="DK298" i="1"/>
  <c r="DK299" i="1"/>
  <c r="DK300" i="1"/>
  <c r="DK301" i="1"/>
  <c r="DK302" i="1"/>
  <c r="DK303" i="1"/>
  <c r="DK304" i="1"/>
  <c r="DK305" i="1"/>
  <c r="DK306" i="1"/>
  <c r="DK307" i="1"/>
  <c r="DK308" i="1"/>
  <c r="DK309" i="1"/>
  <c r="DK310" i="1"/>
  <c r="DK311" i="1"/>
  <c r="DK312" i="1"/>
  <c r="DK313" i="1"/>
  <c r="DK314" i="1"/>
  <c r="DK315" i="1"/>
  <c r="DK316" i="1"/>
  <c r="DK317" i="1"/>
  <c r="DK318" i="1"/>
  <c r="DK319" i="1"/>
  <c r="DK320" i="1"/>
  <c r="DK321" i="1"/>
  <c r="DK322" i="1"/>
  <c r="DK323" i="1"/>
  <c r="DK324" i="1"/>
  <c r="DK325" i="1"/>
  <c r="DK326" i="1"/>
  <c r="DK327" i="1"/>
  <c r="DK328" i="1"/>
  <c r="DK329" i="1"/>
  <c r="DK330" i="1"/>
  <c r="DK331" i="1"/>
  <c r="DK332" i="1"/>
  <c r="DK333" i="1"/>
  <c r="DK334" i="1"/>
  <c r="DK335" i="1"/>
  <c r="DK336" i="1"/>
  <c r="DK337" i="1"/>
  <c r="DK338" i="1"/>
  <c r="DK339" i="1"/>
  <c r="DK340" i="1"/>
  <c r="DK341" i="1"/>
  <c r="DK342" i="1"/>
  <c r="DK343" i="1"/>
  <c r="DK344" i="1"/>
  <c r="DK345" i="1"/>
  <c r="DK346" i="1"/>
  <c r="DK347" i="1"/>
  <c r="DK348" i="1"/>
  <c r="DK349" i="1"/>
  <c r="DK350" i="1"/>
  <c r="DK351" i="1"/>
  <c r="DK352" i="1"/>
  <c r="DK353" i="1"/>
  <c r="DK354" i="1"/>
  <c r="DK355" i="1"/>
  <c r="DK356" i="1"/>
  <c r="DK357" i="1"/>
  <c r="DK358" i="1"/>
  <c r="DK359" i="1"/>
  <c r="DK360" i="1"/>
  <c r="DK361" i="1"/>
  <c r="DK362" i="1"/>
  <c r="DK363" i="1"/>
  <c r="DK364" i="1"/>
  <c r="DK365" i="1"/>
  <c r="DK366" i="1"/>
  <c r="DK367" i="1"/>
  <c r="DK368" i="1"/>
  <c r="DK369" i="1"/>
  <c r="DK370" i="1"/>
  <c r="DK371" i="1"/>
  <c r="DK372" i="1"/>
  <c r="DK373" i="1"/>
  <c r="DK374" i="1"/>
  <c r="DK375" i="1"/>
  <c r="DK376" i="1"/>
  <c r="DK377" i="1"/>
  <c r="DK378" i="1"/>
  <c r="DK379" i="1"/>
  <c r="DK380" i="1"/>
  <c r="DK381" i="1"/>
  <c r="DK382" i="1"/>
  <c r="DK383" i="1"/>
  <c r="DK384" i="1"/>
  <c r="DK385" i="1"/>
  <c r="DK386" i="1"/>
  <c r="DK387" i="1"/>
  <c r="DK388" i="1"/>
  <c r="DK389" i="1"/>
  <c r="DK390" i="1"/>
  <c r="DK391" i="1"/>
  <c r="DK392" i="1"/>
  <c r="DK393" i="1"/>
  <c r="DK394" i="1"/>
  <c r="DK395" i="1"/>
  <c r="DK396" i="1"/>
  <c r="DK397" i="1"/>
  <c r="DK398" i="1"/>
  <c r="DK399" i="1"/>
  <c r="DK400" i="1"/>
  <c r="DK401" i="1"/>
  <c r="DK402" i="1"/>
  <c r="DK403" i="1"/>
  <c r="DK404" i="1"/>
  <c r="DK405" i="1"/>
  <c r="DK406" i="1"/>
  <c r="DK407" i="1"/>
  <c r="DK408" i="1"/>
  <c r="DK409" i="1"/>
  <c r="DK410" i="1"/>
  <c r="DK411" i="1"/>
  <c r="DK412" i="1"/>
  <c r="DK413" i="1"/>
  <c r="DK414" i="1"/>
  <c r="DK415" i="1"/>
  <c r="DK416" i="1"/>
  <c r="DK417" i="1"/>
  <c r="DK418" i="1"/>
  <c r="DK419" i="1"/>
  <c r="DK420" i="1"/>
  <c r="DK421" i="1"/>
  <c r="DK422" i="1"/>
  <c r="DK423" i="1"/>
  <c r="DK424" i="1"/>
  <c r="DK425" i="1"/>
  <c r="DK426" i="1"/>
  <c r="DK427" i="1"/>
  <c r="DK428" i="1"/>
  <c r="DK429" i="1"/>
  <c r="DK430" i="1"/>
  <c r="DK431" i="1"/>
  <c r="DK432" i="1"/>
  <c r="DK433" i="1"/>
  <c r="DK434" i="1"/>
  <c r="DK435" i="1"/>
  <c r="DK436" i="1"/>
  <c r="DK437" i="1"/>
  <c r="DK438" i="1"/>
  <c r="DK439" i="1"/>
  <c r="DK440" i="1"/>
  <c r="DK441" i="1"/>
  <c r="DK442" i="1"/>
  <c r="DK443" i="1"/>
  <c r="DK444" i="1"/>
  <c r="DK445" i="1"/>
  <c r="DK446" i="1"/>
  <c r="DK447" i="1"/>
  <c r="DK448" i="1"/>
  <c r="DK449" i="1"/>
  <c r="DK450" i="1"/>
  <c r="DK451" i="1"/>
  <c r="DK452" i="1"/>
  <c r="DK453" i="1"/>
  <c r="DK454" i="1"/>
  <c r="DK455" i="1"/>
  <c r="DK456" i="1"/>
  <c r="DK457" i="1"/>
  <c r="DK458" i="1"/>
  <c r="DK459" i="1"/>
  <c r="DK460" i="1"/>
  <c r="DK461" i="1"/>
  <c r="DK462" i="1"/>
  <c r="DK463" i="1"/>
  <c r="DK464" i="1"/>
  <c r="DK465" i="1"/>
  <c r="DK466" i="1"/>
  <c r="DK467" i="1"/>
  <c r="DK468" i="1"/>
  <c r="DK469" i="1"/>
  <c r="DK470" i="1"/>
  <c r="DK471" i="1"/>
  <c r="DK472" i="1"/>
  <c r="DK473" i="1"/>
  <c r="DK474" i="1"/>
  <c r="DK475" i="1"/>
  <c r="DK476" i="1"/>
  <c r="DK477" i="1"/>
  <c r="DK478" i="1"/>
  <c r="DK479" i="1"/>
  <c r="DK480" i="1"/>
  <c r="DK481" i="1"/>
  <c r="DK482" i="1"/>
  <c r="DK483" i="1"/>
  <c r="DK484" i="1"/>
  <c r="DK485" i="1"/>
  <c r="DK486" i="1"/>
  <c r="DK487" i="1"/>
  <c r="DK488" i="1"/>
  <c r="DK489" i="1"/>
  <c r="DK490" i="1"/>
  <c r="DK491" i="1"/>
  <c r="DK492" i="1"/>
  <c r="DK493" i="1"/>
  <c r="DK494" i="1"/>
  <c r="DK495" i="1"/>
  <c r="DK496" i="1"/>
  <c r="DK497" i="1"/>
  <c r="DK498" i="1"/>
  <c r="DK499" i="1"/>
  <c r="DK500" i="1"/>
  <c r="DK501" i="1"/>
  <c r="DK502" i="1"/>
  <c r="DK503" i="1"/>
  <c r="DK504" i="1"/>
  <c r="DK505" i="1"/>
  <c r="DK506" i="1"/>
  <c r="DK507" i="1"/>
  <c r="DK508" i="1"/>
  <c r="DK509" i="1"/>
  <c r="DK510" i="1"/>
  <c r="DK511" i="1"/>
  <c r="DK512" i="1"/>
  <c r="DK513" i="1"/>
  <c r="DK514" i="1"/>
  <c r="DK515" i="1"/>
  <c r="DK516" i="1"/>
  <c r="DK517" i="1"/>
  <c r="DK518" i="1"/>
  <c r="DK519" i="1"/>
  <c r="DK520" i="1"/>
  <c r="DK521" i="1"/>
  <c r="DK522" i="1"/>
  <c r="DK523" i="1"/>
  <c r="DK524" i="1"/>
  <c r="DK525" i="1"/>
  <c r="DK526" i="1"/>
  <c r="DK527" i="1"/>
  <c r="DK528" i="1"/>
  <c r="DK529" i="1"/>
  <c r="DK530" i="1"/>
  <c r="DK531" i="1"/>
  <c r="DK532" i="1"/>
  <c r="DK533" i="1"/>
  <c r="DK534" i="1"/>
  <c r="DK535" i="1"/>
  <c r="DK536" i="1"/>
  <c r="DK537" i="1"/>
  <c r="DK538" i="1"/>
  <c r="DK539" i="1"/>
  <c r="DK540" i="1"/>
  <c r="DK541" i="1"/>
  <c r="DK542" i="1"/>
  <c r="DK543" i="1"/>
  <c r="DK544" i="1"/>
  <c r="DK545" i="1"/>
  <c r="DK546" i="1"/>
  <c r="DK547" i="1"/>
  <c r="DK548" i="1"/>
  <c r="DK549" i="1"/>
  <c r="DK550" i="1"/>
  <c r="DK551" i="1"/>
  <c r="DK552" i="1"/>
  <c r="DK553" i="1"/>
  <c r="DK554" i="1"/>
  <c r="DK555" i="1"/>
  <c r="DK556" i="1"/>
  <c r="DK557" i="1"/>
  <c r="DK558" i="1"/>
  <c r="DK559" i="1"/>
  <c r="DK560" i="1"/>
  <c r="DK561" i="1"/>
  <c r="DK562" i="1"/>
  <c r="DK563" i="1"/>
  <c r="DK564" i="1"/>
  <c r="DK565" i="1"/>
  <c r="DK566" i="1"/>
  <c r="DK567" i="1"/>
  <c r="DK568" i="1"/>
  <c r="DK569" i="1"/>
  <c r="DK570" i="1"/>
  <c r="DK571" i="1"/>
  <c r="DK572" i="1"/>
  <c r="DK573" i="1"/>
  <c r="DK574" i="1"/>
  <c r="DK575" i="1"/>
  <c r="DK576" i="1"/>
  <c r="DK577" i="1"/>
  <c r="DK578" i="1"/>
  <c r="DK579" i="1"/>
  <c r="DK580" i="1"/>
  <c r="DK581" i="1"/>
  <c r="DK582" i="1"/>
  <c r="DK583" i="1"/>
  <c r="DK584" i="1"/>
  <c r="DK585" i="1"/>
  <c r="DK586" i="1"/>
  <c r="DK587" i="1"/>
  <c r="DK588" i="1"/>
  <c r="DK589" i="1"/>
  <c r="DK590" i="1"/>
  <c r="DK591" i="1"/>
  <c r="DK592" i="1"/>
  <c r="DK593" i="1"/>
  <c r="DK594" i="1"/>
  <c r="DK595" i="1"/>
  <c r="DK596" i="1"/>
  <c r="DK597" i="1"/>
  <c r="DK598" i="1"/>
  <c r="DK599" i="1"/>
  <c r="DK600" i="1"/>
  <c r="DK601" i="1"/>
  <c r="DK602" i="1"/>
  <c r="DK603" i="1"/>
  <c r="DK604" i="1"/>
  <c r="DK605" i="1"/>
  <c r="DK606" i="1"/>
  <c r="DK607" i="1"/>
  <c r="DK608" i="1"/>
  <c r="DK609" i="1"/>
  <c r="DK610" i="1"/>
  <c r="DK611" i="1"/>
  <c r="DK612" i="1"/>
  <c r="DK613" i="1"/>
  <c r="DK614" i="1"/>
  <c r="DK615" i="1"/>
  <c r="DK616" i="1"/>
  <c r="DK617" i="1"/>
  <c r="DK618" i="1"/>
  <c r="DK619" i="1"/>
  <c r="DK620" i="1"/>
  <c r="DK621" i="1"/>
  <c r="DK622" i="1"/>
  <c r="DK623" i="1"/>
  <c r="DK624" i="1"/>
  <c r="DK625" i="1"/>
  <c r="DK626" i="1"/>
  <c r="DK627" i="1"/>
  <c r="DK628" i="1"/>
  <c r="DK629" i="1"/>
  <c r="DK630" i="1"/>
  <c r="DK631" i="1"/>
  <c r="DK632" i="1"/>
  <c r="DK633" i="1"/>
  <c r="DK634" i="1"/>
  <c r="DK635" i="1"/>
  <c r="DK636" i="1"/>
  <c r="DK637" i="1"/>
  <c r="DK638" i="1"/>
  <c r="DK639" i="1"/>
  <c r="DK640" i="1"/>
  <c r="DK641" i="1"/>
  <c r="DK642" i="1"/>
  <c r="DK643" i="1"/>
  <c r="DK644" i="1"/>
  <c r="DK645" i="1"/>
  <c r="DK646" i="1"/>
  <c r="DK647" i="1"/>
  <c r="DK648" i="1"/>
  <c r="DK649" i="1"/>
  <c r="DK650" i="1"/>
  <c r="DK651" i="1"/>
  <c r="DK652" i="1"/>
  <c r="DK653" i="1"/>
  <c r="DK654" i="1"/>
  <c r="DK655" i="1"/>
  <c r="DK656" i="1"/>
  <c r="DK657" i="1"/>
  <c r="DK658" i="1"/>
  <c r="DK659" i="1"/>
  <c r="DK660" i="1"/>
  <c r="DK661" i="1"/>
  <c r="DK662" i="1"/>
  <c r="DK663" i="1"/>
  <c r="DK664" i="1"/>
  <c r="DK665" i="1"/>
  <c r="DK666" i="1"/>
  <c r="DK667" i="1"/>
  <c r="DK668" i="1"/>
  <c r="DK669" i="1"/>
  <c r="DK670" i="1"/>
  <c r="DK671" i="1"/>
  <c r="DK672" i="1"/>
  <c r="DK673" i="1"/>
  <c r="DK674" i="1"/>
  <c r="DK675" i="1"/>
  <c r="DK676" i="1"/>
  <c r="DK677" i="1"/>
  <c r="DK678" i="1"/>
  <c r="DK679" i="1"/>
  <c r="DK680" i="1"/>
  <c r="DK681" i="1"/>
  <c r="DK682" i="1"/>
  <c r="DK683" i="1"/>
  <c r="DK684" i="1"/>
  <c r="DK685" i="1"/>
  <c r="DK686" i="1"/>
  <c r="DK687" i="1"/>
  <c r="DK688" i="1"/>
  <c r="DK689" i="1"/>
  <c r="DK690" i="1"/>
  <c r="DK691" i="1"/>
  <c r="DK692" i="1"/>
  <c r="DK693" i="1"/>
  <c r="DK694" i="1"/>
  <c r="DK695" i="1"/>
  <c r="DK696" i="1"/>
  <c r="DK697" i="1"/>
  <c r="DK698" i="1"/>
  <c r="DK699" i="1"/>
  <c r="DK700" i="1"/>
  <c r="DK701" i="1"/>
  <c r="DK702" i="1"/>
  <c r="DK703" i="1"/>
  <c r="DK704" i="1"/>
  <c r="DK705" i="1"/>
  <c r="DK706" i="1"/>
  <c r="DK707" i="1"/>
  <c r="DK708" i="1"/>
  <c r="DK709" i="1"/>
  <c r="DK710" i="1"/>
  <c r="DK711" i="1"/>
  <c r="DK712" i="1"/>
  <c r="DK713" i="1"/>
  <c r="DK714" i="1"/>
  <c r="DK715" i="1"/>
  <c r="DK716" i="1"/>
  <c r="DK717" i="1"/>
  <c r="DK718" i="1"/>
  <c r="DK719" i="1"/>
  <c r="DK720" i="1"/>
  <c r="DK721" i="1"/>
  <c r="DK722" i="1"/>
  <c r="DK723" i="1"/>
  <c r="DK724" i="1"/>
  <c r="DK725" i="1"/>
  <c r="DK726" i="1"/>
  <c r="DK727" i="1"/>
  <c r="DK728" i="1"/>
  <c r="DK729" i="1"/>
  <c r="DK730" i="1"/>
  <c r="DK731" i="1"/>
  <c r="DK732" i="1"/>
  <c r="DK733" i="1"/>
  <c r="DK734" i="1"/>
  <c r="DK735" i="1"/>
  <c r="DK736" i="1"/>
  <c r="DK737" i="1"/>
  <c r="DK738" i="1"/>
  <c r="DK739" i="1"/>
  <c r="DK740" i="1"/>
  <c r="DK741" i="1"/>
  <c r="DK742" i="1"/>
  <c r="DK743" i="1"/>
  <c r="DK744" i="1"/>
  <c r="DK745" i="1"/>
  <c r="DK746" i="1"/>
  <c r="DK747" i="1"/>
  <c r="DK748" i="1"/>
  <c r="DK749" i="1"/>
  <c r="DK750" i="1"/>
  <c r="DK751" i="1"/>
  <c r="DK752" i="1"/>
  <c r="DK753" i="1"/>
  <c r="DK754" i="1"/>
  <c r="DK755" i="1"/>
  <c r="DK756" i="1"/>
  <c r="DK757" i="1"/>
  <c r="DK758" i="1"/>
  <c r="DK759" i="1"/>
  <c r="DK760" i="1"/>
  <c r="DK761" i="1"/>
  <c r="DK762" i="1"/>
  <c r="DK763" i="1"/>
  <c r="DK764" i="1"/>
  <c r="DK765" i="1"/>
  <c r="DK766" i="1"/>
  <c r="DK767" i="1"/>
  <c r="DK768" i="1"/>
  <c r="DK769" i="1"/>
  <c r="DK770" i="1"/>
  <c r="DK771" i="1"/>
  <c r="DK772" i="1"/>
  <c r="DK773" i="1"/>
  <c r="DK774" i="1"/>
  <c r="DK775" i="1"/>
  <c r="DK776" i="1"/>
  <c r="DK777" i="1"/>
  <c r="DK778" i="1"/>
  <c r="DK779" i="1"/>
  <c r="DK780" i="1"/>
  <c r="DK781" i="1"/>
  <c r="DK782" i="1"/>
  <c r="DK783" i="1"/>
  <c r="DK784" i="1"/>
  <c r="DK785" i="1"/>
  <c r="DK786" i="1"/>
  <c r="DK787" i="1"/>
  <c r="DK788" i="1"/>
  <c r="DK789" i="1"/>
  <c r="DK790" i="1"/>
  <c r="DK791" i="1"/>
  <c r="DK792" i="1"/>
  <c r="DK793" i="1"/>
  <c r="DK794" i="1"/>
  <c r="DK795" i="1"/>
  <c r="DK796" i="1"/>
  <c r="DK797" i="1"/>
  <c r="DK798" i="1"/>
  <c r="DK799" i="1"/>
  <c r="DK800" i="1"/>
  <c r="DK801" i="1"/>
  <c r="DK802" i="1"/>
  <c r="DK803" i="1"/>
  <c r="DK804" i="1"/>
  <c r="DK805" i="1"/>
  <c r="DK806" i="1"/>
  <c r="DK807" i="1"/>
  <c r="DK808" i="1"/>
  <c r="DK809" i="1"/>
  <c r="DK810" i="1"/>
  <c r="DK811" i="1"/>
  <c r="DK812" i="1"/>
  <c r="DK813" i="1"/>
  <c r="DK814" i="1"/>
  <c r="DK815" i="1"/>
  <c r="DK816" i="1"/>
  <c r="DK817" i="1"/>
  <c r="DK818" i="1"/>
  <c r="DK819" i="1"/>
  <c r="DK820" i="1"/>
  <c r="DK821" i="1"/>
  <c r="DK822" i="1"/>
  <c r="DK823" i="1"/>
  <c r="DK824" i="1"/>
  <c r="DK825" i="1"/>
  <c r="DK826" i="1"/>
  <c r="DK827" i="1"/>
  <c r="DK828" i="1"/>
  <c r="DK829" i="1"/>
  <c r="DK830" i="1"/>
  <c r="DK831" i="1"/>
  <c r="DK832" i="1"/>
  <c r="DK833" i="1"/>
  <c r="DK834" i="1"/>
  <c r="DK835" i="1"/>
  <c r="DK836" i="1"/>
  <c r="DK837" i="1"/>
  <c r="DK838" i="1"/>
  <c r="DK839" i="1"/>
  <c r="DK840" i="1"/>
  <c r="DK841" i="1"/>
  <c r="DK842" i="1"/>
  <c r="DK843" i="1"/>
  <c r="DK844" i="1"/>
  <c r="DK845" i="1"/>
  <c r="DK846" i="1"/>
  <c r="DK847" i="1"/>
  <c r="DK848" i="1"/>
  <c r="DK849" i="1"/>
  <c r="DK850" i="1"/>
  <c r="DK851" i="1"/>
  <c r="DK852" i="1"/>
  <c r="DK853" i="1"/>
  <c r="DK854" i="1"/>
  <c r="DK855" i="1"/>
  <c r="DK856" i="1"/>
  <c r="DK857" i="1"/>
  <c r="DK858" i="1"/>
  <c r="DK859" i="1"/>
  <c r="DK860" i="1"/>
  <c r="DK861" i="1"/>
  <c r="DK862" i="1"/>
  <c r="DK863" i="1"/>
  <c r="DK864" i="1"/>
  <c r="DK865" i="1"/>
  <c r="DK866" i="1"/>
  <c r="DK867" i="1"/>
  <c r="DK868" i="1"/>
  <c r="DK869" i="1"/>
  <c r="DK870" i="1"/>
  <c r="DK871" i="1"/>
  <c r="DK872" i="1"/>
  <c r="DK873" i="1"/>
  <c r="DK874" i="1"/>
  <c r="DK875" i="1"/>
  <c r="DK876" i="1"/>
  <c r="DK877" i="1"/>
  <c r="DK878" i="1"/>
  <c r="DK879" i="1"/>
  <c r="DK880" i="1"/>
  <c r="DK881" i="1"/>
  <c r="DK882" i="1"/>
  <c r="DK883" i="1"/>
  <c r="DK884" i="1"/>
  <c r="DK885" i="1"/>
  <c r="DK886" i="1"/>
  <c r="DK887" i="1"/>
  <c r="DK888" i="1"/>
  <c r="DK889" i="1"/>
  <c r="DK890" i="1"/>
  <c r="DK891" i="1"/>
  <c r="DK892" i="1"/>
  <c r="DK893" i="1"/>
  <c r="DK894" i="1"/>
  <c r="DK895" i="1"/>
  <c r="DK896" i="1"/>
  <c r="DK897" i="1"/>
  <c r="DK898" i="1"/>
  <c r="DK899" i="1"/>
  <c r="DK900" i="1"/>
  <c r="DK901" i="1"/>
  <c r="DK902" i="1"/>
  <c r="DK903" i="1"/>
  <c r="DK904" i="1"/>
  <c r="DK905" i="1"/>
  <c r="DK906" i="1"/>
  <c r="DK907" i="1"/>
  <c r="DK908" i="1"/>
  <c r="DK909" i="1"/>
  <c r="DK910" i="1"/>
  <c r="DK911" i="1"/>
  <c r="DK912" i="1"/>
  <c r="DK913" i="1"/>
  <c r="DK914" i="1"/>
  <c r="DK915" i="1"/>
  <c r="DK916" i="1"/>
  <c r="DK917" i="1"/>
  <c r="DK918" i="1"/>
  <c r="DK919" i="1"/>
  <c r="DK920" i="1"/>
  <c r="DK921" i="1"/>
  <c r="DK922" i="1"/>
  <c r="DK923" i="1"/>
  <c r="DK924" i="1"/>
  <c r="DK925" i="1"/>
  <c r="DK926" i="1"/>
  <c r="DK927" i="1"/>
  <c r="DK928" i="1"/>
  <c r="DK929" i="1"/>
  <c r="DK930" i="1"/>
  <c r="DK931" i="1"/>
  <c r="DK932" i="1"/>
  <c r="DK933" i="1"/>
  <c r="DK934" i="1"/>
  <c r="DK935" i="1"/>
  <c r="DK936" i="1"/>
  <c r="DK937" i="1"/>
  <c r="DK938" i="1"/>
  <c r="DK939" i="1"/>
  <c r="DK940" i="1"/>
  <c r="DK941" i="1"/>
  <c r="DK942" i="1"/>
  <c r="DK943" i="1"/>
  <c r="DK944" i="1"/>
  <c r="DK945" i="1"/>
  <c r="DK946" i="1"/>
  <c r="DK947" i="1"/>
  <c r="DK948" i="1"/>
  <c r="DK949" i="1"/>
  <c r="DK950" i="1"/>
  <c r="DK951" i="1"/>
  <c r="DK952" i="1"/>
  <c r="DK953" i="1"/>
  <c r="DK954" i="1"/>
  <c r="DK955" i="1"/>
  <c r="DK956" i="1"/>
  <c r="DK957" i="1"/>
  <c r="DK958" i="1"/>
  <c r="DK959" i="1"/>
  <c r="DK960" i="1"/>
  <c r="DK961" i="1"/>
  <c r="DK962" i="1"/>
  <c r="DK963" i="1"/>
  <c r="DK964" i="1"/>
  <c r="DK965" i="1"/>
  <c r="DK966" i="1"/>
  <c r="DK967" i="1"/>
  <c r="DK968" i="1"/>
  <c r="DK969" i="1"/>
  <c r="DK970" i="1"/>
  <c r="DK971" i="1"/>
  <c r="DK972" i="1"/>
  <c r="DK973" i="1"/>
  <c r="DK974" i="1"/>
  <c r="DK975" i="1"/>
  <c r="DK976" i="1"/>
  <c r="DK977" i="1"/>
  <c r="DS6" i="1"/>
  <c r="DS7" i="1"/>
  <c r="DS8" i="1"/>
  <c r="DS9" i="1"/>
  <c r="DS10" i="1"/>
  <c r="DS11" i="1"/>
  <c r="DS12" i="1"/>
  <c r="DS13" i="1"/>
  <c r="DS14" i="1"/>
  <c r="DS15" i="1"/>
  <c r="DS16" i="1"/>
  <c r="DS17" i="1"/>
  <c r="DS18" i="1"/>
  <c r="DS19" i="1"/>
  <c r="DS20" i="1"/>
  <c r="DS21" i="1"/>
  <c r="DS22" i="1"/>
  <c r="DS23" i="1"/>
  <c r="DS24" i="1"/>
  <c r="DS25" i="1"/>
  <c r="DS26" i="1"/>
  <c r="DS27" i="1"/>
  <c r="DS28" i="1"/>
  <c r="DS29" i="1"/>
  <c r="DS30" i="1"/>
  <c r="DS31" i="1"/>
  <c r="DS32" i="1"/>
  <c r="DS33" i="1"/>
  <c r="DS34" i="1"/>
  <c r="DS35" i="1"/>
  <c r="DS36" i="1"/>
  <c r="DS37" i="1"/>
  <c r="DS38" i="1"/>
  <c r="DS39" i="1"/>
  <c r="DS40" i="1"/>
  <c r="DS41" i="1"/>
  <c r="DS42" i="1"/>
  <c r="DS43" i="1"/>
  <c r="DS44" i="1"/>
  <c r="DS45" i="1"/>
  <c r="DS46" i="1"/>
  <c r="DS47" i="1"/>
  <c r="DS48" i="1"/>
  <c r="DS49" i="1"/>
  <c r="DS50" i="1"/>
  <c r="DS51" i="1"/>
  <c r="DS52" i="1"/>
  <c r="DS53" i="1"/>
  <c r="DS54" i="1"/>
  <c r="DS55" i="1"/>
  <c r="DS56" i="1"/>
  <c r="DS57" i="1"/>
  <c r="DS58" i="1"/>
  <c r="DS59" i="1"/>
  <c r="DS60" i="1"/>
  <c r="DS61" i="1"/>
  <c r="DS62" i="1"/>
  <c r="DS63" i="1"/>
  <c r="DS64" i="1"/>
  <c r="DS65" i="1"/>
  <c r="DS66" i="1"/>
  <c r="DS67" i="1"/>
  <c r="DS68" i="1"/>
  <c r="DS69" i="1"/>
  <c r="DS70" i="1"/>
  <c r="DS71" i="1"/>
  <c r="DS72" i="1"/>
  <c r="DS73" i="1"/>
  <c r="DS74" i="1"/>
  <c r="DS75" i="1"/>
  <c r="DS76" i="1"/>
  <c r="DS77" i="1"/>
  <c r="DS78" i="1"/>
  <c r="DS79" i="1"/>
  <c r="DS80" i="1"/>
  <c r="DS81" i="1"/>
  <c r="DS82" i="1"/>
  <c r="DS83" i="1"/>
  <c r="DS84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S120" i="1"/>
  <c r="DS121" i="1"/>
  <c r="DS122" i="1"/>
  <c r="DS123" i="1"/>
  <c r="DS124" i="1"/>
  <c r="DS125" i="1"/>
  <c r="DS126" i="1"/>
  <c r="DS127" i="1"/>
  <c r="DS128" i="1"/>
  <c r="DS129" i="1"/>
  <c r="DS130" i="1"/>
  <c r="DS131" i="1"/>
  <c r="DS132" i="1"/>
  <c r="DS133" i="1"/>
  <c r="DS134" i="1"/>
  <c r="DS135" i="1"/>
  <c r="DS136" i="1"/>
  <c r="DS137" i="1"/>
  <c r="DS138" i="1"/>
  <c r="DS139" i="1"/>
  <c r="DS140" i="1"/>
  <c r="DS141" i="1"/>
  <c r="DS142" i="1"/>
  <c r="DS143" i="1"/>
  <c r="DS144" i="1"/>
  <c r="DS145" i="1"/>
  <c r="DS146" i="1"/>
  <c r="DS147" i="1"/>
  <c r="DS148" i="1"/>
  <c r="DS149" i="1"/>
  <c r="DS150" i="1"/>
  <c r="DS151" i="1"/>
  <c r="DS152" i="1"/>
  <c r="DS153" i="1"/>
  <c r="DS154" i="1"/>
  <c r="DS155" i="1"/>
  <c r="DS156" i="1"/>
  <c r="DS157" i="1"/>
  <c r="DS158" i="1"/>
  <c r="DS159" i="1"/>
  <c r="DS160" i="1"/>
  <c r="DS161" i="1"/>
  <c r="DS162" i="1"/>
  <c r="DS163" i="1"/>
  <c r="DS164" i="1"/>
  <c r="DS165" i="1"/>
  <c r="DS166" i="1"/>
  <c r="DS167" i="1"/>
  <c r="DS168" i="1"/>
  <c r="DS169" i="1"/>
  <c r="DS170" i="1"/>
  <c r="DS171" i="1"/>
  <c r="DS172" i="1"/>
  <c r="DS173" i="1"/>
  <c r="DS174" i="1"/>
  <c r="DS175" i="1"/>
  <c r="DS176" i="1"/>
  <c r="DS177" i="1"/>
  <c r="DS178" i="1"/>
  <c r="DS179" i="1"/>
  <c r="DS180" i="1"/>
  <c r="DS181" i="1"/>
  <c r="DS182" i="1"/>
  <c r="DS183" i="1"/>
  <c r="DS184" i="1"/>
  <c r="DS185" i="1"/>
  <c r="DS186" i="1"/>
  <c r="DS187" i="1"/>
  <c r="DS188" i="1"/>
  <c r="DS189" i="1"/>
  <c r="DS190" i="1"/>
  <c r="DS191" i="1"/>
  <c r="DS192" i="1"/>
  <c r="DS193" i="1"/>
  <c r="DS194" i="1"/>
  <c r="DS195" i="1"/>
  <c r="DS196" i="1"/>
  <c r="DS197" i="1"/>
  <c r="DS198" i="1"/>
  <c r="DS199" i="1"/>
  <c r="DS200" i="1"/>
  <c r="DS201" i="1"/>
  <c r="DS202" i="1"/>
  <c r="DS203" i="1"/>
  <c r="DS204" i="1"/>
  <c r="DS205" i="1"/>
  <c r="DS206" i="1"/>
  <c r="DS207" i="1"/>
  <c r="DS208" i="1"/>
  <c r="DS209" i="1"/>
  <c r="DS210" i="1"/>
  <c r="DS211" i="1"/>
  <c r="DS212" i="1"/>
  <c r="DS213" i="1"/>
  <c r="DS214" i="1"/>
  <c r="DS215" i="1"/>
  <c r="DS216" i="1"/>
  <c r="DS217" i="1"/>
  <c r="DS218" i="1"/>
  <c r="DS219" i="1"/>
  <c r="DS220" i="1"/>
  <c r="DS221" i="1"/>
  <c r="DS222" i="1"/>
  <c r="DS223" i="1"/>
  <c r="DS224" i="1"/>
  <c r="DS225" i="1"/>
  <c r="DS226" i="1"/>
  <c r="DS227" i="1"/>
  <c r="DS228" i="1"/>
  <c r="DS229" i="1"/>
  <c r="DS230" i="1"/>
  <c r="DS231" i="1"/>
  <c r="DS232" i="1"/>
  <c r="DS233" i="1"/>
  <c r="DS234" i="1"/>
  <c r="DS235" i="1"/>
  <c r="DS236" i="1"/>
  <c r="DS237" i="1"/>
  <c r="DS238" i="1"/>
  <c r="DS239" i="1"/>
  <c r="DS240" i="1"/>
  <c r="DS241" i="1"/>
  <c r="DS242" i="1"/>
  <c r="DS243" i="1"/>
  <c r="DS244" i="1"/>
  <c r="DS245" i="1"/>
  <c r="DS246" i="1"/>
  <c r="DS247" i="1"/>
  <c r="DS248" i="1"/>
  <c r="DS249" i="1"/>
  <c r="DS250" i="1"/>
  <c r="DS251" i="1"/>
  <c r="DS252" i="1"/>
  <c r="DS253" i="1"/>
  <c r="DS254" i="1"/>
  <c r="DS255" i="1"/>
  <c r="DS256" i="1"/>
  <c r="DS257" i="1"/>
  <c r="DS258" i="1"/>
  <c r="DS259" i="1"/>
  <c r="DS260" i="1"/>
  <c r="DS261" i="1"/>
  <c r="DS262" i="1"/>
  <c r="DS263" i="1"/>
  <c r="DS264" i="1"/>
  <c r="DS265" i="1"/>
  <c r="DS266" i="1"/>
  <c r="DS267" i="1"/>
  <c r="DS268" i="1"/>
  <c r="DS269" i="1"/>
  <c r="DS270" i="1"/>
  <c r="DS271" i="1"/>
  <c r="DS272" i="1"/>
  <c r="DS273" i="1"/>
  <c r="DS274" i="1"/>
  <c r="DS275" i="1"/>
  <c r="DS276" i="1"/>
  <c r="DS277" i="1"/>
  <c r="DS278" i="1"/>
  <c r="DS279" i="1"/>
  <c r="DS280" i="1"/>
  <c r="DS281" i="1"/>
  <c r="DS282" i="1"/>
  <c r="DS283" i="1"/>
  <c r="DS284" i="1"/>
  <c r="DS285" i="1"/>
  <c r="DS286" i="1"/>
  <c r="DS287" i="1"/>
  <c r="DS288" i="1"/>
  <c r="DS289" i="1"/>
  <c r="DS290" i="1"/>
  <c r="DS291" i="1"/>
  <c r="DS292" i="1"/>
  <c r="DS293" i="1"/>
  <c r="DS294" i="1"/>
  <c r="DS295" i="1"/>
  <c r="DS296" i="1"/>
  <c r="DS297" i="1"/>
  <c r="DS298" i="1"/>
  <c r="DS299" i="1"/>
  <c r="DS300" i="1"/>
  <c r="DS301" i="1"/>
  <c r="DS302" i="1"/>
  <c r="DS303" i="1"/>
  <c r="DS304" i="1"/>
  <c r="DS305" i="1"/>
  <c r="DS306" i="1"/>
  <c r="DS307" i="1"/>
  <c r="DS308" i="1"/>
  <c r="DS309" i="1"/>
  <c r="DS310" i="1"/>
  <c r="DS311" i="1"/>
  <c r="DS312" i="1"/>
  <c r="DS313" i="1"/>
  <c r="DS314" i="1"/>
  <c r="DS315" i="1"/>
  <c r="DS316" i="1"/>
  <c r="DS317" i="1"/>
  <c r="DS318" i="1"/>
  <c r="DS319" i="1"/>
  <c r="DS320" i="1"/>
  <c r="DS321" i="1"/>
  <c r="DS322" i="1"/>
  <c r="DS323" i="1"/>
  <c r="DS324" i="1"/>
  <c r="DS325" i="1"/>
  <c r="DS326" i="1"/>
  <c r="DS327" i="1"/>
  <c r="DS328" i="1"/>
  <c r="DS329" i="1"/>
  <c r="DS330" i="1"/>
  <c r="DS331" i="1"/>
  <c r="DS332" i="1"/>
  <c r="DS333" i="1"/>
  <c r="DS334" i="1"/>
  <c r="DS335" i="1"/>
  <c r="DS336" i="1"/>
  <c r="DS337" i="1"/>
  <c r="DS338" i="1"/>
  <c r="DS339" i="1"/>
  <c r="DS340" i="1"/>
  <c r="DS341" i="1"/>
  <c r="DS342" i="1"/>
  <c r="DS343" i="1"/>
  <c r="DS344" i="1"/>
  <c r="DS345" i="1"/>
  <c r="DS346" i="1"/>
  <c r="DS347" i="1"/>
  <c r="DS348" i="1"/>
  <c r="DS349" i="1"/>
  <c r="DS350" i="1"/>
  <c r="DS351" i="1"/>
  <c r="DS352" i="1"/>
  <c r="DS353" i="1"/>
  <c r="DS354" i="1"/>
  <c r="DS355" i="1"/>
  <c r="DS356" i="1"/>
  <c r="DS357" i="1"/>
  <c r="DS358" i="1"/>
  <c r="DS359" i="1"/>
  <c r="DS360" i="1"/>
  <c r="DS361" i="1"/>
  <c r="DS362" i="1"/>
  <c r="DS363" i="1"/>
  <c r="DS364" i="1"/>
  <c r="DS365" i="1"/>
  <c r="DS366" i="1"/>
  <c r="DS367" i="1"/>
  <c r="DS368" i="1"/>
  <c r="DS369" i="1"/>
  <c r="DS370" i="1"/>
  <c r="DS371" i="1"/>
  <c r="DS372" i="1"/>
  <c r="DS373" i="1"/>
  <c r="DS374" i="1"/>
  <c r="DS375" i="1"/>
  <c r="DS376" i="1"/>
  <c r="DS377" i="1"/>
  <c r="DS378" i="1"/>
  <c r="DS379" i="1"/>
  <c r="DS380" i="1"/>
  <c r="DS381" i="1"/>
  <c r="DS382" i="1"/>
  <c r="DS383" i="1"/>
  <c r="DS384" i="1"/>
  <c r="DS385" i="1"/>
  <c r="DS386" i="1"/>
  <c r="DS387" i="1"/>
  <c r="DS388" i="1"/>
  <c r="DS389" i="1"/>
  <c r="DS390" i="1"/>
  <c r="DS391" i="1"/>
  <c r="DS392" i="1"/>
  <c r="DS393" i="1"/>
  <c r="DS394" i="1"/>
  <c r="DS395" i="1"/>
  <c r="DS396" i="1"/>
  <c r="DS397" i="1"/>
  <c r="DS398" i="1"/>
  <c r="DS399" i="1"/>
  <c r="DS400" i="1"/>
  <c r="DS401" i="1"/>
  <c r="DS402" i="1"/>
  <c r="DS403" i="1"/>
  <c r="DS404" i="1"/>
  <c r="DS405" i="1"/>
  <c r="DS406" i="1"/>
  <c r="DS407" i="1"/>
  <c r="DS408" i="1"/>
  <c r="DS409" i="1"/>
  <c r="DS410" i="1"/>
  <c r="DS411" i="1"/>
  <c r="DS412" i="1"/>
  <c r="DS413" i="1"/>
  <c r="DS414" i="1"/>
  <c r="DS415" i="1"/>
  <c r="DS416" i="1"/>
  <c r="DS417" i="1"/>
  <c r="DS418" i="1"/>
  <c r="DS419" i="1"/>
  <c r="DS420" i="1"/>
  <c r="DS421" i="1"/>
  <c r="DS422" i="1"/>
  <c r="DS423" i="1"/>
  <c r="DS424" i="1"/>
  <c r="DS425" i="1"/>
  <c r="DS426" i="1"/>
  <c r="DS427" i="1"/>
  <c r="DS428" i="1"/>
  <c r="DS429" i="1"/>
  <c r="DS430" i="1"/>
  <c r="DS431" i="1"/>
  <c r="DS432" i="1"/>
  <c r="DS433" i="1"/>
  <c r="DS434" i="1"/>
  <c r="DS435" i="1"/>
  <c r="DS436" i="1"/>
  <c r="DS437" i="1"/>
  <c r="DS438" i="1"/>
  <c r="DS439" i="1"/>
  <c r="DS440" i="1"/>
  <c r="DS441" i="1"/>
  <c r="DS442" i="1"/>
  <c r="DS443" i="1"/>
  <c r="DS444" i="1"/>
  <c r="DS445" i="1"/>
  <c r="DS446" i="1"/>
  <c r="DS447" i="1"/>
  <c r="DS448" i="1"/>
  <c r="DS449" i="1"/>
  <c r="DS450" i="1"/>
  <c r="DS451" i="1"/>
  <c r="DS452" i="1"/>
  <c r="DS453" i="1"/>
  <c r="DS454" i="1"/>
  <c r="DS455" i="1"/>
  <c r="DS456" i="1"/>
  <c r="DS457" i="1"/>
  <c r="DS458" i="1"/>
  <c r="DS459" i="1"/>
  <c r="DS460" i="1"/>
  <c r="DS461" i="1"/>
  <c r="DS462" i="1"/>
  <c r="DS463" i="1"/>
  <c r="DS464" i="1"/>
  <c r="DS465" i="1"/>
  <c r="DS466" i="1"/>
  <c r="DS467" i="1"/>
  <c r="DS468" i="1"/>
  <c r="DS469" i="1"/>
  <c r="DS470" i="1"/>
  <c r="DS471" i="1"/>
  <c r="DS472" i="1"/>
  <c r="DS473" i="1"/>
  <c r="DS474" i="1"/>
  <c r="DS475" i="1"/>
  <c r="DS476" i="1"/>
  <c r="DS477" i="1"/>
  <c r="DS478" i="1"/>
  <c r="DS479" i="1"/>
  <c r="DS480" i="1"/>
  <c r="DS481" i="1"/>
  <c r="DS482" i="1"/>
  <c r="DS483" i="1"/>
  <c r="DS484" i="1"/>
  <c r="DS485" i="1"/>
  <c r="DS486" i="1"/>
  <c r="DS487" i="1"/>
  <c r="DS488" i="1"/>
  <c r="DS489" i="1"/>
  <c r="DS490" i="1"/>
  <c r="DS491" i="1"/>
  <c r="DS492" i="1"/>
  <c r="DS493" i="1"/>
  <c r="DS494" i="1"/>
  <c r="DS495" i="1"/>
  <c r="DS496" i="1"/>
  <c r="DS497" i="1"/>
  <c r="DS498" i="1"/>
  <c r="DS499" i="1"/>
  <c r="DS500" i="1"/>
  <c r="DS501" i="1"/>
  <c r="DS502" i="1"/>
  <c r="DS503" i="1"/>
  <c r="DS504" i="1"/>
  <c r="DS505" i="1"/>
  <c r="DS506" i="1"/>
  <c r="DS507" i="1"/>
  <c r="DS508" i="1"/>
  <c r="DS509" i="1"/>
  <c r="DS510" i="1"/>
  <c r="DS511" i="1"/>
  <c r="DS512" i="1"/>
  <c r="DS513" i="1"/>
  <c r="DS514" i="1"/>
  <c r="DS515" i="1"/>
  <c r="DS516" i="1"/>
  <c r="DS517" i="1"/>
  <c r="DS518" i="1"/>
  <c r="DS519" i="1"/>
  <c r="DS520" i="1"/>
  <c r="DS521" i="1"/>
  <c r="DS522" i="1"/>
  <c r="DS523" i="1"/>
  <c r="DS524" i="1"/>
  <c r="DS525" i="1"/>
  <c r="DS526" i="1"/>
  <c r="DS527" i="1"/>
  <c r="DS528" i="1"/>
  <c r="DS529" i="1"/>
  <c r="DS530" i="1"/>
  <c r="DS531" i="1"/>
  <c r="DS532" i="1"/>
  <c r="DS533" i="1"/>
  <c r="DS534" i="1"/>
  <c r="DS535" i="1"/>
  <c r="DS536" i="1"/>
  <c r="DS537" i="1"/>
  <c r="DS538" i="1"/>
  <c r="DS539" i="1"/>
  <c r="DS540" i="1"/>
  <c r="DS541" i="1"/>
  <c r="DS542" i="1"/>
  <c r="DS543" i="1"/>
  <c r="DS544" i="1"/>
  <c r="DS545" i="1"/>
  <c r="DS546" i="1"/>
  <c r="DS547" i="1"/>
  <c r="DS548" i="1"/>
  <c r="DS549" i="1"/>
  <c r="DS550" i="1"/>
  <c r="DS551" i="1"/>
  <c r="DS552" i="1"/>
  <c r="DS553" i="1"/>
  <c r="DS554" i="1"/>
  <c r="DS555" i="1"/>
  <c r="DS556" i="1"/>
  <c r="DS557" i="1"/>
  <c r="DS558" i="1"/>
  <c r="DS559" i="1"/>
  <c r="DS560" i="1"/>
  <c r="DS561" i="1"/>
  <c r="DS562" i="1"/>
  <c r="DS563" i="1"/>
  <c r="DS564" i="1"/>
  <c r="DS565" i="1"/>
  <c r="DS566" i="1"/>
  <c r="DS567" i="1"/>
  <c r="DS568" i="1"/>
  <c r="DS569" i="1"/>
  <c r="DS570" i="1"/>
  <c r="DS571" i="1"/>
  <c r="DS572" i="1"/>
  <c r="DS573" i="1"/>
  <c r="DS574" i="1"/>
  <c r="DS575" i="1"/>
  <c r="DS576" i="1"/>
  <c r="DS577" i="1"/>
  <c r="DS578" i="1"/>
  <c r="DS579" i="1"/>
  <c r="DS580" i="1"/>
  <c r="DS581" i="1"/>
  <c r="DS582" i="1"/>
  <c r="DS583" i="1"/>
  <c r="DS584" i="1"/>
  <c r="DS585" i="1"/>
  <c r="DS586" i="1"/>
  <c r="DS587" i="1"/>
  <c r="DS588" i="1"/>
  <c r="DS589" i="1"/>
  <c r="DS590" i="1"/>
  <c r="DS591" i="1"/>
  <c r="DS592" i="1"/>
  <c r="DS593" i="1"/>
  <c r="DS594" i="1"/>
  <c r="DS595" i="1"/>
  <c r="DS596" i="1"/>
  <c r="DS597" i="1"/>
  <c r="DS598" i="1"/>
  <c r="DS599" i="1"/>
  <c r="DS600" i="1"/>
  <c r="DS601" i="1"/>
  <c r="DS602" i="1"/>
  <c r="DS603" i="1"/>
  <c r="DS604" i="1"/>
  <c r="DS605" i="1"/>
  <c r="DS606" i="1"/>
  <c r="DS607" i="1"/>
  <c r="DS608" i="1"/>
  <c r="DS609" i="1"/>
  <c r="DS610" i="1"/>
  <c r="DS611" i="1"/>
  <c r="DS612" i="1"/>
  <c r="DS613" i="1"/>
  <c r="DS614" i="1"/>
  <c r="DS615" i="1"/>
  <c r="DS616" i="1"/>
  <c r="DS617" i="1"/>
  <c r="DS618" i="1"/>
  <c r="DS619" i="1"/>
  <c r="DS620" i="1"/>
  <c r="DS621" i="1"/>
  <c r="DS622" i="1"/>
  <c r="DS623" i="1"/>
  <c r="DS624" i="1"/>
  <c r="DS625" i="1"/>
  <c r="DS626" i="1"/>
  <c r="DS627" i="1"/>
  <c r="DS628" i="1"/>
  <c r="DS629" i="1"/>
  <c r="DS630" i="1"/>
  <c r="DS631" i="1"/>
  <c r="DS632" i="1"/>
  <c r="DS633" i="1"/>
  <c r="DS634" i="1"/>
  <c r="DS635" i="1"/>
  <c r="DS636" i="1"/>
  <c r="DS637" i="1"/>
  <c r="DS638" i="1"/>
  <c r="DS639" i="1"/>
  <c r="DS640" i="1"/>
  <c r="DS641" i="1"/>
  <c r="DS642" i="1"/>
  <c r="DS643" i="1"/>
  <c r="DS644" i="1"/>
  <c r="DS645" i="1"/>
  <c r="DS646" i="1"/>
  <c r="DS647" i="1"/>
  <c r="DS648" i="1"/>
  <c r="DS649" i="1"/>
  <c r="DS650" i="1"/>
  <c r="DS651" i="1"/>
  <c r="DS652" i="1"/>
  <c r="DS653" i="1"/>
  <c r="DS654" i="1"/>
  <c r="DS655" i="1"/>
  <c r="DS656" i="1"/>
  <c r="DS657" i="1"/>
  <c r="DS658" i="1"/>
  <c r="DS659" i="1"/>
  <c r="DS660" i="1"/>
  <c r="DS661" i="1"/>
  <c r="DS662" i="1"/>
  <c r="DS663" i="1"/>
  <c r="DS664" i="1"/>
  <c r="DS665" i="1"/>
  <c r="DS666" i="1"/>
  <c r="DS667" i="1"/>
  <c r="DS668" i="1"/>
  <c r="DS669" i="1"/>
  <c r="DS670" i="1"/>
  <c r="DS671" i="1"/>
  <c r="DS672" i="1"/>
  <c r="DS673" i="1"/>
  <c r="DS674" i="1"/>
  <c r="DS675" i="1"/>
  <c r="DS676" i="1"/>
  <c r="DS677" i="1"/>
  <c r="DS678" i="1"/>
  <c r="DS679" i="1"/>
  <c r="DS680" i="1"/>
  <c r="DS681" i="1"/>
  <c r="DS682" i="1"/>
  <c r="DS683" i="1"/>
  <c r="DS684" i="1"/>
  <c r="DS685" i="1"/>
  <c r="DS686" i="1"/>
  <c r="DS687" i="1"/>
  <c r="DS688" i="1"/>
  <c r="DS689" i="1"/>
  <c r="DS690" i="1"/>
  <c r="DS691" i="1"/>
  <c r="DS692" i="1"/>
  <c r="DS693" i="1"/>
  <c r="DS694" i="1"/>
  <c r="DS695" i="1"/>
  <c r="DS696" i="1"/>
  <c r="DS697" i="1"/>
  <c r="DS698" i="1"/>
  <c r="DS699" i="1"/>
  <c r="DS700" i="1"/>
  <c r="DS701" i="1"/>
  <c r="DS702" i="1"/>
  <c r="DS703" i="1"/>
  <c r="DS704" i="1"/>
  <c r="DS705" i="1"/>
  <c r="DS706" i="1"/>
  <c r="DS707" i="1"/>
  <c r="DS708" i="1"/>
  <c r="DS709" i="1"/>
  <c r="DS710" i="1"/>
  <c r="DS711" i="1"/>
  <c r="DS712" i="1"/>
  <c r="DS713" i="1"/>
  <c r="DS714" i="1"/>
  <c r="DS715" i="1"/>
  <c r="DS716" i="1"/>
  <c r="DS717" i="1"/>
  <c r="DS718" i="1"/>
  <c r="DS719" i="1"/>
  <c r="DS720" i="1"/>
  <c r="DS721" i="1"/>
  <c r="DS722" i="1"/>
  <c r="DS723" i="1"/>
  <c r="DS724" i="1"/>
  <c r="DS725" i="1"/>
  <c r="DS726" i="1"/>
  <c r="DS727" i="1"/>
  <c r="DS728" i="1"/>
  <c r="DS729" i="1"/>
  <c r="DS730" i="1"/>
  <c r="DS731" i="1"/>
  <c r="DS732" i="1"/>
  <c r="DS733" i="1"/>
  <c r="DS734" i="1"/>
  <c r="DS735" i="1"/>
  <c r="DS736" i="1"/>
  <c r="DS737" i="1"/>
  <c r="DS738" i="1"/>
  <c r="DS739" i="1"/>
  <c r="DS740" i="1"/>
  <c r="DS741" i="1"/>
  <c r="DS742" i="1"/>
  <c r="DS743" i="1"/>
  <c r="DS744" i="1"/>
  <c r="DS745" i="1"/>
  <c r="DS746" i="1"/>
  <c r="DS747" i="1"/>
  <c r="DS748" i="1"/>
  <c r="DS749" i="1"/>
  <c r="DS750" i="1"/>
  <c r="DS751" i="1"/>
  <c r="DS752" i="1"/>
  <c r="DS753" i="1"/>
  <c r="DS754" i="1"/>
  <c r="DS755" i="1"/>
  <c r="DS756" i="1"/>
  <c r="DS757" i="1"/>
  <c r="DS758" i="1"/>
  <c r="DS759" i="1"/>
  <c r="DS760" i="1"/>
  <c r="DS761" i="1"/>
  <c r="DS762" i="1"/>
  <c r="DS763" i="1"/>
  <c r="DS764" i="1"/>
  <c r="DS765" i="1"/>
  <c r="DS766" i="1"/>
  <c r="DS767" i="1"/>
  <c r="DS768" i="1"/>
  <c r="DS769" i="1"/>
  <c r="DS770" i="1"/>
  <c r="DS771" i="1"/>
  <c r="DS772" i="1"/>
  <c r="DS773" i="1"/>
  <c r="DS774" i="1"/>
  <c r="DS775" i="1"/>
  <c r="DS776" i="1"/>
  <c r="DS777" i="1"/>
  <c r="DS778" i="1"/>
  <c r="DS779" i="1"/>
  <c r="DS780" i="1"/>
  <c r="DS781" i="1"/>
  <c r="DS782" i="1"/>
  <c r="DS783" i="1"/>
  <c r="DS784" i="1"/>
  <c r="DS785" i="1"/>
  <c r="DS786" i="1"/>
  <c r="DS787" i="1"/>
  <c r="DS788" i="1"/>
  <c r="DS789" i="1"/>
  <c r="DS790" i="1"/>
  <c r="DS791" i="1"/>
  <c r="DS792" i="1"/>
  <c r="DS793" i="1"/>
  <c r="DS794" i="1"/>
  <c r="DS795" i="1"/>
  <c r="DS796" i="1"/>
  <c r="DS797" i="1"/>
  <c r="DS798" i="1"/>
  <c r="DS799" i="1"/>
  <c r="DS800" i="1"/>
  <c r="DS801" i="1"/>
  <c r="DS802" i="1"/>
  <c r="DS803" i="1"/>
  <c r="DS804" i="1"/>
  <c r="DS805" i="1"/>
  <c r="DS806" i="1"/>
  <c r="DS807" i="1"/>
  <c r="DS808" i="1"/>
  <c r="DS809" i="1"/>
  <c r="DS810" i="1"/>
  <c r="DS811" i="1"/>
  <c r="DS812" i="1"/>
  <c r="DS813" i="1"/>
  <c r="DS814" i="1"/>
  <c r="DS815" i="1"/>
  <c r="DS816" i="1"/>
  <c r="DS817" i="1"/>
  <c r="DS818" i="1"/>
  <c r="DS819" i="1"/>
  <c r="DS820" i="1"/>
  <c r="DS821" i="1"/>
  <c r="DS822" i="1"/>
  <c r="DS823" i="1"/>
  <c r="DS824" i="1"/>
  <c r="DS825" i="1"/>
  <c r="DS826" i="1"/>
  <c r="DS827" i="1"/>
  <c r="DS828" i="1"/>
  <c r="DS829" i="1"/>
  <c r="DS830" i="1"/>
  <c r="DS831" i="1"/>
  <c r="DS832" i="1"/>
  <c r="DS833" i="1"/>
  <c r="DS834" i="1"/>
  <c r="DS835" i="1"/>
  <c r="DS836" i="1"/>
  <c r="DS837" i="1"/>
  <c r="DS838" i="1"/>
  <c r="DS839" i="1"/>
  <c r="DS840" i="1"/>
  <c r="DS841" i="1"/>
  <c r="DS842" i="1"/>
  <c r="DS843" i="1"/>
  <c r="DS844" i="1"/>
  <c r="DS845" i="1"/>
  <c r="DS846" i="1"/>
  <c r="DS847" i="1"/>
  <c r="DS848" i="1"/>
  <c r="DS849" i="1"/>
  <c r="DS850" i="1"/>
  <c r="DS851" i="1"/>
  <c r="DS852" i="1"/>
  <c r="DS853" i="1"/>
  <c r="DS854" i="1"/>
  <c r="DS855" i="1"/>
  <c r="DS856" i="1"/>
  <c r="DS857" i="1"/>
  <c r="DS858" i="1"/>
  <c r="DS859" i="1"/>
  <c r="DS860" i="1"/>
  <c r="DS861" i="1"/>
  <c r="DS862" i="1"/>
  <c r="DS863" i="1"/>
  <c r="DS864" i="1"/>
  <c r="DS865" i="1"/>
  <c r="DS866" i="1"/>
  <c r="DS867" i="1"/>
  <c r="DS868" i="1"/>
  <c r="DS869" i="1"/>
  <c r="DS870" i="1"/>
  <c r="DS871" i="1"/>
  <c r="DS872" i="1"/>
  <c r="DS873" i="1"/>
  <c r="DS874" i="1"/>
  <c r="DS875" i="1"/>
  <c r="DS876" i="1"/>
  <c r="DS877" i="1"/>
  <c r="DS878" i="1"/>
  <c r="DS879" i="1"/>
  <c r="DS880" i="1"/>
  <c r="DS881" i="1"/>
  <c r="DS882" i="1"/>
  <c r="DS883" i="1"/>
  <c r="DS884" i="1"/>
  <c r="DS885" i="1"/>
  <c r="DS886" i="1"/>
  <c r="DS887" i="1"/>
  <c r="DS888" i="1"/>
  <c r="DS889" i="1"/>
  <c r="DS890" i="1"/>
  <c r="DS891" i="1"/>
  <c r="DS892" i="1"/>
  <c r="DS893" i="1"/>
  <c r="DS894" i="1"/>
  <c r="DS895" i="1"/>
  <c r="DS896" i="1"/>
  <c r="DS897" i="1"/>
  <c r="DS898" i="1"/>
  <c r="DS899" i="1"/>
  <c r="DS900" i="1"/>
  <c r="DS901" i="1"/>
  <c r="DS902" i="1"/>
  <c r="DS903" i="1"/>
  <c r="DS904" i="1"/>
  <c r="DS905" i="1"/>
  <c r="DS906" i="1"/>
  <c r="DS907" i="1"/>
  <c r="DS908" i="1"/>
  <c r="DS909" i="1"/>
  <c r="DS910" i="1"/>
  <c r="DS911" i="1"/>
  <c r="DS912" i="1"/>
  <c r="DS913" i="1"/>
  <c r="DS914" i="1"/>
  <c r="DS915" i="1"/>
  <c r="DS916" i="1"/>
  <c r="DS917" i="1"/>
  <c r="DS918" i="1"/>
  <c r="DS919" i="1"/>
  <c r="DS920" i="1"/>
  <c r="DS921" i="1"/>
  <c r="DS922" i="1"/>
  <c r="DS923" i="1"/>
  <c r="DS924" i="1"/>
  <c r="DS925" i="1"/>
  <c r="DS926" i="1"/>
  <c r="DS927" i="1"/>
  <c r="DS928" i="1"/>
  <c r="DS929" i="1"/>
  <c r="DS930" i="1"/>
  <c r="DS931" i="1"/>
  <c r="DS932" i="1"/>
  <c r="DS933" i="1"/>
  <c r="DS934" i="1"/>
  <c r="DS935" i="1"/>
  <c r="DS936" i="1"/>
  <c r="DS937" i="1"/>
  <c r="DS938" i="1"/>
  <c r="DS939" i="1"/>
  <c r="DS940" i="1"/>
  <c r="DS941" i="1"/>
  <c r="DS942" i="1"/>
  <c r="DS943" i="1"/>
  <c r="DS944" i="1"/>
  <c r="DS945" i="1"/>
  <c r="DS946" i="1"/>
  <c r="DS947" i="1"/>
  <c r="DS948" i="1"/>
  <c r="DS949" i="1"/>
  <c r="DS950" i="1"/>
  <c r="DS951" i="1"/>
  <c r="DS952" i="1"/>
  <c r="DS953" i="1"/>
  <c r="DS954" i="1"/>
  <c r="DS955" i="1"/>
  <c r="DS956" i="1"/>
  <c r="DS957" i="1"/>
  <c r="DS958" i="1"/>
  <c r="DS959" i="1"/>
  <c r="DS960" i="1"/>
  <c r="DS961" i="1"/>
  <c r="DS962" i="1"/>
  <c r="DS963" i="1"/>
  <c r="DS964" i="1"/>
  <c r="DS965" i="1"/>
  <c r="DS966" i="1"/>
  <c r="DS967" i="1"/>
  <c r="DS968" i="1"/>
  <c r="DS969" i="1"/>
  <c r="DS970" i="1"/>
  <c r="DS971" i="1"/>
  <c r="DS972" i="1"/>
  <c r="DS973" i="1"/>
  <c r="DS974" i="1"/>
  <c r="DS975" i="1"/>
  <c r="DS976" i="1"/>
  <c r="DS977" i="1"/>
  <c r="EA6" i="1"/>
  <c r="EA7" i="1"/>
  <c r="EA8" i="1"/>
  <c r="EA9" i="1"/>
  <c r="EA10" i="1"/>
  <c r="EA11" i="1"/>
  <c r="EA12" i="1"/>
  <c r="EA13" i="1"/>
  <c r="EA14" i="1"/>
  <c r="EA15" i="1"/>
  <c r="EA16" i="1"/>
  <c r="EA17" i="1"/>
  <c r="EA18" i="1"/>
  <c r="EA19" i="1"/>
  <c r="EA20" i="1"/>
  <c r="EA21" i="1"/>
  <c r="EA22" i="1"/>
  <c r="EA23" i="1"/>
  <c r="EA24" i="1"/>
  <c r="EA25" i="1"/>
  <c r="EA26" i="1"/>
  <c r="EA27" i="1"/>
  <c r="EA28" i="1"/>
  <c r="EA29" i="1"/>
  <c r="EA30" i="1"/>
  <c r="EA31" i="1"/>
  <c r="EA32" i="1"/>
  <c r="EA33" i="1"/>
  <c r="EA34" i="1"/>
  <c r="EA35" i="1"/>
  <c r="EA36" i="1"/>
  <c r="EA37" i="1"/>
  <c r="EA38" i="1"/>
  <c r="EA39" i="1"/>
  <c r="EA40" i="1"/>
  <c r="EA41" i="1"/>
  <c r="EA42" i="1"/>
  <c r="EA43" i="1"/>
  <c r="EA44" i="1"/>
  <c r="EA45" i="1"/>
  <c r="EA46" i="1"/>
  <c r="EA47" i="1"/>
  <c r="EA48" i="1"/>
  <c r="EA49" i="1"/>
  <c r="EA50" i="1"/>
  <c r="EA51" i="1"/>
  <c r="EA52" i="1"/>
  <c r="EA53" i="1"/>
  <c r="EA54" i="1"/>
  <c r="EA55" i="1"/>
  <c r="EA56" i="1"/>
  <c r="EA57" i="1"/>
  <c r="EA58" i="1"/>
  <c r="EA59" i="1"/>
  <c r="EA60" i="1"/>
  <c r="EA61" i="1"/>
  <c r="EA62" i="1"/>
  <c r="EA63" i="1"/>
  <c r="EA64" i="1"/>
  <c r="EA65" i="1"/>
  <c r="EA66" i="1"/>
  <c r="EA67" i="1"/>
  <c r="EA68" i="1"/>
  <c r="EA69" i="1"/>
  <c r="EA70" i="1"/>
  <c r="EA71" i="1"/>
  <c r="EA72" i="1"/>
  <c r="EA73" i="1"/>
  <c r="EA74" i="1"/>
  <c r="EA75" i="1"/>
  <c r="EA76" i="1"/>
  <c r="EA77" i="1"/>
  <c r="EA78" i="1"/>
  <c r="EA79" i="1"/>
  <c r="EA80" i="1"/>
  <c r="EA81" i="1"/>
  <c r="EA82" i="1"/>
  <c r="EA83" i="1"/>
  <c r="EA84" i="1"/>
  <c r="EA85" i="1"/>
  <c r="EA86" i="1"/>
  <c r="EA87" i="1"/>
  <c r="EA88" i="1"/>
  <c r="EA89" i="1"/>
  <c r="EA90" i="1"/>
  <c r="EA91" i="1"/>
  <c r="EA92" i="1"/>
  <c r="EA93" i="1"/>
  <c r="EA94" i="1"/>
  <c r="EA95" i="1"/>
  <c r="EA96" i="1"/>
  <c r="EA97" i="1"/>
  <c r="EA98" i="1"/>
  <c r="EA99" i="1"/>
  <c r="EA100" i="1"/>
  <c r="EA101" i="1"/>
  <c r="EA102" i="1"/>
  <c r="EA103" i="1"/>
  <c r="EA104" i="1"/>
  <c r="EA105" i="1"/>
  <c r="EA106" i="1"/>
  <c r="EA107" i="1"/>
  <c r="EA108" i="1"/>
  <c r="EA109" i="1"/>
  <c r="EA110" i="1"/>
  <c r="EA111" i="1"/>
  <c r="EA112" i="1"/>
  <c r="EA113" i="1"/>
  <c r="EA114" i="1"/>
  <c r="EA115" i="1"/>
  <c r="EA116" i="1"/>
  <c r="EA117" i="1"/>
  <c r="EA118" i="1"/>
  <c r="EA119" i="1"/>
  <c r="EA120" i="1"/>
  <c r="EA121" i="1"/>
  <c r="EA122" i="1"/>
  <c r="EA123" i="1"/>
  <c r="EA124" i="1"/>
  <c r="EA125" i="1"/>
  <c r="EA126" i="1"/>
  <c r="EA127" i="1"/>
  <c r="EA128" i="1"/>
  <c r="EA129" i="1"/>
  <c r="EA130" i="1"/>
  <c r="EA131" i="1"/>
  <c r="EA132" i="1"/>
  <c r="EA133" i="1"/>
  <c r="EA134" i="1"/>
  <c r="EA135" i="1"/>
  <c r="EA136" i="1"/>
  <c r="EA137" i="1"/>
  <c r="EA138" i="1"/>
  <c r="EA139" i="1"/>
  <c r="EA140" i="1"/>
  <c r="EA141" i="1"/>
  <c r="EA142" i="1"/>
  <c r="EA143" i="1"/>
  <c r="EA144" i="1"/>
  <c r="EA145" i="1"/>
  <c r="EA146" i="1"/>
  <c r="EA147" i="1"/>
  <c r="EA148" i="1"/>
  <c r="EA149" i="1"/>
  <c r="EA150" i="1"/>
  <c r="EA151" i="1"/>
  <c r="EA152" i="1"/>
  <c r="EA153" i="1"/>
  <c r="EA154" i="1"/>
  <c r="EA155" i="1"/>
  <c r="EA156" i="1"/>
  <c r="EA157" i="1"/>
  <c r="EA158" i="1"/>
  <c r="EA159" i="1"/>
  <c r="EA160" i="1"/>
  <c r="EA161" i="1"/>
  <c r="EA162" i="1"/>
  <c r="EA163" i="1"/>
  <c r="EA164" i="1"/>
  <c r="EA165" i="1"/>
  <c r="EA166" i="1"/>
  <c r="EA167" i="1"/>
  <c r="EA168" i="1"/>
  <c r="EA169" i="1"/>
  <c r="EA170" i="1"/>
  <c r="EA171" i="1"/>
  <c r="EA172" i="1"/>
  <c r="EA173" i="1"/>
  <c r="EA174" i="1"/>
  <c r="EA175" i="1"/>
  <c r="EA176" i="1"/>
  <c r="EA177" i="1"/>
  <c r="EA178" i="1"/>
  <c r="EA179" i="1"/>
  <c r="EA180" i="1"/>
  <c r="EA181" i="1"/>
  <c r="EA182" i="1"/>
  <c r="EA183" i="1"/>
  <c r="EA184" i="1"/>
  <c r="EA185" i="1"/>
  <c r="EA186" i="1"/>
  <c r="EA187" i="1"/>
  <c r="EA188" i="1"/>
  <c r="EA189" i="1"/>
  <c r="EA190" i="1"/>
  <c r="EA191" i="1"/>
  <c r="EA192" i="1"/>
  <c r="EA193" i="1"/>
  <c r="EA194" i="1"/>
  <c r="EA195" i="1"/>
  <c r="EA196" i="1"/>
  <c r="EA197" i="1"/>
  <c r="EA198" i="1"/>
  <c r="EA199" i="1"/>
  <c r="EA200" i="1"/>
  <c r="EA201" i="1"/>
  <c r="EA202" i="1"/>
  <c r="EA203" i="1"/>
  <c r="EA204" i="1"/>
  <c r="EA205" i="1"/>
  <c r="EA206" i="1"/>
  <c r="EA207" i="1"/>
  <c r="EA208" i="1"/>
  <c r="EA209" i="1"/>
  <c r="EA210" i="1"/>
  <c r="EA211" i="1"/>
  <c r="EA212" i="1"/>
  <c r="EA213" i="1"/>
  <c r="EA214" i="1"/>
  <c r="EA215" i="1"/>
  <c r="EA216" i="1"/>
  <c r="EA217" i="1"/>
  <c r="EA218" i="1"/>
  <c r="EA219" i="1"/>
  <c r="EA220" i="1"/>
  <c r="EA221" i="1"/>
  <c r="EA222" i="1"/>
  <c r="EA223" i="1"/>
  <c r="EA224" i="1"/>
  <c r="EA225" i="1"/>
  <c r="EA226" i="1"/>
  <c r="EA227" i="1"/>
  <c r="EA228" i="1"/>
  <c r="EA229" i="1"/>
  <c r="EA230" i="1"/>
  <c r="EA231" i="1"/>
  <c r="EA232" i="1"/>
  <c r="EA233" i="1"/>
  <c r="EA234" i="1"/>
  <c r="EA235" i="1"/>
  <c r="EA236" i="1"/>
  <c r="EA237" i="1"/>
  <c r="EA238" i="1"/>
  <c r="EA239" i="1"/>
  <c r="EA240" i="1"/>
  <c r="EA241" i="1"/>
  <c r="EA242" i="1"/>
  <c r="EA243" i="1"/>
  <c r="EA244" i="1"/>
  <c r="EA245" i="1"/>
  <c r="EA246" i="1"/>
  <c r="EA247" i="1"/>
  <c r="EA248" i="1"/>
  <c r="EA249" i="1"/>
  <c r="EA250" i="1"/>
  <c r="EA251" i="1"/>
  <c r="EA252" i="1"/>
  <c r="EA253" i="1"/>
  <c r="EA254" i="1"/>
  <c r="EA255" i="1"/>
  <c r="EA256" i="1"/>
  <c r="EA257" i="1"/>
  <c r="EA258" i="1"/>
  <c r="EA259" i="1"/>
  <c r="EA260" i="1"/>
  <c r="EA261" i="1"/>
  <c r="EA262" i="1"/>
  <c r="EA263" i="1"/>
  <c r="EA264" i="1"/>
  <c r="EA265" i="1"/>
  <c r="EA266" i="1"/>
  <c r="EA267" i="1"/>
  <c r="EA268" i="1"/>
  <c r="EA269" i="1"/>
  <c r="EA270" i="1"/>
  <c r="EA271" i="1"/>
  <c r="EA272" i="1"/>
  <c r="EA273" i="1"/>
  <c r="EA274" i="1"/>
  <c r="EA275" i="1"/>
  <c r="EA276" i="1"/>
  <c r="EA277" i="1"/>
  <c r="EA278" i="1"/>
  <c r="EA279" i="1"/>
  <c r="EA280" i="1"/>
  <c r="EA281" i="1"/>
  <c r="EA282" i="1"/>
  <c r="EA283" i="1"/>
  <c r="EA284" i="1"/>
  <c r="EA285" i="1"/>
  <c r="EA286" i="1"/>
  <c r="EA287" i="1"/>
  <c r="EA288" i="1"/>
  <c r="EA289" i="1"/>
  <c r="EA290" i="1"/>
  <c r="EA291" i="1"/>
  <c r="EA292" i="1"/>
  <c r="EA293" i="1"/>
  <c r="EA294" i="1"/>
  <c r="EA295" i="1"/>
  <c r="EA296" i="1"/>
  <c r="EA297" i="1"/>
  <c r="EA298" i="1"/>
  <c r="EA299" i="1"/>
  <c r="EA300" i="1"/>
  <c r="EA301" i="1"/>
  <c r="EA302" i="1"/>
  <c r="EA303" i="1"/>
  <c r="EA304" i="1"/>
  <c r="EA305" i="1"/>
  <c r="EA306" i="1"/>
  <c r="EA307" i="1"/>
  <c r="EA308" i="1"/>
  <c r="EA309" i="1"/>
  <c r="EA310" i="1"/>
  <c r="EA311" i="1"/>
  <c r="EA312" i="1"/>
  <c r="EA313" i="1"/>
  <c r="EA314" i="1"/>
  <c r="EA315" i="1"/>
  <c r="EA316" i="1"/>
  <c r="EA317" i="1"/>
  <c r="EA318" i="1"/>
  <c r="EA319" i="1"/>
  <c r="EA320" i="1"/>
  <c r="EA321" i="1"/>
  <c r="EA322" i="1"/>
  <c r="EA323" i="1"/>
  <c r="EA324" i="1"/>
  <c r="EA325" i="1"/>
  <c r="EA326" i="1"/>
  <c r="EA327" i="1"/>
  <c r="EA328" i="1"/>
  <c r="EA329" i="1"/>
  <c r="EA330" i="1"/>
  <c r="EA331" i="1"/>
  <c r="EA332" i="1"/>
  <c r="EA333" i="1"/>
  <c r="EA334" i="1"/>
  <c r="EA335" i="1"/>
  <c r="EA336" i="1"/>
  <c r="EA337" i="1"/>
  <c r="EA338" i="1"/>
  <c r="EA339" i="1"/>
  <c r="EA340" i="1"/>
  <c r="EA341" i="1"/>
  <c r="EA342" i="1"/>
  <c r="EA343" i="1"/>
  <c r="EA344" i="1"/>
  <c r="EA345" i="1"/>
  <c r="EA346" i="1"/>
  <c r="EA347" i="1"/>
  <c r="EA348" i="1"/>
  <c r="EA349" i="1"/>
  <c r="EA350" i="1"/>
  <c r="EA351" i="1"/>
  <c r="EA352" i="1"/>
  <c r="EA353" i="1"/>
  <c r="EA354" i="1"/>
  <c r="EA355" i="1"/>
  <c r="EA356" i="1"/>
  <c r="EA357" i="1"/>
  <c r="EA358" i="1"/>
  <c r="EA359" i="1"/>
  <c r="EA360" i="1"/>
  <c r="EA361" i="1"/>
  <c r="EA362" i="1"/>
  <c r="EA363" i="1"/>
  <c r="EA364" i="1"/>
  <c r="EA365" i="1"/>
  <c r="EA366" i="1"/>
  <c r="EA367" i="1"/>
  <c r="EA368" i="1"/>
  <c r="EA369" i="1"/>
  <c r="EA370" i="1"/>
  <c r="EA371" i="1"/>
  <c r="EA372" i="1"/>
  <c r="EA373" i="1"/>
  <c r="EA374" i="1"/>
  <c r="EA375" i="1"/>
  <c r="EA376" i="1"/>
  <c r="EA377" i="1"/>
  <c r="EA378" i="1"/>
  <c r="EA379" i="1"/>
  <c r="EA380" i="1"/>
  <c r="EA381" i="1"/>
  <c r="EA382" i="1"/>
  <c r="EA383" i="1"/>
  <c r="EA384" i="1"/>
  <c r="EA385" i="1"/>
  <c r="EA386" i="1"/>
  <c r="EA387" i="1"/>
  <c r="EA388" i="1"/>
  <c r="EA389" i="1"/>
  <c r="EA390" i="1"/>
  <c r="EA391" i="1"/>
  <c r="EA392" i="1"/>
  <c r="EA393" i="1"/>
  <c r="EA394" i="1"/>
  <c r="EA395" i="1"/>
  <c r="EA396" i="1"/>
  <c r="EA397" i="1"/>
  <c r="EA398" i="1"/>
  <c r="EA399" i="1"/>
  <c r="EA400" i="1"/>
  <c r="EA401" i="1"/>
  <c r="EA402" i="1"/>
  <c r="EA403" i="1"/>
  <c r="EA404" i="1"/>
  <c r="EA405" i="1"/>
  <c r="EA406" i="1"/>
  <c r="EA407" i="1"/>
  <c r="EA408" i="1"/>
  <c r="EA409" i="1"/>
  <c r="EA410" i="1"/>
  <c r="EA411" i="1"/>
  <c r="EA412" i="1"/>
  <c r="EA413" i="1"/>
  <c r="EA414" i="1"/>
  <c r="EA415" i="1"/>
  <c r="EA416" i="1"/>
  <c r="EA417" i="1"/>
  <c r="EA418" i="1"/>
  <c r="EA419" i="1"/>
  <c r="EA420" i="1"/>
  <c r="EA421" i="1"/>
  <c r="EA422" i="1"/>
  <c r="EA423" i="1"/>
  <c r="EA424" i="1"/>
  <c r="EA425" i="1"/>
  <c r="EA426" i="1"/>
  <c r="EA427" i="1"/>
  <c r="EA428" i="1"/>
  <c r="EA429" i="1"/>
  <c r="EA430" i="1"/>
  <c r="EA431" i="1"/>
  <c r="EA432" i="1"/>
  <c r="EA433" i="1"/>
  <c r="EA434" i="1"/>
  <c r="EA435" i="1"/>
  <c r="EA436" i="1"/>
  <c r="EA437" i="1"/>
  <c r="EA438" i="1"/>
  <c r="EA439" i="1"/>
  <c r="EA440" i="1"/>
  <c r="EA441" i="1"/>
  <c r="EA442" i="1"/>
  <c r="EA443" i="1"/>
  <c r="EA444" i="1"/>
  <c r="EA445" i="1"/>
  <c r="EA446" i="1"/>
  <c r="EA447" i="1"/>
  <c r="EA448" i="1"/>
  <c r="EA449" i="1"/>
  <c r="EA450" i="1"/>
  <c r="EA451" i="1"/>
  <c r="EA452" i="1"/>
  <c r="EA453" i="1"/>
  <c r="EA454" i="1"/>
  <c r="EA455" i="1"/>
  <c r="EA456" i="1"/>
  <c r="EA457" i="1"/>
  <c r="EA458" i="1"/>
  <c r="EA459" i="1"/>
  <c r="EA460" i="1"/>
  <c r="EA461" i="1"/>
  <c r="EA462" i="1"/>
  <c r="EA463" i="1"/>
  <c r="EA464" i="1"/>
  <c r="EA465" i="1"/>
  <c r="EA466" i="1"/>
  <c r="EA467" i="1"/>
  <c r="EA468" i="1"/>
  <c r="EA469" i="1"/>
  <c r="EA470" i="1"/>
  <c r="EA471" i="1"/>
  <c r="EA472" i="1"/>
  <c r="EA473" i="1"/>
  <c r="EA474" i="1"/>
  <c r="EA475" i="1"/>
  <c r="EA476" i="1"/>
  <c r="EA477" i="1"/>
  <c r="EA478" i="1"/>
  <c r="EA479" i="1"/>
  <c r="EA480" i="1"/>
  <c r="EA481" i="1"/>
  <c r="EA482" i="1"/>
  <c r="EA483" i="1"/>
  <c r="EA484" i="1"/>
  <c r="EA485" i="1"/>
  <c r="EA486" i="1"/>
  <c r="EA487" i="1"/>
  <c r="EA488" i="1"/>
  <c r="EA489" i="1"/>
  <c r="EA490" i="1"/>
  <c r="EA491" i="1"/>
  <c r="EA492" i="1"/>
  <c r="EA493" i="1"/>
  <c r="EA494" i="1"/>
  <c r="EA495" i="1"/>
  <c r="EA496" i="1"/>
  <c r="EA497" i="1"/>
  <c r="EA498" i="1"/>
  <c r="EA499" i="1"/>
  <c r="EA500" i="1"/>
  <c r="EA501" i="1"/>
  <c r="EA502" i="1"/>
  <c r="EA503" i="1"/>
  <c r="EA504" i="1"/>
  <c r="EA505" i="1"/>
  <c r="EA506" i="1"/>
  <c r="EA507" i="1"/>
  <c r="EA508" i="1"/>
  <c r="EA509" i="1"/>
  <c r="EA510" i="1"/>
  <c r="EA511" i="1"/>
  <c r="EA512" i="1"/>
  <c r="EA513" i="1"/>
  <c r="EA514" i="1"/>
  <c r="EA515" i="1"/>
  <c r="EA516" i="1"/>
  <c r="EA517" i="1"/>
  <c r="EA518" i="1"/>
  <c r="EA519" i="1"/>
  <c r="EA520" i="1"/>
  <c r="EA521" i="1"/>
  <c r="EA522" i="1"/>
  <c r="EA523" i="1"/>
  <c r="EA524" i="1"/>
  <c r="EA525" i="1"/>
  <c r="EA526" i="1"/>
  <c r="EA527" i="1"/>
  <c r="EA528" i="1"/>
  <c r="EA529" i="1"/>
  <c r="EA530" i="1"/>
  <c r="EA531" i="1"/>
  <c r="EA532" i="1"/>
  <c r="EA533" i="1"/>
  <c r="EA534" i="1"/>
  <c r="EA535" i="1"/>
  <c r="EA536" i="1"/>
  <c r="EA537" i="1"/>
  <c r="EA538" i="1"/>
  <c r="EA539" i="1"/>
  <c r="EA540" i="1"/>
  <c r="EA541" i="1"/>
  <c r="EA542" i="1"/>
  <c r="EA543" i="1"/>
  <c r="EA544" i="1"/>
  <c r="EA545" i="1"/>
  <c r="EA546" i="1"/>
  <c r="EA547" i="1"/>
  <c r="EA548" i="1"/>
  <c r="EA549" i="1"/>
  <c r="EA550" i="1"/>
  <c r="EA551" i="1"/>
  <c r="EA552" i="1"/>
  <c r="EA553" i="1"/>
  <c r="EA554" i="1"/>
  <c r="EA555" i="1"/>
  <c r="EA556" i="1"/>
  <c r="EA557" i="1"/>
  <c r="EA558" i="1"/>
  <c r="EA559" i="1"/>
  <c r="EA560" i="1"/>
  <c r="EA561" i="1"/>
  <c r="EA562" i="1"/>
  <c r="EA563" i="1"/>
  <c r="EA564" i="1"/>
  <c r="EA565" i="1"/>
  <c r="EA566" i="1"/>
  <c r="EA567" i="1"/>
  <c r="EA568" i="1"/>
  <c r="EA569" i="1"/>
  <c r="EA570" i="1"/>
  <c r="EA571" i="1"/>
  <c r="EA572" i="1"/>
  <c r="EA573" i="1"/>
  <c r="EA574" i="1"/>
  <c r="EA575" i="1"/>
  <c r="EA576" i="1"/>
  <c r="EA577" i="1"/>
  <c r="EA578" i="1"/>
  <c r="EA579" i="1"/>
  <c r="EA580" i="1"/>
  <c r="EA581" i="1"/>
  <c r="EA582" i="1"/>
  <c r="EA583" i="1"/>
  <c r="EA584" i="1"/>
  <c r="EA585" i="1"/>
  <c r="EA586" i="1"/>
  <c r="EA587" i="1"/>
  <c r="EA588" i="1"/>
  <c r="EA589" i="1"/>
  <c r="EA590" i="1"/>
  <c r="EA591" i="1"/>
  <c r="EA592" i="1"/>
  <c r="EA593" i="1"/>
  <c r="EA594" i="1"/>
  <c r="EA595" i="1"/>
  <c r="EA596" i="1"/>
  <c r="EA597" i="1"/>
  <c r="EA598" i="1"/>
  <c r="EA599" i="1"/>
  <c r="EA600" i="1"/>
  <c r="EA601" i="1"/>
  <c r="EA602" i="1"/>
  <c r="EA603" i="1"/>
  <c r="EA604" i="1"/>
  <c r="EA605" i="1"/>
  <c r="EA606" i="1"/>
  <c r="EA607" i="1"/>
  <c r="EA608" i="1"/>
  <c r="EA609" i="1"/>
  <c r="EA610" i="1"/>
  <c r="EA611" i="1"/>
  <c r="EA612" i="1"/>
  <c r="EA613" i="1"/>
  <c r="EA614" i="1"/>
  <c r="EA615" i="1"/>
  <c r="EA616" i="1"/>
  <c r="EA617" i="1"/>
  <c r="EA618" i="1"/>
  <c r="EA619" i="1"/>
  <c r="EA620" i="1"/>
  <c r="EA621" i="1"/>
  <c r="EA622" i="1"/>
  <c r="EA623" i="1"/>
  <c r="EA624" i="1"/>
  <c r="EA625" i="1"/>
  <c r="EA626" i="1"/>
  <c r="EA627" i="1"/>
  <c r="EA628" i="1"/>
  <c r="EA629" i="1"/>
  <c r="EA630" i="1"/>
  <c r="EA631" i="1"/>
  <c r="EA632" i="1"/>
  <c r="EA633" i="1"/>
  <c r="EA634" i="1"/>
  <c r="EA635" i="1"/>
  <c r="EA636" i="1"/>
  <c r="EA637" i="1"/>
  <c r="EA638" i="1"/>
  <c r="EA639" i="1"/>
  <c r="EA640" i="1"/>
  <c r="EA641" i="1"/>
  <c r="EA642" i="1"/>
  <c r="EA643" i="1"/>
  <c r="EA644" i="1"/>
  <c r="EA645" i="1"/>
  <c r="EA646" i="1"/>
  <c r="EA647" i="1"/>
  <c r="EA648" i="1"/>
  <c r="EA649" i="1"/>
  <c r="EA650" i="1"/>
  <c r="EA651" i="1"/>
  <c r="EA652" i="1"/>
  <c r="EA653" i="1"/>
  <c r="EA654" i="1"/>
  <c r="EA655" i="1"/>
  <c r="EA656" i="1"/>
  <c r="EA657" i="1"/>
  <c r="EA658" i="1"/>
  <c r="EA659" i="1"/>
  <c r="EA660" i="1"/>
  <c r="EA661" i="1"/>
  <c r="EA662" i="1"/>
  <c r="EA663" i="1"/>
  <c r="EA664" i="1"/>
  <c r="EA665" i="1"/>
  <c r="EA666" i="1"/>
  <c r="EA667" i="1"/>
  <c r="EA668" i="1"/>
  <c r="EA669" i="1"/>
  <c r="EA670" i="1"/>
  <c r="EA671" i="1"/>
  <c r="EA672" i="1"/>
  <c r="EA673" i="1"/>
  <c r="EA674" i="1"/>
  <c r="EA675" i="1"/>
  <c r="EA676" i="1"/>
  <c r="EA677" i="1"/>
  <c r="EA678" i="1"/>
  <c r="EA679" i="1"/>
  <c r="EA680" i="1"/>
  <c r="EA681" i="1"/>
  <c r="EA682" i="1"/>
  <c r="EA683" i="1"/>
  <c r="EA684" i="1"/>
  <c r="EA685" i="1"/>
  <c r="EA686" i="1"/>
  <c r="EA687" i="1"/>
  <c r="EA688" i="1"/>
  <c r="EA689" i="1"/>
  <c r="EA690" i="1"/>
  <c r="EA691" i="1"/>
  <c r="EA692" i="1"/>
  <c r="EA693" i="1"/>
  <c r="EA694" i="1"/>
  <c r="EA695" i="1"/>
  <c r="EA696" i="1"/>
  <c r="EA697" i="1"/>
  <c r="EA698" i="1"/>
  <c r="EA699" i="1"/>
  <c r="EA700" i="1"/>
  <c r="EA701" i="1"/>
  <c r="EA702" i="1"/>
  <c r="EA703" i="1"/>
  <c r="EA704" i="1"/>
  <c r="EA705" i="1"/>
  <c r="EA706" i="1"/>
  <c r="EA707" i="1"/>
  <c r="EA708" i="1"/>
  <c r="EA709" i="1"/>
  <c r="EA710" i="1"/>
  <c r="EA711" i="1"/>
  <c r="EA712" i="1"/>
  <c r="EA713" i="1"/>
  <c r="EA714" i="1"/>
  <c r="EA715" i="1"/>
  <c r="EA716" i="1"/>
  <c r="EA717" i="1"/>
  <c r="EA718" i="1"/>
  <c r="EA719" i="1"/>
  <c r="EA720" i="1"/>
  <c r="EA721" i="1"/>
  <c r="EA722" i="1"/>
  <c r="EA723" i="1"/>
  <c r="EA724" i="1"/>
  <c r="EA725" i="1"/>
  <c r="EA726" i="1"/>
  <c r="EA727" i="1"/>
  <c r="EA728" i="1"/>
  <c r="EA729" i="1"/>
  <c r="EA730" i="1"/>
  <c r="EA731" i="1"/>
  <c r="EA732" i="1"/>
  <c r="EA733" i="1"/>
  <c r="EA734" i="1"/>
  <c r="EA735" i="1"/>
  <c r="EA736" i="1"/>
  <c r="EA737" i="1"/>
  <c r="EA738" i="1"/>
  <c r="EA739" i="1"/>
  <c r="EA740" i="1"/>
  <c r="EA741" i="1"/>
  <c r="EA742" i="1"/>
  <c r="EA743" i="1"/>
  <c r="EA744" i="1"/>
  <c r="EA745" i="1"/>
  <c r="EA746" i="1"/>
  <c r="EA747" i="1"/>
  <c r="EA748" i="1"/>
  <c r="EA749" i="1"/>
  <c r="EA750" i="1"/>
  <c r="EA751" i="1"/>
  <c r="EA752" i="1"/>
  <c r="EA753" i="1"/>
  <c r="EA754" i="1"/>
  <c r="EA755" i="1"/>
  <c r="EA756" i="1"/>
  <c r="EA757" i="1"/>
  <c r="EA758" i="1"/>
  <c r="EA759" i="1"/>
  <c r="EA760" i="1"/>
  <c r="EA761" i="1"/>
  <c r="EA762" i="1"/>
  <c r="EA763" i="1"/>
  <c r="EA764" i="1"/>
  <c r="EA765" i="1"/>
  <c r="EA766" i="1"/>
  <c r="EA767" i="1"/>
  <c r="EA768" i="1"/>
  <c r="EA769" i="1"/>
  <c r="EA770" i="1"/>
  <c r="EA771" i="1"/>
  <c r="EA772" i="1"/>
  <c r="EA773" i="1"/>
  <c r="EA774" i="1"/>
  <c r="EA775" i="1"/>
  <c r="EA776" i="1"/>
  <c r="EA777" i="1"/>
  <c r="EA778" i="1"/>
  <c r="EA779" i="1"/>
  <c r="EA780" i="1"/>
  <c r="EA781" i="1"/>
  <c r="EA782" i="1"/>
  <c r="EA783" i="1"/>
  <c r="EA784" i="1"/>
  <c r="EA785" i="1"/>
  <c r="EA786" i="1"/>
  <c r="EA787" i="1"/>
  <c r="EA788" i="1"/>
  <c r="EA789" i="1"/>
  <c r="EA790" i="1"/>
  <c r="EA791" i="1"/>
  <c r="EA792" i="1"/>
  <c r="EA793" i="1"/>
  <c r="EA794" i="1"/>
  <c r="EA795" i="1"/>
  <c r="EA796" i="1"/>
  <c r="EA797" i="1"/>
  <c r="EA798" i="1"/>
  <c r="EA799" i="1"/>
  <c r="EA800" i="1"/>
  <c r="EA801" i="1"/>
  <c r="EA802" i="1"/>
  <c r="EA803" i="1"/>
  <c r="EA804" i="1"/>
  <c r="EA805" i="1"/>
  <c r="EA806" i="1"/>
  <c r="EA807" i="1"/>
  <c r="EA808" i="1"/>
  <c r="EA809" i="1"/>
  <c r="EA810" i="1"/>
  <c r="EA811" i="1"/>
  <c r="EA812" i="1"/>
  <c r="EA813" i="1"/>
  <c r="EA814" i="1"/>
  <c r="EA815" i="1"/>
  <c r="EA816" i="1"/>
  <c r="EA817" i="1"/>
  <c r="EA818" i="1"/>
  <c r="EA819" i="1"/>
  <c r="EA820" i="1"/>
  <c r="EA821" i="1"/>
  <c r="EA822" i="1"/>
  <c r="EA823" i="1"/>
  <c r="EA824" i="1"/>
  <c r="EA825" i="1"/>
  <c r="EA826" i="1"/>
  <c r="EA827" i="1"/>
  <c r="EA828" i="1"/>
  <c r="EA829" i="1"/>
  <c r="EA830" i="1"/>
  <c r="EA831" i="1"/>
  <c r="EA832" i="1"/>
  <c r="EA833" i="1"/>
  <c r="EA834" i="1"/>
  <c r="EA835" i="1"/>
  <c r="EA836" i="1"/>
  <c r="EA837" i="1"/>
  <c r="EA838" i="1"/>
  <c r="EA839" i="1"/>
  <c r="EA840" i="1"/>
  <c r="EA841" i="1"/>
  <c r="EA842" i="1"/>
  <c r="EA843" i="1"/>
  <c r="EA844" i="1"/>
  <c r="EA845" i="1"/>
  <c r="EA846" i="1"/>
  <c r="EA847" i="1"/>
  <c r="EA848" i="1"/>
  <c r="EA849" i="1"/>
  <c r="EA850" i="1"/>
  <c r="EA851" i="1"/>
  <c r="EA852" i="1"/>
  <c r="EA853" i="1"/>
  <c r="EA854" i="1"/>
  <c r="EA855" i="1"/>
  <c r="EA856" i="1"/>
  <c r="EA857" i="1"/>
  <c r="EA858" i="1"/>
  <c r="EA859" i="1"/>
  <c r="EA860" i="1"/>
  <c r="EA861" i="1"/>
  <c r="EA862" i="1"/>
  <c r="EA863" i="1"/>
  <c r="EA864" i="1"/>
  <c r="EA865" i="1"/>
  <c r="EA866" i="1"/>
  <c r="EA867" i="1"/>
  <c r="EA868" i="1"/>
  <c r="EA869" i="1"/>
  <c r="EA870" i="1"/>
  <c r="EA871" i="1"/>
  <c r="EA872" i="1"/>
  <c r="EA873" i="1"/>
  <c r="EA874" i="1"/>
  <c r="EA875" i="1"/>
  <c r="EA876" i="1"/>
  <c r="EA877" i="1"/>
  <c r="EA878" i="1"/>
  <c r="EA879" i="1"/>
  <c r="EA880" i="1"/>
  <c r="EA881" i="1"/>
  <c r="EA882" i="1"/>
  <c r="EA883" i="1"/>
  <c r="EA884" i="1"/>
  <c r="EA885" i="1"/>
  <c r="EA886" i="1"/>
  <c r="EA887" i="1"/>
  <c r="EA888" i="1"/>
  <c r="EA889" i="1"/>
  <c r="EA890" i="1"/>
  <c r="EA891" i="1"/>
  <c r="EA892" i="1"/>
  <c r="EA893" i="1"/>
  <c r="EA894" i="1"/>
  <c r="EA895" i="1"/>
  <c r="EA896" i="1"/>
  <c r="EA897" i="1"/>
  <c r="EA898" i="1"/>
  <c r="EA899" i="1"/>
  <c r="EA900" i="1"/>
  <c r="EA901" i="1"/>
  <c r="EA902" i="1"/>
  <c r="EA903" i="1"/>
  <c r="EA904" i="1"/>
  <c r="EA905" i="1"/>
  <c r="EA906" i="1"/>
  <c r="EA907" i="1"/>
  <c r="EA908" i="1"/>
  <c r="EA909" i="1"/>
  <c r="EA910" i="1"/>
  <c r="EA911" i="1"/>
  <c r="EA912" i="1"/>
  <c r="EA913" i="1"/>
  <c r="EA914" i="1"/>
  <c r="EA915" i="1"/>
  <c r="EA916" i="1"/>
  <c r="EA917" i="1"/>
  <c r="EA918" i="1"/>
  <c r="EA919" i="1"/>
  <c r="EA920" i="1"/>
  <c r="EA921" i="1"/>
  <c r="EA922" i="1"/>
  <c r="EA923" i="1"/>
  <c r="EA924" i="1"/>
  <c r="EA925" i="1"/>
  <c r="EA926" i="1"/>
  <c r="EA927" i="1"/>
  <c r="EA928" i="1"/>
  <c r="EA929" i="1"/>
  <c r="EA930" i="1"/>
  <c r="EA931" i="1"/>
  <c r="EA932" i="1"/>
  <c r="EA933" i="1"/>
  <c r="EA934" i="1"/>
  <c r="EA935" i="1"/>
  <c r="EA936" i="1"/>
  <c r="EA937" i="1"/>
  <c r="EA938" i="1"/>
  <c r="EA939" i="1"/>
  <c r="EA940" i="1"/>
  <c r="EA941" i="1"/>
  <c r="EA942" i="1"/>
  <c r="EA943" i="1"/>
  <c r="EA944" i="1"/>
  <c r="EA945" i="1"/>
  <c r="EA946" i="1"/>
  <c r="EA947" i="1"/>
  <c r="EA948" i="1"/>
  <c r="EA949" i="1"/>
  <c r="EA950" i="1"/>
  <c r="EA951" i="1"/>
  <c r="EA952" i="1"/>
  <c r="EA953" i="1"/>
  <c r="EA954" i="1"/>
  <c r="EA955" i="1"/>
  <c r="EA956" i="1"/>
  <c r="EA957" i="1"/>
  <c r="EA958" i="1"/>
  <c r="EA959" i="1"/>
  <c r="EA960" i="1"/>
  <c r="EA961" i="1"/>
  <c r="EA962" i="1"/>
  <c r="EA963" i="1"/>
  <c r="EA964" i="1"/>
  <c r="EA965" i="1"/>
  <c r="EA966" i="1"/>
  <c r="EA967" i="1"/>
  <c r="EA968" i="1"/>
  <c r="EA969" i="1"/>
  <c r="EA970" i="1"/>
  <c r="EA971" i="1"/>
  <c r="EA972" i="1"/>
  <c r="EA973" i="1"/>
  <c r="EA974" i="1"/>
  <c r="EA975" i="1"/>
  <c r="EA976" i="1"/>
  <c r="EA977" i="1"/>
  <c r="EI6" i="1"/>
  <c r="EI7" i="1"/>
  <c r="EI8" i="1"/>
  <c r="EI9" i="1"/>
  <c r="EI10" i="1"/>
  <c r="EI11" i="1"/>
  <c r="EI12" i="1"/>
  <c r="EI13" i="1"/>
  <c r="EI14" i="1"/>
  <c r="EI15" i="1"/>
  <c r="EI16" i="1"/>
  <c r="EI17" i="1"/>
  <c r="EI18" i="1"/>
  <c r="EI19" i="1"/>
  <c r="EI20" i="1"/>
  <c r="EI21" i="1"/>
  <c r="EI22" i="1"/>
  <c r="EI23" i="1"/>
  <c r="EI24" i="1"/>
  <c r="EI25" i="1"/>
  <c r="EI26" i="1"/>
  <c r="EI27" i="1"/>
  <c r="EI28" i="1"/>
  <c r="EI29" i="1"/>
  <c r="EI30" i="1"/>
  <c r="EI31" i="1"/>
  <c r="EI32" i="1"/>
  <c r="EI33" i="1"/>
  <c r="EI34" i="1"/>
  <c r="EI35" i="1"/>
  <c r="EI36" i="1"/>
  <c r="EI37" i="1"/>
  <c r="EI38" i="1"/>
  <c r="EI39" i="1"/>
  <c r="EI40" i="1"/>
  <c r="EI41" i="1"/>
  <c r="EI42" i="1"/>
  <c r="EI43" i="1"/>
  <c r="EI44" i="1"/>
  <c r="EI45" i="1"/>
  <c r="EI46" i="1"/>
  <c r="EI47" i="1"/>
  <c r="EI48" i="1"/>
  <c r="EI49" i="1"/>
  <c r="EI50" i="1"/>
  <c r="EI51" i="1"/>
  <c r="EI52" i="1"/>
  <c r="EI53" i="1"/>
  <c r="EI54" i="1"/>
  <c r="EI55" i="1"/>
  <c r="EI56" i="1"/>
  <c r="EI57" i="1"/>
  <c r="EI58" i="1"/>
  <c r="EI59" i="1"/>
  <c r="EI60" i="1"/>
  <c r="EI61" i="1"/>
  <c r="EI62" i="1"/>
  <c r="EI63" i="1"/>
  <c r="EI64" i="1"/>
  <c r="EI65" i="1"/>
  <c r="EI66" i="1"/>
  <c r="EI67" i="1"/>
  <c r="EI68" i="1"/>
  <c r="EI69" i="1"/>
  <c r="EI70" i="1"/>
  <c r="EI71" i="1"/>
  <c r="EI72" i="1"/>
  <c r="EI73" i="1"/>
  <c r="EI74" i="1"/>
  <c r="EI75" i="1"/>
  <c r="EI76" i="1"/>
  <c r="EI77" i="1"/>
  <c r="EI78" i="1"/>
  <c r="EI79" i="1"/>
  <c r="EI80" i="1"/>
  <c r="EI81" i="1"/>
  <c r="EI82" i="1"/>
  <c r="EI83" i="1"/>
  <c r="EI84" i="1"/>
  <c r="EI85" i="1"/>
  <c r="EI86" i="1"/>
  <c r="EI87" i="1"/>
  <c r="EI88" i="1"/>
  <c r="EI89" i="1"/>
  <c r="EI90" i="1"/>
  <c r="EI91" i="1"/>
  <c r="EI92" i="1"/>
  <c r="EI93" i="1"/>
  <c r="EI94" i="1"/>
  <c r="EI95" i="1"/>
  <c r="EI96" i="1"/>
  <c r="EI97" i="1"/>
  <c r="EI98" i="1"/>
  <c r="EI99" i="1"/>
  <c r="EI100" i="1"/>
  <c r="EI101" i="1"/>
  <c r="EI102" i="1"/>
  <c r="EI103" i="1"/>
  <c r="EI104" i="1"/>
  <c r="EI105" i="1"/>
  <c r="EI106" i="1"/>
  <c r="EI107" i="1"/>
  <c r="EI108" i="1"/>
  <c r="EI109" i="1"/>
  <c r="EI110" i="1"/>
  <c r="EI111" i="1"/>
  <c r="EI112" i="1"/>
  <c r="EI113" i="1"/>
  <c r="EI114" i="1"/>
  <c r="EI115" i="1"/>
  <c r="EI116" i="1"/>
  <c r="EI117" i="1"/>
  <c r="EI118" i="1"/>
  <c r="EI119" i="1"/>
  <c r="EI120" i="1"/>
  <c r="EI121" i="1"/>
  <c r="EI122" i="1"/>
  <c r="EI123" i="1"/>
  <c r="EI124" i="1"/>
  <c r="EI125" i="1"/>
  <c r="EI126" i="1"/>
  <c r="EI127" i="1"/>
  <c r="EI128" i="1"/>
  <c r="EI129" i="1"/>
  <c r="EI130" i="1"/>
  <c r="EI131" i="1"/>
  <c r="EI132" i="1"/>
  <c r="EI133" i="1"/>
  <c r="EI134" i="1"/>
  <c r="EI135" i="1"/>
  <c r="EI136" i="1"/>
  <c r="EI137" i="1"/>
  <c r="EI138" i="1"/>
  <c r="EI139" i="1"/>
  <c r="EI140" i="1"/>
  <c r="EI141" i="1"/>
  <c r="EI142" i="1"/>
  <c r="EI143" i="1"/>
  <c r="EI144" i="1"/>
  <c r="EI145" i="1"/>
  <c r="EI146" i="1"/>
  <c r="EI147" i="1"/>
  <c r="EI148" i="1"/>
  <c r="EI149" i="1"/>
  <c r="EI150" i="1"/>
  <c r="EI151" i="1"/>
  <c r="EI152" i="1"/>
  <c r="EI153" i="1"/>
  <c r="EI154" i="1"/>
  <c r="EI155" i="1"/>
  <c r="EI156" i="1"/>
  <c r="EI157" i="1"/>
  <c r="EI158" i="1"/>
  <c r="EI159" i="1"/>
  <c r="EI160" i="1"/>
  <c r="EI161" i="1"/>
  <c r="EI162" i="1"/>
  <c r="EI163" i="1"/>
  <c r="EI164" i="1"/>
  <c r="EI165" i="1"/>
  <c r="EI166" i="1"/>
  <c r="EI167" i="1"/>
  <c r="EI168" i="1"/>
  <c r="EI169" i="1"/>
  <c r="EI170" i="1"/>
  <c r="EI171" i="1"/>
  <c r="EI172" i="1"/>
  <c r="EI173" i="1"/>
  <c r="EI174" i="1"/>
  <c r="EI175" i="1"/>
  <c r="EI176" i="1"/>
  <c r="EI177" i="1"/>
  <c r="EI178" i="1"/>
  <c r="EI179" i="1"/>
  <c r="EI180" i="1"/>
  <c r="EI181" i="1"/>
  <c r="EI182" i="1"/>
  <c r="EI183" i="1"/>
  <c r="EI184" i="1"/>
  <c r="EI185" i="1"/>
  <c r="EI186" i="1"/>
  <c r="EI187" i="1"/>
  <c r="EI188" i="1"/>
  <c r="EI189" i="1"/>
  <c r="EI190" i="1"/>
  <c r="EI191" i="1"/>
  <c r="EI192" i="1"/>
  <c r="EI193" i="1"/>
  <c r="EI194" i="1"/>
  <c r="EI195" i="1"/>
  <c r="EI196" i="1"/>
  <c r="EI197" i="1"/>
  <c r="EI198" i="1"/>
  <c r="EI199" i="1"/>
  <c r="EI200" i="1"/>
  <c r="EI201" i="1"/>
  <c r="EI202" i="1"/>
  <c r="EI203" i="1"/>
  <c r="EI204" i="1"/>
  <c r="EI205" i="1"/>
  <c r="EI206" i="1"/>
  <c r="EI207" i="1"/>
  <c r="EI208" i="1"/>
  <c r="EI209" i="1"/>
  <c r="EI210" i="1"/>
  <c r="EI211" i="1"/>
  <c r="EI212" i="1"/>
  <c r="EI213" i="1"/>
  <c r="EI214" i="1"/>
  <c r="EI215" i="1"/>
  <c r="EI216" i="1"/>
  <c r="EI217" i="1"/>
  <c r="EI218" i="1"/>
  <c r="EI219" i="1"/>
  <c r="EI220" i="1"/>
  <c r="EI221" i="1"/>
  <c r="EI222" i="1"/>
  <c r="EI223" i="1"/>
  <c r="EI224" i="1"/>
  <c r="EI225" i="1"/>
  <c r="EI226" i="1"/>
  <c r="EI227" i="1"/>
  <c r="EI228" i="1"/>
  <c r="EI229" i="1"/>
  <c r="EI230" i="1"/>
  <c r="EI231" i="1"/>
  <c r="EI232" i="1"/>
  <c r="EI233" i="1"/>
  <c r="EI234" i="1"/>
  <c r="EI235" i="1"/>
  <c r="EI236" i="1"/>
  <c r="EI237" i="1"/>
  <c r="EI238" i="1"/>
  <c r="EI239" i="1"/>
  <c r="EI240" i="1"/>
  <c r="EI241" i="1"/>
  <c r="EI242" i="1"/>
  <c r="EI243" i="1"/>
  <c r="EI244" i="1"/>
  <c r="EI245" i="1"/>
  <c r="EI246" i="1"/>
  <c r="EI247" i="1"/>
  <c r="EI248" i="1"/>
  <c r="EI249" i="1"/>
  <c r="EI250" i="1"/>
  <c r="EI251" i="1"/>
  <c r="EI252" i="1"/>
  <c r="EI253" i="1"/>
  <c r="EI254" i="1"/>
  <c r="EI255" i="1"/>
  <c r="EI256" i="1"/>
  <c r="EI257" i="1"/>
  <c r="EI258" i="1"/>
  <c r="EI259" i="1"/>
  <c r="EI260" i="1"/>
  <c r="EI261" i="1"/>
  <c r="EI262" i="1"/>
  <c r="EI263" i="1"/>
  <c r="EI264" i="1"/>
  <c r="EI265" i="1"/>
  <c r="EI266" i="1"/>
  <c r="EI267" i="1"/>
  <c r="EI268" i="1"/>
  <c r="EI269" i="1"/>
  <c r="EI270" i="1"/>
  <c r="EI271" i="1"/>
  <c r="EI272" i="1"/>
  <c r="EI273" i="1"/>
  <c r="EI274" i="1"/>
  <c r="EI275" i="1"/>
  <c r="EI276" i="1"/>
  <c r="EI277" i="1"/>
  <c r="EI278" i="1"/>
  <c r="EI279" i="1"/>
  <c r="EI280" i="1"/>
  <c r="EI281" i="1"/>
  <c r="EI282" i="1"/>
  <c r="EI283" i="1"/>
  <c r="EI284" i="1"/>
  <c r="EI285" i="1"/>
  <c r="EI286" i="1"/>
  <c r="EI287" i="1"/>
  <c r="EI288" i="1"/>
  <c r="EI289" i="1"/>
  <c r="EI290" i="1"/>
  <c r="EI291" i="1"/>
  <c r="EI292" i="1"/>
  <c r="EI293" i="1"/>
  <c r="EI294" i="1"/>
  <c r="EI295" i="1"/>
  <c r="EI296" i="1"/>
  <c r="EI297" i="1"/>
  <c r="EI298" i="1"/>
  <c r="EI299" i="1"/>
  <c r="EI300" i="1"/>
  <c r="EI301" i="1"/>
  <c r="EI302" i="1"/>
  <c r="EI303" i="1"/>
  <c r="EI304" i="1"/>
  <c r="EI305" i="1"/>
  <c r="EI306" i="1"/>
  <c r="EI307" i="1"/>
  <c r="EI308" i="1"/>
  <c r="EI309" i="1"/>
  <c r="EI310" i="1"/>
  <c r="EI311" i="1"/>
  <c r="EI312" i="1"/>
  <c r="EI313" i="1"/>
  <c r="EI314" i="1"/>
  <c r="EI315" i="1"/>
  <c r="EI316" i="1"/>
  <c r="EI317" i="1"/>
  <c r="EI318" i="1"/>
  <c r="EI319" i="1"/>
  <c r="EI320" i="1"/>
  <c r="EI321" i="1"/>
  <c r="EI322" i="1"/>
  <c r="EI323" i="1"/>
  <c r="EI324" i="1"/>
  <c r="EI325" i="1"/>
  <c r="EI326" i="1"/>
  <c r="EI327" i="1"/>
  <c r="EI328" i="1"/>
  <c r="EI329" i="1"/>
  <c r="EI330" i="1"/>
  <c r="EI331" i="1"/>
  <c r="EI332" i="1"/>
  <c r="EI333" i="1"/>
  <c r="EI334" i="1"/>
  <c r="EI335" i="1"/>
  <c r="EI336" i="1"/>
  <c r="EI337" i="1"/>
  <c r="EI338" i="1"/>
  <c r="EI339" i="1"/>
  <c r="EI340" i="1"/>
  <c r="EI341" i="1"/>
  <c r="EI342" i="1"/>
  <c r="EI343" i="1"/>
  <c r="EI344" i="1"/>
  <c r="EI345" i="1"/>
  <c r="EI346" i="1"/>
  <c r="EI347" i="1"/>
  <c r="EI348" i="1"/>
  <c r="EI349" i="1"/>
  <c r="EI350" i="1"/>
  <c r="EI351" i="1"/>
  <c r="EI352" i="1"/>
  <c r="EI353" i="1"/>
  <c r="EI354" i="1"/>
  <c r="EI355" i="1"/>
  <c r="EI356" i="1"/>
  <c r="EI357" i="1"/>
  <c r="EI358" i="1"/>
  <c r="EI359" i="1"/>
  <c r="EI360" i="1"/>
  <c r="EI361" i="1"/>
  <c r="EI362" i="1"/>
  <c r="EI363" i="1"/>
  <c r="EI364" i="1"/>
  <c r="EI365" i="1"/>
  <c r="EI366" i="1"/>
  <c r="EI367" i="1"/>
  <c r="EI368" i="1"/>
  <c r="EI369" i="1"/>
  <c r="EI370" i="1"/>
  <c r="EI371" i="1"/>
  <c r="EI372" i="1"/>
  <c r="EI373" i="1"/>
  <c r="EI374" i="1"/>
  <c r="EI375" i="1"/>
  <c r="EI376" i="1"/>
  <c r="EI377" i="1"/>
  <c r="EI378" i="1"/>
  <c r="EI379" i="1"/>
  <c r="EI380" i="1"/>
  <c r="EI381" i="1"/>
  <c r="EI382" i="1"/>
  <c r="EI383" i="1"/>
  <c r="EI384" i="1"/>
  <c r="EI385" i="1"/>
  <c r="EI386" i="1"/>
  <c r="EI387" i="1"/>
  <c r="EI388" i="1"/>
  <c r="EI389" i="1"/>
  <c r="EI390" i="1"/>
  <c r="EI391" i="1"/>
  <c r="EI392" i="1"/>
  <c r="EI393" i="1"/>
  <c r="EI394" i="1"/>
  <c r="EI395" i="1"/>
  <c r="EI396" i="1"/>
  <c r="EI397" i="1"/>
  <c r="EI398" i="1"/>
  <c r="EI399" i="1"/>
  <c r="EI400" i="1"/>
  <c r="EI401" i="1"/>
  <c r="EI402" i="1"/>
  <c r="EI403" i="1"/>
  <c r="EI404" i="1"/>
  <c r="EI405" i="1"/>
  <c r="EI406" i="1"/>
  <c r="EI407" i="1"/>
  <c r="EI408" i="1"/>
  <c r="EI409" i="1"/>
  <c r="EI410" i="1"/>
  <c r="EI411" i="1"/>
  <c r="EI412" i="1"/>
  <c r="EI413" i="1"/>
  <c r="EI414" i="1"/>
  <c r="EI415" i="1"/>
  <c r="EI416" i="1"/>
  <c r="EI417" i="1"/>
  <c r="EI418" i="1"/>
  <c r="EI419" i="1"/>
  <c r="EI420" i="1"/>
  <c r="EI421" i="1"/>
  <c r="EI422" i="1"/>
  <c r="EI423" i="1"/>
  <c r="EI424" i="1"/>
  <c r="EI425" i="1"/>
  <c r="EI426" i="1"/>
  <c r="EI427" i="1"/>
  <c r="EI428" i="1"/>
  <c r="EI429" i="1"/>
  <c r="EI430" i="1"/>
  <c r="EI431" i="1"/>
  <c r="EI432" i="1"/>
  <c r="EI433" i="1"/>
  <c r="EI434" i="1"/>
  <c r="EI435" i="1"/>
  <c r="EI436" i="1"/>
  <c r="EI437" i="1"/>
  <c r="EI438" i="1"/>
  <c r="EI439" i="1"/>
  <c r="EI440" i="1"/>
  <c r="EI441" i="1"/>
  <c r="EI442" i="1"/>
  <c r="EI443" i="1"/>
  <c r="EI444" i="1"/>
  <c r="EI445" i="1"/>
  <c r="EI446" i="1"/>
  <c r="EI447" i="1"/>
  <c r="EI448" i="1"/>
  <c r="EI449" i="1"/>
  <c r="EI450" i="1"/>
  <c r="EI451" i="1"/>
  <c r="EI452" i="1"/>
  <c r="EI453" i="1"/>
  <c r="EI454" i="1"/>
  <c r="EI455" i="1"/>
  <c r="EI456" i="1"/>
  <c r="EI457" i="1"/>
  <c r="EI458" i="1"/>
  <c r="EI459" i="1"/>
  <c r="EI460" i="1"/>
  <c r="EI461" i="1"/>
  <c r="EI462" i="1"/>
  <c r="EI463" i="1"/>
  <c r="EI464" i="1"/>
  <c r="EI465" i="1"/>
  <c r="EI466" i="1"/>
  <c r="EI467" i="1"/>
  <c r="EI468" i="1"/>
  <c r="EI469" i="1"/>
  <c r="EI470" i="1"/>
  <c r="EI471" i="1"/>
  <c r="EI472" i="1"/>
  <c r="EI473" i="1"/>
  <c r="EI474" i="1"/>
  <c r="EI475" i="1"/>
  <c r="EI476" i="1"/>
  <c r="EI477" i="1"/>
  <c r="EI478" i="1"/>
  <c r="EI479" i="1"/>
  <c r="EI480" i="1"/>
  <c r="EI481" i="1"/>
  <c r="EI482" i="1"/>
  <c r="EI483" i="1"/>
  <c r="EI484" i="1"/>
  <c r="EI485" i="1"/>
  <c r="EI486" i="1"/>
  <c r="EI487" i="1"/>
  <c r="EI488" i="1"/>
  <c r="EI489" i="1"/>
  <c r="EI490" i="1"/>
  <c r="EI491" i="1"/>
  <c r="EI492" i="1"/>
  <c r="EI493" i="1"/>
  <c r="EI494" i="1"/>
  <c r="EI495" i="1"/>
  <c r="EI496" i="1"/>
  <c r="EI497" i="1"/>
  <c r="EI498" i="1"/>
  <c r="EI499" i="1"/>
  <c r="EI500" i="1"/>
  <c r="EI501" i="1"/>
  <c r="EI502" i="1"/>
  <c r="EI503" i="1"/>
  <c r="EI504" i="1"/>
  <c r="EI505" i="1"/>
  <c r="EI506" i="1"/>
  <c r="EI507" i="1"/>
  <c r="EI508" i="1"/>
  <c r="EI509" i="1"/>
  <c r="EI510" i="1"/>
  <c r="EI511" i="1"/>
  <c r="EI512" i="1"/>
  <c r="EI513" i="1"/>
  <c r="EI514" i="1"/>
  <c r="EI515" i="1"/>
  <c r="EI516" i="1"/>
  <c r="EI517" i="1"/>
  <c r="EI518" i="1"/>
  <c r="EI519" i="1"/>
  <c r="EI520" i="1"/>
  <c r="EI521" i="1"/>
  <c r="EI522" i="1"/>
  <c r="EI523" i="1"/>
  <c r="EI524" i="1"/>
  <c r="EI525" i="1"/>
  <c r="EI526" i="1"/>
  <c r="EI527" i="1"/>
  <c r="EI528" i="1"/>
  <c r="EI529" i="1"/>
  <c r="EI530" i="1"/>
  <c r="EI531" i="1"/>
  <c r="EI532" i="1"/>
  <c r="EI533" i="1"/>
  <c r="EI534" i="1"/>
  <c r="EI535" i="1"/>
  <c r="EI536" i="1"/>
  <c r="EI537" i="1"/>
  <c r="EI538" i="1"/>
  <c r="EI539" i="1"/>
  <c r="EI540" i="1"/>
  <c r="EI541" i="1"/>
  <c r="EI542" i="1"/>
  <c r="EI543" i="1"/>
  <c r="EI544" i="1"/>
  <c r="EI545" i="1"/>
  <c r="EI546" i="1"/>
  <c r="EI547" i="1"/>
  <c r="EI548" i="1"/>
  <c r="EI549" i="1"/>
  <c r="EI550" i="1"/>
  <c r="EI551" i="1"/>
  <c r="EI552" i="1"/>
  <c r="EI553" i="1"/>
  <c r="EI554" i="1"/>
  <c r="EI555" i="1"/>
  <c r="EI556" i="1"/>
  <c r="EI557" i="1"/>
  <c r="EI558" i="1"/>
  <c r="EI559" i="1"/>
  <c r="EI560" i="1"/>
  <c r="EI561" i="1"/>
  <c r="EI562" i="1"/>
  <c r="EI563" i="1"/>
  <c r="EI564" i="1"/>
  <c r="EI565" i="1"/>
  <c r="EI566" i="1"/>
  <c r="EI567" i="1"/>
  <c r="EI568" i="1"/>
  <c r="EI569" i="1"/>
  <c r="EI570" i="1"/>
  <c r="EI571" i="1"/>
  <c r="EI572" i="1"/>
  <c r="EI573" i="1"/>
  <c r="EI574" i="1"/>
  <c r="EI575" i="1"/>
  <c r="EI576" i="1"/>
  <c r="EI577" i="1"/>
  <c r="EI578" i="1"/>
  <c r="EI579" i="1"/>
  <c r="EI580" i="1"/>
  <c r="EI581" i="1"/>
  <c r="EI582" i="1"/>
  <c r="EI583" i="1"/>
  <c r="EI584" i="1"/>
  <c r="EI585" i="1"/>
  <c r="EI586" i="1"/>
  <c r="EI587" i="1"/>
  <c r="EI588" i="1"/>
  <c r="EI589" i="1"/>
  <c r="EI590" i="1"/>
  <c r="EI591" i="1"/>
  <c r="EI592" i="1"/>
  <c r="EI593" i="1"/>
  <c r="EI594" i="1"/>
  <c r="EI595" i="1"/>
  <c r="EI596" i="1"/>
  <c r="EI597" i="1"/>
  <c r="EI598" i="1"/>
  <c r="EI599" i="1"/>
  <c r="EI600" i="1"/>
  <c r="EI601" i="1"/>
  <c r="EI602" i="1"/>
  <c r="EI603" i="1"/>
  <c r="EI604" i="1"/>
  <c r="EI605" i="1"/>
  <c r="EI606" i="1"/>
  <c r="EI607" i="1"/>
  <c r="EI608" i="1"/>
  <c r="EI609" i="1"/>
  <c r="EI610" i="1"/>
  <c r="EI611" i="1"/>
  <c r="EI612" i="1"/>
  <c r="EI613" i="1"/>
  <c r="EI614" i="1"/>
  <c r="EI615" i="1"/>
  <c r="EI616" i="1"/>
  <c r="EI617" i="1"/>
  <c r="EI618" i="1"/>
  <c r="EI619" i="1"/>
  <c r="EI620" i="1"/>
  <c r="EI621" i="1"/>
  <c r="EI622" i="1"/>
  <c r="EI623" i="1"/>
  <c r="EI624" i="1"/>
  <c r="EI625" i="1"/>
  <c r="EI626" i="1"/>
  <c r="EI627" i="1"/>
  <c r="EI628" i="1"/>
  <c r="EI629" i="1"/>
  <c r="EI630" i="1"/>
  <c r="EI631" i="1"/>
  <c r="EI632" i="1"/>
  <c r="EI633" i="1"/>
  <c r="EI634" i="1"/>
  <c r="EI635" i="1"/>
  <c r="EI636" i="1"/>
  <c r="EI637" i="1"/>
  <c r="EI638" i="1"/>
  <c r="EI639" i="1"/>
  <c r="EI640" i="1"/>
  <c r="EI641" i="1"/>
  <c r="EI642" i="1"/>
  <c r="EI643" i="1"/>
  <c r="EI644" i="1"/>
  <c r="EI645" i="1"/>
  <c r="EI646" i="1"/>
  <c r="EI647" i="1"/>
  <c r="EI648" i="1"/>
  <c r="EI649" i="1"/>
  <c r="EI650" i="1"/>
  <c r="EI651" i="1"/>
  <c r="EI652" i="1"/>
  <c r="EI653" i="1"/>
  <c r="EI654" i="1"/>
  <c r="EI655" i="1"/>
  <c r="EI656" i="1"/>
  <c r="EI657" i="1"/>
  <c r="EI658" i="1"/>
  <c r="EI659" i="1"/>
  <c r="EI660" i="1"/>
  <c r="EI661" i="1"/>
  <c r="EI662" i="1"/>
  <c r="EI663" i="1"/>
  <c r="EI664" i="1"/>
  <c r="EI665" i="1"/>
  <c r="EI666" i="1"/>
  <c r="EI667" i="1"/>
  <c r="EI668" i="1"/>
  <c r="EI669" i="1"/>
  <c r="EI670" i="1"/>
  <c r="EI671" i="1"/>
  <c r="EI672" i="1"/>
  <c r="EI673" i="1"/>
  <c r="EI674" i="1"/>
  <c r="EI675" i="1"/>
  <c r="EI676" i="1"/>
  <c r="EI677" i="1"/>
  <c r="EI678" i="1"/>
  <c r="EI679" i="1"/>
  <c r="EI680" i="1"/>
  <c r="EI681" i="1"/>
  <c r="EI682" i="1"/>
  <c r="EI683" i="1"/>
  <c r="EI684" i="1"/>
  <c r="EI685" i="1"/>
  <c r="EI686" i="1"/>
  <c r="EI687" i="1"/>
  <c r="EI688" i="1"/>
  <c r="EI689" i="1"/>
  <c r="EI690" i="1"/>
  <c r="EI691" i="1"/>
  <c r="EI692" i="1"/>
  <c r="EI693" i="1"/>
  <c r="EI694" i="1"/>
  <c r="EI695" i="1"/>
  <c r="EI696" i="1"/>
  <c r="EI697" i="1"/>
  <c r="EI698" i="1"/>
  <c r="EI699" i="1"/>
  <c r="EI700" i="1"/>
  <c r="EI701" i="1"/>
  <c r="EI702" i="1"/>
  <c r="EI703" i="1"/>
  <c r="EI704" i="1"/>
  <c r="EI705" i="1"/>
  <c r="EI706" i="1"/>
  <c r="EI707" i="1"/>
  <c r="EI708" i="1"/>
  <c r="EI709" i="1"/>
  <c r="EI710" i="1"/>
  <c r="EI711" i="1"/>
  <c r="EI712" i="1"/>
  <c r="EI713" i="1"/>
  <c r="EI714" i="1"/>
  <c r="EI715" i="1"/>
  <c r="EI716" i="1"/>
  <c r="EI717" i="1"/>
  <c r="EI718" i="1"/>
  <c r="EI719" i="1"/>
  <c r="EI720" i="1"/>
  <c r="EI721" i="1"/>
  <c r="EI722" i="1"/>
  <c r="EI723" i="1"/>
  <c r="EI724" i="1"/>
  <c r="EI725" i="1"/>
  <c r="EI726" i="1"/>
  <c r="EI727" i="1"/>
  <c r="EI728" i="1"/>
  <c r="EI729" i="1"/>
  <c r="EI730" i="1"/>
  <c r="EI731" i="1"/>
  <c r="EI732" i="1"/>
  <c r="EI733" i="1"/>
  <c r="EI734" i="1"/>
  <c r="EI735" i="1"/>
  <c r="EI736" i="1"/>
  <c r="EI737" i="1"/>
  <c r="EI738" i="1"/>
  <c r="EI739" i="1"/>
  <c r="EI740" i="1"/>
  <c r="EI741" i="1"/>
  <c r="EI742" i="1"/>
  <c r="EI743" i="1"/>
  <c r="EI744" i="1"/>
  <c r="EI745" i="1"/>
  <c r="EI746" i="1"/>
  <c r="EI747" i="1"/>
  <c r="EI748" i="1"/>
  <c r="EI749" i="1"/>
  <c r="EI750" i="1"/>
  <c r="EI751" i="1"/>
  <c r="EI752" i="1"/>
  <c r="EI753" i="1"/>
  <c r="EI754" i="1"/>
  <c r="EI755" i="1"/>
  <c r="EI756" i="1"/>
  <c r="EI757" i="1"/>
  <c r="EI758" i="1"/>
  <c r="EI759" i="1"/>
  <c r="EI760" i="1"/>
  <c r="EI761" i="1"/>
  <c r="EI762" i="1"/>
  <c r="EI763" i="1"/>
  <c r="EI764" i="1"/>
  <c r="EI765" i="1"/>
  <c r="EI766" i="1"/>
  <c r="EI767" i="1"/>
  <c r="EI768" i="1"/>
  <c r="EI769" i="1"/>
  <c r="EI770" i="1"/>
  <c r="EI771" i="1"/>
  <c r="EI772" i="1"/>
  <c r="EI773" i="1"/>
  <c r="EI774" i="1"/>
  <c r="EI775" i="1"/>
  <c r="EI776" i="1"/>
  <c r="EI777" i="1"/>
  <c r="EI778" i="1"/>
  <c r="EI779" i="1"/>
  <c r="EI780" i="1"/>
  <c r="EI781" i="1"/>
  <c r="EI782" i="1"/>
  <c r="EI783" i="1"/>
  <c r="EI784" i="1"/>
  <c r="EI785" i="1"/>
  <c r="EI786" i="1"/>
  <c r="EI787" i="1"/>
  <c r="EI788" i="1"/>
  <c r="EI789" i="1"/>
  <c r="EI790" i="1"/>
  <c r="EI791" i="1"/>
  <c r="EI792" i="1"/>
  <c r="EI793" i="1"/>
  <c r="EI794" i="1"/>
  <c r="EI795" i="1"/>
  <c r="EI796" i="1"/>
  <c r="EI797" i="1"/>
  <c r="EI798" i="1"/>
  <c r="EI799" i="1"/>
  <c r="EI800" i="1"/>
  <c r="EI801" i="1"/>
  <c r="EI802" i="1"/>
  <c r="EI803" i="1"/>
  <c r="EI804" i="1"/>
  <c r="EI805" i="1"/>
  <c r="EI806" i="1"/>
  <c r="EI807" i="1"/>
  <c r="EI808" i="1"/>
  <c r="EI809" i="1"/>
  <c r="EI810" i="1"/>
  <c r="EI811" i="1"/>
  <c r="EI812" i="1"/>
  <c r="EI813" i="1"/>
  <c r="EI814" i="1"/>
  <c r="EI815" i="1"/>
  <c r="EI816" i="1"/>
  <c r="EI817" i="1"/>
  <c r="EI818" i="1"/>
  <c r="EI819" i="1"/>
  <c r="EI820" i="1"/>
  <c r="EI821" i="1"/>
  <c r="EI822" i="1"/>
  <c r="EI823" i="1"/>
  <c r="EI824" i="1"/>
  <c r="EI825" i="1"/>
  <c r="EI826" i="1"/>
  <c r="EI827" i="1"/>
  <c r="EI828" i="1"/>
  <c r="EI829" i="1"/>
  <c r="EI830" i="1"/>
  <c r="EI831" i="1"/>
  <c r="EI832" i="1"/>
  <c r="EI833" i="1"/>
  <c r="EI834" i="1"/>
  <c r="EI835" i="1"/>
  <c r="EI836" i="1"/>
  <c r="EI837" i="1"/>
  <c r="EI838" i="1"/>
  <c r="EI839" i="1"/>
  <c r="EI840" i="1"/>
  <c r="EI841" i="1"/>
  <c r="EI842" i="1"/>
  <c r="EI843" i="1"/>
  <c r="EI844" i="1"/>
  <c r="EI845" i="1"/>
  <c r="EI846" i="1"/>
  <c r="EI847" i="1"/>
  <c r="EI848" i="1"/>
  <c r="EI849" i="1"/>
  <c r="EI850" i="1"/>
  <c r="EI851" i="1"/>
  <c r="EI852" i="1"/>
  <c r="EI853" i="1"/>
  <c r="EI854" i="1"/>
  <c r="EI855" i="1"/>
  <c r="EI856" i="1"/>
  <c r="EI857" i="1"/>
  <c r="EI858" i="1"/>
  <c r="EI859" i="1"/>
  <c r="EI860" i="1"/>
  <c r="EI861" i="1"/>
  <c r="EI862" i="1"/>
  <c r="EI863" i="1"/>
  <c r="EI864" i="1"/>
  <c r="EI865" i="1"/>
  <c r="EI866" i="1"/>
  <c r="EI867" i="1"/>
  <c r="EI868" i="1"/>
  <c r="EI869" i="1"/>
  <c r="EI870" i="1"/>
  <c r="EI871" i="1"/>
  <c r="EI872" i="1"/>
  <c r="EI873" i="1"/>
  <c r="EI874" i="1"/>
  <c r="EI875" i="1"/>
  <c r="EI876" i="1"/>
  <c r="EI877" i="1"/>
  <c r="EI878" i="1"/>
  <c r="EI879" i="1"/>
  <c r="EI880" i="1"/>
  <c r="EI881" i="1"/>
  <c r="EI882" i="1"/>
  <c r="EI883" i="1"/>
  <c r="EI884" i="1"/>
  <c r="EI885" i="1"/>
  <c r="EI886" i="1"/>
  <c r="EI887" i="1"/>
  <c r="EI888" i="1"/>
  <c r="EI889" i="1"/>
  <c r="EI890" i="1"/>
  <c r="EI891" i="1"/>
  <c r="EI892" i="1"/>
  <c r="EI893" i="1"/>
  <c r="EI894" i="1"/>
  <c r="EI895" i="1"/>
  <c r="EI896" i="1"/>
  <c r="EI897" i="1"/>
  <c r="EI898" i="1"/>
  <c r="EI899" i="1"/>
  <c r="EI900" i="1"/>
  <c r="EI901" i="1"/>
  <c r="EI902" i="1"/>
  <c r="EI903" i="1"/>
  <c r="EI904" i="1"/>
  <c r="EI905" i="1"/>
  <c r="EI906" i="1"/>
  <c r="EI907" i="1"/>
  <c r="EI908" i="1"/>
  <c r="EI909" i="1"/>
  <c r="EI910" i="1"/>
  <c r="EI911" i="1"/>
  <c r="EI912" i="1"/>
  <c r="EI913" i="1"/>
  <c r="EI914" i="1"/>
  <c r="EI915" i="1"/>
  <c r="EI916" i="1"/>
  <c r="EI917" i="1"/>
  <c r="EI918" i="1"/>
  <c r="EI919" i="1"/>
  <c r="EI920" i="1"/>
  <c r="EI921" i="1"/>
  <c r="EI922" i="1"/>
  <c r="EI923" i="1"/>
  <c r="EI924" i="1"/>
  <c r="EI925" i="1"/>
  <c r="EI926" i="1"/>
  <c r="EI927" i="1"/>
  <c r="EI928" i="1"/>
  <c r="EI929" i="1"/>
  <c r="EI930" i="1"/>
  <c r="EI931" i="1"/>
  <c r="EI932" i="1"/>
  <c r="EI933" i="1"/>
  <c r="EI934" i="1"/>
  <c r="EI935" i="1"/>
  <c r="EI936" i="1"/>
  <c r="EI937" i="1"/>
  <c r="EI938" i="1"/>
  <c r="EI939" i="1"/>
  <c r="EI940" i="1"/>
  <c r="EI941" i="1"/>
  <c r="EI942" i="1"/>
  <c r="EI943" i="1"/>
  <c r="EI944" i="1"/>
  <c r="EI945" i="1"/>
  <c r="EI946" i="1"/>
  <c r="EI947" i="1"/>
  <c r="EI948" i="1"/>
  <c r="EI949" i="1"/>
  <c r="EI950" i="1"/>
  <c r="EI951" i="1"/>
  <c r="EI952" i="1"/>
  <c r="EI953" i="1"/>
  <c r="EI954" i="1"/>
  <c r="EI955" i="1"/>
  <c r="EI956" i="1"/>
  <c r="EI957" i="1"/>
  <c r="EI958" i="1"/>
  <c r="EI959" i="1"/>
  <c r="EI960" i="1"/>
  <c r="EI961" i="1"/>
  <c r="EI962" i="1"/>
  <c r="EI963" i="1"/>
  <c r="EI964" i="1"/>
  <c r="EI965" i="1"/>
  <c r="EI966" i="1"/>
  <c r="EI967" i="1"/>
  <c r="EI968" i="1"/>
  <c r="EI969" i="1"/>
  <c r="EI970" i="1"/>
  <c r="EI971" i="1"/>
  <c r="EI972" i="1"/>
  <c r="EI973" i="1"/>
  <c r="EI974" i="1"/>
  <c r="EI975" i="1"/>
  <c r="EI976" i="1"/>
  <c r="EI977" i="1"/>
  <c r="EQ6" i="1"/>
  <c r="EQ7" i="1"/>
  <c r="EQ8" i="1"/>
  <c r="EQ9" i="1"/>
  <c r="EQ10" i="1"/>
  <c r="EQ11" i="1"/>
  <c r="EQ12" i="1"/>
  <c r="EQ13" i="1"/>
  <c r="EQ14" i="1"/>
  <c r="EQ15" i="1"/>
  <c r="EQ16" i="1"/>
  <c r="EQ17" i="1"/>
  <c r="EQ18" i="1"/>
  <c r="EQ19" i="1"/>
  <c r="EQ20" i="1"/>
  <c r="EQ21" i="1"/>
  <c r="EQ22" i="1"/>
  <c r="EQ23" i="1"/>
  <c r="EQ24" i="1"/>
  <c r="EQ25" i="1"/>
  <c r="EQ26" i="1"/>
  <c r="EQ27" i="1"/>
  <c r="EQ28" i="1"/>
  <c r="EQ29" i="1"/>
  <c r="EQ30" i="1"/>
  <c r="EQ31" i="1"/>
  <c r="EQ32" i="1"/>
  <c r="EQ33" i="1"/>
  <c r="EQ34" i="1"/>
  <c r="EQ35" i="1"/>
  <c r="EQ36" i="1"/>
  <c r="EQ37" i="1"/>
  <c r="EQ38" i="1"/>
  <c r="EQ39" i="1"/>
  <c r="EQ40" i="1"/>
  <c r="EQ41" i="1"/>
  <c r="EQ42" i="1"/>
  <c r="EQ43" i="1"/>
  <c r="EQ44" i="1"/>
  <c r="EQ45" i="1"/>
  <c r="EQ46" i="1"/>
  <c r="EQ47" i="1"/>
  <c r="EQ48" i="1"/>
  <c r="EQ49" i="1"/>
  <c r="EQ50" i="1"/>
  <c r="EQ51" i="1"/>
  <c r="EQ52" i="1"/>
  <c r="EQ53" i="1"/>
  <c r="EQ54" i="1"/>
  <c r="EQ55" i="1"/>
  <c r="EQ56" i="1"/>
  <c r="EQ57" i="1"/>
  <c r="EQ58" i="1"/>
  <c r="EQ59" i="1"/>
  <c r="EQ60" i="1"/>
  <c r="EQ61" i="1"/>
  <c r="EQ62" i="1"/>
  <c r="EQ63" i="1"/>
  <c r="EQ64" i="1"/>
  <c r="EQ65" i="1"/>
  <c r="EQ66" i="1"/>
  <c r="EQ67" i="1"/>
  <c r="EQ68" i="1"/>
  <c r="EQ69" i="1"/>
  <c r="EQ70" i="1"/>
  <c r="EQ71" i="1"/>
  <c r="EQ72" i="1"/>
  <c r="EQ73" i="1"/>
  <c r="EQ74" i="1"/>
  <c r="EQ75" i="1"/>
  <c r="EQ76" i="1"/>
  <c r="EQ77" i="1"/>
  <c r="EQ78" i="1"/>
  <c r="EQ79" i="1"/>
  <c r="EQ80" i="1"/>
  <c r="EQ81" i="1"/>
  <c r="EQ82" i="1"/>
  <c r="EQ83" i="1"/>
  <c r="EQ84" i="1"/>
  <c r="EQ85" i="1"/>
  <c r="EQ86" i="1"/>
  <c r="EQ87" i="1"/>
  <c r="EQ88" i="1"/>
  <c r="EQ89" i="1"/>
  <c r="EQ90" i="1"/>
  <c r="EQ91" i="1"/>
  <c r="EQ92" i="1"/>
  <c r="EQ93" i="1"/>
  <c r="EQ94" i="1"/>
  <c r="EQ95" i="1"/>
  <c r="EQ96" i="1"/>
  <c r="EQ97" i="1"/>
  <c r="EQ98" i="1"/>
  <c r="EQ99" i="1"/>
  <c r="EQ100" i="1"/>
  <c r="EQ101" i="1"/>
  <c r="EQ102" i="1"/>
  <c r="EQ103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Q120" i="1"/>
  <c r="EQ121" i="1"/>
  <c r="EQ122" i="1"/>
  <c r="EQ123" i="1"/>
  <c r="EQ124" i="1"/>
  <c r="EQ125" i="1"/>
  <c r="EQ126" i="1"/>
  <c r="EQ127" i="1"/>
  <c r="EQ128" i="1"/>
  <c r="EQ129" i="1"/>
  <c r="EQ130" i="1"/>
  <c r="EQ131" i="1"/>
  <c r="EQ132" i="1"/>
  <c r="EQ133" i="1"/>
  <c r="EQ134" i="1"/>
  <c r="EQ135" i="1"/>
  <c r="EQ136" i="1"/>
  <c r="EQ137" i="1"/>
  <c r="EQ138" i="1"/>
  <c r="EQ139" i="1"/>
  <c r="EQ140" i="1"/>
  <c r="EQ141" i="1"/>
  <c r="EQ142" i="1"/>
  <c r="EQ143" i="1"/>
  <c r="EQ144" i="1"/>
  <c r="EQ145" i="1"/>
  <c r="EQ146" i="1"/>
  <c r="EQ147" i="1"/>
  <c r="EQ148" i="1"/>
  <c r="EQ149" i="1"/>
  <c r="EQ150" i="1"/>
  <c r="EQ151" i="1"/>
  <c r="EQ152" i="1"/>
  <c r="EQ153" i="1"/>
  <c r="EQ154" i="1"/>
  <c r="EQ155" i="1"/>
  <c r="EQ156" i="1"/>
  <c r="EQ157" i="1"/>
  <c r="EQ158" i="1"/>
  <c r="EQ159" i="1"/>
  <c r="EQ160" i="1"/>
  <c r="EQ161" i="1"/>
  <c r="EQ162" i="1"/>
  <c r="EQ163" i="1"/>
  <c r="EQ164" i="1"/>
  <c r="EQ165" i="1"/>
  <c r="EQ166" i="1"/>
  <c r="EQ167" i="1"/>
  <c r="EQ168" i="1"/>
  <c r="EQ169" i="1"/>
  <c r="EQ170" i="1"/>
  <c r="EQ171" i="1"/>
  <c r="EQ172" i="1"/>
  <c r="EQ173" i="1"/>
  <c r="EQ174" i="1"/>
  <c r="EQ175" i="1"/>
  <c r="EQ176" i="1"/>
  <c r="EQ177" i="1"/>
  <c r="EQ178" i="1"/>
  <c r="EQ179" i="1"/>
  <c r="EQ180" i="1"/>
  <c r="EQ181" i="1"/>
  <c r="EQ182" i="1"/>
  <c r="EQ183" i="1"/>
  <c r="EQ184" i="1"/>
  <c r="EQ185" i="1"/>
  <c r="EQ186" i="1"/>
  <c r="EQ187" i="1"/>
  <c r="EQ188" i="1"/>
  <c r="EQ189" i="1"/>
  <c r="EQ190" i="1"/>
  <c r="EQ191" i="1"/>
  <c r="EQ192" i="1"/>
  <c r="EQ193" i="1"/>
  <c r="EQ194" i="1"/>
  <c r="EQ195" i="1"/>
  <c r="EQ196" i="1"/>
  <c r="EQ197" i="1"/>
  <c r="EQ198" i="1"/>
  <c r="EQ199" i="1"/>
  <c r="EQ200" i="1"/>
  <c r="EQ201" i="1"/>
  <c r="EQ202" i="1"/>
  <c r="EQ203" i="1"/>
  <c r="EQ204" i="1"/>
  <c r="EQ205" i="1"/>
  <c r="EQ206" i="1"/>
  <c r="EQ207" i="1"/>
  <c r="EQ208" i="1"/>
  <c r="EQ209" i="1"/>
  <c r="EQ210" i="1"/>
  <c r="EQ211" i="1"/>
  <c r="EQ212" i="1"/>
  <c r="EQ213" i="1"/>
  <c r="EQ214" i="1"/>
  <c r="EQ215" i="1"/>
  <c r="EQ216" i="1"/>
  <c r="EQ217" i="1"/>
  <c r="EQ218" i="1"/>
  <c r="EQ219" i="1"/>
  <c r="EQ220" i="1"/>
  <c r="EQ221" i="1"/>
  <c r="EQ222" i="1"/>
  <c r="EQ223" i="1"/>
  <c r="EQ224" i="1"/>
  <c r="EQ225" i="1"/>
  <c r="EQ226" i="1"/>
  <c r="EQ227" i="1"/>
  <c r="EQ228" i="1"/>
  <c r="EQ229" i="1"/>
  <c r="EQ230" i="1"/>
  <c r="EQ231" i="1"/>
  <c r="EQ232" i="1"/>
  <c r="EQ233" i="1"/>
  <c r="EQ234" i="1"/>
  <c r="EQ235" i="1"/>
  <c r="EQ236" i="1"/>
  <c r="EQ237" i="1"/>
  <c r="EQ238" i="1"/>
  <c r="EQ239" i="1"/>
  <c r="EQ240" i="1"/>
  <c r="EQ241" i="1"/>
  <c r="EQ242" i="1"/>
  <c r="EQ243" i="1"/>
  <c r="EQ244" i="1"/>
  <c r="EQ245" i="1"/>
  <c r="EQ246" i="1"/>
  <c r="EQ247" i="1"/>
  <c r="EQ248" i="1"/>
  <c r="EQ249" i="1"/>
  <c r="EQ250" i="1"/>
  <c r="EQ251" i="1"/>
  <c r="EQ252" i="1"/>
  <c r="EQ253" i="1"/>
  <c r="EQ254" i="1"/>
  <c r="EQ255" i="1"/>
  <c r="EQ256" i="1"/>
  <c r="EQ257" i="1"/>
  <c r="EQ258" i="1"/>
  <c r="EQ259" i="1"/>
  <c r="EQ260" i="1"/>
  <c r="EQ261" i="1"/>
  <c r="EQ262" i="1"/>
  <c r="EQ263" i="1"/>
  <c r="EQ264" i="1"/>
  <c r="EQ265" i="1"/>
  <c r="EQ266" i="1"/>
  <c r="EQ267" i="1"/>
  <c r="EQ268" i="1"/>
  <c r="EQ269" i="1"/>
  <c r="EQ270" i="1"/>
  <c r="EQ271" i="1"/>
  <c r="EQ272" i="1"/>
  <c r="EQ273" i="1"/>
  <c r="EQ274" i="1"/>
  <c r="EQ275" i="1"/>
  <c r="EQ276" i="1"/>
  <c r="EQ277" i="1"/>
  <c r="EQ278" i="1"/>
  <c r="EQ279" i="1"/>
  <c r="EQ280" i="1"/>
  <c r="EQ281" i="1"/>
  <c r="EQ282" i="1"/>
  <c r="EQ283" i="1"/>
  <c r="EQ284" i="1"/>
  <c r="EQ285" i="1"/>
  <c r="EQ286" i="1"/>
  <c r="EQ287" i="1"/>
  <c r="EQ288" i="1"/>
  <c r="EQ289" i="1"/>
  <c r="EQ290" i="1"/>
  <c r="EQ291" i="1"/>
  <c r="EQ292" i="1"/>
  <c r="EQ293" i="1"/>
  <c r="EQ294" i="1"/>
  <c r="EQ295" i="1"/>
  <c r="EQ296" i="1"/>
  <c r="EQ297" i="1"/>
  <c r="EQ298" i="1"/>
  <c r="EQ299" i="1"/>
  <c r="EQ300" i="1"/>
  <c r="EQ301" i="1"/>
  <c r="EQ302" i="1"/>
  <c r="EQ303" i="1"/>
  <c r="EQ304" i="1"/>
  <c r="EQ305" i="1"/>
  <c r="EQ306" i="1"/>
  <c r="EQ307" i="1"/>
  <c r="EQ308" i="1"/>
  <c r="EQ309" i="1"/>
  <c r="EQ310" i="1"/>
  <c r="EQ311" i="1"/>
  <c r="EQ312" i="1"/>
  <c r="EQ313" i="1"/>
  <c r="EQ314" i="1"/>
  <c r="EQ315" i="1"/>
  <c r="EQ316" i="1"/>
  <c r="EQ317" i="1"/>
  <c r="EQ318" i="1"/>
  <c r="EQ319" i="1"/>
  <c r="EQ320" i="1"/>
  <c r="EQ321" i="1"/>
  <c r="EQ322" i="1"/>
  <c r="EQ323" i="1"/>
  <c r="EQ324" i="1"/>
  <c r="EQ325" i="1"/>
  <c r="EQ326" i="1"/>
  <c r="EQ327" i="1"/>
  <c r="EQ328" i="1"/>
  <c r="EQ329" i="1"/>
  <c r="EQ330" i="1"/>
  <c r="EQ331" i="1"/>
  <c r="EQ332" i="1"/>
  <c r="EQ333" i="1"/>
  <c r="EQ334" i="1"/>
  <c r="EQ335" i="1"/>
  <c r="EQ336" i="1"/>
  <c r="EQ337" i="1"/>
  <c r="EQ338" i="1"/>
  <c r="EQ339" i="1"/>
  <c r="EQ340" i="1"/>
  <c r="EQ341" i="1"/>
  <c r="EQ342" i="1"/>
  <c r="EQ343" i="1"/>
  <c r="EQ344" i="1"/>
  <c r="EQ345" i="1"/>
  <c r="EQ346" i="1"/>
  <c r="EQ347" i="1"/>
  <c r="EQ348" i="1"/>
  <c r="EQ349" i="1"/>
  <c r="EQ350" i="1"/>
  <c r="EQ351" i="1"/>
  <c r="EQ352" i="1"/>
  <c r="EQ353" i="1"/>
  <c r="EQ354" i="1"/>
  <c r="EQ355" i="1"/>
  <c r="EQ356" i="1"/>
  <c r="EQ357" i="1"/>
  <c r="EQ358" i="1"/>
  <c r="EQ359" i="1"/>
  <c r="EQ360" i="1"/>
  <c r="EQ361" i="1"/>
  <c r="EQ362" i="1"/>
  <c r="EQ363" i="1"/>
  <c r="EQ364" i="1"/>
  <c r="EQ365" i="1"/>
  <c r="EQ366" i="1"/>
  <c r="EQ367" i="1"/>
  <c r="EQ368" i="1"/>
  <c r="EQ369" i="1"/>
  <c r="EQ370" i="1"/>
  <c r="EQ371" i="1"/>
  <c r="EQ372" i="1"/>
  <c r="EQ373" i="1"/>
  <c r="EQ374" i="1"/>
  <c r="EQ375" i="1"/>
  <c r="EQ376" i="1"/>
  <c r="EQ377" i="1"/>
  <c r="EQ378" i="1"/>
  <c r="EQ379" i="1"/>
  <c r="EQ380" i="1"/>
  <c r="EQ381" i="1"/>
  <c r="EQ382" i="1"/>
  <c r="EQ383" i="1"/>
  <c r="EQ384" i="1"/>
  <c r="EQ385" i="1"/>
  <c r="EQ386" i="1"/>
  <c r="EQ387" i="1"/>
  <c r="EQ388" i="1"/>
  <c r="EQ389" i="1"/>
  <c r="EQ390" i="1"/>
  <c r="EQ391" i="1"/>
  <c r="EQ392" i="1"/>
  <c r="EQ393" i="1"/>
  <c r="EQ394" i="1"/>
  <c r="EQ395" i="1"/>
  <c r="EQ396" i="1"/>
  <c r="EQ397" i="1"/>
  <c r="EQ398" i="1"/>
  <c r="EQ399" i="1"/>
  <c r="EQ400" i="1"/>
  <c r="EQ401" i="1"/>
  <c r="EQ402" i="1"/>
  <c r="EQ403" i="1"/>
  <c r="EQ404" i="1"/>
  <c r="EQ405" i="1"/>
  <c r="EQ406" i="1"/>
  <c r="EQ407" i="1"/>
  <c r="EQ408" i="1"/>
  <c r="EQ409" i="1"/>
  <c r="EQ410" i="1"/>
  <c r="EQ411" i="1"/>
  <c r="EQ412" i="1"/>
  <c r="EQ413" i="1"/>
  <c r="EQ414" i="1"/>
  <c r="EQ415" i="1"/>
  <c r="EQ416" i="1"/>
  <c r="EQ417" i="1"/>
  <c r="EQ418" i="1"/>
  <c r="EQ419" i="1"/>
  <c r="EQ420" i="1"/>
  <c r="EQ421" i="1"/>
  <c r="EQ422" i="1"/>
  <c r="EQ423" i="1"/>
  <c r="EQ424" i="1"/>
  <c r="EQ425" i="1"/>
  <c r="EQ426" i="1"/>
  <c r="EQ427" i="1"/>
  <c r="EQ428" i="1"/>
  <c r="EQ429" i="1"/>
  <c r="EQ430" i="1"/>
  <c r="EQ431" i="1"/>
  <c r="EQ432" i="1"/>
  <c r="EQ433" i="1"/>
  <c r="EQ434" i="1"/>
  <c r="EQ435" i="1"/>
  <c r="EQ436" i="1"/>
  <c r="EQ437" i="1"/>
  <c r="EQ438" i="1"/>
  <c r="EQ439" i="1"/>
  <c r="EQ440" i="1"/>
  <c r="EQ441" i="1"/>
  <c r="EQ442" i="1"/>
  <c r="EQ443" i="1"/>
  <c r="EQ444" i="1"/>
  <c r="EQ445" i="1"/>
  <c r="EQ446" i="1"/>
  <c r="EQ447" i="1"/>
  <c r="EQ448" i="1"/>
  <c r="EQ449" i="1"/>
  <c r="EQ450" i="1"/>
  <c r="EQ451" i="1"/>
  <c r="EQ452" i="1"/>
  <c r="EQ453" i="1"/>
  <c r="EQ454" i="1"/>
  <c r="EQ455" i="1"/>
  <c r="EQ456" i="1"/>
  <c r="EQ457" i="1"/>
  <c r="EQ458" i="1"/>
  <c r="EQ459" i="1"/>
  <c r="EQ460" i="1"/>
  <c r="EQ461" i="1"/>
  <c r="EQ462" i="1"/>
  <c r="EQ463" i="1"/>
  <c r="EQ464" i="1"/>
  <c r="EQ465" i="1"/>
  <c r="EQ466" i="1"/>
  <c r="EQ467" i="1"/>
  <c r="EQ468" i="1"/>
  <c r="EQ469" i="1"/>
  <c r="EQ470" i="1"/>
  <c r="EQ471" i="1"/>
  <c r="EQ472" i="1"/>
  <c r="EQ473" i="1"/>
  <c r="EQ474" i="1"/>
  <c r="EQ475" i="1"/>
  <c r="EQ476" i="1"/>
  <c r="EQ477" i="1"/>
  <c r="EQ478" i="1"/>
  <c r="EQ479" i="1"/>
  <c r="EQ480" i="1"/>
  <c r="EQ481" i="1"/>
  <c r="EQ482" i="1"/>
  <c r="EQ483" i="1"/>
  <c r="EQ484" i="1"/>
  <c r="EQ485" i="1"/>
  <c r="EQ486" i="1"/>
  <c r="EQ487" i="1"/>
  <c r="EQ488" i="1"/>
  <c r="EQ489" i="1"/>
  <c r="EQ490" i="1"/>
  <c r="EQ491" i="1"/>
  <c r="EQ492" i="1"/>
  <c r="EQ493" i="1"/>
  <c r="EQ494" i="1"/>
  <c r="EQ495" i="1"/>
  <c r="EQ496" i="1"/>
  <c r="EQ497" i="1"/>
  <c r="EQ498" i="1"/>
  <c r="EQ499" i="1"/>
  <c r="EQ500" i="1"/>
  <c r="EQ501" i="1"/>
  <c r="EQ502" i="1"/>
  <c r="EQ503" i="1"/>
  <c r="EQ504" i="1"/>
  <c r="EQ505" i="1"/>
  <c r="EQ506" i="1"/>
  <c r="EQ507" i="1"/>
  <c r="EQ508" i="1"/>
  <c r="EQ509" i="1"/>
  <c r="EQ510" i="1"/>
  <c r="EQ511" i="1"/>
  <c r="EQ512" i="1"/>
  <c r="EQ513" i="1"/>
  <c r="EQ514" i="1"/>
  <c r="EQ515" i="1"/>
  <c r="EQ516" i="1"/>
  <c r="EQ517" i="1"/>
  <c r="EQ518" i="1"/>
  <c r="EQ519" i="1"/>
  <c r="EQ520" i="1"/>
  <c r="EQ521" i="1"/>
  <c r="EQ522" i="1"/>
  <c r="EQ523" i="1"/>
  <c r="EQ524" i="1"/>
  <c r="EQ525" i="1"/>
  <c r="EQ526" i="1"/>
  <c r="EQ527" i="1"/>
  <c r="EQ528" i="1"/>
  <c r="EQ529" i="1"/>
  <c r="EQ530" i="1"/>
  <c r="EQ531" i="1"/>
  <c r="EQ532" i="1"/>
  <c r="EQ533" i="1"/>
  <c r="EQ534" i="1"/>
  <c r="EQ535" i="1"/>
  <c r="EQ536" i="1"/>
  <c r="EQ537" i="1"/>
  <c r="EQ538" i="1"/>
  <c r="EQ539" i="1"/>
  <c r="EQ540" i="1"/>
  <c r="EQ541" i="1"/>
  <c r="EQ542" i="1"/>
  <c r="EQ543" i="1"/>
  <c r="EQ544" i="1"/>
  <c r="EQ545" i="1"/>
  <c r="EQ546" i="1"/>
  <c r="EQ547" i="1"/>
  <c r="EQ548" i="1"/>
  <c r="EQ549" i="1"/>
  <c r="EQ550" i="1"/>
  <c r="EQ551" i="1"/>
  <c r="EQ552" i="1"/>
  <c r="EQ553" i="1"/>
  <c r="EQ554" i="1"/>
  <c r="EQ555" i="1"/>
  <c r="EQ556" i="1"/>
  <c r="EQ557" i="1"/>
  <c r="EQ558" i="1"/>
  <c r="EQ559" i="1"/>
  <c r="EQ560" i="1"/>
  <c r="EQ561" i="1"/>
  <c r="EQ562" i="1"/>
  <c r="EQ563" i="1"/>
  <c r="EQ564" i="1"/>
  <c r="EQ565" i="1"/>
  <c r="EQ566" i="1"/>
  <c r="EQ567" i="1"/>
  <c r="EQ568" i="1"/>
  <c r="EQ569" i="1"/>
  <c r="EQ570" i="1"/>
  <c r="EQ571" i="1"/>
  <c r="EQ572" i="1"/>
  <c r="EQ573" i="1"/>
  <c r="EQ574" i="1"/>
  <c r="EQ575" i="1"/>
  <c r="EQ576" i="1"/>
  <c r="EQ577" i="1"/>
  <c r="EQ578" i="1"/>
  <c r="EQ579" i="1"/>
  <c r="EQ580" i="1"/>
  <c r="EQ581" i="1"/>
  <c r="EQ582" i="1"/>
  <c r="EQ583" i="1"/>
  <c r="EQ584" i="1"/>
  <c r="EQ585" i="1"/>
  <c r="EQ586" i="1"/>
  <c r="EQ587" i="1"/>
  <c r="EQ588" i="1"/>
  <c r="EQ589" i="1"/>
  <c r="EQ590" i="1"/>
  <c r="EQ591" i="1"/>
  <c r="EQ592" i="1"/>
  <c r="EQ593" i="1"/>
  <c r="EQ594" i="1"/>
  <c r="EQ595" i="1"/>
  <c r="EQ596" i="1"/>
  <c r="EQ597" i="1"/>
  <c r="EQ598" i="1"/>
  <c r="EQ599" i="1"/>
  <c r="EQ600" i="1"/>
  <c r="EQ601" i="1"/>
  <c r="EQ602" i="1"/>
  <c r="EQ603" i="1"/>
  <c r="EQ604" i="1"/>
  <c r="EQ605" i="1"/>
  <c r="EQ606" i="1"/>
  <c r="EQ607" i="1"/>
  <c r="EQ608" i="1"/>
  <c r="EQ609" i="1"/>
  <c r="EQ610" i="1"/>
  <c r="EQ611" i="1"/>
  <c r="EQ612" i="1"/>
  <c r="EQ613" i="1"/>
  <c r="EQ614" i="1"/>
  <c r="EQ615" i="1"/>
  <c r="EQ616" i="1"/>
  <c r="EQ617" i="1"/>
  <c r="EQ618" i="1"/>
  <c r="EQ619" i="1"/>
  <c r="EQ620" i="1"/>
  <c r="EQ621" i="1"/>
  <c r="EQ622" i="1"/>
  <c r="EQ623" i="1"/>
  <c r="EQ624" i="1"/>
  <c r="EQ625" i="1"/>
  <c r="EQ626" i="1"/>
  <c r="EQ627" i="1"/>
  <c r="EQ628" i="1"/>
  <c r="EQ629" i="1"/>
  <c r="EQ630" i="1"/>
  <c r="EQ631" i="1"/>
  <c r="EQ632" i="1"/>
  <c r="EQ633" i="1"/>
  <c r="EQ634" i="1"/>
  <c r="EQ635" i="1"/>
  <c r="EQ636" i="1"/>
  <c r="EQ637" i="1"/>
  <c r="EQ638" i="1"/>
  <c r="EQ639" i="1"/>
  <c r="EQ640" i="1"/>
  <c r="EQ641" i="1"/>
  <c r="EQ642" i="1"/>
  <c r="EQ643" i="1"/>
  <c r="EQ644" i="1"/>
  <c r="EQ645" i="1"/>
  <c r="EQ646" i="1"/>
  <c r="EQ647" i="1"/>
  <c r="EQ648" i="1"/>
  <c r="EQ649" i="1"/>
  <c r="EQ650" i="1"/>
  <c r="EQ651" i="1"/>
  <c r="EQ652" i="1"/>
  <c r="EQ653" i="1"/>
  <c r="EQ654" i="1"/>
  <c r="EQ655" i="1"/>
  <c r="EQ656" i="1"/>
  <c r="EQ657" i="1"/>
  <c r="EQ658" i="1"/>
  <c r="EQ659" i="1"/>
  <c r="EQ660" i="1"/>
  <c r="EQ661" i="1"/>
  <c r="EQ662" i="1"/>
  <c r="EQ663" i="1"/>
  <c r="EQ664" i="1"/>
  <c r="EQ665" i="1"/>
  <c r="EQ666" i="1"/>
  <c r="EQ667" i="1"/>
  <c r="EQ668" i="1"/>
  <c r="EQ669" i="1"/>
  <c r="EQ670" i="1"/>
  <c r="EQ671" i="1"/>
  <c r="EQ672" i="1"/>
  <c r="EQ673" i="1"/>
  <c r="EQ674" i="1"/>
  <c r="EQ675" i="1"/>
  <c r="EQ676" i="1"/>
  <c r="EQ677" i="1"/>
  <c r="EQ678" i="1"/>
  <c r="EQ679" i="1"/>
  <c r="EQ680" i="1"/>
  <c r="EQ681" i="1"/>
  <c r="EQ682" i="1"/>
  <c r="EQ683" i="1"/>
  <c r="EQ684" i="1"/>
  <c r="EQ685" i="1"/>
  <c r="EQ686" i="1"/>
  <c r="EQ687" i="1"/>
  <c r="EQ688" i="1"/>
  <c r="EQ689" i="1"/>
  <c r="EQ690" i="1"/>
  <c r="EQ691" i="1"/>
  <c r="EQ692" i="1"/>
  <c r="EQ693" i="1"/>
  <c r="EQ694" i="1"/>
  <c r="EQ695" i="1"/>
  <c r="EQ696" i="1"/>
  <c r="EQ697" i="1"/>
  <c r="EQ698" i="1"/>
  <c r="EQ699" i="1"/>
  <c r="EQ700" i="1"/>
  <c r="EQ701" i="1"/>
  <c r="EQ702" i="1"/>
  <c r="EQ703" i="1"/>
  <c r="EQ704" i="1"/>
  <c r="EQ705" i="1"/>
  <c r="EQ706" i="1"/>
  <c r="EQ707" i="1"/>
  <c r="EQ708" i="1"/>
  <c r="EQ709" i="1"/>
  <c r="EQ710" i="1"/>
  <c r="EQ711" i="1"/>
  <c r="EQ712" i="1"/>
  <c r="EQ713" i="1"/>
  <c r="EQ714" i="1"/>
  <c r="EQ715" i="1"/>
  <c r="EQ716" i="1"/>
  <c r="EQ717" i="1"/>
  <c r="EQ718" i="1"/>
  <c r="EQ719" i="1"/>
  <c r="EQ720" i="1"/>
  <c r="EQ721" i="1"/>
  <c r="EQ722" i="1"/>
  <c r="EQ723" i="1"/>
  <c r="EQ724" i="1"/>
  <c r="EQ725" i="1"/>
  <c r="EQ726" i="1"/>
  <c r="EQ727" i="1"/>
  <c r="EQ728" i="1"/>
  <c r="EQ729" i="1"/>
  <c r="EQ730" i="1"/>
  <c r="EQ731" i="1"/>
  <c r="EQ732" i="1"/>
  <c r="EQ733" i="1"/>
  <c r="EQ734" i="1"/>
  <c r="EQ735" i="1"/>
  <c r="EQ736" i="1"/>
  <c r="EQ737" i="1"/>
  <c r="EQ738" i="1"/>
  <c r="EQ739" i="1"/>
  <c r="EQ740" i="1"/>
  <c r="EQ741" i="1"/>
  <c r="EQ742" i="1"/>
  <c r="EQ743" i="1"/>
  <c r="EQ744" i="1"/>
  <c r="EQ745" i="1"/>
  <c r="EQ746" i="1"/>
  <c r="EQ747" i="1"/>
  <c r="EQ748" i="1"/>
  <c r="EQ749" i="1"/>
  <c r="EQ750" i="1"/>
  <c r="EQ751" i="1"/>
  <c r="EQ752" i="1"/>
  <c r="EQ753" i="1"/>
  <c r="EQ754" i="1"/>
  <c r="EQ755" i="1"/>
  <c r="EQ756" i="1"/>
  <c r="EQ757" i="1"/>
  <c r="EQ758" i="1"/>
  <c r="EQ759" i="1"/>
  <c r="EQ760" i="1"/>
  <c r="EQ761" i="1"/>
  <c r="EQ762" i="1"/>
  <c r="EQ763" i="1"/>
  <c r="EQ764" i="1"/>
  <c r="EQ765" i="1"/>
  <c r="EQ766" i="1"/>
  <c r="EQ767" i="1"/>
  <c r="EQ768" i="1"/>
  <c r="EQ769" i="1"/>
  <c r="EQ770" i="1"/>
  <c r="EQ771" i="1"/>
  <c r="EQ772" i="1"/>
  <c r="EQ773" i="1"/>
  <c r="EQ774" i="1"/>
  <c r="EQ775" i="1"/>
  <c r="EQ776" i="1"/>
  <c r="EQ777" i="1"/>
  <c r="EQ778" i="1"/>
  <c r="EQ779" i="1"/>
  <c r="EQ780" i="1"/>
  <c r="EQ781" i="1"/>
  <c r="EQ782" i="1"/>
  <c r="EQ783" i="1"/>
  <c r="EQ784" i="1"/>
  <c r="EQ785" i="1"/>
  <c r="EQ786" i="1"/>
  <c r="EQ787" i="1"/>
  <c r="EQ788" i="1"/>
  <c r="EQ789" i="1"/>
  <c r="EQ790" i="1"/>
  <c r="EQ791" i="1"/>
  <c r="EQ792" i="1"/>
  <c r="EQ793" i="1"/>
  <c r="EQ794" i="1"/>
  <c r="EQ795" i="1"/>
  <c r="EQ796" i="1"/>
  <c r="EQ797" i="1"/>
  <c r="EQ798" i="1"/>
  <c r="EQ799" i="1"/>
  <c r="EQ800" i="1"/>
  <c r="EQ801" i="1"/>
  <c r="EQ802" i="1"/>
  <c r="EQ803" i="1"/>
  <c r="EQ804" i="1"/>
  <c r="EQ805" i="1"/>
  <c r="EQ806" i="1"/>
  <c r="EQ807" i="1"/>
  <c r="EQ808" i="1"/>
  <c r="EQ809" i="1"/>
  <c r="EQ810" i="1"/>
  <c r="EQ811" i="1"/>
  <c r="EQ812" i="1"/>
  <c r="EQ813" i="1"/>
  <c r="EQ814" i="1"/>
  <c r="EQ815" i="1"/>
  <c r="EQ816" i="1"/>
  <c r="EQ817" i="1"/>
  <c r="EQ818" i="1"/>
  <c r="EQ819" i="1"/>
  <c r="EQ820" i="1"/>
  <c r="EQ821" i="1"/>
  <c r="EQ822" i="1"/>
  <c r="EQ823" i="1"/>
  <c r="EQ824" i="1"/>
  <c r="EQ825" i="1"/>
  <c r="EQ826" i="1"/>
  <c r="EQ827" i="1"/>
  <c r="EQ828" i="1"/>
  <c r="EQ829" i="1"/>
  <c r="EQ830" i="1"/>
  <c r="EQ831" i="1"/>
  <c r="EQ832" i="1"/>
  <c r="EQ833" i="1"/>
  <c r="EQ834" i="1"/>
  <c r="EQ835" i="1"/>
  <c r="EQ836" i="1"/>
  <c r="EQ837" i="1"/>
  <c r="EQ838" i="1"/>
  <c r="EQ839" i="1"/>
  <c r="EQ840" i="1"/>
  <c r="EQ841" i="1"/>
  <c r="EQ842" i="1"/>
  <c r="EQ843" i="1"/>
  <c r="EQ844" i="1"/>
  <c r="EQ845" i="1"/>
  <c r="EQ846" i="1"/>
  <c r="EQ847" i="1"/>
  <c r="EQ848" i="1"/>
  <c r="EQ849" i="1"/>
  <c r="EQ850" i="1"/>
  <c r="EQ851" i="1"/>
  <c r="EQ852" i="1"/>
  <c r="EQ853" i="1"/>
  <c r="EQ854" i="1"/>
  <c r="EQ855" i="1"/>
  <c r="EQ856" i="1"/>
  <c r="EQ857" i="1"/>
  <c r="EQ858" i="1"/>
  <c r="EQ859" i="1"/>
  <c r="EQ860" i="1"/>
  <c r="EQ861" i="1"/>
  <c r="EQ862" i="1"/>
  <c r="EQ863" i="1"/>
  <c r="EQ864" i="1"/>
  <c r="EQ865" i="1"/>
  <c r="EQ866" i="1"/>
  <c r="EQ867" i="1"/>
  <c r="EQ868" i="1"/>
  <c r="EQ869" i="1"/>
  <c r="EQ870" i="1"/>
  <c r="EQ871" i="1"/>
  <c r="EQ872" i="1"/>
  <c r="EQ873" i="1"/>
  <c r="EQ874" i="1"/>
  <c r="EQ875" i="1"/>
  <c r="EQ876" i="1"/>
  <c r="EQ877" i="1"/>
  <c r="EQ878" i="1"/>
  <c r="EQ879" i="1"/>
  <c r="EQ880" i="1"/>
  <c r="EQ881" i="1"/>
  <c r="EQ882" i="1"/>
  <c r="EQ883" i="1"/>
  <c r="EQ884" i="1"/>
  <c r="EQ885" i="1"/>
  <c r="EQ886" i="1"/>
  <c r="EQ887" i="1"/>
  <c r="EQ888" i="1"/>
  <c r="EQ889" i="1"/>
  <c r="EQ890" i="1"/>
  <c r="EQ891" i="1"/>
  <c r="EQ892" i="1"/>
  <c r="EQ893" i="1"/>
  <c r="EQ894" i="1"/>
  <c r="EQ895" i="1"/>
  <c r="EQ896" i="1"/>
  <c r="EQ897" i="1"/>
  <c r="EQ898" i="1"/>
  <c r="EQ899" i="1"/>
  <c r="EQ900" i="1"/>
  <c r="EQ901" i="1"/>
  <c r="EQ902" i="1"/>
  <c r="EQ903" i="1"/>
  <c r="EQ904" i="1"/>
  <c r="EQ905" i="1"/>
  <c r="EQ906" i="1"/>
  <c r="EQ907" i="1"/>
  <c r="EQ908" i="1"/>
  <c r="EQ909" i="1"/>
  <c r="EQ910" i="1"/>
  <c r="EQ911" i="1"/>
  <c r="EQ912" i="1"/>
  <c r="EQ913" i="1"/>
  <c r="EQ914" i="1"/>
  <c r="EQ915" i="1"/>
  <c r="EQ916" i="1"/>
  <c r="EQ917" i="1"/>
  <c r="EQ918" i="1"/>
  <c r="EQ919" i="1"/>
  <c r="EQ920" i="1"/>
  <c r="EQ921" i="1"/>
  <c r="EQ922" i="1"/>
  <c r="EQ923" i="1"/>
  <c r="EQ924" i="1"/>
  <c r="EQ925" i="1"/>
  <c r="EQ926" i="1"/>
  <c r="EQ927" i="1"/>
  <c r="EQ928" i="1"/>
  <c r="EQ929" i="1"/>
  <c r="EQ930" i="1"/>
  <c r="EQ931" i="1"/>
  <c r="EQ932" i="1"/>
  <c r="EQ933" i="1"/>
  <c r="EQ934" i="1"/>
  <c r="EQ935" i="1"/>
  <c r="EQ936" i="1"/>
  <c r="EQ937" i="1"/>
  <c r="EQ938" i="1"/>
  <c r="EQ939" i="1"/>
  <c r="EQ940" i="1"/>
  <c r="EQ941" i="1"/>
  <c r="EQ942" i="1"/>
  <c r="EQ943" i="1"/>
  <c r="EQ944" i="1"/>
  <c r="EQ945" i="1"/>
  <c r="EQ946" i="1"/>
  <c r="EQ947" i="1"/>
  <c r="EQ948" i="1"/>
  <c r="EQ949" i="1"/>
  <c r="EQ950" i="1"/>
  <c r="EQ951" i="1"/>
  <c r="EQ952" i="1"/>
  <c r="EQ953" i="1"/>
  <c r="EQ954" i="1"/>
  <c r="EQ955" i="1"/>
  <c r="EQ956" i="1"/>
  <c r="EQ957" i="1"/>
  <c r="EQ958" i="1"/>
  <c r="EQ959" i="1"/>
  <c r="EQ960" i="1"/>
  <c r="EQ961" i="1"/>
  <c r="EQ962" i="1"/>
  <c r="EQ963" i="1"/>
  <c r="EQ964" i="1"/>
  <c r="EQ965" i="1"/>
  <c r="EQ966" i="1"/>
  <c r="EQ967" i="1"/>
  <c r="EQ968" i="1"/>
  <c r="EQ969" i="1"/>
  <c r="EQ970" i="1"/>
  <c r="EQ971" i="1"/>
  <c r="EQ972" i="1"/>
  <c r="EQ973" i="1"/>
  <c r="EQ974" i="1"/>
  <c r="EQ975" i="1"/>
  <c r="EQ976" i="1"/>
  <c r="EQ977" i="1"/>
  <c r="EY6" i="1"/>
  <c r="EY7" i="1"/>
  <c r="EY8" i="1"/>
  <c r="EY9" i="1"/>
  <c r="EY10" i="1"/>
  <c r="EY11" i="1"/>
  <c r="EY12" i="1"/>
  <c r="EY13" i="1"/>
  <c r="EY14" i="1"/>
  <c r="EY15" i="1"/>
  <c r="EY16" i="1"/>
  <c r="EY17" i="1"/>
  <c r="EY18" i="1"/>
  <c r="EY19" i="1"/>
  <c r="EY20" i="1"/>
  <c r="EY21" i="1"/>
  <c r="EY22" i="1"/>
  <c r="EY23" i="1"/>
  <c r="EY24" i="1"/>
  <c r="EY25" i="1"/>
  <c r="EY26" i="1"/>
  <c r="EY27" i="1"/>
  <c r="EY28" i="1"/>
  <c r="EY29" i="1"/>
  <c r="EY30" i="1"/>
  <c r="EY31" i="1"/>
  <c r="EY32" i="1"/>
  <c r="EY33" i="1"/>
  <c r="EY34" i="1"/>
  <c r="EY35" i="1"/>
  <c r="EY36" i="1"/>
  <c r="EY37" i="1"/>
  <c r="EY38" i="1"/>
  <c r="EY39" i="1"/>
  <c r="EY40" i="1"/>
  <c r="EY41" i="1"/>
  <c r="EY42" i="1"/>
  <c r="EY43" i="1"/>
  <c r="EY44" i="1"/>
  <c r="EY45" i="1"/>
  <c r="EY46" i="1"/>
  <c r="EY47" i="1"/>
  <c r="EY48" i="1"/>
  <c r="EY49" i="1"/>
  <c r="EY50" i="1"/>
  <c r="EY51" i="1"/>
  <c r="EY52" i="1"/>
  <c r="EY53" i="1"/>
  <c r="EY54" i="1"/>
  <c r="EY55" i="1"/>
  <c r="EY56" i="1"/>
  <c r="EY57" i="1"/>
  <c r="EY58" i="1"/>
  <c r="EY59" i="1"/>
  <c r="EY60" i="1"/>
  <c r="EY61" i="1"/>
  <c r="EY62" i="1"/>
  <c r="EY63" i="1"/>
  <c r="EY64" i="1"/>
  <c r="EY65" i="1"/>
  <c r="EY66" i="1"/>
  <c r="EY67" i="1"/>
  <c r="EY68" i="1"/>
  <c r="EY69" i="1"/>
  <c r="EY70" i="1"/>
  <c r="EY71" i="1"/>
  <c r="EY72" i="1"/>
  <c r="EY73" i="1"/>
  <c r="EY74" i="1"/>
  <c r="EY75" i="1"/>
  <c r="EY76" i="1"/>
  <c r="EY77" i="1"/>
  <c r="EY78" i="1"/>
  <c r="EY79" i="1"/>
  <c r="EY80" i="1"/>
  <c r="EY81" i="1"/>
  <c r="EY82" i="1"/>
  <c r="EY83" i="1"/>
  <c r="EY84" i="1"/>
  <c r="EY85" i="1"/>
  <c r="EY86" i="1"/>
  <c r="EY87" i="1"/>
  <c r="EY88" i="1"/>
  <c r="EY89" i="1"/>
  <c r="EY90" i="1"/>
  <c r="EY91" i="1"/>
  <c r="EY92" i="1"/>
  <c r="EY93" i="1"/>
  <c r="EY94" i="1"/>
  <c r="EY95" i="1"/>
  <c r="EY96" i="1"/>
  <c r="EY97" i="1"/>
  <c r="EY98" i="1"/>
  <c r="EY99" i="1"/>
  <c r="EY100" i="1"/>
  <c r="EY101" i="1"/>
  <c r="EY102" i="1"/>
  <c r="EY103" i="1"/>
  <c r="EY104" i="1"/>
  <c r="EY105" i="1"/>
  <c r="EY106" i="1"/>
  <c r="EY107" i="1"/>
  <c r="EY108" i="1"/>
  <c r="EY109" i="1"/>
  <c r="EY110" i="1"/>
  <c r="EY111" i="1"/>
  <c r="EY112" i="1"/>
  <c r="EY113" i="1"/>
  <c r="EY114" i="1"/>
  <c r="EY115" i="1"/>
  <c r="EY116" i="1"/>
  <c r="EY117" i="1"/>
  <c r="EY118" i="1"/>
  <c r="EY119" i="1"/>
  <c r="EY120" i="1"/>
  <c r="EY121" i="1"/>
  <c r="EY122" i="1"/>
  <c r="EY123" i="1"/>
  <c r="EY124" i="1"/>
  <c r="EY125" i="1"/>
  <c r="EY126" i="1"/>
  <c r="EY127" i="1"/>
  <c r="EY128" i="1"/>
  <c r="EY129" i="1"/>
  <c r="EY130" i="1"/>
  <c r="EY131" i="1"/>
  <c r="EY132" i="1"/>
  <c r="EY133" i="1"/>
  <c r="EY134" i="1"/>
  <c r="EY135" i="1"/>
  <c r="EY136" i="1"/>
  <c r="EY137" i="1"/>
  <c r="EY138" i="1"/>
  <c r="EY139" i="1"/>
  <c r="EY140" i="1"/>
  <c r="EY141" i="1"/>
  <c r="EY142" i="1"/>
  <c r="EY143" i="1"/>
  <c r="EY144" i="1"/>
  <c r="EY145" i="1"/>
  <c r="EY146" i="1"/>
  <c r="EY147" i="1"/>
  <c r="EY148" i="1"/>
  <c r="EY149" i="1"/>
  <c r="EY150" i="1"/>
  <c r="EY151" i="1"/>
  <c r="EY152" i="1"/>
  <c r="EY153" i="1"/>
  <c r="EY154" i="1"/>
  <c r="EY155" i="1"/>
  <c r="EY156" i="1"/>
  <c r="EY157" i="1"/>
  <c r="EY158" i="1"/>
  <c r="EY159" i="1"/>
  <c r="EY160" i="1"/>
  <c r="EY161" i="1"/>
  <c r="EY162" i="1"/>
  <c r="EY163" i="1"/>
  <c r="EY164" i="1"/>
  <c r="EY165" i="1"/>
  <c r="EY166" i="1"/>
  <c r="EY167" i="1"/>
  <c r="EY168" i="1"/>
  <c r="EY169" i="1"/>
  <c r="EY170" i="1"/>
  <c r="EY171" i="1"/>
  <c r="EY172" i="1"/>
  <c r="EY173" i="1"/>
  <c r="EY174" i="1"/>
  <c r="EY175" i="1"/>
  <c r="EY176" i="1"/>
  <c r="EY177" i="1"/>
  <c r="EY178" i="1"/>
  <c r="EY179" i="1"/>
  <c r="EY180" i="1"/>
  <c r="EY181" i="1"/>
  <c r="EY182" i="1"/>
  <c r="EY183" i="1"/>
  <c r="EY184" i="1"/>
  <c r="EY185" i="1"/>
  <c r="EY186" i="1"/>
  <c r="EY187" i="1"/>
  <c r="EY188" i="1"/>
  <c r="EY189" i="1"/>
  <c r="EY190" i="1"/>
  <c r="EY191" i="1"/>
  <c r="EY192" i="1"/>
  <c r="EY193" i="1"/>
  <c r="EY194" i="1"/>
  <c r="EY195" i="1"/>
  <c r="EY196" i="1"/>
  <c r="EY197" i="1"/>
  <c r="EY198" i="1"/>
  <c r="EY199" i="1"/>
  <c r="EY200" i="1"/>
  <c r="EY201" i="1"/>
  <c r="EY202" i="1"/>
  <c r="EY203" i="1"/>
  <c r="EY204" i="1"/>
  <c r="EY205" i="1"/>
  <c r="EY206" i="1"/>
  <c r="EY207" i="1"/>
  <c r="EY208" i="1"/>
  <c r="EY209" i="1"/>
  <c r="EY210" i="1"/>
  <c r="EY211" i="1"/>
  <c r="EY212" i="1"/>
  <c r="EY213" i="1"/>
  <c r="EY214" i="1"/>
  <c r="EY215" i="1"/>
  <c r="EY216" i="1"/>
  <c r="EY217" i="1"/>
  <c r="EY218" i="1"/>
  <c r="EY219" i="1"/>
  <c r="EY220" i="1"/>
  <c r="EY221" i="1"/>
  <c r="EY222" i="1"/>
  <c r="EY223" i="1"/>
  <c r="EY224" i="1"/>
  <c r="EY225" i="1"/>
  <c r="EY226" i="1"/>
  <c r="EY227" i="1"/>
  <c r="EY228" i="1"/>
  <c r="EY229" i="1"/>
  <c r="EY230" i="1"/>
  <c r="EY231" i="1"/>
  <c r="EY232" i="1"/>
  <c r="EY233" i="1"/>
  <c r="EY234" i="1"/>
  <c r="EY235" i="1"/>
  <c r="EY236" i="1"/>
  <c r="EY237" i="1"/>
  <c r="EY238" i="1"/>
  <c r="EY239" i="1"/>
  <c r="EY240" i="1"/>
  <c r="EY241" i="1"/>
  <c r="EY242" i="1"/>
  <c r="EY243" i="1"/>
  <c r="EY244" i="1"/>
  <c r="EY245" i="1"/>
  <c r="EY246" i="1"/>
  <c r="EY247" i="1"/>
  <c r="EY248" i="1"/>
  <c r="EY249" i="1"/>
  <c r="EY250" i="1"/>
  <c r="EY251" i="1"/>
  <c r="EY252" i="1"/>
  <c r="EY253" i="1"/>
  <c r="EY254" i="1"/>
  <c r="EY255" i="1"/>
  <c r="EY256" i="1"/>
  <c r="EY257" i="1"/>
  <c r="EY258" i="1"/>
  <c r="EY259" i="1"/>
  <c r="EY260" i="1"/>
  <c r="EY261" i="1"/>
  <c r="EY262" i="1"/>
  <c r="EY263" i="1"/>
  <c r="EY264" i="1"/>
  <c r="EY265" i="1"/>
  <c r="EY266" i="1"/>
  <c r="EY267" i="1"/>
  <c r="EY268" i="1"/>
  <c r="EY269" i="1"/>
  <c r="EY270" i="1"/>
  <c r="EY271" i="1"/>
  <c r="EY272" i="1"/>
  <c r="EY273" i="1"/>
  <c r="EY274" i="1"/>
  <c r="EY275" i="1"/>
  <c r="EY276" i="1"/>
  <c r="EY277" i="1"/>
  <c r="EY278" i="1"/>
  <c r="EY279" i="1"/>
  <c r="EY280" i="1"/>
  <c r="EY281" i="1"/>
  <c r="EY282" i="1"/>
  <c r="EY283" i="1"/>
  <c r="EY284" i="1"/>
  <c r="EY285" i="1"/>
  <c r="EY286" i="1"/>
  <c r="EY287" i="1"/>
  <c r="EY288" i="1"/>
  <c r="EY289" i="1"/>
  <c r="EY290" i="1"/>
  <c r="EY291" i="1"/>
  <c r="EY292" i="1"/>
  <c r="EY293" i="1"/>
  <c r="EY294" i="1"/>
  <c r="EY295" i="1"/>
  <c r="EY296" i="1"/>
  <c r="EY297" i="1"/>
  <c r="EY298" i="1"/>
  <c r="EY299" i="1"/>
  <c r="EY300" i="1"/>
  <c r="EY301" i="1"/>
  <c r="EY302" i="1"/>
  <c r="EY303" i="1"/>
  <c r="EY304" i="1"/>
  <c r="EY305" i="1"/>
  <c r="EY306" i="1"/>
  <c r="EY307" i="1"/>
  <c r="EY308" i="1"/>
  <c r="EY309" i="1"/>
  <c r="EY310" i="1"/>
  <c r="EY311" i="1"/>
  <c r="EY312" i="1"/>
  <c r="EY313" i="1"/>
  <c r="EY314" i="1"/>
  <c r="EY315" i="1"/>
  <c r="EY316" i="1"/>
  <c r="EY317" i="1"/>
  <c r="EY318" i="1"/>
  <c r="EY319" i="1"/>
  <c r="EY320" i="1"/>
  <c r="EY321" i="1"/>
  <c r="EY322" i="1"/>
  <c r="EY323" i="1"/>
  <c r="EY324" i="1"/>
  <c r="EY325" i="1"/>
  <c r="EY326" i="1"/>
  <c r="EY327" i="1"/>
  <c r="EY328" i="1"/>
  <c r="EY329" i="1"/>
  <c r="EY330" i="1"/>
  <c r="EY331" i="1"/>
  <c r="EY332" i="1"/>
  <c r="EY333" i="1"/>
  <c r="EY334" i="1"/>
  <c r="EY335" i="1"/>
  <c r="EY336" i="1"/>
  <c r="EY337" i="1"/>
  <c r="EY338" i="1"/>
  <c r="EY339" i="1"/>
  <c r="EY340" i="1"/>
  <c r="EY341" i="1"/>
  <c r="EY342" i="1"/>
  <c r="EY343" i="1"/>
  <c r="EY344" i="1"/>
  <c r="EY345" i="1"/>
  <c r="EY346" i="1"/>
  <c r="EY347" i="1"/>
  <c r="EY348" i="1"/>
  <c r="EY349" i="1"/>
  <c r="EY350" i="1"/>
  <c r="EY351" i="1"/>
  <c r="EY352" i="1"/>
  <c r="EY353" i="1"/>
  <c r="EY354" i="1"/>
  <c r="EY355" i="1"/>
  <c r="EY356" i="1"/>
  <c r="EY357" i="1"/>
  <c r="EY358" i="1"/>
  <c r="EY359" i="1"/>
  <c r="EY360" i="1"/>
  <c r="EY361" i="1"/>
  <c r="EY362" i="1"/>
  <c r="EY363" i="1"/>
  <c r="EY364" i="1"/>
  <c r="EY365" i="1"/>
  <c r="EY366" i="1"/>
  <c r="EY367" i="1"/>
  <c r="EY368" i="1"/>
  <c r="EY369" i="1"/>
  <c r="EY370" i="1"/>
  <c r="EY371" i="1"/>
  <c r="EY372" i="1"/>
  <c r="EY373" i="1"/>
  <c r="EY374" i="1"/>
  <c r="EY375" i="1"/>
  <c r="EY376" i="1"/>
  <c r="EY377" i="1"/>
  <c r="EY378" i="1"/>
  <c r="EY379" i="1"/>
  <c r="EY380" i="1"/>
  <c r="EY381" i="1"/>
  <c r="EY382" i="1"/>
  <c r="EY383" i="1"/>
  <c r="EY384" i="1"/>
  <c r="EY385" i="1"/>
  <c r="EY386" i="1"/>
  <c r="EY387" i="1"/>
  <c r="EY388" i="1"/>
  <c r="EY389" i="1"/>
  <c r="EY390" i="1"/>
  <c r="EY391" i="1"/>
  <c r="EY392" i="1"/>
  <c r="EY393" i="1"/>
  <c r="EY394" i="1"/>
  <c r="EY395" i="1"/>
  <c r="EY396" i="1"/>
  <c r="EY397" i="1"/>
  <c r="EY398" i="1"/>
  <c r="EY399" i="1"/>
  <c r="EY400" i="1"/>
  <c r="EY401" i="1"/>
  <c r="EY402" i="1"/>
  <c r="EY403" i="1"/>
  <c r="EY404" i="1"/>
  <c r="EY405" i="1"/>
  <c r="EY406" i="1"/>
  <c r="EY407" i="1"/>
  <c r="EY408" i="1"/>
  <c r="EY409" i="1"/>
  <c r="EY410" i="1"/>
  <c r="EY411" i="1"/>
  <c r="EY412" i="1"/>
  <c r="EY413" i="1"/>
  <c r="EY414" i="1"/>
  <c r="EY415" i="1"/>
  <c r="EY416" i="1"/>
  <c r="EY417" i="1"/>
  <c r="EY418" i="1"/>
  <c r="EY419" i="1"/>
  <c r="EY420" i="1"/>
  <c r="EY421" i="1"/>
  <c r="EY422" i="1"/>
  <c r="EY423" i="1"/>
  <c r="EY424" i="1"/>
  <c r="EY425" i="1"/>
  <c r="EY426" i="1"/>
  <c r="EY427" i="1"/>
  <c r="EY428" i="1"/>
  <c r="EY429" i="1"/>
  <c r="EY430" i="1"/>
  <c r="EY431" i="1"/>
  <c r="EY432" i="1"/>
  <c r="EY433" i="1"/>
  <c r="EY434" i="1"/>
  <c r="EY435" i="1"/>
  <c r="EY436" i="1"/>
  <c r="EY437" i="1"/>
  <c r="EY438" i="1"/>
  <c r="EY439" i="1"/>
  <c r="EY440" i="1"/>
  <c r="EY441" i="1"/>
  <c r="EY442" i="1"/>
  <c r="EY443" i="1"/>
  <c r="EY444" i="1"/>
  <c r="EY445" i="1"/>
  <c r="EY446" i="1"/>
  <c r="EY447" i="1"/>
  <c r="EY448" i="1"/>
  <c r="EY449" i="1"/>
  <c r="EY450" i="1"/>
  <c r="EY451" i="1"/>
  <c r="EY452" i="1"/>
  <c r="EY453" i="1"/>
  <c r="EY454" i="1"/>
  <c r="EY455" i="1"/>
  <c r="EY456" i="1"/>
  <c r="EY457" i="1"/>
  <c r="EY458" i="1"/>
  <c r="EY459" i="1"/>
  <c r="EY460" i="1"/>
  <c r="EY461" i="1"/>
  <c r="EY462" i="1"/>
  <c r="EY463" i="1"/>
  <c r="EY464" i="1"/>
  <c r="EY465" i="1"/>
  <c r="EY466" i="1"/>
  <c r="EY467" i="1"/>
  <c r="EY468" i="1"/>
  <c r="EY469" i="1"/>
  <c r="EY470" i="1"/>
  <c r="EY471" i="1"/>
  <c r="EY472" i="1"/>
  <c r="EY473" i="1"/>
  <c r="EY474" i="1"/>
  <c r="EY475" i="1"/>
  <c r="EY476" i="1"/>
  <c r="EY477" i="1"/>
  <c r="EY478" i="1"/>
  <c r="EY479" i="1"/>
  <c r="EY480" i="1"/>
  <c r="EY481" i="1"/>
  <c r="EY482" i="1"/>
  <c r="EY483" i="1"/>
  <c r="EY484" i="1"/>
  <c r="EY485" i="1"/>
  <c r="EY486" i="1"/>
  <c r="EY487" i="1"/>
  <c r="EY488" i="1"/>
  <c r="EY489" i="1"/>
  <c r="EY490" i="1"/>
  <c r="EY491" i="1"/>
  <c r="EY492" i="1"/>
  <c r="EY493" i="1"/>
  <c r="EY494" i="1"/>
  <c r="EY495" i="1"/>
  <c r="EY496" i="1"/>
  <c r="EY497" i="1"/>
  <c r="EY498" i="1"/>
  <c r="EY499" i="1"/>
  <c r="EY500" i="1"/>
  <c r="EY501" i="1"/>
  <c r="EY502" i="1"/>
  <c r="EY503" i="1"/>
  <c r="EY504" i="1"/>
  <c r="EY505" i="1"/>
  <c r="EY506" i="1"/>
  <c r="EY507" i="1"/>
  <c r="EY508" i="1"/>
  <c r="EY509" i="1"/>
  <c r="EY510" i="1"/>
  <c r="EY511" i="1"/>
  <c r="EY512" i="1"/>
  <c r="EY513" i="1"/>
  <c r="EY514" i="1"/>
  <c r="EY515" i="1"/>
  <c r="EY516" i="1"/>
  <c r="EY517" i="1"/>
  <c r="EY518" i="1"/>
  <c r="EY519" i="1"/>
  <c r="EY520" i="1"/>
  <c r="EY521" i="1"/>
  <c r="EY522" i="1"/>
  <c r="EY523" i="1"/>
  <c r="EY524" i="1"/>
  <c r="EY525" i="1"/>
  <c r="EY526" i="1"/>
  <c r="EY527" i="1"/>
  <c r="EY528" i="1"/>
  <c r="EY529" i="1"/>
  <c r="EY530" i="1"/>
  <c r="EY531" i="1"/>
  <c r="EY532" i="1"/>
  <c r="EY533" i="1"/>
  <c r="EY534" i="1"/>
  <c r="EY535" i="1"/>
  <c r="EY536" i="1"/>
  <c r="EY537" i="1"/>
  <c r="EY538" i="1"/>
  <c r="EY539" i="1"/>
  <c r="EY540" i="1"/>
  <c r="EY541" i="1"/>
  <c r="EY542" i="1"/>
  <c r="EY543" i="1"/>
  <c r="EY544" i="1"/>
  <c r="EY545" i="1"/>
  <c r="EY546" i="1"/>
  <c r="EY547" i="1"/>
  <c r="EY548" i="1"/>
  <c r="EY549" i="1"/>
  <c r="EY550" i="1"/>
  <c r="EY551" i="1"/>
  <c r="EY552" i="1"/>
  <c r="EY553" i="1"/>
  <c r="EY554" i="1"/>
  <c r="EY555" i="1"/>
  <c r="EY556" i="1"/>
  <c r="EY557" i="1"/>
  <c r="EY558" i="1"/>
  <c r="EY559" i="1"/>
  <c r="EY560" i="1"/>
  <c r="EY561" i="1"/>
  <c r="EY562" i="1"/>
  <c r="EY563" i="1"/>
  <c r="EY564" i="1"/>
  <c r="EY565" i="1"/>
  <c r="EY566" i="1"/>
  <c r="EY567" i="1"/>
  <c r="EY568" i="1"/>
  <c r="EY569" i="1"/>
  <c r="EY570" i="1"/>
  <c r="EY571" i="1"/>
  <c r="EY572" i="1"/>
  <c r="EY573" i="1"/>
  <c r="EY574" i="1"/>
  <c r="EY575" i="1"/>
  <c r="EY576" i="1"/>
  <c r="EY577" i="1"/>
  <c r="EY578" i="1"/>
  <c r="EY579" i="1"/>
  <c r="EY580" i="1"/>
  <c r="EY581" i="1"/>
  <c r="EY582" i="1"/>
  <c r="EY583" i="1"/>
  <c r="EY584" i="1"/>
  <c r="EY585" i="1"/>
  <c r="EY586" i="1"/>
  <c r="EY587" i="1"/>
  <c r="EY588" i="1"/>
  <c r="EY589" i="1"/>
  <c r="EY590" i="1"/>
  <c r="EY591" i="1"/>
  <c r="EY592" i="1"/>
  <c r="EY593" i="1"/>
  <c r="EY594" i="1"/>
  <c r="EY595" i="1"/>
  <c r="EY596" i="1"/>
  <c r="EY597" i="1"/>
  <c r="EY598" i="1"/>
  <c r="EY599" i="1"/>
  <c r="EY600" i="1"/>
  <c r="EY601" i="1"/>
  <c r="EY602" i="1"/>
  <c r="EY603" i="1"/>
  <c r="EY604" i="1"/>
  <c r="EY605" i="1"/>
  <c r="EY606" i="1"/>
  <c r="EY607" i="1"/>
  <c r="EY608" i="1"/>
  <c r="EY609" i="1"/>
  <c r="EY610" i="1"/>
  <c r="EY611" i="1"/>
  <c r="EY612" i="1"/>
  <c r="EY613" i="1"/>
  <c r="EY614" i="1"/>
  <c r="EY615" i="1"/>
  <c r="EY616" i="1"/>
  <c r="EY617" i="1"/>
  <c r="EY618" i="1"/>
  <c r="EY619" i="1"/>
  <c r="EY620" i="1"/>
  <c r="EY621" i="1"/>
  <c r="EY622" i="1"/>
  <c r="EY623" i="1"/>
  <c r="EY624" i="1"/>
  <c r="EY625" i="1"/>
  <c r="EY626" i="1"/>
  <c r="EY627" i="1"/>
  <c r="EY628" i="1"/>
  <c r="EY629" i="1"/>
  <c r="EY630" i="1"/>
  <c r="EY631" i="1"/>
  <c r="EY632" i="1"/>
  <c r="EY633" i="1"/>
  <c r="EY634" i="1"/>
  <c r="EY635" i="1"/>
  <c r="EY636" i="1"/>
  <c r="EY637" i="1"/>
  <c r="EY638" i="1"/>
  <c r="EY639" i="1"/>
  <c r="EY640" i="1"/>
  <c r="EY641" i="1"/>
  <c r="EY642" i="1"/>
  <c r="EY643" i="1"/>
  <c r="EY644" i="1"/>
  <c r="EY645" i="1"/>
  <c r="EY646" i="1"/>
  <c r="EY647" i="1"/>
  <c r="EY648" i="1"/>
  <c r="EY649" i="1"/>
  <c r="EY650" i="1"/>
  <c r="EY651" i="1"/>
  <c r="EY652" i="1"/>
  <c r="EY653" i="1"/>
  <c r="EY654" i="1"/>
  <c r="EY655" i="1"/>
  <c r="EY656" i="1"/>
  <c r="EY657" i="1"/>
  <c r="EY658" i="1"/>
  <c r="EY659" i="1"/>
  <c r="EY660" i="1"/>
  <c r="EY661" i="1"/>
  <c r="EY662" i="1"/>
  <c r="EY663" i="1"/>
  <c r="EY664" i="1"/>
  <c r="EY665" i="1"/>
  <c r="EY666" i="1"/>
  <c r="EY667" i="1"/>
  <c r="EY668" i="1"/>
  <c r="EY669" i="1"/>
  <c r="EY670" i="1"/>
  <c r="EY671" i="1"/>
  <c r="EY672" i="1"/>
  <c r="EY673" i="1"/>
  <c r="EY674" i="1"/>
  <c r="EY675" i="1"/>
  <c r="EY676" i="1"/>
  <c r="EY677" i="1"/>
  <c r="EY678" i="1"/>
  <c r="EY679" i="1"/>
  <c r="EY680" i="1"/>
  <c r="EY681" i="1"/>
  <c r="EY682" i="1"/>
  <c r="EY683" i="1"/>
  <c r="EY684" i="1"/>
  <c r="EY685" i="1"/>
  <c r="EY686" i="1"/>
  <c r="EY687" i="1"/>
  <c r="EY688" i="1"/>
  <c r="EY689" i="1"/>
  <c r="EY690" i="1"/>
  <c r="EY691" i="1"/>
  <c r="EY692" i="1"/>
  <c r="EY693" i="1"/>
  <c r="EY694" i="1"/>
  <c r="EY695" i="1"/>
  <c r="EY696" i="1"/>
  <c r="EY697" i="1"/>
  <c r="EY698" i="1"/>
  <c r="EY699" i="1"/>
  <c r="EY700" i="1"/>
  <c r="EY701" i="1"/>
  <c r="EY702" i="1"/>
  <c r="EY703" i="1"/>
  <c r="EY704" i="1"/>
  <c r="EY705" i="1"/>
  <c r="EY706" i="1"/>
  <c r="EY707" i="1"/>
  <c r="EY708" i="1"/>
  <c r="EY709" i="1"/>
  <c r="EY710" i="1"/>
  <c r="EY711" i="1"/>
  <c r="EY712" i="1"/>
  <c r="EY713" i="1"/>
  <c r="EY714" i="1"/>
  <c r="EY715" i="1"/>
  <c r="EY716" i="1"/>
  <c r="EY717" i="1"/>
  <c r="EY718" i="1"/>
  <c r="EY719" i="1"/>
  <c r="EY720" i="1"/>
  <c r="EY721" i="1"/>
  <c r="EY722" i="1"/>
  <c r="EY723" i="1"/>
  <c r="EY724" i="1"/>
  <c r="EY725" i="1"/>
  <c r="EY726" i="1"/>
  <c r="EY727" i="1"/>
  <c r="EY728" i="1"/>
  <c r="EY729" i="1"/>
  <c r="EY730" i="1"/>
  <c r="EY731" i="1"/>
  <c r="EY732" i="1"/>
  <c r="EY733" i="1"/>
  <c r="EY734" i="1"/>
  <c r="EY735" i="1"/>
  <c r="EY736" i="1"/>
  <c r="EY737" i="1"/>
  <c r="EY738" i="1"/>
  <c r="EY739" i="1"/>
  <c r="EY740" i="1"/>
  <c r="EY741" i="1"/>
  <c r="EY742" i="1"/>
  <c r="EY743" i="1"/>
  <c r="EY744" i="1"/>
  <c r="EY745" i="1"/>
  <c r="EY746" i="1"/>
  <c r="EY747" i="1"/>
  <c r="EY748" i="1"/>
  <c r="EY749" i="1"/>
  <c r="EY750" i="1"/>
  <c r="EY751" i="1"/>
  <c r="EY752" i="1"/>
  <c r="EY753" i="1"/>
  <c r="EY754" i="1"/>
  <c r="EY755" i="1"/>
  <c r="EY756" i="1"/>
  <c r="EY757" i="1"/>
  <c r="EY758" i="1"/>
  <c r="EY759" i="1"/>
  <c r="EY760" i="1"/>
  <c r="EY761" i="1"/>
  <c r="EY762" i="1"/>
  <c r="EY763" i="1"/>
  <c r="EY764" i="1"/>
  <c r="EY765" i="1"/>
  <c r="EY766" i="1"/>
  <c r="EY767" i="1"/>
  <c r="EY768" i="1"/>
  <c r="EY769" i="1"/>
  <c r="EY770" i="1"/>
  <c r="EY771" i="1"/>
  <c r="EY772" i="1"/>
  <c r="EY773" i="1"/>
  <c r="EY774" i="1"/>
  <c r="EY775" i="1"/>
  <c r="EY776" i="1"/>
  <c r="EY777" i="1"/>
  <c r="EY778" i="1"/>
  <c r="EY779" i="1"/>
  <c r="EY780" i="1"/>
  <c r="EY781" i="1"/>
  <c r="EY782" i="1"/>
  <c r="EY783" i="1"/>
  <c r="EY784" i="1"/>
  <c r="EY785" i="1"/>
  <c r="EY786" i="1"/>
  <c r="EY787" i="1"/>
  <c r="EY788" i="1"/>
  <c r="EY789" i="1"/>
  <c r="EY790" i="1"/>
  <c r="EY791" i="1"/>
  <c r="EY792" i="1"/>
  <c r="EY793" i="1"/>
  <c r="EY794" i="1"/>
  <c r="EY795" i="1"/>
  <c r="EY796" i="1"/>
  <c r="EY797" i="1"/>
  <c r="EY798" i="1"/>
  <c r="EY799" i="1"/>
  <c r="EY800" i="1"/>
  <c r="EY801" i="1"/>
  <c r="EY802" i="1"/>
  <c r="EY803" i="1"/>
  <c r="EY804" i="1"/>
  <c r="EY805" i="1"/>
  <c r="EY806" i="1"/>
  <c r="EY807" i="1"/>
  <c r="EY808" i="1"/>
  <c r="EY809" i="1"/>
  <c r="EY810" i="1"/>
  <c r="EY811" i="1"/>
  <c r="EY812" i="1"/>
  <c r="EY813" i="1"/>
  <c r="EY814" i="1"/>
  <c r="EY815" i="1"/>
  <c r="EY816" i="1"/>
  <c r="EY817" i="1"/>
  <c r="EY818" i="1"/>
  <c r="EY819" i="1"/>
  <c r="EY820" i="1"/>
  <c r="EY821" i="1"/>
  <c r="EY822" i="1"/>
  <c r="EY823" i="1"/>
  <c r="EY824" i="1"/>
  <c r="EY825" i="1"/>
  <c r="EY826" i="1"/>
  <c r="EY827" i="1"/>
  <c r="EY828" i="1"/>
  <c r="EY829" i="1"/>
  <c r="EY830" i="1"/>
  <c r="EY831" i="1"/>
  <c r="EY832" i="1"/>
  <c r="EY833" i="1"/>
  <c r="EY834" i="1"/>
  <c r="EY835" i="1"/>
  <c r="EY836" i="1"/>
  <c r="EY837" i="1"/>
  <c r="EY838" i="1"/>
  <c r="EY839" i="1"/>
  <c r="EY840" i="1"/>
  <c r="EY841" i="1"/>
  <c r="EY842" i="1"/>
  <c r="EY843" i="1"/>
  <c r="EY844" i="1"/>
  <c r="EY845" i="1"/>
  <c r="EY846" i="1"/>
  <c r="EY847" i="1"/>
  <c r="EY848" i="1"/>
  <c r="EY849" i="1"/>
  <c r="EY850" i="1"/>
  <c r="EY851" i="1"/>
  <c r="EY852" i="1"/>
  <c r="EY853" i="1"/>
  <c r="EY854" i="1"/>
  <c r="EY855" i="1"/>
  <c r="EY856" i="1"/>
  <c r="EY857" i="1"/>
  <c r="EY858" i="1"/>
  <c r="EY859" i="1"/>
  <c r="EY860" i="1"/>
  <c r="EY861" i="1"/>
  <c r="EY862" i="1"/>
  <c r="EY863" i="1"/>
  <c r="EY864" i="1"/>
  <c r="EY865" i="1"/>
  <c r="EY866" i="1"/>
  <c r="EY867" i="1"/>
  <c r="EY868" i="1"/>
  <c r="EY869" i="1"/>
  <c r="EY870" i="1"/>
  <c r="EY871" i="1"/>
  <c r="EY872" i="1"/>
  <c r="EY873" i="1"/>
  <c r="EY874" i="1"/>
  <c r="EY875" i="1"/>
  <c r="EY876" i="1"/>
  <c r="EY877" i="1"/>
  <c r="EY878" i="1"/>
  <c r="EY879" i="1"/>
  <c r="EY880" i="1"/>
  <c r="EY881" i="1"/>
  <c r="EY882" i="1"/>
  <c r="EY883" i="1"/>
  <c r="EY884" i="1"/>
  <c r="EY885" i="1"/>
  <c r="EY886" i="1"/>
  <c r="EY887" i="1"/>
  <c r="EY888" i="1"/>
  <c r="EY889" i="1"/>
  <c r="EY890" i="1"/>
  <c r="EY891" i="1"/>
  <c r="EY892" i="1"/>
  <c r="EY893" i="1"/>
  <c r="EY894" i="1"/>
  <c r="EY895" i="1"/>
  <c r="EY896" i="1"/>
  <c r="EY897" i="1"/>
  <c r="EY898" i="1"/>
  <c r="EY899" i="1"/>
  <c r="EY900" i="1"/>
  <c r="EY901" i="1"/>
  <c r="EY902" i="1"/>
  <c r="EY903" i="1"/>
  <c r="EY904" i="1"/>
  <c r="EY905" i="1"/>
  <c r="EY906" i="1"/>
  <c r="EY907" i="1"/>
  <c r="EY908" i="1"/>
  <c r="EY909" i="1"/>
  <c r="EY910" i="1"/>
  <c r="EY911" i="1"/>
  <c r="EY912" i="1"/>
  <c r="EY913" i="1"/>
  <c r="EY914" i="1"/>
  <c r="EY915" i="1"/>
  <c r="EY916" i="1"/>
  <c r="EY917" i="1"/>
  <c r="EY918" i="1"/>
  <c r="EY919" i="1"/>
  <c r="EY920" i="1"/>
  <c r="EY921" i="1"/>
  <c r="EY922" i="1"/>
  <c r="EY923" i="1"/>
  <c r="EY924" i="1"/>
  <c r="EY925" i="1"/>
  <c r="EY926" i="1"/>
  <c r="EY927" i="1"/>
  <c r="EY928" i="1"/>
  <c r="EY929" i="1"/>
  <c r="EY930" i="1"/>
  <c r="EY931" i="1"/>
  <c r="EY932" i="1"/>
  <c r="EY933" i="1"/>
  <c r="EY934" i="1"/>
  <c r="EY935" i="1"/>
  <c r="EY936" i="1"/>
  <c r="EY937" i="1"/>
  <c r="EY938" i="1"/>
  <c r="EY939" i="1"/>
  <c r="EY940" i="1"/>
  <c r="EY941" i="1"/>
  <c r="EY942" i="1"/>
  <c r="EY943" i="1"/>
  <c r="EY944" i="1"/>
  <c r="EY945" i="1"/>
  <c r="EY946" i="1"/>
  <c r="EY947" i="1"/>
  <c r="EY948" i="1"/>
  <c r="EY949" i="1"/>
  <c r="EY950" i="1"/>
  <c r="EY951" i="1"/>
  <c r="EY952" i="1"/>
  <c r="EY953" i="1"/>
  <c r="EY954" i="1"/>
  <c r="EY955" i="1"/>
  <c r="EY956" i="1"/>
  <c r="EY957" i="1"/>
  <c r="EY958" i="1"/>
  <c r="EY959" i="1"/>
  <c r="EY960" i="1"/>
  <c r="EY961" i="1"/>
  <c r="EY962" i="1"/>
  <c r="EY963" i="1"/>
  <c r="EY964" i="1"/>
  <c r="EY965" i="1"/>
  <c r="EY966" i="1"/>
  <c r="EY967" i="1"/>
  <c r="EY968" i="1"/>
  <c r="EY969" i="1"/>
  <c r="EY970" i="1"/>
  <c r="EY971" i="1"/>
  <c r="EY972" i="1"/>
  <c r="EY973" i="1"/>
  <c r="EY974" i="1"/>
  <c r="EY975" i="1"/>
  <c r="EY976" i="1"/>
  <c r="EY977" i="1"/>
  <c r="FG6" i="1"/>
  <c r="FG7" i="1"/>
  <c r="FG8" i="1"/>
  <c r="FG9" i="1"/>
  <c r="FG10" i="1"/>
  <c r="FG11" i="1"/>
  <c r="FG12" i="1"/>
  <c r="FG13" i="1"/>
  <c r="FG14" i="1"/>
  <c r="FG15" i="1"/>
  <c r="FG16" i="1"/>
  <c r="FG17" i="1"/>
  <c r="FG18" i="1"/>
  <c r="FG19" i="1"/>
  <c r="FG20" i="1"/>
  <c r="FG21" i="1"/>
  <c r="FG22" i="1"/>
  <c r="FG23" i="1"/>
  <c r="FG24" i="1"/>
  <c r="FG25" i="1"/>
  <c r="FG26" i="1"/>
  <c r="FG27" i="1"/>
  <c r="FG28" i="1"/>
  <c r="FG29" i="1"/>
  <c r="FG30" i="1"/>
  <c r="FG31" i="1"/>
  <c r="FG32" i="1"/>
  <c r="FG33" i="1"/>
  <c r="FG34" i="1"/>
  <c r="FG35" i="1"/>
  <c r="FG36" i="1"/>
  <c r="FG37" i="1"/>
  <c r="FG38" i="1"/>
  <c r="FG39" i="1"/>
  <c r="FG40" i="1"/>
  <c r="FG41" i="1"/>
  <c r="FG42" i="1"/>
  <c r="FG43" i="1"/>
  <c r="FG44" i="1"/>
  <c r="FG45" i="1"/>
  <c r="FG46" i="1"/>
  <c r="FG47" i="1"/>
  <c r="FG48" i="1"/>
  <c r="FG49" i="1"/>
  <c r="FG50" i="1"/>
  <c r="FG51" i="1"/>
  <c r="FG52" i="1"/>
  <c r="FG53" i="1"/>
  <c r="FG54" i="1"/>
  <c r="FG55" i="1"/>
  <c r="FG56" i="1"/>
  <c r="FG57" i="1"/>
  <c r="FG58" i="1"/>
  <c r="FG59" i="1"/>
  <c r="FG60" i="1"/>
  <c r="FG61" i="1"/>
  <c r="FG62" i="1"/>
  <c r="FG63" i="1"/>
  <c r="FG64" i="1"/>
  <c r="FG65" i="1"/>
  <c r="FG66" i="1"/>
  <c r="FG67" i="1"/>
  <c r="FG68" i="1"/>
  <c r="FG69" i="1"/>
  <c r="FG70" i="1"/>
  <c r="FG71" i="1"/>
  <c r="FG72" i="1"/>
  <c r="FG73" i="1"/>
  <c r="FG74" i="1"/>
  <c r="FG75" i="1"/>
  <c r="FG76" i="1"/>
  <c r="FG77" i="1"/>
  <c r="FG78" i="1"/>
  <c r="FG79" i="1"/>
  <c r="FG80" i="1"/>
  <c r="FG81" i="1"/>
  <c r="FG82" i="1"/>
  <c r="FG83" i="1"/>
  <c r="FG84" i="1"/>
  <c r="FG85" i="1"/>
  <c r="FG86" i="1"/>
  <c r="FG87" i="1"/>
  <c r="FG88" i="1"/>
  <c r="FG89" i="1"/>
  <c r="FG90" i="1"/>
  <c r="FG91" i="1"/>
  <c r="FG92" i="1"/>
  <c r="FG93" i="1"/>
  <c r="FG94" i="1"/>
  <c r="FG95" i="1"/>
  <c r="FG96" i="1"/>
  <c r="FG97" i="1"/>
  <c r="FG98" i="1"/>
  <c r="FG99" i="1"/>
  <c r="FG100" i="1"/>
  <c r="FG101" i="1"/>
  <c r="FG102" i="1"/>
  <c r="FG103" i="1"/>
  <c r="FG104" i="1"/>
  <c r="FG105" i="1"/>
  <c r="FG106" i="1"/>
  <c r="FG107" i="1"/>
  <c r="FG108" i="1"/>
  <c r="FG109" i="1"/>
  <c r="FG110" i="1"/>
  <c r="FG111" i="1"/>
  <c r="FG112" i="1"/>
  <c r="FG113" i="1"/>
  <c r="FG114" i="1"/>
  <c r="FG115" i="1"/>
  <c r="FG116" i="1"/>
  <c r="FG117" i="1"/>
  <c r="FG118" i="1"/>
  <c r="FG119" i="1"/>
  <c r="FG120" i="1"/>
  <c r="FG121" i="1"/>
  <c r="FG122" i="1"/>
  <c r="FG123" i="1"/>
  <c r="FG124" i="1"/>
  <c r="FG125" i="1"/>
  <c r="FG126" i="1"/>
  <c r="FG127" i="1"/>
  <c r="FG128" i="1"/>
  <c r="FG129" i="1"/>
  <c r="FG130" i="1"/>
  <c r="FG131" i="1"/>
  <c r="FG132" i="1"/>
  <c r="FG133" i="1"/>
  <c r="FG134" i="1"/>
  <c r="FG135" i="1"/>
  <c r="FG136" i="1"/>
  <c r="FG137" i="1"/>
  <c r="FG138" i="1"/>
  <c r="FG139" i="1"/>
  <c r="FG140" i="1"/>
  <c r="FG141" i="1"/>
  <c r="FG142" i="1"/>
  <c r="FG143" i="1"/>
  <c r="FG144" i="1"/>
  <c r="FG145" i="1"/>
  <c r="FG146" i="1"/>
  <c r="FG147" i="1"/>
  <c r="FG148" i="1"/>
  <c r="FG149" i="1"/>
  <c r="FG150" i="1"/>
  <c r="FG151" i="1"/>
  <c r="FG152" i="1"/>
  <c r="FG153" i="1"/>
  <c r="FG154" i="1"/>
  <c r="FG155" i="1"/>
  <c r="FG156" i="1"/>
  <c r="FG157" i="1"/>
  <c r="FG158" i="1"/>
  <c r="FG159" i="1"/>
  <c r="FG160" i="1"/>
  <c r="FG161" i="1"/>
  <c r="FG162" i="1"/>
  <c r="FG163" i="1"/>
  <c r="FG164" i="1"/>
  <c r="FG165" i="1"/>
  <c r="FG166" i="1"/>
  <c r="FG167" i="1"/>
  <c r="FG168" i="1"/>
  <c r="FG169" i="1"/>
  <c r="FG170" i="1"/>
  <c r="FG171" i="1"/>
  <c r="FG172" i="1"/>
  <c r="FG173" i="1"/>
  <c r="FG174" i="1"/>
  <c r="FG175" i="1"/>
  <c r="FG176" i="1"/>
  <c r="FG177" i="1"/>
  <c r="FG178" i="1"/>
  <c r="FG179" i="1"/>
  <c r="FG180" i="1"/>
  <c r="FG181" i="1"/>
  <c r="FG182" i="1"/>
  <c r="FG183" i="1"/>
  <c r="FG184" i="1"/>
  <c r="FG185" i="1"/>
  <c r="FG186" i="1"/>
  <c r="FG187" i="1"/>
  <c r="FG188" i="1"/>
  <c r="FG189" i="1"/>
  <c r="FG190" i="1"/>
  <c r="FG191" i="1"/>
  <c r="FG192" i="1"/>
  <c r="FG193" i="1"/>
  <c r="FG194" i="1"/>
  <c r="FG195" i="1"/>
  <c r="FG196" i="1"/>
  <c r="FG197" i="1"/>
  <c r="FG198" i="1"/>
  <c r="FG199" i="1"/>
  <c r="FG200" i="1"/>
  <c r="FG201" i="1"/>
  <c r="FG202" i="1"/>
  <c r="FG203" i="1"/>
  <c r="FG204" i="1"/>
  <c r="FG205" i="1"/>
  <c r="FG206" i="1"/>
  <c r="FG207" i="1"/>
  <c r="FG208" i="1"/>
  <c r="FG209" i="1"/>
  <c r="FG210" i="1"/>
  <c r="FG211" i="1"/>
  <c r="FG212" i="1"/>
  <c r="FG213" i="1"/>
  <c r="FG214" i="1"/>
  <c r="FG215" i="1"/>
  <c r="FG216" i="1"/>
  <c r="FG217" i="1"/>
  <c r="FG218" i="1"/>
  <c r="FG219" i="1"/>
  <c r="FG220" i="1"/>
  <c r="FG221" i="1"/>
  <c r="FG222" i="1"/>
  <c r="FG223" i="1"/>
  <c r="FG224" i="1"/>
  <c r="FG225" i="1"/>
  <c r="FG226" i="1"/>
  <c r="FG227" i="1"/>
  <c r="FG228" i="1"/>
  <c r="FG229" i="1"/>
  <c r="FG230" i="1"/>
  <c r="FG231" i="1"/>
  <c r="FG232" i="1"/>
  <c r="FG233" i="1"/>
  <c r="FG234" i="1"/>
  <c r="FG235" i="1"/>
  <c r="FG236" i="1"/>
  <c r="FG237" i="1"/>
  <c r="FG238" i="1"/>
  <c r="FG239" i="1"/>
  <c r="FG240" i="1"/>
  <c r="FG241" i="1"/>
  <c r="FG242" i="1"/>
  <c r="FG243" i="1"/>
  <c r="FG244" i="1"/>
  <c r="FG245" i="1"/>
  <c r="FG246" i="1"/>
  <c r="FG247" i="1"/>
  <c r="FG248" i="1"/>
  <c r="FG249" i="1"/>
  <c r="FG250" i="1"/>
  <c r="FG251" i="1"/>
  <c r="FG252" i="1"/>
  <c r="FG253" i="1"/>
  <c r="FG254" i="1"/>
  <c r="FG255" i="1"/>
  <c r="FG256" i="1"/>
  <c r="FG257" i="1"/>
  <c r="FG258" i="1"/>
  <c r="FG259" i="1"/>
  <c r="FG260" i="1"/>
  <c r="FG261" i="1"/>
  <c r="FG262" i="1"/>
  <c r="FG263" i="1"/>
  <c r="FG264" i="1"/>
  <c r="FG265" i="1"/>
  <c r="FG266" i="1"/>
  <c r="FG267" i="1"/>
  <c r="FG268" i="1"/>
  <c r="FG269" i="1"/>
  <c r="FG270" i="1"/>
  <c r="FG271" i="1"/>
  <c r="FG272" i="1"/>
  <c r="FG273" i="1"/>
  <c r="FG274" i="1"/>
  <c r="FG275" i="1"/>
  <c r="FG276" i="1"/>
  <c r="FG277" i="1"/>
  <c r="FG278" i="1"/>
  <c r="FG279" i="1"/>
  <c r="FG280" i="1"/>
  <c r="FG281" i="1"/>
  <c r="FG282" i="1"/>
  <c r="FG283" i="1"/>
  <c r="FG284" i="1"/>
  <c r="FG285" i="1"/>
  <c r="FG286" i="1"/>
  <c r="FG287" i="1"/>
  <c r="FG288" i="1"/>
  <c r="FG289" i="1"/>
  <c r="FG290" i="1"/>
  <c r="FG291" i="1"/>
  <c r="FG292" i="1"/>
  <c r="FG293" i="1"/>
  <c r="FG294" i="1"/>
  <c r="FG295" i="1"/>
  <c r="FG296" i="1"/>
  <c r="FG297" i="1"/>
  <c r="FG298" i="1"/>
  <c r="FG299" i="1"/>
  <c r="FG300" i="1"/>
  <c r="FG301" i="1"/>
  <c r="FG302" i="1"/>
  <c r="FG303" i="1"/>
  <c r="FG304" i="1"/>
  <c r="FG305" i="1"/>
  <c r="FG306" i="1"/>
  <c r="FG307" i="1"/>
  <c r="FG308" i="1"/>
  <c r="FG309" i="1"/>
  <c r="FG310" i="1"/>
  <c r="FG311" i="1"/>
  <c r="FG312" i="1"/>
  <c r="FG313" i="1"/>
  <c r="FG314" i="1"/>
  <c r="FG315" i="1"/>
  <c r="FG316" i="1"/>
  <c r="FG317" i="1"/>
  <c r="FG318" i="1"/>
  <c r="FG319" i="1"/>
  <c r="FG320" i="1"/>
  <c r="FG321" i="1"/>
  <c r="FG322" i="1"/>
  <c r="FG323" i="1"/>
  <c r="FG324" i="1"/>
  <c r="FG325" i="1"/>
  <c r="FG326" i="1"/>
  <c r="FG327" i="1"/>
  <c r="FG328" i="1"/>
  <c r="FG329" i="1"/>
  <c r="FG330" i="1"/>
  <c r="FG331" i="1"/>
  <c r="FG332" i="1"/>
  <c r="FG333" i="1"/>
  <c r="FG334" i="1"/>
  <c r="FG335" i="1"/>
  <c r="FG336" i="1"/>
  <c r="FG337" i="1"/>
  <c r="FG338" i="1"/>
  <c r="FG339" i="1"/>
  <c r="FG340" i="1"/>
  <c r="FG341" i="1"/>
  <c r="FG342" i="1"/>
  <c r="FG343" i="1"/>
  <c r="FG344" i="1"/>
  <c r="FG345" i="1"/>
  <c r="FG346" i="1"/>
  <c r="FG347" i="1"/>
  <c r="FG348" i="1"/>
  <c r="FG349" i="1"/>
  <c r="FG350" i="1"/>
  <c r="FG351" i="1"/>
  <c r="FG352" i="1"/>
  <c r="FG353" i="1"/>
  <c r="FG354" i="1"/>
  <c r="FG355" i="1"/>
  <c r="FG356" i="1"/>
  <c r="FG357" i="1"/>
  <c r="FG358" i="1"/>
  <c r="FG359" i="1"/>
  <c r="FG360" i="1"/>
  <c r="FG361" i="1"/>
  <c r="FG362" i="1"/>
  <c r="FG363" i="1"/>
  <c r="FG364" i="1"/>
  <c r="FG365" i="1"/>
  <c r="FG366" i="1"/>
  <c r="FG367" i="1"/>
  <c r="FG368" i="1"/>
  <c r="FG369" i="1"/>
  <c r="FG370" i="1"/>
  <c r="FG371" i="1"/>
  <c r="FG372" i="1"/>
  <c r="FG373" i="1"/>
  <c r="FG374" i="1"/>
  <c r="FG375" i="1"/>
  <c r="FG376" i="1"/>
  <c r="FG377" i="1"/>
  <c r="FG378" i="1"/>
  <c r="FG379" i="1"/>
  <c r="FG380" i="1"/>
  <c r="FG381" i="1"/>
  <c r="FG382" i="1"/>
  <c r="FG383" i="1"/>
  <c r="FG384" i="1"/>
  <c r="FG385" i="1"/>
  <c r="FG386" i="1"/>
  <c r="FG387" i="1"/>
  <c r="FG388" i="1"/>
  <c r="FG389" i="1"/>
  <c r="FG390" i="1"/>
  <c r="FG391" i="1"/>
  <c r="FG392" i="1"/>
  <c r="FG393" i="1"/>
  <c r="FG394" i="1"/>
  <c r="FG395" i="1"/>
  <c r="FG396" i="1"/>
  <c r="FG397" i="1"/>
  <c r="FG398" i="1"/>
  <c r="FG399" i="1"/>
  <c r="FG400" i="1"/>
  <c r="FG401" i="1"/>
  <c r="FG402" i="1"/>
  <c r="FG403" i="1"/>
  <c r="FG404" i="1"/>
  <c r="FG405" i="1"/>
  <c r="FG406" i="1"/>
  <c r="FG407" i="1"/>
  <c r="FG408" i="1"/>
  <c r="FG409" i="1"/>
  <c r="FG410" i="1"/>
  <c r="FG411" i="1"/>
  <c r="FG412" i="1"/>
  <c r="FG413" i="1"/>
  <c r="FG414" i="1"/>
  <c r="FG415" i="1"/>
  <c r="FG416" i="1"/>
  <c r="FG417" i="1"/>
  <c r="FG418" i="1"/>
  <c r="FG419" i="1"/>
  <c r="FG420" i="1"/>
  <c r="FG421" i="1"/>
  <c r="FG422" i="1"/>
  <c r="FG423" i="1"/>
  <c r="FG424" i="1"/>
  <c r="FG425" i="1"/>
  <c r="FG426" i="1"/>
  <c r="FG427" i="1"/>
  <c r="FG428" i="1"/>
  <c r="FG429" i="1"/>
  <c r="FG430" i="1"/>
  <c r="FG431" i="1"/>
  <c r="FG432" i="1"/>
  <c r="FG433" i="1"/>
  <c r="FG434" i="1"/>
  <c r="FG435" i="1"/>
  <c r="FG436" i="1"/>
  <c r="FG437" i="1"/>
  <c r="FG438" i="1"/>
  <c r="FG439" i="1"/>
  <c r="FG440" i="1"/>
  <c r="FG441" i="1"/>
  <c r="FG442" i="1"/>
  <c r="FG443" i="1"/>
  <c r="FG444" i="1"/>
  <c r="FG445" i="1"/>
  <c r="FG446" i="1"/>
  <c r="FG447" i="1"/>
  <c r="FG448" i="1"/>
  <c r="FG449" i="1"/>
  <c r="FG450" i="1"/>
  <c r="FG451" i="1"/>
  <c r="FG452" i="1"/>
  <c r="FG453" i="1"/>
  <c r="FG454" i="1"/>
  <c r="FG455" i="1"/>
  <c r="FG456" i="1"/>
  <c r="FG457" i="1"/>
  <c r="FG458" i="1"/>
  <c r="FG459" i="1"/>
  <c r="FG460" i="1"/>
  <c r="FG461" i="1"/>
  <c r="FG462" i="1"/>
  <c r="FG463" i="1"/>
  <c r="FG464" i="1"/>
  <c r="FG465" i="1"/>
  <c r="FG466" i="1"/>
  <c r="FG467" i="1"/>
  <c r="FG468" i="1"/>
  <c r="FG469" i="1"/>
  <c r="FG470" i="1"/>
  <c r="FG471" i="1"/>
  <c r="FG472" i="1"/>
  <c r="FG473" i="1"/>
  <c r="FG474" i="1"/>
  <c r="FG475" i="1"/>
  <c r="FG476" i="1"/>
  <c r="FG477" i="1"/>
  <c r="FG478" i="1"/>
  <c r="FG479" i="1"/>
  <c r="FG480" i="1"/>
  <c r="FG481" i="1"/>
  <c r="FG482" i="1"/>
  <c r="FG483" i="1"/>
  <c r="FG484" i="1"/>
  <c r="FG485" i="1"/>
  <c r="FG486" i="1"/>
  <c r="FG487" i="1"/>
  <c r="FG488" i="1"/>
  <c r="FG489" i="1"/>
  <c r="FG490" i="1"/>
  <c r="FG491" i="1"/>
  <c r="FG492" i="1"/>
  <c r="FG493" i="1"/>
  <c r="FG494" i="1"/>
  <c r="FG495" i="1"/>
  <c r="FG496" i="1"/>
  <c r="FG497" i="1"/>
  <c r="FG498" i="1"/>
  <c r="FG499" i="1"/>
  <c r="FG500" i="1"/>
  <c r="FG501" i="1"/>
  <c r="FG502" i="1"/>
  <c r="FG503" i="1"/>
  <c r="FG504" i="1"/>
  <c r="FG505" i="1"/>
  <c r="FG506" i="1"/>
  <c r="FG507" i="1"/>
  <c r="FG508" i="1"/>
  <c r="FG509" i="1"/>
  <c r="FG510" i="1"/>
  <c r="FG511" i="1"/>
  <c r="FG512" i="1"/>
  <c r="FG513" i="1"/>
  <c r="FG514" i="1"/>
  <c r="FG515" i="1"/>
  <c r="FG516" i="1"/>
  <c r="FG517" i="1"/>
  <c r="FG518" i="1"/>
  <c r="FG519" i="1"/>
  <c r="FG520" i="1"/>
  <c r="FG521" i="1"/>
  <c r="FG522" i="1"/>
  <c r="FG523" i="1"/>
  <c r="FG524" i="1"/>
  <c r="FG525" i="1"/>
  <c r="FG526" i="1"/>
  <c r="FG527" i="1"/>
  <c r="FG528" i="1"/>
  <c r="FG529" i="1"/>
  <c r="FG530" i="1"/>
  <c r="FG531" i="1"/>
  <c r="FG532" i="1"/>
  <c r="FG533" i="1"/>
  <c r="FG534" i="1"/>
  <c r="FG535" i="1"/>
  <c r="FG536" i="1"/>
  <c r="FG537" i="1"/>
  <c r="FG538" i="1"/>
  <c r="FG539" i="1"/>
  <c r="FG540" i="1"/>
  <c r="FG541" i="1"/>
  <c r="FG542" i="1"/>
  <c r="FG543" i="1"/>
  <c r="FG544" i="1"/>
  <c r="FG545" i="1"/>
  <c r="FG546" i="1"/>
  <c r="FG547" i="1"/>
  <c r="FG548" i="1"/>
  <c r="FG549" i="1"/>
  <c r="FG550" i="1"/>
  <c r="FG551" i="1"/>
  <c r="FG552" i="1"/>
  <c r="FG553" i="1"/>
  <c r="FG554" i="1"/>
  <c r="FG555" i="1"/>
  <c r="FG556" i="1"/>
  <c r="FG557" i="1"/>
  <c r="FG558" i="1"/>
  <c r="FG559" i="1"/>
  <c r="FG560" i="1"/>
  <c r="FG561" i="1"/>
  <c r="FG562" i="1"/>
  <c r="FG563" i="1"/>
  <c r="FG564" i="1"/>
  <c r="FG565" i="1"/>
  <c r="FG566" i="1"/>
  <c r="FG567" i="1"/>
  <c r="FG568" i="1"/>
  <c r="FG569" i="1"/>
  <c r="FG570" i="1"/>
  <c r="FG571" i="1"/>
  <c r="FG572" i="1"/>
  <c r="FG573" i="1"/>
  <c r="FG574" i="1"/>
  <c r="FG575" i="1"/>
  <c r="FG576" i="1"/>
  <c r="FG577" i="1"/>
  <c r="FG578" i="1"/>
  <c r="FG579" i="1"/>
  <c r="FG580" i="1"/>
  <c r="FG581" i="1"/>
  <c r="FG582" i="1"/>
  <c r="FG583" i="1"/>
  <c r="FG584" i="1"/>
  <c r="FG585" i="1"/>
  <c r="FG586" i="1"/>
  <c r="FG587" i="1"/>
  <c r="FG588" i="1"/>
  <c r="FG589" i="1"/>
  <c r="FG590" i="1"/>
  <c r="FG591" i="1"/>
  <c r="FG592" i="1"/>
  <c r="FG593" i="1"/>
  <c r="FG594" i="1"/>
  <c r="FG595" i="1"/>
  <c r="FG596" i="1"/>
  <c r="FG597" i="1"/>
  <c r="FG598" i="1"/>
  <c r="FG599" i="1"/>
  <c r="FG600" i="1"/>
  <c r="FG601" i="1"/>
  <c r="FG602" i="1"/>
  <c r="FG603" i="1"/>
  <c r="FG604" i="1"/>
  <c r="FG605" i="1"/>
  <c r="FG606" i="1"/>
  <c r="FG607" i="1"/>
  <c r="FG608" i="1"/>
  <c r="FG609" i="1"/>
  <c r="FG610" i="1"/>
  <c r="FG611" i="1"/>
  <c r="FG612" i="1"/>
  <c r="FG613" i="1"/>
  <c r="FG614" i="1"/>
  <c r="FG615" i="1"/>
  <c r="FG616" i="1"/>
  <c r="FG617" i="1"/>
  <c r="FG618" i="1"/>
  <c r="FG619" i="1"/>
  <c r="FG620" i="1"/>
  <c r="FG621" i="1"/>
  <c r="FG622" i="1"/>
  <c r="FG623" i="1"/>
  <c r="FG624" i="1"/>
  <c r="FG625" i="1"/>
  <c r="FG626" i="1"/>
  <c r="FG627" i="1"/>
  <c r="FG628" i="1"/>
  <c r="FG629" i="1"/>
  <c r="FG630" i="1"/>
  <c r="FG631" i="1"/>
  <c r="FG632" i="1"/>
  <c r="FG633" i="1"/>
  <c r="FG634" i="1"/>
  <c r="FG635" i="1"/>
  <c r="FG636" i="1"/>
  <c r="FG637" i="1"/>
  <c r="FG638" i="1"/>
  <c r="FG639" i="1"/>
  <c r="FG640" i="1"/>
  <c r="FG641" i="1"/>
  <c r="FG642" i="1"/>
  <c r="FG643" i="1"/>
  <c r="FG644" i="1"/>
  <c r="FG645" i="1"/>
  <c r="FG646" i="1"/>
  <c r="FG647" i="1"/>
  <c r="FG648" i="1"/>
  <c r="FG649" i="1"/>
  <c r="FG650" i="1"/>
  <c r="FG651" i="1"/>
  <c r="FG652" i="1"/>
  <c r="FG653" i="1"/>
  <c r="FG654" i="1"/>
  <c r="FG655" i="1"/>
  <c r="FG656" i="1"/>
  <c r="FG657" i="1"/>
  <c r="FG658" i="1"/>
  <c r="FG659" i="1"/>
  <c r="FG660" i="1"/>
  <c r="FG661" i="1"/>
  <c r="FG662" i="1"/>
  <c r="FG663" i="1"/>
  <c r="FG664" i="1"/>
  <c r="FG665" i="1"/>
  <c r="FG666" i="1"/>
  <c r="FG667" i="1"/>
  <c r="FG668" i="1"/>
  <c r="FG669" i="1"/>
  <c r="FG670" i="1"/>
  <c r="FG671" i="1"/>
  <c r="FG672" i="1"/>
  <c r="FG673" i="1"/>
  <c r="FG674" i="1"/>
  <c r="FG675" i="1"/>
  <c r="FG676" i="1"/>
  <c r="FG677" i="1"/>
  <c r="FG678" i="1"/>
  <c r="FG679" i="1"/>
  <c r="FG680" i="1"/>
  <c r="FG681" i="1"/>
  <c r="FG682" i="1"/>
  <c r="FG683" i="1"/>
  <c r="FG684" i="1"/>
  <c r="FG685" i="1"/>
  <c r="FG686" i="1"/>
  <c r="FG687" i="1"/>
  <c r="FG688" i="1"/>
  <c r="FG689" i="1"/>
  <c r="FG690" i="1"/>
  <c r="FG691" i="1"/>
  <c r="FG692" i="1"/>
  <c r="FG693" i="1"/>
  <c r="FG694" i="1"/>
  <c r="FG695" i="1"/>
  <c r="FG696" i="1"/>
  <c r="FG697" i="1"/>
  <c r="FG698" i="1"/>
  <c r="FG699" i="1"/>
  <c r="FG700" i="1"/>
  <c r="FG701" i="1"/>
  <c r="FG702" i="1"/>
  <c r="FG703" i="1"/>
  <c r="FG704" i="1"/>
  <c r="FG705" i="1"/>
  <c r="FG706" i="1"/>
  <c r="FG707" i="1"/>
  <c r="FG708" i="1"/>
  <c r="FG709" i="1"/>
  <c r="FG710" i="1"/>
  <c r="FG711" i="1"/>
  <c r="FG712" i="1"/>
  <c r="FG713" i="1"/>
  <c r="FG714" i="1"/>
  <c r="FG715" i="1"/>
  <c r="FG716" i="1"/>
  <c r="FG717" i="1"/>
  <c r="FG718" i="1"/>
  <c r="FG719" i="1"/>
  <c r="FG720" i="1"/>
  <c r="FG721" i="1"/>
  <c r="FG722" i="1"/>
  <c r="FG723" i="1"/>
  <c r="FG724" i="1"/>
  <c r="FG725" i="1"/>
  <c r="FG726" i="1"/>
  <c r="FG727" i="1"/>
  <c r="FG728" i="1"/>
  <c r="FG729" i="1"/>
  <c r="FG730" i="1"/>
  <c r="FG731" i="1"/>
  <c r="FG732" i="1"/>
  <c r="FG733" i="1"/>
  <c r="FG734" i="1"/>
  <c r="FG735" i="1"/>
  <c r="FG736" i="1"/>
  <c r="FG737" i="1"/>
  <c r="FG738" i="1"/>
  <c r="FG739" i="1"/>
  <c r="FG740" i="1"/>
  <c r="FG741" i="1"/>
  <c r="FG742" i="1"/>
  <c r="FG743" i="1"/>
  <c r="FG744" i="1"/>
  <c r="FG745" i="1"/>
  <c r="FG746" i="1"/>
  <c r="FG747" i="1"/>
  <c r="FG748" i="1"/>
  <c r="FG749" i="1"/>
  <c r="FG750" i="1"/>
  <c r="FG751" i="1"/>
  <c r="FG752" i="1"/>
  <c r="FG753" i="1"/>
  <c r="FG754" i="1"/>
  <c r="FG755" i="1"/>
  <c r="FG756" i="1"/>
  <c r="FG757" i="1"/>
  <c r="FG758" i="1"/>
  <c r="FG759" i="1"/>
  <c r="FG760" i="1"/>
  <c r="FG761" i="1"/>
  <c r="FG762" i="1"/>
  <c r="FG763" i="1"/>
  <c r="FG764" i="1"/>
  <c r="FG765" i="1"/>
  <c r="FG766" i="1"/>
  <c r="FG767" i="1"/>
  <c r="FG768" i="1"/>
  <c r="FG769" i="1"/>
  <c r="FG770" i="1"/>
  <c r="FG771" i="1"/>
  <c r="FG772" i="1"/>
  <c r="FG773" i="1"/>
  <c r="FG774" i="1"/>
  <c r="FG775" i="1"/>
  <c r="FG776" i="1"/>
  <c r="FG777" i="1"/>
  <c r="FG778" i="1"/>
  <c r="FG779" i="1"/>
  <c r="FG780" i="1"/>
  <c r="FG781" i="1"/>
  <c r="FG782" i="1"/>
  <c r="FG783" i="1"/>
  <c r="FG784" i="1"/>
  <c r="FG785" i="1"/>
  <c r="FG786" i="1"/>
  <c r="FG787" i="1"/>
  <c r="FG788" i="1"/>
  <c r="FG789" i="1"/>
  <c r="FG790" i="1"/>
  <c r="FG791" i="1"/>
  <c r="FG792" i="1"/>
  <c r="FG793" i="1"/>
  <c r="FG794" i="1"/>
  <c r="FG795" i="1"/>
  <c r="FG796" i="1"/>
  <c r="FG797" i="1"/>
  <c r="FG798" i="1"/>
  <c r="FG799" i="1"/>
  <c r="FG800" i="1"/>
  <c r="FG801" i="1"/>
  <c r="FG802" i="1"/>
  <c r="FG803" i="1"/>
  <c r="FG804" i="1"/>
  <c r="FG805" i="1"/>
  <c r="FG806" i="1"/>
  <c r="FG807" i="1"/>
  <c r="FG808" i="1"/>
  <c r="FG809" i="1"/>
  <c r="FG810" i="1"/>
  <c r="FG811" i="1"/>
  <c r="FG812" i="1"/>
  <c r="FG813" i="1"/>
  <c r="FG814" i="1"/>
  <c r="FG815" i="1"/>
  <c r="FG816" i="1"/>
  <c r="FG817" i="1"/>
  <c r="FG818" i="1"/>
  <c r="FG819" i="1"/>
  <c r="FG820" i="1"/>
  <c r="FG821" i="1"/>
  <c r="FG822" i="1"/>
  <c r="FG823" i="1"/>
  <c r="FG824" i="1"/>
  <c r="FG825" i="1"/>
  <c r="FG826" i="1"/>
  <c r="FG827" i="1"/>
  <c r="FG828" i="1"/>
  <c r="FG829" i="1"/>
  <c r="FG830" i="1"/>
  <c r="FG831" i="1"/>
  <c r="FG832" i="1"/>
  <c r="FG833" i="1"/>
  <c r="FG834" i="1"/>
  <c r="FG835" i="1"/>
  <c r="FG836" i="1"/>
  <c r="FG837" i="1"/>
  <c r="FG838" i="1"/>
  <c r="FG839" i="1"/>
  <c r="FG840" i="1"/>
  <c r="FG841" i="1"/>
  <c r="FG842" i="1"/>
  <c r="FG843" i="1"/>
  <c r="FG844" i="1"/>
  <c r="FG845" i="1"/>
  <c r="FG846" i="1"/>
  <c r="FG847" i="1"/>
  <c r="FG848" i="1"/>
  <c r="FG849" i="1"/>
  <c r="FG850" i="1"/>
  <c r="FG851" i="1"/>
  <c r="FG852" i="1"/>
  <c r="FG853" i="1"/>
  <c r="FG854" i="1"/>
  <c r="FG855" i="1"/>
  <c r="FG856" i="1"/>
  <c r="FG857" i="1"/>
  <c r="FG858" i="1"/>
  <c r="FG859" i="1"/>
  <c r="FG860" i="1"/>
  <c r="FG861" i="1"/>
  <c r="FG862" i="1"/>
  <c r="FG863" i="1"/>
  <c r="FG864" i="1"/>
  <c r="FG865" i="1"/>
  <c r="FG866" i="1"/>
  <c r="FG867" i="1"/>
  <c r="FG868" i="1"/>
  <c r="FG869" i="1"/>
  <c r="FG870" i="1"/>
  <c r="FG871" i="1"/>
  <c r="FG872" i="1"/>
  <c r="FG873" i="1"/>
  <c r="FG874" i="1"/>
  <c r="FG875" i="1"/>
  <c r="FG876" i="1"/>
  <c r="FG877" i="1"/>
  <c r="FG878" i="1"/>
  <c r="FG879" i="1"/>
  <c r="FG880" i="1"/>
  <c r="FG881" i="1"/>
  <c r="FG882" i="1"/>
  <c r="FG883" i="1"/>
  <c r="FG884" i="1"/>
  <c r="FG885" i="1"/>
  <c r="FG886" i="1"/>
  <c r="FG887" i="1"/>
  <c r="FG888" i="1"/>
  <c r="FG889" i="1"/>
  <c r="FG890" i="1"/>
  <c r="FG891" i="1"/>
  <c r="FG892" i="1"/>
  <c r="FG893" i="1"/>
  <c r="FG894" i="1"/>
  <c r="FG895" i="1"/>
  <c r="FG896" i="1"/>
  <c r="FG897" i="1"/>
  <c r="FG898" i="1"/>
  <c r="FG899" i="1"/>
  <c r="FG900" i="1"/>
  <c r="FG901" i="1"/>
  <c r="FG902" i="1"/>
  <c r="FG903" i="1"/>
  <c r="FG904" i="1"/>
  <c r="FG905" i="1"/>
  <c r="FG906" i="1"/>
  <c r="FG907" i="1"/>
  <c r="FG908" i="1"/>
  <c r="FG909" i="1"/>
  <c r="FG910" i="1"/>
  <c r="FG911" i="1"/>
  <c r="FG912" i="1"/>
  <c r="FG913" i="1"/>
  <c r="FG914" i="1"/>
  <c r="FG915" i="1"/>
  <c r="FG916" i="1"/>
  <c r="FG917" i="1"/>
  <c r="FG918" i="1"/>
  <c r="FG919" i="1"/>
  <c r="FG920" i="1"/>
  <c r="FG921" i="1"/>
  <c r="FG922" i="1"/>
  <c r="FG923" i="1"/>
  <c r="FG924" i="1"/>
  <c r="FG925" i="1"/>
  <c r="FG926" i="1"/>
  <c r="FG927" i="1"/>
  <c r="FG928" i="1"/>
  <c r="FG929" i="1"/>
  <c r="FG930" i="1"/>
  <c r="FG931" i="1"/>
  <c r="FG932" i="1"/>
  <c r="FG933" i="1"/>
  <c r="FG934" i="1"/>
  <c r="FG935" i="1"/>
  <c r="FG936" i="1"/>
  <c r="FG937" i="1"/>
  <c r="FG938" i="1"/>
  <c r="FG939" i="1"/>
  <c r="FG940" i="1"/>
  <c r="FG941" i="1"/>
  <c r="FG942" i="1"/>
  <c r="FG943" i="1"/>
  <c r="FG944" i="1"/>
  <c r="FG945" i="1"/>
  <c r="FG946" i="1"/>
  <c r="FG947" i="1"/>
  <c r="FG948" i="1"/>
  <c r="FG949" i="1"/>
  <c r="FG950" i="1"/>
  <c r="FG951" i="1"/>
  <c r="FG952" i="1"/>
  <c r="FG953" i="1"/>
  <c r="FG954" i="1"/>
  <c r="FG955" i="1"/>
  <c r="FG956" i="1"/>
  <c r="FG957" i="1"/>
  <c r="FG958" i="1"/>
  <c r="FG959" i="1"/>
  <c r="FG960" i="1"/>
  <c r="FG961" i="1"/>
  <c r="FG962" i="1"/>
  <c r="FG963" i="1"/>
  <c r="FG964" i="1"/>
  <c r="FG965" i="1"/>
  <c r="FG966" i="1"/>
  <c r="FG967" i="1"/>
  <c r="FG968" i="1"/>
  <c r="FG969" i="1"/>
  <c r="FG970" i="1"/>
  <c r="FG971" i="1"/>
  <c r="FG972" i="1"/>
  <c r="FG973" i="1"/>
  <c r="FG974" i="1"/>
  <c r="FG975" i="1"/>
  <c r="FG976" i="1"/>
  <c r="FG977" i="1"/>
  <c r="FO6" i="1"/>
  <c r="FO7" i="1"/>
  <c r="FO8" i="1"/>
  <c r="FO9" i="1"/>
  <c r="FO10" i="1"/>
  <c r="FO11" i="1"/>
  <c r="FO12" i="1"/>
  <c r="FO13" i="1"/>
  <c r="FO14" i="1"/>
  <c r="FO15" i="1"/>
  <c r="FO16" i="1"/>
  <c r="FO17" i="1"/>
  <c r="FO18" i="1"/>
  <c r="FO19" i="1"/>
  <c r="FO20" i="1"/>
  <c r="FO21" i="1"/>
  <c r="FO22" i="1"/>
  <c r="FO23" i="1"/>
  <c r="FO24" i="1"/>
  <c r="FO25" i="1"/>
  <c r="FO26" i="1"/>
  <c r="FO27" i="1"/>
  <c r="FO28" i="1"/>
  <c r="FO29" i="1"/>
  <c r="FO30" i="1"/>
  <c r="FO31" i="1"/>
  <c r="FO32" i="1"/>
  <c r="FO33" i="1"/>
  <c r="FO34" i="1"/>
  <c r="FO35" i="1"/>
  <c r="FO36" i="1"/>
  <c r="FO37" i="1"/>
  <c r="FO38" i="1"/>
  <c r="FO39" i="1"/>
  <c r="FO40" i="1"/>
  <c r="FO41" i="1"/>
  <c r="FO42" i="1"/>
  <c r="FO43" i="1"/>
  <c r="FO44" i="1"/>
  <c r="FO45" i="1"/>
  <c r="FO46" i="1"/>
  <c r="FO47" i="1"/>
  <c r="FO48" i="1"/>
  <c r="FO49" i="1"/>
  <c r="FO50" i="1"/>
  <c r="FO51" i="1"/>
  <c r="FO52" i="1"/>
  <c r="FO53" i="1"/>
  <c r="FO54" i="1"/>
  <c r="FO55" i="1"/>
  <c r="FO56" i="1"/>
  <c r="FO57" i="1"/>
  <c r="FO58" i="1"/>
  <c r="FO59" i="1"/>
  <c r="FO60" i="1"/>
  <c r="FO61" i="1"/>
  <c r="FO62" i="1"/>
  <c r="FO63" i="1"/>
  <c r="FO64" i="1"/>
  <c r="FO65" i="1"/>
  <c r="FO66" i="1"/>
  <c r="FO67" i="1"/>
  <c r="FO68" i="1"/>
  <c r="FO69" i="1"/>
  <c r="FO70" i="1"/>
  <c r="FO71" i="1"/>
  <c r="FO72" i="1"/>
  <c r="FO73" i="1"/>
  <c r="FO74" i="1"/>
  <c r="FO75" i="1"/>
  <c r="FO76" i="1"/>
  <c r="FO77" i="1"/>
  <c r="FO78" i="1"/>
  <c r="FO79" i="1"/>
  <c r="FO80" i="1"/>
  <c r="FO81" i="1"/>
  <c r="FO82" i="1"/>
  <c r="FO83" i="1"/>
  <c r="FO84" i="1"/>
  <c r="FO85" i="1"/>
  <c r="FO86" i="1"/>
  <c r="FO87" i="1"/>
  <c r="FO88" i="1"/>
  <c r="FO89" i="1"/>
  <c r="FO90" i="1"/>
  <c r="FO91" i="1"/>
  <c r="FO92" i="1"/>
  <c r="FO93" i="1"/>
  <c r="FO94" i="1"/>
  <c r="FO95" i="1"/>
  <c r="FO96" i="1"/>
  <c r="FO97" i="1"/>
  <c r="FO98" i="1"/>
  <c r="FO99" i="1"/>
  <c r="FO100" i="1"/>
  <c r="FO101" i="1"/>
  <c r="FO102" i="1"/>
  <c r="FO103" i="1"/>
  <c r="FO104" i="1"/>
  <c r="FO105" i="1"/>
  <c r="FO106" i="1"/>
  <c r="FO107" i="1"/>
  <c r="FO108" i="1"/>
  <c r="FO109" i="1"/>
  <c r="FO110" i="1"/>
  <c r="FO111" i="1"/>
  <c r="FO112" i="1"/>
  <c r="FO113" i="1"/>
  <c r="FO114" i="1"/>
  <c r="FO115" i="1"/>
  <c r="FO116" i="1"/>
  <c r="FO117" i="1"/>
  <c r="FO118" i="1"/>
  <c r="FO119" i="1"/>
  <c r="FO120" i="1"/>
  <c r="FO121" i="1"/>
  <c r="FO122" i="1"/>
  <c r="FO123" i="1"/>
  <c r="FO124" i="1"/>
  <c r="FO125" i="1"/>
  <c r="FO126" i="1"/>
  <c r="FO127" i="1"/>
  <c r="FO128" i="1"/>
  <c r="FO129" i="1"/>
  <c r="FO130" i="1"/>
  <c r="FO131" i="1"/>
  <c r="FO132" i="1"/>
  <c r="FO133" i="1"/>
  <c r="FO134" i="1"/>
  <c r="FO135" i="1"/>
  <c r="FO136" i="1"/>
  <c r="FO137" i="1"/>
  <c r="FO138" i="1"/>
  <c r="FO139" i="1"/>
  <c r="FO140" i="1"/>
  <c r="FO141" i="1"/>
  <c r="FO142" i="1"/>
  <c r="FO143" i="1"/>
  <c r="FO144" i="1"/>
  <c r="FO145" i="1"/>
  <c r="FO146" i="1"/>
  <c r="FO147" i="1"/>
  <c r="FO148" i="1"/>
  <c r="FO149" i="1"/>
  <c r="FO150" i="1"/>
  <c r="FO151" i="1"/>
  <c r="FO152" i="1"/>
  <c r="FO153" i="1"/>
  <c r="FO154" i="1"/>
  <c r="FO155" i="1"/>
  <c r="FO156" i="1"/>
  <c r="FO157" i="1"/>
  <c r="FO158" i="1"/>
  <c r="FO159" i="1"/>
  <c r="FO160" i="1"/>
  <c r="FO161" i="1"/>
  <c r="FO162" i="1"/>
  <c r="FO163" i="1"/>
  <c r="FO164" i="1"/>
  <c r="FO165" i="1"/>
  <c r="FO166" i="1"/>
  <c r="FO167" i="1"/>
  <c r="FO168" i="1"/>
  <c r="FO169" i="1"/>
  <c r="FO170" i="1"/>
  <c r="FO171" i="1"/>
  <c r="FO172" i="1"/>
  <c r="FO173" i="1"/>
  <c r="FO174" i="1"/>
  <c r="FO175" i="1"/>
  <c r="FO176" i="1"/>
  <c r="FO177" i="1"/>
  <c r="FO178" i="1"/>
  <c r="FO179" i="1"/>
  <c r="FO180" i="1"/>
  <c r="FO181" i="1"/>
  <c r="FO182" i="1"/>
  <c r="FO183" i="1"/>
  <c r="FO184" i="1"/>
  <c r="FO185" i="1"/>
  <c r="FO186" i="1"/>
  <c r="FO187" i="1"/>
  <c r="FO188" i="1"/>
  <c r="FO189" i="1"/>
  <c r="FO190" i="1"/>
  <c r="FO191" i="1"/>
  <c r="FO192" i="1"/>
  <c r="FO193" i="1"/>
  <c r="FO194" i="1"/>
  <c r="FO195" i="1"/>
  <c r="FO196" i="1"/>
  <c r="FO197" i="1"/>
  <c r="FO198" i="1"/>
  <c r="FO199" i="1"/>
  <c r="FO200" i="1"/>
  <c r="FO201" i="1"/>
  <c r="FO202" i="1"/>
  <c r="FO203" i="1"/>
  <c r="FO204" i="1"/>
  <c r="FO205" i="1"/>
  <c r="FO206" i="1"/>
  <c r="FO207" i="1"/>
  <c r="FO208" i="1"/>
  <c r="FO209" i="1"/>
  <c r="FO210" i="1"/>
  <c r="FO211" i="1"/>
  <c r="FO212" i="1"/>
  <c r="FO213" i="1"/>
  <c r="FO214" i="1"/>
  <c r="FO215" i="1"/>
  <c r="FO216" i="1"/>
  <c r="FO217" i="1"/>
  <c r="FO218" i="1"/>
  <c r="FO219" i="1"/>
  <c r="FO220" i="1"/>
  <c r="FO221" i="1"/>
  <c r="FO222" i="1"/>
  <c r="FO223" i="1"/>
  <c r="FO224" i="1"/>
  <c r="FO225" i="1"/>
  <c r="FO226" i="1"/>
  <c r="FO227" i="1"/>
  <c r="FO228" i="1"/>
  <c r="FO229" i="1"/>
  <c r="FO230" i="1"/>
  <c r="FO231" i="1"/>
  <c r="FO232" i="1"/>
  <c r="FO233" i="1"/>
  <c r="FO234" i="1"/>
  <c r="FO235" i="1"/>
  <c r="FO236" i="1"/>
  <c r="FO237" i="1"/>
  <c r="FO238" i="1"/>
  <c r="FO239" i="1"/>
  <c r="FO240" i="1"/>
  <c r="FO241" i="1"/>
  <c r="FO242" i="1"/>
  <c r="FO243" i="1"/>
  <c r="FO244" i="1"/>
  <c r="FO245" i="1"/>
  <c r="FO246" i="1"/>
  <c r="FO247" i="1"/>
  <c r="FO248" i="1"/>
  <c r="FO249" i="1"/>
  <c r="FO250" i="1"/>
  <c r="FO251" i="1"/>
  <c r="FO252" i="1"/>
  <c r="FO253" i="1"/>
  <c r="FO254" i="1"/>
  <c r="FO255" i="1"/>
  <c r="FO256" i="1"/>
  <c r="FO257" i="1"/>
  <c r="FO258" i="1"/>
  <c r="FO259" i="1"/>
  <c r="FO260" i="1"/>
  <c r="FO261" i="1"/>
  <c r="FO262" i="1"/>
  <c r="FO263" i="1"/>
  <c r="FO264" i="1"/>
  <c r="FO265" i="1"/>
  <c r="FO266" i="1"/>
  <c r="FO267" i="1"/>
  <c r="FO268" i="1"/>
  <c r="FO269" i="1"/>
  <c r="FO270" i="1"/>
  <c r="FO271" i="1"/>
  <c r="FO272" i="1"/>
  <c r="FO273" i="1"/>
  <c r="FO274" i="1"/>
  <c r="FO275" i="1"/>
  <c r="FO276" i="1"/>
  <c r="FO277" i="1"/>
  <c r="FO278" i="1"/>
  <c r="FO279" i="1"/>
  <c r="FO280" i="1"/>
  <c r="FO281" i="1"/>
  <c r="FO282" i="1"/>
  <c r="FO283" i="1"/>
  <c r="FO284" i="1"/>
  <c r="FO285" i="1"/>
  <c r="FO286" i="1"/>
  <c r="FO287" i="1"/>
  <c r="FO288" i="1"/>
  <c r="FO289" i="1"/>
  <c r="FO290" i="1"/>
  <c r="FO291" i="1"/>
  <c r="FO292" i="1"/>
  <c r="FO293" i="1"/>
  <c r="FO294" i="1"/>
  <c r="FO295" i="1"/>
  <c r="FO296" i="1"/>
  <c r="FO297" i="1"/>
  <c r="FO298" i="1"/>
  <c r="FO299" i="1"/>
  <c r="FO300" i="1"/>
  <c r="FO301" i="1"/>
  <c r="FO302" i="1"/>
  <c r="FO303" i="1"/>
  <c r="FO304" i="1"/>
  <c r="FO305" i="1"/>
  <c r="FO306" i="1"/>
  <c r="FO307" i="1"/>
  <c r="FO308" i="1"/>
  <c r="FO309" i="1"/>
  <c r="FO310" i="1"/>
  <c r="FO311" i="1"/>
  <c r="FO312" i="1"/>
  <c r="FO313" i="1"/>
  <c r="FO314" i="1"/>
  <c r="FO315" i="1"/>
  <c r="FO316" i="1"/>
  <c r="FO317" i="1"/>
  <c r="FO318" i="1"/>
  <c r="FO319" i="1"/>
  <c r="FO320" i="1"/>
  <c r="FO321" i="1"/>
  <c r="FO322" i="1"/>
  <c r="FO323" i="1"/>
  <c r="FO324" i="1"/>
  <c r="FO325" i="1"/>
  <c r="FO326" i="1"/>
  <c r="FO327" i="1"/>
  <c r="FO328" i="1"/>
  <c r="FO329" i="1"/>
  <c r="FO330" i="1"/>
  <c r="FO331" i="1"/>
  <c r="FO332" i="1"/>
  <c r="FO333" i="1"/>
  <c r="FO334" i="1"/>
  <c r="FO335" i="1"/>
  <c r="FO336" i="1"/>
  <c r="FO337" i="1"/>
  <c r="FO338" i="1"/>
  <c r="FO339" i="1"/>
  <c r="FO340" i="1"/>
  <c r="FO341" i="1"/>
  <c r="FO342" i="1"/>
  <c r="FO343" i="1"/>
  <c r="FO344" i="1"/>
  <c r="FO345" i="1"/>
  <c r="FO346" i="1"/>
  <c r="FO347" i="1"/>
  <c r="FO348" i="1"/>
  <c r="FO349" i="1"/>
  <c r="FO350" i="1"/>
  <c r="FO351" i="1"/>
  <c r="FO352" i="1"/>
  <c r="FO353" i="1"/>
  <c r="FO354" i="1"/>
  <c r="FO355" i="1"/>
  <c r="FO356" i="1"/>
  <c r="FO357" i="1"/>
  <c r="FO358" i="1"/>
  <c r="FO359" i="1"/>
  <c r="FO360" i="1"/>
  <c r="FO361" i="1"/>
  <c r="FO362" i="1"/>
  <c r="FO363" i="1"/>
  <c r="FO364" i="1"/>
  <c r="FO365" i="1"/>
  <c r="FO366" i="1"/>
  <c r="FO367" i="1"/>
  <c r="FO368" i="1"/>
  <c r="FO369" i="1"/>
  <c r="FO370" i="1"/>
  <c r="FO371" i="1"/>
  <c r="FO372" i="1"/>
  <c r="FO373" i="1"/>
  <c r="FO374" i="1"/>
  <c r="FO375" i="1"/>
  <c r="FO376" i="1"/>
  <c r="FO377" i="1"/>
  <c r="FO378" i="1"/>
  <c r="FO379" i="1"/>
  <c r="FO380" i="1"/>
  <c r="FO381" i="1"/>
  <c r="FO382" i="1"/>
  <c r="FO383" i="1"/>
  <c r="FO384" i="1"/>
  <c r="FO385" i="1"/>
  <c r="FO386" i="1"/>
  <c r="FO387" i="1"/>
  <c r="FO388" i="1"/>
  <c r="FO389" i="1"/>
  <c r="FO390" i="1"/>
  <c r="FO391" i="1"/>
  <c r="FO392" i="1"/>
  <c r="FO393" i="1"/>
  <c r="FO394" i="1"/>
  <c r="FO395" i="1"/>
  <c r="FO396" i="1"/>
  <c r="FO397" i="1"/>
  <c r="FO398" i="1"/>
  <c r="FO399" i="1"/>
  <c r="FO400" i="1"/>
  <c r="FO401" i="1"/>
  <c r="FO402" i="1"/>
  <c r="FO403" i="1"/>
  <c r="FO404" i="1"/>
  <c r="FO405" i="1"/>
  <c r="FO406" i="1"/>
  <c r="FO407" i="1"/>
  <c r="FO408" i="1"/>
  <c r="FO409" i="1"/>
  <c r="FO410" i="1"/>
  <c r="FO411" i="1"/>
  <c r="FO412" i="1"/>
  <c r="FO413" i="1"/>
  <c r="FO414" i="1"/>
  <c r="FO415" i="1"/>
  <c r="FO416" i="1"/>
  <c r="FO417" i="1"/>
  <c r="FO418" i="1"/>
  <c r="FO419" i="1"/>
  <c r="FO420" i="1"/>
  <c r="FO421" i="1"/>
  <c r="FO422" i="1"/>
  <c r="FO423" i="1"/>
  <c r="FO424" i="1"/>
  <c r="FO425" i="1"/>
  <c r="FO426" i="1"/>
  <c r="FO427" i="1"/>
  <c r="FO428" i="1"/>
  <c r="FO429" i="1"/>
  <c r="FO430" i="1"/>
  <c r="FO431" i="1"/>
  <c r="FO432" i="1"/>
  <c r="FO433" i="1"/>
  <c r="FO434" i="1"/>
  <c r="FO435" i="1"/>
  <c r="FO436" i="1"/>
  <c r="FO437" i="1"/>
  <c r="FO438" i="1"/>
  <c r="FO439" i="1"/>
  <c r="FO440" i="1"/>
  <c r="FO441" i="1"/>
  <c r="FO442" i="1"/>
  <c r="FO443" i="1"/>
  <c r="FO444" i="1"/>
  <c r="FO445" i="1"/>
  <c r="FO446" i="1"/>
  <c r="FO447" i="1"/>
  <c r="FO448" i="1"/>
  <c r="FO449" i="1"/>
  <c r="FO450" i="1"/>
  <c r="FO451" i="1"/>
  <c r="FO452" i="1"/>
  <c r="FO453" i="1"/>
  <c r="FO454" i="1"/>
  <c r="FO455" i="1"/>
  <c r="FO456" i="1"/>
  <c r="FO457" i="1"/>
  <c r="FO458" i="1"/>
  <c r="FO459" i="1"/>
  <c r="FO460" i="1"/>
  <c r="FO461" i="1"/>
  <c r="FO462" i="1"/>
  <c r="FO463" i="1"/>
  <c r="FO464" i="1"/>
  <c r="FO465" i="1"/>
  <c r="FO466" i="1"/>
  <c r="FO467" i="1"/>
  <c r="FO468" i="1"/>
  <c r="FO469" i="1"/>
  <c r="FO470" i="1"/>
  <c r="FO471" i="1"/>
  <c r="FO472" i="1"/>
  <c r="FO473" i="1"/>
  <c r="FO474" i="1"/>
  <c r="FO475" i="1"/>
  <c r="FO476" i="1"/>
  <c r="FO477" i="1"/>
  <c r="FO478" i="1"/>
  <c r="FO479" i="1"/>
  <c r="FO480" i="1"/>
  <c r="FO481" i="1"/>
  <c r="FO482" i="1"/>
  <c r="FO483" i="1"/>
  <c r="FO484" i="1"/>
  <c r="FO485" i="1"/>
  <c r="FO486" i="1"/>
  <c r="FO487" i="1"/>
  <c r="FO488" i="1"/>
  <c r="FO489" i="1"/>
  <c r="FO490" i="1"/>
  <c r="FO491" i="1"/>
  <c r="FO492" i="1"/>
  <c r="FO493" i="1"/>
  <c r="FO494" i="1"/>
  <c r="FO495" i="1"/>
  <c r="FO496" i="1"/>
  <c r="FO497" i="1"/>
  <c r="FO498" i="1"/>
  <c r="FO499" i="1"/>
  <c r="FO500" i="1"/>
  <c r="FO501" i="1"/>
  <c r="FO502" i="1"/>
  <c r="FO503" i="1"/>
  <c r="FO504" i="1"/>
  <c r="FO505" i="1"/>
  <c r="FO506" i="1"/>
  <c r="FO507" i="1"/>
  <c r="FO508" i="1"/>
  <c r="FO509" i="1"/>
  <c r="FO510" i="1"/>
  <c r="FO511" i="1"/>
  <c r="FO512" i="1"/>
  <c r="FO513" i="1"/>
  <c r="FO514" i="1"/>
  <c r="FO515" i="1"/>
  <c r="FO516" i="1"/>
  <c r="FO517" i="1"/>
  <c r="FO518" i="1"/>
  <c r="FO519" i="1"/>
  <c r="FO520" i="1"/>
  <c r="FO521" i="1"/>
  <c r="FO522" i="1"/>
  <c r="FO523" i="1"/>
  <c r="FO524" i="1"/>
  <c r="FO525" i="1"/>
  <c r="FO526" i="1"/>
  <c r="FO527" i="1"/>
  <c r="FO528" i="1"/>
  <c r="FO529" i="1"/>
  <c r="FO530" i="1"/>
  <c r="FO531" i="1"/>
  <c r="FO532" i="1"/>
  <c r="FO533" i="1"/>
  <c r="FO534" i="1"/>
  <c r="FO535" i="1"/>
  <c r="FO536" i="1"/>
  <c r="FO537" i="1"/>
  <c r="FO538" i="1"/>
  <c r="FO539" i="1"/>
  <c r="FO540" i="1"/>
  <c r="FO541" i="1"/>
  <c r="FO542" i="1"/>
  <c r="FO543" i="1"/>
  <c r="FO544" i="1"/>
  <c r="FO545" i="1"/>
  <c r="FO546" i="1"/>
  <c r="FO547" i="1"/>
  <c r="FO548" i="1"/>
  <c r="FO549" i="1"/>
  <c r="FO550" i="1"/>
  <c r="FO551" i="1"/>
  <c r="FO552" i="1"/>
  <c r="FO553" i="1"/>
  <c r="FO554" i="1"/>
  <c r="FO555" i="1"/>
  <c r="FO556" i="1"/>
  <c r="FO557" i="1"/>
  <c r="FO558" i="1"/>
  <c r="FO559" i="1"/>
  <c r="FO560" i="1"/>
  <c r="FO561" i="1"/>
  <c r="FO562" i="1"/>
  <c r="FO563" i="1"/>
  <c r="FO564" i="1"/>
  <c r="FO565" i="1"/>
  <c r="FO566" i="1"/>
  <c r="FO567" i="1"/>
  <c r="FO568" i="1"/>
  <c r="FO569" i="1"/>
  <c r="FO570" i="1"/>
  <c r="FO571" i="1"/>
  <c r="FO572" i="1"/>
  <c r="FO573" i="1"/>
  <c r="FO574" i="1"/>
  <c r="FO575" i="1"/>
  <c r="FO576" i="1"/>
  <c r="FO577" i="1"/>
  <c r="FO578" i="1"/>
  <c r="FO579" i="1"/>
  <c r="FO580" i="1"/>
  <c r="FO581" i="1"/>
  <c r="FO582" i="1"/>
  <c r="FO583" i="1"/>
  <c r="FO584" i="1"/>
  <c r="FO585" i="1"/>
  <c r="FO586" i="1"/>
  <c r="FO587" i="1"/>
  <c r="FO588" i="1"/>
  <c r="FO589" i="1"/>
  <c r="FO590" i="1"/>
  <c r="FO591" i="1"/>
  <c r="FO592" i="1"/>
  <c r="FO593" i="1"/>
  <c r="FO594" i="1"/>
  <c r="FO595" i="1"/>
  <c r="FO596" i="1"/>
  <c r="FO597" i="1"/>
  <c r="FO598" i="1"/>
  <c r="FO599" i="1"/>
  <c r="FO600" i="1"/>
  <c r="FO601" i="1"/>
  <c r="FO602" i="1"/>
  <c r="FO603" i="1"/>
  <c r="FO604" i="1"/>
  <c r="FO605" i="1"/>
  <c r="FO606" i="1"/>
  <c r="FO607" i="1"/>
  <c r="FO608" i="1"/>
  <c r="FO609" i="1"/>
  <c r="FO610" i="1"/>
  <c r="FO611" i="1"/>
  <c r="FO612" i="1"/>
  <c r="FO613" i="1"/>
  <c r="FO614" i="1"/>
  <c r="FO615" i="1"/>
  <c r="FO616" i="1"/>
  <c r="FO617" i="1"/>
  <c r="FO618" i="1"/>
  <c r="FO619" i="1"/>
  <c r="FO620" i="1"/>
  <c r="FO621" i="1"/>
  <c r="FO622" i="1"/>
  <c r="FO623" i="1"/>
  <c r="FO624" i="1"/>
  <c r="FO625" i="1"/>
  <c r="FO626" i="1"/>
  <c r="FO627" i="1"/>
  <c r="FO628" i="1"/>
  <c r="FO629" i="1"/>
  <c r="FO630" i="1"/>
  <c r="FO631" i="1"/>
  <c r="FO632" i="1"/>
  <c r="FO633" i="1"/>
  <c r="FO634" i="1"/>
  <c r="FO635" i="1"/>
  <c r="FO636" i="1"/>
  <c r="FO637" i="1"/>
  <c r="FO638" i="1"/>
  <c r="FO639" i="1"/>
  <c r="FO640" i="1"/>
  <c r="FO641" i="1"/>
  <c r="FO642" i="1"/>
  <c r="FO643" i="1"/>
  <c r="FO644" i="1"/>
  <c r="FO645" i="1"/>
  <c r="FO646" i="1"/>
  <c r="FO647" i="1"/>
  <c r="FO648" i="1"/>
  <c r="FO649" i="1"/>
  <c r="FO650" i="1"/>
  <c r="FO651" i="1"/>
  <c r="FO652" i="1"/>
  <c r="FO653" i="1"/>
  <c r="FO654" i="1"/>
  <c r="FO655" i="1"/>
  <c r="FO656" i="1"/>
  <c r="FO657" i="1"/>
  <c r="FO658" i="1"/>
  <c r="FO659" i="1"/>
  <c r="FO660" i="1"/>
  <c r="FO661" i="1"/>
  <c r="FO662" i="1"/>
  <c r="FO663" i="1"/>
  <c r="FO664" i="1"/>
  <c r="FO665" i="1"/>
  <c r="FO666" i="1"/>
  <c r="FO667" i="1"/>
  <c r="FO668" i="1"/>
  <c r="FO669" i="1"/>
  <c r="FO670" i="1"/>
  <c r="FO671" i="1"/>
  <c r="FO672" i="1"/>
  <c r="FO673" i="1"/>
  <c r="FO674" i="1"/>
  <c r="FO675" i="1"/>
  <c r="FO676" i="1"/>
  <c r="FO677" i="1"/>
  <c r="FO678" i="1"/>
  <c r="FO679" i="1"/>
  <c r="FO680" i="1"/>
  <c r="FO681" i="1"/>
  <c r="FO682" i="1"/>
  <c r="FO683" i="1"/>
  <c r="FO684" i="1"/>
  <c r="FO685" i="1"/>
  <c r="FO686" i="1"/>
  <c r="FO687" i="1"/>
  <c r="FO688" i="1"/>
  <c r="FO689" i="1"/>
  <c r="FO690" i="1"/>
  <c r="FO691" i="1"/>
  <c r="FO692" i="1"/>
  <c r="FO693" i="1"/>
  <c r="FO694" i="1"/>
  <c r="FO695" i="1"/>
  <c r="FO696" i="1"/>
  <c r="FO697" i="1"/>
  <c r="FO698" i="1"/>
  <c r="FO699" i="1"/>
  <c r="FO700" i="1"/>
  <c r="FO701" i="1"/>
  <c r="FO702" i="1"/>
  <c r="FO703" i="1"/>
  <c r="FO704" i="1"/>
  <c r="FO705" i="1"/>
  <c r="FO706" i="1"/>
  <c r="FO707" i="1"/>
  <c r="FO708" i="1"/>
  <c r="FO709" i="1"/>
  <c r="FO710" i="1"/>
  <c r="FO711" i="1"/>
  <c r="FO712" i="1"/>
  <c r="FO713" i="1"/>
  <c r="FO714" i="1"/>
  <c r="FO715" i="1"/>
  <c r="FO716" i="1"/>
  <c r="FO717" i="1"/>
  <c r="FO718" i="1"/>
  <c r="FO719" i="1"/>
  <c r="FO720" i="1"/>
  <c r="FO721" i="1"/>
  <c r="FO722" i="1"/>
  <c r="FO723" i="1"/>
  <c r="FO724" i="1"/>
  <c r="FO725" i="1"/>
  <c r="FO726" i="1"/>
  <c r="FO727" i="1"/>
  <c r="FO728" i="1"/>
  <c r="FO729" i="1"/>
  <c r="FO730" i="1"/>
  <c r="FO731" i="1"/>
  <c r="FO732" i="1"/>
  <c r="FO733" i="1"/>
  <c r="FO734" i="1"/>
  <c r="FO735" i="1"/>
  <c r="FO736" i="1"/>
  <c r="FO737" i="1"/>
  <c r="FO738" i="1"/>
  <c r="FO739" i="1"/>
  <c r="FO740" i="1"/>
  <c r="FO741" i="1"/>
  <c r="FO742" i="1"/>
  <c r="FO743" i="1"/>
  <c r="FO744" i="1"/>
  <c r="FO745" i="1"/>
  <c r="FO746" i="1"/>
  <c r="FO747" i="1"/>
  <c r="FO748" i="1"/>
  <c r="FO749" i="1"/>
  <c r="FO750" i="1"/>
  <c r="FO751" i="1"/>
  <c r="FO752" i="1"/>
  <c r="FO753" i="1"/>
  <c r="FO754" i="1"/>
  <c r="FO755" i="1"/>
  <c r="FO756" i="1"/>
  <c r="FO757" i="1"/>
  <c r="FO758" i="1"/>
  <c r="FO759" i="1"/>
  <c r="FO760" i="1"/>
  <c r="FO761" i="1"/>
  <c r="FO762" i="1"/>
  <c r="FO763" i="1"/>
  <c r="FO764" i="1"/>
  <c r="FO765" i="1"/>
  <c r="FO766" i="1"/>
  <c r="FO767" i="1"/>
  <c r="FO768" i="1"/>
  <c r="FO769" i="1"/>
  <c r="FO770" i="1"/>
  <c r="FO771" i="1"/>
  <c r="FO772" i="1"/>
  <c r="FO773" i="1"/>
  <c r="FO774" i="1"/>
  <c r="FO775" i="1"/>
  <c r="FO776" i="1"/>
  <c r="FO777" i="1"/>
  <c r="FO778" i="1"/>
  <c r="FO779" i="1"/>
  <c r="FO780" i="1"/>
  <c r="FO781" i="1"/>
  <c r="FO782" i="1"/>
  <c r="FO783" i="1"/>
  <c r="FO784" i="1"/>
  <c r="FO785" i="1"/>
  <c r="FO786" i="1"/>
  <c r="FO787" i="1"/>
  <c r="FO788" i="1"/>
  <c r="FO789" i="1"/>
  <c r="FO790" i="1"/>
  <c r="FO791" i="1"/>
  <c r="FO792" i="1"/>
  <c r="FO793" i="1"/>
  <c r="FO794" i="1"/>
  <c r="FO795" i="1"/>
  <c r="FO796" i="1"/>
  <c r="FO797" i="1"/>
  <c r="FO798" i="1"/>
  <c r="FO799" i="1"/>
  <c r="FO800" i="1"/>
  <c r="FO801" i="1"/>
  <c r="FO802" i="1"/>
  <c r="FO803" i="1"/>
  <c r="FO804" i="1"/>
  <c r="FO805" i="1"/>
  <c r="FO806" i="1"/>
  <c r="FO807" i="1"/>
  <c r="FO808" i="1"/>
  <c r="FO809" i="1"/>
  <c r="FO810" i="1"/>
  <c r="FO811" i="1"/>
  <c r="FO812" i="1"/>
  <c r="FO813" i="1"/>
  <c r="FO814" i="1"/>
  <c r="FO815" i="1"/>
  <c r="FO816" i="1"/>
  <c r="FO817" i="1"/>
  <c r="FO818" i="1"/>
  <c r="FO819" i="1"/>
  <c r="FO820" i="1"/>
  <c r="FO821" i="1"/>
  <c r="FO822" i="1"/>
  <c r="FO823" i="1"/>
  <c r="FO824" i="1"/>
  <c r="FO825" i="1"/>
  <c r="FO826" i="1"/>
  <c r="FO827" i="1"/>
  <c r="FO828" i="1"/>
  <c r="FO829" i="1"/>
  <c r="FO830" i="1"/>
  <c r="FO831" i="1"/>
  <c r="FO832" i="1"/>
  <c r="FO833" i="1"/>
  <c r="FO834" i="1"/>
  <c r="FO835" i="1"/>
  <c r="FO836" i="1"/>
  <c r="FO837" i="1"/>
  <c r="FO838" i="1"/>
  <c r="FO839" i="1"/>
  <c r="FO840" i="1"/>
  <c r="FO841" i="1"/>
  <c r="FO842" i="1"/>
  <c r="FO843" i="1"/>
  <c r="FO844" i="1"/>
  <c r="FO845" i="1"/>
  <c r="FO846" i="1"/>
  <c r="FO847" i="1"/>
  <c r="FO848" i="1"/>
  <c r="FO849" i="1"/>
  <c r="FO850" i="1"/>
  <c r="FO851" i="1"/>
  <c r="FO852" i="1"/>
  <c r="FO853" i="1"/>
  <c r="FO854" i="1"/>
  <c r="FO855" i="1"/>
  <c r="FO856" i="1"/>
  <c r="FO857" i="1"/>
  <c r="FO858" i="1"/>
  <c r="FO859" i="1"/>
  <c r="FO860" i="1"/>
  <c r="FO861" i="1"/>
  <c r="FO862" i="1"/>
  <c r="FO863" i="1"/>
  <c r="FO864" i="1"/>
  <c r="FO865" i="1"/>
  <c r="FO866" i="1"/>
  <c r="FO867" i="1"/>
  <c r="FO868" i="1"/>
  <c r="FO869" i="1"/>
  <c r="FO870" i="1"/>
  <c r="FO871" i="1"/>
  <c r="FO872" i="1"/>
  <c r="FO873" i="1"/>
  <c r="FO874" i="1"/>
  <c r="FO875" i="1"/>
  <c r="FO876" i="1"/>
  <c r="FO877" i="1"/>
  <c r="FO878" i="1"/>
  <c r="FO879" i="1"/>
  <c r="FO880" i="1"/>
  <c r="FO881" i="1"/>
  <c r="FO882" i="1"/>
  <c r="FO883" i="1"/>
  <c r="FO884" i="1"/>
  <c r="FO885" i="1"/>
  <c r="FO886" i="1"/>
  <c r="FO887" i="1"/>
  <c r="FO888" i="1"/>
  <c r="FO889" i="1"/>
  <c r="FO890" i="1"/>
  <c r="FO891" i="1"/>
  <c r="FO892" i="1"/>
  <c r="FO893" i="1"/>
  <c r="FO894" i="1"/>
  <c r="FO895" i="1"/>
  <c r="FO896" i="1"/>
  <c r="FO897" i="1"/>
  <c r="FO898" i="1"/>
  <c r="FO899" i="1"/>
  <c r="FO900" i="1"/>
  <c r="FO901" i="1"/>
  <c r="FO902" i="1"/>
  <c r="FO903" i="1"/>
  <c r="FO904" i="1"/>
  <c r="FO905" i="1"/>
  <c r="FO906" i="1"/>
  <c r="FO907" i="1"/>
  <c r="FO908" i="1"/>
  <c r="FO909" i="1"/>
  <c r="FO910" i="1"/>
  <c r="FO911" i="1"/>
  <c r="FO912" i="1"/>
  <c r="FO913" i="1"/>
  <c r="FO914" i="1"/>
  <c r="FO915" i="1"/>
  <c r="FO916" i="1"/>
  <c r="FO917" i="1"/>
  <c r="FO918" i="1"/>
  <c r="FO919" i="1"/>
  <c r="FO920" i="1"/>
  <c r="FO921" i="1"/>
  <c r="FO922" i="1"/>
  <c r="FO923" i="1"/>
  <c r="FO924" i="1"/>
  <c r="FO925" i="1"/>
  <c r="FO926" i="1"/>
  <c r="FO927" i="1"/>
  <c r="FO928" i="1"/>
  <c r="FO929" i="1"/>
  <c r="FO930" i="1"/>
  <c r="FO931" i="1"/>
  <c r="FO932" i="1"/>
  <c r="FO933" i="1"/>
  <c r="FO934" i="1"/>
  <c r="FO935" i="1"/>
  <c r="FO936" i="1"/>
  <c r="FO937" i="1"/>
  <c r="FO938" i="1"/>
  <c r="FO939" i="1"/>
  <c r="FO940" i="1"/>
  <c r="FO941" i="1"/>
  <c r="FO942" i="1"/>
  <c r="FO943" i="1"/>
  <c r="FO944" i="1"/>
  <c r="FO945" i="1"/>
  <c r="FO946" i="1"/>
  <c r="FO947" i="1"/>
  <c r="FO948" i="1"/>
  <c r="FO949" i="1"/>
  <c r="FO950" i="1"/>
  <c r="FO951" i="1"/>
  <c r="FO952" i="1"/>
  <c r="FO953" i="1"/>
  <c r="FO954" i="1"/>
  <c r="FO955" i="1"/>
  <c r="FO956" i="1"/>
  <c r="FO957" i="1"/>
  <c r="FO958" i="1"/>
  <c r="FO959" i="1"/>
  <c r="FO960" i="1"/>
  <c r="FO961" i="1"/>
  <c r="FO962" i="1"/>
  <c r="FO963" i="1"/>
  <c r="FO964" i="1"/>
  <c r="FO965" i="1"/>
  <c r="FO966" i="1"/>
  <c r="FO967" i="1"/>
  <c r="FO968" i="1"/>
  <c r="FO969" i="1"/>
  <c r="FO970" i="1"/>
  <c r="FO971" i="1"/>
  <c r="FO972" i="1"/>
  <c r="FO973" i="1"/>
  <c r="FO974" i="1"/>
  <c r="FO975" i="1"/>
  <c r="FO976" i="1"/>
  <c r="FO977" i="1"/>
  <c r="FW7" i="1"/>
  <c r="FW8" i="1"/>
  <c r="FW9" i="1"/>
  <c r="FW10" i="1"/>
  <c r="FW11" i="1"/>
  <c r="FW12" i="1"/>
  <c r="FW13" i="1"/>
  <c r="FW14" i="1"/>
  <c r="FW15" i="1"/>
  <c r="FW16" i="1"/>
  <c r="FW17" i="1"/>
  <c r="FW18" i="1"/>
  <c r="FW19" i="1"/>
  <c r="FW20" i="1"/>
  <c r="FW21" i="1"/>
  <c r="FW22" i="1"/>
  <c r="FW23" i="1"/>
  <c r="FW24" i="1"/>
  <c r="FW25" i="1"/>
  <c r="FW26" i="1"/>
  <c r="FW27" i="1"/>
  <c r="FW28" i="1"/>
  <c r="FW29" i="1"/>
  <c r="FW30" i="1"/>
  <c r="FW31" i="1"/>
  <c r="FW32" i="1"/>
  <c r="FW33" i="1"/>
  <c r="FW34" i="1"/>
  <c r="FW35" i="1"/>
  <c r="FW36" i="1"/>
  <c r="FW37" i="1"/>
  <c r="FW38" i="1"/>
  <c r="FW39" i="1"/>
  <c r="FW40" i="1"/>
  <c r="FW41" i="1"/>
  <c r="FW42" i="1"/>
  <c r="FW43" i="1"/>
  <c r="FW44" i="1"/>
  <c r="FW45" i="1"/>
  <c r="FW46" i="1"/>
  <c r="FW47" i="1"/>
  <c r="FW48" i="1"/>
  <c r="FW49" i="1"/>
  <c r="FW50" i="1"/>
  <c r="FW51" i="1"/>
  <c r="FW52" i="1"/>
  <c r="FW53" i="1"/>
  <c r="FW54" i="1"/>
  <c r="FW55" i="1"/>
  <c r="FW56" i="1"/>
  <c r="FW57" i="1"/>
  <c r="FW58" i="1"/>
  <c r="FW59" i="1"/>
  <c r="FW60" i="1"/>
  <c r="FW61" i="1"/>
  <c r="FW62" i="1"/>
  <c r="FW63" i="1"/>
  <c r="FW64" i="1"/>
  <c r="FW65" i="1"/>
  <c r="FW66" i="1"/>
  <c r="FW67" i="1"/>
  <c r="FW68" i="1"/>
  <c r="FW69" i="1"/>
  <c r="FW70" i="1"/>
  <c r="FW71" i="1"/>
  <c r="FW72" i="1"/>
  <c r="FW73" i="1"/>
  <c r="FW74" i="1"/>
  <c r="FW75" i="1"/>
  <c r="FW76" i="1"/>
  <c r="FW77" i="1"/>
  <c r="FW78" i="1"/>
  <c r="FW79" i="1"/>
  <c r="FW80" i="1"/>
  <c r="FW81" i="1"/>
  <c r="FW82" i="1"/>
  <c r="FW83" i="1"/>
  <c r="FW84" i="1"/>
  <c r="FW85" i="1"/>
  <c r="FW86" i="1"/>
  <c r="FW87" i="1"/>
  <c r="FW88" i="1"/>
  <c r="FW89" i="1"/>
  <c r="FW90" i="1"/>
  <c r="FW91" i="1"/>
  <c r="FW92" i="1"/>
  <c r="FW93" i="1"/>
  <c r="FW94" i="1"/>
  <c r="FW95" i="1"/>
  <c r="FW96" i="1"/>
  <c r="FW97" i="1"/>
  <c r="FW98" i="1"/>
  <c r="FW99" i="1"/>
  <c r="FW100" i="1"/>
  <c r="FW101" i="1"/>
  <c r="FW102" i="1"/>
  <c r="FW103" i="1"/>
  <c r="FW104" i="1"/>
  <c r="FW105" i="1"/>
  <c r="FW106" i="1"/>
  <c r="FW107" i="1"/>
  <c r="FW108" i="1"/>
  <c r="FW109" i="1"/>
  <c r="FW110" i="1"/>
  <c r="FW111" i="1"/>
  <c r="FW112" i="1"/>
  <c r="FW113" i="1"/>
  <c r="FW114" i="1"/>
  <c r="FW115" i="1"/>
  <c r="FW116" i="1"/>
  <c r="FW117" i="1"/>
  <c r="FW118" i="1"/>
  <c r="FW119" i="1"/>
  <c r="FW120" i="1"/>
  <c r="FW121" i="1"/>
  <c r="FW122" i="1"/>
  <c r="FW123" i="1"/>
  <c r="FW124" i="1"/>
  <c r="FW125" i="1"/>
  <c r="FW126" i="1"/>
  <c r="FW127" i="1"/>
  <c r="FW128" i="1"/>
  <c r="FW129" i="1"/>
  <c r="FW130" i="1"/>
  <c r="FW131" i="1"/>
  <c r="FW132" i="1"/>
  <c r="FW133" i="1"/>
  <c r="FW134" i="1"/>
  <c r="FW135" i="1"/>
  <c r="FW136" i="1"/>
  <c r="FW137" i="1"/>
  <c r="FW138" i="1"/>
  <c r="FW139" i="1"/>
  <c r="FW140" i="1"/>
  <c r="FW141" i="1"/>
  <c r="FW142" i="1"/>
  <c r="FW143" i="1"/>
  <c r="FW144" i="1"/>
  <c r="FW145" i="1"/>
  <c r="FW146" i="1"/>
  <c r="FW147" i="1"/>
  <c r="FW148" i="1"/>
  <c r="FW149" i="1"/>
  <c r="FW150" i="1"/>
  <c r="FW151" i="1"/>
  <c r="FW152" i="1"/>
  <c r="FW153" i="1"/>
  <c r="FW154" i="1"/>
  <c r="FW155" i="1"/>
  <c r="FW156" i="1"/>
  <c r="FW157" i="1"/>
  <c r="FW158" i="1"/>
  <c r="FW159" i="1"/>
  <c r="FW160" i="1"/>
  <c r="FW161" i="1"/>
  <c r="FW162" i="1"/>
  <c r="FW163" i="1"/>
  <c r="FW164" i="1"/>
  <c r="FW165" i="1"/>
  <c r="FW166" i="1"/>
  <c r="FW167" i="1"/>
  <c r="FW168" i="1"/>
  <c r="FW169" i="1"/>
  <c r="FW170" i="1"/>
  <c r="FW171" i="1"/>
  <c r="FW172" i="1"/>
  <c r="FW173" i="1"/>
  <c r="FW174" i="1"/>
  <c r="FW175" i="1"/>
  <c r="FW176" i="1"/>
  <c r="FW177" i="1"/>
  <c r="FW178" i="1"/>
  <c r="FW179" i="1"/>
  <c r="FW180" i="1"/>
  <c r="FW181" i="1"/>
  <c r="FW182" i="1"/>
  <c r="FW183" i="1"/>
  <c r="FW184" i="1"/>
  <c r="FW185" i="1"/>
  <c r="FW186" i="1"/>
  <c r="FW187" i="1"/>
  <c r="FW188" i="1"/>
  <c r="FW189" i="1"/>
  <c r="FW190" i="1"/>
  <c r="FW191" i="1"/>
  <c r="FW192" i="1"/>
  <c r="FW193" i="1"/>
  <c r="FW194" i="1"/>
  <c r="FW195" i="1"/>
  <c r="FW196" i="1"/>
  <c r="FW197" i="1"/>
  <c r="FW198" i="1"/>
  <c r="FW199" i="1"/>
  <c r="FW200" i="1"/>
  <c r="FW201" i="1"/>
  <c r="FW202" i="1"/>
  <c r="FW203" i="1"/>
  <c r="FW204" i="1"/>
  <c r="FW205" i="1"/>
  <c r="FW206" i="1"/>
  <c r="FW207" i="1"/>
  <c r="FW208" i="1"/>
  <c r="FW209" i="1"/>
  <c r="FW210" i="1"/>
  <c r="FW211" i="1"/>
  <c r="FW212" i="1"/>
  <c r="FW213" i="1"/>
  <c r="FW214" i="1"/>
  <c r="FW215" i="1"/>
  <c r="FW216" i="1"/>
  <c r="FW217" i="1"/>
  <c r="FW218" i="1"/>
  <c r="FW219" i="1"/>
  <c r="FW220" i="1"/>
  <c r="FW221" i="1"/>
  <c r="FW222" i="1"/>
  <c r="FW223" i="1"/>
  <c r="FW224" i="1"/>
  <c r="FW225" i="1"/>
  <c r="FW226" i="1"/>
  <c r="FW227" i="1"/>
  <c r="FW228" i="1"/>
  <c r="FW229" i="1"/>
  <c r="FW230" i="1"/>
  <c r="FW231" i="1"/>
  <c r="FW232" i="1"/>
  <c r="FW233" i="1"/>
  <c r="FW234" i="1"/>
  <c r="FW235" i="1"/>
  <c r="FW236" i="1"/>
  <c r="FW237" i="1"/>
  <c r="FW238" i="1"/>
  <c r="FW239" i="1"/>
  <c r="FW240" i="1"/>
  <c r="FW241" i="1"/>
  <c r="FW242" i="1"/>
  <c r="FW243" i="1"/>
  <c r="FW244" i="1"/>
  <c r="FW245" i="1"/>
  <c r="FW246" i="1"/>
  <c r="FW247" i="1"/>
  <c r="FW248" i="1"/>
  <c r="FW249" i="1"/>
  <c r="FW250" i="1"/>
  <c r="FW251" i="1"/>
  <c r="FW252" i="1"/>
  <c r="FW253" i="1"/>
  <c r="FW254" i="1"/>
  <c r="FW255" i="1"/>
  <c r="FW256" i="1"/>
  <c r="FW257" i="1"/>
  <c r="FW258" i="1"/>
  <c r="FW259" i="1"/>
  <c r="FW260" i="1"/>
  <c r="FW261" i="1"/>
  <c r="FW262" i="1"/>
  <c r="FW263" i="1"/>
  <c r="FW264" i="1"/>
  <c r="FW265" i="1"/>
  <c r="FW266" i="1"/>
  <c r="FW267" i="1"/>
  <c r="FW268" i="1"/>
  <c r="FW269" i="1"/>
  <c r="FW270" i="1"/>
  <c r="FW271" i="1"/>
  <c r="FW272" i="1"/>
  <c r="FW273" i="1"/>
  <c r="FW274" i="1"/>
  <c r="FW275" i="1"/>
  <c r="FW276" i="1"/>
  <c r="FW277" i="1"/>
  <c r="FW278" i="1"/>
  <c r="FW279" i="1"/>
  <c r="FW280" i="1"/>
  <c r="FW281" i="1"/>
  <c r="FW282" i="1"/>
  <c r="FW283" i="1"/>
  <c r="FW284" i="1"/>
  <c r="FW285" i="1"/>
  <c r="FW286" i="1"/>
  <c r="FW287" i="1"/>
  <c r="FW288" i="1"/>
  <c r="FW289" i="1"/>
  <c r="FW290" i="1"/>
  <c r="FW291" i="1"/>
  <c r="FW292" i="1"/>
  <c r="FW293" i="1"/>
  <c r="FW294" i="1"/>
  <c r="FW295" i="1"/>
  <c r="FW296" i="1"/>
  <c r="FW297" i="1"/>
  <c r="FW298" i="1"/>
  <c r="FW299" i="1"/>
  <c r="FW300" i="1"/>
  <c r="FW301" i="1"/>
  <c r="FW302" i="1"/>
  <c r="FW303" i="1"/>
  <c r="FW304" i="1"/>
  <c r="FW305" i="1"/>
  <c r="FW306" i="1"/>
  <c r="FW307" i="1"/>
  <c r="FW308" i="1"/>
  <c r="FW309" i="1"/>
  <c r="FW310" i="1"/>
  <c r="FW311" i="1"/>
  <c r="FW312" i="1"/>
  <c r="FW313" i="1"/>
  <c r="FW314" i="1"/>
  <c r="FW315" i="1"/>
  <c r="FW316" i="1"/>
  <c r="FW317" i="1"/>
  <c r="FW318" i="1"/>
  <c r="FW319" i="1"/>
  <c r="FW320" i="1"/>
  <c r="FW321" i="1"/>
  <c r="FW322" i="1"/>
  <c r="FW323" i="1"/>
  <c r="FW324" i="1"/>
  <c r="FW325" i="1"/>
  <c r="FW326" i="1"/>
  <c r="FW327" i="1"/>
  <c r="FW328" i="1"/>
  <c r="FW329" i="1"/>
  <c r="FW330" i="1"/>
  <c r="FW331" i="1"/>
  <c r="FW332" i="1"/>
  <c r="FW333" i="1"/>
  <c r="FW334" i="1"/>
  <c r="FW335" i="1"/>
  <c r="FW336" i="1"/>
  <c r="FW337" i="1"/>
  <c r="FW338" i="1"/>
  <c r="FW339" i="1"/>
  <c r="FW340" i="1"/>
  <c r="FW341" i="1"/>
  <c r="FW342" i="1"/>
  <c r="FW343" i="1"/>
  <c r="FW344" i="1"/>
  <c r="FW345" i="1"/>
  <c r="FW346" i="1"/>
  <c r="FW347" i="1"/>
  <c r="FW348" i="1"/>
  <c r="FW349" i="1"/>
  <c r="FW350" i="1"/>
  <c r="FW351" i="1"/>
  <c r="FW352" i="1"/>
  <c r="FW353" i="1"/>
  <c r="FW354" i="1"/>
  <c r="FW355" i="1"/>
  <c r="FW356" i="1"/>
  <c r="FW357" i="1"/>
  <c r="FW358" i="1"/>
  <c r="FW359" i="1"/>
  <c r="FW360" i="1"/>
  <c r="FW361" i="1"/>
  <c r="FW362" i="1"/>
  <c r="FW363" i="1"/>
  <c r="FW364" i="1"/>
  <c r="FW365" i="1"/>
  <c r="FW366" i="1"/>
  <c r="FW367" i="1"/>
  <c r="FW368" i="1"/>
  <c r="FW369" i="1"/>
  <c r="FW370" i="1"/>
  <c r="FW371" i="1"/>
  <c r="FW372" i="1"/>
  <c r="FW373" i="1"/>
  <c r="FW374" i="1"/>
  <c r="FW375" i="1"/>
  <c r="FW376" i="1"/>
  <c r="FW377" i="1"/>
  <c r="FW378" i="1"/>
  <c r="FW379" i="1"/>
  <c r="FW380" i="1"/>
  <c r="FW381" i="1"/>
  <c r="FW382" i="1"/>
  <c r="FW383" i="1"/>
  <c r="FW384" i="1"/>
  <c r="FW385" i="1"/>
  <c r="FW386" i="1"/>
  <c r="FW387" i="1"/>
  <c r="FW388" i="1"/>
  <c r="FW389" i="1"/>
  <c r="FW390" i="1"/>
  <c r="FW391" i="1"/>
  <c r="FW392" i="1"/>
  <c r="FW393" i="1"/>
  <c r="FW394" i="1"/>
  <c r="FW395" i="1"/>
  <c r="FW396" i="1"/>
  <c r="FW397" i="1"/>
  <c r="FW398" i="1"/>
  <c r="FW399" i="1"/>
  <c r="FW400" i="1"/>
  <c r="FW401" i="1"/>
  <c r="FW402" i="1"/>
  <c r="FW403" i="1"/>
  <c r="FW404" i="1"/>
  <c r="FW405" i="1"/>
  <c r="FW406" i="1"/>
  <c r="FW407" i="1"/>
  <c r="FW408" i="1"/>
  <c r="FW409" i="1"/>
  <c r="FW410" i="1"/>
  <c r="FW411" i="1"/>
  <c r="FW412" i="1"/>
  <c r="FW413" i="1"/>
  <c r="FW414" i="1"/>
  <c r="FW415" i="1"/>
  <c r="FW416" i="1"/>
  <c r="FW417" i="1"/>
  <c r="FW418" i="1"/>
  <c r="FW419" i="1"/>
  <c r="FW420" i="1"/>
  <c r="FW421" i="1"/>
  <c r="FW422" i="1"/>
  <c r="FW423" i="1"/>
  <c r="FW424" i="1"/>
  <c r="FW425" i="1"/>
  <c r="FW426" i="1"/>
  <c r="FW427" i="1"/>
  <c r="FW428" i="1"/>
  <c r="FW429" i="1"/>
  <c r="FW430" i="1"/>
  <c r="FW431" i="1"/>
  <c r="FW432" i="1"/>
  <c r="FW433" i="1"/>
  <c r="FW434" i="1"/>
  <c r="FW435" i="1"/>
  <c r="FW436" i="1"/>
  <c r="FW437" i="1"/>
  <c r="FW438" i="1"/>
  <c r="FW439" i="1"/>
  <c r="FW440" i="1"/>
  <c r="FW441" i="1"/>
  <c r="FW442" i="1"/>
  <c r="FW443" i="1"/>
  <c r="FW444" i="1"/>
  <c r="FW445" i="1"/>
  <c r="FW446" i="1"/>
  <c r="FW447" i="1"/>
  <c r="FW448" i="1"/>
  <c r="FW449" i="1"/>
  <c r="FW450" i="1"/>
  <c r="FW451" i="1"/>
  <c r="FW452" i="1"/>
  <c r="FW453" i="1"/>
  <c r="FW454" i="1"/>
  <c r="FW455" i="1"/>
  <c r="FW456" i="1"/>
  <c r="FW457" i="1"/>
  <c r="FW458" i="1"/>
  <c r="FW459" i="1"/>
  <c r="FW460" i="1"/>
  <c r="FW461" i="1"/>
  <c r="FW462" i="1"/>
  <c r="FW463" i="1"/>
  <c r="FW464" i="1"/>
  <c r="FW465" i="1"/>
  <c r="FW466" i="1"/>
  <c r="FW467" i="1"/>
  <c r="FW468" i="1"/>
  <c r="FW469" i="1"/>
  <c r="FW470" i="1"/>
  <c r="FW471" i="1"/>
  <c r="FW472" i="1"/>
  <c r="FW473" i="1"/>
  <c r="FW474" i="1"/>
  <c r="FW475" i="1"/>
  <c r="FW476" i="1"/>
  <c r="FW477" i="1"/>
  <c r="FW478" i="1"/>
  <c r="FW479" i="1"/>
  <c r="FW480" i="1"/>
  <c r="FW481" i="1"/>
  <c r="FW482" i="1"/>
  <c r="FW483" i="1"/>
  <c r="FW484" i="1"/>
  <c r="FW485" i="1"/>
  <c r="FW486" i="1"/>
  <c r="FW487" i="1"/>
  <c r="FW488" i="1"/>
  <c r="FW489" i="1"/>
  <c r="FW490" i="1"/>
  <c r="FW491" i="1"/>
  <c r="FW492" i="1"/>
  <c r="FW493" i="1"/>
  <c r="FW494" i="1"/>
  <c r="FW495" i="1"/>
  <c r="FW496" i="1"/>
  <c r="FW497" i="1"/>
  <c r="FW498" i="1"/>
  <c r="FW499" i="1"/>
  <c r="FW500" i="1"/>
  <c r="FW501" i="1"/>
  <c r="FW502" i="1"/>
  <c r="FW503" i="1"/>
  <c r="FW504" i="1"/>
  <c r="FW505" i="1"/>
  <c r="FW506" i="1"/>
  <c r="FW507" i="1"/>
  <c r="FW508" i="1"/>
  <c r="FW509" i="1"/>
  <c r="FW510" i="1"/>
  <c r="FW511" i="1"/>
  <c r="FW512" i="1"/>
  <c r="FW513" i="1"/>
  <c r="FW514" i="1"/>
  <c r="FW515" i="1"/>
  <c r="FW516" i="1"/>
  <c r="FW517" i="1"/>
  <c r="FW518" i="1"/>
  <c r="FW519" i="1"/>
  <c r="FW520" i="1"/>
  <c r="FW521" i="1"/>
  <c r="FW522" i="1"/>
  <c r="FW523" i="1"/>
  <c r="FW524" i="1"/>
  <c r="FW525" i="1"/>
  <c r="FW526" i="1"/>
  <c r="FW527" i="1"/>
  <c r="FW528" i="1"/>
  <c r="FW529" i="1"/>
  <c r="FW530" i="1"/>
  <c r="FW531" i="1"/>
  <c r="FW532" i="1"/>
  <c r="FW533" i="1"/>
  <c r="FW534" i="1"/>
  <c r="FW535" i="1"/>
  <c r="FW536" i="1"/>
  <c r="FW537" i="1"/>
  <c r="FW538" i="1"/>
  <c r="FW539" i="1"/>
  <c r="FW540" i="1"/>
  <c r="FW541" i="1"/>
  <c r="FW542" i="1"/>
  <c r="FW543" i="1"/>
  <c r="FW544" i="1"/>
  <c r="FW545" i="1"/>
  <c r="FW546" i="1"/>
  <c r="FW547" i="1"/>
  <c r="FW548" i="1"/>
  <c r="FW549" i="1"/>
  <c r="FW550" i="1"/>
  <c r="FW551" i="1"/>
  <c r="FW552" i="1"/>
  <c r="FW553" i="1"/>
  <c r="FW554" i="1"/>
  <c r="FW555" i="1"/>
  <c r="FW556" i="1"/>
  <c r="FW557" i="1"/>
  <c r="FW558" i="1"/>
  <c r="FW559" i="1"/>
  <c r="FW560" i="1"/>
  <c r="FW561" i="1"/>
  <c r="FW562" i="1"/>
  <c r="FW563" i="1"/>
  <c r="FW564" i="1"/>
  <c r="FW565" i="1"/>
  <c r="FW566" i="1"/>
  <c r="FW567" i="1"/>
  <c r="FW568" i="1"/>
  <c r="FW569" i="1"/>
  <c r="FW570" i="1"/>
  <c r="FW571" i="1"/>
  <c r="FW572" i="1"/>
  <c r="FW573" i="1"/>
  <c r="FW574" i="1"/>
  <c r="FW575" i="1"/>
  <c r="FW576" i="1"/>
  <c r="FW577" i="1"/>
  <c r="FW578" i="1"/>
  <c r="FW579" i="1"/>
  <c r="FW580" i="1"/>
  <c r="FW581" i="1"/>
  <c r="FW582" i="1"/>
  <c r="FW583" i="1"/>
  <c r="FW584" i="1"/>
  <c r="FW585" i="1"/>
  <c r="FW586" i="1"/>
  <c r="FW587" i="1"/>
  <c r="FW588" i="1"/>
  <c r="FW589" i="1"/>
  <c r="FW590" i="1"/>
  <c r="FW591" i="1"/>
  <c r="FW592" i="1"/>
  <c r="FW593" i="1"/>
  <c r="FW594" i="1"/>
  <c r="FW595" i="1"/>
  <c r="FW596" i="1"/>
  <c r="FW597" i="1"/>
  <c r="FW598" i="1"/>
  <c r="FW599" i="1"/>
  <c r="FW600" i="1"/>
  <c r="FW601" i="1"/>
  <c r="FW602" i="1"/>
  <c r="FW603" i="1"/>
  <c r="FW604" i="1"/>
  <c r="FW605" i="1"/>
  <c r="FW606" i="1"/>
  <c r="FW607" i="1"/>
  <c r="FW608" i="1"/>
  <c r="FW609" i="1"/>
  <c r="FW610" i="1"/>
  <c r="FW611" i="1"/>
  <c r="FW612" i="1"/>
  <c r="FW613" i="1"/>
  <c r="FW614" i="1"/>
  <c r="FW615" i="1"/>
  <c r="FW616" i="1"/>
  <c r="FW617" i="1"/>
  <c r="FW618" i="1"/>
  <c r="FW619" i="1"/>
  <c r="FW620" i="1"/>
  <c r="FW621" i="1"/>
  <c r="FW622" i="1"/>
  <c r="FW623" i="1"/>
  <c r="FW624" i="1"/>
  <c r="FW625" i="1"/>
  <c r="FW626" i="1"/>
  <c r="FW627" i="1"/>
  <c r="FW628" i="1"/>
  <c r="FW629" i="1"/>
  <c r="FW630" i="1"/>
  <c r="FW631" i="1"/>
  <c r="FW632" i="1"/>
  <c r="FW633" i="1"/>
  <c r="FW634" i="1"/>
  <c r="FW635" i="1"/>
  <c r="FW636" i="1"/>
  <c r="FW637" i="1"/>
  <c r="FW638" i="1"/>
  <c r="FW639" i="1"/>
  <c r="FW640" i="1"/>
  <c r="FW641" i="1"/>
  <c r="FW642" i="1"/>
  <c r="FW643" i="1"/>
  <c r="FW644" i="1"/>
  <c r="FW645" i="1"/>
  <c r="FW646" i="1"/>
  <c r="FW647" i="1"/>
  <c r="FW648" i="1"/>
  <c r="FW649" i="1"/>
  <c r="FW650" i="1"/>
  <c r="FW651" i="1"/>
  <c r="FW652" i="1"/>
  <c r="FW653" i="1"/>
  <c r="FW654" i="1"/>
  <c r="FW655" i="1"/>
  <c r="FW656" i="1"/>
  <c r="FW657" i="1"/>
  <c r="FW658" i="1"/>
  <c r="FW659" i="1"/>
  <c r="FW660" i="1"/>
  <c r="FW661" i="1"/>
  <c r="FW662" i="1"/>
  <c r="FW663" i="1"/>
  <c r="FW664" i="1"/>
  <c r="FW665" i="1"/>
  <c r="FW666" i="1"/>
  <c r="FW667" i="1"/>
  <c r="FW668" i="1"/>
  <c r="FW669" i="1"/>
  <c r="FW670" i="1"/>
  <c r="FW671" i="1"/>
  <c r="FW672" i="1"/>
  <c r="FW673" i="1"/>
  <c r="FW674" i="1"/>
  <c r="FW675" i="1"/>
  <c r="FW676" i="1"/>
  <c r="FW677" i="1"/>
  <c r="FW678" i="1"/>
  <c r="FW679" i="1"/>
  <c r="FW680" i="1"/>
  <c r="FW681" i="1"/>
  <c r="FW682" i="1"/>
  <c r="FW683" i="1"/>
  <c r="FW684" i="1"/>
  <c r="FW685" i="1"/>
  <c r="FW686" i="1"/>
  <c r="FW687" i="1"/>
  <c r="FW688" i="1"/>
  <c r="FW689" i="1"/>
  <c r="FW690" i="1"/>
  <c r="FW691" i="1"/>
  <c r="FW692" i="1"/>
  <c r="FW693" i="1"/>
  <c r="FW694" i="1"/>
  <c r="FW695" i="1"/>
  <c r="FW696" i="1"/>
  <c r="FW697" i="1"/>
  <c r="FW698" i="1"/>
  <c r="FW699" i="1"/>
  <c r="FW700" i="1"/>
  <c r="FW701" i="1"/>
  <c r="FW702" i="1"/>
  <c r="FW703" i="1"/>
  <c r="FW704" i="1"/>
  <c r="FW705" i="1"/>
  <c r="FW706" i="1"/>
  <c r="FW707" i="1"/>
  <c r="FW708" i="1"/>
  <c r="FW709" i="1"/>
  <c r="FW710" i="1"/>
  <c r="FW711" i="1"/>
  <c r="FW712" i="1"/>
  <c r="FW713" i="1"/>
  <c r="FW714" i="1"/>
  <c r="FW715" i="1"/>
  <c r="FW716" i="1"/>
  <c r="FW717" i="1"/>
  <c r="FW718" i="1"/>
  <c r="FW719" i="1"/>
  <c r="FW720" i="1"/>
  <c r="FW721" i="1"/>
  <c r="FW722" i="1"/>
  <c r="FW723" i="1"/>
  <c r="FW724" i="1"/>
  <c r="FW725" i="1"/>
  <c r="FW726" i="1"/>
  <c r="FW727" i="1"/>
  <c r="FW728" i="1"/>
  <c r="FW729" i="1"/>
  <c r="FW730" i="1"/>
  <c r="FW731" i="1"/>
  <c r="FW732" i="1"/>
  <c r="FW733" i="1"/>
  <c r="FW734" i="1"/>
  <c r="FW735" i="1"/>
  <c r="FW736" i="1"/>
  <c r="FW737" i="1"/>
  <c r="FW738" i="1"/>
  <c r="FW739" i="1"/>
  <c r="FW740" i="1"/>
  <c r="FW741" i="1"/>
  <c r="FW742" i="1"/>
  <c r="FW743" i="1"/>
  <c r="FW744" i="1"/>
  <c r="FW745" i="1"/>
  <c r="FW746" i="1"/>
  <c r="FW747" i="1"/>
  <c r="FW748" i="1"/>
  <c r="FW749" i="1"/>
  <c r="FW750" i="1"/>
  <c r="FW751" i="1"/>
  <c r="FW752" i="1"/>
  <c r="FW753" i="1"/>
  <c r="FW754" i="1"/>
  <c r="FW755" i="1"/>
  <c r="FW756" i="1"/>
  <c r="FW757" i="1"/>
  <c r="FW758" i="1"/>
  <c r="FW759" i="1"/>
  <c r="FW760" i="1"/>
  <c r="FW761" i="1"/>
  <c r="FW762" i="1"/>
  <c r="FW763" i="1"/>
  <c r="FW764" i="1"/>
  <c r="FW765" i="1"/>
  <c r="FW766" i="1"/>
  <c r="FW767" i="1"/>
  <c r="FW768" i="1"/>
  <c r="FW769" i="1"/>
  <c r="FW770" i="1"/>
  <c r="FW771" i="1"/>
  <c r="FW772" i="1"/>
  <c r="FW773" i="1"/>
  <c r="FW774" i="1"/>
  <c r="FW775" i="1"/>
  <c r="FW776" i="1"/>
  <c r="FW777" i="1"/>
  <c r="FW778" i="1"/>
  <c r="FW779" i="1"/>
  <c r="FW780" i="1"/>
  <c r="FW781" i="1"/>
  <c r="FW782" i="1"/>
  <c r="FW783" i="1"/>
  <c r="FW784" i="1"/>
  <c r="FW785" i="1"/>
  <c r="FW786" i="1"/>
  <c r="FW787" i="1"/>
  <c r="FW788" i="1"/>
  <c r="FW789" i="1"/>
  <c r="FW790" i="1"/>
  <c r="FW791" i="1"/>
  <c r="FW792" i="1"/>
  <c r="FW793" i="1"/>
  <c r="FW794" i="1"/>
  <c r="FW795" i="1"/>
  <c r="FW796" i="1"/>
  <c r="FW797" i="1"/>
  <c r="FW798" i="1"/>
  <c r="FW799" i="1"/>
  <c r="FW800" i="1"/>
  <c r="FW801" i="1"/>
  <c r="FW802" i="1"/>
  <c r="FW803" i="1"/>
  <c r="FW804" i="1"/>
  <c r="FW805" i="1"/>
  <c r="FW806" i="1"/>
  <c r="FW807" i="1"/>
  <c r="FW808" i="1"/>
  <c r="FW809" i="1"/>
  <c r="FW810" i="1"/>
  <c r="FW811" i="1"/>
  <c r="FW812" i="1"/>
  <c r="FW813" i="1"/>
  <c r="FW814" i="1"/>
  <c r="FW815" i="1"/>
  <c r="FW816" i="1"/>
  <c r="FW817" i="1"/>
  <c r="FW818" i="1"/>
  <c r="FW819" i="1"/>
  <c r="FW820" i="1"/>
  <c r="FW821" i="1"/>
  <c r="FW822" i="1"/>
  <c r="FW823" i="1"/>
  <c r="FW824" i="1"/>
  <c r="FW825" i="1"/>
  <c r="FW826" i="1"/>
  <c r="FW827" i="1"/>
  <c r="FW828" i="1"/>
  <c r="FW829" i="1"/>
  <c r="FW830" i="1"/>
  <c r="FW831" i="1"/>
  <c r="FW832" i="1"/>
  <c r="FW833" i="1"/>
  <c r="FW834" i="1"/>
  <c r="FW835" i="1"/>
  <c r="FW836" i="1"/>
  <c r="FW837" i="1"/>
  <c r="FW838" i="1"/>
  <c r="FW839" i="1"/>
  <c r="FW840" i="1"/>
  <c r="FW841" i="1"/>
  <c r="FW842" i="1"/>
  <c r="FW843" i="1"/>
  <c r="FW844" i="1"/>
  <c r="FW845" i="1"/>
  <c r="FW846" i="1"/>
  <c r="FW847" i="1"/>
  <c r="FW848" i="1"/>
  <c r="FW849" i="1"/>
  <c r="FW850" i="1"/>
  <c r="FW851" i="1"/>
  <c r="FW852" i="1"/>
  <c r="FW853" i="1"/>
  <c r="FW854" i="1"/>
  <c r="FW855" i="1"/>
  <c r="FW856" i="1"/>
  <c r="FW857" i="1"/>
  <c r="FW858" i="1"/>
  <c r="FW859" i="1"/>
  <c r="FW860" i="1"/>
  <c r="FW861" i="1"/>
  <c r="FW862" i="1"/>
  <c r="FW863" i="1"/>
  <c r="FW864" i="1"/>
  <c r="FW865" i="1"/>
  <c r="FW866" i="1"/>
  <c r="FW867" i="1"/>
  <c r="FW868" i="1"/>
  <c r="FW869" i="1"/>
  <c r="FW870" i="1"/>
  <c r="FW871" i="1"/>
  <c r="FW872" i="1"/>
  <c r="FW873" i="1"/>
  <c r="FW874" i="1"/>
  <c r="FW875" i="1"/>
  <c r="FW876" i="1"/>
  <c r="FW877" i="1"/>
  <c r="FW878" i="1"/>
  <c r="FW879" i="1"/>
  <c r="FW880" i="1"/>
  <c r="FW881" i="1"/>
  <c r="FW882" i="1"/>
  <c r="FW883" i="1"/>
  <c r="FW884" i="1"/>
  <c r="FW885" i="1"/>
  <c r="FW886" i="1"/>
  <c r="FW887" i="1"/>
  <c r="FW888" i="1"/>
  <c r="FW889" i="1"/>
  <c r="FW890" i="1"/>
  <c r="FW891" i="1"/>
  <c r="FW892" i="1"/>
  <c r="FW893" i="1"/>
  <c r="FW894" i="1"/>
  <c r="FW895" i="1"/>
  <c r="FW896" i="1"/>
  <c r="FW897" i="1"/>
  <c r="FW898" i="1"/>
  <c r="FW899" i="1"/>
  <c r="FW900" i="1"/>
  <c r="FW901" i="1"/>
  <c r="FW902" i="1"/>
  <c r="FW903" i="1"/>
  <c r="FW904" i="1"/>
  <c r="FW905" i="1"/>
  <c r="FW906" i="1"/>
  <c r="FW907" i="1"/>
  <c r="FW908" i="1"/>
  <c r="FW909" i="1"/>
  <c r="FW910" i="1"/>
  <c r="FW911" i="1"/>
  <c r="FW912" i="1"/>
  <c r="FW913" i="1"/>
  <c r="FW914" i="1"/>
  <c r="FW915" i="1"/>
  <c r="FW916" i="1"/>
  <c r="FW917" i="1"/>
  <c r="FW918" i="1"/>
  <c r="FW919" i="1"/>
  <c r="FW920" i="1"/>
  <c r="FW921" i="1"/>
  <c r="FW922" i="1"/>
  <c r="FW923" i="1"/>
  <c r="FW924" i="1"/>
  <c r="FW925" i="1"/>
  <c r="FW926" i="1"/>
  <c r="FW927" i="1"/>
  <c r="FW928" i="1"/>
  <c r="FW929" i="1"/>
  <c r="FW930" i="1"/>
  <c r="FW931" i="1"/>
  <c r="FW932" i="1"/>
  <c r="FW933" i="1"/>
  <c r="FW934" i="1"/>
  <c r="FW935" i="1"/>
  <c r="FW936" i="1"/>
  <c r="FW937" i="1"/>
  <c r="FW938" i="1"/>
  <c r="FW939" i="1"/>
  <c r="FW940" i="1"/>
  <c r="FW941" i="1"/>
  <c r="FW942" i="1"/>
  <c r="FW943" i="1"/>
  <c r="FW944" i="1"/>
  <c r="FW945" i="1"/>
  <c r="FW946" i="1"/>
  <c r="FW947" i="1"/>
  <c r="FW948" i="1"/>
  <c r="FW949" i="1"/>
  <c r="FW950" i="1"/>
  <c r="FW951" i="1"/>
  <c r="FW952" i="1"/>
  <c r="FW953" i="1"/>
  <c r="FW954" i="1"/>
  <c r="FW955" i="1"/>
  <c r="FW956" i="1"/>
  <c r="FW957" i="1"/>
  <c r="FW958" i="1"/>
  <c r="FW959" i="1"/>
  <c r="FW960" i="1"/>
  <c r="FW961" i="1"/>
  <c r="FW962" i="1"/>
  <c r="FW963" i="1"/>
  <c r="FW964" i="1"/>
  <c r="FW965" i="1"/>
  <c r="FW966" i="1"/>
  <c r="FW967" i="1"/>
  <c r="FW968" i="1"/>
  <c r="FW969" i="1"/>
  <c r="FW970" i="1"/>
  <c r="FW971" i="1"/>
  <c r="FW972" i="1"/>
  <c r="FW973" i="1"/>
  <c r="FW974" i="1"/>
  <c r="FW975" i="1"/>
  <c r="FW976" i="1"/>
  <c r="FW977" i="1"/>
  <c r="FW6" i="1"/>
  <c r="BX7" i="1"/>
  <c r="GK7" i="1" s="1"/>
  <c r="BX8" i="1"/>
  <c r="GK8" i="1" s="1"/>
  <c r="BX9" i="1"/>
  <c r="GK9" i="1" s="1"/>
  <c r="BX10" i="1"/>
  <c r="GK10" i="1" s="1"/>
  <c r="BX11" i="1"/>
  <c r="GK11" i="1" s="1"/>
  <c r="BX12" i="1"/>
  <c r="GK12" i="1" s="1"/>
  <c r="BX13" i="1"/>
  <c r="GK13" i="1" s="1"/>
  <c r="BX14" i="1"/>
  <c r="GK14" i="1" s="1"/>
  <c r="BX15" i="1"/>
  <c r="GK15" i="1" s="1"/>
  <c r="BX16" i="1"/>
  <c r="GK16" i="1" s="1"/>
  <c r="BX17" i="1"/>
  <c r="BX18" i="1"/>
  <c r="GK18" i="1" s="1"/>
  <c r="BX19" i="1"/>
  <c r="GK19" i="1" s="1"/>
  <c r="BX20" i="1"/>
  <c r="GK20" i="1" s="1"/>
  <c r="BX21" i="1"/>
  <c r="GK21" i="1" s="1"/>
  <c r="BX22" i="1"/>
  <c r="GK22" i="1" s="1"/>
  <c r="BX23" i="1"/>
  <c r="GK23" i="1" s="1"/>
  <c r="BX24" i="1"/>
  <c r="GK24" i="1" s="1"/>
  <c r="BX25" i="1"/>
  <c r="GK25" i="1" s="1"/>
  <c r="BX26" i="1"/>
  <c r="GK26" i="1" s="1"/>
  <c r="BX27" i="1"/>
  <c r="GK27" i="1" s="1"/>
  <c r="BX28" i="1"/>
  <c r="GK28" i="1" s="1"/>
  <c r="BX29" i="1"/>
  <c r="GK29" i="1" s="1"/>
  <c r="BX30" i="1"/>
  <c r="GK30" i="1" s="1"/>
  <c r="BX31" i="1"/>
  <c r="GK31" i="1" s="1"/>
  <c r="BX32" i="1"/>
  <c r="GK32" i="1" s="1"/>
  <c r="BX33" i="1"/>
  <c r="GK33" i="1" s="1"/>
  <c r="BX34" i="1"/>
  <c r="GK34" i="1" s="1"/>
  <c r="BX35" i="1"/>
  <c r="GK35" i="1" s="1"/>
  <c r="BX36" i="1"/>
  <c r="GK36" i="1" s="1"/>
  <c r="BX37" i="1"/>
  <c r="GK37" i="1" s="1"/>
  <c r="BX38" i="1"/>
  <c r="GK38" i="1" s="1"/>
  <c r="BX39" i="1"/>
  <c r="GK39" i="1" s="1"/>
  <c r="BX40" i="1"/>
  <c r="GK40" i="1" s="1"/>
  <c r="BX41" i="1"/>
  <c r="GK41" i="1" s="1"/>
  <c r="BX42" i="1"/>
  <c r="GK42" i="1" s="1"/>
  <c r="BX43" i="1"/>
  <c r="GK43" i="1" s="1"/>
  <c r="BX44" i="1"/>
  <c r="GK44" i="1" s="1"/>
  <c r="BX45" i="1"/>
  <c r="GK45" i="1" s="1"/>
  <c r="BX46" i="1"/>
  <c r="GK46" i="1" s="1"/>
  <c r="BX47" i="1"/>
  <c r="GK47" i="1" s="1"/>
  <c r="BX48" i="1"/>
  <c r="GK48" i="1" s="1"/>
  <c r="BX49" i="1"/>
  <c r="GK49" i="1" s="1"/>
  <c r="BX50" i="1"/>
  <c r="GK50" i="1" s="1"/>
  <c r="BX51" i="1"/>
  <c r="GK51" i="1" s="1"/>
  <c r="BX52" i="1"/>
  <c r="GK52" i="1" s="1"/>
  <c r="BX53" i="1"/>
  <c r="GK53" i="1" s="1"/>
  <c r="BX54" i="1"/>
  <c r="GK54" i="1" s="1"/>
  <c r="BX55" i="1"/>
  <c r="GK55" i="1" s="1"/>
  <c r="BX56" i="1"/>
  <c r="GK56" i="1" s="1"/>
  <c r="BX57" i="1"/>
  <c r="GK57" i="1" s="1"/>
  <c r="BX58" i="1"/>
  <c r="GK58" i="1" s="1"/>
  <c r="BX59" i="1"/>
  <c r="GK59" i="1" s="1"/>
  <c r="BX60" i="1"/>
  <c r="GK60" i="1" s="1"/>
  <c r="BX61" i="1"/>
  <c r="GK61" i="1" s="1"/>
  <c r="BX62" i="1"/>
  <c r="GK62" i="1" s="1"/>
  <c r="BX63" i="1"/>
  <c r="BX64" i="1"/>
  <c r="GK64" i="1" s="1"/>
  <c r="BX65" i="1"/>
  <c r="GK65" i="1" s="1"/>
  <c r="BX66" i="1"/>
  <c r="GK66" i="1" s="1"/>
  <c r="BX67" i="1"/>
  <c r="GK67" i="1" s="1"/>
  <c r="BX68" i="1"/>
  <c r="GK68" i="1" s="1"/>
  <c r="BX69" i="1"/>
  <c r="GK69" i="1" s="1"/>
  <c r="BX70" i="1"/>
  <c r="GK70" i="1" s="1"/>
  <c r="BX71" i="1"/>
  <c r="GK71" i="1" s="1"/>
  <c r="BX72" i="1"/>
  <c r="GK72" i="1" s="1"/>
  <c r="BX73" i="1"/>
  <c r="GK73" i="1" s="1"/>
  <c r="BX74" i="1"/>
  <c r="GK74" i="1" s="1"/>
  <c r="BX75" i="1"/>
  <c r="GK75" i="1" s="1"/>
  <c r="BX76" i="1"/>
  <c r="GK76" i="1" s="1"/>
  <c r="BX77" i="1"/>
  <c r="GK77" i="1" s="1"/>
  <c r="BX78" i="1"/>
  <c r="GK78" i="1" s="1"/>
  <c r="BX79" i="1"/>
  <c r="GK79" i="1" s="1"/>
  <c r="BX80" i="1"/>
  <c r="GK80" i="1" s="1"/>
  <c r="BX81" i="1"/>
  <c r="GK81" i="1" s="1"/>
  <c r="BX82" i="1"/>
  <c r="GK82" i="1" s="1"/>
  <c r="BX83" i="1"/>
  <c r="GK83" i="1" s="1"/>
  <c r="BX84" i="1"/>
  <c r="GK84" i="1" s="1"/>
  <c r="BX85" i="1"/>
  <c r="GK85" i="1" s="1"/>
  <c r="BX86" i="1"/>
  <c r="GK86" i="1" s="1"/>
  <c r="BX87" i="1"/>
  <c r="GK87" i="1" s="1"/>
  <c r="BX88" i="1"/>
  <c r="GK88" i="1" s="1"/>
  <c r="BX89" i="1"/>
  <c r="GK89" i="1" s="1"/>
  <c r="BX90" i="1"/>
  <c r="GK90" i="1" s="1"/>
  <c r="BX91" i="1"/>
  <c r="GK91" i="1" s="1"/>
  <c r="BX92" i="1"/>
  <c r="GK92" i="1" s="1"/>
  <c r="BX93" i="1"/>
  <c r="GK93" i="1" s="1"/>
  <c r="BX94" i="1"/>
  <c r="GK94" i="1" s="1"/>
  <c r="BX95" i="1"/>
  <c r="GK95" i="1" s="1"/>
  <c r="BX96" i="1"/>
  <c r="GK96" i="1" s="1"/>
  <c r="BX97" i="1"/>
  <c r="GK97" i="1" s="1"/>
  <c r="BX98" i="1"/>
  <c r="GK98" i="1" s="1"/>
  <c r="BX99" i="1"/>
  <c r="GK99" i="1" s="1"/>
  <c r="BX100" i="1"/>
  <c r="GK100" i="1" s="1"/>
  <c r="BX101" i="1"/>
  <c r="GK101" i="1" s="1"/>
  <c r="BX102" i="1"/>
  <c r="GK102" i="1" s="1"/>
  <c r="BX103" i="1"/>
  <c r="GK103" i="1" s="1"/>
  <c r="BX104" i="1"/>
  <c r="GK104" i="1" s="1"/>
  <c r="BX105" i="1"/>
  <c r="GK105" i="1" s="1"/>
  <c r="BX106" i="1"/>
  <c r="GK106" i="1" s="1"/>
  <c r="BX107" i="1"/>
  <c r="GK107" i="1" s="1"/>
  <c r="BX108" i="1"/>
  <c r="GK108" i="1" s="1"/>
  <c r="BX109" i="1"/>
  <c r="GK109" i="1" s="1"/>
  <c r="BX110" i="1"/>
  <c r="GK110" i="1" s="1"/>
  <c r="BX111" i="1"/>
  <c r="GK111" i="1" s="1"/>
  <c r="BX112" i="1"/>
  <c r="GK112" i="1" s="1"/>
  <c r="BX113" i="1"/>
  <c r="GK113" i="1" s="1"/>
  <c r="BX114" i="1"/>
  <c r="GK114" i="1" s="1"/>
  <c r="BX115" i="1"/>
  <c r="GK115" i="1" s="1"/>
  <c r="BX116" i="1"/>
  <c r="GK116" i="1" s="1"/>
  <c r="BX117" i="1"/>
  <c r="GK117" i="1" s="1"/>
  <c r="BX118" i="1"/>
  <c r="GK118" i="1" s="1"/>
  <c r="BX119" i="1"/>
  <c r="GK119" i="1" s="1"/>
  <c r="BX120" i="1"/>
  <c r="GK120" i="1" s="1"/>
  <c r="BX121" i="1"/>
  <c r="GK121" i="1" s="1"/>
  <c r="BX122" i="1"/>
  <c r="GK122" i="1" s="1"/>
  <c r="BX123" i="1"/>
  <c r="GK123" i="1" s="1"/>
  <c r="BX124" i="1"/>
  <c r="GK124" i="1" s="1"/>
  <c r="BX125" i="1"/>
  <c r="BX126" i="1"/>
  <c r="GK126" i="1" s="1"/>
  <c r="BX127" i="1"/>
  <c r="GK127" i="1" s="1"/>
  <c r="BX128" i="1"/>
  <c r="GK128" i="1" s="1"/>
  <c r="BX129" i="1"/>
  <c r="GK129" i="1" s="1"/>
  <c r="BX130" i="1"/>
  <c r="GK130" i="1" s="1"/>
  <c r="BX131" i="1"/>
  <c r="GK131" i="1" s="1"/>
  <c r="BX132" i="1"/>
  <c r="GK132" i="1" s="1"/>
  <c r="BX133" i="1"/>
  <c r="GK133" i="1" s="1"/>
  <c r="BX134" i="1"/>
  <c r="GK134" i="1" s="1"/>
  <c r="BX135" i="1"/>
  <c r="GK135" i="1" s="1"/>
  <c r="BX136" i="1"/>
  <c r="GK136" i="1" s="1"/>
  <c r="BX137" i="1"/>
  <c r="GK137" i="1" s="1"/>
  <c r="BX138" i="1"/>
  <c r="GK138" i="1" s="1"/>
  <c r="BX139" i="1"/>
  <c r="GK139" i="1" s="1"/>
  <c r="BX140" i="1"/>
  <c r="GK140" i="1" s="1"/>
  <c r="BX141" i="1"/>
  <c r="GK141" i="1" s="1"/>
  <c r="BX142" i="1"/>
  <c r="GK142" i="1" s="1"/>
  <c r="BX143" i="1"/>
  <c r="GK143" i="1" s="1"/>
  <c r="BX144" i="1"/>
  <c r="GK144" i="1" s="1"/>
  <c r="BX145" i="1"/>
  <c r="GK145" i="1" s="1"/>
  <c r="BX146" i="1"/>
  <c r="GK146" i="1" s="1"/>
  <c r="BX147" i="1"/>
  <c r="GK147" i="1" s="1"/>
  <c r="BX148" i="1"/>
  <c r="GK148" i="1" s="1"/>
  <c r="BX149" i="1"/>
  <c r="GK149" i="1" s="1"/>
  <c r="BX150" i="1"/>
  <c r="GK150" i="1" s="1"/>
  <c r="BX151" i="1"/>
  <c r="GK151" i="1" s="1"/>
  <c r="BX152" i="1"/>
  <c r="GK152" i="1" s="1"/>
  <c r="BX153" i="1"/>
  <c r="GK153" i="1" s="1"/>
  <c r="BX154" i="1"/>
  <c r="GK154" i="1" s="1"/>
  <c r="BX155" i="1"/>
  <c r="GK155" i="1" s="1"/>
  <c r="BX156" i="1"/>
  <c r="GK156" i="1" s="1"/>
  <c r="BX157" i="1"/>
  <c r="GK157" i="1" s="1"/>
  <c r="BX158" i="1"/>
  <c r="GK158" i="1" s="1"/>
  <c r="BX159" i="1"/>
  <c r="GK159" i="1" s="1"/>
  <c r="BX160" i="1"/>
  <c r="GK160" i="1" s="1"/>
  <c r="BX161" i="1"/>
  <c r="GK161" i="1" s="1"/>
  <c r="BX162" i="1"/>
  <c r="GK162" i="1" s="1"/>
  <c r="BX163" i="1"/>
  <c r="GK163" i="1" s="1"/>
  <c r="BX164" i="1"/>
  <c r="GK164" i="1" s="1"/>
  <c r="BX165" i="1"/>
  <c r="GK165" i="1" s="1"/>
  <c r="BX166" i="1"/>
  <c r="GK166" i="1" s="1"/>
  <c r="BX167" i="1"/>
  <c r="GK167" i="1" s="1"/>
  <c r="BX168" i="1"/>
  <c r="GK168" i="1" s="1"/>
  <c r="BX169" i="1"/>
  <c r="GK169" i="1" s="1"/>
  <c r="BX170" i="1"/>
  <c r="GK170" i="1" s="1"/>
  <c r="BX171" i="1"/>
  <c r="GK171" i="1" s="1"/>
  <c r="BX172" i="1"/>
  <c r="GK172" i="1" s="1"/>
  <c r="BX173" i="1"/>
  <c r="GK173" i="1" s="1"/>
  <c r="BX174" i="1"/>
  <c r="GK174" i="1" s="1"/>
  <c r="BX175" i="1"/>
  <c r="GK175" i="1" s="1"/>
  <c r="BX176" i="1"/>
  <c r="GK176" i="1" s="1"/>
  <c r="BX177" i="1"/>
  <c r="GK177" i="1" s="1"/>
  <c r="BX178" i="1"/>
  <c r="GK178" i="1" s="1"/>
  <c r="BX179" i="1"/>
  <c r="GK179" i="1" s="1"/>
  <c r="BX180" i="1"/>
  <c r="GK180" i="1" s="1"/>
  <c r="BX181" i="1"/>
  <c r="GK181" i="1" s="1"/>
  <c r="BX182" i="1"/>
  <c r="GK182" i="1" s="1"/>
  <c r="BX183" i="1"/>
  <c r="GK183" i="1" s="1"/>
  <c r="BX184" i="1"/>
  <c r="GK184" i="1" s="1"/>
  <c r="BX185" i="1"/>
  <c r="GK185" i="1" s="1"/>
  <c r="BX186" i="1"/>
  <c r="GK186" i="1" s="1"/>
  <c r="BX187" i="1"/>
  <c r="GK187" i="1" s="1"/>
  <c r="BX188" i="1"/>
  <c r="GK188" i="1" s="1"/>
  <c r="BX189" i="1"/>
  <c r="GK189" i="1" s="1"/>
  <c r="BX190" i="1"/>
  <c r="GK190" i="1" s="1"/>
  <c r="BX191" i="1"/>
  <c r="GK191" i="1" s="1"/>
  <c r="BX192" i="1"/>
  <c r="GK192" i="1" s="1"/>
  <c r="BX193" i="1"/>
  <c r="GK193" i="1" s="1"/>
  <c r="BX194" i="1"/>
  <c r="GK194" i="1" s="1"/>
  <c r="BX195" i="1"/>
  <c r="GK195" i="1" s="1"/>
  <c r="BX196" i="1"/>
  <c r="GK196" i="1" s="1"/>
  <c r="BX197" i="1"/>
  <c r="GK197" i="1" s="1"/>
  <c r="BX198" i="1"/>
  <c r="GK198" i="1" s="1"/>
  <c r="BX199" i="1"/>
  <c r="GK199" i="1" s="1"/>
  <c r="BX200" i="1"/>
  <c r="GK200" i="1" s="1"/>
  <c r="BX201" i="1"/>
  <c r="GK201" i="1" s="1"/>
  <c r="BX202" i="1"/>
  <c r="GK202" i="1" s="1"/>
  <c r="BX203" i="1"/>
  <c r="GK203" i="1" s="1"/>
  <c r="BX204" i="1"/>
  <c r="GK204" i="1" s="1"/>
  <c r="BX205" i="1"/>
  <c r="GK205" i="1" s="1"/>
  <c r="BX206" i="1"/>
  <c r="GK206" i="1" s="1"/>
  <c r="BX207" i="1"/>
  <c r="GK207" i="1" s="1"/>
  <c r="BX208" i="1"/>
  <c r="GK208" i="1" s="1"/>
  <c r="BX209" i="1"/>
  <c r="GK209" i="1" s="1"/>
  <c r="BX210" i="1"/>
  <c r="GK210" i="1" s="1"/>
  <c r="BX211" i="1"/>
  <c r="GK211" i="1" s="1"/>
  <c r="BX212" i="1"/>
  <c r="GK212" i="1" s="1"/>
  <c r="BX213" i="1"/>
  <c r="GK213" i="1" s="1"/>
  <c r="BX214" i="1"/>
  <c r="GK214" i="1" s="1"/>
  <c r="BX215" i="1"/>
  <c r="GK215" i="1" s="1"/>
  <c r="BX216" i="1"/>
  <c r="GK216" i="1" s="1"/>
  <c r="BX217" i="1"/>
  <c r="GK217" i="1" s="1"/>
  <c r="BX218" i="1"/>
  <c r="GK218" i="1" s="1"/>
  <c r="BX219" i="1"/>
  <c r="GK219" i="1" s="1"/>
  <c r="BX220" i="1"/>
  <c r="GK220" i="1" s="1"/>
  <c r="BX221" i="1"/>
  <c r="GK221" i="1" s="1"/>
  <c r="BX222" i="1"/>
  <c r="GK222" i="1" s="1"/>
  <c r="BX223" i="1"/>
  <c r="GK223" i="1" s="1"/>
  <c r="BX224" i="1"/>
  <c r="GK224" i="1" s="1"/>
  <c r="BX225" i="1"/>
  <c r="GK225" i="1" s="1"/>
  <c r="BX226" i="1"/>
  <c r="GK226" i="1" s="1"/>
  <c r="BX227" i="1"/>
  <c r="GK227" i="1" s="1"/>
  <c r="BX228" i="1"/>
  <c r="GK228" i="1" s="1"/>
  <c r="BX229" i="1"/>
  <c r="GK229" i="1" s="1"/>
  <c r="BX230" i="1"/>
  <c r="GK230" i="1" s="1"/>
  <c r="BX231" i="1"/>
  <c r="GK231" i="1" s="1"/>
  <c r="BX232" i="1"/>
  <c r="GK232" i="1" s="1"/>
  <c r="BX233" i="1"/>
  <c r="GK233" i="1" s="1"/>
  <c r="BX234" i="1"/>
  <c r="GK234" i="1" s="1"/>
  <c r="BX235" i="1"/>
  <c r="GK235" i="1" s="1"/>
  <c r="BX236" i="1"/>
  <c r="GK236" i="1" s="1"/>
  <c r="BX237" i="1"/>
  <c r="GK237" i="1" s="1"/>
  <c r="BX238" i="1"/>
  <c r="GK238" i="1" s="1"/>
  <c r="BX239" i="1"/>
  <c r="GK239" i="1" s="1"/>
  <c r="BX240" i="1"/>
  <c r="GK240" i="1" s="1"/>
  <c r="BX241" i="1"/>
  <c r="GK241" i="1" s="1"/>
  <c r="BX242" i="1"/>
  <c r="GK242" i="1" s="1"/>
  <c r="BX243" i="1"/>
  <c r="GK243" i="1" s="1"/>
  <c r="BX244" i="1"/>
  <c r="GK244" i="1" s="1"/>
  <c r="BX245" i="1"/>
  <c r="GK245" i="1" s="1"/>
  <c r="BX246" i="1"/>
  <c r="GK246" i="1" s="1"/>
  <c r="BX247" i="1"/>
  <c r="GK247" i="1" s="1"/>
  <c r="BX248" i="1"/>
  <c r="GK248" i="1" s="1"/>
  <c r="BX249" i="1"/>
  <c r="GK249" i="1" s="1"/>
  <c r="BX250" i="1"/>
  <c r="GK250" i="1" s="1"/>
  <c r="BX251" i="1"/>
  <c r="GK251" i="1" s="1"/>
  <c r="BX252" i="1"/>
  <c r="GK252" i="1" s="1"/>
  <c r="BX253" i="1"/>
  <c r="GK253" i="1" s="1"/>
  <c r="BX254" i="1"/>
  <c r="GK254" i="1" s="1"/>
  <c r="BX255" i="1"/>
  <c r="GK255" i="1" s="1"/>
  <c r="BX256" i="1"/>
  <c r="GK256" i="1" s="1"/>
  <c r="BX257" i="1"/>
  <c r="GK257" i="1" s="1"/>
  <c r="BX258" i="1"/>
  <c r="GK258" i="1" s="1"/>
  <c r="BX259" i="1"/>
  <c r="GK259" i="1" s="1"/>
  <c r="BX260" i="1"/>
  <c r="GK260" i="1" s="1"/>
  <c r="BX261" i="1"/>
  <c r="GK261" i="1" s="1"/>
  <c r="BX262" i="1"/>
  <c r="GK262" i="1" s="1"/>
  <c r="BX263" i="1"/>
  <c r="GK263" i="1" s="1"/>
  <c r="BX264" i="1"/>
  <c r="GK264" i="1" s="1"/>
  <c r="BX265" i="1"/>
  <c r="GK265" i="1" s="1"/>
  <c r="BX266" i="1"/>
  <c r="GK266" i="1" s="1"/>
  <c r="BX267" i="1"/>
  <c r="GK267" i="1" s="1"/>
  <c r="BX268" i="1"/>
  <c r="GK268" i="1" s="1"/>
  <c r="BX269" i="1"/>
  <c r="GK269" i="1" s="1"/>
  <c r="BX270" i="1"/>
  <c r="GK270" i="1" s="1"/>
  <c r="BX271" i="1"/>
  <c r="GK271" i="1" s="1"/>
  <c r="BX272" i="1"/>
  <c r="GK272" i="1" s="1"/>
  <c r="BX273" i="1"/>
  <c r="GK273" i="1" s="1"/>
  <c r="BX274" i="1"/>
  <c r="GK274" i="1" s="1"/>
  <c r="BX275" i="1"/>
  <c r="GK275" i="1" s="1"/>
  <c r="BX276" i="1"/>
  <c r="GK276" i="1" s="1"/>
  <c r="BX277" i="1"/>
  <c r="GK277" i="1" s="1"/>
  <c r="BX278" i="1"/>
  <c r="GK278" i="1" s="1"/>
  <c r="BX279" i="1"/>
  <c r="GK279" i="1" s="1"/>
  <c r="BX280" i="1"/>
  <c r="GK280" i="1" s="1"/>
  <c r="BX281" i="1"/>
  <c r="GK281" i="1" s="1"/>
  <c r="BX282" i="1"/>
  <c r="GK282" i="1" s="1"/>
  <c r="BX283" i="1"/>
  <c r="GK283" i="1" s="1"/>
  <c r="BX284" i="1"/>
  <c r="GK284" i="1" s="1"/>
  <c r="BX285" i="1"/>
  <c r="GK285" i="1" s="1"/>
  <c r="BX286" i="1"/>
  <c r="GK286" i="1" s="1"/>
  <c r="BX287" i="1"/>
  <c r="GK287" i="1" s="1"/>
  <c r="BX288" i="1"/>
  <c r="GK288" i="1" s="1"/>
  <c r="BX289" i="1"/>
  <c r="GK289" i="1" s="1"/>
  <c r="BX290" i="1"/>
  <c r="GK290" i="1" s="1"/>
  <c r="BX291" i="1"/>
  <c r="GK291" i="1" s="1"/>
  <c r="BX292" i="1"/>
  <c r="GK292" i="1" s="1"/>
  <c r="BX293" i="1"/>
  <c r="GK293" i="1" s="1"/>
  <c r="BX294" i="1"/>
  <c r="GK294" i="1" s="1"/>
  <c r="BX295" i="1"/>
  <c r="GK295" i="1" s="1"/>
  <c r="BX296" i="1"/>
  <c r="GK296" i="1" s="1"/>
  <c r="BX297" i="1"/>
  <c r="GK297" i="1" s="1"/>
  <c r="BX298" i="1"/>
  <c r="GK298" i="1" s="1"/>
  <c r="BX299" i="1"/>
  <c r="GK299" i="1" s="1"/>
  <c r="BX300" i="1"/>
  <c r="GK300" i="1" s="1"/>
  <c r="BX301" i="1"/>
  <c r="GK301" i="1" s="1"/>
  <c r="BX302" i="1"/>
  <c r="GK302" i="1" s="1"/>
  <c r="BX303" i="1"/>
  <c r="GK303" i="1" s="1"/>
  <c r="BX304" i="1"/>
  <c r="GK304" i="1" s="1"/>
  <c r="BX305" i="1"/>
  <c r="GK305" i="1" s="1"/>
  <c r="BX306" i="1"/>
  <c r="GK306" i="1" s="1"/>
  <c r="BX307" i="1"/>
  <c r="GK307" i="1" s="1"/>
  <c r="BX308" i="1"/>
  <c r="GK308" i="1" s="1"/>
  <c r="BX309" i="1"/>
  <c r="GK309" i="1" s="1"/>
  <c r="BX310" i="1"/>
  <c r="GK310" i="1" s="1"/>
  <c r="BX311" i="1"/>
  <c r="GK311" i="1" s="1"/>
  <c r="BX312" i="1"/>
  <c r="GK312" i="1" s="1"/>
  <c r="BX313" i="1"/>
  <c r="GK313" i="1" s="1"/>
  <c r="BX314" i="1"/>
  <c r="GK314" i="1" s="1"/>
  <c r="BX315" i="1"/>
  <c r="GK315" i="1" s="1"/>
  <c r="BX316" i="1"/>
  <c r="GK316" i="1" s="1"/>
  <c r="BX317" i="1"/>
  <c r="GK317" i="1" s="1"/>
  <c r="BX318" i="1"/>
  <c r="GK318" i="1" s="1"/>
  <c r="BX319" i="1"/>
  <c r="GK319" i="1" s="1"/>
  <c r="BX320" i="1"/>
  <c r="GK320" i="1" s="1"/>
  <c r="BX321" i="1"/>
  <c r="GK321" i="1" s="1"/>
  <c r="BX322" i="1"/>
  <c r="GK322" i="1" s="1"/>
  <c r="BX323" i="1"/>
  <c r="GK323" i="1" s="1"/>
  <c r="BX324" i="1"/>
  <c r="GK324" i="1" s="1"/>
  <c r="BX325" i="1"/>
  <c r="GK325" i="1" s="1"/>
  <c r="BX326" i="1"/>
  <c r="GK326" i="1" s="1"/>
  <c r="BX327" i="1"/>
  <c r="GK327" i="1" s="1"/>
  <c r="BX328" i="1"/>
  <c r="GK328" i="1" s="1"/>
  <c r="BX329" i="1"/>
  <c r="GK329" i="1" s="1"/>
  <c r="BX330" i="1"/>
  <c r="GK330" i="1" s="1"/>
  <c r="BX331" i="1"/>
  <c r="GK331" i="1" s="1"/>
  <c r="BX332" i="1"/>
  <c r="GK332" i="1" s="1"/>
  <c r="BX333" i="1"/>
  <c r="GK333" i="1" s="1"/>
  <c r="BX334" i="1"/>
  <c r="GK334" i="1" s="1"/>
  <c r="BX335" i="1"/>
  <c r="GK335" i="1" s="1"/>
  <c r="BX336" i="1"/>
  <c r="GK336" i="1" s="1"/>
  <c r="BX337" i="1"/>
  <c r="GK337" i="1" s="1"/>
  <c r="BX338" i="1"/>
  <c r="GK338" i="1" s="1"/>
  <c r="BX339" i="1"/>
  <c r="GK339" i="1" s="1"/>
  <c r="BX340" i="1"/>
  <c r="GK340" i="1" s="1"/>
  <c r="BX341" i="1"/>
  <c r="GK341" i="1" s="1"/>
  <c r="BX342" i="1"/>
  <c r="GK342" i="1" s="1"/>
  <c r="BX343" i="1"/>
  <c r="GK343" i="1" s="1"/>
  <c r="BX344" i="1"/>
  <c r="GK344" i="1" s="1"/>
  <c r="BX345" i="1"/>
  <c r="GK345" i="1" s="1"/>
  <c r="BX346" i="1"/>
  <c r="GK346" i="1" s="1"/>
  <c r="BX347" i="1"/>
  <c r="GK347" i="1" s="1"/>
  <c r="BX348" i="1"/>
  <c r="GK348" i="1" s="1"/>
  <c r="BX349" i="1"/>
  <c r="GK349" i="1" s="1"/>
  <c r="BX350" i="1"/>
  <c r="GK350" i="1" s="1"/>
  <c r="BX351" i="1"/>
  <c r="GK351" i="1" s="1"/>
  <c r="BX352" i="1"/>
  <c r="GK352" i="1" s="1"/>
  <c r="BX353" i="1"/>
  <c r="GK353" i="1" s="1"/>
  <c r="BX354" i="1"/>
  <c r="GK354" i="1" s="1"/>
  <c r="BX355" i="1"/>
  <c r="GK355" i="1" s="1"/>
  <c r="BX356" i="1"/>
  <c r="GK356" i="1" s="1"/>
  <c r="BX357" i="1"/>
  <c r="GK357" i="1" s="1"/>
  <c r="BX358" i="1"/>
  <c r="GK358" i="1" s="1"/>
  <c r="BX359" i="1"/>
  <c r="GK359" i="1" s="1"/>
  <c r="BX360" i="1"/>
  <c r="GK360" i="1" s="1"/>
  <c r="BX361" i="1"/>
  <c r="GK361" i="1" s="1"/>
  <c r="BX362" i="1"/>
  <c r="GK362" i="1" s="1"/>
  <c r="BX363" i="1"/>
  <c r="GK363" i="1" s="1"/>
  <c r="BX364" i="1"/>
  <c r="GK364" i="1" s="1"/>
  <c r="BX365" i="1"/>
  <c r="GK365" i="1" s="1"/>
  <c r="BX366" i="1"/>
  <c r="GK366" i="1" s="1"/>
  <c r="BX367" i="1"/>
  <c r="GK367" i="1" s="1"/>
  <c r="BX368" i="1"/>
  <c r="GK368" i="1" s="1"/>
  <c r="BX369" i="1"/>
  <c r="GK369" i="1" s="1"/>
  <c r="BX370" i="1"/>
  <c r="GK370" i="1" s="1"/>
  <c r="BX371" i="1"/>
  <c r="GK371" i="1" s="1"/>
  <c r="BX372" i="1"/>
  <c r="GK372" i="1" s="1"/>
  <c r="BX373" i="1"/>
  <c r="GK373" i="1" s="1"/>
  <c r="BX374" i="1"/>
  <c r="GK374" i="1" s="1"/>
  <c r="BX375" i="1"/>
  <c r="GK375" i="1" s="1"/>
  <c r="BX376" i="1"/>
  <c r="GK376" i="1" s="1"/>
  <c r="BX377" i="1"/>
  <c r="GK377" i="1" s="1"/>
  <c r="BX378" i="1"/>
  <c r="GK378" i="1" s="1"/>
  <c r="BX379" i="1"/>
  <c r="GK379" i="1" s="1"/>
  <c r="BX380" i="1"/>
  <c r="GK380" i="1" s="1"/>
  <c r="BX381" i="1"/>
  <c r="GK381" i="1" s="1"/>
  <c r="BX382" i="1"/>
  <c r="GK382" i="1" s="1"/>
  <c r="BX383" i="1"/>
  <c r="GK383" i="1" s="1"/>
  <c r="BX384" i="1"/>
  <c r="GK384" i="1" s="1"/>
  <c r="BX385" i="1"/>
  <c r="GK385" i="1" s="1"/>
  <c r="BX386" i="1"/>
  <c r="GK386" i="1" s="1"/>
  <c r="BX387" i="1"/>
  <c r="GK387" i="1" s="1"/>
  <c r="BX388" i="1"/>
  <c r="GK388" i="1" s="1"/>
  <c r="BX389" i="1"/>
  <c r="GK389" i="1" s="1"/>
  <c r="BX390" i="1"/>
  <c r="GK390" i="1" s="1"/>
  <c r="BX391" i="1"/>
  <c r="GK391" i="1" s="1"/>
  <c r="BX392" i="1"/>
  <c r="GK392" i="1" s="1"/>
  <c r="BX393" i="1"/>
  <c r="GK393" i="1" s="1"/>
  <c r="BX394" i="1"/>
  <c r="GK394" i="1" s="1"/>
  <c r="BX395" i="1"/>
  <c r="GK395" i="1" s="1"/>
  <c r="BX396" i="1"/>
  <c r="GK396" i="1" s="1"/>
  <c r="BX397" i="1"/>
  <c r="GK397" i="1" s="1"/>
  <c r="BX398" i="1"/>
  <c r="GK398" i="1" s="1"/>
  <c r="BX399" i="1"/>
  <c r="GK399" i="1" s="1"/>
  <c r="BX400" i="1"/>
  <c r="GK400" i="1" s="1"/>
  <c r="BX401" i="1"/>
  <c r="GK401" i="1" s="1"/>
  <c r="BX402" i="1"/>
  <c r="GK402" i="1" s="1"/>
  <c r="BX403" i="1"/>
  <c r="GK403" i="1" s="1"/>
  <c r="BX404" i="1"/>
  <c r="GK404" i="1" s="1"/>
  <c r="BX405" i="1"/>
  <c r="GK405" i="1" s="1"/>
  <c r="BX406" i="1"/>
  <c r="GK406" i="1" s="1"/>
  <c r="BX407" i="1"/>
  <c r="GK407" i="1" s="1"/>
  <c r="BX408" i="1"/>
  <c r="GK408" i="1" s="1"/>
  <c r="BX409" i="1"/>
  <c r="GK409" i="1" s="1"/>
  <c r="BX410" i="1"/>
  <c r="GK410" i="1" s="1"/>
  <c r="BX411" i="1"/>
  <c r="GK411" i="1" s="1"/>
  <c r="BX412" i="1"/>
  <c r="GK412" i="1" s="1"/>
  <c r="BX413" i="1"/>
  <c r="GK413" i="1" s="1"/>
  <c r="BX414" i="1"/>
  <c r="GK414" i="1" s="1"/>
  <c r="BX415" i="1"/>
  <c r="GK415" i="1" s="1"/>
  <c r="BX416" i="1"/>
  <c r="GK416" i="1" s="1"/>
  <c r="BX417" i="1"/>
  <c r="GK417" i="1" s="1"/>
  <c r="BX418" i="1"/>
  <c r="GK418" i="1" s="1"/>
  <c r="BX419" i="1"/>
  <c r="GK419" i="1" s="1"/>
  <c r="BX420" i="1"/>
  <c r="GK420" i="1" s="1"/>
  <c r="BX421" i="1"/>
  <c r="GK421" i="1" s="1"/>
  <c r="BX422" i="1"/>
  <c r="GK422" i="1" s="1"/>
  <c r="BX423" i="1"/>
  <c r="GK423" i="1" s="1"/>
  <c r="BX424" i="1"/>
  <c r="GK424" i="1" s="1"/>
  <c r="BX425" i="1"/>
  <c r="GK425" i="1" s="1"/>
  <c r="BX426" i="1"/>
  <c r="GK426" i="1" s="1"/>
  <c r="BX427" i="1"/>
  <c r="GK427" i="1" s="1"/>
  <c r="BX428" i="1"/>
  <c r="GK428" i="1" s="1"/>
  <c r="BX429" i="1"/>
  <c r="GK429" i="1" s="1"/>
  <c r="BX430" i="1"/>
  <c r="GK430" i="1" s="1"/>
  <c r="BX431" i="1"/>
  <c r="GK431" i="1" s="1"/>
  <c r="BX432" i="1"/>
  <c r="GK432" i="1" s="1"/>
  <c r="BX433" i="1"/>
  <c r="GK433" i="1" s="1"/>
  <c r="BX434" i="1"/>
  <c r="GK434" i="1" s="1"/>
  <c r="BX435" i="1"/>
  <c r="GK435" i="1" s="1"/>
  <c r="BX436" i="1"/>
  <c r="GK436" i="1" s="1"/>
  <c r="BX437" i="1"/>
  <c r="GK437" i="1" s="1"/>
  <c r="BX438" i="1"/>
  <c r="GK438" i="1" s="1"/>
  <c r="BX439" i="1"/>
  <c r="GK439" i="1" s="1"/>
  <c r="BX440" i="1"/>
  <c r="GK440" i="1" s="1"/>
  <c r="BX441" i="1"/>
  <c r="GK441" i="1" s="1"/>
  <c r="BX442" i="1"/>
  <c r="GK442" i="1" s="1"/>
  <c r="BX443" i="1"/>
  <c r="GK443" i="1" s="1"/>
  <c r="BX444" i="1"/>
  <c r="GK444" i="1" s="1"/>
  <c r="BX445" i="1"/>
  <c r="GK445" i="1" s="1"/>
  <c r="BX446" i="1"/>
  <c r="GK446" i="1" s="1"/>
  <c r="BX447" i="1"/>
  <c r="GK447" i="1" s="1"/>
  <c r="BX448" i="1"/>
  <c r="GK448" i="1" s="1"/>
  <c r="BX449" i="1"/>
  <c r="GK449" i="1" s="1"/>
  <c r="BX450" i="1"/>
  <c r="GK450" i="1" s="1"/>
  <c r="BX451" i="1"/>
  <c r="GK451" i="1" s="1"/>
  <c r="BX452" i="1"/>
  <c r="GK452" i="1" s="1"/>
  <c r="BX453" i="1"/>
  <c r="GK453" i="1" s="1"/>
  <c r="BX454" i="1"/>
  <c r="GK454" i="1" s="1"/>
  <c r="BX455" i="1"/>
  <c r="GK455" i="1" s="1"/>
  <c r="BX456" i="1"/>
  <c r="GK456" i="1" s="1"/>
  <c r="BX457" i="1"/>
  <c r="GK457" i="1" s="1"/>
  <c r="BX458" i="1"/>
  <c r="GK458" i="1" s="1"/>
  <c r="BX459" i="1"/>
  <c r="GK459" i="1" s="1"/>
  <c r="BX460" i="1"/>
  <c r="GK460" i="1" s="1"/>
  <c r="BX461" i="1"/>
  <c r="GK461" i="1" s="1"/>
  <c r="BX462" i="1"/>
  <c r="GK462" i="1" s="1"/>
  <c r="BX463" i="1"/>
  <c r="GK463" i="1" s="1"/>
  <c r="BX464" i="1"/>
  <c r="GK464" i="1" s="1"/>
  <c r="BX465" i="1"/>
  <c r="GK465" i="1" s="1"/>
  <c r="BX466" i="1"/>
  <c r="GK466" i="1" s="1"/>
  <c r="BX467" i="1"/>
  <c r="GK467" i="1" s="1"/>
  <c r="BX468" i="1"/>
  <c r="GK468" i="1" s="1"/>
  <c r="BX469" i="1"/>
  <c r="GK469" i="1" s="1"/>
  <c r="BX470" i="1"/>
  <c r="GK470" i="1" s="1"/>
  <c r="BX471" i="1"/>
  <c r="GK471" i="1" s="1"/>
  <c r="BX472" i="1"/>
  <c r="GK472" i="1" s="1"/>
  <c r="BX473" i="1"/>
  <c r="GK473" i="1" s="1"/>
  <c r="BX474" i="1"/>
  <c r="GK474" i="1" s="1"/>
  <c r="BX475" i="1"/>
  <c r="GK475" i="1" s="1"/>
  <c r="BX476" i="1"/>
  <c r="GK476" i="1" s="1"/>
  <c r="BX477" i="1"/>
  <c r="GK477" i="1" s="1"/>
  <c r="BX478" i="1"/>
  <c r="GK478" i="1" s="1"/>
  <c r="BX479" i="1"/>
  <c r="GK479" i="1" s="1"/>
  <c r="BX480" i="1"/>
  <c r="GK480" i="1" s="1"/>
  <c r="BX481" i="1"/>
  <c r="GK481" i="1" s="1"/>
  <c r="BX482" i="1"/>
  <c r="GK482" i="1" s="1"/>
  <c r="BX483" i="1"/>
  <c r="GK483" i="1" s="1"/>
  <c r="BX484" i="1"/>
  <c r="GK484" i="1" s="1"/>
  <c r="BX485" i="1"/>
  <c r="GK485" i="1" s="1"/>
  <c r="BX486" i="1"/>
  <c r="GK486" i="1" s="1"/>
  <c r="BX487" i="1"/>
  <c r="GK487" i="1" s="1"/>
  <c r="BX488" i="1"/>
  <c r="GK488" i="1" s="1"/>
  <c r="BX489" i="1"/>
  <c r="GK489" i="1" s="1"/>
  <c r="BX490" i="1"/>
  <c r="GK490" i="1" s="1"/>
  <c r="BX491" i="1"/>
  <c r="GK491" i="1" s="1"/>
  <c r="BX492" i="1"/>
  <c r="GK492" i="1" s="1"/>
  <c r="BX493" i="1"/>
  <c r="GK493" i="1" s="1"/>
  <c r="BX494" i="1"/>
  <c r="GK494" i="1" s="1"/>
  <c r="BX495" i="1"/>
  <c r="GK495" i="1" s="1"/>
  <c r="BX496" i="1"/>
  <c r="GK496" i="1" s="1"/>
  <c r="BX497" i="1"/>
  <c r="GK497" i="1" s="1"/>
  <c r="BX498" i="1"/>
  <c r="GK498" i="1" s="1"/>
  <c r="BX499" i="1"/>
  <c r="GK499" i="1" s="1"/>
  <c r="BX500" i="1"/>
  <c r="GK500" i="1" s="1"/>
  <c r="BX501" i="1"/>
  <c r="GK501" i="1" s="1"/>
  <c r="BX502" i="1"/>
  <c r="GK502" i="1" s="1"/>
  <c r="BX503" i="1"/>
  <c r="GK503" i="1" s="1"/>
  <c r="BX504" i="1"/>
  <c r="GK504" i="1" s="1"/>
  <c r="BX505" i="1"/>
  <c r="GK505" i="1" s="1"/>
  <c r="BX506" i="1"/>
  <c r="GK506" i="1" s="1"/>
  <c r="BX507" i="1"/>
  <c r="GK507" i="1" s="1"/>
  <c r="BX508" i="1"/>
  <c r="GK508" i="1" s="1"/>
  <c r="BX509" i="1"/>
  <c r="GK509" i="1" s="1"/>
  <c r="BX510" i="1"/>
  <c r="GK510" i="1" s="1"/>
  <c r="BX511" i="1"/>
  <c r="GK511" i="1" s="1"/>
  <c r="BX512" i="1"/>
  <c r="GK512" i="1" s="1"/>
  <c r="BX513" i="1"/>
  <c r="GK513" i="1" s="1"/>
  <c r="BX514" i="1"/>
  <c r="GK514" i="1" s="1"/>
  <c r="BX515" i="1"/>
  <c r="GK515" i="1" s="1"/>
  <c r="BX516" i="1"/>
  <c r="GK516" i="1" s="1"/>
  <c r="BX517" i="1"/>
  <c r="GK517" i="1" s="1"/>
  <c r="BX518" i="1"/>
  <c r="GK518" i="1" s="1"/>
  <c r="BX519" i="1"/>
  <c r="GK519" i="1" s="1"/>
  <c r="BX520" i="1"/>
  <c r="GK520" i="1" s="1"/>
  <c r="BX521" i="1"/>
  <c r="GK521" i="1" s="1"/>
  <c r="BX522" i="1"/>
  <c r="GK522" i="1" s="1"/>
  <c r="BX523" i="1"/>
  <c r="GK523" i="1" s="1"/>
  <c r="BX524" i="1"/>
  <c r="GK524" i="1" s="1"/>
  <c r="BX525" i="1"/>
  <c r="GK525" i="1" s="1"/>
  <c r="BX526" i="1"/>
  <c r="GK526" i="1" s="1"/>
  <c r="BX527" i="1"/>
  <c r="GK527" i="1" s="1"/>
  <c r="BX528" i="1"/>
  <c r="GK528" i="1" s="1"/>
  <c r="BX529" i="1"/>
  <c r="GK529" i="1" s="1"/>
  <c r="BX530" i="1"/>
  <c r="GK530" i="1" s="1"/>
  <c r="BX531" i="1"/>
  <c r="GK531" i="1" s="1"/>
  <c r="BX532" i="1"/>
  <c r="GK532" i="1" s="1"/>
  <c r="BX533" i="1"/>
  <c r="GK533" i="1" s="1"/>
  <c r="BX534" i="1"/>
  <c r="GK534" i="1" s="1"/>
  <c r="BX535" i="1"/>
  <c r="GK535" i="1" s="1"/>
  <c r="BX536" i="1"/>
  <c r="GK536" i="1" s="1"/>
  <c r="BX537" i="1"/>
  <c r="GK537" i="1" s="1"/>
  <c r="BX538" i="1"/>
  <c r="GK538" i="1" s="1"/>
  <c r="BX539" i="1"/>
  <c r="GK539" i="1" s="1"/>
  <c r="BX540" i="1"/>
  <c r="GK540" i="1" s="1"/>
  <c r="BX541" i="1"/>
  <c r="GK541" i="1" s="1"/>
  <c r="BX542" i="1"/>
  <c r="GK542" i="1" s="1"/>
  <c r="BX543" i="1"/>
  <c r="GK543" i="1" s="1"/>
  <c r="BX544" i="1"/>
  <c r="GK544" i="1" s="1"/>
  <c r="BX545" i="1"/>
  <c r="GK545" i="1" s="1"/>
  <c r="BX546" i="1"/>
  <c r="GK546" i="1" s="1"/>
  <c r="BX547" i="1"/>
  <c r="GK547" i="1" s="1"/>
  <c r="BX548" i="1"/>
  <c r="GK548" i="1" s="1"/>
  <c r="BX549" i="1"/>
  <c r="GK549" i="1" s="1"/>
  <c r="BX550" i="1"/>
  <c r="GK550" i="1" s="1"/>
  <c r="BX551" i="1"/>
  <c r="GK551" i="1" s="1"/>
  <c r="BX552" i="1"/>
  <c r="GK552" i="1" s="1"/>
  <c r="BX553" i="1"/>
  <c r="GK553" i="1" s="1"/>
  <c r="BX554" i="1"/>
  <c r="GK554" i="1" s="1"/>
  <c r="BX555" i="1"/>
  <c r="GK555" i="1" s="1"/>
  <c r="BX556" i="1"/>
  <c r="GK556" i="1" s="1"/>
  <c r="BX557" i="1"/>
  <c r="GK557" i="1" s="1"/>
  <c r="BX558" i="1"/>
  <c r="GK558" i="1" s="1"/>
  <c r="BX559" i="1"/>
  <c r="GK559" i="1" s="1"/>
  <c r="BX560" i="1"/>
  <c r="GK560" i="1" s="1"/>
  <c r="BX561" i="1"/>
  <c r="GK561" i="1" s="1"/>
  <c r="BX562" i="1"/>
  <c r="GK562" i="1" s="1"/>
  <c r="BX563" i="1"/>
  <c r="GK563" i="1" s="1"/>
  <c r="BX564" i="1"/>
  <c r="GK564" i="1" s="1"/>
  <c r="BX565" i="1"/>
  <c r="GK565" i="1" s="1"/>
  <c r="BX566" i="1"/>
  <c r="GK566" i="1" s="1"/>
  <c r="BX567" i="1"/>
  <c r="GK567" i="1" s="1"/>
  <c r="BX568" i="1"/>
  <c r="GK568" i="1" s="1"/>
  <c r="BX569" i="1"/>
  <c r="GK569" i="1" s="1"/>
  <c r="BX570" i="1"/>
  <c r="GK570" i="1" s="1"/>
  <c r="BX571" i="1"/>
  <c r="GK571" i="1" s="1"/>
  <c r="BX572" i="1"/>
  <c r="GK572" i="1" s="1"/>
  <c r="BX573" i="1"/>
  <c r="GK573" i="1" s="1"/>
  <c r="BX574" i="1"/>
  <c r="GK574" i="1" s="1"/>
  <c r="BX575" i="1"/>
  <c r="GK575" i="1" s="1"/>
  <c r="BX576" i="1"/>
  <c r="GK576" i="1" s="1"/>
  <c r="BX577" i="1"/>
  <c r="GK577" i="1" s="1"/>
  <c r="BX578" i="1"/>
  <c r="GK578" i="1" s="1"/>
  <c r="BX579" i="1"/>
  <c r="GK579" i="1" s="1"/>
  <c r="BX580" i="1"/>
  <c r="GK580" i="1" s="1"/>
  <c r="BX581" i="1"/>
  <c r="GK581" i="1" s="1"/>
  <c r="BX582" i="1"/>
  <c r="GK582" i="1" s="1"/>
  <c r="BX583" i="1"/>
  <c r="GK583" i="1" s="1"/>
  <c r="BX584" i="1"/>
  <c r="GK584" i="1" s="1"/>
  <c r="BX585" i="1"/>
  <c r="GK585" i="1" s="1"/>
  <c r="BX586" i="1"/>
  <c r="GK586" i="1" s="1"/>
  <c r="BX587" i="1"/>
  <c r="GK587" i="1" s="1"/>
  <c r="BX588" i="1"/>
  <c r="GK588" i="1" s="1"/>
  <c r="BX589" i="1"/>
  <c r="GK589" i="1" s="1"/>
  <c r="BX590" i="1"/>
  <c r="GK590" i="1" s="1"/>
  <c r="BX591" i="1"/>
  <c r="GK591" i="1" s="1"/>
  <c r="BX592" i="1"/>
  <c r="GK592" i="1" s="1"/>
  <c r="BX593" i="1"/>
  <c r="GK593" i="1" s="1"/>
  <c r="BX594" i="1"/>
  <c r="GK594" i="1" s="1"/>
  <c r="BX595" i="1"/>
  <c r="GK595" i="1" s="1"/>
  <c r="BX596" i="1"/>
  <c r="GK596" i="1" s="1"/>
  <c r="BX597" i="1"/>
  <c r="GK597" i="1" s="1"/>
  <c r="BX598" i="1"/>
  <c r="GK598" i="1" s="1"/>
  <c r="BX599" i="1"/>
  <c r="GK599" i="1" s="1"/>
  <c r="BX600" i="1"/>
  <c r="GK600" i="1" s="1"/>
  <c r="BX601" i="1"/>
  <c r="GK601" i="1" s="1"/>
  <c r="BX602" i="1"/>
  <c r="GK602" i="1" s="1"/>
  <c r="BX603" i="1"/>
  <c r="GK603" i="1" s="1"/>
  <c r="BX604" i="1"/>
  <c r="GK604" i="1" s="1"/>
  <c r="BX605" i="1"/>
  <c r="GK605" i="1" s="1"/>
  <c r="BX606" i="1"/>
  <c r="GK606" i="1" s="1"/>
  <c r="BX607" i="1"/>
  <c r="GK607" i="1" s="1"/>
  <c r="BX608" i="1"/>
  <c r="GK608" i="1" s="1"/>
  <c r="BX609" i="1"/>
  <c r="GK609" i="1" s="1"/>
  <c r="BX610" i="1"/>
  <c r="GK610" i="1" s="1"/>
  <c r="BX611" i="1"/>
  <c r="GK611" i="1" s="1"/>
  <c r="BX612" i="1"/>
  <c r="GK612" i="1" s="1"/>
  <c r="BX613" i="1"/>
  <c r="GK613" i="1" s="1"/>
  <c r="BX614" i="1"/>
  <c r="GK614" i="1" s="1"/>
  <c r="BX615" i="1"/>
  <c r="GK615" i="1" s="1"/>
  <c r="BX616" i="1"/>
  <c r="GK616" i="1" s="1"/>
  <c r="BX617" i="1"/>
  <c r="GK617" i="1" s="1"/>
  <c r="BX618" i="1"/>
  <c r="GK618" i="1" s="1"/>
  <c r="BX619" i="1"/>
  <c r="GK619" i="1" s="1"/>
  <c r="BX620" i="1"/>
  <c r="GK620" i="1" s="1"/>
  <c r="BX621" i="1"/>
  <c r="GK621" i="1" s="1"/>
  <c r="BX622" i="1"/>
  <c r="GK622" i="1" s="1"/>
  <c r="BX623" i="1"/>
  <c r="GK623" i="1" s="1"/>
  <c r="BX624" i="1"/>
  <c r="GK624" i="1" s="1"/>
  <c r="BX625" i="1"/>
  <c r="GK625" i="1" s="1"/>
  <c r="BX626" i="1"/>
  <c r="GK626" i="1" s="1"/>
  <c r="BX627" i="1"/>
  <c r="GK627" i="1" s="1"/>
  <c r="BX628" i="1"/>
  <c r="GK628" i="1" s="1"/>
  <c r="BX629" i="1"/>
  <c r="GK629" i="1" s="1"/>
  <c r="BX630" i="1"/>
  <c r="GK630" i="1" s="1"/>
  <c r="BX631" i="1"/>
  <c r="GK631" i="1" s="1"/>
  <c r="BX632" i="1"/>
  <c r="GK632" i="1" s="1"/>
  <c r="BX633" i="1"/>
  <c r="GK633" i="1" s="1"/>
  <c r="BX634" i="1"/>
  <c r="GK634" i="1" s="1"/>
  <c r="BX635" i="1"/>
  <c r="GK635" i="1" s="1"/>
  <c r="BX636" i="1"/>
  <c r="GK636" i="1" s="1"/>
  <c r="BX637" i="1"/>
  <c r="GK637" i="1" s="1"/>
  <c r="BX638" i="1"/>
  <c r="GK638" i="1" s="1"/>
  <c r="BX639" i="1"/>
  <c r="GK639" i="1" s="1"/>
  <c r="BX640" i="1"/>
  <c r="GK640" i="1" s="1"/>
  <c r="BX641" i="1"/>
  <c r="GK641" i="1" s="1"/>
  <c r="BX642" i="1"/>
  <c r="GK642" i="1" s="1"/>
  <c r="BX643" i="1"/>
  <c r="GK643" i="1" s="1"/>
  <c r="BX644" i="1"/>
  <c r="GK644" i="1" s="1"/>
  <c r="BX645" i="1"/>
  <c r="GK645" i="1" s="1"/>
  <c r="BX646" i="1"/>
  <c r="GK646" i="1" s="1"/>
  <c r="BX647" i="1"/>
  <c r="GK647" i="1" s="1"/>
  <c r="BX648" i="1"/>
  <c r="GK648" i="1" s="1"/>
  <c r="BX649" i="1"/>
  <c r="GK649" i="1" s="1"/>
  <c r="BX650" i="1"/>
  <c r="GK650" i="1" s="1"/>
  <c r="BX651" i="1"/>
  <c r="GK651" i="1" s="1"/>
  <c r="BX652" i="1"/>
  <c r="GK652" i="1" s="1"/>
  <c r="BX653" i="1"/>
  <c r="GK653" i="1" s="1"/>
  <c r="BX654" i="1"/>
  <c r="GK654" i="1" s="1"/>
  <c r="BX655" i="1"/>
  <c r="GK655" i="1" s="1"/>
  <c r="BX656" i="1"/>
  <c r="GK656" i="1" s="1"/>
  <c r="BX657" i="1"/>
  <c r="GK657" i="1" s="1"/>
  <c r="BX658" i="1"/>
  <c r="GK658" i="1" s="1"/>
  <c r="BX659" i="1"/>
  <c r="GK659" i="1" s="1"/>
  <c r="BX660" i="1"/>
  <c r="GK660" i="1" s="1"/>
  <c r="BX661" i="1"/>
  <c r="GK661" i="1" s="1"/>
  <c r="BX662" i="1"/>
  <c r="GK662" i="1" s="1"/>
  <c r="BX663" i="1"/>
  <c r="GK663" i="1" s="1"/>
  <c r="BX664" i="1"/>
  <c r="GK664" i="1" s="1"/>
  <c r="BX665" i="1"/>
  <c r="GK665" i="1" s="1"/>
  <c r="BX666" i="1"/>
  <c r="GK666" i="1" s="1"/>
  <c r="BX667" i="1"/>
  <c r="GK667" i="1" s="1"/>
  <c r="BX668" i="1"/>
  <c r="GK668" i="1" s="1"/>
  <c r="BX669" i="1"/>
  <c r="GK669" i="1" s="1"/>
  <c r="BX670" i="1"/>
  <c r="GK670" i="1" s="1"/>
  <c r="BX671" i="1"/>
  <c r="GK671" i="1" s="1"/>
  <c r="BX672" i="1"/>
  <c r="GK672" i="1" s="1"/>
  <c r="BX673" i="1"/>
  <c r="GK673" i="1" s="1"/>
  <c r="BX674" i="1"/>
  <c r="GK674" i="1" s="1"/>
  <c r="BX675" i="1"/>
  <c r="GK675" i="1" s="1"/>
  <c r="BX676" i="1"/>
  <c r="GK676" i="1" s="1"/>
  <c r="BX677" i="1"/>
  <c r="GK677" i="1" s="1"/>
  <c r="BX678" i="1"/>
  <c r="GK678" i="1" s="1"/>
  <c r="BX679" i="1"/>
  <c r="GK679" i="1" s="1"/>
  <c r="BX680" i="1"/>
  <c r="GK680" i="1" s="1"/>
  <c r="BX681" i="1"/>
  <c r="GK681" i="1" s="1"/>
  <c r="BX682" i="1"/>
  <c r="GK682" i="1" s="1"/>
  <c r="BX683" i="1"/>
  <c r="GK683" i="1" s="1"/>
  <c r="BX684" i="1"/>
  <c r="GK684" i="1" s="1"/>
  <c r="BX685" i="1"/>
  <c r="GK685" i="1" s="1"/>
  <c r="BX686" i="1"/>
  <c r="GK686" i="1" s="1"/>
  <c r="BX687" i="1"/>
  <c r="GK687" i="1" s="1"/>
  <c r="BX688" i="1"/>
  <c r="GK688" i="1" s="1"/>
  <c r="BX689" i="1"/>
  <c r="GK689" i="1" s="1"/>
  <c r="BX690" i="1"/>
  <c r="GK690" i="1" s="1"/>
  <c r="BX691" i="1"/>
  <c r="GK691" i="1" s="1"/>
  <c r="BX692" i="1"/>
  <c r="GK692" i="1" s="1"/>
  <c r="BX693" i="1"/>
  <c r="GK693" i="1" s="1"/>
  <c r="BX694" i="1"/>
  <c r="GK694" i="1" s="1"/>
  <c r="BX695" i="1"/>
  <c r="GK695" i="1" s="1"/>
  <c r="BX696" i="1"/>
  <c r="GK696" i="1" s="1"/>
  <c r="BX697" i="1"/>
  <c r="GK697" i="1" s="1"/>
  <c r="BX698" i="1"/>
  <c r="GK698" i="1" s="1"/>
  <c r="BX699" i="1"/>
  <c r="GK699" i="1" s="1"/>
  <c r="BX700" i="1"/>
  <c r="GK700" i="1" s="1"/>
  <c r="BX701" i="1"/>
  <c r="GK701" i="1" s="1"/>
  <c r="BX702" i="1"/>
  <c r="GK702" i="1" s="1"/>
  <c r="BX703" i="1"/>
  <c r="GK703" i="1" s="1"/>
  <c r="BX704" i="1"/>
  <c r="GK704" i="1" s="1"/>
  <c r="BX705" i="1"/>
  <c r="GK705" i="1" s="1"/>
  <c r="BX706" i="1"/>
  <c r="GK706" i="1" s="1"/>
  <c r="BX707" i="1"/>
  <c r="GK707" i="1" s="1"/>
  <c r="BX708" i="1"/>
  <c r="GK708" i="1" s="1"/>
  <c r="BX709" i="1"/>
  <c r="GK709" i="1" s="1"/>
  <c r="BX710" i="1"/>
  <c r="GK710" i="1" s="1"/>
  <c r="BX711" i="1"/>
  <c r="GK711" i="1" s="1"/>
  <c r="BX712" i="1"/>
  <c r="GK712" i="1" s="1"/>
  <c r="BX713" i="1"/>
  <c r="GK713" i="1" s="1"/>
  <c r="BX714" i="1"/>
  <c r="GK714" i="1" s="1"/>
  <c r="BX715" i="1"/>
  <c r="GK715" i="1" s="1"/>
  <c r="BX716" i="1"/>
  <c r="GK716" i="1" s="1"/>
  <c r="BX717" i="1"/>
  <c r="GK717" i="1" s="1"/>
  <c r="BX718" i="1"/>
  <c r="GK718" i="1" s="1"/>
  <c r="BX719" i="1"/>
  <c r="GK719" i="1" s="1"/>
  <c r="BX720" i="1"/>
  <c r="GK720" i="1" s="1"/>
  <c r="BX721" i="1"/>
  <c r="GK721" i="1" s="1"/>
  <c r="BX722" i="1"/>
  <c r="GK722" i="1" s="1"/>
  <c r="BX723" i="1"/>
  <c r="GK723" i="1" s="1"/>
  <c r="BX724" i="1"/>
  <c r="GK724" i="1" s="1"/>
  <c r="BX725" i="1"/>
  <c r="GK725" i="1" s="1"/>
  <c r="BX726" i="1"/>
  <c r="GK726" i="1" s="1"/>
  <c r="BX727" i="1"/>
  <c r="GK727" i="1" s="1"/>
  <c r="BX728" i="1"/>
  <c r="GK728" i="1" s="1"/>
  <c r="BX729" i="1"/>
  <c r="GK729" i="1" s="1"/>
  <c r="BX730" i="1"/>
  <c r="GK730" i="1" s="1"/>
  <c r="BX731" i="1"/>
  <c r="GK731" i="1" s="1"/>
  <c r="BX732" i="1"/>
  <c r="GK732" i="1" s="1"/>
  <c r="BX733" i="1"/>
  <c r="GK733" i="1" s="1"/>
  <c r="BX734" i="1"/>
  <c r="GK734" i="1" s="1"/>
  <c r="BX735" i="1"/>
  <c r="GK735" i="1" s="1"/>
  <c r="BX736" i="1"/>
  <c r="GK736" i="1" s="1"/>
  <c r="BX737" i="1"/>
  <c r="GK737" i="1" s="1"/>
  <c r="BX738" i="1"/>
  <c r="GK738" i="1" s="1"/>
  <c r="BX739" i="1"/>
  <c r="GK739" i="1" s="1"/>
  <c r="BX740" i="1"/>
  <c r="GK740" i="1" s="1"/>
  <c r="BX741" i="1"/>
  <c r="GK741" i="1" s="1"/>
  <c r="BX742" i="1"/>
  <c r="GK742" i="1" s="1"/>
  <c r="BX743" i="1"/>
  <c r="GK743" i="1" s="1"/>
  <c r="BX744" i="1"/>
  <c r="GK744" i="1" s="1"/>
  <c r="BX745" i="1"/>
  <c r="GK745" i="1" s="1"/>
  <c r="BX746" i="1"/>
  <c r="GK746" i="1" s="1"/>
  <c r="BX747" i="1"/>
  <c r="GK747" i="1" s="1"/>
  <c r="BX748" i="1"/>
  <c r="GK748" i="1" s="1"/>
  <c r="BX749" i="1"/>
  <c r="GK749" i="1" s="1"/>
  <c r="BX750" i="1"/>
  <c r="GK750" i="1" s="1"/>
  <c r="BX751" i="1"/>
  <c r="GK751" i="1" s="1"/>
  <c r="BX752" i="1"/>
  <c r="GK752" i="1" s="1"/>
  <c r="BX753" i="1"/>
  <c r="GK753" i="1" s="1"/>
  <c r="BX754" i="1"/>
  <c r="GK754" i="1" s="1"/>
  <c r="BX755" i="1"/>
  <c r="GK755" i="1" s="1"/>
  <c r="BX756" i="1"/>
  <c r="GK756" i="1" s="1"/>
  <c r="BX757" i="1"/>
  <c r="GK757" i="1" s="1"/>
  <c r="BX758" i="1"/>
  <c r="GK758" i="1" s="1"/>
  <c r="BX759" i="1"/>
  <c r="GK759" i="1" s="1"/>
  <c r="BX760" i="1"/>
  <c r="GK760" i="1" s="1"/>
  <c r="BX761" i="1"/>
  <c r="GK761" i="1" s="1"/>
  <c r="BX762" i="1"/>
  <c r="GK762" i="1" s="1"/>
  <c r="BX763" i="1"/>
  <c r="GK763" i="1" s="1"/>
  <c r="BX764" i="1"/>
  <c r="GK764" i="1" s="1"/>
  <c r="BX765" i="1"/>
  <c r="GK765" i="1" s="1"/>
  <c r="BX766" i="1"/>
  <c r="GK766" i="1" s="1"/>
  <c r="BX767" i="1"/>
  <c r="GK767" i="1" s="1"/>
  <c r="BX768" i="1"/>
  <c r="GK768" i="1" s="1"/>
  <c r="BX769" i="1"/>
  <c r="GK769" i="1" s="1"/>
  <c r="BX770" i="1"/>
  <c r="GK770" i="1" s="1"/>
  <c r="BX771" i="1"/>
  <c r="GK771" i="1" s="1"/>
  <c r="BX772" i="1"/>
  <c r="GK772" i="1" s="1"/>
  <c r="BX773" i="1"/>
  <c r="GK773" i="1" s="1"/>
  <c r="BX774" i="1"/>
  <c r="GK774" i="1" s="1"/>
  <c r="BX775" i="1"/>
  <c r="GK775" i="1" s="1"/>
  <c r="BX776" i="1"/>
  <c r="GK776" i="1" s="1"/>
  <c r="BX777" i="1"/>
  <c r="GK777" i="1" s="1"/>
  <c r="BX778" i="1"/>
  <c r="GK778" i="1" s="1"/>
  <c r="BX779" i="1"/>
  <c r="GK779" i="1" s="1"/>
  <c r="BX780" i="1"/>
  <c r="GK780" i="1" s="1"/>
  <c r="BX781" i="1"/>
  <c r="GK781" i="1" s="1"/>
  <c r="BX782" i="1"/>
  <c r="GK782" i="1" s="1"/>
  <c r="BX783" i="1"/>
  <c r="GK783" i="1" s="1"/>
  <c r="BX784" i="1"/>
  <c r="GK784" i="1" s="1"/>
  <c r="BX785" i="1"/>
  <c r="GK785" i="1" s="1"/>
  <c r="BX786" i="1"/>
  <c r="GK786" i="1" s="1"/>
  <c r="BX787" i="1"/>
  <c r="GK787" i="1" s="1"/>
  <c r="BX788" i="1"/>
  <c r="GK788" i="1" s="1"/>
  <c r="BX789" i="1"/>
  <c r="GK789" i="1" s="1"/>
  <c r="BX790" i="1"/>
  <c r="GK790" i="1" s="1"/>
  <c r="BX791" i="1"/>
  <c r="GK791" i="1" s="1"/>
  <c r="BX792" i="1"/>
  <c r="GK792" i="1" s="1"/>
  <c r="BX793" i="1"/>
  <c r="GK793" i="1" s="1"/>
  <c r="BX794" i="1"/>
  <c r="GK794" i="1" s="1"/>
  <c r="BX795" i="1"/>
  <c r="GK795" i="1" s="1"/>
  <c r="BX796" i="1"/>
  <c r="GK796" i="1" s="1"/>
  <c r="BX797" i="1"/>
  <c r="GK797" i="1" s="1"/>
  <c r="BX798" i="1"/>
  <c r="GK798" i="1" s="1"/>
  <c r="BX799" i="1"/>
  <c r="GK799" i="1" s="1"/>
  <c r="BX800" i="1"/>
  <c r="GK800" i="1" s="1"/>
  <c r="BX801" i="1"/>
  <c r="GK801" i="1" s="1"/>
  <c r="BX802" i="1"/>
  <c r="GK802" i="1" s="1"/>
  <c r="BX803" i="1"/>
  <c r="GK803" i="1" s="1"/>
  <c r="BX804" i="1"/>
  <c r="GK804" i="1" s="1"/>
  <c r="BX805" i="1"/>
  <c r="GK805" i="1" s="1"/>
  <c r="BX806" i="1"/>
  <c r="GK806" i="1" s="1"/>
  <c r="BX807" i="1"/>
  <c r="GK807" i="1" s="1"/>
  <c r="BX808" i="1"/>
  <c r="GK808" i="1" s="1"/>
  <c r="BX809" i="1"/>
  <c r="GK809" i="1" s="1"/>
  <c r="BX810" i="1"/>
  <c r="GK810" i="1" s="1"/>
  <c r="BX811" i="1"/>
  <c r="GK811" i="1" s="1"/>
  <c r="BX812" i="1"/>
  <c r="GK812" i="1" s="1"/>
  <c r="BX813" i="1"/>
  <c r="GK813" i="1" s="1"/>
  <c r="BX814" i="1"/>
  <c r="GK814" i="1" s="1"/>
  <c r="BX815" i="1"/>
  <c r="GK815" i="1" s="1"/>
  <c r="BX816" i="1"/>
  <c r="GK816" i="1" s="1"/>
  <c r="BX817" i="1"/>
  <c r="GK817" i="1" s="1"/>
  <c r="BX818" i="1"/>
  <c r="GK818" i="1" s="1"/>
  <c r="BX819" i="1"/>
  <c r="GK819" i="1" s="1"/>
  <c r="BX820" i="1"/>
  <c r="GK820" i="1" s="1"/>
  <c r="BX821" i="1"/>
  <c r="GK821" i="1" s="1"/>
  <c r="BX822" i="1"/>
  <c r="GK822" i="1" s="1"/>
  <c r="BX823" i="1"/>
  <c r="GK823" i="1" s="1"/>
  <c r="BX824" i="1"/>
  <c r="GK824" i="1" s="1"/>
  <c r="BX825" i="1"/>
  <c r="GK825" i="1" s="1"/>
  <c r="BX826" i="1"/>
  <c r="GK826" i="1" s="1"/>
  <c r="BX827" i="1"/>
  <c r="GK827" i="1" s="1"/>
  <c r="BX828" i="1"/>
  <c r="GK828" i="1" s="1"/>
  <c r="BX829" i="1"/>
  <c r="GK829" i="1" s="1"/>
  <c r="BX830" i="1"/>
  <c r="GK830" i="1" s="1"/>
  <c r="BX831" i="1"/>
  <c r="GK831" i="1" s="1"/>
  <c r="BX832" i="1"/>
  <c r="GK832" i="1" s="1"/>
  <c r="BX833" i="1"/>
  <c r="GK833" i="1" s="1"/>
  <c r="BX834" i="1"/>
  <c r="GK834" i="1" s="1"/>
  <c r="BX835" i="1"/>
  <c r="GK835" i="1" s="1"/>
  <c r="BX836" i="1"/>
  <c r="GK836" i="1" s="1"/>
  <c r="BX837" i="1"/>
  <c r="GK837" i="1" s="1"/>
  <c r="BX838" i="1"/>
  <c r="GK838" i="1" s="1"/>
  <c r="BX839" i="1"/>
  <c r="GK839" i="1" s="1"/>
  <c r="BX840" i="1"/>
  <c r="GK840" i="1" s="1"/>
  <c r="BX841" i="1"/>
  <c r="GK841" i="1" s="1"/>
  <c r="BX842" i="1"/>
  <c r="GK842" i="1" s="1"/>
  <c r="BX843" i="1"/>
  <c r="GK843" i="1" s="1"/>
  <c r="BX844" i="1"/>
  <c r="GK844" i="1" s="1"/>
  <c r="BX845" i="1"/>
  <c r="GK845" i="1" s="1"/>
  <c r="BX846" i="1"/>
  <c r="GK846" i="1" s="1"/>
  <c r="BX847" i="1"/>
  <c r="GK847" i="1" s="1"/>
  <c r="BX848" i="1"/>
  <c r="GK848" i="1" s="1"/>
  <c r="BX849" i="1"/>
  <c r="GK849" i="1" s="1"/>
  <c r="BX850" i="1"/>
  <c r="GK850" i="1" s="1"/>
  <c r="BX851" i="1"/>
  <c r="GK851" i="1" s="1"/>
  <c r="BX852" i="1"/>
  <c r="GK852" i="1" s="1"/>
  <c r="BX853" i="1"/>
  <c r="GK853" i="1" s="1"/>
  <c r="BX854" i="1"/>
  <c r="GK854" i="1" s="1"/>
  <c r="BX855" i="1"/>
  <c r="GK855" i="1" s="1"/>
  <c r="BX856" i="1"/>
  <c r="GK856" i="1" s="1"/>
  <c r="BX857" i="1"/>
  <c r="GK857" i="1" s="1"/>
  <c r="BX858" i="1"/>
  <c r="GK858" i="1" s="1"/>
  <c r="BX859" i="1"/>
  <c r="GK859" i="1" s="1"/>
  <c r="BX860" i="1"/>
  <c r="GK860" i="1" s="1"/>
  <c r="BX861" i="1"/>
  <c r="GK861" i="1" s="1"/>
  <c r="BX862" i="1"/>
  <c r="GK862" i="1" s="1"/>
  <c r="BX863" i="1"/>
  <c r="GK863" i="1" s="1"/>
  <c r="BX864" i="1"/>
  <c r="GK864" i="1" s="1"/>
  <c r="BX865" i="1"/>
  <c r="GK865" i="1" s="1"/>
  <c r="BX866" i="1"/>
  <c r="GK866" i="1" s="1"/>
  <c r="BX867" i="1"/>
  <c r="GK867" i="1" s="1"/>
  <c r="BX868" i="1"/>
  <c r="GK868" i="1" s="1"/>
  <c r="BX869" i="1"/>
  <c r="GK869" i="1" s="1"/>
  <c r="BX870" i="1"/>
  <c r="GK870" i="1" s="1"/>
  <c r="BX871" i="1"/>
  <c r="GK871" i="1" s="1"/>
  <c r="BX872" i="1"/>
  <c r="GK872" i="1" s="1"/>
  <c r="BX873" i="1"/>
  <c r="GK873" i="1" s="1"/>
  <c r="BX874" i="1"/>
  <c r="GK874" i="1" s="1"/>
  <c r="BX875" i="1"/>
  <c r="GK875" i="1" s="1"/>
  <c r="BX876" i="1"/>
  <c r="GK876" i="1" s="1"/>
  <c r="BX877" i="1"/>
  <c r="GK877" i="1" s="1"/>
  <c r="BX878" i="1"/>
  <c r="GK878" i="1" s="1"/>
  <c r="BX879" i="1"/>
  <c r="GK879" i="1" s="1"/>
  <c r="BX880" i="1"/>
  <c r="GK880" i="1" s="1"/>
  <c r="BX881" i="1"/>
  <c r="GK881" i="1" s="1"/>
  <c r="BX882" i="1"/>
  <c r="GK882" i="1" s="1"/>
  <c r="BX883" i="1"/>
  <c r="GK883" i="1" s="1"/>
  <c r="BX884" i="1"/>
  <c r="GK884" i="1" s="1"/>
  <c r="BX885" i="1"/>
  <c r="GK885" i="1" s="1"/>
  <c r="BX886" i="1"/>
  <c r="GK886" i="1" s="1"/>
  <c r="BX887" i="1"/>
  <c r="GK887" i="1" s="1"/>
  <c r="BX888" i="1"/>
  <c r="GK888" i="1" s="1"/>
  <c r="BX889" i="1"/>
  <c r="GK889" i="1" s="1"/>
  <c r="BX890" i="1"/>
  <c r="GK890" i="1" s="1"/>
  <c r="BX891" i="1"/>
  <c r="GK891" i="1" s="1"/>
  <c r="BX892" i="1"/>
  <c r="GK892" i="1" s="1"/>
  <c r="BX893" i="1"/>
  <c r="GK893" i="1" s="1"/>
  <c r="BX894" i="1"/>
  <c r="GK894" i="1" s="1"/>
  <c r="BX895" i="1"/>
  <c r="GK895" i="1" s="1"/>
  <c r="BX896" i="1"/>
  <c r="GK896" i="1" s="1"/>
  <c r="BX897" i="1"/>
  <c r="GK897" i="1" s="1"/>
  <c r="BX898" i="1"/>
  <c r="GK898" i="1" s="1"/>
  <c r="BX899" i="1"/>
  <c r="GK899" i="1" s="1"/>
  <c r="BX900" i="1"/>
  <c r="GK900" i="1" s="1"/>
  <c r="BX901" i="1"/>
  <c r="GK901" i="1" s="1"/>
  <c r="BX902" i="1"/>
  <c r="GK902" i="1" s="1"/>
  <c r="BX903" i="1"/>
  <c r="GK903" i="1" s="1"/>
  <c r="BX904" i="1"/>
  <c r="GK904" i="1" s="1"/>
  <c r="BX905" i="1"/>
  <c r="GK905" i="1" s="1"/>
  <c r="BX906" i="1"/>
  <c r="GK906" i="1" s="1"/>
  <c r="BX907" i="1"/>
  <c r="GK907" i="1" s="1"/>
  <c r="BX908" i="1"/>
  <c r="GK908" i="1" s="1"/>
  <c r="BX909" i="1"/>
  <c r="GK909" i="1" s="1"/>
  <c r="BX910" i="1"/>
  <c r="GK910" i="1" s="1"/>
  <c r="BX911" i="1"/>
  <c r="GK911" i="1" s="1"/>
  <c r="BX912" i="1"/>
  <c r="GK912" i="1" s="1"/>
  <c r="BX913" i="1"/>
  <c r="GK913" i="1" s="1"/>
  <c r="BX914" i="1"/>
  <c r="GK914" i="1" s="1"/>
  <c r="BX915" i="1"/>
  <c r="GK915" i="1" s="1"/>
  <c r="BX916" i="1"/>
  <c r="GK916" i="1" s="1"/>
  <c r="BX917" i="1"/>
  <c r="GK917" i="1" s="1"/>
  <c r="BX918" i="1"/>
  <c r="GK918" i="1" s="1"/>
  <c r="BX919" i="1"/>
  <c r="GK919" i="1" s="1"/>
  <c r="BX920" i="1"/>
  <c r="GK920" i="1" s="1"/>
  <c r="BX921" i="1"/>
  <c r="GK921" i="1" s="1"/>
  <c r="BX922" i="1"/>
  <c r="GK922" i="1" s="1"/>
  <c r="BX923" i="1"/>
  <c r="GK923" i="1" s="1"/>
  <c r="BX924" i="1"/>
  <c r="GK924" i="1" s="1"/>
  <c r="BX925" i="1"/>
  <c r="GK925" i="1" s="1"/>
  <c r="BX926" i="1"/>
  <c r="GK926" i="1" s="1"/>
  <c r="BX927" i="1"/>
  <c r="GK927" i="1" s="1"/>
  <c r="BX928" i="1"/>
  <c r="GK928" i="1" s="1"/>
  <c r="BX929" i="1"/>
  <c r="GK929" i="1" s="1"/>
  <c r="BX930" i="1"/>
  <c r="GK930" i="1" s="1"/>
  <c r="BX931" i="1"/>
  <c r="GK931" i="1" s="1"/>
  <c r="BX932" i="1"/>
  <c r="GK932" i="1" s="1"/>
  <c r="BX933" i="1"/>
  <c r="GK933" i="1" s="1"/>
  <c r="BX934" i="1"/>
  <c r="GK934" i="1" s="1"/>
  <c r="BX935" i="1"/>
  <c r="GK935" i="1" s="1"/>
  <c r="BX936" i="1"/>
  <c r="GK936" i="1" s="1"/>
  <c r="BX937" i="1"/>
  <c r="GK937" i="1" s="1"/>
  <c r="BX938" i="1"/>
  <c r="GK938" i="1" s="1"/>
  <c r="BX939" i="1"/>
  <c r="GK939" i="1" s="1"/>
  <c r="BX940" i="1"/>
  <c r="GK940" i="1" s="1"/>
  <c r="BX941" i="1"/>
  <c r="GK941" i="1" s="1"/>
  <c r="BX942" i="1"/>
  <c r="GK942" i="1" s="1"/>
  <c r="BX943" i="1"/>
  <c r="GK943" i="1" s="1"/>
  <c r="BX944" i="1"/>
  <c r="GK944" i="1" s="1"/>
  <c r="BX945" i="1"/>
  <c r="GK945" i="1" s="1"/>
  <c r="BX946" i="1"/>
  <c r="GK946" i="1" s="1"/>
  <c r="BX947" i="1"/>
  <c r="GK947" i="1" s="1"/>
  <c r="BX948" i="1"/>
  <c r="GK948" i="1" s="1"/>
  <c r="BX949" i="1"/>
  <c r="GK949" i="1" s="1"/>
  <c r="BX950" i="1"/>
  <c r="GK950" i="1" s="1"/>
  <c r="BX951" i="1"/>
  <c r="GK951" i="1" s="1"/>
  <c r="BX952" i="1"/>
  <c r="GK952" i="1" s="1"/>
  <c r="BX953" i="1"/>
  <c r="GK953" i="1" s="1"/>
  <c r="BX954" i="1"/>
  <c r="GK954" i="1" s="1"/>
  <c r="BX955" i="1"/>
  <c r="GK955" i="1" s="1"/>
  <c r="BX956" i="1"/>
  <c r="GK956" i="1" s="1"/>
  <c r="BX957" i="1"/>
  <c r="GK957" i="1" s="1"/>
  <c r="BX958" i="1"/>
  <c r="GK958" i="1" s="1"/>
  <c r="BX959" i="1"/>
  <c r="GK959" i="1" s="1"/>
  <c r="BX960" i="1"/>
  <c r="GK960" i="1" s="1"/>
  <c r="BX961" i="1"/>
  <c r="GK961" i="1" s="1"/>
  <c r="BX962" i="1"/>
  <c r="GK962" i="1" s="1"/>
  <c r="BX963" i="1"/>
  <c r="GK963" i="1" s="1"/>
  <c r="BX964" i="1"/>
  <c r="GK964" i="1" s="1"/>
  <c r="BX965" i="1"/>
  <c r="GK965" i="1" s="1"/>
  <c r="BX966" i="1"/>
  <c r="GK966" i="1" s="1"/>
  <c r="BX967" i="1"/>
  <c r="GK967" i="1" s="1"/>
  <c r="BX968" i="1"/>
  <c r="GK968" i="1" s="1"/>
  <c r="BX969" i="1"/>
  <c r="GK969" i="1" s="1"/>
  <c r="BX970" i="1"/>
  <c r="GK970" i="1" s="1"/>
  <c r="BX971" i="1"/>
  <c r="GK971" i="1" s="1"/>
  <c r="BX972" i="1"/>
  <c r="GK972" i="1" s="1"/>
  <c r="BX973" i="1"/>
  <c r="GK973" i="1" s="1"/>
  <c r="BX974" i="1"/>
  <c r="GK974" i="1" s="1"/>
  <c r="BX975" i="1"/>
  <c r="GK975" i="1" s="1"/>
  <c r="BX976" i="1"/>
  <c r="GK976" i="1" s="1"/>
  <c r="BX977" i="1"/>
  <c r="GK977" i="1" s="1"/>
  <c r="BX6" i="1"/>
  <c r="GK6" i="1" s="1"/>
  <c r="GE539" i="1" l="1"/>
  <c r="GE855" i="1"/>
  <c r="GE938" i="1"/>
  <c r="GE874" i="1"/>
  <c r="GE746" i="1"/>
  <c r="GE538" i="1"/>
  <c r="GE583" i="1"/>
  <c r="GE327" i="1"/>
  <c r="GE727" i="1"/>
  <c r="GE255" i="1"/>
  <c r="GE875" i="1"/>
  <c r="GE747" i="1"/>
  <c r="GE251" i="1"/>
  <c r="GE926" i="1"/>
  <c r="GE854" i="1"/>
  <c r="GE726" i="1"/>
  <c r="GE582" i="1"/>
  <c r="GE326" i="1"/>
  <c r="GK17" i="1"/>
  <c r="GE325" i="1"/>
  <c r="GE925" i="1"/>
  <c r="GE885" i="1"/>
  <c r="GE745" i="1"/>
  <c r="GE581" i="1"/>
  <c r="GE937" i="1"/>
  <c r="GE889" i="1"/>
  <c r="GE873" i="1"/>
  <c r="GE853" i="1"/>
  <c r="GE725" i="1"/>
  <c r="GE537" i="1"/>
  <c r="GE791" i="1"/>
  <c r="GE683" i="1"/>
  <c r="GE663" i="1"/>
  <c r="GE455" i="1"/>
  <c r="GE411" i="1"/>
  <c r="GE127" i="1"/>
  <c r="GE123" i="1"/>
  <c r="GE939" i="1"/>
  <c r="GE927" i="1"/>
  <c r="GE305" i="1"/>
  <c r="GE293" i="1"/>
  <c r="GE285" i="1"/>
  <c r="GE277" i="1"/>
  <c r="GE269" i="1"/>
  <c r="GE261" i="1"/>
  <c r="GE253" i="1"/>
  <c r="GE241" i="1"/>
  <c r="GE233" i="1"/>
  <c r="GE225" i="1"/>
  <c r="GE217" i="1"/>
  <c r="GE209" i="1"/>
  <c r="GE201" i="1"/>
  <c r="GE193" i="1"/>
  <c r="GE185" i="1"/>
  <c r="GE177" i="1"/>
  <c r="GE169" i="1"/>
  <c r="GE161" i="1"/>
  <c r="GE153" i="1"/>
  <c r="GE145" i="1"/>
  <c r="GE137" i="1"/>
  <c r="GE129" i="1"/>
  <c r="GE121" i="1"/>
  <c r="GE113" i="1"/>
  <c r="GE105" i="1"/>
  <c r="GE97" i="1"/>
  <c r="GE89" i="1"/>
  <c r="GE81" i="1"/>
  <c r="GE73" i="1"/>
  <c r="GE65" i="1"/>
  <c r="GE57" i="1"/>
  <c r="GE49" i="1"/>
  <c r="GE41" i="1"/>
  <c r="GE33" i="1"/>
  <c r="GE25" i="1"/>
  <c r="GE17" i="1"/>
  <c r="GE9" i="1"/>
  <c r="GE973" i="1"/>
  <c r="GE965" i="1"/>
  <c r="GE957" i="1"/>
  <c r="GE949" i="1"/>
  <c r="GE941" i="1"/>
  <c r="GE933" i="1"/>
  <c r="GE913" i="1"/>
  <c r="GE905" i="1"/>
  <c r="GE897" i="1"/>
  <c r="GE877" i="1"/>
  <c r="GE869" i="1"/>
  <c r="GE861" i="1"/>
  <c r="GE845" i="1"/>
  <c r="GE837" i="1"/>
  <c r="GE829" i="1"/>
  <c r="GE821" i="1"/>
  <c r="GE813" i="1"/>
  <c r="GE805" i="1"/>
  <c r="GE797" i="1"/>
  <c r="GE789" i="1"/>
  <c r="GE781" i="1"/>
  <c r="GE777" i="1"/>
  <c r="GE769" i="1"/>
  <c r="GE761" i="1"/>
  <c r="GE753" i="1"/>
  <c r="GE737" i="1"/>
  <c r="GE729" i="1"/>
  <c r="GE721" i="1"/>
  <c r="GE713" i="1"/>
  <c r="GE705" i="1"/>
  <c r="GE697" i="1"/>
  <c r="GE689" i="1"/>
  <c r="GE681" i="1"/>
  <c r="GE673" i="1"/>
  <c r="GE665" i="1"/>
  <c r="GE657" i="1"/>
  <c r="GE649" i="1"/>
  <c r="GE641" i="1"/>
  <c r="GE633" i="1"/>
  <c r="GE625" i="1"/>
  <c r="GE617" i="1"/>
  <c r="GE609" i="1"/>
  <c r="GE601" i="1"/>
  <c r="GE593" i="1"/>
  <c r="GE589" i="1"/>
  <c r="GE573" i="1"/>
  <c r="GE565" i="1"/>
  <c r="GE557" i="1"/>
  <c r="GE549" i="1"/>
  <c r="GE541" i="1"/>
  <c r="GE529" i="1"/>
  <c r="GE521" i="1"/>
  <c r="GE513" i="1"/>
  <c r="GE505" i="1"/>
  <c r="GE497" i="1"/>
  <c r="GE489" i="1"/>
  <c r="GE481" i="1"/>
  <c r="GE473" i="1"/>
  <c r="GE465" i="1"/>
  <c r="GE457" i="1"/>
  <c r="GE449" i="1"/>
  <c r="GE441" i="1"/>
  <c r="GE437" i="1"/>
  <c r="GE429" i="1"/>
  <c r="GE421" i="1"/>
  <c r="GE413" i="1"/>
  <c r="GE405" i="1"/>
  <c r="GE397" i="1"/>
  <c r="GE389" i="1"/>
  <c r="GE381" i="1"/>
  <c r="GE373" i="1"/>
  <c r="GE365" i="1"/>
  <c r="GE357" i="1"/>
  <c r="GE976" i="1"/>
  <c r="GE972" i="1"/>
  <c r="GE968" i="1"/>
  <c r="GE964" i="1"/>
  <c r="GE960" i="1"/>
  <c r="GE956" i="1"/>
  <c r="GE952" i="1"/>
  <c r="GE948" i="1"/>
  <c r="GE944" i="1"/>
  <c r="GE940" i="1"/>
  <c r="GE936" i="1"/>
  <c r="GE932" i="1"/>
  <c r="GE928" i="1"/>
  <c r="GE924" i="1"/>
  <c r="GE920" i="1"/>
  <c r="GE916" i="1"/>
  <c r="GE912" i="1"/>
  <c r="GE908" i="1"/>
  <c r="GE904" i="1"/>
  <c r="GE900" i="1"/>
  <c r="GE896" i="1"/>
  <c r="GE892" i="1"/>
  <c r="GE888" i="1"/>
  <c r="GE884" i="1"/>
  <c r="GE880" i="1"/>
  <c r="GE876" i="1"/>
  <c r="GE872" i="1"/>
  <c r="GE868" i="1"/>
  <c r="GE864" i="1"/>
  <c r="GE860" i="1"/>
  <c r="GE856" i="1"/>
  <c r="GE852" i="1"/>
  <c r="GE848" i="1"/>
  <c r="GE844" i="1"/>
  <c r="GE840" i="1"/>
  <c r="GE836" i="1"/>
  <c r="GE832" i="1"/>
  <c r="GE828" i="1"/>
  <c r="GE824" i="1"/>
  <c r="GE820" i="1"/>
  <c r="GE816" i="1"/>
  <c r="GE812" i="1"/>
  <c r="GE808" i="1"/>
  <c r="GE804" i="1"/>
  <c r="GE800" i="1"/>
  <c r="GE796" i="1"/>
  <c r="GE792" i="1"/>
  <c r="GE788" i="1"/>
  <c r="GE784" i="1"/>
  <c r="GE780" i="1"/>
  <c r="GE776" i="1"/>
  <c r="GE772" i="1"/>
  <c r="GE768" i="1"/>
  <c r="GE764" i="1"/>
  <c r="GE760" i="1"/>
  <c r="GE756" i="1"/>
  <c r="GE752" i="1"/>
  <c r="GE748" i="1"/>
  <c r="GE744" i="1"/>
  <c r="GE740" i="1"/>
  <c r="GE736" i="1"/>
  <c r="GE732" i="1"/>
  <c r="GE728" i="1"/>
  <c r="GE724" i="1"/>
  <c r="GE720" i="1"/>
  <c r="GE716" i="1"/>
  <c r="GE712" i="1"/>
  <c r="GE708" i="1"/>
  <c r="GE704" i="1"/>
  <c r="GE700" i="1"/>
  <c r="GE696" i="1"/>
  <c r="GE692" i="1"/>
  <c r="GE688" i="1"/>
  <c r="GE684" i="1"/>
  <c r="GE680" i="1"/>
  <c r="GE676" i="1"/>
  <c r="GE672" i="1"/>
  <c r="GE668" i="1"/>
  <c r="GE664" i="1"/>
  <c r="GE660" i="1"/>
  <c r="GE656" i="1"/>
  <c r="GE652" i="1"/>
  <c r="GE648" i="1"/>
  <c r="GE644" i="1"/>
  <c r="GE640" i="1"/>
  <c r="GE636" i="1"/>
  <c r="GE632" i="1"/>
  <c r="GE628" i="1"/>
  <c r="GE624" i="1"/>
  <c r="GE620" i="1"/>
  <c r="GE616" i="1"/>
  <c r="GE612" i="1"/>
  <c r="GE608" i="1"/>
  <c r="GE604" i="1"/>
  <c r="GE600" i="1"/>
  <c r="GE596" i="1"/>
  <c r="GE592" i="1"/>
  <c r="GE588" i="1"/>
  <c r="GE584" i="1"/>
  <c r="GE580" i="1"/>
  <c r="GE576" i="1"/>
  <c r="GE572" i="1"/>
  <c r="GE568" i="1"/>
  <c r="GE564" i="1"/>
  <c r="GE971" i="1"/>
  <c r="GE959" i="1"/>
  <c r="GE907" i="1"/>
  <c r="GE895" i="1"/>
  <c r="GE811" i="1"/>
  <c r="GE301" i="1"/>
  <c r="GE297" i="1"/>
  <c r="GE289" i="1"/>
  <c r="GE281" i="1"/>
  <c r="GE273" i="1"/>
  <c r="GE265" i="1"/>
  <c r="GE257" i="1"/>
  <c r="GE249" i="1"/>
  <c r="GE245" i="1"/>
  <c r="GE237" i="1"/>
  <c r="GE229" i="1"/>
  <c r="GE221" i="1"/>
  <c r="GE213" i="1"/>
  <c r="GE205" i="1"/>
  <c r="GE197" i="1"/>
  <c r="GE189" i="1"/>
  <c r="GE181" i="1"/>
  <c r="GE173" i="1"/>
  <c r="GE165" i="1"/>
  <c r="GE157" i="1"/>
  <c r="GE149" i="1"/>
  <c r="GE141" i="1"/>
  <c r="GE133" i="1"/>
  <c r="GE125" i="1"/>
  <c r="GE117" i="1"/>
  <c r="GE109" i="1"/>
  <c r="GE101" i="1"/>
  <c r="GE93" i="1"/>
  <c r="GE85" i="1"/>
  <c r="GE77" i="1"/>
  <c r="GE69" i="1"/>
  <c r="GE61" i="1"/>
  <c r="GE53" i="1"/>
  <c r="GE45" i="1"/>
  <c r="GE37" i="1"/>
  <c r="GE29" i="1"/>
  <c r="GE21" i="1"/>
  <c r="GE13" i="1"/>
  <c r="GE977" i="1"/>
  <c r="GE969" i="1"/>
  <c r="GE961" i="1"/>
  <c r="GE953" i="1"/>
  <c r="GE945" i="1"/>
  <c r="GE929" i="1"/>
  <c r="GE921" i="1"/>
  <c r="GE917" i="1"/>
  <c r="GE909" i="1"/>
  <c r="GE901" i="1"/>
  <c r="GE893" i="1"/>
  <c r="GE881" i="1"/>
  <c r="GE865" i="1"/>
  <c r="GE857" i="1"/>
  <c r="GE849" i="1"/>
  <c r="GE841" i="1"/>
  <c r="GE833" i="1"/>
  <c r="GE825" i="1"/>
  <c r="GE817" i="1"/>
  <c r="GE809" i="1"/>
  <c r="GE801" i="1"/>
  <c r="GE793" i="1"/>
  <c r="GE785" i="1"/>
  <c r="GE773" i="1"/>
  <c r="GE765" i="1"/>
  <c r="GE757" i="1"/>
  <c r="GE749" i="1"/>
  <c r="GE741" i="1"/>
  <c r="GE733" i="1"/>
  <c r="GE717" i="1"/>
  <c r="GE709" i="1"/>
  <c r="GE701" i="1"/>
  <c r="GE693" i="1"/>
  <c r="GE685" i="1"/>
  <c r="GE677" i="1"/>
  <c r="GE669" i="1"/>
  <c r="GE661" i="1"/>
  <c r="GE653" i="1"/>
  <c r="GE645" i="1"/>
  <c r="GE637" i="1"/>
  <c r="GE629" i="1"/>
  <c r="GE621" i="1"/>
  <c r="GE613" i="1"/>
  <c r="GE605" i="1"/>
  <c r="GE597" i="1"/>
  <c r="GE585" i="1"/>
  <c r="GE577" i="1"/>
  <c r="GE569" i="1"/>
  <c r="GE561" i="1"/>
  <c r="GE553" i="1"/>
  <c r="GE545" i="1"/>
  <c r="GE533" i="1"/>
  <c r="GE525" i="1"/>
  <c r="GE517" i="1"/>
  <c r="GE509" i="1"/>
  <c r="GE501" i="1"/>
  <c r="GE493" i="1"/>
  <c r="GE485" i="1"/>
  <c r="GE477" i="1"/>
  <c r="GE469" i="1"/>
  <c r="GE461" i="1"/>
  <c r="GE453" i="1"/>
  <c r="GE445" i="1"/>
  <c r="GE433" i="1"/>
  <c r="GE425" i="1"/>
  <c r="GE417" i="1"/>
  <c r="GE409" i="1"/>
  <c r="GE401" i="1"/>
  <c r="GE393" i="1"/>
  <c r="GE385" i="1"/>
  <c r="GE377" i="1"/>
  <c r="GE369" i="1"/>
  <c r="GE361" i="1"/>
  <c r="GE345" i="1"/>
  <c r="GE970" i="1"/>
  <c r="GE958" i="1"/>
  <c r="GE906" i="1"/>
  <c r="GE894" i="1"/>
  <c r="GE810" i="1"/>
  <c r="GE790" i="1"/>
  <c r="GE682" i="1"/>
  <c r="GE662" i="1"/>
  <c r="GE454" i="1"/>
  <c r="GE410" i="1"/>
  <c r="GE560" i="1"/>
  <c r="GE556" i="1"/>
  <c r="GE552" i="1"/>
  <c r="GE548" i="1"/>
  <c r="GE544" i="1"/>
  <c r="GE540" i="1"/>
  <c r="GE536" i="1"/>
  <c r="GE532" i="1"/>
  <c r="GE528" i="1"/>
  <c r="GE524" i="1"/>
  <c r="GE520" i="1"/>
  <c r="GE516" i="1"/>
  <c r="GE512" i="1"/>
  <c r="GE508" i="1"/>
  <c r="GE504" i="1"/>
  <c r="GE500" i="1"/>
  <c r="GE496" i="1"/>
  <c r="GE492" i="1"/>
  <c r="GE488" i="1"/>
  <c r="GE484" i="1"/>
  <c r="GE480" i="1"/>
  <c r="GE476" i="1"/>
  <c r="GE472" i="1"/>
  <c r="GE468" i="1"/>
  <c r="GE464" i="1"/>
  <c r="GE460" i="1"/>
  <c r="GE456" i="1"/>
  <c r="GE452" i="1"/>
  <c r="GE448" i="1"/>
  <c r="GE444" i="1"/>
  <c r="GE440" i="1"/>
  <c r="GE436" i="1"/>
  <c r="GE432" i="1"/>
  <c r="GE428" i="1"/>
  <c r="GE424" i="1"/>
  <c r="GE420" i="1"/>
  <c r="GE416" i="1"/>
  <c r="GE412" i="1"/>
  <c r="GE408" i="1"/>
  <c r="GE404" i="1"/>
  <c r="GE400" i="1"/>
  <c r="GE396" i="1"/>
  <c r="GE392" i="1"/>
  <c r="GE388" i="1"/>
  <c r="GE384" i="1"/>
  <c r="GE380" i="1"/>
  <c r="GE376" i="1"/>
  <c r="GE372" i="1"/>
  <c r="GE368" i="1"/>
  <c r="GE364" i="1"/>
  <c r="GE360" i="1"/>
  <c r="GE356" i="1"/>
  <c r="GE352" i="1"/>
  <c r="GE348" i="1"/>
  <c r="GE344" i="1"/>
  <c r="GE340" i="1"/>
  <c r="GE336" i="1"/>
  <c r="GE332" i="1"/>
  <c r="GE328" i="1"/>
  <c r="GE324" i="1"/>
  <c r="GE320" i="1"/>
  <c r="GE316" i="1"/>
  <c r="GE312" i="1"/>
  <c r="GE7" i="1"/>
  <c r="GE975" i="1"/>
  <c r="GE967" i="1"/>
  <c r="GE963" i="1"/>
  <c r="GE955" i="1"/>
  <c r="GE951" i="1"/>
  <c r="GE947" i="1"/>
  <c r="GE943" i="1"/>
  <c r="GE935" i="1"/>
  <c r="GE931" i="1"/>
  <c r="GE923" i="1"/>
  <c r="GE919" i="1"/>
  <c r="GE915" i="1"/>
  <c r="GE911" i="1"/>
  <c r="GE903" i="1"/>
  <c r="GE899" i="1"/>
  <c r="GE891" i="1"/>
  <c r="GE887" i="1"/>
  <c r="GE883" i="1"/>
  <c r="GE879" i="1"/>
  <c r="GE871" i="1"/>
  <c r="GE867" i="1"/>
  <c r="GE863" i="1"/>
  <c r="GE859" i="1"/>
  <c r="GE851" i="1"/>
  <c r="GE847" i="1"/>
  <c r="GE843" i="1"/>
  <c r="GE839" i="1"/>
  <c r="GE835" i="1"/>
  <c r="GE831" i="1"/>
  <c r="GE827" i="1"/>
  <c r="GE823" i="1"/>
  <c r="GE819" i="1"/>
  <c r="GE815" i="1"/>
  <c r="GE807" i="1"/>
  <c r="GE803" i="1"/>
  <c r="GE799" i="1"/>
  <c r="GE795" i="1"/>
  <c r="GE787" i="1"/>
  <c r="GE783" i="1"/>
  <c r="GE779" i="1"/>
  <c r="GE775" i="1"/>
  <c r="GE771" i="1"/>
  <c r="GE767" i="1"/>
  <c r="GE763" i="1"/>
  <c r="GE759" i="1"/>
  <c r="GE755" i="1"/>
  <c r="GE751" i="1"/>
  <c r="GE743" i="1"/>
  <c r="GE739" i="1"/>
  <c r="GE735" i="1"/>
  <c r="GE731" i="1"/>
  <c r="GE723" i="1"/>
  <c r="GE719" i="1"/>
  <c r="GE715" i="1"/>
  <c r="GE711" i="1"/>
  <c r="GE707" i="1"/>
  <c r="GE703" i="1"/>
  <c r="GE699" i="1"/>
  <c r="GE695" i="1"/>
  <c r="GE691" i="1"/>
  <c r="GE687" i="1"/>
  <c r="GE679" i="1"/>
  <c r="GE675" i="1"/>
  <c r="GE671" i="1"/>
  <c r="GE667" i="1"/>
  <c r="GE659" i="1"/>
  <c r="GE655" i="1"/>
  <c r="GE651" i="1"/>
  <c r="GE647" i="1"/>
  <c r="GE643" i="1"/>
  <c r="GE639" i="1"/>
  <c r="GE635" i="1"/>
  <c r="GE631" i="1"/>
  <c r="GE627" i="1"/>
  <c r="GE623" i="1"/>
  <c r="GE619" i="1"/>
  <c r="GE615" i="1"/>
  <c r="GE611" i="1"/>
  <c r="GE607" i="1"/>
  <c r="GE603" i="1"/>
  <c r="GE599" i="1"/>
  <c r="GE595" i="1"/>
  <c r="GE591" i="1"/>
  <c r="GE587" i="1"/>
  <c r="GE579" i="1"/>
  <c r="GE575" i="1"/>
  <c r="GE571" i="1"/>
  <c r="GE567" i="1"/>
  <c r="GE563" i="1"/>
  <c r="GE559" i="1"/>
  <c r="GE555" i="1"/>
  <c r="GE551" i="1"/>
  <c r="GE547" i="1"/>
  <c r="GE543" i="1"/>
  <c r="GE535" i="1"/>
  <c r="GE531" i="1"/>
  <c r="GE527" i="1"/>
  <c r="GE523" i="1"/>
  <c r="GE519" i="1"/>
  <c r="GE515" i="1"/>
  <c r="GE511" i="1"/>
  <c r="GE507" i="1"/>
  <c r="GE503" i="1"/>
  <c r="GE499" i="1"/>
  <c r="GE495" i="1"/>
  <c r="GE491" i="1"/>
  <c r="GE487" i="1"/>
  <c r="GE483" i="1"/>
  <c r="GE479" i="1"/>
  <c r="GE475" i="1"/>
  <c r="GE471" i="1"/>
  <c r="GE467" i="1"/>
  <c r="GE463" i="1"/>
  <c r="GE459" i="1"/>
  <c r="GE451" i="1"/>
  <c r="GE447" i="1"/>
  <c r="GE443" i="1"/>
  <c r="GE439" i="1"/>
  <c r="GE435" i="1"/>
  <c r="GE431" i="1"/>
  <c r="GE427" i="1"/>
  <c r="GE423" i="1"/>
  <c r="GE419" i="1"/>
  <c r="GE415" i="1"/>
  <c r="GE407" i="1"/>
  <c r="GE403" i="1"/>
  <c r="GE399" i="1"/>
  <c r="GE395" i="1"/>
  <c r="GE391" i="1"/>
  <c r="GE387" i="1"/>
  <c r="GE383" i="1"/>
  <c r="GE379" i="1"/>
  <c r="GE375" i="1"/>
  <c r="GE371" i="1"/>
  <c r="GE367" i="1"/>
  <c r="GE363" i="1"/>
  <c r="GE359" i="1"/>
  <c r="GE355" i="1"/>
  <c r="GE351" i="1"/>
  <c r="GE347" i="1"/>
  <c r="GE343" i="1"/>
  <c r="GE339" i="1"/>
  <c r="GE335" i="1"/>
  <c r="GE331" i="1"/>
  <c r="GE323" i="1"/>
  <c r="GE319" i="1"/>
  <c r="GE315" i="1"/>
  <c r="GE311" i="1"/>
  <c r="GE307" i="1"/>
  <c r="GE303" i="1"/>
  <c r="GE299" i="1"/>
  <c r="GE295" i="1"/>
  <c r="GE291" i="1"/>
  <c r="GE287" i="1"/>
  <c r="GE283" i="1"/>
  <c r="GE279" i="1"/>
  <c r="GE275" i="1"/>
  <c r="GE271" i="1"/>
  <c r="GE267" i="1"/>
  <c r="GE263" i="1"/>
  <c r="GE259" i="1"/>
  <c r="GE247" i="1"/>
  <c r="GE243" i="1"/>
  <c r="GE239" i="1"/>
  <c r="GE235" i="1"/>
  <c r="GE231" i="1"/>
  <c r="GE227" i="1"/>
  <c r="GE223" i="1"/>
  <c r="GE219" i="1"/>
  <c r="GE215" i="1"/>
  <c r="GE211" i="1"/>
  <c r="GE207" i="1"/>
  <c r="GE203" i="1"/>
  <c r="GE199" i="1"/>
  <c r="GE195" i="1"/>
  <c r="GE191" i="1"/>
  <c r="GE187" i="1"/>
  <c r="GE183" i="1"/>
  <c r="GE179" i="1"/>
  <c r="GE175" i="1"/>
  <c r="GE171" i="1"/>
  <c r="GE167" i="1"/>
  <c r="GE163" i="1"/>
  <c r="GE159" i="1"/>
  <c r="GE155" i="1"/>
  <c r="GE151" i="1"/>
  <c r="GE147" i="1"/>
  <c r="GE143" i="1"/>
  <c r="GE139" i="1"/>
  <c r="GE135" i="1"/>
  <c r="GE131" i="1"/>
  <c r="GE119" i="1"/>
  <c r="GE115" i="1"/>
  <c r="GE111" i="1"/>
  <c r="GE107" i="1"/>
  <c r="GE103" i="1"/>
  <c r="GE99" i="1"/>
  <c r="GE95" i="1"/>
  <c r="GE91" i="1"/>
  <c r="GE87" i="1"/>
  <c r="GE83" i="1"/>
  <c r="GE79" i="1"/>
  <c r="GE75" i="1"/>
  <c r="GE71" i="1"/>
  <c r="GE67" i="1"/>
  <c r="GE63" i="1"/>
  <c r="GE59" i="1"/>
  <c r="GE55" i="1"/>
  <c r="GE51" i="1"/>
  <c r="GE47" i="1"/>
  <c r="GE43" i="1"/>
  <c r="GE39" i="1"/>
  <c r="GE35" i="1"/>
  <c r="GE31" i="1"/>
  <c r="GE27" i="1"/>
  <c r="GE23" i="1"/>
  <c r="GE19" i="1"/>
  <c r="GE15" i="1"/>
  <c r="GE11" i="1"/>
  <c r="GE974" i="1"/>
  <c r="GE966" i="1"/>
  <c r="GE962" i="1"/>
  <c r="GE954" i="1"/>
  <c r="GE950" i="1"/>
  <c r="GE946" i="1"/>
  <c r="GE942" i="1"/>
  <c r="GE934" i="1"/>
  <c r="GE930" i="1"/>
  <c r="GE922" i="1"/>
  <c r="GE918" i="1"/>
  <c r="GE914" i="1"/>
  <c r="GE910" i="1"/>
  <c r="GE902" i="1"/>
  <c r="GE898" i="1"/>
  <c r="GE890" i="1"/>
  <c r="GE886" i="1"/>
  <c r="GE882" i="1"/>
  <c r="GE878" i="1"/>
  <c r="GE870" i="1"/>
  <c r="GE866" i="1"/>
  <c r="GE862" i="1"/>
  <c r="GE858" i="1"/>
  <c r="GE850" i="1"/>
  <c r="GE846" i="1"/>
  <c r="GE842" i="1"/>
  <c r="GE838" i="1"/>
  <c r="GE834" i="1"/>
  <c r="GE830" i="1"/>
  <c r="GE826" i="1"/>
  <c r="GE822" i="1"/>
  <c r="GE818" i="1"/>
  <c r="GE814" i="1"/>
  <c r="GE806" i="1"/>
  <c r="GE802" i="1"/>
  <c r="GE798" i="1"/>
  <c r="GE794" i="1"/>
  <c r="GE786" i="1"/>
  <c r="GE782" i="1"/>
  <c r="GE778" i="1"/>
  <c r="GE774" i="1"/>
  <c r="GE770" i="1"/>
  <c r="GE766" i="1"/>
  <c r="GE762" i="1"/>
  <c r="GE758" i="1"/>
  <c r="GE754" i="1"/>
  <c r="GE750" i="1"/>
  <c r="GE742" i="1"/>
  <c r="GE738" i="1"/>
  <c r="GE734" i="1"/>
  <c r="GE730" i="1"/>
  <c r="GE722" i="1"/>
  <c r="GE718" i="1"/>
  <c r="GE714" i="1"/>
  <c r="GE710" i="1"/>
  <c r="GE706" i="1"/>
  <c r="GE702" i="1"/>
  <c r="GE698" i="1"/>
  <c r="GE694" i="1"/>
  <c r="GE690" i="1"/>
  <c r="GE686" i="1"/>
  <c r="GE678" i="1"/>
  <c r="GE674" i="1"/>
  <c r="GE670" i="1"/>
  <c r="GE666" i="1"/>
  <c r="GE658" i="1"/>
  <c r="GE654" i="1"/>
  <c r="GE650" i="1"/>
  <c r="GE646" i="1"/>
  <c r="GE642" i="1"/>
  <c r="GE638" i="1"/>
  <c r="GE634" i="1"/>
  <c r="GE630" i="1"/>
  <c r="GE626" i="1"/>
  <c r="GE622" i="1"/>
  <c r="GE618" i="1"/>
  <c r="GE614" i="1"/>
  <c r="GE610" i="1"/>
  <c r="GE606" i="1"/>
  <c r="GE602" i="1"/>
  <c r="GE598" i="1"/>
  <c r="GE594" i="1"/>
  <c r="GE590" i="1"/>
  <c r="GE586" i="1"/>
  <c r="GE578" i="1"/>
  <c r="GE574" i="1"/>
  <c r="GE570" i="1"/>
  <c r="GE566" i="1"/>
  <c r="GE562" i="1"/>
  <c r="GE558" i="1"/>
  <c r="GE554" i="1"/>
  <c r="GE550" i="1"/>
  <c r="GE546" i="1"/>
  <c r="GE542" i="1"/>
  <c r="GE534" i="1"/>
  <c r="GE530" i="1"/>
  <c r="GE526" i="1"/>
  <c r="GE522" i="1"/>
  <c r="GE518" i="1"/>
  <c r="GE514" i="1"/>
  <c r="GE510" i="1"/>
  <c r="GE506" i="1"/>
  <c r="GE502" i="1"/>
  <c r="GE498" i="1"/>
  <c r="GE494" i="1"/>
  <c r="GE490" i="1"/>
  <c r="GE486" i="1"/>
  <c r="GE482" i="1"/>
  <c r="GE478" i="1"/>
  <c r="GE474" i="1"/>
  <c r="GE470" i="1"/>
  <c r="GE466" i="1"/>
  <c r="GE462" i="1"/>
  <c r="GE458" i="1"/>
  <c r="GE450" i="1"/>
  <c r="GE446" i="1"/>
  <c r="GE442" i="1"/>
  <c r="GE438" i="1"/>
  <c r="GE434" i="1"/>
  <c r="GE430" i="1"/>
  <c r="GE426" i="1"/>
  <c r="GE422" i="1"/>
  <c r="GE418" i="1"/>
  <c r="GE414" i="1"/>
  <c r="GE406" i="1"/>
  <c r="GE402" i="1"/>
  <c r="GE398" i="1"/>
  <c r="GE394" i="1"/>
  <c r="GE390" i="1"/>
  <c r="GE386" i="1"/>
  <c r="GE382" i="1"/>
  <c r="GE378" i="1"/>
  <c r="GE374" i="1"/>
  <c r="GE370" i="1"/>
  <c r="GE366" i="1"/>
  <c r="GE362" i="1"/>
  <c r="GE358" i="1"/>
  <c r="GE354" i="1"/>
  <c r="GE350" i="1"/>
  <c r="GE346" i="1"/>
  <c r="GE342" i="1"/>
  <c r="GE338" i="1"/>
  <c r="GE334" i="1"/>
  <c r="GE330" i="1"/>
  <c r="GE322" i="1"/>
  <c r="GE318" i="1"/>
  <c r="GE314" i="1"/>
  <c r="GE310" i="1"/>
  <c r="GE306" i="1"/>
  <c r="GE302" i="1"/>
  <c r="GE298" i="1"/>
  <c r="GE294" i="1"/>
  <c r="GE290" i="1"/>
  <c r="GE286" i="1"/>
  <c r="GE282" i="1"/>
  <c r="GE278" i="1"/>
  <c r="GE274" i="1"/>
  <c r="GE270" i="1"/>
  <c r="GE266" i="1"/>
  <c r="GE262" i="1"/>
  <c r="GE258" i="1"/>
  <c r="GE254" i="1"/>
  <c r="GE250" i="1"/>
  <c r="GE246" i="1"/>
  <c r="GE242" i="1"/>
  <c r="GE238" i="1"/>
  <c r="GE234" i="1"/>
  <c r="GE230" i="1"/>
  <c r="GE226" i="1"/>
  <c r="GE222" i="1"/>
  <c r="GE218" i="1"/>
  <c r="GE214" i="1"/>
  <c r="GE210" i="1"/>
  <c r="GE206" i="1"/>
  <c r="GE202" i="1"/>
  <c r="GE198" i="1"/>
  <c r="GE194" i="1"/>
  <c r="GE190" i="1"/>
  <c r="GE186" i="1"/>
  <c r="GE182" i="1"/>
  <c r="GE178" i="1"/>
  <c r="GE174" i="1"/>
  <c r="GE170" i="1"/>
  <c r="GE166" i="1"/>
  <c r="GE162" i="1"/>
  <c r="GE158" i="1"/>
  <c r="GE154" i="1"/>
  <c r="GE150" i="1"/>
  <c r="GE146" i="1"/>
  <c r="GE142" i="1"/>
  <c r="GE138" i="1"/>
  <c r="GE134" i="1"/>
  <c r="GE130" i="1"/>
  <c r="GE126" i="1"/>
  <c r="GE122" i="1"/>
  <c r="GE118" i="1"/>
  <c r="GE114" i="1"/>
  <c r="GE110" i="1"/>
  <c r="GE106" i="1"/>
  <c r="GE102" i="1"/>
  <c r="GE98" i="1"/>
  <c r="GE94" i="1"/>
  <c r="GE90" i="1"/>
  <c r="GE86" i="1"/>
  <c r="GE82" i="1"/>
  <c r="GE78" i="1"/>
  <c r="GE74" i="1"/>
  <c r="GE70" i="1"/>
  <c r="GE66" i="1"/>
  <c r="GE62" i="1"/>
  <c r="GE58" i="1"/>
  <c r="GE54" i="1"/>
  <c r="GE50" i="1"/>
  <c r="GE46" i="1"/>
  <c r="GE42" i="1"/>
  <c r="GE38" i="1"/>
  <c r="GE34" i="1"/>
  <c r="GE30" i="1"/>
  <c r="GE26" i="1"/>
  <c r="GE22" i="1"/>
  <c r="GE18" i="1"/>
  <c r="GE14" i="1"/>
  <c r="GE10" i="1"/>
  <c r="GE6" i="1"/>
  <c r="GE353" i="1"/>
  <c r="GE349" i="1"/>
  <c r="GE341" i="1"/>
  <c r="GE337" i="1"/>
  <c r="GE333" i="1"/>
  <c r="GE329" i="1"/>
  <c r="GE321" i="1"/>
  <c r="GE317" i="1"/>
  <c r="GE313" i="1"/>
  <c r="GE309" i="1"/>
  <c r="GE308" i="1"/>
  <c r="GE304" i="1"/>
  <c r="GE300" i="1"/>
  <c r="GE296" i="1"/>
  <c r="GE292" i="1"/>
  <c r="GE288" i="1"/>
  <c r="GE284" i="1"/>
  <c r="GE280" i="1"/>
  <c r="GE276" i="1"/>
  <c r="GE272" i="1"/>
  <c r="GE268" i="1"/>
  <c r="GE264" i="1"/>
  <c r="GE260" i="1"/>
  <c r="GE256" i="1"/>
  <c r="GE252" i="1"/>
  <c r="GE248" i="1"/>
  <c r="GE244" i="1"/>
  <c r="GE240" i="1"/>
  <c r="GE236" i="1"/>
  <c r="GE232" i="1"/>
  <c r="GE228" i="1"/>
  <c r="GE224" i="1"/>
  <c r="GE220" i="1"/>
  <c r="GE216" i="1"/>
  <c r="GE212" i="1"/>
  <c r="GE208" i="1"/>
  <c r="GE204" i="1"/>
  <c r="GE200" i="1"/>
  <c r="GE196" i="1"/>
  <c r="GE192" i="1"/>
  <c r="GE188" i="1"/>
  <c r="GE184" i="1"/>
  <c r="GE180" i="1"/>
  <c r="GE176" i="1"/>
  <c r="GE172" i="1"/>
  <c r="GE168" i="1"/>
  <c r="GE164" i="1"/>
  <c r="GE160" i="1"/>
  <c r="GE156" i="1"/>
  <c r="GE152" i="1"/>
  <c r="GE148" i="1"/>
  <c r="GE144" i="1"/>
  <c r="GE140" i="1"/>
  <c r="GE136" i="1"/>
  <c r="GE132" i="1"/>
  <c r="GE128" i="1"/>
  <c r="GE124" i="1"/>
  <c r="GE120" i="1"/>
  <c r="GE116" i="1"/>
  <c r="GE112" i="1"/>
  <c r="GE108" i="1"/>
  <c r="GE104" i="1"/>
  <c r="GE100" i="1"/>
  <c r="GE96" i="1"/>
  <c r="GE92" i="1"/>
  <c r="GE88" i="1"/>
  <c r="GE84" i="1"/>
  <c r="GE80" i="1"/>
  <c r="GE76" i="1"/>
  <c r="GE72" i="1"/>
  <c r="GE68" i="1"/>
  <c r="GE64" i="1"/>
  <c r="GE60" i="1"/>
  <c r="GE56" i="1"/>
  <c r="GE52" i="1"/>
  <c r="GE48" i="1"/>
  <c r="GE44" i="1"/>
  <c r="GE40" i="1"/>
  <c r="GE36" i="1"/>
  <c r="GE32" i="1"/>
  <c r="GE28" i="1"/>
  <c r="GE24" i="1"/>
  <c r="GE20" i="1"/>
  <c r="GE16" i="1"/>
  <c r="GE12" i="1"/>
  <c r="GE8" i="1"/>
  <c r="GS217" i="1"/>
  <c r="GT217" i="1"/>
  <c r="GU217" i="1"/>
  <c r="GV217" i="1"/>
  <c r="GX217" i="1" s="1"/>
  <c r="GW217" i="1"/>
  <c r="GS420" i="1"/>
  <c r="GT420" i="1"/>
  <c r="GU420" i="1"/>
  <c r="GV420" i="1"/>
  <c r="GX420" i="1" s="1"/>
  <c r="GW420" i="1"/>
  <c r="GS795" i="1"/>
  <c r="GT795" i="1"/>
  <c r="GU795" i="1"/>
  <c r="GV795" i="1"/>
  <c r="GX795" i="1" s="1"/>
  <c r="GW795" i="1"/>
  <c r="GS185" i="1"/>
  <c r="GT185" i="1"/>
  <c r="GU185" i="1"/>
  <c r="GV185" i="1"/>
  <c r="GX185" i="1" s="1"/>
  <c r="GW185" i="1"/>
  <c r="GS665" i="1"/>
  <c r="GT665" i="1"/>
  <c r="GU665" i="1"/>
  <c r="GV665" i="1"/>
  <c r="GX665" i="1" s="1"/>
  <c r="GW665" i="1"/>
  <c r="GS924" i="1"/>
  <c r="GT924" i="1"/>
  <c r="GU924" i="1"/>
  <c r="GV924" i="1"/>
  <c r="GX924" i="1" s="1"/>
  <c r="GW924" i="1"/>
  <c r="GS928" i="1"/>
  <c r="GT928" i="1"/>
  <c r="GU928" i="1"/>
  <c r="GV928" i="1"/>
  <c r="GX928" i="1" s="1"/>
  <c r="GW928" i="1"/>
  <c r="GS213" i="1"/>
  <c r="GT213" i="1"/>
  <c r="GU213" i="1"/>
  <c r="GV213" i="1"/>
  <c r="GX213" i="1" s="1"/>
  <c r="GW213" i="1"/>
  <c r="GS103" i="1"/>
  <c r="GT103" i="1"/>
  <c r="GU103" i="1"/>
  <c r="GV103" i="1"/>
  <c r="GX103" i="1" s="1"/>
  <c r="GW103" i="1"/>
  <c r="GS124" i="1"/>
  <c r="GT124" i="1"/>
  <c r="GU124" i="1"/>
  <c r="GV124" i="1"/>
  <c r="GX124" i="1" s="1"/>
  <c r="GW124" i="1"/>
  <c r="GS427" i="1"/>
  <c r="GT427" i="1"/>
  <c r="GU427" i="1"/>
  <c r="GV427" i="1"/>
  <c r="GX427" i="1" s="1"/>
  <c r="GW427" i="1"/>
  <c r="GS109" i="1"/>
  <c r="GT109" i="1"/>
  <c r="GU109" i="1"/>
  <c r="GV109" i="1"/>
  <c r="GX109" i="1" s="1"/>
  <c r="GW109" i="1"/>
  <c r="GS100" i="1"/>
  <c r="GT100" i="1"/>
  <c r="GU100" i="1"/>
  <c r="GV100" i="1"/>
  <c r="GX100" i="1" s="1"/>
  <c r="GW100" i="1"/>
  <c r="GS810" i="1"/>
  <c r="GT810" i="1"/>
  <c r="GU810" i="1"/>
  <c r="GV810" i="1"/>
  <c r="GX810" i="1" s="1"/>
  <c r="GW810" i="1"/>
  <c r="GS430" i="1"/>
  <c r="GT430" i="1"/>
  <c r="GU430" i="1"/>
  <c r="GV430" i="1"/>
  <c r="GX430" i="1" s="1"/>
  <c r="GW430" i="1"/>
  <c r="GS558" i="1"/>
  <c r="GT558" i="1"/>
  <c r="GU558" i="1"/>
  <c r="GV558" i="1"/>
  <c r="GX558" i="1" s="1"/>
  <c r="GW558" i="1"/>
  <c r="GS255" i="1"/>
  <c r="GT255" i="1"/>
  <c r="GU255" i="1"/>
  <c r="GV255" i="1"/>
  <c r="GX255" i="1" s="1"/>
  <c r="GW255" i="1"/>
  <c r="GS690" i="1"/>
  <c r="GT690" i="1"/>
  <c r="GU690" i="1"/>
  <c r="GV690" i="1"/>
  <c r="GX690" i="1" s="1"/>
  <c r="GW690" i="1"/>
  <c r="GS514" i="1"/>
  <c r="GT514" i="1"/>
  <c r="GU514" i="1"/>
  <c r="GV514" i="1"/>
  <c r="GX514" i="1" s="1"/>
  <c r="GW514" i="1"/>
  <c r="GS99" i="1"/>
  <c r="GT99" i="1"/>
  <c r="GU99" i="1"/>
  <c r="GV99" i="1"/>
  <c r="GX99" i="1" s="1"/>
  <c r="GW99" i="1"/>
  <c r="GS625" i="1"/>
  <c r="GT625" i="1"/>
  <c r="GU625" i="1"/>
  <c r="GV625" i="1"/>
  <c r="GX625" i="1" s="1"/>
  <c r="GW625" i="1"/>
  <c r="GS715" i="1"/>
  <c r="GT715" i="1"/>
  <c r="GU715" i="1"/>
  <c r="GV715" i="1"/>
  <c r="GX715" i="1" s="1"/>
  <c r="GW715" i="1"/>
  <c r="GS724" i="1"/>
  <c r="GT724" i="1"/>
  <c r="GU724" i="1"/>
  <c r="GV724" i="1"/>
  <c r="GX724" i="1" s="1"/>
  <c r="GW724" i="1"/>
  <c r="GS159" i="1"/>
  <c r="GT159" i="1"/>
  <c r="GU159" i="1"/>
  <c r="GV159" i="1"/>
  <c r="GX159" i="1" s="1"/>
  <c r="GW159" i="1"/>
  <c r="GS222" i="1"/>
  <c r="GT222" i="1"/>
  <c r="GU222" i="1"/>
  <c r="GV222" i="1"/>
  <c r="GX222" i="1" s="1"/>
  <c r="GW222" i="1"/>
  <c r="GS458" i="1"/>
  <c r="GT458" i="1"/>
  <c r="GU458" i="1"/>
  <c r="GV458" i="1"/>
  <c r="GX458" i="1" s="1"/>
  <c r="GW458" i="1"/>
  <c r="GS242" i="1"/>
  <c r="GT242" i="1"/>
  <c r="GU242" i="1"/>
  <c r="GV242" i="1"/>
  <c r="GX242" i="1" s="1"/>
  <c r="GW242" i="1"/>
  <c r="GS267" i="1"/>
  <c r="GT267" i="1"/>
  <c r="GU267" i="1"/>
  <c r="GV267" i="1"/>
  <c r="GX267" i="1" s="1"/>
  <c r="GW267" i="1"/>
  <c r="GS749" i="1"/>
  <c r="GT749" i="1"/>
  <c r="GU749" i="1"/>
  <c r="GV749" i="1"/>
  <c r="GX749" i="1" s="1"/>
  <c r="GW749" i="1"/>
  <c r="GS386" i="1"/>
  <c r="GT386" i="1"/>
  <c r="GU386" i="1"/>
  <c r="GV386" i="1"/>
  <c r="GX386" i="1" s="1"/>
  <c r="GW386" i="1"/>
  <c r="GS819" i="1"/>
  <c r="GT819" i="1"/>
  <c r="GU819" i="1"/>
  <c r="GV819" i="1"/>
  <c r="GX819" i="1" s="1"/>
  <c r="GW819" i="1"/>
  <c r="GS583" i="1"/>
  <c r="GT583" i="1"/>
  <c r="GU583" i="1"/>
  <c r="GV583" i="1"/>
  <c r="GX583" i="1" s="1"/>
  <c r="GW583" i="1"/>
  <c r="GS717" i="1"/>
  <c r="GT717" i="1"/>
  <c r="GU717" i="1"/>
  <c r="GV717" i="1"/>
  <c r="GX717" i="1" s="1"/>
  <c r="GW717" i="1"/>
  <c r="GS721" i="1"/>
  <c r="GT721" i="1"/>
  <c r="GU721" i="1"/>
  <c r="GV721" i="1"/>
  <c r="GX721" i="1" s="1"/>
  <c r="GW721" i="1"/>
  <c r="GS295" i="1"/>
  <c r="GT295" i="1"/>
  <c r="GU295" i="1"/>
  <c r="GV295" i="1"/>
  <c r="GX295" i="1" s="1"/>
  <c r="GW295" i="1"/>
  <c r="GS111" i="1"/>
  <c r="GT111" i="1"/>
  <c r="GU111" i="1"/>
  <c r="GV111" i="1"/>
  <c r="GX111" i="1" s="1"/>
  <c r="GW111" i="1"/>
  <c r="GS285" i="1"/>
  <c r="GT285" i="1"/>
  <c r="GU285" i="1"/>
  <c r="GV285" i="1"/>
  <c r="GX285" i="1" s="1"/>
  <c r="GW285" i="1"/>
  <c r="GS296" i="1"/>
  <c r="GT296" i="1"/>
  <c r="GU296" i="1"/>
  <c r="GV296" i="1"/>
  <c r="GX296" i="1" s="1"/>
  <c r="GW296" i="1"/>
  <c r="GS842" i="1"/>
  <c r="GT842" i="1"/>
  <c r="GU842" i="1"/>
  <c r="GV842" i="1"/>
  <c r="GX842" i="1" s="1"/>
  <c r="GW842" i="1"/>
  <c r="GS604" i="1"/>
  <c r="GT604" i="1"/>
  <c r="GU604" i="1"/>
  <c r="GV604" i="1"/>
  <c r="GX604" i="1" s="1"/>
  <c r="GW604" i="1"/>
  <c r="GS244" i="1"/>
  <c r="GT244" i="1"/>
  <c r="GU244" i="1"/>
  <c r="GV244" i="1"/>
  <c r="GX244" i="1" s="1"/>
  <c r="GW244" i="1"/>
  <c r="GS623" i="1"/>
  <c r="GT623" i="1"/>
  <c r="GU623" i="1"/>
  <c r="GV623" i="1"/>
  <c r="GX623" i="1" s="1"/>
  <c r="GW623" i="1"/>
  <c r="GS841" i="1"/>
  <c r="GT841" i="1"/>
  <c r="GU841" i="1"/>
  <c r="GV841" i="1"/>
  <c r="GX841" i="1" s="1"/>
  <c r="GW841" i="1"/>
  <c r="GS503" i="1"/>
  <c r="GT503" i="1"/>
  <c r="GU503" i="1"/>
  <c r="GV503" i="1"/>
  <c r="GX503" i="1" s="1"/>
  <c r="GW503" i="1"/>
  <c r="GS404" i="1"/>
  <c r="GT404" i="1"/>
  <c r="GU404" i="1"/>
  <c r="GV404" i="1"/>
  <c r="GX404" i="1" s="1"/>
  <c r="GW404" i="1"/>
  <c r="GS684" i="1"/>
  <c r="GT684" i="1"/>
  <c r="GU684" i="1"/>
  <c r="GV684" i="1"/>
  <c r="GX684" i="1" s="1"/>
  <c r="GW684" i="1"/>
  <c r="GS750" i="1"/>
  <c r="GT750" i="1"/>
  <c r="GU750" i="1"/>
  <c r="GV750" i="1"/>
  <c r="GX750" i="1" s="1"/>
  <c r="GW750" i="1"/>
  <c r="GS630" i="1"/>
  <c r="GT630" i="1"/>
  <c r="GU630" i="1"/>
  <c r="GV630" i="1"/>
  <c r="GX630" i="1" s="1"/>
  <c r="GW630" i="1"/>
  <c r="GS432" i="1"/>
  <c r="GT432" i="1"/>
  <c r="GU432" i="1"/>
  <c r="GV432" i="1"/>
  <c r="GX432" i="1" s="1"/>
  <c r="GW432" i="1"/>
  <c r="GS284" i="1"/>
  <c r="GT284" i="1"/>
  <c r="GU284" i="1"/>
  <c r="GV284" i="1"/>
  <c r="GX284" i="1" s="1"/>
  <c r="GW284" i="1"/>
  <c r="GS748" i="1"/>
  <c r="GT748" i="1"/>
  <c r="GU748" i="1"/>
  <c r="GV748" i="1"/>
  <c r="GX748" i="1" s="1"/>
  <c r="GW748" i="1"/>
  <c r="GS114" i="1"/>
  <c r="GT114" i="1"/>
  <c r="GU114" i="1"/>
  <c r="GV114" i="1"/>
  <c r="GX114" i="1" s="1"/>
  <c r="GW114" i="1"/>
  <c r="GS713" i="1"/>
  <c r="GT713" i="1"/>
  <c r="GU713" i="1"/>
  <c r="GV713" i="1"/>
  <c r="GX713" i="1" s="1"/>
  <c r="GW713" i="1"/>
  <c r="GS371" i="1"/>
  <c r="GT371" i="1"/>
  <c r="GU371" i="1"/>
  <c r="GV371" i="1"/>
  <c r="GX371" i="1" s="1"/>
  <c r="GW371" i="1"/>
  <c r="GS746" i="1"/>
  <c r="GT746" i="1"/>
  <c r="GU746" i="1"/>
  <c r="GV746" i="1"/>
  <c r="GX746" i="1" s="1"/>
  <c r="GW746" i="1"/>
  <c r="GS576" i="1"/>
  <c r="GT576" i="1"/>
  <c r="GU576" i="1"/>
  <c r="GV576" i="1"/>
  <c r="GX576" i="1" s="1"/>
  <c r="GW576" i="1"/>
  <c r="GS805" i="1"/>
  <c r="GT805" i="1"/>
  <c r="GU805" i="1"/>
  <c r="GV805" i="1"/>
  <c r="GX805" i="1" s="1"/>
  <c r="GW805" i="1"/>
  <c r="GS619" i="1"/>
  <c r="GT619" i="1"/>
  <c r="GU619" i="1"/>
  <c r="GV619" i="1"/>
  <c r="GX619" i="1" s="1"/>
  <c r="GW619" i="1"/>
  <c r="GS447" i="1"/>
  <c r="GT447" i="1"/>
  <c r="GU447" i="1"/>
  <c r="GV447" i="1"/>
  <c r="GX447" i="1" s="1"/>
  <c r="GW447" i="1"/>
  <c r="GS616" i="1"/>
  <c r="GT616" i="1"/>
  <c r="GU616" i="1"/>
  <c r="GV616" i="1"/>
  <c r="GX616" i="1" s="1"/>
  <c r="GW616" i="1"/>
  <c r="GS160" i="1"/>
  <c r="GT160" i="1"/>
  <c r="GU160" i="1"/>
  <c r="GV160" i="1"/>
  <c r="GX160" i="1" s="1"/>
  <c r="GW160" i="1"/>
  <c r="GS692" i="1"/>
  <c r="GT692" i="1"/>
  <c r="GU692" i="1"/>
  <c r="GV692" i="1"/>
  <c r="GX692" i="1" s="1"/>
  <c r="GW692" i="1"/>
  <c r="GS94" i="1"/>
  <c r="GT94" i="1"/>
  <c r="GU94" i="1"/>
  <c r="GV94" i="1"/>
  <c r="GX94" i="1" s="1"/>
  <c r="GW94" i="1"/>
  <c r="GS622" i="1"/>
  <c r="GT622" i="1"/>
  <c r="GU622" i="1"/>
  <c r="GV622" i="1"/>
  <c r="GX622" i="1" s="1"/>
  <c r="GW622" i="1"/>
  <c r="GS770" i="1"/>
  <c r="GT770" i="1"/>
  <c r="GU770" i="1"/>
  <c r="GV770" i="1"/>
  <c r="GX770" i="1" s="1"/>
  <c r="GW770" i="1"/>
  <c r="GS725" i="1"/>
  <c r="GT725" i="1"/>
  <c r="GU725" i="1"/>
  <c r="GV725" i="1"/>
  <c r="GX725" i="1" s="1"/>
  <c r="GW725" i="1"/>
  <c r="GS270" i="1"/>
  <c r="GT270" i="1"/>
  <c r="GU270" i="1"/>
  <c r="GV270" i="1"/>
  <c r="GX270" i="1" s="1"/>
  <c r="GW270" i="1"/>
  <c r="GS79" i="1"/>
  <c r="GT79" i="1"/>
  <c r="GU79" i="1"/>
  <c r="GV79" i="1"/>
  <c r="GX79" i="1" s="1"/>
  <c r="GW79" i="1"/>
  <c r="GS327" i="1"/>
  <c r="GT327" i="1"/>
  <c r="GU327" i="1"/>
  <c r="GV327" i="1"/>
  <c r="GX327" i="1" s="1"/>
  <c r="GW327" i="1"/>
  <c r="GS231" i="1"/>
  <c r="GT231" i="1"/>
  <c r="GU231" i="1"/>
  <c r="GV231" i="1"/>
  <c r="GX231" i="1" s="1"/>
  <c r="GW231" i="1"/>
  <c r="GS289" i="1"/>
  <c r="GT289" i="1"/>
  <c r="GU289" i="1"/>
  <c r="GV289" i="1"/>
  <c r="GX289" i="1" s="1"/>
  <c r="GW289" i="1"/>
  <c r="GS658" i="1"/>
  <c r="GT658" i="1"/>
  <c r="GU658" i="1"/>
  <c r="GV658" i="1"/>
  <c r="GX658" i="1" s="1"/>
  <c r="GW658" i="1"/>
  <c r="GS421" i="1"/>
  <c r="GT421" i="1"/>
  <c r="GU421" i="1"/>
  <c r="GV421" i="1"/>
  <c r="GX421" i="1" s="1"/>
  <c r="GW421" i="1"/>
  <c r="GS262" i="1"/>
  <c r="GT262" i="1"/>
  <c r="GU262" i="1"/>
  <c r="GV262" i="1"/>
  <c r="GX262" i="1" s="1"/>
  <c r="GW262" i="1"/>
  <c r="GS106" i="1"/>
  <c r="GT106" i="1"/>
  <c r="GU106" i="1"/>
  <c r="GV106" i="1"/>
  <c r="GX106" i="1" s="1"/>
  <c r="GW106" i="1"/>
  <c r="GS425" i="1"/>
  <c r="GT425" i="1"/>
  <c r="GU425" i="1"/>
  <c r="GV425" i="1"/>
  <c r="GX425" i="1" s="1"/>
  <c r="GW425" i="1"/>
  <c r="GS330" i="1"/>
  <c r="GT330" i="1"/>
  <c r="GU330" i="1"/>
  <c r="GV330" i="1"/>
  <c r="GX330" i="1" s="1"/>
  <c r="GW330" i="1"/>
  <c r="GS444" i="1"/>
  <c r="GT444" i="1"/>
  <c r="GU444" i="1"/>
  <c r="GV444" i="1"/>
  <c r="GX444" i="1" s="1"/>
  <c r="GW444" i="1"/>
  <c r="GS596" i="1"/>
  <c r="GT596" i="1"/>
  <c r="GU596" i="1"/>
  <c r="GV596" i="1"/>
  <c r="GX596" i="1" s="1"/>
  <c r="GW596" i="1"/>
  <c r="GS737" i="1"/>
  <c r="GT737" i="1"/>
  <c r="GU737" i="1"/>
  <c r="GV737" i="1"/>
  <c r="GX737" i="1" s="1"/>
  <c r="GW737" i="1"/>
  <c r="GS668" i="1"/>
  <c r="GT668" i="1"/>
  <c r="GU668" i="1"/>
  <c r="GV668" i="1"/>
  <c r="GX668" i="1" s="1"/>
  <c r="GW668" i="1"/>
  <c r="GS388" i="1"/>
  <c r="GT388" i="1"/>
  <c r="GU388" i="1"/>
  <c r="GV388" i="1"/>
  <c r="GX388" i="1" s="1"/>
  <c r="GW388" i="1"/>
  <c r="GS402" i="1"/>
  <c r="GT402" i="1"/>
  <c r="GU402" i="1"/>
  <c r="GV402" i="1"/>
  <c r="GX402" i="1" s="1"/>
  <c r="GW402" i="1"/>
  <c r="GS214" i="1"/>
  <c r="GT214" i="1"/>
  <c r="GU214" i="1"/>
  <c r="GV214" i="1"/>
  <c r="GX214" i="1" s="1"/>
  <c r="GW214" i="1"/>
  <c r="GS346" i="1"/>
  <c r="GT346" i="1"/>
  <c r="GU346" i="1"/>
  <c r="GV346" i="1"/>
  <c r="GX346" i="1" s="1"/>
  <c r="GW346" i="1"/>
  <c r="GS139" i="1"/>
  <c r="GT139" i="1"/>
  <c r="GU139" i="1"/>
  <c r="GV139" i="1"/>
  <c r="GX139" i="1" s="1"/>
  <c r="GW139" i="1"/>
  <c r="GS846" i="1"/>
  <c r="GT846" i="1"/>
  <c r="GU846" i="1"/>
  <c r="GV846" i="1"/>
  <c r="GX846" i="1" s="1"/>
  <c r="GW846" i="1"/>
  <c r="GS845" i="1"/>
  <c r="GT845" i="1"/>
  <c r="GU845" i="1"/>
  <c r="GV845" i="1"/>
  <c r="GX845" i="1" s="1"/>
  <c r="GW845" i="1"/>
  <c r="GS474" i="1"/>
  <c r="GT474" i="1"/>
  <c r="GU474" i="1"/>
  <c r="GV474" i="1"/>
  <c r="GX474" i="1" s="1"/>
  <c r="GW474" i="1"/>
  <c r="GS857" i="1"/>
  <c r="GT857" i="1"/>
  <c r="GU857" i="1"/>
  <c r="GV857" i="1"/>
  <c r="GX857" i="1" s="1"/>
  <c r="GW857" i="1"/>
  <c r="GS618" i="1"/>
  <c r="GT618" i="1"/>
  <c r="GU618" i="1"/>
  <c r="GV618" i="1"/>
  <c r="GX618" i="1" s="1"/>
  <c r="GW618" i="1"/>
  <c r="GS221" i="1"/>
  <c r="GT221" i="1"/>
  <c r="GU221" i="1"/>
  <c r="GV221" i="1"/>
  <c r="GX221" i="1" s="1"/>
  <c r="GW221" i="1"/>
  <c r="GS137" i="1"/>
  <c r="GT137" i="1"/>
  <c r="GU137" i="1"/>
  <c r="GV137" i="1"/>
  <c r="GX137" i="1" s="1"/>
  <c r="GW137" i="1"/>
  <c r="GS127" i="1"/>
  <c r="GT127" i="1"/>
  <c r="GU127" i="1"/>
  <c r="GV127" i="1"/>
  <c r="GX127" i="1" s="1"/>
  <c r="GW127" i="1"/>
  <c r="GS903" i="1"/>
  <c r="GT903" i="1"/>
  <c r="GU903" i="1"/>
  <c r="GV903" i="1"/>
  <c r="GX903" i="1" s="1"/>
  <c r="GW903" i="1"/>
  <c r="GS8" i="1"/>
  <c r="GT8" i="1"/>
  <c r="GU8" i="1"/>
  <c r="GV8" i="1"/>
  <c r="GX8" i="1" s="1"/>
  <c r="GW8" i="1"/>
  <c r="GS445" i="1"/>
  <c r="GT445" i="1"/>
  <c r="GU445" i="1"/>
  <c r="GV445" i="1"/>
  <c r="GX445" i="1" s="1"/>
  <c r="GW445" i="1"/>
  <c r="GS68" i="1"/>
  <c r="GT68" i="1"/>
  <c r="GU68" i="1"/>
  <c r="GV68" i="1"/>
  <c r="GX68" i="1" s="1"/>
  <c r="GW68" i="1"/>
  <c r="GS443" i="1"/>
  <c r="GT443" i="1"/>
  <c r="GU443" i="1"/>
  <c r="GV443" i="1"/>
  <c r="GX443" i="1" s="1"/>
  <c r="GW443" i="1"/>
  <c r="GS350" i="1"/>
  <c r="GT350" i="1"/>
  <c r="GU350" i="1"/>
  <c r="GV350" i="1"/>
  <c r="GX350" i="1" s="1"/>
  <c r="GW350" i="1"/>
  <c r="GS397" i="1"/>
  <c r="GT397" i="1"/>
  <c r="GU397" i="1"/>
  <c r="GV397" i="1"/>
  <c r="GX397" i="1" s="1"/>
  <c r="GW397" i="1"/>
  <c r="GS730" i="1"/>
  <c r="GT730" i="1"/>
  <c r="GU730" i="1"/>
  <c r="GV730" i="1"/>
  <c r="GX730" i="1" s="1"/>
  <c r="GW730" i="1"/>
  <c r="GS433" i="1"/>
  <c r="GT433" i="1"/>
  <c r="GU433" i="1"/>
  <c r="GV433" i="1"/>
  <c r="GX433" i="1" s="1"/>
  <c r="GW433" i="1"/>
  <c r="GS140" i="1"/>
  <c r="GT140" i="1"/>
  <c r="GU140" i="1"/>
  <c r="GV140" i="1"/>
  <c r="GX140" i="1" s="1"/>
  <c r="GW140" i="1"/>
  <c r="GS69" i="1"/>
  <c r="GT69" i="1"/>
  <c r="GU69" i="1"/>
  <c r="GV69" i="1"/>
  <c r="GX69" i="1" s="1"/>
  <c r="GW69" i="1"/>
  <c r="GS617" i="1"/>
  <c r="GT617" i="1"/>
  <c r="GU617" i="1"/>
  <c r="GV617" i="1"/>
  <c r="GX617" i="1" s="1"/>
  <c r="GW617" i="1"/>
  <c r="GS107" i="1"/>
  <c r="GT107" i="1"/>
  <c r="GU107" i="1"/>
  <c r="GV107" i="1"/>
  <c r="GX107" i="1" s="1"/>
  <c r="GW107" i="1"/>
  <c r="GS759" i="1"/>
  <c r="GT759" i="1"/>
  <c r="GU759" i="1"/>
  <c r="GV759" i="1"/>
  <c r="GX759" i="1" s="1"/>
  <c r="GW759" i="1"/>
  <c r="GS234" i="1"/>
  <c r="GT234" i="1"/>
  <c r="GU234" i="1"/>
  <c r="GV234" i="1"/>
  <c r="GX234" i="1" s="1"/>
  <c r="GW234" i="1"/>
  <c r="GS384" i="1"/>
  <c r="GT384" i="1"/>
  <c r="GU384" i="1"/>
  <c r="GV384" i="1"/>
  <c r="GX384" i="1" s="1"/>
  <c r="GW384" i="1"/>
  <c r="GS180" i="1"/>
  <c r="GT180" i="1"/>
  <c r="GU180" i="1"/>
  <c r="GV180" i="1"/>
  <c r="GX180" i="1" s="1"/>
  <c r="GW180" i="1"/>
  <c r="GS422" i="1"/>
  <c r="GT422" i="1"/>
  <c r="GU422" i="1"/>
  <c r="GV422" i="1"/>
  <c r="GX422" i="1" s="1"/>
  <c r="GW422" i="1"/>
  <c r="GS279" i="1"/>
  <c r="GT279" i="1"/>
  <c r="GU279" i="1"/>
  <c r="GV279" i="1"/>
  <c r="GX279" i="1" s="1"/>
  <c r="GW279" i="1"/>
  <c r="GS290" i="1"/>
  <c r="GT290" i="1"/>
  <c r="GU290" i="1"/>
  <c r="GV290" i="1"/>
  <c r="GX290" i="1" s="1"/>
  <c r="GW290" i="1"/>
  <c r="GS627" i="1"/>
  <c r="GT627" i="1"/>
  <c r="GU627" i="1"/>
  <c r="GV627" i="1"/>
  <c r="GX627" i="1" s="1"/>
  <c r="GW627" i="1"/>
  <c r="GS534" i="1"/>
  <c r="GT534" i="1"/>
  <c r="GU534" i="1"/>
  <c r="GV534" i="1"/>
  <c r="GX534" i="1" s="1"/>
  <c r="GW534" i="1"/>
  <c r="GS733" i="1"/>
  <c r="GT733" i="1"/>
  <c r="GU733" i="1"/>
  <c r="GV733" i="1"/>
  <c r="GX733" i="1" s="1"/>
  <c r="GW733" i="1"/>
  <c r="GS424" i="1"/>
  <c r="GT424" i="1"/>
  <c r="GU424" i="1"/>
  <c r="GV424" i="1"/>
  <c r="GX424" i="1" s="1"/>
  <c r="GW424" i="1"/>
  <c r="GS138" i="1"/>
  <c r="GT138" i="1"/>
  <c r="GU138" i="1"/>
  <c r="GV138" i="1"/>
  <c r="GX138" i="1" s="1"/>
  <c r="GW138" i="1"/>
  <c r="GS632" i="1"/>
  <c r="GT632" i="1"/>
  <c r="GU632" i="1"/>
  <c r="GV632" i="1"/>
  <c r="GX632" i="1" s="1"/>
  <c r="GW632" i="1"/>
  <c r="GS250" i="1"/>
  <c r="GT250" i="1"/>
  <c r="GU250" i="1"/>
  <c r="GV250" i="1"/>
  <c r="GX250" i="1" s="1"/>
  <c r="GW250" i="1"/>
  <c r="GS784" i="1"/>
  <c r="GT784" i="1"/>
  <c r="GU784" i="1"/>
  <c r="GV784" i="1"/>
  <c r="GX784" i="1" s="1"/>
  <c r="GW784" i="1"/>
  <c r="GS718" i="1"/>
  <c r="GT718" i="1"/>
  <c r="GU718" i="1"/>
  <c r="GV718" i="1"/>
  <c r="GX718" i="1" s="1"/>
  <c r="GW718" i="1"/>
  <c r="GS762" i="1"/>
  <c r="GT762" i="1"/>
  <c r="GU762" i="1"/>
  <c r="GV762" i="1"/>
  <c r="GX762" i="1" s="1"/>
  <c r="GW762" i="1"/>
  <c r="GS67" i="1"/>
  <c r="GT67" i="1"/>
  <c r="GU67" i="1"/>
  <c r="GV67" i="1"/>
  <c r="GX67" i="1" s="1"/>
  <c r="GW67" i="1"/>
  <c r="GS925" i="1"/>
  <c r="GT925" i="1"/>
  <c r="GU925" i="1"/>
  <c r="GV925" i="1"/>
  <c r="GX925" i="1" s="1"/>
  <c r="GW925" i="1"/>
  <c r="GS241" i="1"/>
  <c r="GT241" i="1"/>
  <c r="GU241" i="1"/>
  <c r="GV241" i="1"/>
  <c r="GX241" i="1" s="1"/>
  <c r="GW241" i="1"/>
  <c r="GS621" i="1"/>
  <c r="GT621" i="1"/>
  <c r="GU621" i="1"/>
  <c r="GV621" i="1"/>
  <c r="GX621" i="1" s="1"/>
  <c r="GW621" i="1"/>
  <c r="GS395" i="1"/>
  <c r="GT395" i="1"/>
  <c r="GU395" i="1"/>
  <c r="GV395" i="1"/>
  <c r="GX395" i="1" s="1"/>
  <c r="GW395" i="1"/>
  <c r="GS624" i="1"/>
  <c r="GT624" i="1"/>
  <c r="GU624" i="1"/>
  <c r="GV624" i="1"/>
  <c r="GX624" i="1" s="1"/>
  <c r="GW624" i="1"/>
  <c r="GS926" i="1"/>
  <c r="GT926" i="1"/>
  <c r="GU926" i="1"/>
  <c r="GV926" i="1"/>
  <c r="GX926" i="1" s="1"/>
  <c r="GW926" i="1"/>
  <c r="GS601" i="1"/>
  <c r="GT601" i="1"/>
  <c r="GU601" i="1"/>
  <c r="GV601" i="1"/>
  <c r="GX601" i="1" s="1"/>
  <c r="GW601" i="1"/>
  <c r="GS822" i="1"/>
  <c r="GT822" i="1"/>
  <c r="GU822" i="1"/>
  <c r="GV822" i="1"/>
  <c r="GX822" i="1" s="1"/>
  <c r="GW822" i="1"/>
  <c r="GS405" i="1"/>
  <c r="GT405" i="1"/>
  <c r="GU405" i="1"/>
  <c r="GV405" i="1"/>
  <c r="GX405" i="1" s="1"/>
  <c r="GW405" i="1"/>
  <c r="GS151" i="1"/>
  <c r="GT151" i="1"/>
  <c r="GU151" i="1"/>
  <c r="GV151" i="1"/>
  <c r="GX151" i="1" s="1"/>
  <c r="GW151" i="1"/>
  <c r="GS723" i="1"/>
  <c r="GT723" i="1"/>
  <c r="GU723" i="1"/>
  <c r="GV723" i="1"/>
  <c r="GX723" i="1" s="1"/>
  <c r="GW723" i="1"/>
  <c r="GS887" i="1"/>
  <c r="GT887" i="1"/>
  <c r="GU887" i="1"/>
  <c r="GV887" i="1"/>
  <c r="GX887" i="1" s="1"/>
  <c r="GW887" i="1"/>
  <c r="GS720" i="1"/>
  <c r="GT720" i="1"/>
  <c r="GU720" i="1"/>
  <c r="GV720" i="1"/>
  <c r="GX720" i="1" s="1"/>
  <c r="GW720" i="1"/>
  <c r="GS722" i="1"/>
  <c r="GT722" i="1"/>
  <c r="GU722" i="1"/>
  <c r="GV722" i="1"/>
  <c r="GX722" i="1" s="1"/>
  <c r="GW722" i="1"/>
  <c r="GS328" i="1"/>
  <c r="GT328" i="1"/>
  <c r="GU328" i="1"/>
  <c r="GV328" i="1"/>
  <c r="GX328" i="1" s="1"/>
  <c r="GW328" i="1"/>
  <c r="GS492" i="1"/>
  <c r="GT492" i="1"/>
  <c r="GU492" i="1"/>
  <c r="GV492" i="1"/>
  <c r="GX492" i="1" s="1"/>
  <c r="GW492" i="1"/>
  <c r="GS518" i="1"/>
  <c r="GT518" i="1"/>
  <c r="GU518" i="1"/>
  <c r="GV518" i="1"/>
  <c r="GX518" i="1" s="1"/>
  <c r="GW518" i="1"/>
  <c r="GS745" i="1"/>
  <c r="GT745" i="1"/>
  <c r="GU745" i="1"/>
  <c r="GV745" i="1"/>
  <c r="GX745" i="1" s="1"/>
  <c r="GW745" i="1"/>
  <c r="GS70" i="1"/>
  <c r="GT70" i="1"/>
  <c r="GU70" i="1"/>
  <c r="GV70" i="1"/>
  <c r="GX70" i="1" s="1"/>
  <c r="GW70" i="1"/>
  <c r="GS150" i="1"/>
  <c r="GT150" i="1"/>
  <c r="GU150" i="1"/>
  <c r="GV150" i="1"/>
  <c r="GX150" i="1" s="1"/>
  <c r="GW150" i="1"/>
  <c r="GS712" i="1"/>
  <c r="GT712" i="1"/>
  <c r="GU712" i="1"/>
  <c r="GV712" i="1"/>
  <c r="GX712" i="1" s="1"/>
  <c r="GW712" i="1"/>
  <c r="GS952" i="1"/>
  <c r="GT952" i="1"/>
  <c r="GU952" i="1"/>
  <c r="GV952" i="1"/>
  <c r="GX952" i="1" s="1"/>
  <c r="GW952" i="1"/>
  <c r="GS148" i="1"/>
  <c r="GT148" i="1"/>
  <c r="GU148" i="1"/>
  <c r="GV148" i="1"/>
  <c r="GX148" i="1" s="1"/>
  <c r="GW148" i="1"/>
  <c r="GS904" i="1"/>
  <c r="GT904" i="1"/>
  <c r="GU904" i="1"/>
  <c r="GV904" i="1"/>
  <c r="GX904" i="1" s="1"/>
  <c r="GW904" i="1"/>
  <c r="GS292" i="1"/>
  <c r="GT292" i="1"/>
  <c r="GU292" i="1"/>
  <c r="GV292" i="1"/>
  <c r="GX292" i="1" s="1"/>
  <c r="GW292" i="1"/>
  <c r="GS953" i="1"/>
  <c r="GT953" i="1"/>
  <c r="GU953" i="1"/>
  <c r="GV953" i="1"/>
  <c r="GX953" i="1" s="1"/>
  <c r="GW953" i="1"/>
  <c r="GS609" i="1"/>
  <c r="GT609" i="1"/>
  <c r="GU609" i="1"/>
  <c r="GV609" i="1"/>
  <c r="GX609" i="1" s="1"/>
  <c r="GW609" i="1"/>
  <c r="GS671" i="1"/>
  <c r="GT671" i="1"/>
  <c r="GU671" i="1"/>
  <c r="GV671" i="1"/>
  <c r="GX671" i="1" s="1"/>
  <c r="GW671" i="1"/>
  <c r="GS123" i="1"/>
  <c r="GT123" i="1"/>
  <c r="GU123" i="1"/>
  <c r="GV123" i="1"/>
  <c r="GX123" i="1" s="1"/>
  <c r="GW123" i="1"/>
  <c r="GS299" i="1"/>
  <c r="GT299" i="1"/>
  <c r="GU299" i="1"/>
  <c r="GV299" i="1"/>
  <c r="GX299" i="1" s="1"/>
  <c r="GW299" i="1"/>
  <c r="GS933" i="1"/>
  <c r="GT933" i="1"/>
  <c r="GU933" i="1"/>
  <c r="GV933" i="1"/>
  <c r="GX933" i="1" s="1"/>
  <c r="GW933" i="1"/>
  <c r="GS157" i="1"/>
  <c r="GT157" i="1"/>
  <c r="GU157" i="1"/>
  <c r="GV157" i="1"/>
  <c r="GX157" i="1" s="1"/>
  <c r="GW157" i="1"/>
  <c r="GS24" i="1"/>
  <c r="GT24" i="1"/>
  <c r="GU24" i="1"/>
  <c r="GV24" i="1"/>
  <c r="GX24" i="1" s="1"/>
  <c r="GW24" i="1"/>
  <c r="GS233" i="1"/>
  <c r="GT233" i="1"/>
  <c r="GU233" i="1"/>
  <c r="GV233" i="1"/>
  <c r="GX233" i="1" s="1"/>
  <c r="GW233" i="1"/>
  <c r="GS789" i="1"/>
  <c r="GT789" i="1"/>
  <c r="GU789" i="1"/>
  <c r="GV789" i="1"/>
  <c r="GX789" i="1" s="1"/>
  <c r="GW789" i="1"/>
  <c r="GS568" i="1"/>
  <c r="GT568" i="1"/>
  <c r="GU568" i="1"/>
  <c r="GV568" i="1"/>
  <c r="GX568" i="1" s="1"/>
  <c r="GW568" i="1"/>
  <c r="GS426" i="1"/>
  <c r="GT426" i="1"/>
  <c r="GU426" i="1"/>
  <c r="GV426" i="1"/>
  <c r="GX426" i="1" s="1"/>
  <c r="GW426" i="1"/>
  <c r="GS278" i="1"/>
  <c r="GT278" i="1"/>
  <c r="GU278" i="1"/>
  <c r="GV278" i="1"/>
  <c r="GX278" i="1" s="1"/>
  <c r="GW278" i="1"/>
  <c r="GS642" i="1"/>
  <c r="GT642" i="1"/>
  <c r="GU642" i="1"/>
  <c r="GV642" i="1"/>
  <c r="GX642" i="1" s="1"/>
  <c r="GW642" i="1"/>
  <c r="GS515" i="1"/>
  <c r="GT515" i="1"/>
  <c r="GU515" i="1"/>
  <c r="GV515" i="1"/>
  <c r="GX515" i="1" s="1"/>
  <c r="GW515" i="1"/>
  <c r="GS731" i="1"/>
  <c r="GT731" i="1"/>
  <c r="GU731" i="1"/>
  <c r="GV731" i="1"/>
  <c r="GX731" i="1" s="1"/>
  <c r="GW731" i="1"/>
  <c r="GS448" i="1"/>
  <c r="GT448" i="1"/>
  <c r="GU448" i="1"/>
  <c r="GV448" i="1"/>
  <c r="GX448" i="1" s="1"/>
  <c r="GW448" i="1"/>
  <c r="GS808" i="1"/>
  <c r="GT808" i="1"/>
  <c r="GU808" i="1"/>
  <c r="GV808" i="1"/>
  <c r="GX808" i="1" s="1"/>
  <c r="GW808" i="1"/>
  <c r="GS77" i="1"/>
  <c r="GT77" i="1"/>
  <c r="GU77" i="1"/>
  <c r="GV77" i="1"/>
  <c r="GX77" i="1" s="1"/>
  <c r="GW77" i="1"/>
  <c r="GS497" i="1"/>
  <c r="GT497" i="1"/>
  <c r="GU497" i="1"/>
  <c r="GV497" i="1"/>
  <c r="GX497" i="1" s="1"/>
  <c r="GW497" i="1"/>
  <c r="GS936" i="1"/>
  <c r="GT936" i="1"/>
  <c r="GU936" i="1"/>
  <c r="GV936" i="1"/>
  <c r="GX936" i="1" s="1"/>
  <c r="GW936" i="1"/>
  <c r="GS677" i="1"/>
  <c r="GT677" i="1"/>
  <c r="GU677" i="1"/>
  <c r="GV677" i="1"/>
  <c r="GX677" i="1" s="1"/>
  <c r="GW677" i="1"/>
  <c r="GS645" i="1"/>
  <c r="GT645" i="1"/>
  <c r="GU645" i="1"/>
  <c r="GV645" i="1"/>
  <c r="GX645" i="1" s="1"/>
  <c r="GW645" i="1"/>
  <c r="GS858" i="1"/>
  <c r="GT858" i="1"/>
  <c r="GU858" i="1"/>
  <c r="GV858" i="1"/>
  <c r="GX858" i="1" s="1"/>
  <c r="GW858" i="1"/>
  <c r="GS909" i="1"/>
  <c r="GT909" i="1"/>
  <c r="GU909" i="1"/>
  <c r="GV909" i="1"/>
  <c r="GX909" i="1" s="1"/>
  <c r="GW909" i="1"/>
  <c r="GS635" i="1"/>
  <c r="GT635" i="1"/>
  <c r="GU635" i="1"/>
  <c r="GV635" i="1"/>
  <c r="GX635" i="1" s="1"/>
  <c r="GW635" i="1"/>
  <c r="GS154" i="1"/>
  <c r="GT154" i="1"/>
  <c r="GU154" i="1"/>
  <c r="GV154" i="1"/>
  <c r="GX154" i="1" s="1"/>
  <c r="GW154" i="1"/>
  <c r="GS450" i="1"/>
  <c r="GT450" i="1"/>
  <c r="GU450" i="1"/>
  <c r="GV450" i="1"/>
  <c r="GX450" i="1" s="1"/>
  <c r="GW450" i="1"/>
  <c r="GS387" i="1"/>
  <c r="GT387" i="1"/>
  <c r="GU387" i="1"/>
  <c r="GV387" i="1"/>
  <c r="GX387" i="1" s="1"/>
  <c r="GW387" i="1"/>
  <c r="GS235" i="1"/>
  <c r="GT235" i="1"/>
  <c r="GU235" i="1"/>
  <c r="GV235" i="1"/>
  <c r="GX235" i="1" s="1"/>
  <c r="GW235" i="1"/>
  <c r="GS536" i="1"/>
  <c r="GT536" i="1"/>
  <c r="GU536" i="1"/>
  <c r="GV536" i="1"/>
  <c r="GX536" i="1" s="1"/>
  <c r="GW536" i="1"/>
  <c r="GS215" i="1"/>
  <c r="GT215" i="1"/>
  <c r="GU215" i="1"/>
  <c r="GV215" i="1"/>
  <c r="GX215" i="1" s="1"/>
  <c r="GW215" i="1"/>
  <c r="GS856" i="1"/>
  <c r="GT856" i="1"/>
  <c r="GU856" i="1"/>
  <c r="GV856" i="1"/>
  <c r="GX856" i="1" s="1"/>
  <c r="GW856" i="1"/>
  <c r="GS974" i="1"/>
  <c r="GT974" i="1"/>
  <c r="GU974" i="1"/>
  <c r="GV974" i="1"/>
  <c r="GX974" i="1" s="1"/>
  <c r="GW974" i="1"/>
  <c r="GS406" i="1"/>
  <c r="GT406" i="1"/>
  <c r="GU406" i="1"/>
  <c r="GV406" i="1"/>
  <c r="GX406" i="1" s="1"/>
  <c r="GW406" i="1"/>
  <c r="GS588" i="1"/>
  <c r="GT588" i="1"/>
  <c r="GU588" i="1"/>
  <c r="GV588" i="1"/>
  <c r="GX588" i="1" s="1"/>
  <c r="GW588" i="1"/>
  <c r="GS35" i="1"/>
  <c r="GT35" i="1"/>
  <c r="GU35" i="1"/>
  <c r="GV35" i="1"/>
  <c r="GX35" i="1" s="1"/>
  <c r="GW35" i="1"/>
  <c r="GS670" i="1"/>
  <c r="GT670" i="1"/>
  <c r="GU670" i="1"/>
  <c r="GV670" i="1"/>
  <c r="GX670" i="1" s="1"/>
  <c r="GW670" i="1"/>
  <c r="GS401" i="1"/>
  <c r="GT401" i="1"/>
  <c r="GU401" i="1"/>
  <c r="GV401" i="1"/>
  <c r="GX401" i="1" s="1"/>
  <c r="GW401" i="1"/>
  <c r="GS732" i="1"/>
  <c r="GT732" i="1"/>
  <c r="GU732" i="1"/>
  <c r="GV732" i="1"/>
  <c r="GX732" i="1" s="1"/>
  <c r="GW732" i="1"/>
  <c r="GS380" i="1"/>
  <c r="GT380" i="1"/>
  <c r="GU380" i="1"/>
  <c r="GV380" i="1"/>
  <c r="GX380" i="1" s="1"/>
  <c r="GW380" i="1"/>
  <c r="GS667" i="1"/>
  <c r="GT667" i="1"/>
  <c r="GU667" i="1"/>
  <c r="GV667" i="1"/>
  <c r="GX667" i="1" s="1"/>
  <c r="GW667" i="1"/>
  <c r="GS342" i="1"/>
  <c r="GT342" i="1"/>
  <c r="GU342" i="1"/>
  <c r="GV342" i="1"/>
  <c r="GX342" i="1" s="1"/>
  <c r="GW342" i="1"/>
  <c r="GS697" i="1"/>
  <c r="GT697" i="1"/>
  <c r="GU697" i="1"/>
  <c r="GV697" i="1"/>
  <c r="GX697" i="1" s="1"/>
  <c r="GW697" i="1"/>
  <c r="GS897" i="1"/>
  <c r="GT897" i="1"/>
  <c r="GU897" i="1"/>
  <c r="GV897" i="1"/>
  <c r="GX897" i="1" s="1"/>
  <c r="GW897" i="1"/>
  <c r="GS600" i="1"/>
  <c r="GT600" i="1"/>
  <c r="GU600" i="1"/>
  <c r="GV600" i="1"/>
  <c r="GX600" i="1" s="1"/>
  <c r="GW600" i="1"/>
  <c r="GS275" i="1"/>
  <c r="GT275" i="1"/>
  <c r="GU275" i="1"/>
  <c r="GV275" i="1"/>
  <c r="GX275" i="1" s="1"/>
  <c r="GW275" i="1"/>
  <c r="GS821" i="1"/>
  <c r="GT821" i="1"/>
  <c r="GU821" i="1"/>
  <c r="GV821" i="1"/>
  <c r="GX821" i="1" s="1"/>
  <c r="GW821" i="1"/>
  <c r="GS220" i="1"/>
  <c r="GT220" i="1"/>
  <c r="GU220" i="1"/>
  <c r="GV220" i="1"/>
  <c r="GX220" i="1" s="1"/>
  <c r="GW220" i="1"/>
  <c r="GS726" i="1"/>
  <c r="GT726" i="1"/>
  <c r="GU726" i="1"/>
  <c r="GV726" i="1"/>
  <c r="GX726" i="1" s="1"/>
  <c r="GW726" i="1"/>
  <c r="GS714" i="1"/>
  <c r="GT714" i="1"/>
  <c r="GU714" i="1"/>
  <c r="GV714" i="1"/>
  <c r="GX714" i="1" s="1"/>
  <c r="GW714" i="1"/>
  <c r="GS719" i="1"/>
  <c r="GT719" i="1"/>
  <c r="GU719" i="1"/>
  <c r="GV719" i="1"/>
  <c r="GX719" i="1" s="1"/>
  <c r="GW719" i="1"/>
  <c r="GS905" i="1"/>
  <c r="GT905" i="1"/>
  <c r="GU905" i="1"/>
  <c r="GV905" i="1"/>
  <c r="GX905" i="1" s="1"/>
  <c r="GW905" i="1"/>
  <c r="GS373" i="1"/>
  <c r="GT373" i="1"/>
  <c r="GU373" i="1"/>
  <c r="GV373" i="1"/>
  <c r="GX373" i="1" s="1"/>
  <c r="GW373" i="1"/>
  <c r="GS751" i="1"/>
  <c r="GT751" i="1"/>
  <c r="GU751" i="1"/>
  <c r="GV751" i="1"/>
  <c r="GX751" i="1" s="1"/>
  <c r="GW751" i="1"/>
  <c r="GS343" i="1"/>
  <c r="GT343" i="1"/>
  <c r="GU343" i="1"/>
  <c r="GV343" i="1"/>
  <c r="GX343" i="1" s="1"/>
  <c r="GW343" i="1"/>
  <c r="GS228" i="1"/>
  <c r="GT228" i="1"/>
  <c r="GU228" i="1"/>
  <c r="GV228" i="1"/>
  <c r="GX228" i="1" s="1"/>
  <c r="GW228" i="1"/>
  <c r="GS282" i="1"/>
  <c r="GT282" i="1"/>
  <c r="GU282" i="1"/>
  <c r="GV282" i="1"/>
  <c r="GX282" i="1" s="1"/>
  <c r="GW282" i="1"/>
  <c r="GS301" i="1"/>
  <c r="GT301" i="1"/>
  <c r="GU301" i="1"/>
  <c r="GV301" i="1"/>
  <c r="GX301" i="1" s="1"/>
  <c r="GW301" i="1"/>
  <c r="GS147" i="1"/>
  <c r="GT147" i="1"/>
  <c r="GU147" i="1"/>
  <c r="GV147" i="1"/>
  <c r="GX147" i="1" s="1"/>
  <c r="GW147" i="1"/>
  <c r="GS729" i="1"/>
  <c r="GT729" i="1"/>
  <c r="GU729" i="1"/>
  <c r="GV729" i="1"/>
  <c r="GX729" i="1" s="1"/>
  <c r="GW729" i="1"/>
  <c r="GS934" i="1"/>
  <c r="GT934" i="1"/>
  <c r="GU934" i="1"/>
  <c r="GV934" i="1"/>
  <c r="GX934" i="1" s="1"/>
  <c r="GW934" i="1"/>
  <c r="GS216" i="1"/>
  <c r="GT216" i="1"/>
  <c r="GU216" i="1"/>
  <c r="GV216" i="1"/>
  <c r="GX216" i="1" s="1"/>
  <c r="GW216" i="1"/>
  <c r="GS156" i="1"/>
  <c r="GT156" i="1"/>
  <c r="GU156" i="1"/>
  <c r="GV156" i="1"/>
  <c r="GX156" i="1" s="1"/>
  <c r="GW156" i="1"/>
  <c r="GS287" i="1"/>
  <c r="GT287" i="1"/>
  <c r="GU287" i="1"/>
  <c r="GV287" i="1"/>
  <c r="GX287" i="1" s="1"/>
  <c r="GW287" i="1"/>
  <c r="GS960" i="1"/>
  <c r="GT960" i="1"/>
  <c r="GU960" i="1"/>
  <c r="GV960" i="1"/>
  <c r="GX960" i="1" s="1"/>
  <c r="GW960" i="1"/>
  <c r="GS626" i="1"/>
  <c r="GT626" i="1"/>
  <c r="GU626" i="1"/>
  <c r="GV626" i="1"/>
  <c r="GX626" i="1" s="1"/>
  <c r="GW626" i="1"/>
  <c r="GS22" i="1"/>
  <c r="GT22" i="1"/>
  <c r="GU22" i="1"/>
  <c r="GV22" i="1"/>
  <c r="GX22" i="1" s="1"/>
  <c r="GW22" i="1"/>
  <c r="GS314" i="1"/>
  <c r="GT314" i="1"/>
  <c r="GU314" i="1"/>
  <c r="GV314" i="1"/>
  <c r="GX314" i="1" s="1"/>
  <c r="GW314" i="1"/>
  <c r="GS776" i="1"/>
  <c r="GT776" i="1"/>
  <c r="GU776" i="1"/>
  <c r="GV776" i="1"/>
  <c r="GX776" i="1" s="1"/>
  <c r="GW776" i="1"/>
  <c r="GS324" i="1"/>
  <c r="GT324" i="1"/>
  <c r="GU324" i="1"/>
  <c r="GV324" i="1"/>
  <c r="GX324" i="1" s="1"/>
  <c r="GW324" i="1"/>
  <c r="GS379" i="1"/>
  <c r="GT379" i="1"/>
  <c r="GU379" i="1"/>
  <c r="GV379" i="1"/>
  <c r="GX379" i="1" s="1"/>
  <c r="GW379" i="1"/>
  <c r="GS606" i="1"/>
  <c r="GT606" i="1"/>
  <c r="GU606" i="1"/>
  <c r="GV606" i="1"/>
  <c r="GX606" i="1" s="1"/>
  <c r="GW606" i="1"/>
  <c r="GS141" i="1"/>
  <c r="GT141" i="1"/>
  <c r="GU141" i="1"/>
  <c r="GV141" i="1"/>
  <c r="GX141" i="1" s="1"/>
  <c r="GW141" i="1"/>
  <c r="GS218" i="1"/>
  <c r="GT218" i="1"/>
  <c r="GU218" i="1"/>
  <c r="GV218" i="1"/>
  <c r="GX218" i="1" s="1"/>
  <c r="GW218" i="1"/>
  <c r="GS13" i="1"/>
  <c r="GT13" i="1"/>
  <c r="GU13" i="1"/>
  <c r="GV13" i="1"/>
  <c r="GX13" i="1" s="1"/>
  <c r="GW13" i="1"/>
  <c r="GS855" i="1"/>
  <c r="GT855" i="1"/>
  <c r="GU855" i="1"/>
  <c r="GV855" i="1"/>
  <c r="GX855" i="1" s="1"/>
  <c r="GW855" i="1"/>
  <c r="GS688" i="1"/>
  <c r="GT688" i="1"/>
  <c r="GU688" i="1"/>
  <c r="GV688" i="1"/>
  <c r="GX688" i="1" s="1"/>
  <c r="GW688" i="1"/>
  <c r="GS495" i="1"/>
  <c r="GT495" i="1"/>
  <c r="GU495" i="1"/>
  <c r="GV495" i="1"/>
  <c r="GX495" i="1" s="1"/>
  <c r="GW495" i="1"/>
  <c r="GS520" i="1"/>
  <c r="GT520" i="1"/>
  <c r="GU520" i="1"/>
  <c r="GV520" i="1"/>
  <c r="GX520" i="1" s="1"/>
  <c r="GW520" i="1"/>
  <c r="GS219" i="1"/>
  <c r="GT219" i="1"/>
  <c r="GU219" i="1"/>
  <c r="GV219" i="1"/>
  <c r="GX219" i="1" s="1"/>
  <c r="GW219" i="1"/>
  <c r="GS325" i="1"/>
  <c r="GT325" i="1"/>
  <c r="GU325" i="1"/>
  <c r="GV325" i="1"/>
  <c r="GX325" i="1" s="1"/>
  <c r="GW325" i="1"/>
  <c r="GS113" i="1"/>
  <c r="GT113" i="1"/>
  <c r="GU113" i="1"/>
  <c r="GV113" i="1"/>
  <c r="GX113" i="1" s="1"/>
  <c r="GW113" i="1"/>
  <c r="GS338" i="1"/>
  <c r="GT338" i="1"/>
  <c r="GU338" i="1"/>
  <c r="GV338" i="1"/>
  <c r="GX338" i="1" s="1"/>
  <c r="GW338" i="1"/>
  <c r="GS641" i="1"/>
  <c r="GT641" i="1"/>
  <c r="GU641" i="1"/>
  <c r="GV641" i="1"/>
  <c r="GX641" i="1" s="1"/>
  <c r="GW641" i="1"/>
  <c r="GS804" i="1"/>
  <c r="GT804" i="1"/>
  <c r="GU804" i="1"/>
  <c r="GV804" i="1"/>
  <c r="GX804" i="1" s="1"/>
  <c r="GW804" i="1"/>
  <c r="GS400" i="1"/>
  <c r="GT400" i="1"/>
  <c r="GU400" i="1"/>
  <c r="GV400" i="1"/>
  <c r="GX400" i="1" s="1"/>
  <c r="GW400" i="1"/>
  <c r="GS502" i="1"/>
  <c r="GT502" i="1"/>
  <c r="GU502" i="1"/>
  <c r="GV502" i="1"/>
  <c r="GX502" i="1" s="1"/>
  <c r="GW502" i="1"/>
  <c r="GS382" i="1"/>
  <c r="GT382" i="1"/>
  <c r="GU382" i="1"/>
  <c r="GV382" i="1"/>
  <c r="GX382" i="1" s="1"/>
  <c r="GW382" i="1"/>
  <c r="GS152" i="1"/>
  <c r="GT152" i="1"/>
  <c r="GU152" i="1"/>
  <c r="GV152" i="1"/>
  <c r="GX152" i="1" s="1"/>
  <c r="GW152" i="1"/>
  <c r="GS102" i="1"/>
  <c r="GT102" i="1"/>
  <c r="GU102" i="1"/>
  <c r="GV102" i="1"/>
  <c r="GX102" i="1" s="1"/>
  <c r="GW102" i="1"/>
  <c r="GS383" i="1"/>
  <c r="GT383" i="1"/>
  <c r="GU383" i="1"/>
  <c r="GV383" i="1"/>
  <c r="GX383" i="1" s="1"/>
  <c r="GW383" i="1"/>
  <c r="GS15" i="1"/>
  <c r="GT15" i="1"/>
  <c r="GU15" i="1"/>
  <c r="GV15" i="1"/>
  <c r="GX15" i="1" s="1"/>
  <c r="GW15" i="1"/>
  <c r="GS81" i="1"/>
  <c r="GT81" i="1"/>
  <c r="GU81" i="1"/>
  <c r="GV81" i="1"/>
  <c r="GX81" i="1" s="1"/>
  <c r="GW81" i="1"/>
  <c r="GS883" i="1"/>
  <c r="GT883" i="1"/>
  <c r="GU883" i="1"/>
  <c r="GV883" i="1"/>
  <c r="GX883" i="1" s="1"/>
  <c r="GW883" i="1"/>
  <c r="GS528" i="1"/>
  <c r="GT528" i="1"/>
  <c r="GU528" i="1"/>
  <c r="GV528" i="1"/>
  <c r="GX528" i="1" s="1"/>
  <c r="GW528" i="1"/>
  <c r="GS442" i="1"/>
  <c r="GT442" i="1"/>
  <c r="GU442" i="1"/>
  <c r="GV442" i="1"/>
  <c r="GX442" i="1" s="1"/>
  <c r="GW442" i="1"/>
  <c r="GS110" i="1"/>
  <c r="GT110" i="1"/>
  <c r="GU110" i="1"/>
  <c r="GV110" i="1"/>
  <c r="GX110" i="1" s="1"/>
  <c r="GW110" i="1"/>
  <c r="GS171" i="1"/>
  <c r="GT171" i="1"/>
  <c r="GU171" i="1"/>
  <c r="GV171" i="1"/>
  <c r="GX171" i="1" s="1"/>
  <c r="GW171" i="1"/>
  <c r="GS786" i="1"/>
  <c r="GT786" i="1"/>
  <c r="GU786" i="1"/>
  <c r="GV786" i="1"/>
  <c r="GX786" i="1" s="1"/>
  <c r="GW786" i="1"/>
  <c r="GS764" i="1"/>
  <c r="GT764" i="1"/>
  <c r="GU764" i="1"/>
  <c r="GV764" i="1"/>
  <c r="GX764" i="1" s="1"/>
  <c r="GW764" i="1"/>
  <c r="GS500" i="1"/>
  <c r="GT500" i="1"/>
  <c r="GU500" i="1"/>
  <c r="GV500" i="1"/>
  <c r="GX500" i="1" s="1"/>
  <c r="GW500" i="1"/>
  <c r="GS134" i="1"/>
  <c r="GT134" i="1"/>
  <c r="GU134" i="1"/>
  <c r="GV134" i="1"/>
  <c r="GX134" i="1" s="1"/>
  <c r="GW134" i="1"/>
  <c r="GS585" i="1"/>
  <c r="GT585" i="1"/>
  <c r="GU585" i="1"/>
  <c r="GV585" i="1"/>
  <c r="GX585" i="1" s="1"/>
  <c r="GW585" i="1"/>
  <c r="GS752" i="1"/>
  <c r="GT752" i="1"/>
  <c r="GU752" i="1"/>
  <c r="GV752" i="1"/>
  <c r="GX752" i="1" s="1"/>
  <c r="GW752" i="1"/>
  <c r="GS669" i="1"/>
  <c r="GT669" i="1"/>
  <c r="GU669" i="1"/>
  <c r="GV669" i="1"/>
  <c r="GX669" i="1" s="1"/>
  <c r="GW669" i="1"/>
  <c r="GS921" i="1"/>
  <c r="GT921" i="1"/>
  <c r="GU921" i="1"/>
  <c r="GV921" i="1"/>
  <c r="GX921" i="1" s="1"/>
  <c r="GW921" i="1"/>
  <c r="GS288" i="1"/>
  <c r="GT288" i="1"/>
  <c r="GU288" i="1"/>
  <c r="GV288" i="1"/>
  <c r="GX288" i="1" s="1"/>
  <c r="GW288" i="1"/>
  <c r="GS161" i="1"/>
  <c r="GT161" i="1"/>
  <c r="GU161" i="1"/>
  <c r="GV161" i="1"/>
  <c r="GX161" i="1" s="1"/>
  <c r="GW161" i="1"/>
  <c r="GS349" i="1"/>
  <c r="GT349" i="1"/>
  <c r="GU349" i="1"/>
  <c r="GV349" i="1"/>
  <c r="GX349" i="1" s="1"/>
  <c r="GW349" i="1"/>
  <c r="GS640" i="1"/>
  <c r="GT640" i="1"/>
  <c r="GU640" i="1"/>
  <c r="GV640" i="1"/>
  <c r="GX640" i="1" s="1"/>
  <c r="GW640" i="1"/>
  <c r="GS143" i="1"/>
  <c r="GT143" i="1"/>
  <c r="GU143" i="1"/>
  <c r="GV143" i="1"/>
  <c r="GX143" i="1" s="1"/>
  <c r="GW143" i="1"/>
  <c r="GS41" i="1"/>
  <c r="GT41" i="1"/>
  <c r="GU41" i="1"/>
  <c r="GV41" i="1"/>
  <c r="GX41" i="1" s="1"/>
  <c r="GW41" i="1"/>
  <c r="GS260" i="1"/>
  <c r="GT260" i="1"/>
  <c r="GU260" i="1"/>
  <c r="GV260" i="1"/>
  <c r="GX260" i="1" s="1"/>
  <c r="GW260" i="1"/>
  <c r="GS661" i="1"/>
  <c r="GT661" i="1"/>
  <c r="GU661" i="1"/>
  <c r="GV661" i="1"/>
  <c r="GX661" i="1" s="1"/>
  <c r="GW661" i="1"/>
  <c r="GS867" i="1"/>
  <c r="GT867" i="1"/>
  <c r="GU867" i="1"/>
  <c r="GV867" i="1"/>
  <c r="GX867" i="1" s="1"/>
  <c r="GW867" i="1"/>
  <c r="GS155" i="1"/>
  <c r="GT155" i="1"/>
  <c r="GU155" i="1"/>
  <c r="GV155" i="1"/>
  <c r="GX155" i="1" s="1"/>
  <c r="GW155" i="1"/>
  <c r="GS971" i="1"/>
  <c r="GT971" i="1"/>
  <c r="GU971" i="1"/>
  <c r="GV971" i="1"/>
  <c r="GX971" i="1" s="1"/>
  <c r="GW971" i="1"/>
  <c r="GS184" i="1"/>
  <c r="GT184" i="1"/>
  <c r="GU184" i="1"/>
  <c r="GV184" i="1"/>
  <c r="GX184" i="1" s="1"/>
  <c r="GW184" i="1"/>
  <c r="GS526" i="1"/>
  <c r="GT526" i="1"/>
  <c r="GU526" i="1"/>
  <c r="GV526" i="1"/>
  <c r="GX526" i="1" s="1"/>
  <c r="GW526" i="1"/>
  <c r="GS891" i="1"/>
  <c r="GT891" i="1"/>
  <c r="GU891" i="1"/>
  <c r="GV891" i="1"/>
  <c r="GX891" i="1" s="1"/>
  <c r="GW891" i="1"/>
  <c r="GS565" i="1"/>
  <c r="GT565" i="1"/>
  <c r="GU565" i="1"/>
  <c r="GV565" i="1"/>
  <c r="GX565" i="1" s="1"/>
  <c r="GW565" i="1"/>
  <c r="GS695" i="1"/>
  <c r="GT695" i="1"/>
  <c r="GU695" i="1"/>
  <c r="GV695" i="1"/>
  <c r="GX695" i="1" s="1"/>
  <c r="GW695" i="1"/>
  <c r="GS236" i="1"/>
  <c r="GT236" i="1"/>
  <c r="GU236" i="1"/>
  <c r="GV236" i="1"/>
  <c r="GX236" i="1" s="1"/>
  <c r="GW236" i="1"/>
  <c r="GS318" i="1"/>
  <c r="GT318" i="1"/>
  <c r="GU318" i="1"/>
  <c r="GV318" i="1"/>
  <c r="GX318" i="1" s="1"/>
  <c r="GW318" i="1"/>
  <c r="GS920" i="1"/>
  <c r="GT920" i="1"/>
  <c r="GU920" i="1"/>
  <c r="GV920" i="1"/>
  <c r="GX920" i="1" s="1"/>
  <c r="GW920" i="1"/>
  <c r="GS698" i="1"/>
  <c r="GT698" i="1"/>
  <c r="GU698" i="1"/>
  <c r="GV698" i="1"/>
  <c r="GX698" i="1" s="1"/>
  <c r="GW698" i="1"/>
  <c r="GS491" i="1"/>
  <c r="GT491" i="1"/>
  <c r="GU491" i="1"/>
  <c r="GV491" i="1"/>
  <c r="GX491" i="1" s="1"/>
  <c r="GW491" i="1"/>
  <c r="GS767" i="1"/>
  <c r="GT767" i="1"/>
  <c r="GU767" i="1"/>
  <c r="GV767" i="1"/>
  <c r="GX767" i="1" s="1"/>
  <c r="GW767" i="1"/>
  <c r="GS186" i="1"/>
  <c r="GT186" i="1"/>
  <c r="GU186" i="1"/>
  <c r="GV186" i="1"/>
  <c r="GX186" i="1" s="1"/>
  <c r="GW186" i="1"/>
  <c r="GS493" i="1"/>
  <c r="GT493" i="1"/>
  <c r="GU493" i="1"/>
  <c r="GV493" i="1"/>
  <c r="GX493" i="1" s="1"/>
  <c r="GW493" i="1"/>
  <c r="GS38" i="1"/>
  <c r="GT38" i="1"/>
  <c r="GU38" i="1"/>
  <c r="GV38" i="1"/>
  <c r="GX38" i="1" s="1"/>
  <c r="GW38" i="1"/>
  <c r="GS286" i="1"/>
  <c r="GT286" i="1"/>
  <c r="GU286" i="1"/>
  <c r="GV286" i="1"/>
  <c r="GX286" i="1" s="1"/>
  <c r="GW286" i="1"/>
  <c r="GS509" i="1"/>
  <c r="GT509" i="1"/>
  <c r="GU509" i="1"/>
  <c r="GV509" i="1"/>
  <c r="GX509" i="1" s="1"/>
  <c r="GW509" i="1"/>
  <c r="GS126" i="1"/>
  <c r="GT126" i="1"/>
  <c r="GU126" i="1"/>
  <c r="GV126" i="1"/>
  <c r="GX126" i="1" s="1"/>
  <c r="GW126" i="1"/>
  <c r="GS523" i="1"/>
  <c r="GT523" i="1"/>
  <c r="GU523" i="1"/>
  <c r="GV523" i="1"/>
  <c r="GX523" i="1" s="1"/>
  <c r="GW523" i="1"/>
  <c r="GS43" i="1"/>
  <c r="GT43" i="1"/>
  <c r="GU43" i="1"/>
  <c r="GV43" i="1"/>
  <c r="GX43" i="1" s="1"/>
  <c r="GW43" i="1"/>
  <c r="GS780" i="1"/>
  <c r="GT780" i="1"/>
  <c r="GU780" i="1"/>
  <c r="GV780" i="1"/>
  <c r="GX780" i="1" s="1"/>
  <c r="GW780" i="1"/>
  <c r="GS507" i="1"/>
  <c r="GT507" i="1"/>
  <c r="GU507" i="1"/>
  <c r="GV507" i="1"/>
  <c r="GX507" i="1" s="1"/>
  <c r="GW507" i="1"/>
  <c r="GS679" i="1"/>
  <c r="GT679" i="1"/>
  <c r="GU679" i="1"/>
  <c r="GV679" i="1"/>
  <c r="GX679" i="1" s="1"/>
  <c r="GW679" i="1"/>
  <c r="GS132" i="1"/>
  <c r="GT132" i="1"/>
  <c r="GU132" i="1"/>
  <c r="GV132" i="1"/>
  <c r="GX132" i="1" s="1"/>
  <c r="GW132" i="1"/>
  <c r="GS818" i="1"/>
  <c r="GT818" i="1"/>
  <c r="GU818" i="1"/>
  <c r="GV818" i="1"/>
  <c r="GX818" i="1" s="1"/>
  <c r="GW818" i="1"/>
  <c r="GS736" i="1"/>
  <c r="GT736" i="1"/>
  <c r="GU736" i="1"/>
  <c r="GV736" i="1"/>
  <c r="GX736" i="1" s="1"/>
  <c r="GW736" i="1"/>
  <c r="GS144" i="1"/>
  <c r="GT144" i="1"/>
  <c r="GU144" i="1"/>
  <c r="GV144" i="1"/>
  <c r="GX144" i="1" s="1"/>
  <c r="GW144" i="1"/>
  <c r="GS75" i="1"/>
  <c r="GT75" i="1"/>
  <c r="GU75" i="1"/>
  <c r="GV75" i="1"/>
  <c r="GX75" i="1" s="1"/>
  <c r="GW75" i="1"/>
  <c r="GS566" i="1"/>
  <c r="GT566" i="1"/>
  <c r="GU566" i="1"/>
  <c r="GV566" i="1"/>
  <c r="GX566" i="1" s="1"/>
  <c r="GW566" i="1"/>
  <c r="GS898" i="1"/>
  <c r="GT898" i="1"/>
  <c r="GU898" i="1"/>
  <c r="GV898" i="1"/>
  <c r="GX898" i="1" s="1"/>
  <c r="GW898" i="1"/>
  <c r="GS629" i="1"/>
  <c r="GT629" i="1"/>
  <c r="GU629" i="1"/>
  <c r="GV629" i="1"/>
  <c r="GX629" i="1" s="1"/>
  <c r="GW629" i="1"/>
  <c r="GS777" i="1"/>
  <c r="GT777" i="1"/>
  <c r="GU777" i="1"/>
  <c r="GV777" i="1"/>
  <c r="GX777" i="1" s="1"/>
  <c r="GW777" i="1"/>
  <c r="GS797" i="1"/>
  <c r="GT797" i="1"/>
  <c r="GU797" i="1"/>
  <c r="GV797" i="1"/>
  <c r="GX797" i="1" s="1"/>
  <c r="GW797" i="1"/>
  <c r="GS608" i="1"/>
  <c r="GT608" i="1"/>
  <c r="GU608" i="1"/>
  <c r="GV608" i="1"/>
  <c r="GX608" i="1" s="1"/>
  <c r="GW608" i="1"/>
  <c r="GS639" i="1"/>
  <c r="GT639" i="1"/>
  <c r="GU639" i="1"/>
  <c r="GV639" i="1"/>
  <c r="GX639" i="1" s="1"/>
  <c r="GW639" i="1"/>
  <c r="GS264" i="1"/>
  <c r="GT264" i="1"/>
  <c r="GU264" i="1"/>
  <c r="GV264" i="1"/>
  <c r="GX264" i="1" s="1"/>
  <c r="GW264" i="1"/>
  <c r="GS131" i="1"/>
  <c r="GT131" i="1"/>
  <c r="GU131" i="1"/>
  <c r="GV131" i="1"/>
  <c r="GX131" i="1" s="1"/>
  <c r="GW131" i="1"/>
  <c r="GS587" i="1"/>
  <c r="GT587" i="1"/>
  <c r="GU587" i="1"/>
  <c r="GV587" i="1"/>
  <c r="GX587" i="1" s="1"/>
  <c r="GW587" i="1"/>
  <c r="GS847" i="1"/>
  <c r="GT847" i="1"/>
  <c r="GU847" i="1"/>
  <c r="GV847" i="1"/>
  <c r="GX847" i="1" s="1"/>
  <c r="GW847" i="1"/>
  <c r="GS10" i="1"/>
  <c r="GT10" i="1"/>
  <c r="GU10" i="1"/>
  <c r="GV10" i="1"/>
  <c r="GX10" i="1" s="1"/>
  <c r="GW10" i="1"/>
  <c r="GS809" i="1"/>
  <c r="GT809" i="1"/>
  <c r="GU809" i="1"/>
  <c r="GV809" i="1"/>
  <c r="GX809" i="1" s="1"/>
  <c r="GW809" i="1"/>
  <c r="GS122" i="1"/>
  <c r="GT122" i="1"/>
  <c r="GU122" i="1"/>
  <c r="GV122" i="1"/>
  <c r="GX122" i="1" s="1"/>
  <c r="GW122" i="1"/>
  <c r="GS976" i="1"/>
  <c r="GT976" i="1"/>
  <c r="GU976" i="1"/>
  <c r="GV976" i="1"/>
  <c r="GX976" i="1" s="1"/>
  <c r="GW976" i="1"/>
  <c r="GS37" i="1"/>
  <c r="GT37" i="1"/>
  <c r="GU37" i="1"/>
  <c r="GV37" i="1"/>
  <c r="GX37" i="1" s="1"/>
  <c r="GW37" i="1"/>
  <c r="GS694" i="1"/>
  <c r="GT694" i="1"/>
  <c r="GU694" i="1"/>
  <c r="GV694" i="1"/>
  <c r="GX694" i="1" s="1"/>
  <c r="GW694" i="1"/>
  <c r="GS310" i="1"/>
  <c r="GT310" i="1"/>
  <c r="GU310" i="1"/>
  <c r="GV310" i="1"/>
  <c r="GX310" i="1" s="1"/>
  <c r="GW310" i="1"/>
  <c r="GS524" i="1"/>
  <c r="GT524" i="1"/>
  <c r="GU524" i="1"/>
  <c r="GV524" i="1"/>
  <c r="GX524" i="1" s="1"/>
  <c r="GW524" i="1"/>
  <c r="GS394" i="1"/>
  <c r="GT394" i="1"/>
  <c r="GU394" i="1"/>
  <c r="GV394" i="1"/>
  <c r="GX394" i="1" s="1"/>
  <c r="GW394" i="1"/>
  <c r="GS431" i="1"/>
  <c r="GT431" i="1"/>
  <c r="GU431" i="1"/>
  <c r="GV431" i="1"/>
  <c r="GX431" i="1" s="1"/>
  <c r="GW431" i="1"/>
  <c r="GS16" i="1"/>
  <c r="GT16" i="1"/>
  <c r="GU16" i="1"/>
  <c r="GV16" i="1"/>
  <c r="GX16" i="1" s="1"/>
  <c r="GW16" i="1"/>
  <c r="GS579" i="1"/>
  <c r="GT579" i="1"/>
  <c r="GU579" i="1"/>
  <c r="GV579" i="1"/>
  <c r="GX579" i="1" s="1"/>
  <c r="GW579" i="1"/>
  <c r="GS428" i="1"/>
  <c r="GT428" i="1"/>
  <c r="GU428" i="1"/>
  <c r="GV428" i="1"/>
  <c r="GX428" i="1" s="1"/>
  <c r="GW428" i="1"/>
  <c r="GS917" i="1"/>
  <c r="GT917" i="1"/>
  <c r="GU917" i="1"/>
  <c r="GV917" i="1"/>
  <c r="GX917" i="1" s="1"/>
  <c r="GW917" i="1"/>
  <c r="GS193" i="1"/>
  <c r="GT193" i="1"/>
  <c r="GU193" i="1"/>
  <c r="GV193" i="1"/>
  <c r="GX193" i="1" s="1"/>
  <c r="GW193" i="1"/>
  <c r="GS517" i="1"/>
  <c r="GT517" i="1"/>
  <c r="GU517" i="1"/>
  <c r="GV517" i="1"/>
  <c r="GX517" i="1" s="1"/>
  <c r="GW517" i="1"/>
  <c r="GS687" i="1"/>
  <c r="GT687" i="1"/>
  <c r="GU687" i="1"/>
  <c r="GV687" i="1"/>
  <c r="GX687" i="1" s="1"/>
  <c r="GW687" i="1"/>
  <c r="GS765" i="1"/>
  <c r="GT765" i="1"/>
  <c r="GU765" i="1"/>
  <c r="GV765" i="1"/>
  <c r="GX765" i="1" s="1"/>
  <c r="GW765" i="1"/>
  <c r="GS441" i="1"/>
  <c r="GT441" i="1"/>
  <c r="GU441" i="1"/>
  <c r="GV441" i="1"/>
  <c r="GX441" i="1" s="1"/>
  <c r="GW441" i="1"/>
  <c r="GS361" i="1"/>
  <c r="GT361" i="1"/>
  <c r="GU361" i="1"/>
  <c r="GV361" i="1"/>
  <c r="GX361" i="1" s="1"/>
  <c r="GW361" i="1"/>
  <c r="GS45" i="1"/>
  <c r="GT45" i="1"/>
  <c r="GU45" i="1"/>
  <c r="GV45" i="1"/>
  <c r="GX45" i="1" s="1"/>
  <c r="GW45" i="1"/>
  <c r="GS82" i="1"/>
  <c r="GT82" i="1"/>
  <c r="GU82" i="1"/>
  <c r="GV82" i="1"/>
  <c r="GX82" i="1" s="1"/>
  <c r="GW82" i="1"/>
  <c r="GS32" i="1"/>
  <c r="GT32" i="1"/>
  <c r="GU32" i="1"/>
  <c r="GV32" i="1"/>
  <c r="GX32" i="1" s="1"/>
  <c r="GW32" i="1"/>
  <c r="GS19" i="1"/>
  <c r="GT19" i="1"/>
  <c r="GU19" i="1"/>
  <c r="GV19" i="1"/>
  <c r="GX19" i="1" s="1"/>
  <c r="GW19" i="1"/>
  <c r="GS238" i="1"/>
  <c r="GT238" i="1"/>
  <c r="GU238" i="1"/>
  <c r="GV238" i="1"/>
  <c r="GX238" i="1" s="1"/>
  <c r="GW238" i="1"/>
  <c r="GS44" i="1"/>
  <c r="GT44" i="1"/>
  <c r="GU44" i="1"/>
  <c r="GV44" i="1"/>
  <c r="GX44" i="1" s="1"/>
  <c r="GW44" i="1"/>
  <c r="GS499" i="1"/>
  <c r="GT499" i="1"/>
  <c r="GU499" i="1"/>
  <c r="GV499" i="1"/>
  <c r="GX499" i="1" s="1"/>
  <c r="GW499" i="1"/>
  <c r="GS977" i="1"/>
  <c r="GT977" i="1"/>
  <c r="GU977" i="1"/>
  <c r="GV977" i="1"/>
  <c r="GX977" i="1" s="1"/>
  <c r="GW977" i="1"/>
  <c r="GS693" i="1"/>
  <c r="GT693" i="1"/>
  <c r="GU693" i="1"/>
  <c r="GV693" i="1"/>
  <c r="GX693" i="1" s="1"/>
  <c r="GW693" i="1"/>
  <c r="GS531" i="1"/>
  <c r="GT531" i="1"/>
  <c r="GU531" i="1"/>
  <c r="GV531" i="1"/>
  <c r="GX531" i="1" s="1"/>
  <c r="GW531" i="1"/>
  <c r="GS560" i="1"/>
  <c r="GT560" i="1"/>
  <c r="GU560" i="1"/>
  <c r="GV560" i="1"/>
  <c r="GX560" i="1" s="1"/>
  <c r="GW560" i="1"/>
  <c r="GS97" i="1"/>
  <c r="GT97" i="1"/>
  <c r="GU97" i="1"/>
  <c r="GV97" i="1"/>
  <c r="GX97" i="1" s="1"/>
  <c r="GW97" i="1"/>
  <c r="GS816" i="1"/>
  <c r="GT816" i="1"/>
  <c r="GU816" i="1"/>
  <c r="GV816" i="1"/>
  <c r="GX816" i="1" s="1"/>
  <c r="GW816" i="1"/>
  <c r="GS728" i="1"/>
  <c r="GT728" i="1"/>
  <c r="GU728" i="1"/>
  <c r="GV728" i="1"/>
  <c r="GX728" i="1" s="1"/>
  <c r="GW728" i="1"/>
  <c r="GS440" i="1"/>
  <c r="GT440" i="1"/>
  <c r="GU440" i="1"/>
  <c r="GV440" i="1"/>
  <c r="GX440" i="1" s="1"/>
  <c r="GW440" i="1"/>
  <c r="GS744" i="1"/>
  <c r="GT744" i="1"/>
  <c r="GU744" i="1"/>
  <c r="GV744" i="1"/>
  <c r="GX744" i="1" s="1"/>
  <c r="GW744" i="1"/>
  <c r="GS969" i="1"/>
  <c r="GT969" i="1"/>
  <c r="GU969" i="1"/>
  <c r="GV969" i="1"/>
  <c r="GX969" i="1" s="1"/>
  <c r="GW969" i="1"/>
  <c r="GS313" i="1"/>
  <c r="GT313" i="1"/>
  <c r="GU313" i="1"/>
  <c r="GV313" i="1"/>
  <c r="GX313" i="1" s="1"/>
  <c r="GW313" i="1"/>
  <c r="GS240" i="1"/>
  <c r="GT240" i="1"/>
  <c r="GU240" i="1"/>
  <c r="GV240" i="1"/>
  <c r="GX240" i="1" s="1"/>
  <c r="GW240" i="1"/>
  <c r="GS248" i="1"/>
  <c r="GT248" i="1"/>
  <c r="GU248" i="1"/>
  <c r="GV248" i="1"/>
  <c r="GX248" i="1" s="1"/>
  <c r="GW248" i="1"/>
  <c r="GS643" i="1"/>
  <c r="GT643" i="1"/>
  <c r="GU643" i="1"/>
  <c r="GV643" i="1"/>
  <c r="GX643" i="1" s="1"/>
  <c r="GW643" i="1"/>
  <c r="GS496" i="1"/>
  <c r="GT496" i="1"/>
  <c r="GU496" i="1"/>
  <c r="GV496" i="1"/>
  <c r="GX496" i="1" s="1"/>
  <c r="GW496" i="1"/>
  <c r="GS918" i="1"/>
  <c r="GT918" i="1"/>
  <c r="GU918" i="1"/>
  <c r="GV918" i="1"/>
  <c r="GX918" i="1" s="1"/>
  <c r="GW918" i="1"/>
  <c r="GS648" i="1"/>
  <c r="GT648" i="1"/>
  <c r="GU648" i="1"/>
  <c r="GV648" i="1"/>
  <c r="GX648" i="1" s="1"/>
  <c r="GW648" i="1"/>
  <c r="GS594" i="1"/>
  <c r="GT594" i="1"/>
  <c r="GU594" i="1"/>
  <c r="GV594" i="1"/>
  <c r="GX594" i="1" s="1"/>
  <c r="GW594" i="1"/>
  <c r="GS870" i="1"/>
  <c r="GT870" i="1"/>
  <c r="GU870" i="1"/>
  <c r="GV870" i="1"/>
  <c r="GX870" i="1" s="1"/>
  <c r="GW870" i="1"/>
  <c r="GS173" i="1"/>
  <c r="GT173" i="1"/>
  <c r="GU173" i="1"/>
  <c r="GV173" i="1"/>
  <c r="GX173" i="1" s="1"/>
  <c r="GW173" i="1"/>
  <c r="GS98" i="1"/>
  <c r="GT98" i="1"/>
  <c r="GU98" i="1"/>
  <c r="GV98" i="1"/>
  <c r="GX98" i="1" s="1"/>
  <c r="GW98" i="1"/>
  <c r="GS828" i="1"/>
  <c r="GT828" i="1"/>
  <c r="GU828" i="1"/>
  <c r="GV828" i="1"/>
  <c r="GX828" i="1" s="1"/>
  <c r="GW828" i="1"/>
  <c r="GS812" i="1"/>
  <c r="GT812" i="1"/>
  <c r="GU812" i="1"/>
  <c r="GV812" i="1"/>
  <c r="GX812" i="1" s="1"/>
  <c r="GW812" i="1"/>
  <c r="GS129" i="1"/>
  <c r="GT129" i="1"/>
  <c r="GU129" i="1"/>
  <c r="GV129" i="1"/>
  <c r="GX129" i="1" s="1"/>
  <c r="GW129" i="1"/>
  <c r="GS293" i="1"/>
  <c r="GT293" i="1"/>
  <c r="GU293" i="1"/>
  <c r="GV293" i="1"/>
  <c r="GX293" i="1" s="1"/>
  <c r="GW293" i="1"/>
  <c r="GS849" i="1"/>
  <c r="GT849" i="1"/>
  <c r="GU849" i="1"/>
  <c r="GV849" i="1"/>
  <c r="GX849" i="1" s="1"/>
  <c r="GW849" i="1"/>
  <c r="GS672" i="1"/>
  <c r="GT672" i="1"/>
  <c r="GU672" i="1"/>
  <c r="GV672" i="1"/>
  <c r="GX672" i="1" s="1"/>
  <c r="GW672" i="1"/>
  <c r="GS21" i="1"/>
  <c r="GT21" i="1"/>
  <c r="GU21" i="1"/>
  <c r="GV21" i="1"/>
  <c r="GX21" i="1" s="1"/>
  <c r="GW21" i="1"/>
  <c r="GS913" i="1"/>
  <c r="GT913" i="1"/>
  <c r="GU913" i="1"/>
  <c r="GV913" i="1"/>
  <c r="GX913" i="1" s="1"/>
  <c r="GW913" i="1"/>
  <c r="GS763" i="1"/>
  <c r="GT763" i="1"/>
  <c r="GU763" i="1"/>
  <c r="GV763" i="1"/>
  <c r="GX763" i="1" s="1"/>
  <c r="GW763" i="1"/>
  <c r="GS885" i="1"/>
  <c r="GT885" i="1"/>
  <c r="GU885" i="1"/>
  <c r="GV885" i="1"/>
  <c r="GX885" i="1" s="1"/>
  <c r="GW885" i="1"/>
  <c r="GS678" i="1"/>
  <c r="GT678" i="1"/>
  <c r="GU678" i="1"/>
  <c r="GV678" i="1"/>
  <c r="GX678" i="1" s="1"/>
  <c r="GW678" i="1"/>
  <c r="GS782" i="1"/>
  <c r="GT782" i="1"/>
  <c r="GU782" i="1"/>
  <c r="GV782" i="1"/>
  <c r="GX782" i="1" s="1"/>
  <c r="GW782" i="1"/>
  <c r="GS680" i="1"/>
  <c r="GT680" i="1"/>
  <c r="GU680" i="1"/>
  <c r="GV680" i="1"/>
  <c r="GX680" i="1" s="1"/>
  <c r="GW680" i="1"/>
  <c r="GS610" i="1"/>
  <c r="GT610" i="1"/>
  <c r="GU610" i="1"/>
  <c r="GV610" i="1"/>
  <c r="GX610" i="1" s="1"/>
  <c r="GW610" i="1"/>
  <c r="GS852" i="1"/>
  <c r="GT852" i="1"/>
  <c r="GU852" i="1"/>
  <c r="GV852" i="1"/>
  <c r="GX852" i="1" s="1"/>
  <c r="GW852" i="1"/>
  <c r="GS208" i="1"/>
  <c r="GT208" i="1"/>
  <c r="GU208" i="1"/>
  <c r="GV208" i="1"/>
  <c r="GX208" i="1" s="1"/>
  <c r="GW208" i="1"/>
  <c r="GS620" i="1"/>
  <c r="GT620" i="1"/>
  <c r="GU620" i="1"/>
  <c r="GV620" i="1"/>
  <c r="GX620" i="1" s="1"/>
  <c r="GW620" i="1"/>
  <c r="GS153" i="1"/>
  <c r="GT153" i="1"/>
  <c r="GU153" i="1"/>
  <c r="GV153" i="1"/>
  <c r="GX153" i="1" s="1"/>
  <c r="GW153" i="1"/>
  <c r="GS108" i="1"/>
  <c r="GT108" i="1"/>
  <c r="GU108" i="1"/>
  <c r="GV108" i="1"/>
  <c r="GX108" i="1" s="1"/>
  <c r="GW108" i="1"/>
  <c r="GS165" i="1"/>
  <c r="GT165" i="1"/>
  <c r="GU165" i="1"/>
  <c r="GV165" i="1"/>
  <c r="GX165" i="1" s="1"/>
  <c r="GW165" i="1"/>
  <c r="GS225" i="1"/>
  <c r="GT225" i="1"/>
  <c r="GU225" i="1"/>
  <c r="GV225" i="1"/>
  <c r="GX225" i="1" s="1"/>
  <c r="GW225" i="1"/>
  <c r="GS915" i="1"/>
  <c r="GT915" i="1"/>
  <c r="GU915" i="1"/>
  <c r="GV915" i="1"/>
  <c r="GX915" i="1" s="1"/>
  <c r="GW915" i="1"/>
  <c r="GS907" i="1"/>
  <c r="GT907" i="1"/>
  <c r="GU907" i="1"/>
  <c r="GV907" i="1"/>
  <c r="GX907" i="1" s="1"/>
  <c r="GW907" i="1"/>
  <c r="GS168" i="1"/>
  <c r="GT168" i="1"/>
  <c r="GU168" i="1"/>
  <c r="GV168" i="1"/>
  <c r="GX168" i="1" s="1"/>
  <c r="GW168" i="1"/>
  <c r="GS540" i="1"/>
  <c r="GT540" i="1"/>
  <c r="GU540" i="1"/>
  <c r="GV540" i="1"/>
  <c r="GX540" i="1" s="1"/>
  <c r="GW540" i="1"/>
  <c r="GS336" i="1"/>
  <c r="GT336" i="1"/>
  <c r="GU336" i="1"/>
  <c r="GV336" i="1"/>
  <c r="GX336" i="1" s="1"/>
  <c r="GW336" i="1"/>
  <c r="GS121" i="1"/>
  <c r="GT121" i="1"/>
  <c r="GU121" i="1"/>
  <c r="GV121" i="1"/>
  <c r="GX121" i="1" s="1"/>
  <c r="GW121" i="1"/>
  <c r="GS158" i="1"/>
  <c r="GT158" i="1"/>
  <c r="GU158" i="1"/>
  <c r="GV158" i="1"/>
  <c r="GX158" i="1" s="1"/>
  <c r="GW158" i="1"/>
  <c r="GS584" i="1"/>
  <c r="GT584" i="1"/>
  <c r="GU584" i="1"/>
  <c r="GV584" i="1"/>
  <c r="GX584" i="1" s="1"/>
  <c r="GW584" i="1"/>
  <c r="GS814" i="1"/>
  <c r="GT814" i="1"/>
  <c r="GU814" i="1"/>
  <c r="GV814" i="1"/>
  <c r="GX814" i="1" s="1"/>
  <c r="GW814" i="1"/>
  <c r="GS463" i="1"/>
  <c r="GT463" i="1"/>
  <c r="GU463" i="1"/>
  <c r="GV463" i="1"/>
  <c r="GX463" i="1" s="1"/>
  <c r="GW463" i="1"/>
  <c r="GS901" i="1"/>
  <c r="GT901" i="1"/>
  <c r="GU901" i="1"/>
  <c r="GV901" i="1"/>
  <c r="GX901" i="1" s="1"/>
  <c r="GW901" i="1"/>
  <c r="GS454" i="1"/>
  <c r="GT454" i="1"/>
  <c r="GU454" i="1"/>
  <c r="GV454" i="1"/>
  <c r="GX454" i="1" s="1"/>
  <c r="GW454" i="1"/>
  <c r="GS914" i="1"/>
  <c r="GT914" i="1"/>
  <c r="GU914" i="1"/>
  <c r="GV914" i="1"/>
  <c r="GX914" i="1" s="1"/>
  <c r="GW914" i="1"/>
  <c r="GS537" i="1"/>
  <c r="GT537" i="1"/>
  <c r="GU537" i="1"/>
  <c r="GV537" i="1"/>
  <c r="GX537" i="1" s="1"/>
  <c r="GW537" i="1"/>
  <c r="GS735" i="1"/>
  <c r="GT735" i="1"/>
  <c r="GU735" i="1"/>
  <c r="GV735" i="1"/>
  <c r="GX735" i="1" s="1"/>
  <c r="GW735" i="1"/>
  <c r="GS922" i="1"/>
  <c r="GT922" i="1"/>
  <c r="GU922" i="1"/>
  <c r="GV922" i="1"/>
  <c r="GX922" i="1" s="1"/>
  <c r="GW922" i="1"/>
  <c r="GS778" i="1"/>
  <c r="GT778" i="1"/>
  <c r="GU778" i="1"/>
  <c r="GV778" i="1"/>
  <c r="GX778" i="1" s="1"/>
  <c r="GW778" i="1"/>
  <c r="GS166" i="1"/>
  <c r="GT166" i="1"/>
  <c r="GU166" i="1"/>
  <c r="GV166" i="1"/>
  <c r="GX166" i="1" s="1"/>
  <c r="GW166" i="1"/>
  <c r="GS851" i="1"/>
  <c r="GT851" i="1"/>
  <c r="GU851" i="1"/>
  <c r="GV851" i="1"/>
  <c r="GX851" i="1" s="1"/>
  <c r="GW851" i="1"/>
  <c r="GS320" i="1"/>
  <c r="GT320" i="1"/>
  <c r="GU320" i="1"/>
  <c r="GV320" i="1"/>
  <c r="GX320" i="1" s="1"/>
  <c r="GW320" i="1"/>
  <c r="GS130" i="1"/>
  <c r="GT130" i="1"/>
  <c r="GU130" i="1"/>
  <c r="GV130" i="1"/>
  <c r="GX130" i="1" s="1"/>
  <c r="GW130" i="1"/>
  <c r="GS675" i="1"/>
  <c r="GT675" i="1"/>
  <c r="GU675" i="1"/>
  <c r="GV675" i="1"/>
  <c r="GX675" i="1" s="1"/>
  <c r="GW675" i="1"/>
  <c r="GS651" i="1"/>
  <c r="GT651" i="1"/>
  <c r="GU651" i="1"/>
  <c r="GV651" i="1"/>
  <c r="GX651" i="1" s="1"/>
  <c r="GW651" i="1"/>
  <c r="GS968" i="1"/>
  <c r="GT968" i="1"/>
  <c r="GU968" i="1"/>
  <c r="GV968" i="1"/>
  <c r="GX968" i="1" s="1"/>
  <c r="GW968" i="1"/>
  <c r="GS788" i="1"/>
  <c r="GT788" i="1"/>
  <c r="GU788" i="1"/>
  <c r="GV788" i="1"/>
  <c r="GX788" i="1" s="1"/>
  <c r="GW788" i="1"/>
  <c r="GS899" i="1"/>
  <c r="GT899" i="1"/>
  <c r="GU899" i="1"/>
  <c r="GV899" i="1"/>
  <c r="GX899" i="1" s="1"/>
  <c r="GW899" i="1"/>
  <c r="GS664" i="1"/>
  <c r="GT664" i="1"/>
  <c r="GU664" i="1"/>
  <c r="GV664" i="1"/>
  <c r="GX664" i="1" s="1"/>
  <c r="GW664" i="1"/>
  <c r="GS755" i="1"/>
  <c r="GT755" i="1"/>
  <c r="GU755" i="1"/>
  <c r="GV755" i="1"/>
  <c r="GX755" i="1" s="1"/>
  <c r="GW755" i="1"/>
  <c r="GS888" i="1"/>
  <c r="GT888" i="1"/>
  <c r="GU888" i="1"/>
  <c r="GV888" i="1"/>
  <c r="GX888" i="1" s="1"/>
  <c r="GW888" i="1"/>
  <c r="GS896" i="1"/>
  <c r="GT896" i="1"/>
  <c r="GU896" i="1"/>
  <c r="GV896" i="1"/>
  <c r="GX896" i="1" s="1"/>
  <c r="GW896" i="1"/>
  <c r="GS331" i="1"/>
  <c r="GT331" i="1"/>
  <c r="GU331" i="1"/>
  <c r="GV331" i="1"/>
  <c r="GX331" i="1" s="1"/>
  <c r="GW331" i="1"/>
  <c r="GS247" i="1"/>
  <c r="GT247" i="1"/>
  <c r="GU247" i="1"/>
  <c r="GV247" i="1"/>
  <c r="GX247" i="1" s="1"/>
  <c r="GW247" i="1"/>
  <c r="GS511" i="1"/>
  <c r="GT511" i="1"/>
  <c r="GU511" i="1"/>
  <c r="GV511" i="1"/>
  <c r="GX511" i="1" s="1"/>
  <c r="GW511" i="1"/>
  <c r="GS516" i="1"/>
  <c r="GT516" i="1"/>
  <c r="GU516" i="1"/>
  <c r="GV516" i="1"/>
  <c r="GX516" i="1" s="1"/>
  <c r="GW516" i="1"/>
  <c r="GS577" i="1"/>
  <c r="GT577" i="1"/>
  <c r="GU577" i="1"/>
  <c r="GV577" i="1"/>
  <c r="GX577" i="1" s="1"/>
  <c r="GW577" i="1"/>
  <c r="GS796" i="1"/>
  <c r="GT796" i="1"/>
  <c r="GU796" i="1"/>
  <c r="GV796" i="1"/>
  <c r="GX796" i="1" s="1"/>
  <c r="GW796" i="1"/>
  <c r="GS908" i="1"/>
  <c r="GT908" i="1"/>
  <c r="GU908" i="1"/>
  <c r="GV908" i="1"/>
  <c r="GX908" i="1" s="1"/>
  <c r="GW908" i="1"/>
  <c r="GS954" i="1"/>
  <c r="GT954" i="1"/>
  <c r="GU954" i="1"/>
  <c r="GV954" i="1"/>
  <c r="GX954" i="1" s="1"/>
  <c r="GW954" i="1"/>
  <c r="GS686" i="1"/>
  <c r="GT686" i="1"/>
  <c r="GU686" i="1"/>
  <c r="GV686" i="1"/>
  <c r="GX686" i="1" s="1"/>
  <c r="GW686" i="1"/>
  <c r="GS771" i="1"/>
  <c r="GT771" i="1"/>
  <c r="GU771" i="1"/>
  <c r="GV771" i="1"/>
  <c r="GX771" i="1" s="1"/>
  <c r="GW771" i="1"/>
  <c r="GS291" i="1"/>
  <c r="GT291" i="1"/>
  <c r="GU291" i="1"/>
  <c r="GV291" i="1"/>
  <c r="GX291" i="1" s="1"/>
  <c r="GW291" i="1"/>
  <c r="GS311" i="1"/>
  <c r="GT311" i="1"/>
  <c r="GU311" i="1"/>
  <c r="GV311" i="1"/>
  <c r="GX311" i="1" s="1"/>
  <c r="GW311" i="1"/>
  <c r="GS307" i="1"/>
  <c r="GT307" i="1"/>
  <c r="GU307" i="1"/>
  <c r="GV307" i="1"/>
  <c r="GX307" i="1" s="1"/>
  <c r="GW307" i="1"/>
  <c r="GS446" i="1"/>
  <c r="GT446" i="1"/>
  <c r="GU446" i="1"/>
  <c r="GV446" i="1"/>
  <c r="GX446" i="1" s="1"/>
  <c r="GW446" i="1"/>
  <c r="GS418" i="1"/>
  <c r="GT418" i="1"/>
  <c r="GU418" i="1"/>
  <c r="GV418" i="1"/>
  <c r="GX418" i="1" s="1"/>
  <c r="GW418" i="1"/>
  <c r="GS654" i="1"/>
  <c r="GT654" i="1"/>
  <c r="GU654" i="1"/>
  <c r="GV654" i="1"/>
  <c r="GX654" i="1" s="1"/>
  <c r="GW654" i="1"/>
  <c r="GS689" i="1"/>
  <c r="GT689" i="1"/>
  <c r="GU689" i="1"/>
  <c r="GV689" i="1"/>
  <c r="GX689" i="1" s="1"/>
  <c r="GW689" i="1"/>
  <c r="GS183" i="1"/>
  <c r="GT183" i="1"/>
  <c r="GU183" i="1"/>
  <c r="GV183" i="1"/>
  <c r="GX183" i="1" s="1"/>
  <c r="GW183" i="1"/>
  <c r="GS542" i="1"/>
  <c r="GT542" i="1"/>
  <c r="GU542" i="1"/>
  <c r="GV542" i="1"/>
  <c r="GX542" i="1" s="1"/>
  <c r="GW542" i="1"/>
  <c r="GS83" i="1"/>
  <c r="GT83" i="1"/>
  <c r="GU83" i="1"/>
  <c r="GV83" i="1"/>
  <c r="GX83" i="1" s="1"/>
  <c r="GW83" i="1"/>
  <c r="GS175" i="1"/>
  <c r="GT175" i="1"/>
  <c r="GU175" i="1"/>
  <c r="GV175" i="1"/>
  <c r="GX175" i="1" s="1"/>
  <c r="GW175" i="1"/>
  <c r="GS676" i="1"/>
  <c r="GT676" i="1"/>
  <c r="GU676" i="1"/>
  <c r="GV676" i="1"/>
  <c r="GX676" i="1" s="1"/>
  <c r="GW676" i="1"/>
  <c r="GS806" i="1"/>
  <c r="GT806" i="1"/>
  <c r="GU806" i="1"/>
  <c r="GV806" i="1"/>
  <c r="GX806" i="1" s="1"/>
  <c r="GW806" i="1"/>
  <c r="GS603" i="1"/>
  <c r="GT603" i="1"/>
  <c r="GU603" i="1"/>
  <c r="GV603" i="1"/>
  <c r="GX603" i="1" s="1"/>
  <c r="GW603" i="1"/>
  <c r="GS706" i="1"/>
  <c r="GT706" i="1"/>
  <c r="GU706" i="1"/>
  <c r="GV706" i="1"/>
  <c r="GX706" i="1" s="1"/>
  <c r="GW706" i="1"/>
  <c r="GS112" i="1"/>
  <c r="GT112" i="1"/>
  <c r="GU112" i="1"/>
  <c r="GV112" i="1"/>
  <c r="GX112" i="1" s="1"/>
  <c r="GW112" i="1"/>
  <c r="GS309" i="1"/>
  <c r="GT309" i="1"/>
  <c r="GU309" i="1"/>
  <c r="GV309" i="1"/>
  <c r="GX309" i="1" s="1"/>
  <c r="GW309" i="1"/>
  <c r="GS172" i="1"/>
  <c r="GT172" i="1"/>
  <c r="GU172" i="1"/>
  <c r="GV172" i="1"/>
  <c r="GX172" i="1" s="1"/>
  <c r="GW172" i="1"/>
  <c r="GS36" i="1"/>
  <c r="GT36" i="1"/>
  <c r="GU36" i="1"/>
  <c r="GV36" i="1"/>
  <c r="GX36" i="1" s="1"/>
  <c r="GW36" i="1"/>
  <c r="GS51" i="1"/>
  <c r="GT51" i="1"/>
  <c r="GU51" i="1"/>
  <c r="GV51" i="1"/>
  <c r="GX51" i="1" s="1"/>
  <c r="GW51" i="1"/>
  <c r="GS935" i="1"/>
  <c r="GT935" i="1"/>
  <c r="GU935" i="1"/>
  <c r="GV935" i="1"/>
  <c r="GX935" i="1" s="1"/>
  <c r="GW935" i="1"/>
  <c r="GS567" i="1"/>
  <c r="GT567" i="1"/>
  <c r="GU567" i="1"/>
  <c r="GV567" i="1"/>
  <c r="GX567" i="1" s="1"/>
  <c r="GW567" i="1"/>
  <c r="GS60" i="1"/>
  <c r="GT60" i="1"/>
  <c r="GU60" i="1"/>
  <c r="GV60" i="1"/>
  <c r="GX60" i="1" s="1"/>
  <c r="GW60" i="1"/>
  <c r="GS597" i="1"/>
  <c r="GT597" i="1"/>
  <c r="GU597" i="1"/>
  <c r="GV597" i="1"/>
  <c r="GX597" i="1" s="1"/>
  <c r="GW597" i="1"/>
  <c r="GS823" i="1"/>
  <c r="GT823" i="1"/>
  <c r="GU823" i="1"/>
  <c r="GV823" i="1"/>
  <c r="GX823" i="1" s="1"/>
  <c r="GW823" i="1"/>
  <c r="GS145" i="1"/>
  <c r="GT145" i="1"/>
  <c r="GU145" i="1"/>
  <c r="GV145" i="1"/>
  <c r="GX145" i="1" s="1"/>
  <c r="GW145" i="1"/>
  <c r="GS272" i="1"/>
  <c r="GT272" i="1"/>
  <c r="GU272" i="1"/>
  <c r="GV272" i="1"/>
  <c r="GX272" i="1" s="1"/>
  <c r="GW272" i="1"/>
  <c r="GS793" i="1"/>
  <c r="GT793" i="1"/>
  <c r="GU793" i="1"/>
  <c r="GV793" i="1"/>
  <c r="GX793" i="1" s="1"/>
  <c r="GW793" i="1"/>
  <c r="GS931" i="1"/>
  <c r="GT931" i="1"/>
  <c r="GU931" i="1"/>
  <c r="GV931" i="1"/>
  <c r="GX931" i="1" s="1"/>
  <c r="GW931" i="1"/>
  <c r="GS574" i="1"/>
  <c r="GT574" i="1"/>
  <c r="GU574" i="1"/>
  <c r="GV574" i="1"/>
  <c r="GX574" i="1" s="1"/>
  <c r="GW574" i="1"/>
  <c r="GS633" i="1"/>
  <c r="GT633" i="1"/>
  <c r="GU633" i="1"/>
  <c r="GV633" i="1"/>
  <c r="GX633" i="1" s="1"/>
  <c r="GW633" i="1"/>
  <c r="GS297" i="1"/>
  <c r="GT297" i="1"/>
  <c r="GU297" i="1"/>
  <c r="GV297" i="1"/>
  <c r="GX297" i="1" s="1"/>
  <c r="GW297" i="1"/>
  <c r="GS101" i="1"/>
  <c r="GT101" i="1"/>
  <c r="GU101" i="1"/>
  <c r="GV101" i="1"/>
  <c r="GX101" i="1" s="1"/>
  <c r="GW101" i="1"/>
  <c r="GS280" i="1"/>
  <c r="GT280" i="1"/>
  <c r="GU280" i="1"/>
  <c r="GV280" i="1"/>
  <c r="GX280" i="1" s="1"/>
  <c r="GW280" i="1"/>
  <c r="GS169" i="1"/>
  <c r="GT169" i="1"/>
  <c r="GU169" i="1"/>
  <c r="GV169" i="1"/>
  <c r="GX169" i="1" s="1"/>
  <c r="GW169" i="1"/>
  <c r="GS224" i="1"/>
  <c r="GT224" i="1"/>
  <c r="GU224" i="1"/>
  <c r="GV224" i="1"/>
  <c r="GX224" i="1" s="1"/>
  <c r="GW224" i="1"/>
  <c r="GS308" i="1"/>
  <c r="GT308" i="1"/>
  <c r="GU308" i="1"/>
  <c r="GV308" i="1"/>
  <c r="GX308" i="1" s="1"/>
  <c r="GW308" i="1"/>
  <c r="GS298" i="1"/>
  <c r="GT298" i="1"/>
  <c r="GU298" i="1"/>
  <c r="GV298" i="1"/>
  <c r="GX298" i="1" s="1"/>
  <c r="GW298" i="1"/>
  <c r="GS460" i="1"/>
  <c r="GT460" i="1"/>
  <c r="GU460" i="1"/>
  <c r="GV460" i="1"/>
  <c r="GX460" i="1" s="1"/>
  <c r="GW460" i="1"/>
  <c r="GS826" i="1"/>
  <c r="GT826" i="1"/>
  <c r="GU826" i="1"/>
  <c r="GV826" i="1"/>
  <c r="GX826" i="1" s="1"/>
  <c r="GW826" i="1"/>
  <c r="GS119" i="1"/>
  <c r="GT119" i="1"/>
  <c r="GU119" i="1"/>
  <c r="GV119" i="1"/>
  <c r="GX119" i="1" s="1"/>
  <c r="GW119" i="1"/>
  <c r="GS254" i="1"/>
  <c r="GT254" i="1"/>
  <c r="GU254" i="1"/>
  <c r="GV254" i="1"/>
  <c r="GX254" i="1" s="1"/>
  <c r="GW254" i="1"/>
  <c r="GS912" i="1"/>
  <c r="GT912" i="1"/>
  <c r="GU912" i="1"/>
  <c r="GV912" i="1"/>
  <c r="GX912" i="1" s="1"/>
  <c r="GW912" i="1"/>
  <c r="GS519" i="1"/>
  <c r="GT519" i="1"/>
  <c r="GU519" i="1"/>
  <c r="GV519" i="1"/>
  <c r="GX519" i="1" s="1"/>
  <c r="GW519" i="1"/>
  <c r="GS919" i="1"/>
  <c r="GT919" i="1"/>
  <c r="GU919" i="1"/>
  <c r="GV919" i="1"/>
  <c r="GX919" i="1" s="1"/>
  <c r="GW919" i="1"/>
  <c r="GS133" i="1"/>
  <c r="GT133" i="1"/>
  <c r="GU133" i="1"/>
  <c r="GV133" i="1"/>
  <c r="GX133" i="1" s="1"/>
  <c r="GW133" i="1"/>
  <c r="GS570" i="1"/>
  <c r="GT570" i="1"/>
  <c r="GU570" i="1"/>
  <c r="GV570" i="1"/>
  <c r="GX570" i="1" s="1"/>
  <c r="GW570" i="1"/>
  <c r="GS772" i="1"/>
  <c r="GT772" i="1"/>
  <c r="GU772" i="1"/>
  <c r="GV772" i="1"/>
  <c r="GX772" i="1" s="1"/>
  <c r="GW772" i="1"/>
  <c r="GS26" i="1"/>
  <c r="GT26" i="1"/>
  <c r="GU26" i="1"/>
  <c r="GV26" i="1"/>
  <c r="GX26" i="1" s="1"/>
  <c r="GW26" i="1"/>
  <c r="GS653" i="1"/>
  <c r="GT653" i="1"/>
  <c r="GU653" i="1"/>
  <c r="GV653" i="1"/>
  <c r="GX653" i="1" s="1"/>
  <c r="GW653" i="1"/>
  <c r="GS598" i="1"/>
  <c r="GT598" i="1"/>
  <c r="GU598" i="1"/>
  <c r="GV598" i="1"/>
  <c r="GX598" i="1" s="1"/>
  <c r="GW598" i="1"/>
  <c r="GS864" i="1"/>
  <c r="GT864" i="1"/>
  <c r="GU864" i="1"/>
  <c r="GV864" i="1"/>
  <c r="GX864" i="1" s="1"/>
  <c r="GW864" i="1"/>
  <c r="GS837" i="1"/>
  <c r="GT837" i="1"/>
  <c r="GU837" i="1"/>
  <c r="GV837" i="1"/>
  <c r="GX837" i="1" s="1"/>
  <c r="GW837" i="1"/>
  <c r="GS902" i="1"/>
  <c r="GT902" i="1"/>
  <c r="GU902" i="1"/>
  <c r="GV902" i="1"/>
  <c r="GX902" i="1" s="1"/>
  <c r="GW902" i="1"/>
  <c r="GS863" i="1"/>
  <c r="GT863" i="1"/>
  <c r="GU863" i="1"/>
  <c r="GV863" i="1"/>
  <c r="GX863" i="1" s="1"/>
  <c r="GW863" i="1"/>
  <c r="GS481" i="1"/>
  <c r="GT481" i="1"/>
  <c r="GU481" i="1"/>
  <c r="GV481" i="1"/>
  <c r="GX481" i="1" s="1"/>
  <c r="GW481" i="1"/>
  <c r="GS304" i="1"/>
  <c r="GT304" i="1"/>
  <c r="GU304" i="1"/>
  <c r="GV304" i="1"/>
  <c r="GX304" i="1" s="1"/>
  <c r="GW304" i="1"/>
  <c r="GS781" i="1"/>
  <c r="GT781" i="1"/>
  <c r="GU781" i="1"/>
  <c r="GV781" i="1"/>
  <c r="GX781" i="1" s="1"/>
  <c r="GW781" i="1"/>
  <c r="GS611" i="1"/>
  <c r="GT611" i="1"/>
  <c r="GU611" i="1"/>
  <c r="GV611" i="1"/>
  <c r="GX611" i="1" s="1"/>
  <c r="GW611" i="1"/>
  <c r="GS539" i="1"/>
  <c r="GT539" i="1"/>
  <c r="GU539" i="1"/>
  <c r="GV539" i="1"/>
  <c r="GX539" i="1" s="1"/>
  <c r="GW539" i="1"/>
  <c r="GS716" i="1"/>
  <c r="GT716" i="1"/>
  <c r="GU716" i="1"/>
  <c r="GV716" i="1"/>
  <c r="GX716" i="1" s="1"/>
  <c r="GW716" i="1"/>
  <c r="GS7" i="1"/>
  <c r="GT7" i="1"/>
  <c r="GU7" i="1"/>
  <c r="GV7" i="1"/>
  <c r="GX7" i="1" s="1"/>
  <c r="GW7" i="1"/>
  <c r="GS825" i="1"/>
  <c r="GT825" i="1"/>
  <c r="GU825" i="1"/>
  <c r="GV825" i="1"/>
  <c r="GX825" i="1" s="1"/>
  <c r="GW825" i="1"/>
  <c r="GS727" i="1"/>
  <c r="GT727" i="1"/>
  <c r="GU727" i="1"/>
  <c r="GV727" i="1"/>
  <c r="GX727" i="1" s="1"/>
  <c r="GW727" i="1"/>
  <c r="GS650" i="1"/>
  <c r="GT650" i="1"/>
  <c r="GU650" i="1"/>
  <c r="GV650" i="1"/>
  <c r="GX650" i="1" s="1"/>
  <c r="GW650" i="1"/>
  <c r="GS747" i="1"/>
  <c r="GT747" i="1"/>
  <c r="GU747" i="1"/>
  <c r="GV747" i="1"/>
  <c r="GX747" i="1" s="1"/>
  <c r="GW747" i="1"/>
  <c r="GS25" i="1"/>
  <c r="GT25" i="1"/>
  <c r="GU25" i="1"/>
  <c r="GV25" i="1"/>
  <c r="GX25" i="1" s="1"/>
  <c r="GW25" i="1"/>
  <c r="GS136" i="1"/>
  <c r="GT136" i="1"/>
  <c r="GU136" i="1"/>
  <c r="GV136" i="1"/>
  <c r="GX136" i="1" s="1"/>
  <c r="GW136" i="1"/>
  <c r="GS487" i="1"/>
  <c r="GT487" i="1"/>
  <c r="GU487" i="1"/>
  <c r="GV487" i="1"/>
  <c r="GX487" i="1" s="1"/>
  <c r="GW487" i="1"/>
  <c r="GS294" i="1"/>
  <c r="GT294" i="1"/>
  <c r="GU294" i="1"/>
  <c r="GV294" i="1"/>
  <c r="GX294" i="1" s="1"/>
  <c r="GW294" i="1"/>
  <c r="GS591" i="1"/>
  <c r="GT591" i="1"/>
  <c r="GU591" i="1"/>
  <c r="GV591" i="1"/>
  <c r="GX591" i="1" s="1"/>
  <c r="GW591" i="1"/>
  <c r="GS702" i="1"/>
  <c r="GT702" i="1"/>
  <c r="GU702" i="1"/>
  <c r="GV702" i="1"/>
  <c r="GX702" i="1" s="1"/>
  <c r="GW702" i="1"/>
  <c r="GS753" i="1"/>
  <c r="GT753" i="1"/>
  <c r="GU753" i="1"/>
  <c r="GV753" i="1"/>
  <c r="GX753" i="1" s="1"/>
  <c r="GW753" i="1"/>
  <c r="GS368" i="1"/>
  <c r="GT368" i="1"/>
  <c r="GU368" i="1"/>
  <c r="GV368" i="1"/>
  <c r="GX368" i="1" s="1"/>
  <c r="GW368" i="1"/>
  <c r="GS339" i="1"/>
  <c r="GT339" i="1"/>
  <c r="GU339" i="1"/>
  <c r="GV339" i="1"/>
  <c r="GX339" i="1" s="1"/>
  <c r="GW339" i="1"/>
  <c r="GS831" i="1"/>
  <c r="GT831" i="1"/>
  <c r="GU831" i="1"/>
  <c r="GV831" i="1"/>
  <c r="GX831" i="1" s="1"/>
  <c r="GW831" i="1"/>
  <c r="GS957" i="1"/>
  <c r="GT957" i="1"/>
  <c r="GU957" i="1"/>
  <c r="GV957" i="1"/>
  <c r="GX957" i="1" s="1"/>
  <c r="GW957" i="1"/>
  <c r="GS209" i="1"/>
  <c r="GT209" i="1"/>
  <c r="GU209" i="1"/>
  <c r="GV209" i="1"/>
  <c r="GX209" i="1" s="1"/>
  <c r="GW209" i="1"/>
  <c r="GS192" i="1"/>
  <c r="GT192" i="1"/>
  <c r="GU192" i="1"/>
  <c r="GV192" i="1"/>
  <c r="GX192" i="1" s="1"/>
  <c r="GW192" i="1"/>
  <c r="GS937" i="1"/>
  <c r="GT937" i="1"/>
  <c r="GU937" i="1"/>
  <c r="GV937" i="1"/>
  <c r="GX937" i="1" s="1"/>
  <c r="GW937" i="1"/>
  <c r="GS300" i="1"/>
  <c r="GT300" i="1"/>
  <c r="GU300" i="1"/>
  <c r="GV300" i="1"/>
  <c r="GX300" i="1" s="1"/>
  <c r="GW300" i="1"/>
  <c r="GS892" i="1"/>
  <c r="GT892" i="1"/>
  <c r="GU892" i="1"/>
  <c r="GV892" i="1"/>
  <c r="GX892" i="1" s="1"/>
  <c r="GW892" i="1"/>
  <c r="GS802" i="1"/>
  <c r="GT802" i="1"/>
  <c r="GU802" i="1"/>
  <c r="GV802" i="1"/>
  <c r="GX802" i="1" s="1"/>
  <c r="GW802" i="1"/>
  <c r="GS322" i="1"/>
  <c r="GT322" i="1"/>
  <c r="GU322" i="1"/>
  <c r="GV322" i="1"/>
  <c r="GX322" i="1" s="1"/>
  <c r="GW322" i="1"/>
  <c r="GS527" i="1"/>
  <c r="GT527" i="1"/>
  <c r="GU527" i="1"/>
  <c r="GV527" i="1"/>
  <c r="GX527" i="1" s="1"/>
  <c r="GW527" i="1"/>
  <c r="GS408" i="1"/>
  <c r="GT408" i="1"/>
  <c r="GU408" i="1"/>
  <c r="GV408" i="1"/>
  <c r="GX408" i="1" s="1"/>
  <c r="GW408" i="1"/>
  <c r="GS815" i="1"/>
  <c r="GT815" i="1"/>
  <c r="GU815" i="1"/>
  <c r="GV815" i="1"/>
  <c r="GX815" i="1" s="1"/>
  <c r="GW815" i="1"/>
  <c r="GS932" i="1"/>
  <c r="GT932" i="1"/>
  <c r="GU932" i="1"/>
  <c r="GV932" i="1"/>
  <c r="GX932" i="1" s="1"/>
  <c r="GW932" i="1"/>
  <c r="GS701" i="1"/>
  <c r="GT701" i="1"/>
  <c r="GU701" i="1"/>
  <c r="GV701" i="1"/>
  <c r="GX701" i="1" s="1"/>
  <c r="GW701" i="1"/>
  <c r="GS281" i="1"/>
  <c r="GT281" i="1"/>
  <c r="GU281" i="1"/>
  <c r="GV281" i="1"/>
  <c r="GX281" i="1" s="1"/>
  <c r="GW281" i="1"/>
  <c r="GS46" i="1"/>
  <c r="GT46" i="1"/>
  <c r="GU46" i="1"/>
  <c r="GV46" i="1"/>
  <c r="GX46" i="1" s="1"/>
  <c r="GW46" i="1"/>
  <c r="GS652" i="1"/>
  <c r="GT652" i="1"/>
  <c r="GU652" i="1"/>
  <c r="GV652" i="1"/>
  <c r="GX652" i="1" s="1"/>
  <c r="GW652" i="1"/>
  <c r="GS761" i="1"/>
  <c r="GT761" i="1"/>
  <c r="GU761" i="1"/>
  <c r="GV761" i="1"/>
  <c r="GX761" i="1" s="1"/>
  <c r="GW761" i="1"/>
  <c r="GS655" i="1"/>
  <c r="GT655" i="1"/>
  <c r="GU655" i="1"/>
  <c r="GV655" i="1"/>
  <c r="GX655" i="1" s="1"/>
  <c r="GW655" i="1"/>
  <c r="GS817" i="1"/>
  <c r="GT817" i="1"/>
  <c r="GU817" i="1"/>
  <c r="GV817" i="1"/>
  <c r="GX817" i="1" s="1"/>
  <c r="GW817" i="1"/>
  <c r="GS465" i="1"/>
  <c r="GT465" i="1"/>
  <c r="GU465" i="1"/>
  <c r="GV465" i="1"/>
  <c r="GX465" i="1" s="1"/>
  <c r="GW465" i="1"/>
  <c r="GS323" i="1"/>
  <c r="GT323" i="1"/>
  <c r="GU323" i="1"/>
  <c r="GV323" i="1"/>
  <c r="GX323" i="1" s="1"/>
  <c r="GW323" i="1"/>
  <c r="GS794" i="1"/>
  <c r="GT794" i="1"/>
  <c r="GU794" i="1"/>
  <c r="GV794" i="1"/>
  <c r="GX794" i="1" s="1"/>
  <c r="GW794" i="1"/>
  <c r="GS329" i="1"/>
  <c r="GT329" i="1"/>
  <c r="GU329" i="1"/>
  <c r="GV329" i="1"/>
  <c r="GX329" i="1" s="1"/>
  <c r="GW329" i="1"/>
  <c r="GS783" i="1"/>
  <c r="GT783" i="1"/>
  <c r="GU783" i="1"/>
  <c r="GV783" i="1"/>
  <c r="GX783" i="1" s="1"/>
  <c r="GW783" i="1"/>
  <c r="GS756" i="1"/>
  <c r="GT756" i="1"/>
  <c r="GU756" i="1"/>
  <c r="GV756" i="1"/>
  <c r="GX756" i="1" s="1"/>
  <c r="GW756" i="1"/>
  <c r="GS18" i="1"/>
  <c r="GT18" i="1"/>
  <c r="GU18" i="1"/>
  <c r="GV18" i="1"/>
  <c r="GX18" i="1" s="1"/>
  <c r="GW18" i="1"/>
  <c r="GS522" i="1"/>
  <c r="GT522" i="1"/>
  <c r="GU522" i="1"/>
  <c r="GV522" i="1"/>
  <c r="GX522" i="1" s="1"/>
  <c r="GW522" i="1"/>
  <c r="GS91" i="1"/>
  <c r="GT91" i="1"/>
  <c r="GU91" i="1"/>
  <c r="GV91" i="1"/>
  <c r="GX91" i="1" s="1"/>
  <c r="GW91" i="1"/>
  <c r="GS512" i="1"/>
  <c r="GT512" i="1"/>
  <c r="GU512" i="1"/>
  <c r="GV512" i="1"/>
  <c r="GX512" i="1" s="1"/>
  <c r="GW512" i="1"/>
  <c r="GS662" i="1"/>
  <c r="GT662" i="1"/>
  <c r="GU662" i="1"/>
  <c r="GV662" i="1"/>
  <c r="GX662" i="1" s="1"/>
  <c r="GW662" i="1"/>
  <c r="GS941" i="1"/>
  <c r="GT941" i="1"/>
  <c r="GU941" i="1"/>
  <c r="GV941" i="1"/>
  <c r="GX941" i="1" s="1"/>
  <c r="GW941" i="1"/>
  <c r="GS439" i="1"/>
  <c r="GT439" i="1"/>
  <c r="GU439" i="1"/>
  <c r="GV439" i="1"/>
  <c r="GX439" i="1" s="1"/>
  <c r="GW439" i="1"/>
  <c r="GS417" i="1"/>
  <c r="GT417" i="1"/>
  <c r="GU417" i="1"/>
  <c r="GV417" i="1"/>
  <c r="GX417" i="1" s="1"/>
  <c r="GW417" i="1"/>
  <c r="GS779" i="1"/>
  <c r="GT779" i="1"/>
  <c r="GU779" i="1"/>
  <c r="GV779" i="1"/>
  <c r="GX779" i="1" s="1"/>
  <c r="GW779" i="1"/>
  <c r="GS90" i="1"/>
  <c r="GT90" i="1"/>
  <c r="GU90" i="1"/>
  <c r="GV90" i="1"/>
  <c r="GX90" i="1" s="1"/>
  <c r="GW90" i="1"/>
  <c r="GS312" i="1"/>
  <c r="GT312" i="1"/>
  <c r="GU312" i="1"/>
  <c r="GV312" i="1"/>
  <c r="GX312" i="1" s="1"/>
  <c r="GW312" i="1"/>
  <c r="GS319" i="1"/>
  <c r="GT319" i="1"/>
  <c r="GU319" i="1"/>
  <c r="GV319" i="1"/>
  <c r="GX319" i="1" s="1"/>
  <c r="GW319" i="1"/>
  <c r="GS882" i="1"/>
  <c r="GT882" i="1"/>
  <c r="GU882" i="1"/>
  <c r="GV882" i="1"/>
  <c r="GX882" i="1" s="1"/>
  <c r="GW882" i="1"/>
  <c r="GS647" i="1"/>
  <c r="GT647" i="1"/>
  <c r="GU647" i="1"/>
  <c r="GV647" i="1"/>
  <c r="GX647" i="1" s="1"/>
  <c r="GW647" i="1"/>
  <c r="GS181" i="1"/>
  <c r="GT181" i="1"/>
  <c r="GU181" i="1"/>
  <c r="GV181" i="1"/>
  <c r="GX181" i="1" s="1"/>
  <c r="GW181" i="1"/>
  <c r="GS104" i="1"/>
  <c r="GT104" i="1"/>
  <c r="GU104" i="1"/>
  <c r="GV104" i="1"/>
  <c r="GX104" i="1" s="1"/>
  <c r="GW104" i="1"/>
  <c r="GS498" i="1"/>
  <c r="GT498" i="1"/>
  <c r="GU498" i="1"/>
  <c r="GV498" i="1"/>
  <c r="GX498" i="1" s="1"/>
  <c r="GW498" i="1"/>
  <c r="GS824" i="1"/>
  <c r="GT824" i="1"/>
  <c r="GU824" i="1"/>
  <c r="GV824" i="1"/>
  <c r="GX824" i="1" s="1"/>
  <c r="GW824" i="1"/>
  <c r="GS438" i="1"/>
  <c r="GT438" i="1"/>
  <c r="GU438" i="1"/>
  <c r="GV438" i="1"/>
  <c r="GX438" i="1" s="1"/>
  <c r="GW438" i="1"/>
  <c r="GS754" i="1"/>
  <c r="GT754" i="1"/>
  <c r="GU754" i="1"/>
  <c r="GV754" i="1"/>
  <c r="GX754" i="1" s="1"/>
  <c r="GW754" i="1"/>
  <c r="GS467" i="1"/>
  <c r="GT467" i="1"/>
  <c r="GU467" i="1"/>
  <c r="GV467" i="1"/>
  <c r="GX467" i="1" s="1"/>
  <c r="GW467" i="1"/>
  <c r="GS315" i="1"/>
  <c r="GT315" i="1"/>
  <c r="GU315" i="1"/>
  <c r="GV315" i="1"/>
  <c r="GX315" i="1" s="1"/>
  <c r="GW315" i="1"/>
  <c r="GS78" i="1"/>
  <c r="GT78" i="1"/>
  <c r="GU78" i="1"/>
  <c r="GV78" i="1"/>
  <c r="GX78" i="1" s="1"/>
  <c r="GW78" i="1"/>
  <c r="GS533" i="1"/>
  <c r="GT533" i="1"/>
  <c r="GU533" i="1"/>
  <c r="GV533" i="1"/>
  <c r="GX533" i="1" s="1"/>
  <c r="GW533" i="1"/>
  <c r="GS966" i="1"/>
  <c r="GT966" i="1"/>
  <c r="GU966" i="1"/>
  <c r="GV966" i="1"/>
  <c r="GX966" i="1" s="1"/>
  <c r="GW966" i="1"/>
  <c r="GS142" i="1"/>
  <c r="GT142" i="1"/>
  <c r="GU142" i="1"/>
  <c r="GV142" i="1"/>
  <c r="GX142" i="1" s="1"/>
  <c r="GW142" i="1"/>
  <c r="GS890" i="1"/>
  <c r="GT890" i="1"/>
  <c r="GU890" i="1"/>
  <c r="GV890" i="1"/>
  <c r="GX890" i="1" s="1"/>
  <c r="GW890" i="1"/>
  <c r="GS571" i="1"/>
  <c r="GT571" i="1"/>
  <c r="GU571" i="1"/>
  <c r="GV571" i="1"/>
  <c r="GX571" i="1" s="1"/>
  <c r="GW571" i="1"/>
  <c r="GS548" i="1"/>
  <c r="GT548" i="1"/>
  <c r="GU548" i="1"/>
  <c r="GV548" i="1"/>
  <c r="GX548" i="1" s="1"/>
  <c r="GW548" i="1"/>
  <c r="GS347" i="1"/>
  <c r="GT347" i="1"/>
  <c r="GU347" i="1"/>
  <c r="GV347" i="1"/>
  <c r="GX347" i="1" s="1"/>
  <c r="GW347" i="1"/>
  <c r="GS844" i="1"/>
  <c r="GT844" i="1"/>
  <c r="GU844" i="1"/>
  <c r="GV844" i="1"/>
  <c r="GX844" i="1" s="1"/>
  <c r="GW844" i="1"/>
  <c r="GS62" i="1"/>
  <c r="GT62" i="1"/>
  <c r="GU62" i="1"/>
  <c r="GV62" i="1"/>
  <c r="GX62" i="1" s="1"/>
  <c r="GW62" i="1"/>
  <c r="GS589" i="1"/>
  <c r="GT589" i="1"/>
  <c r="GU589" i="1"/>
  <c r="GV589" i="1"/>
  <c r="GX589" i="1" s="1"/>
  <c r="GW589" i="1"/>
  <c r="GS973" i="1"/>
  <c r="GT973" i="1"/>
  <c r="GU973" i="1"/>
  <c r="GV973" i="1"/>
  <c r="GX973" i="1" s="1"/>
  <c r="GW973" i="1"/>
  <c r="GS884" i="1"/>
  <c r="GT884" i="1"/>
  <c r="GU884" i="1"/>
  <c r="GV884" i="1"/>
  <c r="GX884" i="1" s="1"/>
  <c r="GW884" i="1"/>
  <c r="GS239" i="1"/>
  <c r="GT239" i="1"/>
  <c r="GU239" i="1"/>
  <c r="GV239" i="1"/>
  <c r="GX239" i="1" s="1"/>
  <c r="GW239" i="1"/>
  <c r="GS830" i="1"/>
  <c r="GT830" i="1"/>
  <c r="GU830" i="1"/>
  <c r="GV830" i="1"/>
  <c r="GX830" i="1" s="1"/>
  <c r="GW830" i="1"/>
  <c r="GS868" i="1"/>
  <c r="GT868" i="1"/>
  <c r="GU868" i="1"/>
  <c r="GV868" i="1"/>
  <c r="GX868" i="1" s="1"/>
  <c r="GW868" i="1"/>
  <c r="GS513" i="1"/>
  <c r="GT513" i="1"/>
  <c r="GU513" i="1"/>
  <c r="GV513" i="1"/>
  <c r="GX513" i="1" s="1"/>
  <c r="GW513" i="1"/>
  <c r="GS174" i="1"/>
  <c r="GT174" i="1"/>
  <c r="GU174" i="1"/>
  <c r="GV174" i="1"/>
  <c r="GX174" i="1" s="1"/>
  <c r="GW174" i="1"/>
  <c r="GS696" i="1"/>
  <c r="GT696" i="1"/>
  <c r="GU696" i="1"/>
  <c r="GV696" i="1"/>
  <c r="GX696" i="1" s="1"/>
  <c r="GW696" i="1"/>
  <c r="GS268" i="1"/>
  <c r="GT268" i="1"/>
  <c r="GU268" i="1"/>
  <c r="GV268" i="1"/>
  <c r="GX268" i="1" s="1"/>
  <c r="GW268" i="1"/>
  <c r="GS975" i="1"/>
  <c r="GT975" i="1"/>
  <c r="GU975" i="1"/>
  <c r="GV975" i="1"/>
  <c r="GX975" i="1" s="1"/>
  <c r="GW975" i="1"/>
  <c r="GS385" i="1"/>
  <c r="GT385" i="1"/>
  <c r="GU385" i="1"/>
  <c r="GV385" i="1"/>
  <c r="GX385" i="1" s="1"/>
  <c r="GW385" i="1"/>
  <c r="GS836" i="1"/>
  <c r="GT836" i="1"/>
  <c r="GU836" i="1"/>
  <c r="GV836" i="1"/>
  <c r="GX836" i="1" s="1"/>
  <c r="GW836" i="1"/>
  <c r="GS636" i="1"/>
  <c r="GT636" i="1"/>
  <c r="GU636" i="1"/>
  <c r="GV636" i="1"/>
  <c r="GX636" i="1" s="1"/>
  <c r="GW636" i="1"/>
  <c r="GS660" i="1"/>
  <c r="GT660" i="1"/>
  <c r="GU660" i="1"/>
  <c r="GV660" i="1"/>
  <c r="GX660" i="1" s="1"/>
  <c r="GW660" i="1"/>
  <c r="GS538" i="1"/>
  <c r="GT538" i="1"/>
  <c r="GU538" i="1"/>
  <c r="GV538" i="1"/>
  <c r="GX538" i="1" s="1"/>
  <c r="GW538" i="1"/>
  <c r="GS164" i="1"/>
  <c r="GT164" i="1"/>
  <c r="GU164" i="1"/>
  <c r="GV164" i="1"/>
  <c r="GX164" i="1" s="1"/>
  <c r="GW164" i="1"/>
  <c r="GS541" i="1"/>
  <c r="GT541" i="1"/>
  <c r="GU541" i="1"/>
  <c r="GV541" i="1"/>
  <c r="GX541" i="1" s="1"/>
  <c r="GW541" i="1"/>
  <c r="GS29" i="1"/>
  <c r="GT29" i="1"/>
  <c r="GU29" i="1"/>
  <c r="GV29" i="1"/>
  <c r="GX29" i="1" s="1"/>
  <c r="GW29" i="1"/>
  <c r="GS508" i="1"/>
  <c r="GT508" i="1"/>
  <c r="GU508" i="1"/>
  <c r="GV508" i="1"/>
  <c r="GX508" i="1" s="1"/>
  <c r="GW508" i="1"/>
  <c r="GS389" i="1"/>
  <c r="GT389" i="1"/>
  <c r="GU389" i="1"/>
  <c r="GV389" i="1"/>
  <c r="GX389" i="1" s="1"/>
  <c r="GW389" i="1"/>
  <c r="GS956" i="1"/>
  <c r="GT956" i="1"/>
  <c r="GU956" i="1"/>
  <c r="GV956" i="1"/>
  <c r="GX956" i="1" s="1"/>
  <c r="GW956" i="1"/>
  <c r="GS545" i="1"/>
  <c r="GT545" i="1"/>
  <c r="GU545" i="1"/>
  <c r="GV545" i="1"/>
  <c r="GX545" i="1" s="1"/>
  <c r="GW545" i="1"/>
  <c r="GS249" i="1"/>
  <c r="GT249" i="1"/>
  <c r="GU249" i="1"/>
  <c r="GV249" i="1"/>
  <c r="GX249" i="1" s="1"/>
  <c r="GW249" i="1"/>
  <c r="GS33" i="1"/>
  <c r="GT33" i="1"/>
  <c r="GU33" i="1"/>
  <c r="GV33" i="1"/>
  <c r="GX33" i="1" s="1"/>
  <c r="GW33" i="1"/>
  <c r="GS227" i="1"/>
  <c r="GT227" i="1"/>
  <c r="GU227" i="1"/>
  <c r="GV227" i="1"/>
  <c r="GX227" i="1" s="1"/>
  <c r="GW227" i="1"/>
  <c r="GS947" i="1"/>
  <c r="GT947" i="1"/>
  <c r="GU947" i="1"/>
  <c r="GV947" i="1"/>
  <c r="GX947" i="1" s="1"/>
  <c r="GW947" i="1"/>
  <c r="GS865" i="1"/>
  <c r="GT865" i="1"/>
  <c r="GU865" i="1"/>
  <c r="GV865" i="1"/>
  <c r="GX865" i="1" s="1"/>
  <c r="GW865" i="1"/>
  <c r="GS266" i="1"/>
  <c r="GT266" i="1"/>
  <c r="GU266" i="1"/>
  <c r="GV266" i="1"/>
  <c r="GX266" i="1" s="1"/>
  <c r="GW266" i="1"/>
  <c r="GS685" i="1"/>
  <c r="GT685" i="1"/>
  <c r="GU685" i="1"/>
  <c r="GV685" i="1"/>
  <c r="GX685" i="1" s="1"/>
  <c r="GW685" i="1"/>
  <c r="GS586" i="1"/>
  <c r="GT586" i="1"/>
  <c r="GU586" i="1"/>
  <c r="GV586" i="1"/>
  <c r="GX586" i="1" s="1"/>
  <c r="GW586" i="1"/>
  <c r="GS332" i="1"/>
  <c r="GT332" i="1"/>
  <c r="GU332" i="1"/>
  <c r="GV332" i="1"/>
  <c r="GX332" i="1" s="1"/>
  <c r="GW332" i="1"/>
  <c r="GS476" i="1"/>
  <c r="GT476" i="1"/>
  <c r="GU476" i="1"/>
  <c r="GV476" i="1"/>
  <c r="GX476" i="1" s="1"/>
  <c r="GW476" i="1"/>
  <c r="GS363" i="1"/>
  <c r="GT363" i="1"/>
  <c r="GU363" i="1"/>
  <c r="GV363" i="1"/>
  <c r="GX363" i="1" s="1"/>
  <c r="GW363" i="1"/>
  <c r="GS179" i="1"/>
  <c r="GT179" i="1"/>
  <c r="GU179" i="1"/>
  <c r="GV179" i="1"/>
  <c r="GX179" i="1" s="1"/>
  <c r="GW179" i="1"/>
  <c r="GS700" i="1"/>
  <c r="GT700" i="1"/>
  <c r="GU700" i="1"/>
  <c r="GV700" i="1"/>
  <c r="GX700" i="1" s="1"/>
  <c r="GW700" i="1"/>
  <c r="GS543" i="1"/>
  <c r="GT543" i="1"/>
  <c r="GU543" i="1"/>
  <c r="GV543" i="1"/>
  <c r="GX543" i="1" s="1"/>
  <c r="GW543" i="1"/>
  <c r="GS305" i="1"/>
  <c r="GT305" i="1"/>
  <c r="GU305" i="1"/>
  <c r="GV305" i="1"/>
  <c r="GX305" i="1" s="1"/>
  <c r="GW305" i="1"/>
  <c r="GS85" i="1"/>
  <c r="GT85" i="1"/>
  <c r="GU85" i="1"/>
  <c r="GV85" i="1"/>
  <c r="GX85" i="1" s="1"/>
  <c r="GW85" i="1"/>
  <c r="GS391" i="1"/>
  <c r="GT391" i="1"/>
  <c r="GU391" i="1"/>
  <c r="GV391" i="1"/>
  <c r="GX391" i="1" s="1"/>
  <c r="GW391" i="1"/>
  <c r="GS416" i="1"/>
  <c r="GT416" i="1"/>
  <c r="GU416" i="1"/>
  <c r="GV416" i="1"/>
  <c r="GX416" i="1" s="1"/>
  <c r="GW416" i="1"/>
  <c r="GS927" i="1"/>
  <c r="GT927" i="1"/>
  <c r="GU927" i="1"/>
  <c r="GV927" i="1"/>
  <c r="GX927" i="1" s="1"/>
  <c r="GW927" i="1"/>
  <c r="GS602" i="1"/>
  <c r="GT602" i="1"/>
  <c r="GU602" i="1"/>
  <c r="GV602" i="1"/>
  <c r="GX602" i="1" s="1"/>
  <c r="GW602" i="1"/>
  <c r="GS582" i="1"/>
  <c r="GT582" i="1"/>
  <c r="GU582" i="1"/>
  <c r="GV582" i="1"/>
  <c r="GX582" i="1" s="1"/>
  <c r="GW582" i="1"/>
  <c r="GS820" i="1"/>
  <c r="GT820" i="1"/>
  <c r="GU820" i="1"/>
  <c r="GV820" i="1"/>
  <c r="GX820" i="1" s="1"/>
  <c r="GW820" i="1"/>
  <c r="GS128" i="1"/>
  <c r="GT128" i="1"/>
  <c r="GU128" i="1"/>
  <c r="GV128" i="1"/>
  <c r="GX128" i="1" s="1"/>
  <c r="GW128" i="1"/>
  <c r="GS563" i="1"/>
  <c r="GT563" i="1"/>
  <c r="GU563" i="1"/>
  <c r="GV563" i="1"/>
  <c r="GX563" i="1" s="1"/>
  <c r="GW563" i="1"/>
  <c r="GS709" i="1"/>
  <c r="GT709" i="1"/>
  <c r="GU709" i="1"/>
  <c r="GV709" i="1"/>
  <c r="GX709" i="1" s="1"/>
  <c r="GW709" i="1"/>
  <c r="GS95" i="1"/>
  <c r="GT95" i="1"/>
  <c r="GU95" i="1"/>
  <c r="GV95" i="1"/>
  <c r="GX95" i="1" s="1"/>
  <c r="GW95" i="1"/>
  <c r="GS958" i="1"/>
  <c r="GT958" i="1"/>
  <c r="GU958" i="1"/>
  <c r="GV958" i="1"/>
  <c r="GX958" i="1" s="1"/>
  <c r="GW958" i="1"/>
  <c r="GS326" i="1"/>
  <c r="GT326" i="1"/>
  <c r="GU326" i="1"/>
  <c r="GV326" i="1"/>
  <c r="GX326" i="1" s="1"/>
  <c r="GW326" i="1"/>
  <c r="GS6" i="1"/>
  <c r="GT6" i="1"/>
  <c r="GU6" i="1"/>
  <c r="GV6" i="1"/>
  <c r="GX6" i="1" s="1"/>
  <c r="GW6" i="1"/>
  <c r="GS578" i="1"/>
  <c r="GT578" i="1"/>
  <c r="GU578" i="1"/>
  <c r="GV578" i="1"/>
  <c r="GX578" i="1" s="1"/>
  <c r="GW578" i="1"/>
  <c r="GS413" i="1"/>
  <c r="GT413" i="1"/>
  <c r="GU413" i="1"/>
  <c r="GV413" i="1"/>
  <c r="GX413" i="1" s="1"/>
  <c r="GW413" i="1"/>
  <c r="GS691" i="1"/>
  <c r="GT691" i="1"/>
  <c r="GU691" i="1"/>
  <c r="GV691" i="1"/>
  <c r="GX691" i="1" s="1"/>
  <c r="GW691" i="1"/>
  <c r="GS259" i="1"/>
  <c r="GT259" i="1"/>
  <c r="GU259" i="1"/>
  <c r="GV259" i="1"/>
  <c r="GX259" i="1" s="1"/>
  <c r="GW259" i="1"/>
  <c r="GS40" i="1"/>
  <c r="GT40" i="1"/>
  <c r="GU40" i="1"/>
  <c r="GV40" i="1"/>
  <c r="GX40" i="1" s="1"/>
  <c r="GW40" i="1"/>
  <c r="GS801" i="1"/>
  <c r="GT801" i="1"/>
  <c r="GU801" i="1"/>
  <c r="GV801" i="1"/>
  <c r="GX801" i="1" s="1"/>
  <c r="GW801" i="1"/>
  <c r="GS364" i="1"/>
  <c r="GT364" i="1"/>
  <c r="GU364" i="1"/>
  <c r="GV364" i="1"/>
  <c r="GX364" i="1" s="1"/>
  <c r="GW364" i="1"/>
  <c r="GS486" i="1"/>
  <c r="GT486" i="1"/>
  <c r="GU486" i="1"/>
  <c r="GV486" i="1"/>
  <c r="GX486" i="1" s="1"/>
  <c r="GW486" i="1"/>
  <c r="GS88" i="1"/>
  <c r="GT88" i="1"/>
  <c r="GU88" i="1"/>
  <c r="GV88" i="1"/>
  <c r="GX88" i="1" s="1"/>
  <c r="GW88" i="1"/>
  <c r="GS950" i="1"/>
  <c r="GT950" i="1"/>
  <c r="GU950" i="1"/>
  <c r="GV950" i="1"/>
  <c r="GX950" i="1" s="1"/>
  <c r="GW950" i="1"/>
  <c r="GS951" i="1"/>
  <c r="GT951" i="1"/>
  <c r="GU951" i="1"/>
  <c r="GV951" i="1"/>
  <c r="GX951" i="1" s="1"/>
  <c r="GW951" i="1"/>
  <c r="GS760" i="1"/>
  <c r="GT760" i="1"/>
  <c r="GU760" i="1"/>
  <c r="GV760" i="1"/>
  <c r="GX760" i="1" s="1"/>
  <c r="GW760" i="1"/>
  <c r="GS530" i="1"/>
  <c r="GT530" i="1"/>
  <c r="GU530" i="1"/>
  <c r="GV530" i="1"/>
  <c r="GX530" i="1" s="1"/>
  <c r="GW530" i="1"/>
  <c r="GS489" i="1"/>
  <c r="GT489" i="1"/>
  <c r="GU489" i="1"/>
  <c r="GV489" i="1"/>
  <c r="GX489" i="1" s="1"/>
  <c r="GW489" i="1"/>
  <c r="GS707" i="1"/>
  <c r="GT707" i="1"/>
  <c r="GU707" i="1"/>
  <c r="GV707" i="1"/>
  <c r="GX707" i="1" s="1"/>
  <c r="GW707" i="1"/>
  <c r="GS162" i="1"/>
  <c r="GT162" i="1"/>
  <c r="GU162" i="1"/>
  <c r="GV162" i="1"/>
  <c r="GX162" i="1" s="1"/>
  <c r="GW162" i="1"/>
  <c r="GS894" i="1"/>
  <c r="GT894" i="1"/>
  <c r="GU894" i="1"/>
  <c r="GV894" i="1"/>
  <c r="GX894" i="1" s="1"/>
  <c r="GW894" i="1"/>
  <c r="GS27" i="1"/>
  <c r="GT27" i="1"/>
  <c r="GU27" i="1"/>
  <c r="GV27" i="1"/>
  <c r="GX27" i="1" s="1"/>
  <c r="GW27" i="1"/>
  <c r="GS554" i="1"/>
  <c r="GT554" i="1"/>
  <c r="GU554" i="1"/>
  <c r="GV554" i="1"/>
  <c r="GX554" i="1" s="1"/>
  <c r="GW554" i="1"/>
  <c r="GS396" i="1"/>
  <c r="GT396" i="1"/>
  <c r="GU396" i="1"/>
  <c r="GV396" i="1"/>
  <c r="GX396" i="1" s="1"/>
  <c r="GW396" i="1"/>
  <c r="GS369" i="1"/>
  <c r="GT369" i="1"/>
  <c r="GU369" i="1"/>
  <c r="GV369" i="1"/>
  <c r="GX369" i="1" s="1"/>
  <c r="GW369" i="1"/>
  <c r="GS485" i="1"/>
  <c r="GT485" i="1"/>
  <c r="GU485" i="1"/>
  <c r="GV485" i="1"/>
  <c r="GX485" i="1" s="1"/>
  <c r="GW485" i="1"/>
  <c r="GS344" i="1"/>
  <c r="GT344" i="1"/>
  <c r="GU344" i="1"/>
  <c r="GV344" i="1"/>
  <c r="GX344" i="1" s="1"/>
  <c r="GW344" i="1"/>
  <c r="GS832" i="1"/>
  <c r="GT832" i="1"/>
  <c r="GU832" i="1"/>
  <c r="GV832" i="1"/>
  <c r="GX832" i="1" s="1"/>
  <c r="GW832" i="1"/>
  <c r="GS835" i="1"/>
  <c r="GT835" i="1"/>
  <c r="GU835" i="1"/>
  <c r="GV835" i="1"/>
  <c r="GX835" i="1" s="1"/>
  <c r="GW835" i="1"/>
  <c r="GS198" i="1"/>
  <c r="GT198" i="1"/>
  <c r="GU198" i="1"/>
  <c r="GV198" i="1"/>
  <c r="GX198" i="1" s="1"/>
  <c r="GW198" i="1"/>
  <c r="GS462" i="1"/>
  <c r="GT462" i="1"/>
  <c r="GU462" i="1"/>
  <c r="GV462" i="1"/>
  <c r="GX462" i="1" s="1"/>
  <c r="GW462" i="1"/>
  <c r="GS251" i="1"/>
  <c r="GT251" i="1"/>
  <c r="GU251" i="1"/>
  <c r="GV251" i="1"/>
  <c r="GX251" i="1" s="1"/>
  <c r="GW251" i="1"/>
  <c r="GS906" i="1"/>
  <c r="GT906" i="1"/>
  <c r="GU906" i="1"/>
  <c r="GV906" i="1"/>
  <c r="GX906" i="1" s="1"/>
  <c r="GW906" i="1"/>
  <c r="GS269" i="1"/>
  <c r="GT269" i="1"/>
  <c r="GU269" i="1"/>
  <c r="GV269" i="1"/>
  <c r="GX269" i="1" s="1"/>
  <c r="GW269" i="1"/>
  <c r="GS550" i="1"/>
  <c r="GT550" i="1"/>
  <c r="GU550" i="1"/>
  <c r="GV550" i="1"/>
  <c r="GX550" i="1" s="1"/>
  <c r="GW550" i="1"/>
  <c r="GS370" i="1"/>
  <c r="GT370" i="1"/>
  <c r="GU370" i="1"/>
  <c r="GV370" i="1"/>
  <c r="GX370" i="1" s="1"/>
  <c r="GW370" i="1"/>
  <c r="GS505" i="1"/>
  <c r="GT505" i="1"/>
  <c r="GU505" i="1"/>
  <c r="GV505" i="1"/>
  <c r="GX505" i="1" s="1"/>
  <c r="GW505" i="1"/>
  <c r="GS459" i="1"/>
  <c r="GT459" i="1"/>
  <c r="GU459" i="1"/>
  <c r="GV459" i="1"/>
  <c r="GX459" i="1" s="1"/>
  <c r="GW459" i="1"/>
  <c r="GS945" i="1"/>
  <c r="GT945" i="1"/>
  <c r="GU945" i="1"/>
  <c r="GV945" i="1"/>
  <c r="GX945" i="1" s="1"/>
  <c r="GW945" i="1"/>
  <c r="GS117" i="1"/>
  <c r="GT117" i="1"/>
  <c r="GU117" i="1"/>
  <c r="GV117" i="1"/>
  <c r="GX117" i="1" s="1"/>
  <c r="GW117" i="1"/>
  <c r="GS207" i="1"/>
  <c r="GT207" i="1"/>
  <c r="GU207" i="1"/>
  <c r="GV207" i="1"/>
  <c r="GX207" i="1" s="1"/>
  <c r="GW207" i="1"/>
  <c r="GS634" i="1"/>
  <c r="GT634" i="1"/>
  <c r="GU634" i="1"/>
  <c r="GV634" i="1"/>
  <c r="GX634" i="1" s="1"/>
  <c r="GW634" i="1"/>
  <c r="GS803" i="1"/>
  <c r="GT803" i="1"/>
  <c r="GU803" i="1"/>
  <c r="GV803" i="1"/>
  <c r="GX803" i="1" s="1"/>
  <c r="GW803" i="1"/>
  <c r="GS470" i="1"/>
  <c r="GT470" i="1"/>
  <c r="GU470" i="1"/>
  <c r="GV470" i="1"/>
  <c r="GX470" i="1" s="1"/>
  <c r="GW470" i="1"/>
  <c r="GS316" i="1"/>
  <c r="GT316" i="1"/>
  <c r="GU316" i="1"/>
  <c r="GV316" i="1"/>
  <c r="GX316" i="1" s="1"/>
  <c r="GW316" i="1"/>
  <c r="GS466" i="1"/>
  <c r="GT466" i="1"/>
  <c r="GU466" i="1"/>
  <c r="GV466" i="1"/>
  <c r="GX466" i="1" s="1"/>
  <c r="GW466" i="1"/>
  <c r="GS889" i="1"/>
  <c r="GT889" i="1"/>
  <c r="GU889" i="1"/>
  <c r="GV889" i="1"/>
  <c r="GX889" i="1" s="1"/>
  <c r="GW889" i="1"/>
  <c r="GS827" i="1"/>
  <c r="GT827" i="1"/>
  <c r="GU827" i="1"/>
  <c r="GV827" i="1"/>
  <c r="GX827" i="1" s="1"/>
  <c r="GW827" i="1"/>
  <c r="GS649" i="1"/>
  <c r="GT649" i="1"/>
  <c r="GU649" i="1"/>
  <c r="GV649" i="1"/>
  <c r="GX649" i="1" s="1"/>
  <c r="GW649" i="1"/>
  <c r="GS176" i="1"/>
  <c r="GT176" i="1"/>
  <c r="GU176" i="1"/>
  <c r="GV176" i="1"/>
  <c r="GX176" i="1" s="1"/>
  <c r="GW176" i="1"/>
  <c r="GS774" i="1"/>
  <c r="GT774" i="1"/>
  <c r="GU774" i="1"/>
  <c r="GV774" i="1"/>
  <c r="GX774" i="1" s="1"/>
  <c r="GW774" i="1"/>
  <c r="GS529" i="1"/>
  <c r="GT529" i="1"/>
  <c r="GU529" i="1"/>
  <c r="GV529" i="1"/>
  <c r="GX529" i="1" s="1"/>
  <c r="GW529" i="1"/>
  <c r="GS800" i="1"/>
  <c r="GT800" i="1"/>
  <c r="GU800" i="1"/>
  <c r="GV800" i="1"/>
  <c r="GX800" i="1" s="1"/>
  <c r="GW800" i="1"/>
  <c r="GS80" i="1"/>
  <c r="GT80" i="1"/>
  <c r="GU80" i="1"/>
  <c r="GV80" i="1"/>
  <c r="GX80" i="1" s="1"/>
  <c r="GW80" i="1"/>
  <c r="GS146" i="1"/>
  <c r="GT146" i="1"/>
  <c r="GU146" i="1"/>
  <c r="GV146" i="1"/>
  <c r="GX146" i="1" s="1"/>
  <c r="GW146" i="1"/>
  <c r="GS494" i="1"/>
  <c r="GT494" i="1"/>
  <c r="GU494" i="1"/>
  <c r="GV494" i="1"/>
  <c r="GX494" i="1" s="1"/>
  <c r="GW494" i="1"/>
  <c r="GS237" i="1"/>
  <c r="GT237" i="1"/>
  <c r="GU237" i="1"/>
  <c r="GV237" i="1"/>
  <c r="GX237" i="1" s="1"/>
  <c r="GW237" i="1"/>
  <c r="GS876" i="1"/>
  <c r="GT876" i="1"/>
  <c r="GU876" i="1"/>
  <c r="GV876" i="1"/>
  <c r="GX876" i="1" s="1"/>
  <c r="GW876" i="1"/>
  <c r="GS879" i="1"/>
  <c r="GT879" i="1"/>
  <c r="GU879" i="1"/>
  <c r="GV879" i="1"/>
  <c r="GX879" i="1" s="1"/>
  <c r="GW879" i="1"/>
  <c r="GS939" i="1"/>
  <c r="GT939" i="1"/>
  <c r="GU939" i="1"/>
  <c r="GV939" i="1"/>
  <c r="GX939" i="1" s="1"/>
  <c r="GW939" i="1"/>
  <c r="GS946" i="1"/>
  <c r="GT946" i="1"/>
  <c r="GU946" i="1"/>
  <c r="GV946" i="1"/>
  <c r="GX946" i="1" s="1"/>
  <c r="GW946" i="1"/>
  <c r="GS798" i="1"/>
  <c r="GT798" i="1"/>
  <c r="GU798" i="1"/>
  <c r="GV798" i="1"/>
  <c r="GX798" i="1" s="1"/>
  <c r="GW798" i="1"/>
  <c r="GS963" i="1"/>
  <c r="GT963" i="1"/>
  <c r="GU963" i="1"/>
  <c r="GV963" i="1"/>
  <c r="GX963" i="1" s="1"/>
  <c r="GW963" i="1"/>
  <c r="GS362" i="1"/>
  <c r="GT362" i="1"/>
  <c r="GU362" i="1"/>
  <c r="GV362" i="1"/>
  <c r="GX362" i="1" s="1"/>
  <c r="GW362" i="1"/>
  <c r="GS229" i="1"/>
  <c r="GT229" i="1"/>
  <c r="GU229" i="1"/>
  <c r="GV229" i="1"/>
  <c r="GX229" i="1" s="1"/>
  <c r="GW229" i="1"/>
  <c r="GS807" i="1"/>
  <c r="GT807" i="1"/>
  <c r="GU807" i="1"/>
  <c r="GV807" i="1"/>
  <c r="GX807" i="1" s="1"/>
  <c r="GW807" i="1"/>
  <c r="GS87" i="1"/>
  <c r="GT87" i="1"/>
  <c r="GU87" i="1"/>
  <c r="GV87" i="1"/>
  <c r="GX87" i="1" s="1"/>
  <c r="GW87" i="1"/>
  <c r="GS940" i="1"/>
  <c r="GT940" i="1"/>
  <c r="GU940" i="1"/>
  <c r="GV940" i="1"/>
  <c r="GX940" i="1" s="1"/>
  <c r="GW940" i="1"/>
  <c r="GS501" i="1"/>
  <c r="GT501" i="1"/>
  <c r="GU501" i="1"/>
  <c r="GV501" i="1"/>
  <c r="GX501" i="1" s="1"/>
  <c r="GW501" i="1"/>
  <c r="GS167" i="1"/>
  <c r="GT167" i="1"/>
  <c r="GU167" i="1"/>
  <c r="GV167" i="1"/>
  <c r="GX167" i="1" s="1"/>
  <c r="GW167" i="1"/>
  <c r="GS105" i="1"/>
  <c r="GT105" i="1"/>
  <c r="GU105" i="1"/>
  <c r="GV105" i="1"/>
  <c r="GX105" i="1" s="1"/>
  <c r="GW105" i="1"/>
  <c r="GS317" i="1"/>
  <c r="GT317" i="1"/>
  <c r="GU317" i="1"/>
  <c r="GV317" i="1"/>
  <c r="GX317" i="1" s="1"/>
  <c r="GW317" i="1"/>
  <c r="GS638" i="1"/>
  <c r="GT638" i="1"/>
  <c r="GU638" i="1"/>
  <c r="GV638" i="1"/>
  <c r="GX638" i="1" s="1"/>
  <c r="GW638" i="1"/>
  <c r="GS351" i="1"/>
  <c r="GT351" i="1"/>
  <c r="GU351" i="1"/>
  <c r="GV351" i="1"/>
  <c r="GX351" i="1" s="1"/>
  <c r="GW351" i="1"/>
  <c r="GS628" i="1"/>
  <c r="GT628" i="1"/>
  <c r="GU628" i="1"/>
  <c r="GV628" i="1"/>
  <c r="GX628" i="1" s="1"/>
  <c r="GW628" i="1"/>
  <c r="GS340" i="1"/>
  <c r="GT340" i="1"/>
  <c r="GU340" i="1"/>
  <c r="GV340" i="1"/>
  <c r="GX340" i="1" s="1"/>
  <c r="GW340" i="1"/>
  <c r="GS878" i="1"/>
  <c r="GT878" i="1"/>
  <c r="GU878" i="1"/>
  <c r="GV878" i="1"/>
  <c r="GX878" i="1" s="1"/>
  <c r="GW878" i="1"/>
  <c r="GS910" i="1"/>
  <c r="GT910" i="1"/>
  <c r="GU910" i="1"/>
  <c r="GV910" i="1"/>
  <c r="GX910" i="1" s="1"/>
  <c r="GW910" i="1"/>
  <c r="GS306" i="1"/>
  <c r="GT306" i="1"/>
  <c r="GU306" i="1"/>
  <c r="GV306" i="1"/>
  <c r="GX306" i="1" s="1"/>
  <c r="GW306" i="1"/>
  <c r="GS360" i="1"/>
  <c r="GT360" i="1"/>
  <c r="GU360" i="1"/>
  <c r="GV360" i="1"/>
  <c r="GX360" i="1" s="1"/>
  <c r="GW360" i="1"/>
  <c r="GS73" i="1"/>
  <c r="GT73" i="1"/>
  <c r="GU73" i="1"/>
  <c r="GV73" i="1"/>
  <c r="GX73" i="1" s="1"/>
  <c r="GW73" i="1"/>
  <c r="GS929" i="1"/>
  <c r="GT929" i="1"/>
  <c r="GU929" i="1"/>
  <c r="GV929" i="1"/>
  <c r="GX929" i="1" s="1"/>
  <c r="GW929" i="1"/>
  <c r="GS177" i="1"/>
  <c r="GT177" i="1"/>
  <c r="GU177" i="1"/>
  <c r="GV177" i="1"/>
  <c r="GX177" i="1" s="1"/>
  <c r="GW177" i="1"/>
  <c r="GS381" i="1"/>
  <c r="GT381" i="1"/>
  <c r="GU381" i="1"/>
  <c r="GV381" i="1"/>
  <c r="GX381" i="1" s="1"/>
  <c r="GW381" i="1"/>
  <c r="GS42" i="1"/>
  <c r="GT42" i="1"/>
  <c r="GU42" i="1"/>
  <c r="GV42" i="1"/>
  <c r="GX42" i="1" s="1"/>
  <c r="GW42" i="1"/>
  <c r="GS710" i="1"/>
  <c r="GT710" i="1"/>
  <c r="GU710" i="1"/>
  <c r="GV710" i="1"/>
  <c r="GX710" i="1" s="1"/>
  <c r="GW710" i="1"/>
  <c r="GS65" i="1"/>
  <c r="GT65" i="1"/>
  <c r="GU65" i="1"/>
  <c r="GV65" i="1"/>
  <c r="GX65" i="1" s="1"/>
  <c r="GW65" i="1"/>
  <c r="GS478" i="1"/>
  <c r="GT478" i="1"/>
  <c r="GU478" i="1"/>
  <c r="GV478" i="1"/>
  <c r="GX478" i="1" s="1"/>
  <c r="GW478" i="1"/>
  <c r="GS615" i="1"/>
  <c r="GT615" i="1"/>
  <c r="GU615" i="1"/>
  <c r="GV615" i="1"/>
  <c r="GX615" i="1" s="1"/>
  <c r="GW615" i="1"/>
  <c r="GS61" i="1"/>
  <c r="GT61" i="1"/>
  <c r="GU61" i="1"/>
  <c r="GV61" i="1"/>
  <c r="GX61" i="1" s="1"/>
  <c r="GW61" i="1"/>
  <c r="GS59" i="1"/>
  <c r="GT59" i="1"/>
  <c r="GU59" i="1"/>
  <c r="GV59" i="1"/>
  <c r="GX59" i="1" s="1"/>
  <c r="GW59" i="1"/>
  <c r="GS547" i="1"/>
  <c r="GT547" i="1"/>
  <c r="GU547" i="1"/>
  <c r="GV547" i="1"/>
  <c r="GX547" i="1" s="1"/>
  <c r="GW547" i="1"/>
  <c r="GS656" i="1"/>
  <c r="GT656" i="1"/>
  <c r="GU656" i="1"/>
  <c r="GV656" i="1"/>
  <c r="GX656" i="1" s="1"/>
  <c r="GW656" i="1"/>
  <c r="GS699" i="1"/>
  <c r="GT699" i="1"/>
  <c r="GU699" i="1"/>
  <c r="GV699" i="1"/>
  <c r="GX699" i="1" s="1"/>
  <c r="GW699" i="1"/>
  <c r="GS86" i="1"/>
  <c r="GT86" i="1"/>
  <c r="GU86" i="1"/>
  <c r="GV86" i="1"/>
  <c r="GX86" i="1" s="1"/>
  <c r="GW86" i="1"/>
  <c r="GS14" i="1"/>
  <c r="GT14" i="1"/>
  <c r="GU14" i="1"/>
  <c r="GV14" i="1"/>
  <c r="GX14" i="1" s="1"/>
  <c r="GW14" i="1"/>
  <c r="GS970" i="1"/>
  <c r="GT970" i="1"/>
  <c r="GU970" i="1"/>
  <c r="GV970" i="1"/>
  <c r="GX970" i="1" s="1"/>
  <c r="GW970" i="1"/>
  <c r="GS52" i="1"/>
  <c r="GT52" i="1"/>
  <c r="GU52" i="1"/>
  <c r="GV52" i="1"/>
  <c r="GX52" i="1" s="1"/>
  <c r="GW52" i="1"/>
  <c r="GS196" i="1"/>
  <c r="GT196" i="1"/>
  <c r="GU196" i="1"/>
  <c r="GV196" i="1"/>
  <c r="GX196" i="1" s="1"/>
  <c r="GW196" i="1"/>
  <c r="GS452" i="1"/>
  <c r="GT452" i="1"/>
  <c r="GU452" i="1"/>
  <c r="GV452" i="1"/>
  <c r="GX452" i="1" s="1"/>
  <c r="GW452" i="1"/>
  <c r="GS506" i="1"/>
  <c r="GT506" i="1"/>
  <c r="GU506" i="1"/>
  <c r="GV506" i="1"/>
  <c r="GX506" i="1" s="1"/>
  <c r="GW506" i="1"/>
  <c r="GS230" i="1"/>
  <c r="GT230" i="1"/>
  <c r="GU230" i="1"/>
  <c r="GV230" i="1"/>
  <c r="GX230" i="1" s="1"/>
  <c r="GW230" i="1"/>
  <c r="GS335" i="1"/>
  <c r="GT335" i="1"/>
  <c r="GU335" i="1"/>
  <c r="GV335" i="1"/>
  <c r="GX335" i="1" s="1"/>
  <c r="GW335" i="1"/>
  <c r="GS944" i="1"/>
  <c r="GT944" i="1"/>
  <c r="GU944" i="1"/>
  <c r="GV944" i="1"/>
  <c r="GX944" i="1" s="1"/>
  <c r="GW944" i="1"/>
  <c r="GS482" i="1"/>
  <c r="GT482" i="1"/>
  <c r="GU482" i="1"/>
  <c r="GV482" i="1"/>
  <c r="GX482" i="1" s="1"/>
  <c r="GW482" i="1"/>
  <c r="GS30" i="1"/>
  <c r="GT30" i="1"/>
  <c r="GU30" i="1"/>
  <c r="GV30" i="1"/>
  <c r="GX30" i="1" s="1"/>
  <c r="GW30" i="1"/>
  <c r="GS768" i="1"/>
  <c r="GT768" i="1"/>
  <c r="GU768" i="1"/>
  <c r="GV768" i="1"/>
  <c r="GX768" i="1" s="1"/>
  <c r="GW768" i="1"/>
  <c r="GS66" i="1"/>
  <c r="GT66" i="1"/>
  <c r="GU66" i="1"/>
  <c r="GV66" i="1"/>
  <c r="GX66" i="1" s="1"/>
  <c r="GW66" i="1"/>
  <c r="GS646" i="1"/>
  <c r="GT646" i="1"/>
  <c r="GU646" i="1"/>
  <c r="GV646" i="1"/>
  <c r="GX646" i="1" s="1"/>
  <c r="GW646" i="1"/>
  <c r="GS573" i="1"/>
  <c r="GT573" i="1"/>
  <c r="GU573" i="1"/>
  <c r="GV573" i="1"/>
  <c r="GX573" i="1" s="1"/>
  <c r="GW573" i="1"/>
  <c r="GS961" i="1"/>
  <c r="GT961" i="1"/>
  <c r="GU961" i="1"/>
  <c r="GV961" i="1"/>
  <c r="GX961" i="1" s="1"/>
  <c r="GW961" i="1"/>
  <c r="GS521" i="1"/>
  <c r="GT521" i="1"/>
  <c r="GU521" i="1"/>
  <c r="GV521" i="1"/>
  <c r="GX521" i="1" s="1"/>
  <c r="GW521" i="1"/>
  <c r="GS955" i="1"/>
  <c r="GT955" i="1"/>
  <c r="GU955" i="1"/>
  <c r="GV955" i="1"/>
  <c r="GX955" i="1" s="1"/>
  <c r="GW955" i="1"/>
  <c r="GS813" i="1"/>
  <c r="GT813" i="1"/>
  <c r="GU813" i="1"/>
  <c r="GV813" i="1"/>
  <c r="GX813" i="1" s="1"/>
  <c r="GW813" i="1"/>
  <c r="GS302" i="1"/>
  <c r="GT302" i="1"/>
  <c r="GU302" i="1"/>
  <c r="GV302" i="1"/>
  <c r="GX302" i="1" s="1"/>
  <c r="GW302" i="1"/>
  <c r="GS861" i="1"/>
  <c r="GT861" i="1"/>
  <c r="GU861" i="1"/>
  <c r="GV861" i="1"/>
  <c r="GX861" i="1" s="1"/>
  <c r="GW861" i="1"/>
  <c r="GS245" i="1"/>
  <c r="GT245" i="1"/>
  <c r="GU245" i="1"/>
  <c r="GV245" i="1"/>
  <c r="GX245" i="1" s="1"/>
  <c r="GW245" i="1"/>
  <c r="GS390" i="1"/>
  <c r="GT390" i="1"/>
  <c r="GU390" i="1"/>
  <c r="GV390" i="1"/>
  <c r="GX390" i="1" s="1"/>
  <c r="GW390" i="1"/>
  <c r="GS204" i="1"/>
  <c r="GT204" i="1"/>
  <c r="GU204" i="1"/>
  <c r="GV204" i="1"/>
  <c r="GX204" i="1" s="1"/>
  <c r="GW204" i="1"/>
  <c r="GS871" i="1"/>
  <c r="GT871" i="1"/>
  <c r="GU871" i="1"/>
  <c r="GV871" i="1"/>
  <c r="GX871" i="1" s="1"/>
  <c r="GW871" i="1"/>
  <c r="GS359" i="1"/>
  <c r="GT359" i="1"/>
  <c r="GU359" i="1"/>
  <c r="GV359" i="1"/>
  <c r="GX359" i="1" s="1"/>
  <c r="GW359" i="1"/>
  <c r="GS273" i="1"/>
  <c r="GT273" i="1"/>
  <c r="GU273" i="1"/>
  <c r="GV273" i="1"/>
  <c r="GX273" i="1" s="1"/>
  <c r="GW273" i="1"/>
  <c r="GS377" i="1"/>
  <c r="GT377" i="1"/>
  <c r="GU377" i="1"/>
  <c r="GV377" i="1"/>
  <c r="GX377" i="1" s="1"/>
  <c r="GW377" i="1"/>
  <c r="GS392" i="1"/>
  <c r="GT392" i="1"/>
  <c r="GU392" i="1"/>
  <c r="GV392" i="1"/>
  <c r="GX392" i="1" s="1"/>
  <c r="GW392" i="1"/>
  <c r="GS743" i="1"/>
  <c r="GT743" i="1"/>
  <c r="GU743" i="1"/>
  <c r="GV743" i="1"/>
  <c r="GX743" i="1" s="1"/>
  <c r="GW743" i="1"/>
  <c r="GS592" i="1"/>
  <c r="GT592" i="1"/>
  <c r="GU592" i="1"/>
  <c r="GV592" i="1"/>
  <c r="GX592" i="1" s="1"/>
  <c r="GW592" i="1"/>
  <c r="GS477" i="1"/>
  <c r="GT477" i="1"/>
  <c r="GU477" i="1"/>
  <c r="GV477" i="1"/>
  <c r="GX477" i="1" s="1"/>
  <c r="GW477" i="1"/>
  <c r="GS555" i="1"/>
  <c r="GT555" i="1"/>
  <c r="GU555" i="1"/>
  <c r="GV555" i="1"/>
  <c r="GX555" i="1" s="1"/>
  <c r="GW555" i="1"/>
  <c r="GS48" i="1"/>
  <c r="GT48" i="1"/>
  <c r="GU48" i="1"/>
  <c r="GV48" i="1"/>
  <c r="GX48" i="1" s="1"/>
  <c r="GW48" i="1"/>
  <c r="GS393" i="1"/>
  <c r="GT393" i="1"/>
  <c r="GU393" i="1"/>
  <c r="GV393" i="1"/>
  <c r="GX393" i="1" s="1"/>
  <c r="GW393" i="1"/>
  <c r="GS246" i="1"/>
  <c r="GT246" i="1"/>
  <c r="GU246" i="1"/>
  <c r="GV246" i="1"/>
  <c r="GX246" i="1" s="1"/>
  <c r="GW246" i="1"/>
  <c r="GS17" i="1"/>
  <c r="GT17" i="1"/>
  <c r="GU17" i="1"/>
  <c r="GV17" i="1"/>
  <c r="GX17" i="1" s="1"/>
  <c r="GW17" i="1"/>
  <c r="GS457" i="1"/>
  <c r="GT457" i="1"/>
  <c r="GU457" i="1"/>
  <c r="GV457" i="1"/>
  <c r="GX457" i="1" s="1"/>
  <c r="GW457" i="1"/>
  <c r="GS703" i="1"/>
  <c r="GT703" i="1"/>
  <c r="GU703" i="1"/>
  <c r="GV703" i="1"/>
  <c r="GX703" i="1" s="1"/>
  <c r="GW703" i="1"/>
  <c r="GS916" i="1"/>
  <c r="GT916" i="1"/>
  <c r="GU916" i="1"/>
  <c r="GV916" i="1"/>
  <c r="GX916" i="1" s="1"/>
  <c r="GW916" i="1"/>
  <c r="GS11" i="1"/>
  <c r="GT11" i="1"/>
  <c r="GU11" i="1"/>
  <c r="GV11" i="1"/>
  <c r="GX11" i="1" s="1"/>
  <c r="GW11" i="1"/>
  <c r="GS352" i="1"/>
  <c r="GT352" i="1"/>
  <c r="GU352" i="1"/>
  <c r="GV352" i="1"/>
  <c r="GX352" i="1" s="1"/>
  <c r="GW352" i="1"/>
  <c r="GS223" i="1"/>
  <c r="GT223" i="1"/>
  <c r="GU223" i="1"/>
  <c r="GV223" i="1"/>
  <c r="GX223" i="1" s="1"/>
  <c r="GW223" i="1"/>
  <c r="GS972" i="1"/>
  <c r="GT972" i="1"/>
  <c r="GU972" i="1"/>
  <c r="GV972" i="1"/>
  <c r="GX972" i="1" s="1"/>
  <c r="GW972" i="1"/>
  <c r="GS283" i="1"/>
  <c r="GT283" i="1"/>
  <c r="GU283" i="1"/>
  <c r="GV283" i="1"/>
  <c r="GX283" i="1" s="1"/>
  <c r="GW283" i="1"/>
  <c r="GS20" i="1"/>
  <c r="GT20" i="1"/>
  <c r="GU20" i="1"/>
  <c r="GV20" i="1"/>
  <c r="GX20" i="1" s="1"/>
  <c r="GW20" i="1"/>
  <c r="GS943" i="1"/>
  <c r="GT943" i="1"/>
  <c r="GU943" i="1"/>
  <c r="GV943" i="1"/>
  <c r="GX943" i="1" s="1"/>
  <c r="GW943" i="1"/>
  <c r="GS799" i="1"/>
  <c r="GT799" i="1"/>
  <c r="GU799" i="1"/>
  <c r="GV799" i="1"/>
  <c r="GX799" i="1" s="1"/>
  <c r="GW799" i="1"/>
  <c r="GS170" i="1"/>
  <c r="GT170" i="1"/>
  <c r="GU170" i="1"/>
  <c r="GV170" i="1"/>
  <c r="GX170" i="1" s="1"/>
  <c r="GW170" i="1"/>
  <c r="GS437" i="1"/>
  <c r="GT437" i="1"/>
  <c r="GU437" i="1"/>
  <c r="GV437" i="1"/>
  <c r="GX437" i="1" s="1"/>
  <c r="GW437" i="1"/>
  <c r="GS274" i="1"/>
  <c r="GT274" i="1"/>
  <c r="GU274" i="1"/>
  <c r="GV274" i="1"/>
  <c r="GX274" i="1" s="1"/>
  <c r="GW274" i="1"/>
  <c r="GS553" i="1"/>
  <c r="GT553" i="1"/>
  <c r="GU553" i="1"/>
  <c r="GV553" i="1"/>
  <c r="GX553" i="1" s="1"/>
  <c r="GW553" i="1"/>
  <c r="GS47" i="1"/>
  <c r="GT47" i="1"/>
  <c r="GU47" i="1"/>
  <c r="GV47" i="1"/>
  <c r="GX47" i="1" s="1"/>
  <c r="GW47" i="1"/>
  <c r="GS135" i="1"/>
  <c r="GT135" i="1"/>
  <c r="GU135" i="1"/>
  <c r="GV135" i="1"/>
  <c r="GX135" i="1" s="1"/>
  <c r="GW135" i="1"/>
  <c r="GS479" i="1"/>
  <c r="GT479" i="1"/>
  <c r="GU479" i="1"/>
  <c r="GV479" i="1"/>
  <c r="GX479" i="1" s="1"/>
  <c r="GW479" i="1"/>
  <c r="GS829" i="1"/>
  <c r="GT829" i="1"/>
  <c r="GU829" i="1"/>
  <c r="GV829" i="1"/>
  <c r="GX829" i="1" s="1"/>
  <c r="GW829" i="1"/>
  <c r="GS859" i="1"/>
  <c r="GT859" i="1"/>
  <c r="GU859" i="1"/>
  <c r="GV859" i="1"/>
  <c r="GX859" i="1" s="1"/>
  <c r="GW859" i="1"/>
  <c r="GS178" i="1"/>
  <c r="GT178" i="1"/>
  <c r="GU178" i="1"/>
  <c r="GV178" i="1"/>
  <c r="GX178" i="1" s="1"/>
  <c r="GW178" i="1"/>
  <c r="GS673" i="1"/>
  <c r="GT673" i="1"/>
  <c r="GU673" i="1"/>
  <c r="GV673" i="1"/>
  <c r="GX673" i="1" s="1"/>
  <c r="GW673" i="1"/>
  <c r="GS838" i="1"/>
  <c r="GT838" i="1"/>
  <c r="GU838" i="1"/>
  <c r="GV838" i="1"/>
  <c r="GX838" i="1" s="1"/>
  <c r="GW838" i="1"/>
  <c r="GS965" i="1"/>
  <c r="GT965" i="1"/>
  <c r="GU965" i="1"/>
  <c r="GV965" i="1"/>
  <c r="GX965" i="1" s="1"/>
  <c r="GW965" i="1"/>
  <c r="GS276" i="1"/>
  <c r="GT276" i="1"/>
  <c r="GU276" i="1"/>
  <c r="GV276" i="1"/>
  <c r="GX276" i="1" s="1"/>
  <c r="GW276" i="1"/>
  <c r="GS556" i="1"/>
  <c r="GT556" i="1"/>
  <c r="GU556" i="1"/>
  <c r="GV556" i="1"/>
  <c r="GX556" i="1" s="1"/>
  <c r="GW556" i="1"/>
  <c r="GS226" i="1"/>
  <c r="GT226" i="1"/>
  <c r="GU226" i="1"/>
  <c r="GV226" i="1"/>
  <c r="GX226" i="1" s="1"/>
  <c r="GW226" i="1"/>
  <c r="GS407" i="1"/>
  <c r="GT407" i="1"/>
  <c r="GU407" i="1"/>
  <c r="GV407" i="1"/>
  <c r="GX407" i="1" s="1"/>
  <c r="GW407" i="1"/>
  <c r="GS71" i="1"/>
  <c r="GT71" i="1"/>
  <c r="GU71" i="1"/>
  <c r="GV71" i="1"/>
  <c r="GX71" i="1" s="1"/>
  <c r="GW71" i="1"/>
  <c r="GS265" i="1"/>
  <c r="GT265" i="1"/>
  <c r="GU265" i="1"/>
  <c r="GV265" i="1"/>
  <c r="GX265" i="1" s="1"/>
  <c r="GW265" i="1"/>
  <c r="GS637" i="1"/>
  <c r="GT637" i="1"/>
  <c r="GU637" i="1"/>
  <c r="GV637" i="1"/>
  <c r="GX637" i="1" s="1"/>
  <c r="GW637" i="1"/>
  <c r="GS593" i="1"/>
  <c r="GT593" i="1"/>
  <c r="GU593" i="1"/>
  <c r="GV593" i="1"/>
  <c r="GX593" i="1" s="1"/>
  <c r="GW593" i="1"/>
  <c r="GS659" i="1"/>
  <c r="GT659" i="1"/>
  <c r="GU659" i="1"/>
  <c r="GV659" i="1"/>
  <c r="GX659" i="1" s="1"/>
  <c r="GW659" i="1"/>
  <c r="GS258" i="1"/>
  <c r="GT258" i="1"/>
  <c r="GU258" i="1"/>
  <c r="GV258" i="1"/>
  <c r="GX258" i="1" s="1"/>
  <c r="GW258" i="1"/>
  <c r="GS938" i="1"/>
  <c r="GT938" i="1"/>
  <c r="GU938" i="1"/>
  <c r="GV938" i="1"/>
  <c r="GX938" i="1" s="1"/>
  <c r="GW938" i="1"/>
  <c r="GS711" i="1"/>
  <c r="GT711" i="1"/>
  <c r="GU711" i="1"/>
  <c r="GV711" i="1"/>
  <c r="GX711" i="1" s="1"/>
  <c r="GW711" i="1"/>
  <c r="GS54" i="1"/>
  <c r="GT54" i="1"/>
  <c r="GU54" i="1"/>
  <c r="GV54" i="1"/>
  <c r="GX54" i="1" s="1"/>
  <c r="GW54" i="1"/>
  <c r="GS510" i="1"/>
  <c r="GT510" i="1"/>
  <c r="GU510" i="1"/>
  <c r="GV510" i="1"/>
  <c r="GX510" i="1" s="1"/>
  <c r="GW510" i="1"/>
  <c r="GS893" i="1"/>
  <c r="GT893" i="1"/>
  <c r="GU893" i="1"/>
  <c r="GV893" i="1"/>
  <c r="GX893" i="1" s="1"/>
  <c r="GW893" i="1"/>
  <c r="GS200" i="1"/>
  <c r="GT200" i="1"/>
  <c r="GU200" i="1"/>
  <c r="GV200" i="1"/>
  <c r="GX200" i="1" s="1"/>
  <c r="GW200" i="1"/>
  <c r="GS197" i="1"/>
  <c r="GT197" i="1"/>
  <c r="GU197" i="1"/>
  <c r="GV197" i="1"/>
  <c r="GX197" i="1" s="1"/>
  <c r="GW197" i="1"/>
  <c r="GS811" i="1"/>
  <c r="GT811" i="1"/>
  <c r="GU811" i="1"/>
  <c r="GV811" i="1"/>
  <c r="GX811" i="1" s="1"/>
  <c r="GW811" i="1"/>
  <c r="GS409" i="1"/>
  <c r="GT409" i="1"/>
  <c r="GU409" i="1"/>
  <c r="GV409" i="1"/>
  <c r="GX409" i="1" s="1"/>
  <c r="GW409" i="1"/>
  <c r="GS256" i="1"/>
  <c r="GT256" i="1"/>
  <c r="GU256" i="1"/>
  <c r="GV256" i="1"/>
  <c r="GX256" i="1" s="1"/>
  <c r="GW256" i="1"/>
  <c r="GS854" i="1"/>
  <c r="GT854" i="1"/>
  <c r="GU854" i="1"/>
  <c r="GV854" i="1"/>
  <c r="GX854" i="1" s="1"/>
  <c r="GW854" i="1"/>
  <c r="GS398" i="1"/>
  <c r="GT398" i="1"/>
  <c r="GU398" i="1"/>
  <c r="GV398" i="1"/>
  <c r="GX398" i="1" s="1"/>
  <c r="GW398" i="1"/>
  <c r="GS742" i="1"/>
  <c r="GT742" i="1"/>
  <c r="GU742" i="1"/>
  <c r="GV742" i="1"/>
  <c r="GX742" i="1" s="1"/>
  <c r="GW742" i="1"/>
  <c r="GS860" i="1"/>
  <c r="GT860" i="1"/>
  <c r="GU860" i="1"/>
  <c r="GV860" i="1"/>
  <c r="GX860" i="1" s="1"/>
  <c r="GW860" i="1"/>
  <c r="GS210" i="1"/>
  <c r="GT210" i="1"/>
  <c r="GU210" i="1"/>
  <c r="GV210" i="1"/>
  <c r="GX210" i="1" s="1"/>
  <c r="GW210" i="1"/>
  <c r="GS708" i="1"/>
  <c r="GT708" i="1"/>
  <c r="GU708" i="1"/>
  <c r="GV708" i="1"/>
  <c r="GX708" i="1" s="1"/>
  <c r="GW708" i="1"/>
  <c r="GS436" i="1"/>
  <c r="GT436" i="1"/>
  <c r="GU436" i="1"/>
  <c r="GV436" i="1"/>
  <c r="GX436" i="1" s="1"/>
  <c r="GW436" i="1"/>
  <c r="GS564" i="1"/>
  <c r="GT564" i="1"/>
  <c r="GU564" i="1"/>
  <c r="GV564" i="1"/>
  <c r="GX564" i="1" s="1"/>
  <c r="GW564" i="1"/>
  <c r="GS572" i="1"/>
  <c r="GT572" i="1"/>
  <c r="GU572" i="1"/>
  <c r="GV572" i="1"/>
  <c r="GX572" i="1" s="1"/>
  <c r="GW572" i="1"/>
  <c r="GS488" i="1"/>
  <c r="GT488" i="1"/>
  <c r="GU488" i="1"/>
  <c r="GV488" i="1"/>
  <c r="GX488" i="1" s="1"/>
  <c r="GW488" i="1"/>
  <c r="GS187" i="1"/>
  <c r="GT187" i="1"/>
  <c r="GU187" i="1"/>
  <c r="GV187" i="1"/>
  <c r="GX187" i="1" s="1"/>
  <c r="GW187" i="1"/>
  <c r="GS881" i="1"/>
  <c r="GT881" i="1"/>
  <c r="GU881" i="1"/>
  <c r="GV881" i="1"/>
  <c r="GX881" i="1" s="1"/>
  <c r="GW881" i="1"/>
  <c r="GS89" i="1"/>
  <c r="GT89" i="1"/>
  <c r="GU89" i="1"/>
  <c r="GV89" i="1"/>
  <c r="GX89" i="1" s="1"/>
  <c r="GW89" i="1"/>
  <c r="GS787" i="1"/>
  <c r="GT787" i="1"/>
  <c r="GU787" i="1"/>
  <c r="GV787" i="1"/>
  <c r="GX787" i="1" s="1"/>
  <c r="GW787" i="1"/>
  <c r="GS792" i="1"/>
  <c r="GT792" i="1"/>
  <c r="GU792" i="1"/>
  <c r="GV792" i="1"/>
  <c r="GX792" i="1" s="1"/>
  <c r="GW792" i="1"/>
  <c r="GS28" i="1"/>
  <c r="GT28" i="1"/>
  <c r="GU28" i="1"/>
  <c r="GV28" i="1"/>
  <c r="GX28" i="1" s="1"/>
  <c r="GW28" i="1"/>
  <c r="GS149" i="1"/>
  <c r="GT149" i="1"/>
  <c r="GU149" i="1"/>
  <c r="GV149" i="1"/>
  <c r="GX149" i="1" s="1"/>
  <c r="GW149" i="1"/>
  <c r="GS962" i="1"/>
  <c r="GT962" i="1"/>
  <c r="GU962" i="1"/>
  <c r="GV962" i="1"/>
  <c r="GX962" i="1" s="1"/>
  <c r="GW962" i="1"/>
  <c r="GS833" i="1"/>
  <c r="GT833" i="1"/>
  <c r="GU833" i="1"/>
  <c r="GV833" i="1"/>
  <c r="GX833" i="1" s="1"/>
  <c r="GW833" i="1"/>
  <c r="GS189" i="1"/>
  <c r="GT189" i="1"/>
  <c r="GU189" i="1"/>
  <c r="GV189" i="1"/>
  <c r="GX189" i="1" s="1"/>
  <c r="GW189" i="1"/>
  <c r="GS57" i="1"/>
  <c r="GT57" i="1"/>
  <c r="GU57" i="1"/>
  <c r="GV57" i="1"/>
  <c r="GX57" i="1" s="1"/>
  <c r="GW57" i="1"/>
  <c r="GS415" i="1"/>
  <c r="GT415" i="1"/>
  <c r="GU415" i="1"/>
  <c r="GV415" i="1"/>
  <c r="GX415" i="1" s="1"/>
  <c r="GW415" i="1"/>
  <c r="GS190" i="1"/>
  <c r="GT190" i="1"/>
  <c r="GU190" i="1"/>
  <c r="GV190" i="1"/>
  <c r="GX190" i="1" s="1"/>
  <c r="GW190" i="1"/>
  <c r="GS39" i="1"/>
  <c r="GT39" i="1"/>
  <c r="GU39" i="1"/>
  <c r="GV39" i="1"/>
  <c r="GX39" i="1" s="1"/>
  <c r="GW39" i="1"/>
  <c r="GS435" i="1"/>
  <c r="GT435" i="1"/>
  <c r="GU435" i="1"/>
  <c r="GV435" i="1"/>
  <c r="GX435" i="1" s="1"/>
  <c r="GW435" i="1"/>
  <c r="GS92" i="1"/>
  <c r="GT92" i="1"/>
  <c r="GU92" i="1"/>
  <c r="GV92" i="1"/>
  <c r="GX92" i="1" s="1"/>
  <c r="GW92" i="1"/>
  <c r="GS775" i="1"/>
  <c r="GT775" i="1"/>
  <c r="GU775" i="1"/>
  <c r="GV775" i="1"/>
  <c r="GX775" i="1" s="1"/>
  <c r="GW775" i="1"/>
  <c r="GS93" i="1"/>
  <c r="GT93" i="1"/>
  <c r="GU93" i="1"/>
  <c r="GV93" i="1"/>
  <c r="GX93" i="1" s="1"/>
  <c r="GW93" i="1"/>
  <c r="GS614" i="1"/>
  <c r="GT614" i="1"/>
  <c r="GU614" i="1"/>
  <c r="GV614" i="1"/>
  <c r="GX614" i="1" s="1"/>
  <c r="GW614" i="1"/>
  <c r="GS355" i="1"/>
  <c r="GT355" i="1"/>
  <c r="GU355" i="1"/>
  <c r="GV355" i="1"/>
  <c r="GX355" i="1" s="1"/>
  <c r="GW355" i="1"/>
  <c r="GS872" i="1"/>
  <c r="GT872" i="1"/>
  <c r="GU872" i="1"/>
  <c r="GV872" i="1"/>
  <c r="GX872" i="1" s="1"/>
  <c r="GW872" i="1"/>
  <c r="GS581" i="1"/>
  <c r="GT581" i="1"/>
  <c r="GU581" i="1"/>
  <c r="GV581" i="1"/>
  <c r="GX581" i="1" s="1"/>
  <c r="GW581" i="1"/>
  <c r="GS455" i="1"/>
  <c r="GT455" i="1"/>
  <c r="GU455" i="1"/>
  <c r="GV455" i="1"/>
  <c r="GX455" i="1" s="1"/>
  <c r="GW455" i="1"/>
  <c r="GS475" i="1"/>
  <c r="GT475" i="1"/>
  <c r="GU475" i="1"/>
  <c r="GV475" i="1"/>
  <c r="GX475" i="1" s="1"/>
  <c r="GW475" i="1"/>
  <c r="GS757" i="1"/>
  <c r="GT757" i="1"/>
  <c r="GU757" i="1"/>
  <c r="GV757" i="1"/>
  <c r="GX757" i="1" s="1"/>
  <c r="GW757" i="1"/>
  <c r="GS366" i="1"/>
  <c r="GT366" i="1"/>
  <c r="GU366" i="1"/>
  <c r="GV366" i="1"/>
  <c r="GX366" i="1" s="1"/>
  <c r="GW366" i="1"/>
  <c r="GS480" i="1"/>
  <c r="GT480" i="1"/>
  <c r="GU480" i="1"/>
  <c r="GV480" i="1"/>
  <c r="GX480" i="1" s="1"/>
  <c r="GW480" i="1"/>
  <c r="GS949" i="1"/>
  <c r="GT949" i="1"/>
  <c r="GU949" i="1"/>
  <c r="GV949" i="1"/>
  <c r="GX949" i="1" s="1"/>
  <c r="GW949" i="1"/>
  <c r="GS378" i="1"/>
  <c r="GT378" i="1"/>
  <c r="GU378" i="1"/>
  <c r="GV378" i="1"/>
  <c r="GX378" i="1" s="1"/>
  <c r="GW378" i="1"/>
  <c r="GS681" i="1"/>
  <c r="GT681" i="1"/>
  <c r="GU681" i="1"/>
  <c r="GV681" i="1"/>
  <c r="GX681" i="1" s="1"/>
  <c r="GW681" i="1"/>
  <c r="GS374" i="1"/>
  <c r="GT374" i="1"/>
  <c r="GU374" i="1"/>
  <c r="GV374" i="1"/>
  <c r="GX374" i="1" s="1"/>
  <c r="GW374" i="1"/>
  <c r="GS544" i="1"/>
  <c r="GT544" i="1"/>
  <c r="GU544" i="1"/>
  <c r="GV544" i="1"/>
  <c r="GX544" i="1" s="1"/>
  <c r="GW544" i="1"/>
  <c r="GS257" i="1"/>
  <c r="GT257" i="1"/>
  <c r="GU257" i="1"/>
  <c r="GV257" i="1"/>
  <c r="GX257" i="1" s="1"/>
  <c r="GW257" i="1"/>
  <c r="GS666" i="1"/>
  <c r="GT666" i="1"/>
  <c r="GU666" i="1"/>
  <c r="GV666" i="1"/>
  <c r="GX666" i="1" s="1"/>
  <c r="GW666" i="1"/>
  <c r="GS559" i="1"/>
  <c r="GT559" i="1"/>
  <c r="GU559" i="1"/>
  <c r="GV559" i="1"/>
  <c r="GX559" i="1" s="1"/>
  <c r="GW559" i="1"/>
  <c r="GS739" i="1"/>
  <c r="GT739" i="1"/>
  <c r="GU739" i="1"/>
  <c r="GV739" i="1"/>
  <c r="GX739" i="1" s="1"/>
  <c r="GW739" i="1"/>
  <c r="GS705" i="1"/>
  <c r="GT705" i="1"/>
  <c r="GU705" i="1"/>
  <c r="GV705" i="1"/>
  <c r="GX705" i="1" s="1"/>
  <c r="GW705" i="1"/>
  <c r="GS942" i="1"/>
  <c r="GT942" i="1"/>
  <c r="GU942" i="1"/>
  <c r="GV942" i="1"/>
  <c r="GX942" i="1" s="1"/>
  <c r="GW942" i="1"/>
  <c r="GS63" i="1"/>
  <c r="GT63" i="1"/>
  <c r="GU63" i="1"/>
  <c r="GV63" i="1"/>
  <c r="GX63" i="1" s="1"/>
  <c r="GW63" i="1"/>
  <c r="GS367" i="1"/>
  <c r="GT367" i="1"/>
  <c r="GU367" i="1"/>
  <c r="GV367" i="1"/>
  <c r="GX367" i="1" s="1"/>
  <c r="GW367" i="1"/>
  <c r="GS64" i="1"/>
  <c r="GT64" i="1"/>
  <c r="GU64" i="1"/>
  <c r="GV64" i="1"/>
  <c r="GX64" i="1" s="1"/>
  <c r="GW64" i="1"/>
  <c r="GS532" i="1"/>
  <c r="GT532" i="1"/>
  <c r="GU532" i="1"/>
  <c r="GV532" i="1"/>
  <c r="GX532" i="1" s="1"/>
  <c r="GW532" i="1"/>
  <c r="GS575" i="1"/>
  <c r="GT575" i="1"/>
  <c r="GU575" i="1"/>
  <c r="GV575" i="1"/>
  <c r="GX575" i="1" s="1"/>
  <c r="GW575" i="1"/>
  <c r="GS202" i="1"/>
  <c r="GT202" i="1"/>
  <c r="GU202" i="1"/>
  <c r="GV202" i="1"/>
  <c r="GX202" i="1" s="1"/>
  <c r="GW202" i="1"/>
  <c r="GS569" i="1"/>
  <c r="GT569" i="1"/>
  <c r="GU569" i="1"/>
  <c r="GV569" i="1"/>
  <c r="GX569" i="1" s="1"/>
  <c r="GW569" i="1"/>
  <c r="GS683" i="1"/>
  <c r="GT683" i="1"/>
  <c r="GU683" i="1"/>
  <c r="GV683" i="1"/>
  <c r="GX683" i="1" s="1"/>
  <c r="GW683" i="1"/>
  <c r="GS886" i="1"/>
  <c r="GT886" i="1"/>
  <c r="GU886" i="1"/>
  <c r="GV886" i="1"/>
  <c r="GX886" i="1" s="1"/>
  <c r="GW886" i="1"/>
  <c r="GS337" i="1"/>
  <c r="GT337" i="1"/>
  <c r="GU337" i="1"/>
  <c r="GV337" i="1"/>
  <c r="GX337" i="1" s="1"/>
  <c r="GW337" i="1"/>
  <c r="GS12" i="1"/>
  <c r="GT12" i="1"/>
  <c r="GU12" i="1"/>
  <c r="GV12" i="1"/>
  <c r="GX12" i="1" s="1"/>
  <c r="GW12" i="1"/>
  <c r="GS875" i="1"/>
  <c r="GT875" i="1"/>
  <c r="GU875" i="1"/>
  <c r="GV875" i="1"/>
  <c r="GX875" i="1" s="1"/>
  <c r="GW875" i="1"/>
  <c r="GS964" i="1"/>
  <c r="GT964" i="1"/>
  <c r="GU964" i="1"/>
  <c r="GV964" i="1"/>
  <c r="GX964" i="1" s="1"/>
  <c r="GW964" i="1"/>
  <c r="GS118" i="1"/>
  <c r="GT118" i="1"/>
  <c r="GU118" i="1"/>
  <c r="GV118" i="1"/>
  <c r="GX118" i="1" s="1"/>
  <c r="GW118" i="1"/>
  <c r="GS546" i="1"/>
  <c r="GT546" i="1"/>
  <c r="GU546" i="1"/>
  <c r="GV546" i="1"/>
  <c r="GX546" i="1" s="1"/>
  <c r="GW546" i="1"/>
  <c r="GS72" i="1"/>
  <c r="GT72" i="1"/>
  <c r="GU72" i="1"/>
  <c r="GV72" i="1"/>
  <c r="GX72" i="1" s="1"/>
  <c r="GW72" i="1"/>
  <c r="GS34" i="1"/>
  <c r="GT34" i="1"/>
  <c r="GU34" i="1"/>
  <c r="GV34" i="1"/>
  <c r="GX34" i="1" s="1"/>
  <c r="GW34" i="1"/>
  <c r="GS58" i="1"/>
  <c r="GT58" i="1"/>
  <c r="GU58" i="1"/>
  <c r="GV58" i="1"/>
  <c r="GX58" i="1" s="1"/>
  <c r="GW58" i="1"/>
  <c r="GS53" i="1"/>
  <c r="GT53" i="1"/>
  <c r="GU53" i="1"/>
  <c r="GV53" i="1"/>
  <c r="GX53" i="1" s="1"/>
  <c r="GW53" i="1"/>
  <c r="GS203" i="1"/>
  <c r="GT203" i="1"/>
  <c r="GU203" i="1"/>
  <c r="GV203" i="1"/>
  <c r="GX203" i="1" s="1"/>
  <c r="GW203" i="1"/>
  <c r="GS880" i="1"/>
  <c r="GT880" i="1"/>
  <c r="GU880" i="1"/>
  <c r="GV880" i="1"/>
  <c r="GX880" i="1" s="1"/>
  <c r="GW880" i="1"/>
  <c r="GS704" i="1"/>
  <c r="GT704" i="1"/>
  <c r="GU704" i="1"/>
  <c r="GV704" i="1"/>
  <c r="GX704" i="1" s="1"/>
  <c r="GW704" i="1"/>
  <c r="GS473" i="1"/>
  <c r="GT473" i="1"/>
  <c r="GU473" i="1"/>
  <c r="GV473" i="1"/>
  <c r="GX473" i="1" s="1"/>
  <c r="GW473" i="1"/>
  <c r="GS551" i="1"/>
  <c r="GT551" i="1"/>
  <c r="GU551" i="1"/>
  <c r="GV551" i="1"/>
  <c r="GX551" i="1" s="1"/>
  <c r="GW551" i="1"/>
  <c r="GS31" i="1"/>
  <c r="GT31" i="1"/>
  <c r="GU31" i="1"/>
  <c r="GV31" i="1"/>
  <c r="GX31" i="1" s="1"/>
  <c r="GW31" i="1"/>
  <c r="GS862" i="1"/>
  <c r="GT862" i="1"/>
  <c r="GU862" i="1"/>
  <c r="GV862" i="1"/>
  <c r="GX862" i="1" s="1"/>
  <c r="GW862" i="1"/>
  <c r="GS549" i="1"/>
  <c r="GT549" i="1"/>
  <c r="GU549" i="1"/>
  <c r="GV549" i="1"/>
  <c r="GX549" i="1" s="1"/>
  <c r="GW549" i="1"/>
  <c r="GS55" i="1"/>
  <c r="GT55" i="1"/>
  <c r="GU55" i="1"/>
  <c r="GV55" i="1"/>
  <c r="GX55" i="1" s="1"/>
  <c r="GW55" i="1"/>
  <c r="GS607" i="1"/>
  <c r="GT607" i="1"/>
  <c r="GU607" i="1"/>
  <c r="GV607" i="1"/>
  <c r="GX607" i="1" s="1"/>
  <c r="GW607" i="1"/>
  <c r="GS840" i="1"/>
  <c r="GT840" i="1"/>
  <c r="GU840" i="1"/>
  <c r="GV840" i="1"/>
  <c r="GX840" i="1" s="1"/>
  <c r="GW840" i="1"/>
  <c r="GS50" i="1"/>
  <c r="GT50" i="1"/>
  <c r="GU50" i="1"/>
  <c r="GV50" i="1"/>
  <c r="GX50" i="1" s="1"/>
  <c r="GW50" i="1"/>
  <c r="GS869" i="1"/>
  <c r="GT869" i="1"/>
  <c r="GU869" i="1"/>
  <c r="GV869" i="1"/>
  <c r="GX869" i="1" s="1"/>
  <c r="GW869" i="1"/>
  <c r="GS834" i="1"/>
  <c r="GT834" i="1"/>
  <c r="GU834" i="1"/>
  <c r="GV834" i="1"/>
  <c r="GX834" i="1" s="1"/>
  <c r="GW834" i="1"/>
  <c r="GS911" i="1"/>
  <c r="GT911" i="1"/>
  <c r="GU911" i="1"/>
  <c r="GV911" i="1"/>
  <c r="GX911" i="1" s="1"/>
  <c r="GW911" i="1"/>
  <c r="GS471" i="1"/>
  <c r="GT471" i="1"/>
  <c r="GU471" i="1"/>
  <c r="GV471" i="1"/>
  <c r="GX471" i="1" s="1"/>
  <c r="GW471" i="1"/>
  <c r="GS419" i="1"/>
  <c r="GT419" i="1"/>
  <c r="GU419" i="1"/>
  <c r="GV419" i="1"/>
  <c r="GX419" i="1" s="1"/>
  <c r="GW419" i="1"/>
  <c r="GS740" i="1"/>
  <c r="GT740" i="1"/>
  <c r="GU740" i="1"/>
  <c r="GV740" i="1"/>
  <c r="GX740" i="1" s="1"/>
  <c r="GW740" i="1"/>
  <c r="GS874" i="1"/>
  <c r="GT874" i="1"/>
  <c r="GU874" i="1"/>
  <c r="GV874" i="1"/>
  <c r="GX874" i="1" s="1"/>
  <c r="GW874" i="1"/>
  <c r="GS866" i="1"/>
  <c r="GT866" i="1"/>
  <c r="GU866" i="1"/>
  <c r="GV866" i="1"/>
  <c r="GX866" i="1" s="1"/>
  <c r="GW866" i="1"/>
  <c r="GS525" i="1"/>
  <c r="GT525" i="1"/>
  <c r="GU525" i="1"/>
  <c r="GV525" i="1"/>
  <c r="GX525" i="1" s="1"/>
  <c r="GW525" i="1"/>
  <c r="GS243" i="1"/>
  <c r="GT243" i="1"/>
  <c r="GU243" i="1"/>
  <c r="GV243" i="1"/>
  <c r="GX243" i="1" s="1"/>
  <c r="GW243" i="1"/>
  <c r="GS948" i="1"/>
  <c r="GT948" i="1"/>
  <c r="GU948" i="1"/>
  <c r="GV948" i="1"/>
  <c r="GX948" i="1" s="1"/>
  <c r="GW948" i="1"/>
  <c r="GS456" i="1"/>
  <c r="GT456" i="1"/>
  <c r="GU456" i="1"/>
  <c r="GV456" i="1"/>
  <c r="GX456" i="1" s="1"/>
  <c r="GW456" i="1"/>
  <c r="GS738" i="1"/>
  <c r="GT738" i="1"/>
  <c r="GU738" i="1"/>
  <c r="GV738" i="1"/>
  <c r="GX738" i="1" s="1"/>
  <c r="GW738" i="1"/>
  <c r="GS877" i="1"/>
  <c r="GT877" i="1"/>
  <c r="GU877" i="1"/>
  <c r="GV877" i="1"/>
  <c r="GX877" i="1" s="1"/>
  <c r="GW877" i="1"/>
  <c r="GS252" i="1"/>
  <c r="GT252" i="1"/>
  <c r="GU252" i="1"/>
  <c r="GV252" i="1"/>
  <c r="GX252" i="1" s="1"/>
  <c r="GW252" i="1"/>
  <c r="GS261" i="1"/>
  <c r="GT261" i="1"/>
  <c r="GU261" i="1"/>
  <c r="GV261" i="1"/>
  <c r="GX261" i="1" s="1"/>
  <c r="GW261" i="1"/>
  <c r="GS333" i="1"/>
  <c r="GT333" i="1"/>
  <c r="GU333" i="1"/>
  <c r="GV333" i="1"/>
  <c r="GX333" i="1" s="1"/>
  <c r="GW333" i="1"/>
  <c r="GS741" i="1"/>
  <c r="GT741" i="1"/>
  <c r="GU741" i="1"/>
  <c r="GV741" i="1"/>
  <c r="GX741" i="1" s="1"/>
  <c r="GW741" i="1"/>
  <c r="GS853" i="1"/>
  <c r="GT853" i="1"/>
  <c r="GU853" i="1"/>
  <c r="GV853" i="1"/>
  <c r="GX853" i="1" s="1"/>
  <c r="GW853" i="1"/>
  <c r="GS303" i="1"/>
  <c r="GT303" i="1"/>
  <c r="GU303" i="1"/>
  <c r="GV303" i="1"/>
  <c r="GX303" i="1" s="1"/>
  <c r="GW303" i="1"/>
  <c r="GS9" i="1"/>
  <c r="GT9" i="1"/>
  <c r="GU9" i="1"/>
  <c r="GV9" i="1"/>
  <c r="GX9" i="1" s="1"/>
  <c r="GW9" i="1"/>
  <c r="GS967" i="1"/>
  <c r="GT967" i="1"/>
  <c r="GU967" i="1"/>
  <c r="GV967" i="1"/>
  <c r="GX967" i="1" s="1"/>
  <c r="GW967" i="1"/>
  <c r="GS120" i="1"/>
  <c r="GT120" i="1"/>
  <c r="GU120" i="1"/>
  <c r="GV120" i="1"/>
  <c r="GX120" i="1" s="1"/>
  <c r="GW120" i="1"/>
  <c r="GS472" i="1"/>
  <c r="GT472" i="1"/>
  <c r="GU472" i="1"/>
  <c r="GV472" i="1"/>
  <c r="GX472" i="1" s="1"/>
  <c r="GW472" i="1"/>
  <c r="GS873" i="1"/>
  <c r="GT873" i="1"/>
  <c r="GU873" i="1"/>
  <c r="GV873" i="1"/>
  <c r="GX873" i="1" s="1"/>
  <c r="GW873" i="1"/>
  <c r="GS206" i="1"/>
  <c r="GT206" i="1"/>
  <c r="GU206" i="1"/>
  <c r="GV206" i="1"/>
  <c r="GX206" i="1" s="1"/>
  <c r="GW206" i="1"/>
  <c r="GS321" i="1"/>
  <c r="GT321" i="1"/>
  <c r="GU321" i="1"/>
  <c r="GV321" i="1"/>
  <c r="GX321" i="1" s="1"/>
  <c r="GW321" i="1"/>
  <c r="GS56" i="1"/>
  <c r="GT56" i="1"/>
  <c r="GU56" i="1"/>
  <c r="GV56" i="1"/>
  <c r="GX56" i="1" s="1"/>
  <c r="GW56" i="1"/>
  <c r="GS552" i="1"/>
  <c r="GT552" i="1"/>
  <c r="GU552" i="1"/>
  <c r="GV552" i="1"/>
  <c r="GX552" i="1" s="1"/>
  <c r="GW552" i="1"/>
  <c r="GS848" i="1"/>
  <c r="GT848" i="1"/>
  <c r="GU848" i="1"/>
  <c r="GV848" i="1"/>
  <c r="GX848" i="1" s="1"/>
  <c r="GW848" i="1"/>
  <c r="GS201" i="1"/>
  <c r="GT201" i="1"/>
  <c r="GU201" i="1"/>
  <c r="GV201" i="1"/>
  <c r="GX201" i="1" s="1"/>
  <c r="GW201" i="1"/>
  <c r="GS211" i="1"/>
  <c r="GT211" i="1"/>
  <c r="GU211" i="1"/>
  <c r="GV211" i="1"/>
  <c r="GX211" i="1" s="1"/>
  <c r="GW211" i="1"/>
  <c r="GS410" i="1"/>
  <c r="GT410" i="1"/>
  <c r="GU410" i="1"/>
  <c r="GV410" i="1"/>
  <c r="GX410" i="1" s="1"/>
  <c r="GW410" i="1"/>
  <c r="GS96" i="1"/>
  <c r="GT96" i="1"/>
  <c r="GU96" i="1"/>
  <c r="GV96" i="1"/>
  <c r="GX96" i="1" s="1"/>
  <c r="GW96" i="1"/>
  <c r="GS839" i="1"/>
  <c r="GT839" i="1"/>
  <c r="GU839" i="1"/>
  <c r="GV839" i="1"/>
  <c r="GX839" i="1" s="1"/>
  <c r="GW839" i="1"/>
  <c r="GS490" i="1"/>
  <c r="GT490" i="1"/>
  <c r="GU490" i="1"/>
  <c r="GV490" i="1"/>
  <c r="GX490" i="1" s="1"/>
  <c r="GW490" i="1"/>
  <c r="GS562" i="1"/>
  <c r="GT562" i="1"/>
  <c r="GU562" i="1"/>
  <c r="GV562" i="1"/>
  <c r="GX562" i="1" s="1"/>
  <c r="GW562" i="1"/>
  <c r="GS464" i="1"/>
  <c r="GT464" i="1"/>
  <c r="GU464" i="1"/>
  <c r="GV464" i="1"/>
  <c r="GX464" i="1" s="1"/>
  <c r="GW464" i="1"/>
  <c r="GS663" i="1"/>
  <c r="GT663" i="1"/>
  <c r="GU663" i="1"/>
  <c r="GV663" i="1"/>
  <c r="GX663" i="1" s="1"/>
  <c r="GW663" i="1"/>
  <c r="GS959" i="1"/>
  <c r="GT959" i="1"/>
  <c r="GU959" i="1"/>
  <c r="GV959" i="1"/>
  <c r="GX959" i="1" s="1"/>
  <c r="GW959" i="1"/>
  <c r="GS900" i="1"/>
  <c r="GT900" i="1"/>
  <c r="GU900" i="1"/>
  <c r="GV900" i="1"/>
  <c r="GX900" i="1" s="1"/>
  <c r="GW900" i="1"/>
  <c r="GS353" i="1"/>
  <c r="GT353" i="1"/>
  <c r="GU353" i="1"/>
  <c r="GV353" i="1"/>
  <c r="GX353" i="1" s="1"/>
  <c r="GW353" i="1"/>
  <c r="GS580" i="1"/>
  <c r="GT580" i="1"/>
  <c r="GU580" i="1"/>
  <c r="GV580" i="1"/>
  <c r="GX580" i="1" s="1"/>
  <c r="GW580" i="1"/>
  <c r="GS191" i="1"/>
  <c r="GT191" i="1"/>
  <c r="GU191" i="1"/>
  <c r="GV191" i="1"/>
  <c r="GX191" i="1" s="1"/>
  <c r="GW191" i="1"/>
  <c r="GS182" i="1"/>
  <c r="GT182" i="1"/>
  <c r="GU182" i="1"/>
  <c r="GV182" i="1"/>
  <c r="GX182" i="1" s="1"/>
  <c r="GW182" i="1"/>
  <c r="GS843" i="1"/>
  <c r="GT843" i="1"/>
  <c r="GU843" i="1"/>
  <c r="GV843" i="1"/>
  <c r="GX843" i="1" s="1"/>
  <c r="GW843" i="1"/>
  <c r="GS115" i="1"/>
  <c r="GT115" i="1"/>
  <c r="GU115" i="1"/>
  <c r="GV115" i="1"/>
  <c r="GX115" i="1" s="1"/>
  <c r="GW115" i="1"/>
  <c r="GS199" i="1"/>
  <c r="GT199" i="1"/>
  <c r="GU199" i="1"/>
  <c r="GV199" i="1"/>
  <c r="GX199" i="1" s="1"/>
  <c r="GW199" i="1"/>
  <c r="GS205" i="1"/>
  <c r="GT205" i="1"/>
  <c r="GU205" i="1"/>
  <c r="GV205" i="1"/>
  <c r="GX205" i="1" s="1"/>
  <c r="GW205" i="1"/>
  <c r="GS195" i="1"/>
  <c r="GT195" i="1"/>
  <c r="GU195" i="1"/>
  <c r="GV195" i="1"/>
  <c r="GX195" i="1" s="1"/>
  <c r="GW195" i="1"/>
  <c r="GS483" i="1"/>
  <c r="GT483" i="1"/>
  <c r="GU483" i="1"/>
  <c r="GV483" i="1"/>
  <c r="GX483" i="1" s="1"/>
  <c r="GW483" i="1"/>
  <c r="GS49" i="1"/>
  <c r="GT49" i="1"/>
  <c r="GU49" i="1"/>
  <c r="GV49" i="1"/>
  <c r="GX49" i="1" s="1"/>
  <c r="GW49" i="1"/>
  <c r="GS365" i="1"/>
  <c r="GT365" i="1"/>
  <c r="GU365" i="1"/>
  <c r="GV365" i="1"/>
  <c r="GX365" i="1" s="1"/>
  <c r="GW365" i="1"/>
  <c r="GS923" i="1"/>
  <c r="GT923" i="1"/>
  <c r="GU923" i="1"/>
  <c r="GV923" i="1"/>
  <c r="GX923" i="1" s="1"/>
  <c r="GW923" i="1"/>
  <c r="GS605" i="1"/>
  <c r="GT605" i="1"/>
  <c r="GU605" i="1"/>
  <c r="GV605" i="1"/>
  <c r="GX605" i="1" s="1"/>
  <c r="GW605" i="1"/>
  <c r="GS412" i="1"/>
  <c r="GT412" i="1"/>
  <c r="GU412" i="1"/>
  <c r="GV412" i="1"/>
  <c r="GX412" i="1" s="1"/>
  <c r="GW412" i="1"/>
  <c r="GS372" i="1"/>
  <c r="GT372" i="1"/>
  <c r="GU372" i="1"/>
  <c r="GV372" i="1"/>
  <c r="GX372" i="1" s="1"/>
  <c r="GW372" i="1"/>
  <c r="GS271" i="1"/>
  <c r="GT271" i="1"/>
  <c r="GU271" i="1"/>
  <c r="GV271" i="1"/>
  <c r="GX271" i="1" s="1"/>
  <c r="GW271" i="1"/>
  <c r="GS345" i="1"/>
  <c r="GT345" i="1"/>
  <c r="GU345" i="1"/>
  <c r="GV345" i="1"/>
  <c r="GX345" i="1" s="1"/>
  <c r="GW345" i="1"/>
  <c r="GS356" i="1"/>
  <c r="GT356" i="1"/>
  <c r="GU356" i="1"/>
  <c r="GV356" i="1"/>
  <c r="GX356" i="1" s="1"/>
  <c r="GW356" i="1"/>
  <c r="GS354" i="1"/>
  <c r="GT354" i="1"/>
  <c r="GU354" i="1"/>
  <c r="GV354" i="1"/>
  <c r="GX354" i="1" s="1"/>
  <c r="GW354" i="1"/>
  <c r="GS334" i="1"/>
  <c r="GT334" i="1"/>
  <c r="GU334" i="1"/>
  <c r="GV334" i="1"/>
  <c r="GX334" i="1" s="1"/>
  <c r="GW334" i="1"/>
  <c r="GS468" i="1"/>
  <c r="GT468" i="1"/>
  <c r="GU468" i="1"/>
  <c r="GV468" i="1"/>
  <c r="GX468" i="1" s="1"/>
  <c r="GW468" i="1"/>
  <c r="GS682" i="1"/>
  <c r="GT682" i="1"/>
  <c r="GU682" i="1"/>
  <c r="GV682" i="1"/>
  <c r="GX682" i="1" s="1"/>
  <c r="GW682" i="1"/>
  <c r="GS785" i="1"/>
  <c r="GT785" i="1"/>
  <c r="GU785" i="1"/>
  <c r="GV785" i="1"/>
  <c r="GX785" i="1" s="1"/>
  <c r="GW785" i="1"/>
  <c r="GS188" i="1"/>
  <c r="GT188" i="1"/>
  <c r="GU188" i="1"/>
  <c r="GV188" i="1"/>
  <c r="GX188" i="1" s="1"/>
  <c r="GW188" i="1"/>
  <c r="GS557" i="1"/>
  <c r="GT557" i="1"/>
  <c r="GU557" i="1"/>
  <c r="GV557" i="1"/>
  <c r="GX557" i="1" s="1"/>
  <c r="GW557" i="1"/>
  <c r="GS84" i="1"/>
  <c r="GT84" i="1"/>
  <c r="GU84" i="1"/>
  <c r="GV84" i="1"/>
  <c r="GX84" i="1" s="1"/>
  <c r="GW84" i="1"/>
  <c r="GS411" i="1"/>
  <c r="GT411" i="1"/>
  <c r="GU411" i="1"/>
  <c r="GV411" i="1"/>
  <c r="GX411" i="1" s="1"/>
  <c r="GW411" i="1"/>
  <c r="GS116" i="1"/>
  <c r="GT116" i="1"/>
  <c r="GU116" i="1"/>
  <c r="GV116" i="1"/>
  <c r="GX116" i="1" s="1"/>
  <c r="GW116" i="1"/>
  <c r="GS403" i="1"/>
  <c r="GT403" i="1"/>
  <c r="GU403" i="1"/>
  <c r="GV403" i="1"/>
  <c r="GX403" i="1" s="1"/>
  <c r="GW403" i="1"/>
  <c r="GS453" i="1"/>
  <c r="GT453" i="1"/>
  <c r="GU453" i="1"/>
  <c r="GV453" i="1"/>
  <c r="GX453" i="1" s="1"/>
  <c r="GW453" i="1"/>
  <c r="GS631" i="1"/>
  <c r="GT631" i="1"/>
  <c r="GU631" i="1"/>
  <c r="GV631" i="1"/>
  <c r="GX631" i="1" s="1"/>
  <c r="GW631" i="1"/>
  <c r="GS277" i="1"/>
  <c r="GT277" i="1"/>
  <c r="GU277" i="1"/>
  <c r="GV277" i="1"/>
  <c r="GX277" i="1" s="1"/>
  <c r="GW277" i="1"/>
  <c r="GS469" i="1"/>
  <c r="GT469" i="1"/>
  <c r="GU469" i="1"/>
  <c r="GV469" i="1"/>
  <c r="GX469" i="1" s="1"/>
  <c r="GW469" i="1"/>
  <c r="GS484" i="1"/>
  <c r="GT484" i="1"/>
  <c r="GU484" i="1"/>
  <c r="GV484" i="1"/>
  <c r="GX484" i="1" s="1"/>
  <c r="GW484" i="1"/>
  <c r="GS769" i="1"/>
  <c r="GT769" i="1"/>
  <c r="GU769" i="1"/>
  <c r="GV769" i="1"/>
  <c r="GX769" i="1" s="1"/>
  <c r="GW769" i="1"/>
  <c r="GS758" i="1"/>
  <c r="GT758" i="1"/>
  <c r="GU758" i="1"/>
  <c r="GV758" i="1"/>
  <c r="GX758" i="1" s="1"/>
  <c r="GW758" i="1"/>
  <c r="GS644" i="1"/>
  <c r="GT644" i="1"/>
  <c r="GU644" i="1"/>
  <c r="GV644" i="1"/>
  <c r="GX644" i="1" s="1"/>
  <c r="GW644" i="1"/>
  <c r="GS791" i="1"/>
  <c r="GT791" i="1"/>
  <c r="GU791" i="1"/>
  <c r="GV791" i="1"/>
  <c r="GX791" i="1" s="1"/>
  <c r="GW791" i="1"/>
  <c r="GS773" i="1"/>
  <c r="GT773" i="1"/>
  <c r="GU773" i="1"/>
  <c r="GV773" i="1"/>
  <c r="GX773" i="1" s="1"/>
  <c r="GW773" i="1"/>
  <c r="GS341" i="1"/>
  <c r="GT341" i="1"/>
  <c r="GU341" i="1"/>
  <c r="GV341" i="1"/>
  <c r="GX341" i="1" s="1"/>
  <c r="GW341" i="1"/>
  <c r="GS850" i="1"/>
  <c r="GT850" i="1"/>
  <c r="GU850" i="1"/>
  <c r="GV850" i="1"/>
  <c r="GX850" i="1" s="1"/>
  <c r="GW850" i="1"/>
  <c r="GS930" i="1"/>
  <c r="GT930" i="1"/>
  <c r="GU930" i="1"/>
  <c r="GV930" i="1"/>
  <c r="GX930" i="1" s="1"/>
  <c r="GW930" i="1"/>
  <c r="GS590" i="1"/>
  <c r="GT590" i="1"/>
  <c r="GU590" i="1"/>
  <c r="GV590" i="1"/>
  <c r="GX590" i="1" s="1"/>
  <c r="GW590" i="1"/>
  <c r="GS357" i="1"/>
  <c r="GT357" i="1"/>
  <c r="GU357" i="1"/>
  <c r="GV357" i="1"/>
  <c r="GX357" i="1" s="1"/>
  <c r="GW357" i="1"/>
  <c r="GS599" i="1"/>
  <c r="GT599" i="1"/>
  <c r="GU599" i="1"/>
  <c r="GV599" i="1"/>
  <c r="GX599" i="1" s="1"/>
  <c r="GW599" i="1"/>
  <c r="GS263" i="1"/>
  <c r="GT263" i="1"/>
  <c r="GU263" i="1"/>
  <c r="GV263" i="1"/>
  <c r="GX263" i="1" s="1"/>
  <c r="GW263" i="1"/>
  <c r="GS414" i="1"/>
  <c r="GT414" i="1"/>
  <c r="GU414" i="1"/>
  <c r="GV414" i="1"/>
  <c r="GX414" i="1" s="1"/>
  <c r="GW414" i="1"/>
  <c r="GS375" i="1"/>
  <c r="GT375" i="1"/>
  <c r="GU375" i="1"/>
  <c r="GV375" i="1"/>
  <c r="GX375" i="1" s="1"/>
  <c r="GW375" i="1"/>
  <c r="GS76" i="1"/>
  <c r="GT76" i="1"/>
  <c r="GU76" i="1"/>
  <c r="GV76" i="1"/>
  <c r="GX76" i="1" s="1"/>
  <c r="GW76" i="1"/>
  <c r="GS23" i="1"/>
  <c r="GT23" i="1"/>
  <c r="GU23" i="1"/>
  <c r="GV23" i="1"/>
  <c r="GX23" i="1" s="1"/>
  <c r="GW23" i="1"/>
  <c r="GS790" i="1"/>
  <c r="GT790" i="1"/>
  <c r="GU790" i="1"/>
  <c r="GV790" i="1"/>
  <c r="GX790" i="1" s="1"/>
  <c r="GW790" i="1"/>
  <c r="GS358" i="1"/>
  <c r="GT358" i="1"/>
  <c r="GU358" i="1"/>
  <c r="GV358" i="1"/>
  <c r="GX358" i="1" s="1"/>
  <c r="GW358" i="1"/>
  <c r="GS595" i="1"/>
  <c r="GT595" i="1"/>
  <c r="GU595" i="1"/>
  <c r="GV595" i="1"/>
  <c r="GX595" i="1" s="1"/>
  <c r="GW595" i="1"/>
  <c r="GS194" i="1"/>
  <c r="GT194" i="1"/>
  <c r="GU194" i="1"/>
  <c r="GV194" i="1"/>
  <c r="GX194" i="1" s="1"/>
  <c r="GW194" i="1"/>
  <c r="GS657" i="1"/>
  <c r="GT657" i="1"/>
  <c r="GU657" i="1"/>
  <c r="GV657" i="1"/>
  <c r="GX657" i="1" s="1"/>
  <c r="GW657" i="1"/>
  <c r="GS74" i="1"/>
  <c r="GT74" i="1"/>
  <c r="GU74" i="1"/>
  <c r="GV74" i="1"/>
  <c r="GX74" i="1" s="1"/>
  <c r="GW74" i="1"/>
  <c r="GS253" i="1"/>
  <c r="GT253" i="1"/>
  <c r="GU253" i="1"/>
  <c r="GV253" i="1"/>
  <c r="GX253" i="1" s="1"/>
  <c r="GW253" i="1"/>
  <c r="GS561" i="1"/>
  <c r="GT561" i="1"/>
  <c r="GU561" i="1"/>
  <c r="GV561" i="1"/>
  <c r="GX561" i="1" s="1"/>
  <c r="GW561" i="1"/>
  <c r="GS895" i="1"/>
  <c r="GT895" i="1"/>
  <c r="GU895" i="1"/>
  <c r="GV895" i="1"/>
  <c r="GX895" i="1" s="1"/>
  <c r="GW895" i="1"/>
  <c r="GS125" i="1"/>
  <c r="GT125" i="1"/>
  <c r="GU125" i="1"/>
  <c r="GV125" i="1"/>
  <c r="GX125" i="1" s="1"/>
  <c r="GW125" i="1"/>
  <c r="GS451" i="1"/>
  <c r="GT451" i="1"/>
  <c r="GU451" i="1"/>
  <c r="GV451" i="1"/>
  <c r="GX451" i="1" s="1"/>
  <c r="GW451" i="1"/>
  <c r="GS535" i="1"/>
  <c r="GT535" i="1"/>
  <c r="GU535" i="1"/>
  <c r="GV535" i="1"/>
  <c r="GX535" i="1" s="1"/>
  <c r="GW535" i="1"/>
  <c r="GS449" i="1"/>
  <c r="GT449" i="1"/>
  <c r="GU449" i="1"/>
  <c r="GV449" i="1"/>
  <c r="GX449" i="1" s="1"/>
  <c r="GW449" i="1"/>
  <c r="GS613" i="1"/>
  <c r="GT613" i="1"/>
  <c r="GU613" i="1"/>
  <c r="GV613" i="1"/>
  <c r="GX613" i="1" s="1"/>
  <c r="GW613" i="1"/>
  <c r="GS348" i="1"/>
  <c r="GT348" i="1"/>
  <c r="GU348" i="1"/>
  <c r="GV348" i="1"/>
  <c r="GX348" i="1" s="1"/>
  <c r="GW348" i="1"/>
  <c r="GS504" i="1"/>
  <c r="GT504" i="1"/>
  <c r="GU504" i="1"/>
  <c r="GV504" i="1"/>
  <c r="GX504" i="1" s="1"/>
  <c r="GW504" i="1"/>
  <c r="GS434" i="1"/>
  <c r="GT434" i="1"/>
  <c r="GU434" i="1"/>
  <c r="GV434" i="1"/>
  <c r="GX434" i="1" s="1"/>
  <c r="GW434" i="1"/>
  <c r="GS399" i="1"/>
  <c r="GT399" i="1"/>
  <c r="GU399" i="1"/>
  <c r="GV399" i="1"/>
  <c r="GX399" i="1" s="1"/>
  <c r="GW399" i="1"/>
  <c r="GS232" i="1"/>
  <c r="GT232" i="1"/>
  <c r="GU232" i="1"/>
  <c r="GV232" i="1"/>
  <c r="GX232" i="1" s="1"/>
  <c r="GW232" i="1"/>
  <c r="GS766" i="1"/>
  <c r="GT766" i="1"/>
  <c r="GU766" i="1"/>
  <c r="GV766" i="1"/>
  <c r="GX766" i="1" s="1"/>
  <c r="GW766" i="1"/>
  <c r="GS734" i="1"/>
  <c r="GT734" i="1"/>
  <c r="GU734" i="1"/>
  <c r="GV734" i="1"/>
  <c r="GX734" i="1" s="1"/>
  <c r="GW734" i="1"/>
  <c r="GS674" i="1"/>
  <c r="GT674" i="1"/>
  <c r="GU674" i="1"/>
  <c r="GV674" i="1"/>
  <c r="GX674" i="1" s="1"/>
  <c r="GW674" i="1"/>
  <c r="GS461" i="1"/>
  <c r="GT461" i="1"/>
  <c r="GU461" i="1"/>
  <c r="GV461" i="1"/>
  <c r="GX461" i="1" s="1"/>
  <c r="GW461" i="1"/>
  <c r="GS163" i="1"/>
  <c r="GT163" i="1"/>
  <c r="GU163" i="1"/>
  <c r="GV163" i="1"/>
  <c r="GX163" i="1" s="1"/>
  <c r="GW163" i="1"/>
  <c r="GS376" i="1"/>
  <c r="GT376" i="1"/>
  <c r="GU376" i="1"/>
  <c r="GV376" i="1"/>
  <c r="GX376" i="1" s="1"/>
  <c r="GW376" i="1"/>
  <c r="GS423" i="1"/>
  <c r="GT423" i="1"/>
  <c r="GU423" i="1"/>
  <c r="GV423" i="1"/>
  <c r="GX423" i="1" s="1"/>
  <c r="GW423" i="1"/>
  <c r="GS429" i="1"/>
  <c r="GT429" i="1"/>
  <c r="GU429" i="1"/>
  <c r="GV429" i="1"/>
  <c r="GX429" i="1" s="1"/>
  <c r="GW429" i="1"/>
  <c r="GS212" i="1"/>
  <c r="GT212" i="1"/>
  <c r="GU212" i="1"/>
  <c r="GV212" i="1"/>
  <c r="GX212" i="1" s="1"/>
  <c r="GW212" i="1"/>
  <c r="GS612" i="1"/>
  <c r="GT612" i="1"/>
  <c r="GU612" i="1"/>
  <c r="GV612" i="1"/>
  <c r="GX612" i="1" s="1"/>
  <c r="GW612" i="1"/>
  <c r="AH5" i="1" l="1"/>
  <c r="P1087" i="1" s="1"/>
  <c r="AD1101" i="1" s="1"/>
  <c r="GJ5" i="1"/>
  <c r="CG6" i="1" l="1"/>
  <c r="CF6" i="1"/>
  <c r="CE6" i="1"/>
  <c r="BJ6" i="1"/>
  <c r="BI6" i="1"/>
  <c r="BH6" i="1"/>
  <c r="S126" i="1"/>
  <c r="T126" i="1"/>
  <c r="U126" i="1"/>
  <c r="V126" i="1"/>
  <c r="W126" i="1"/>
  <c r="S127" i="1"/>
  <c r="T127" i="1"/>
  <c r="U127" i="1"/>
  <c r="V127" i="1"/>
  <c r="W127" i="1"/>
  <c r="S128" i="1"/>
  <c r="T128" i="1"/>
  <c r="U128" i="1"/>
  <c r="V128" i="1"/>
  <c r="W128" i="1"/>
  <c r="S129" i="1"/>
  <c r="T129" i="1"/>
  <c r="U129" i="1"/>
  <c r="V129" i="1"/>
  <c r="W129" i="1"/>
  <c r="S130" i="1"/>
  <c r="T130" i="1"/>
  <c r="U130" i="1"/>
  <c r="V130" i="1"/>
  <c r="W130" i="1"/>
  <c r="S131" i="1"/>
  <c r="T131" i="1"/>
  <c r="U131" i="1"/>
  <c r="V131" i="1"/>
  <c r="W131" i="1"/>
  <c r="S132" i="1"/>
  <c r="T132" i="1"/>
  <c r="U132" i="1"/>
  <c r="V132" i="1"/>
  <c r="W132" i="1"/>
  <c r="S133" i="1"/>
  <c r="T133" i="1"/>
  <c r="U133" i="1"/>
  <c r="V133" i="1"/>
  <c r="W133" i="1"/>
  <c r="S134" i="1"/>
  <c r="T134" i="1"/>
  <c r="U134" i="1"/>
  <c r="V134" i="1"/>
  <c r="W134" i="1"/>
  <c r="S135" i="1"/>
  <c r="T135" i="1"/>
  <c r="U135" i="1"/>
  <c r="V135" i="1"/>
  <c r="W135" i="1"/>
  <c r="S136" i="1"/>
  <c r="T136" i="1"/>
  <c r="U136" i="1"/>
  <c r="V136" i="1"/>
  <c r="W136" i="1"/>
  <c r="S137" i="1"/>
  <c r="T137" i="1"/>
  <c r="U137" i="1"/>
  <c r="V137" i="1"/>
  <c r="W137" i="1"/>
  <c r="S138" i="1"/>
  <c r="T138" i="1"/>
  <c r="U138" i="1"/>
  <c r="V138" i="1"/>
  <c r="W138" i="1"/>
  <c r="S139" i="1"/>
  <c r="T139" i="1"/>
  <c r="U139" i="1"/>
  <c r="V139" i="1"/>
  <c r="W139" i="1"/>
  <c r="S140" i="1"/>
  <c r="T140" i="1"/>
  <c r="U140" i="1"/>
  <c r="V140" i="1"/>
  <c r="W140" i="1"/>
  <c r="S141" i="1"/>
  <c r="T141" i="1"/>
  <c r="U141" i="1"/>
  <c r="V141" i="1"/>
  <c r="W141" i="1"/>
  <c r="S142" i="1"/>
  <c r="T142" i="1"/>
  <c r="U142" i="1"/>
  <c r="V142" i="1"/>
  <c r="W142" i="1"/>
  <c r="S143" i="1"/>
  <c r="T143" i="1"/>
  <c r="U143" i="1"/>
  <c r="V143" i="1"/>
  <c r="W143" i="1"/>
  <c r="S144" i="1"/>
  <c r="T144" i="1"/>
  <c r="U144" i="1"/>
  <c r="V144" i="1"/>
  <c r="W144" i="1"/>
  <c r="S145" i="1"/>
  <c r="T145" i="1"/>
  <c r="U145" i="1"/>
  <c r="V145" i="1"/>
  <c r="W145" i="1"/>
  <c r="S146" i="1"/>
  <c r="T146" i="1"/>
  <c r="U146" i="1"/>
  <c r="V146" i="1"/>
  <c r="W146" i="1"/>
  <c r="S147" i="1"/>
  <c r="T147" i="1"/>
  <c r="U147" i="1"/>
  <c r="V147" i="1"/>
  <c r="W147" i="1"/>
  <c r="S148" i="1"/>
  <c r="T148" i="1"/>
  <c r="U148" i="1"/>
  <c r="V148" i="1"/>
  <c r="W148" i="1"/>
  <c r="S149" i="1"/>
  <c r="T149" i="1"/>
  <c r="U149" i="1"/>
  <c r="V149" i="1"/>
  <c r="W149" i="1"/>
  <c r="S150" i="1"/>
  <c r="T150" i="1"/>
  <c r="U150" i="1"/>
  <c r="V150" i="1"/>
  <c r="W150" i="1"/>
  <c r="S151" i="1"/>
  <c r="T151" i="1"/>
  <c r="U151" i="1"/>
  <c r="V151" i="1"/>
  <c r="W151" i="1"/>
  <c r="S152" i="1"/>
  <c r="T152" i="1"/>
  <c r="U152" i="1"/>
  <c r="V152" i="1"/>
  <c r="W152" i="1"/>
  <c r="S153" i="1"/>
  <c r="T153" i="1"/>
  <c r="U153" i="1"/>
  <c r="V153" i="1"/>
  <c r="W153" i="1"/>
  <c r="S154" i="1"/>
  <c r="T154" i="1"/>
  <c r="U154" i="1"/>
  <c r="V154" i="1"/>
  <c r="W154" i="1"/>
  <c r="S155" i="1"/>
  <c r="T155" i="1"/>
  <c r="U155" i="1"/>
  <c r="V155" i="1"/>
  <c r="W155" i="1"/>
  <c r="S156" i="1"/>
  <c r="T156" i="1"/>
  <c r="U156" i="1"/>
  <c r="V156" i="1"/>
  <c r="W156" i="1"/>
  <c r="S157" i="1"/>
  <c r="T157" i="1"/>
  <c r="U157" i="1"/>
  <c r="V157" i="1"/>
  <c r="W157" i="1"/>
  <c r="S158" i="1"/>
  <c r="T158" i="1"/>
  <c r="U158" i="1"/>
  <c r="V158" i="1"/>
  <c r="W158" i="1"/>
  <c r="S159" i="1"/>
  <c r="T159" i="1"/>
  <c r="U159" i="1"/>
  <c r="V159" i="1"/>
  <c r="W159" i="1"/>
  <c r="S160" i="1"/>
  <c r="T160" i="1"/>
  <c r="U160" i="1"/>
  <c r="V160" i="1"/>
  <c r="W160" i="1"/>
  <c r="S161" i="1"/>
  <c r="T161" i="1"/>
  <c r="U161" i="1"/>
  <c r="V161" i="1"/>
  <c r="W161" i="1"/>
  <c r="S162" i="1"/>
  <c r="T162" i="1"/>
  <c r="U162" i="1"/>
  <c r="V162" i="1"/>
  <c r="W162" i="1"/>
  <c r="S163" i="1"/>
  <c r="T163" i="1"/>
  <c r="U163" i="1"/>
  <c r="V163" i="1"/>
  <c r="W163" i="1"/>
  <c r="S164" i="1"/>
  <c r="T164" i="1"/>
  <c r="U164" i="1"/>
  <c r="V164" i="1"/>
  <c r="W164" i="1"/>
  <c r="S165" i="1"/>
  <c r="T165" i="1"/>
  <c r="U165" i="1"/>
  <c r="V165" i="1"/>
  <c r="W165" i="1"/>
  <c r="S166" i="1"/>
  <c r="T166" i="1"/>
  <c r="U166" i="1"/>
  <c r="V166" i="1"/>
  <c r="W166" i="1"/>
  <c r="S167" i="1"/>
  <c r="T167" i="1"/>
  <c r="U167" i="1"/>
  <c r="V167" i="1"/>
  <c r="W167" i="1"/>
  <c r="S168" i="1"/>
  <c r="T168" i="1"/>
  <c r="U168" i="1"/>
  <c r="V168" i="1"/>
  <c r="W168" i="1"/>
  <c r="S169" i="1"/>
  <c r="T169" i="1"/>
  <c r="U169" i="1"/>
  <c r="V169" i="1"/>
  <c r="W169" i="1"/>
  <c r="S170" i="1"/>
  <c r="T170" i="1"/>
  <c r="U170" i="1"/>
  <c r="V170" i="1"/>
  <c r="W170" i="1"/>
  <c r="S171" i="1"/>
  <c r="T171" i="1"/>
  <c r="U171" i="1"/>
  <c r="V171" i="1"/>
  <c r="W171" i="1"/>
  <c r="S172" i="1"/>
  <c r="T172" i="1"/>
  <c r="U172" i="1"/>
  <c r="V172" i="1"/>
  <c r="W172" i="1"/>
  <c r="S173" i="1"/>
  <c r="T173" i="1"/>
  <c r="U173" i="1"/>
  <c r="V173" i="1"/>
  <c r="W173" i="1"/>
  <c r="S174" i="1"/>
  <c r="T174" i="1"/>
  <c r="U174" i="1"/>
  <c r="V174" i="1"/>
  <c r="W174" i="1"/>
  <c r="S175" i="1"/>
  <c r="T175" i="1"/>
  <c r="U175" i="1"/>
  <c r="V175" i="1"/>
  <c r="W175" i="1"/>
  <c r="S176" i="1"/>
  <c r="T176" i="1"/>
  <c r="U176" i="1"/>
  <c r="V176" i="1"/>
  <c r="W176" i="1"/>
  <c r="S177" i="1"/>
  <c r="T177" i="1"/>
  <c r="U177" i="1"/>
  <c r="V177" i="1"/>
  <c r="W177" i="1"/>
  <c r="S178" i="1"/>
  <c r="T178" i="1"/>
  <c r="U178" i="1"/>
  <c r="V178" i="1"/>
  <c r="W178" i="1"/>
  <c r="S179" i="1"/>
  <c r="T179" i="1"/>
  <c r="U179" i="1"/>
  <c r="V179" i="1"/>
  <c r="W179" i="1"/>
  <c r="S180" i="1"/>
  <c r="T180" i="1"/>
  <c r="U180" i="1"/>
  <c r="V180" i="1"/>
  <c r="W180" i="1"/>
  <c r="S181" i="1"/>
  <c r="T181" i="1"/>
  <c r="U181" i="1"/>
  <c r="V181" i="1"/>
  <c r="W181" i="1"/>
  <c r="S182" i="1"/>
  <c r="T182" i="1"/>
  <c r="U182" i="1"/>
  <c r="V182" i="1"/>
  <c r="W182" i="1"/>
  <c r="S183" i="1"/>
  <c r="T183" i="1"/>
  <c r="U183" i="1"/>
  <c r="V183" i="1"/>
  <c r="W183" i="1"/>
  <c r="S184" i="1"/>
  <c r="T184" i="1"/>
  <c r="U184" i="1"/>
  <c r="V184" i="1"/>
  <c r="W184" i="1"/>
  <c r="S185" i="1"/>
  <c r="T185" i="1"/>
  <c r="U185" i="1"/>
  <c r="V185" i="1"/>
  <c r="W185" i="1"/>
  <c r="S186" i="1"/>
  <c r="T186" i="1"/>
  <c r="U186" i="1"/>
  <c r="V186" i="1"/>
  <c r="W186" i="1"/>
  <c r="S187" i="1"/>
  <c r="T187" i="1"/>
  <c r="U187" i="1"/>
  <c r="V187" i="1"/>
  <c r="W187" i="1"/>
  <c r="S188" i="1"/>
  <c r="T188" i="1"/>
  <c r="U188" i="1"/>
  <c r="V188" i="1"/>
  <c r="W188" i="1"/>
  <c r="S189" i="1"/>
  <c r="T189" i="1"/>
  <c r="U189" i="1"/>
  <c r="V189" i="1"/>
  <c r="W189" i="1"/>
  <c r="S190" i="1"/>
  <c r="T190" i="1"/>
  <c r="U190" i="1"/>
  <c r="V190" i="1"/>
  <c r="W190" i="1"/>
  <c r="S191" i="1"/>
  <c r="T191" i="1"/>
  <c r="U191" i="1"/>
  <c r="V191" i="1"/>
  <c r="W191" i="1"/>
  <c r="S192" i="1"/>
  <c r="T192" i="1"/>
  <c r="U192" i="1"/>
  <c r="V192" i="1"/>
  <c r="W192" i="1"/>
  <c r="S193" i="1"/>
  <c r="T193" i="1"/>
  <c r="U193" i="1"/>
  <c r="V193" i="1"/>
  <c r="W193" i="1"/>
  <c r="S194" i="1"/>
  <c r="T194" i="1"/>
  <c r="U194" i="1"/>
  <c r="V194" i="1"/>
  <c r="W194" i="1"/>
  <c r="S195" i="1"/>
  <c r="T195" i="1"/>
  <c r="U195" i="1"/>
  <c r="V195" i="1"/>
  <c r="W195" i="1"/>
  <c r="S196" i="1"/>
  <c r="T196" i="1"/>
  <c r="U196" i="1"/>
  <c r="V196" i="1"/>
  <c r="W196" i="1"/>
  <c r="S197" i="1"/>
  <c r="T197" i="1"/>
  <c r="U197" i="1"/>
  <c r="V197" i="1"/>
  <c r="W197" i="1"/>
  <c r="S198" i="1"/>
  <c r="T198" i="1"/>
  <c r="U198" i="1"/>
  <c r="V198" i="1"/>
  <c r="W198" i="1"/>
  <c r="S199" i="1"/>
  <c r="T199" i="1"/>
  <c r="U199" i="1"/>
  <c r="V199" i="1"/>
  <c r="W199" i="1"/>
  <c r="S200" i="1"/>
  <c r="T200" i="1"/>
  <c r="U200" i="1"/>
  <c r="V200" i="1"/>
  <c r="W200" i="1"/>
  <c r="S201" i="1"/>
  <c r="T201" i="1"/>
  <c r="U201" i="1"/>
  <c r="V201" i="1"/>
  <c r="W201" i="1"/>
  <c r="S202" i="1"/>
  <c r="T202" i="1"/>
  <c r="U202" i="1"/>
  <c r="V202" i="1"/>
  <c r="W202" i="1"/>
  <c r="S203" i="1"/>
  <c r="T203" i="1"/>
  <c r="U203" i="1"/>
  <c r="V203" i="1"/>
  <c r="W203" i="1"/>
  <c r="S204" i="1"/>
  <c r="T204" i="1"/>
  <c r="U204" i="1"/>
  <c r="V204" i="1"/>
  <c r="W204" i="1"/>
  <c r="S205" i="1"/>
  <c r="T205" i="1"/>
  <c r="U205" i="1"/>
  <c r="V205" i="1"/>
  <c r="W205" i="1"/>
  <c r="S206" i="1"/>
  <c r="T206" i="1"/>
  <c r="U206" i="1"/>
  <c r="V206" i="1"/>
  <c r="W206" i="1"/>
  <c r="S207" i="1"/>
  <c r="T207" i="1"/>
  <c r="U207" i="1"/>
  <c r="V207" i="1"/>
  <c r="W207" i="1"/>
  <c r="S208" i="1"/>
  <c r="T208" i="1"/>
  <c r="U208" i="1"/>
  <c r="V208" i="1"/>
  <c r="W208" i="1"/>
  <c r="S209" i="1"/>
  <c r="T209" i="1"/>
  <c r="U209" i="1"/>
  <c r="V209" i="1"/>
  <c r="W209" i="1"/>
  <c r="S210" i="1"/>
  <c r="T210" i="1"/>
  <c r="U210" i="1"/>
  <c r="V210" i="1"/>
  <c r="W210" i="1"/>
  <c r="S211" i="1"/>
  <c r="T211" i="1"/>
  <c r="U211" i="1"/>
  <c r="V211" i="1"/>
  <c r="W211" i="1"/>
  <c r="S212" i="1"/>
  <c r="T212" i="1"/>
  <c r="U212" i="1"/>
  <c r="V212" i="1"/>
  <c r="W212" i="1"/>
  <c r="S213" i="1"/>
  <c r="T213" i="1"/>
  <c r="U213" i="1"/>
  <c r="V213" i="1"/>
  <c r="W213" i="1"/>
  <c r="S214" i="1"/>
  <c r="T214" i="1"/>
  <c r="U214" i="1"/>
  <c r="V214" i="1"/>
  <c r="W214" i="1"/>
  <c r="S215" i="1"/>
  <c r="T215" i="1"/>
  <c r="U215" i="1"/>
  <c r="V215" i="1"/>
  <c r="W215" i="1"/>
  <c r="S216" i="1"/>
  <c r="T216" i="1"/>
  <c r="U216" i="1"/>
  <c r="V216" i="1"/>
  <c r="W216" i="1"/>
  <c r="S217" i="1"/>
  <c r="T217" i="1"/>
  <c r="U217" i="1"/>
  <c r="V217" i="1"/>
  <c r="W217" i="1"/>
  <c r="S218" i="1"/>
  <c r="T218" i="1"/>
  <c r="U218" i="1"/>
  <c r="V218" i="1"/>
  <c r="W218" i="1"/>
  <c r="S219" i="1"/>
  <c r="T219" i="1"/>
  <c r="U219" i="1"/>
  <c r="V219" i="1"/>
  <c r="W219" i="1"/>
  <c r="S220" i="1"/>
  <c r="T220" i="1"/>
  <c r="U220" i="1"/>
  <c r="V220" i="1"/>
  <c r="W220" i="1"/>
  <c r="S221" i="1"/>
  <c r="T221" i="1"/>
  <c r="U221" i="1"/>
  <c r="V221" i="1"/>
  <c r="W221" i="1"/>
  <c r="S222" i="1"/>
  <c r="T222" i="1"/>
  <c r="U222" i="1"/>
  <c r="V222" i="1"/>
  <c r="W222" i="1"/>
  <c r="S223" i="1"/>
  <c r="T223" i="1"/>
  <c r="U223" i="1"/>
  <c r="V223" i="1"/>
  <c r="W223" i="1"/>
  <c r="S224" i="1"/>
  <c r="T224" i="1"/>
  <c r="U224" i="1"/>
  <c r="V224" i="1"/>
  <c r="W224" i="1"/>
  <c r="S225" i="1"/>
  <c r="T225" i="1"/>
  <c r="U225" i="1"/>
  <c r="V225" i="1"/>
  <c r="W225" i="1"/>
  <c r="S226" i="1"/>
  <c r="T226" i="1"/>
  <c r="U226" i="1"/>
  <c r="V226" i="1"/>
  <c r="W226" i="1"/>
  <c r="S227" i="1"/>
  <c r="T227" i="1"/>
  <c r="U227" i="1"/>
  <c r="V227" i="1"/>
  <c r="W227" i="1"/>
  <c r="S228" i="1"/>
  <c r="T228" i="1"/>
  <c r="U228" i="1"/>
  <c r="V228" i="1"/>
  <c r="W228" i="1"/>
  <c r="S229" i="1"/>
  <c r="T229" i="1"/>
  <c r="U229" i="1"/>
  <c r="V229" i="1"/>
  <c r="W229" i="1"/>
  <c r="S230" i="1"/>
  <c r="T230" i="1"/>
  <c r="U230" i="1"/>
  <c r="V230" i="1"/>
  <c r="W230" i="1"/>
  <c r="S231" i="1"/>
  <c r="T231" i="1"/>
  <c r="U231" i="1"/>
  <c r="V231" i="1"/>
  <c r="W231" i="1"/>
  <c r="S232" i="1"/>
  <c r="T232" i="1"/>
  <c r="U232" i="1"/>
  <c r="V232" i="1"/>
  <c r="W232" i="1"/>
  <c r="S233" i="1"/>
  <c r="T233" i="1"/>
  <c r="U233" i="1"/>
  <c r="V233" i="1"/>
  <c r="W233" i="1"/>
  <c r="S234" i="1"/>
  <c r="T234" i="1"/>
  <c r="U234" i="1"/>
  <c r="V234" i="1"/>
  <c r="W234" i="1"/>
  <c r="S235" i="1"/>
  <c r="T235" i="1"/>
  <c r="U235" i="1"/>
  <c r="V235" i="1"/>
  <c r="W235" i="1"/>
  <c r="S236" i="1"/>
  <c r="T236" i="1"/>
  <c r="U236" i="1"/>
  <c r="V236" i="1"/>
  <c r="W236" i="1"/>
  <c r="S237" i="1"/>
  <c r="T237" i="1"/>
  <c r="U237" i="1"/>
  <c r="V237" i="1"/>
  <c r="W237" i="1"/>
  <c r="S238" i="1"/>
  <c r="T238" i="1"/>
  <c r="U238" i="1"/>
  <c r="V238" i="1"/>
  <c r="W238" i="1"/>
  <c r="S239" i="1"/>
  <c r="T239" i="1"/>
  <c r="U239" i="1"/>
  <c r="V239" i="1"/>
  <c r="W239" i="1"/>
  <c r="S240" i="1"/>
  <c r="T240" i="1"/>
  <c r="U240" i="1"/>
  <c r="V240" i="1"/>
  <c r="W240" i="1"/>
  <c r="S241" i="1"/>
  <c r="T241" i="1"/>
  <c r="U241" i="1"/>
  <c r="V241" i="1"/>
  <c r="W241" i="1"/>
  <c r="S242" i="1"/>
  <c r="T242" i="1"/>
  <c r="U242" i="1"/>
  <c r="V242" i="1"/>
  <c r="W242" i="1"/>
  <c r="S243" i="1"/>
  <c r="T243" i="1"/>
  <c r="U243" i="1"/>
  <c r="V243" i="1"/>
  <c r="W243" i="1"/>
  <c r="S244" i="1"/>
  <c r="T244" i="1"/>
  <c r="U244" i="1"/>
  <c r="V244" i="1"/>
  <c r="W244" i="1"/>
  <c r="S245" i="1"/>
  <c r="T245" i="1"/>
  <c r="U245" i="1"/>
  <c r="V245" i="1"/>
  <c r="W245" i="1"/>
  <c r="S246" i="1"/>
  <c r="T246" i="1"/>
  <c r="U246" i="1"/>
  <c r="V246" i="1"/>
  <c r="W246" i="1"/>
  <c r="S247" i="1"/>
  <c r="T247" i="1"/>
  <c r="U247" i="1"/>
  <c r="V247" i="1"/>
  <c r="W247" i="1"/>
  <c r="S248" i="1"/>
  <c r="T248" i="1"/>
  <c r="U248" i="1"/>
  <c r="V248" i="1"/>
  <c r="W248" i="1"/>
  <c r="S249" i="1"/>
  <c r="T249" i="1"/>
  <c r="U249" i="1"/>
  <c r="V249" i="1"/>
  <c r="W249" i="1"/>
  <c r="S250" i="1"/>
  <c r="T250" i="1"/>
  <c r="U250" i="1"/>
  <c r="V250" i="1"/>
  <c r="W250" i="1"/>
  <c r="S251" i="1"/>
  <c r="T251" i="1"/>
  <c r="U251" i="1"/>
  <c r="V251" i="1"/>
  <c r="W251" i="1"/>
  <c r="S252" i="1"/>
  <c r="T252" i="1"/>
  <c r="U252" i="1"/>
  <c r="V252" i="1"/>
  <c r="W252" i="1"/>
  <c r="S253" i="1"/>
  <c r="T253" i="1"/>
  <c r="U253" i="1"/>
  <c r="V253" i="1"/>
  <c r="W253" i="1"/>
  <c r="S254" i="1"/>
  <c r="T254" i="1"/>
  <c r="U254" i="1"/>
  <c r="V254" i="1"/>
  <c r="W254" i="1"/>
  <c r="S255" i="1"/>
  <c r="T255" i="1"/>
  <c r="U255" i="1"/>
  <c r="V255" i="1"/>
  <c r="W255" i="1"/>
  <c r="S256" i="1"/>
  <c r="T256" i="1"/>
  <c r="U256" i="1"/>
  <c r="V256" i="1"/>
  <c r="W256" i="1"/>
  <c r="S257" i="1"/>
  <c r="T257" i="1"/>
  <c r="U257" i="1"/>
  <c r="V257" i="1"/>
  <c r="W257" i="1"/>
  <c r="S258" i="1"/>
  <c r="T258" i="1"/>
  <c r="U258" i="1"/>
  <c r="V258" i="1"/>
  <c r="W258" i="1"/>
  <c r="S259" i="1"/>
  <c r="T259" i="1"/>
  <c r="U259" i="1"/>
  <c r="V259" i="1"/>
  <c r="W259" i="1"/>
  <c r="S260" i="1"/>
  <c r="T260" i="1"/>
  <c r="U260" i="1"/>
  <c r="V260" i="1"/>
  <c r="W260" i="1"/>
  <c r="S261" i="1"/>
  <c r="T261" i="1"/>
  <c r="U261" i="1"/>
  <c r="V261" i="1"/>
  <c r="W261" i="1"/>
  <c r="S262" i="1"/>
  <c r="T262" i="1"/>
  <c r="U262" i="1"/>
  <c r="V262" i="1"/>
  <c r="W262" i="1"/>
  <c r="S263" i="1"/>
  <c r="T263" i="1"/>
  <c r="U263" i="1"/>
  <c r="V263" i="1"/>
  <c r="W263" i="1"/>
  <c r="S264" i="1"/>
  <c r="T264" i="1"/>
  <c r="U264" i="1"/>
  <c r="V264" i="1"/>
  <c r="W264" i="1"/>
  <c r="S265" i="1"/>
  <c r="T265" i="1"/>
  <c r="U265" i="1"/>
  <c r="V265" i="1"/>
  <c r="W265" i="1"/>
  <c r="S266" i="1"/>
  <c r="T266" i="1"/>
  <c r="U266" i="1"/>
  <c r="V266" i="1"/>
  <c r="W266" i="1"/>
  <c r="S267" i="1"/>
  <c r="T267" i="1"/>
  <c r="U267" i="1"/>
  <c r="V267" i="1"/>
  <c r="W267" i="1"/>
  <c r="S268" i="1"/>
  <c r="T268" i="1"/>
  <c r="U268" i="1"/>
  <c r="V268" i="1"/>
  <c r="W268" i="1"/>
  <c r="S269" i="1"/>
  <c r="T269" i="1"/>
  <c r="U269" i="1"/>
  <c r="V269" i="1"/>
  <c r="W269" i="1"/>
  <c r="S270" i="1"/>
  <c r="T270" i="1"/>
  <c r="U270" i="1"/>
  <c r="V270" i="1"/>
  <c r="W270" i="1"/>
  <c r="S271" i="1"/>
  <c r="T271" i="1"/>
  <c r="U271" i="1"/>
  <c r="V271" i="1"/>
  <c r="W271" i="1"/>
  <c r="S272" i="1"/>
  <c r="T272" i="1"/>
  <c r="U272" i="1"/>
  <c r="V272" i="1"/>
  <c r="W272" i="1"/>
  <c r="S273" i="1"/>
  <c r="T273" i="1"/>
  <c r="U273" i="1"/>
  <c r="V273" i="1"/>
  <c r="W273" i="1"/>
  <c r="S274" i="1"/>
  <c r="T274" i="1"/>
  <c r="U274" i="1"/>
  <c r="V274" i="1"/>
  <c r="W274" i="1"/>
  <c r="S275" i="1"/>
  <c r="T275" i="1"/>
  <c r="U275" i="1"/>
  <c r="V275" i="1"/>
  <c r="W275" i="1"/>
  <c r="S276" i="1"/>
  <c r="T276" i="1"/>
  <c r="U276" i="1"/>
  <c r="V276" i="1"/>
  <c r="W276" i="1"/>
  <c r="S277" i="1"/>
  <c r="T277" i="1"/>
  <c r="U277" i="1"/>
  <c r="V277" i="1"/>
  <c r="W277" i="1"/>
  <c r="S278" i="1"/>
  <c r="T278" i="1"/>
  <c r="U278" i="1"/>
  <c r="V278" i="1"/>
  <c r="W278" i="1"/>
  <c r="S279" i="1"/>
  <c r="T279" i="1"/>
  <c r="U279" i="1"/>
  <c r="V279" i="1"/>
  <c r="W279" i="1"/>
  <c r="S280" i="1"/>
  <c r="T280" i="1"/>
  <c r="U280" i="1"/>
  <c r="V280" i="1"/>
  <c r="W280" i="1"/>
  <c r="S281" i="1"/>
  <c r="T281" i="1"/>
  <c r="U281" i="1"/>
  <c r="V281" i="1"/>
  <c r="W281" i="1"/>
  <c r="S282" i="1"/>
  <c r="T282" i="1"/>
  <c r="U282" i="1"/>
  <c r="V282" i="1"/>
  <c r="W282" i="1"/>
  <c r="S283" i="1"/>
  <c r="T283" i="1"/>
  <c r="U283" i="1"/>
  <c r="V283" i="1"/>
  <c r="W283" i="1"/>
  <c r="S284" i="1"/>
  <c r="T284" i="1"/>
  <c r="U284" i="1"/>
  <c r="V284" i="1"/>
  <c r="W284" i="1"/>
  <c r="S285" i="1"/>
  <c r="T285" i="1"/>
  <c r="U285" i="1"/>
  <c r="V285" i="1"/>
  <c r="W285" i="1"/>
  <c r="S286" i="1"/>
  <c r="T286" i="1"/>
  <c r="U286" i="1"/>
  <c r="V286" i="1"/>
  <c r="W286" i="1"/>
  <c r="S287" i="1"/>
  <c r="T287" i="1"/>
  <c r="U287" i="1"/>
  <c r="V287" i="1"/>
  <c r="W287" i="1"/>
  <c r="S288" i="1"/>
  <c r="T288" i="1"/>
  <c r="U288" i="1"/>
  <c r="V288" i="1"/>
  <c r="W288" i="1"/>
  <c r="S289" i="1"/>
  <c r="T289" i="1"/>
  <c r="U289" i="1"/>
  <c r="V289" i="1"/>
  <c r="W289" i="1"/>
  <c r="S290" i="1"/>
  <c r="T290" i="1"/>
  <c r="U290" i="1"/>
  <c r="V290" i="1"/>
  <c r="W290" i="1"/>
  <c r="S291" i="1"/>
  <c r="T291" i="1"/>
  <c r="U291" i="1"/>
  <c r="V291" i="1"/>
  <c r="W291" i="1"/>
  <c r="S292" i="1"/>
  <c r="T292" i="1"/>
  <c r="U292" i="1"/>
  <c r="V292" i="1"/>
  <c r="W292" i="1"/>
  <c r="S293" i="1"/>
  <c r="T293" i="1"/>
  <c r="U293" i="1"/>
  <c r="V293" i="1"/>
  <c r="W293" i="1"/>
  <c r="S294" i="1"/>
  <c r="T294" i="1"/>
  <c r="U294" i="1"/>
  <c r="V294" i="1"/>
  <c r="W294" i="1"/>
  <c r="S295" i="1"/>
  <c r="T295" i="1"/>
  <c r="U295" i="1"/>
  <c r="V295" i="1"/>
  <c r="W295" i="1"/>
  <c r="S296" i="1"/>
  <c r="T296" i="1"/>
  <c r="U296" i="1"/>
  <c r="V296" i="1"/>
  <c r="W296" i="1"/>
  <c r="S297" i="1"/>
  <c r="T297" i="1"/>
  <c r="U297" i="1"/>
  <c r="V297" i="1"/>
  <c r="W297" i="1"/>
  <c r="S298" i="1"/>
  <c r="T298" i="1"/>
  <c r="U298" i="1"/>
  <c r="V298" i="1"/>
  <c r="W298" i="1"/>
  <c r="S299" i="1"/>
  <c r="T299" i="1"/>
  <c r="U299" i="1"/>
  <c r="V299" i="1"/>
  <c r="W299" i="1"/>
  <c r="S300" i="1"/>
  <c r="T300" i="1"/>
  <c r="U300" i="1"/>
  <c r="V300" i="1"/>
  <c r="W300" i="1"/>
  <c r="S301" i="1"/>
  <c r="T301" i="1"/>
  <c r="U301" i="1"/>
  <c r="V301" i="1"/>
  <c r="W301" i="1"/>
  <c r="S302" i="1"/>
  <c r="T302" i="1"/>
  <c r="U302" i="1"/>
  <c r="V302" i="1"/>
  <c r="W302" i="1"/>
  <c r="S303" i="1"/>
  <c r="T303" i="1"/>
  <c r="U303" i="1"/>
  <c r="V303" i="1"/>
  <c r="W303" i="1"/>
  <c r="S304" i="1"/>
  <c r="T304" i="1"/>
  <c r="U304" i="1"/>
  <c r="V304" i="1"/>
  <c r="W304" i="1"/>
  <c r="S305" i="1"/>
  <c r="T305" i="1"/>
  <c r="U305" i="1"/>
  <c r="V305" i="1"/>
  <c r="W305" i="1"/>
  <c r="S306" i="1"/>
  <c r="T306" i="1"/>
  <c r="U306" i="1"/>
  <c r="V306" i="1"/>
  <c r="W306" i="1"/>
  <c r="S307" i="1"/>
  <c r="T307" i="1"/>
  <c r="U307" i="1"/>
  <c r="V307" i="1"/>
  <c r="W307" i="1"/>
  <c r="S308" i="1"/>
  <c r="T308" i="1"/>
  <c r="U308" i="1"/>
  <c r="V308" i="1"/>
  <c r="W308" i="1"/>
  <c r="S309" i="1"/>
  <c r="T309" i="1"/>
  <c r="U309" i="1"/>
  <c r="V309" i="1"/>
  <c r="W309" i="1"/>
  <c r="S310" i="1"/>
  <c r="T310" i="1"/>
  <c r="U310" i="1"/>
  <c r="V310" i="1"/>
  <c r="W310" i="1"/>
  <c r="S311" i="1"/>
  <c r="T311" i="1"/>
  <c r="U311" i="1"/>
  <c r="V311" i="1"/>
  <c r="W311" i="1"/>
  <c r="S312" i="1"/>
  <c r="T312" i="1"/>
  <c r="U312" i="1"/>
  <c r="V312" i="1"/>
  <c r="W312" i="1"/>
  <c r="S313" i="1"/>
  <c r="T313" i="1"/>
  <c r="U313" i="1"/>
  <c r="V313" i="1"/>
  <c r="W313" i="1"/>
  <c r="S314" i="1"/>
  <c r="T314" i="1"/>
  <c r="U314" i="1"/>
  <c r="V314" i="1"/>
  <c r="W314" i="1"/>
  <c r="S315" i="1"/>
  <c r="T315" i="1"/>
  <c r="U315" i="1"/>
  <c r="V315" i="1"/>
  <c r="W315" i="1"/>
  <c r="S316" i="1"/>
  <c r="T316" i="1"/>
  <c r="U316" i="1"/>
  <c r="V316" i="1"/>
  <c r="W316" i="1"/>
  <c r="S317" i="1"/>
  <c r="T317" i="1"/>
  <c r="U317" i="1"/>
  <c r="V317" i="1"/>
  <c r="W317" i="1"/>
  <c r="S318" i="1"/>
  <c r="T318" i="1"/>
  <c r="U318" i="1"/>
  <c r="V318" i="1"/>
  <c r="W318" i="1"/>
  <c r="S319" i="1"/>
  <c r="T319" i="1"/>
  <c r="U319" i="1"/>
  <c r="V319" i="1"/>
  <c r="W319" i="1"/>
  <c r="S320" i="1"/>
  <c r="T320" i="1"/>
  <c r="U320" i="1"/>
  <c r="V320" i="1"/>
  <c r="W320" i="1"/>
  <c r="S321" i="1"/>
  <c r="T321" i="1"/>
  <c r="U321" i="1"/>
  <c r="V321" i="1"/>
  <c r="W321" i="1"/>
  <c r="S322" i="1"/>
  <c r="T322" i="1"/>
  <c r="U322" i="1"/>
  <c r="V322" i="1"/>
  <c r="W322" i="1"/>
  <c r="S323" i="1"/>
  <c r="T323" i="1"/>
  <c r="U323" i="1"/>
  <c r="V323" i="1"/>
  <c r="W323" i="1"/>
  <c r="S324" i="1"/>
  <c r="T324" i="1"/>
  <c r="U324" i="1"/>
  <c r="V324" i="1"/>
  <c r="W324" i="1"/>
  <c r="S325" i="1"/>
  <c r="T325" i="1"/>
  <c r="U325" i="1"/>
  <c r="V325" i="1"/>
  <c r="W325" i="1"/>
  <c r="S326" i="1"/>
  <c r="T326" i="1"/>
  <c r="U326" i="1"/>
  <c r="V326" i="1"/>
  <c r="W326" i="1"/>
  <c r="S327" i="1"/>
  <c r="T327" i="1"/>
  <c r="U327" i="1"/>
  <c r="V327" i="1"/>
  <c r="W327" i="1"/>
  <c r="S328" i="1"/>
  <c r="T328" i="1"/>
  <c r="U328" i="1"/>
  <c r="V328" i="1"/>
  <c r="W328" i="1"/>
  <c r="S329" i="1"/>
  <c r="T329" i="1"/>
  <c r="U329" i="1"/>
  <c r="V329" i="1"/>
  <c r="W329" i="1"/>
  <c r="S330" i="1"/>
  <c r="T330" i="1"/>
  <c r="U330" i="1"/>
  <c r="V330" i="1"/>
  <c r="W330" i="1"/>
  <c r="S331" i="1"/>
  <c r="T331" i="1"/>
  <c r="U331" i="1"/>
  <c r="V331" i="1"/>
  <c r="W331" i="1"/>
  <c r="S332" i="1"/>
  <c r="T332" i="1"/>
  <c r="U332" i="1"/>
  <c r="V332" i="1"/>
  <c r="W332" i="1"/>
  <c r="S333" i="1"/>
  <c r="T333" i="1"/>
  <c r="U333" i="1"/>
  <c r="V333" i="1"/>
  <c r="W333" i="1"/>
  <c r="S334" i="1"/>
  <c r="T334" i="1"/>
  <c r="U334" i="1"/>
  <c r="V334" i="1"/>
  <c r="W334" i="1"/>
  <c r="S335" i="1"/>
  <c r="T335" i="1"/>
  <c r="U335" i="1"/>
  <c r="V335" i="1"/>
  <c r="W335" i="1"/>
  <c r="S336" i="1"/>
  <c r="T336" i="1"/>
  <c r="U336" i="1"/>
  <c r="V336" i="1"/>
  <c r="W336" i="1"/>
  <c r="S337" i="1"/>
  <c r="T337" i="1"/>
  <c r="U337" i="1"/>
  <c r="V337" i="1"/>
  <c r="W337" i="1"/>
  <c r="S338" i="1"/>
  <c r="T338" i="1"/>
  <c r="U338" i="1"/>
  <c r="V338" i="1"/>
  <c r="W338" i="1"/>
  <c r="S339" i="1"/>
  <c r="T339" i="1"/>
  <c r="U339" i="1"/>
  <c r="V339" i="1"/>
  <c r="W339" i="1"/>
  <c r="S340" i="1"/>
  <c r="T340" i="1"/>
  <c r="U340" i="1"/>
  <c r="V340" i="1"/>
  <c r="W340" i="1"/>
  <c r="S341" i="1"/>
  <c r="T341" i="1"/>
  <c r="U341" i="1"/>
  <c r="V341" i="1"/>
  <c r="W341" i="1"/>
  <c r="S342" i="1"/>
  <c r="T342" i="1"/>
  <c r="U342" i="1"/>
  <c r="V342" i="1"/>
  <c r="W342" i="1"/>
  <c r="S343" i="1"/>
  <c r="T343" i="1"/>
  <c r="U343" i="1"/>
  <c r="V343" i="1"/>
  <c r="W343" i="1"/>
  <c r="S344" i="1"/>
  <c r="T344" i="1"/>
  <c r="U344" i="1"/>
  <c r="V344" i="1"/>
  <c r="W344" i="1"/>
  <c r="S345" i="1"/>
  <c r="T345" i="1"/>
  <c r="U345" i="1"/>
  <c r="V345" i="1"/>
  <c r="W345" i="1"/>
  <c r="S346" i="1"/>
  <c r="T346" i="1"/>
  <c r="U346" i="1"/>
  <c r="V346" i="1"/>
  <c r="W346" i="1"/>
  <c r="S347" i="1"/>
  <c r="T347" i="1"/>
  <c r="U347" i="1"/>
  <c r="V347" i="1"/>
  <c r="W347" i="1"/>
  <c r="S348" i="1"/>
  <c r="T348" i="1"/>
  <c r="U348" i="1"/>
  <c r="V348" i="1"/>
  <c r="W348" i="1"/>
  <c r="S349" i="1"/>
  <c r="T349" i="1"/>
  <c r="U349" i="1"/>
  <c r="V349" i="1"/>
  <c r="W349" i="1"/>
  <c r="S350" i="1"/>
  <c r="T350" i="1"/>
  <c r="U350" i="1"/>
  <c r="V350" i="1"/>
  <c r="W350" i="1"/>
  <c r="S351" i="1"/>
  <c r="T351" i="1"/>
  <c r="U351" i="1"/>
  <c r="V351" i="1"/>
  <c r="W351" i="1"/>
  <c r="S352" i="1"/>
  <c r="T352" i="1"/>
  <c r="U352" i="1"/>
  <c r="V352" i="1"/>
  <c r="W352" i="1"/>
  <c r="S353" i="1"/>
  <c r="T353" i="1"/>
  <c r="U353" i="1"/>
  <c r="V353" i="1"/>
  <c r="W353" i="1"/>
  <c r="S354" i="1"/>
  <c r="T354" i="1"/>
  <c r="U354" i="1"/>
  <c r="V354" i="1"/>
  <c r="W354" i="1"/>
  <c r="S355" i="1"/>
  <c r="T355" i="1"/>
  <c r="U355" i="1"/>
  <c r="V355" i="1"/>
  <c r="W355" i="1"/>
  <c r="S356" i="1"/>
  <c r="T356" i="1"/>
  <c r="U356" i="1"/>
  <c r="V356" i="1"/>
  <c r="W356" i="1"/>
  <c r="S357" i="1"/>
  <c r="T357" i="1"/>
  <c r="U357" i="1"/>
  <c r="V357" i="1"/>
  <c r="W357" i="1"/>
  <c r="S358" i="1"/>
  <c r="T358" i="1"/>
  <c r="U358" i="1"/>
  <c r="V358" i="1"/>
  <c r="W358" i="1"/>
  <c r="S359" i="1"/>
  <c r="T359" i="1"/>
  <c r="U359" i="1"/>
  <c r="V359" i="1"/>
  <c r="W359" i="1"/>
  <c r="S360" i="1"/>
  <c r="T360" i="1"/>
  <c r="U360" i="1"/>
  <c r="V360" i="1"/>
  <c r="W360" i="1"/>
  <c r="S361" i="1"/>
  <c r="T361" i="1"/>
  <c r="U361" i="1"/>
  <c r="V361" i="1"/>
  <c r="W361" i="1"/>
  <c r="S362" i="1"/>
  <c r="T362" i="1"/>
  <c r="U362" i="1"/>
  <c r="V362" i="1"/>
  <c r="W362" i="1"/>
  <c r="S363" i="1"/>
  <c r="T363" i="1"/>
  <c r="U363" i="1"/>
  <c r="V363" i="1"/>
  <c r="W363" i="1"/>
  <c r="S364" i="1"/>
  <c r="T364" i="1"/>
  <c r="U364" i="1"/>
  <c r="V364" i="1"/>
  <c r="W364" i="1"/>
  <c r="S365" i="1"/>
  <c r="T365" i="1"/>
  <c r="U365" i="1"/>
  <c r="V365" i="1"/>
  <c r="W365" i="1"/>
  <c r="S366" i="1"/>
  <c r="T366" i="1"/>
  <c r="U366" i="1"/>
  <c r="V366" i="1"/>
  <c r="W366" i="1"/>
  <c r="S367" i="1"/>
  <c r="T367" i="1"/>
  <c r="U367" i="1"/>
  <c r="V367" i="1"/>
  <c r="W367" i="1"/>
  <c r="S368" i="1"/>
  <c r="T368" i="1"/>
  <c r="U368" i="1"/>
  <c r="V368" i="1"/>
  <c r="W368" i="1"/>
  <c r="S369" i="1"/>
  <c r="T369" i="1"/>
  <c r="U369" i="1"/>
  <c r="V369" i="1"/>
  <c r="W369" i="1"/>
  <c r="S370" i="1"/>
  <c r="T370" i="1"/>
  <c r="U370" i="1"/>
  <c r="V370" i="1"/>
  <c r="W370" i="1"/>
  <c r="S371" i="1"/>
  <c r="T371" i="1"/>
  <c r="U371" i="1"/>
  <c r="V371" i="1"/>
  <c r="W371" i="1"/>
  <c r="S372" i="1"/>
  <c r="T372" i="1"/>
  <c r="U372" i="1"/>
  <c r="V372" i="1"/>
  <c r="W372" i="1"/>
  <c r="S373" i="1"/>
  <c r="T373" i="1"/>
  <c r="U373" i="1"/>
  <c r="V373" i="1"/>
  <c r="W373" i="1"/>
  <c r="S374" i="1"/>
  <c r="T374" i="1"/>
  <c r="U374" i="1"/>
  <c r="V374" i="1"/>
  <c r="W374" i="1"/>
  <c r="S375" i="1"/>
  <c r="T375" i="1"/>
  <c r="U375" i="1"/>
  <c r="V375" i="1"/>
  <c r="W375" i="1"/>
  <c r="S376" i="1"/>
  <c r="T376" i="1"/>
  <c r="U376" i="1"/>
  <c r="V376" i="1"/>
  <c r="W376" i="1"/>
  <c r="S377" i="1"/>
  <c r="T377" i="1"/>
  <c r="U377" i="1"/>
  <c r="V377" i="1"/>
  <c r="W377" i="1"/>
  <c r="S378" i="1"/>
  <c r="T378" i="1"/>
  <c r="U378" i="1"/>
  <c r="V378" i="1"/>
  <c r="W378" i="1"/>
  <c r="S379" i="1"/>
  <c r="T379" i="1"/>
  <c r="U379" i="1"/>
  <c r="V379" i="1"/>
  <c r="W379" i="1"/>
  <c r="S380" i="1"/>
  <c r="T380" i="1"/>
  <c r="U380" i="1"/>
  <c r="V380" i="1"/>
  <c r="W380" i="1"/>
  <c r="S381" i="1"/>
  <c r="T381" i="1"/>
  <c r="U381" i="1"/>
  <c r="V381" i="1"/>
  <c r="W381" i="1"/>
  <c r="S382" i="1"/>
  <c r="T382" i="1"/>
  <c r="U382" i="1"/>
  <c r="V382" i="1"/>
  <c r="W382" i="1"/>
  <c r="S383" i="1"/>
  <c r="T383" i="1"/>
  <c r="U383" i="1"/>
  <c r="V383" i="1"/>
  <c r="W383" i="1"/>
  <c r="S384" i="1"/>
  <c r="T384" i="1"/>
  <c r="U384" i="1"/>
  <c r="V384" i="1"/>
  <c r="W384" i="1"/>
  <c r="S385" i="1"/>
  <c r="T385" i="1"/>
  <c r="U385" i="1"/>
  <c r="V385" i="1"/>
  <c r="W385" i="1"/>
  <c r="S386" i="1"/>
  <c r="T386" i="1"/>
  <c r="U386" i="1"/>
  <c r="V386" i="1"/>
  <c r="W386" i="1"/>
  <c r="S387" i="1"/>
  <c r="T387" i="1"/>
  <c r="U387" i="1"/>
  <c r="V387" i="1"/>
  <c r="W387" i="1"/>
  <c r="S388" i="1"/>
  <c r="T388" i="1"/>
  <c r="U388" i="1"/>
  <c r="V388" i="1"/>
  <c r="W388" i="1"/>
  <c r="S389" i="1"/>
  <c r="T389" i="1"/>
  <c r="U389" i="1"/>
  <c r="V389" i="1"/>
  <c r="W389" i="1"/>
  <c r="S390" i="1"/>
  <c r="T390" i="1"/>
  <c r="U390" i="1"/>
  <c r="V390" i="1"/>
  <c r="W390" i="1"/>
  <c r="S391" i="1"/>
  <c r="T391" i="1"/>
  <c r="U391" i="1"/>
  <c r="V391" i="1"/>
  <c r="W391" i="1"/>
  <c r="S392" i="1"/>
  <c r="T392" i="1"/>
  <c r="U392" i="1"/>
  <c r="V392" i="1"/>
  <c r="W392" i="1"/>
  <c r="S393" i="1"/>
  <c r="T393" i="1"/>
  <c r="U393" i="1"/>
  <c r="V393" i="1"/>
  <c r="W393" i="1"/>
  <c r="S394" i="1"/>
  <c r="T394" i="1"/>
  <c r="U394" i="1"/>
  <c r="V394" i="1"/>
  <c r="W394" i="1"/>
  <c r="S395" i="1"/>
  <c r="T395" i="1"/>
  <c r="U395" i="1"/>
  <c r="V395" i="1"/>
  <c r="W395" i="1"/>
  <c r="S396" i="1"/>
  <c r="T396" i="1"/>
  <c r="U396" i="1"/>
  <c r="V396" i="1"/>
  <c r="W396" i="1"/>
  <c r="S397" i="1"/>
  <c r="T397" i="1"/>
  <c r="U397" i="1"/>
  <c r="V397" i="1"/>
  <c r="W397" i="1"/>
  <c r="S398" i="1"/>
  <c r="T398" i="1"/>
  <c r="U398" i="1"/>
  <c r="V398" i="1"/>
  <c r="W398" i="1"/>
  <c r="S399" i="1"/>
  <c r="T399" i="1"/>
  <c r="U399" i="1"/>
  <c r="V399" i="1"/>
  <c r="W399" i="1"/>
  <c r="S400" i="1"/>
  <c r="T400" i="1"/>
  <c r="U400" i="1"/>
  <c r="V400" i="1"/>
  <c r="W400" i="1"/>
  <c r="S401" i="1"/>
  <c r="T401" i="1"/>
  <c r="U401" i="1"/>
  <c r="V401" i="1"/>
  <c r="W401" i="1"/>
  <c r="S402" i="1"/>
  <c r="T402" i="1"/>
  <c r="U402" i="1"/>
  <c r="V402" i="1"/>
  <c r="W402" i="1"/>
  <c r="S403" i="1"/>
  <c r="T403" i="1"/>
  <c r="U403" i="1"/>
  <c r="V403" i="1"/>
  <c r="W403" i="1"/>
  <c r="S404" i="1"/>
  <c r="T404" i="1"/>
  <c r="U404" i="1"/>
  <c r="V404" i="1"/>
  <c r="W404" i="1"/>
  <c r="S405" i="1"/>
  <c r="T405" i="1"/>
  <c r="U405" i="1"/>
  <c r="V405" i="1"/>
  <c r="W405" i="1"/>
  <c r="S406" i="1"/>
  <c r="T406" i="1"/>
  <c r="U406" i="1"/>
  <c r="V406" i="1"/>
  <c r="W406" i="1"/>
  <c r="S407" i="1"/>
  <c r="T407" i="1"/>
  <c r="U407" i="1"/>
  <c r="V407" i="1"/>
  <c r="W407" i="1"/>
  <c r="S408" i="1"/>
  <c r="T408" i="1"/>
  <c r="U408" i="1"/>
  <c r="V408" i="1"/>
  <c r="W408" i="1"/>
  <c r="S409" i="1"/>
  <c r="T409" i="1"/>
  <c r="U409" i="1"/>
  <c r="V409" i="1"/>
  <c r="W409" i="1"/>
  <c r="S410" i="1"/>
  <c r="T410" i="1"/>
  <c r="U410" i="1"/>
  <c r="V410" i="1"/>
  <c r="W410" i="1"/>
  <c r="S411" i="1"/>
  <c r="T411" i="1"/>
  <c r="U411" i="1"/>
  <c r="V411" i="1"/>
  <c r="W411" i="1"/>
  <c r="S412" i="1"/>
  <c r="T412" i="1"/>
  <c r="U412" i="1"/>
  <c r="V412" i="1"/>
  <c r="W412" i="1"/>
  <c r="S413" i="1"/>
  <c r="T413" i="1"/>
  <c r="U413" i="1"/>
  <c r="V413" i="1"/>
  <c r="W413" i="1"/>
  <c r="S414" i="1"/>
  <c r="T414" i="1"/>
  <c r="U414" i="1"/>
  <c r="V414" i="1"/>
  <c r="W414" i="1"/>
  <c r="S415" i="1"/>
  <c r="T415" i="1"/>
  <c r="U415" i="1"/>
  <c r="V415" i="1"/>
  <c r="W415" i="1"/>
  <c r="S416" i="1"/>
  <c r="T416" i="1"/>
  <c r="U416" i="1"/>
  <c r="V416" i="1"/>
  <c r="W416" i="1"/>
  <c r="S417" i="1"/>
  <c r="T417" i="1"/>
  <c r="U417" i="1"/>
  <c r="V417" i="1"/>
  <c r="W417" i="1"/>
  <c r="S418" i="1"/>
  <c r="T418" i="1"/>
  <c r="U418" i="1"/>
  <c r="V418" i="1"/>
  <c r="W418" i="1"/>
  <c r="S419" i="1"/>
  <c r="T419" i="1"/>
  <c r="U419" i="1"/>
  <c r="V419" i="1"/>
  <c r="W419" i="1"/>
  <c r="S420" i="1"/>
  <c r="T420" i="1"/>
  <c r="U420" i="1"/>
  <c r="V420" i="1"/>
  <c r="W420" i="1"/>
  <c r="S421" i="1"/>
  <c r="T421" i="1"/>
  <c r="U421" i="1"/>
  <c r="V421" i="1"/>
  <c r="W421" i="1"/>
  <c r="S422" i="1"/>
  <c r="T422" i="1"/>
  <c r="U422" i="1"/>
  <c r="V422" i="1"/>
  <c r="W422" i="1"/>
  <c r="S423" i="1"/>
  <c r="T423" i="1"/>
  <c r="U423" i="1"/>
  <c r="V423" i="1"/>
  <c r="W423" i="1"/>
  <c r="S424" i="1"/>
  <c r="T424" i="1"/>
  <c r="U424" i="1"/>
  <c r="V424" i="1"/>
  <c r="W424" i="1"/>
  <c r="S425" i="1"/>
  <c r="T425" i="1"/>
  <c r="U425" i="1"/>
  <c r="V425" i="1"/>
  <c r="W425" i="1"/>
  <c r="S426" i="1"/>
  <c r="T426" i="1"/>
  <c r="U426" i="1"/>
  <c r="V426" i="1"/>
  <c r="W426" i="1"/>
  <c r="S427" i="1"/>
  <c r="T427" i="1"/>
  <c r="U427" i="1"/>
  <c r="V427" i="1"/>
  <c r="W427" i="1"/>
  <c r="S428" i="1"/>
  <c r="T428" i="1"/>
  <c r="U428" i="1"/>
  <c r="V428" i="1"/>
  <c r="W428" i="1"/>
  <c r="S429" i="1"/>
  <c r="T429" i="1"/>
  <c r="U429" i="1"/>
  <c r="V429" i="1"/>
  <c r="W429" i="1"/>
  <c r="S430" i="1"/>
  <c r="T430" i="1"/>
  <c r="U430" i="1"/>
  <c r="V430" i="1"/>
  <c r="W430" i="1"/>
  <c r="S431" i="1"/>
  <c r="T431" i="1"/>
  <c r="U431" i="1"/>
  <c r="V431" i="1"/>
  <c r="W431" i="1"/>
  <c r="S432" i="1"/>
  <c r="T432" i="1"/>
  <c r="U432" i="1"/>
  <c r="V432" i="1"/>
  <c r="W432" i="1"/>
  <c r="S433" i="1"/>
  <c r="T433" i="1"/>
  <c r="U433" i="1"/>
  <c r="V433" i="1"/>
  <c r="W433" i="1"/>
  <c r="S434" i="1"/>
  <c r="T434" i="1"/>
  <c r="U434" i="1"/>
  <c r="V434" i="1"/>
  <c r="W434" i="1"/>
  <c r="S435" i="1"/>
  <c r="T435" i="1"/>
  <c r="U435" i="1"/>
  <c r="V435" i="1"/>
  <c r="W435" i="1"/>
  <c r="S436" i="1"/>
  <c r="T436" i="1"/>
  <c r="U436" i="1"/>
  <c r="V436" i="1"/>
  <c r="W436" i="1"/>
  <c r="S437" i="1"/>
  <c r="T437" i="1"/>
  <c r="U437" i="1"/>
  <c r="V437" i="1"/>
  <c r="W437" i="1"/>
  <c r="S438" i="1"/>
  <c r="T438" i="1"/>
  <c r="U438" i="1"/>
  <c r="V438" i="1"/>
  <c r="W438" i="1"/>
  <c r="S439" i="1"/>
  <c r="T439" i="1"/>
  <c r="U439" i="1"/>
  <c r="V439" i="1"/>
  <c r="W439" i="1"/>
  <c r="S440" i="1"/>
  <c r="T440" i="1"/>
  <c r="U440" i="1"/>
  <c r="V440" i="1"/>
  <c r="W440" i="1"/>
  <c r="S441" i="1"/>
  <c r="T441" i="1"/>
  <c r="U441" i="1"/>
  <c r="V441" i="1"/>
  <c r="W441" i="1"/>
  <c r="S442" i="1"/>
  <c r="T442" i="1"/>
  <c r="U442" i="1"/>
  <c r="V442" i="1"/>
  <c r="W442" i="1"/>
  <c r="S443" i="1"/>
  <c r="T443" i="1"/>
  <c r="U443" i="1"/>
  <c r="V443" i="1"/>
  <c r="W443" i="1"/>
  <c r="S444" i="1"/>
  <c r="T444" i="1"/>
  <c r="U444" i="1"/>
  <c r="V444" i="1"/>
  <c r="W444" i="1"/>
  <c r="S445" i="1"/>
  <c r="T445" i="1"/>
  <c r="U445" i="1"/>
  <c r="V445" i="1"/>
  <c r="W445" i="1"/>
  <c r="S446" i="1"/>
  <c r="T446" i="1"/>
  <c r="U446" i="1"/>
  <c r="V446" i="1"/>
  <c r="W446" i="1"/>
  <c r="S447" i="1"/>
  <c r="T447" i="1"/>
  <c r="U447" i="1"/>
  <c r="V447" i="1"/>
  <c r="W447" i="1"/>
  <c r="S448" i="1"/>
  <c r="T448" i="1"/>
  <c r="U448" i="1"/>
  <c r="V448" i="1"/>
  <c r="W448" i="1"/>
  <c r="S449" i="1"/>
  <c r="T449" i="1"/>
  <c r="U449" i="1"/>
  <c r="V449" i="1"/>
  <c r="W449" i="1"/>
  <c r="S450" i="1"/>
  <c r="T450" i="1"/>
  <c r="U450" i="1"/>
  <c r="V450" i="1"/>
  <c r="W450" i="1"/>
  <c r="S451" i="1"/>
  <c r="T451" i="1"/>
  <c r="U451" i="1"/>
  <c r="V451" i="1"/>
  <c r="W451" i="1"/>
  <c r="S452" i="1"/>
  <c r="T452" i="1"/>
  <c r="U452" i="1"/>
  <c r="V452" i="1"/>
  <c r="W452" i="1"/>
  <c r="S453" i="1"/>
  <c r="T453" i="1"/>
  <c r="U453" i="1"/>
  <c r="V453" i="1"/>
  <c r="W453" i="1"/>
  <c r="S454" i="1"/>
  <c r="T454" i="1"/>
  <c r="U454" i="1"/>
  <c r="V454" i="1"/>
  <c r="W454" i="1"/>
  <c r="S455" i="1"/>
  <c r="T455" i="1"/>
  <c r="U455" i="1"/>
  <c r="V455" i="1"/>
  <c r="W455" i="1"/>
  <c r="S456" i="1"/>
  <c r="T456" i="1"/>
  <c r="U456" i="1"/>
  <c r="V456" i="1"/>
  <c r="W456" i="1"/>
  <c r="S457" i="1"/>
  <c r="T457" i="1"/>
  <c r="U457" i="1"/>
  <c r="V457" i="1"/>
  <c r="W457" i="1"/>
  <c r="S458" i="1"/>
  <c r="T458" i="1"/>
  <c r="U458" i="1"/>
  <c r="V458" i="1"/>
  <c r="W458" i="1"/>
  <c r="S459" i="1"/>
  <c r="T459" i="1"/>
  <c r="U459" i="1"/>
  <c r="V459" i="1"/>
  <c r="W459" i="1"/>
  <c r="S460" i="1"/>
  <c r="T460" i="1"/>
  <c r="U460" i="1"/>
  <c r="V460" i="1"/>
  <c r="W460" i="1"/>
  <c r="S461" i="1"/>
  <c r="T461" i="1"/>
  <c r="U461" i="1"/>
  <c r="V461" i="1"/>
  <c r="W461" i="1"/>
  <c r="S462" i="1"/>
  <c r="T462" i="1"/>
  <c r="U462" i="1"/>
  <c r="V462" i="1"/>
  <c r="W462" i="1"/>
  <c r="S463" i="1"/>
  <c r="T463" i="1"/>
  <c r="U463" i="1"/>
  <c r="V463" i="1"/>
  <c r="W463" i="1"/>
  <c r="S464" i="1"/>
  <c r="T464" i="1"/>
  <c r="U464" i="1"/>
  <c r="V464" i="1"/>
  <c r="W464" i="1"/>
  <c r="S465" i="1"/>
  <c r="T465" i="1"/>
  <c r="U465" i="1"/>
  <c r="V465" i="1"/>
  <c r="W465" i="1"/>
  <c r="S466" i="1"/>
  <c r="T466" i="1"/>
  <c r="U466" i="1"/>
  <c r="V466" i="1"/>
  <c r="W466" i="1"/>
  <c r="S467" i="1"/>
  <c r="T467" i="1"/>
  <c r="U467" i="1"/>
  <c r="V467" i="1"/>
  <c r="W467" i="1"/>
  <c r="S468" i="1"/>
  <c r="T468" i="1"/>
  <c r="U468" i="1"/>
  <c r="V468" i="1"/>
  <c r="W468" i="1"/>
  <c r="S469" i="1"/>
  <c r="T469" i="1"/>
  <c r="U469" i="1"/>
  <c r="V469" i="1"/>
  <c r="W469" i="1"/>
  <c r="S470" i="1"/>
  <c r="T470" i="1"/>
  <c r="U470" i="1"/>
  <c r="V470" i="1"/>
  <c r="W470" i="1"/>
  <c r="S471" i="1"/>
  <c r="T471" i="1"/>
  <c r="U471" i="1"/>
  <c r="V471" i="1"/>
  <c r="W471" i="1"/>
  <c r="S472" i="1"/>
  <c r="T472" i="1"/>
  <c r="U472" i="1"/>
  <c r="V472" i="1"/>
  <c r="W472" i="1"/>
  <c r="S473" i="1"/>
  <c r="T473" i="1"/>
  <c r="U473" i="1"/>
  <c r="V473" i="1"/>
  <c r="W473" i="1"/>
  <c r="S474" i="1"/>
  <c r="T474" i="1"/>
  <c r="U474" i="1"/>
  <c r="V474" i="1"/>
  <c r="W474" i="1"/>
  <c r="S475" i="1"/>
  <c r="T475" i="1"/>
  <c r="U475" i="1"/>
  <c r="V475" i="1"/>
  <c r="W475" i="1"/>
  <c r="S476" i="1"/>
  <c r="T476" i="1"/>
  <c r="U476" i="1"/>
  <c r="V476" i="1"/>
  <c r="W476" i="1"/>
  <c r="S477" i="1"/>
  <c r="T477" i="1"/>
  <c r="U477" i="1"/>
  <c r="V477" i="1"/>
  <c r="W477" i="1"/>
  <c r="S478" i="1"/>
  <c r="T478" i="1"/>
  <c r="U478" i="1"/>
  <c r="V478" i="1"/>
  <c r="W478" i="1"/>
  <c r="S479" i="1"/>
  <c r="T479" i="1"/>
  <c r="U479" i="1"/>
  <c r="V479" i="1"/>
  <c r="W479" i="1"/>
  <c r="S480" i="1"/>
  <c r="T480" i="1"/>
  <c r="U480" i="1"/>
  <c r="V480" i="1"/>
  <c r="W480" i="1"/>
  <c r="S481" i="1"/>
  <c r="T481" i="1"/>
  <c r="U481" i="1"/>
  <c r="V481" i="1"/>
  <c r="W481" i="1"/>
  <c r="S482" i="1"/>
  <c r="T482" i="1"/>
  <c r="U482" i="1"/>
  <c r="V482" i="1"/>
  <c r="W482" i="1"/>
  <c r="S483" i="1"/>
  <c r="T483" i="1"/>
  <c r="U483" i="1"/>
  <c r="V483" i="1"/>
  <c r="W483" i="1"/>
  <c r="S484" i="1"/>
  <c r="T484" i="1"/>
  <c r="U484" i="1"/>
  <c r="V484" i="1"/>
  <c r="W484" i="1"/>
  <c r="S485" i="1"/>
  <c r="T485" i="1"/>
  <c r="U485" i="1"/>
  <c r="V485" i="1"/>
  <c r="W485" i="1"/>
  <c r="S486" i="1"/>
  <c r="T486" i="1"/>
  <c r="U486" i="1"/>
  <c r="V486" i="1"/>
  <c r="W486" i="1"/>
  <c r="S487" i="1"/>
  <c r="T487" i="1"/>
  <c r="U487" i="1"/>
  <c r="V487" i="1"/>
  <c r="W487" i="1"/>
  <c r="S488" i="1"/>
  <c r="T488" i="1"/>
  <c r="U488" i="1"/>
  <c r="V488" i="1"/>
  <c r="W488" i="1"/>
  <c r="S489" i="1"/>
  <c r="T489" i="1"/>
  <c r="U489" i="1"/>
  <c r="V489" i="1"/>
  <c r="W489" i="1"/>
  <c r="S490" i="1"/>
  <c r="T490" i="1"/>
  <c r="U490" i="1"/>
  <c r="V490" i="1"/>
  <c r="W490" i="1"/>
  <c r="S491" i="1"/>
  <c r="T491" i="1"/>
  <c r="U491" i="1"/>
  <c r="V491" i="1"/>
  <c r="W491" i="1"/>
  <c r="S492" i="1"/>
  <c r="T492" i="1"/>
  <c r="U492" i="1"/>
  <c r="V492" i="1"/>
  <c r="W492" i="1"/>
  <c r="S493" i="1"/>
  <c r="T493" i="1"/>
  <c r="U493" i="1"/>
  <c r="V493" i="1"/>
  <c r="W493" i="1"/>
  <c r="S494" i="1"/>
  <c r="T494" i="1"/>
  <c r="U494" i="1"/>
  <c r="V494" i="1"/>
  <c r="W494" i="1"/>
  <c r="S495" i="1"/>
  <c r="T495" i="1"/>
  <c r="U495" i="1"/>
  <c r="V495" i="1"/>
  <c r="W495" i="1"/>
  <c r="S496" i="1"/>
  <c r="T496" i="1"/>
  <c r="U496" i="1"/>
  <c r="V496" i="1"/>
  <c r="W496" i="1"/>
  <c r="S497" i="1"/>
  <c r="T497" i="1"/>
  <c r="U497" i="1"/>
  <c r="V497" i="1"/>
  <c r="W497" i="1"/>
  <c r="S498" i="1"/>
  <c r="T498" i="1"/>
  <c r="U498" i="1"/>
  <c r="V498" i="1"/>
  <c r="W498" i="1"/>
  <c r="S499" i="1"/>
  <c r="T499" i="1"/>
  <c r="U499" i="1"/>
  <c r="V499" i="1"/>
  <c r="W499" i="1"/>
  <c r="S500" i="1"/>
  <c r="T500" i="1"/>
  <c r="U500" i="1"/>
  <c r="V500" i="1"/>
  <c r="W500" i="1"/>
  <c r="S501" i="1"/>
  <c r="T501" i="1"/>
  <c r="U501" i="1"/>
  <c r="V501" i="1"/>
  <c r="W501" i="1"/>
  <c r="S502" i="1"/>
  <c r="T502" i="1"/>
  <c r="U502" i="1"/>
  <c r="V502" i="1"/>
  <c r="W502" i="1"/>
  <c r="S503" i="1"/>
  <c r="T503" i="1"/>
  <c r="U503" i="1"/>
  <c r="V503" i="1"/>
  <c r="W503" i="1"/>
  <c r="S504" i="1"/>
  <c r="T504" i="1"/>
  <c r="U504" i="1"/>
  <c r="V504" i="1"/>
  <c r="W504" i="1"/>
  <c r="S505" i="1"/>
  <c r="T505" i="1"/>
  <c r="U505" i="1"/>
  <c r="V505" i="1"/>
  <c r="W505" i="1"/>
  <c r="S506" i="1"/>
  <c r="T506" i="1"/>
  <c r="U506" i="1"/>
  <c r="V506" i="1"/>
  <c r="W506" i="1"/>
  <c r="S507" i="1"/>
  <c r="T507" i="1"/>
  <c r="U507" i="1"/>
  <c r="V507" i="1"/>
  <c r="W507" i="1"/>
  <c r="S508" i="1"/>
  <c r="T508" i="1"/>
  <c r="U508" i="1"/>
  <c r="V508" i="1"/>
  <c r="W508" i="1"/>
  <c r="S509" i="1"/>
  <c r="T509" i="1"/>
  <c r="U509" i="1"/>
  <c r="V509" i="1"/>
  <c r="W509" i="1"/>
  <c r="S510" i="1"/>
  <c r="T510" i="1"/>
  <c r="U510" i="1"/>
  <c r="V510" i="1"/>
  <c r="W510" i="1"/>
  <c r="S511" i="1"/>
  <c r="T511" i="1"/>
  <c r="U511" i="1"/>
  <c r="V511" i="1"/>
  <c r="W511" i="1"/>
  <c r="S512" i="1"/>
  <c r="T512" i="1"/>
  <c r="U512" i="1"/>
  <c r="V512" i="1"/>
  <c r="W512" i="1"/>
  <c r="S513" i="1"/>
  <c r="T513" i="1"/>
  <c r="U513" i="1"/>
  <c r="V513" i="1"/>
  <c r="W513" i="1"/>
  <c r="S514" i="1"/>
  <c r="T514" i="1"/>
  <c r="U514" i="1"/>
  <c r="V514" i="1"/>
  <c r="W514" i="1"/>
  <c r="S515" i="1"/>
  <c r="T515" i="1"/>
  <c r="U515" i="1"/>
  <c r="V515" i="1"/>
  <c r="W515" i="1"/>
  <c r="S516" i="1"/>
  <c r="T516" i="1"/>
  <c r="U516" i="1"/>
  <c r="V516" i="1"/>
  <c r="W516" i="1"/>
  <c r="S517" i="1"/>
  <c r="T517" i="1"/>
  <c r="U517" i="1"/>
  <c r="V517" i="1"/>
  <c r="W517" i="1"/>
  <c r="S518" i="1"/>
  <c r="T518" i="1"/>
  <c r="U518" i="1"/>
  <c r="V518" i="1"/>
  <c r="W518" i="1"/>
  <c r="S519" i="1"/>
  <c r="T519" i="1"/>
  <c r="U519" i="1"/>
  <c r="V519" i="1"/>
  <c r="W519" i="1"/>
  <c r="S520" i="1"/>
  <c r="T520" i="1"/>
  <c r="U520" i="1"/>
  <c r="V520" i="1"/>
  <c r="W520" i="1"/>
  <c r="S521" i="1"/>
  <c r="T521" i="1"/>
  <c r="U521" i="1"/>
  <c r="V521" i="1"/>
  <c r="W521" i="1"/>
  <c r="S522" i="1"/>
  <c r="T522" i="1"/>
  <c r="U522" i="1"/>
  <c r="V522" i="1"/>
  <c r="W522" i="1"/>
  <c r="S523" i="1"/>
  <c r="T523" i="1"/>
  <c r="U523" i="1"/>
  <c r="V523" i="1"/>
  <c r="W523" i="1"/>
  <c r="S524" i="1"/>
  <c r="T524" i="1"/>
  <c r="U524" i="1"/>
  <c r="V524" i="1"/>
  <c r="W524" i="1"/>
  <c r="S525" i="1"/>
  <c r="T525" i="1"/>
  <c r="U525" i="1"/>
  <c r="V525" i="1"/>
  <c r="W525" i="1"/>
  <c r="S526" i="1"/>
  <c r="T526" i="1"/>
  <c r="U526" i="1"/>
  <c r="V526" i="1"/>
  <c r="W526" i="1"/>
  <c r="S527" i="1"/>
  <c r="T527" i="1"/>
  <c r="U527" i="1"/>
  <c r="V527" i="1"/>
  <c r="W527" i="1"/>
  <c r="S528" i="1"/>
  <c r="T528" i="1"/>
  <c r="U528" i="1"/>
  <c r="V528" i="1"/>
  <c r="W528" i="1"/>
  <c r="S529" i="1"/>
  <c r="T529" i="1"/>
  <c r="U529" i="1"/>
  <c r="V529" i="1"/>
  <c r="W529" i="1"/>
  <c r="S530" i="1"/>
  <c r="T530" i="1"/>
  <c r="U530" i="1"/>
  <c r="V530" i="1"/>
  <c r="W530" i="1"/>
  <c r="S531" i="1"/>
  <c r="T531" i="1"/>
  <c r="U531" i="1"/>
  <c r="V531" i="1"/>
  <c r="W531" i="1"/>
  <c r="S532" i="1"/>
  <c r="T532" i="1"/>
  <c r="U532" i="1"/>
  <c r="V532" i="1"/>
  <c r="W532" i="1"/>
  <c r="S533" i="1"/>
  <c r="T533" i="1"/>
  <c r="U533" i="1"/>
  <c r="V533" i="1"/>
  <c r="W533" i="1"/>
  <c r="S534" i="1"/>
  <c r="T534" i="1"/>
  <c r="U534" i="1"/>
  <c r="V534" i="1"/>
  <c r="W534" i="1"/>
  <c r="S535" i="1"/>
  <c r="T535" i="1"/>
  <c r="U535" i="1"/>
  <c r="V535" i="1"/>
  <c r="W535" i="1"/>
  <c r="S536" i="1"/>
  <c r="T536" i="1"/>
  <c r="U536" i="1"/>
  <c r="V536" i="1"/>
  <c r="W536" i="1"/>
  <c r="S537" i="1"/>
  <c r="T537" i="1"/>
  <c r="U537" i="1"/>
  <c r="V537" i="1"/>
  <c r="W537" i="1"/>
  <c r="S538" i="1"/>
  <c r="T538" i="1"/>
  <c r="U538" i="1"/>
  <c r="V538" i="1"/>
  <c r="W538" i="1"/>
  <c r="S539" i="1"/>
  <c r="T539" i="1"/>
  <c r="U539" i="1"/>
  <c r="V539" i="1"/>
  <c r="W539" i="1"/>
  <c r="S540" i="1"/>
  <c r="T540" i="1"/>
  <c r="U540" i="1"/>
  <c r="V540" i="1"/>
  <c r="W540" i="1"/>
  <c r="S541" i="1"/>
  <c r="T541" i="1"/>
  <c r="U541" i="1"/>
  <c r="V541" i="1"/>
  <c r="W541" i="1"/>
  <c r="S542" i="1"/>
  <c r="T542" i="1"/>
  <c r="U542" i="1"/>
  <c r="V542" i="1"/>
  <c r="W542" i="1"/>
  <c r="S543" i="1"/>
  <c r="T543" i="1"/>
  <c r="U543" i="1"/>
  <c r="V543" i="1"/>
  <c r="W543" i="1"/>
  <c r="S544" i="1"/>
  <c r="T544" i="1"/>
  <c r="U544" i="1"/>
  <c r="V544" i="1"/>
  <c r="W544" i="1"/>
  <c r="S545" i="1"/>
  <c r="T545" i="1"/>
  <c r="U545" i="1"/>
  <c r="V545" i="1"/>
  <c r="W545" i="1"/>
  <c r="S546" i="1"/>
  <c r="T546" i="1"/>
  <c r="U546" i="1"/>
  <c r="V546" i="1"/>
  <c r="W546" i="1"/>
  <c r="S547" i="1"/>
  <c r="T547" i="1"/>
  <c r="U547" i="1"/>
  <c r="V547" i="1"/>
  <c r="W547" i="1"/>
  <c r="S548" i="1"/>
  <c r="T548" i="1"/>
  <c r="U548" i="1"/>
  <c r="V548" i="1"/>
  <c r="W548" i="1"/>
  <c r="S549" i="1"/>
  <c r="T549" i="1"/>
  <c r="U549" i="1"/>
  <c r="V549" i="1"/>
  <c r="W549" i="1"/>
  <c r="S550" i="1"/>
  <c r="T550" i="1"/>
  <c r="U550" i="1"/>
  <c r="V550" i="1"/>
  <c r="W550" i="1"/>
  <c r="S551" i="1"/>
  <c r="T551" i="1"/>
  <c r="U551" i="1"/>
  <c r="V551" i="1"/>
  <c r="W551" i="1"/>
  <c r="S552" i="1"/>
  <c r="T552" i="1"/>
  <c r="U552" i="1"/>
  <c r="V552" i="1"/>
  <c r="W552" i="1"/>
  <c r="S553" i="1"/>
  <c r="T553" i="1"/>
  <c r="U553" i="1"/>
  <c r="V553" i="1"/>
  <c r="W553" i="1"/>
  <c r="S554" i="1"/>
  <c r="T554" i="1"/>
  <c r="U554" i="1"/>
  <c r="V554" i="1"/>
  <c r="W554" i="1"/>
  <c r="S555" i="1"/>
  <c r="T555" i="1"/>
  <c r="U555" i="1"/>
  <c r="V555" i="1"/>
  <c r="W555" i="1"/>
  <c r="S556" i="1"/>
  <c r="T556" i="1"/>
  <c r="U556" i="1"/>
  <c r="V556" i="1"/>
  <c r="W556" i="1"/>
  <c r="S557" i="1"/>
  <c r="T557" i="1"/>
  <c r="U557" i="1"/>
  <c r="V557" i="1"/>
  <c r="W557" i="1"/>
  <c r="S558" i="1"/>
  <c r="T558" i="1"/>
  <c r="U558" i="1"/>
  <c r="V558" i="1"/>
  <c r="W558" i="1"/>
  <c r="S559" i="1"/>
  <c r="T559" i="1"/>
  <c r="U559" i="1"/>
  <c r="V559" i="1"/>
  <c r="W559" i="1"/>
  <c r="S560" i="1"/>
  <c r="T560" i="1"/>
  <c r="U560" i="1"/>
  <c r="V560" i="1"/>
  <c r="W560" i="1"/>
  <c r="S561" i="1"/>
  <c r="T561" i="1"/>
  <c r="U561" i="1"/>
  <c r="V561" i="1"/>
  <c r="W561" i="1"/>
  <c r="S562" i="1"/>
  <c r="T562" i="1"/>
  <c r="U562" i="1"/>
  <c r="V562" i="1"/>
  <c r="W562" i="1"/>
  <c r="S563" i="1"/>
  <c r="T563" i="1"/>
  <c r="U563" i="1"/>
  <c r="V563" i="1"/>
  <c r="W563" i="1"/>
  <c r="S564" i="1"/>
  <c r="T564" i="1"/>
  <c r="U564" i="1"/>
  <c r="V564" i="1"/>
  <c r="W564" i="1"/>
  <c r="S565" i="1"/>
  <c r="T565" i="1"/>
  <c r="U565" i="1"/>
  <c r="V565" i="1"/>
  <c r="W565" i="1"/>
  <c r="S566" i="1"/>
  <c r="T566" i="1"/>
  <c r="U566" i="1"/>
  <c r="V566" i="1"/>
  <c r="W566" i="1"/>
  <c r="S567" i="1"/>
  <c r="T567" i="1"/>
  <c r="U567" i="1"/>
  <c r="V567" i="1"/>
  <c r="W567" i="1"/>
  <c r="S568" i="1"/>
  <c r="T568" i="1"/>
  <c r="U568" i="1"/>
  <c r="V568" i="1"/>
  <c r="W568" i="1"/>
  <c r="S569" i="1"/>
  <c r="T569" i="1"/>
  <c r="U569" i="1"/>
  <c r="V569" i="1"/>
  <c r="W569" i="1"/>
  <c r="S570" i="1"/>
  <c r="T570" i="1"/>
  <c r="U570" i="1"/>
  <c r="V570" i="1"/>
  <c r="W570" i="1"/>
  <c r="S571" i="1"/>
  <c r="T571" i="1"/>
  <c r="U571" i="1"/>
  <c r="V571" i="1"/>
  <c r="W571" i="1"/>
  <c r="S572" i="1"/>
  <c r="T572" i="1"/>
  <c r="U572" i="1"/>
  <c r="V572" i="1"/>
  <c r="W572" i="1"/>
  <c r="S573" i="1"/>
  <c r="T573" i="1"/>
  <c r="U573" i="1"/>
  <c r="V573" i="1"/>
  <c r="W573" i="1"/>
  <c r="S574" i="1"/>
  <c r="T574" i="1"/>
  <c r="U574" i="1"/>
  <c r="V574" i="1"/>
  <c r="W574" i="1"/>
  <c r="S575" i="1"/>
  <c r="T575" i="1"/>
  <c r="U575" i="1"/>
  <c r="V575" i="1"/>
  <c r="W575" i="1"/>
  <c r="S576" i="1"/>
  <c r="T576" i="1"/>
  <c r="U576" i="1"/>
  <c r="V576" i="1"/>
  <c r="W576" i="1"/>
  <c r="S577" i="1"/>
  <c r="T577" i="1"/>
  <c r="U577" i="1"/>
  <c r="V577" i="1"/>
  <c r="W577" i="1"/>
  <c r="S578" i="1"/>
  <c r="T578" i="1"/>
  <c r="U578" i="1"/>
  <c r="V578" i="1"/>
  <c r="W578" i="1"/>
  <c r="S579" i="1"/>
  <c r="T579" i="1"/>
  <c r="U579" i="1"/>
  <c r="V579" i="1"/>
  <c r="W579" i="1"/>
  <c r="S580" i="1"/>
  <c r="T580" i="1"/>
  <c r="U580" i="1"/>
  <c r="V580" i="1"/>
  <c r="W580" i="1"/>
  <c r="S581" i="1"/>
  <c r="T581" i="1"/>
  <c r="U581" i="1"/>
  <c r="V581" i="1"/>
  <c r="W581" i="1"/>
  <c r="S582" i="1"/>
  <c r="T582" i="1"/>
  <c r="U582" i="1"/>
  <c r="V582" i="1"/>
  <c r="W582" i="1"/>
  <c r="S583" i="1"/>
  <c r="T583" i="1"/>
  <c r="U583" i="1"/>
  <c r="V583" i="1"/>
  <c r="W583" i="1"/>
  <c r="S584" i="1"/>
  <c r="T584" i="1"/>
  <c r="U584" i="1"/>
  <c r="V584" i="1"/>
  <c r="W584" i="1"/>
  <c r="S585" i="1"/>
  <c r="T585" i="1"/>
  <c r="U585" i="1"/>
  <c r="V585" i="1"/>
  <c r="W585" i="1"/>
  <c r="S586" i="1"/>
  <c r="T586" i="1"/>
  <c r="U586" i="1"/>
  <c r="V586" i="1"/>
  <c r="W586" i="1"/>
  <c r="S587" i="1"/>
  <c r="T587" i="1"/>
  <c r="U587" i="1"/>
  <c r="V587" i="1"/>
  <c r="W587" i="1"/>
  <c r="S588" i="1"/>
  <c r="T588" i="1"/>
  <c r="U588" i="1"/>
  <c r="V588" i="1"/>
  <c r="W588" i="1"/>
  <c r="S589" i="1"/>
  <c r="T589" i="1"/>
  <c r="U589" i="1"/>
  <c r="V589" i="1"/>
  <c r="W589" i="1"/>
  <c r="S590" i="1"/>
  <c r="T590" i="1"/>
  <c r="U590" i="1"/>
  <c r="V590" i="1"/>
  <c r="W590" i="1"/>
  <c r="S591" i="1"/>
  <c r="T591" i="1"/>
  <c r="U591" i="1"/>
  <c r="V591" i="1"/>
  <c r="W591" i="1"/>
  <c r="S592" i="1"/>
  <c r="T592" i="1"/>
  <c r="U592" i="1"/>
  <c r="V592" i="1"/>
  <c r="W592" i="1"/>
  <c r="S593" i="1"/>
  <c r="T593" i="1"/>
  <c r="U593" i="1"/>
  <c r="V593" i="1"/>
  <c r="W593" i="1"/>
  <c r="S594" i="1"/>
  <c r="T594" i="1"/>
  <c r="U594" i="1"/>
  <c r="V594" i="1"/>
  <c r="W594" i="1"/>
  <c r="S595" i="1"/>
  <c r="T595" i="1"/>
  <c r="U595" i="1"/>
  <c r="V595" i="1"/>
  <c r="W595" i="1"/>
  <c r="S596" i="1"/>
  <c r="T596" i="1"/>
  <c r="U596" i="1"/>
  <c r="V596" i="1"/>
  <c r="W596" i="1"/>
  <c r="S597" i="1"/>
  <c r="T597" i="1"/>
  <c r="U597" i="1"/>
  <c r="V597" i="1"/>
  <c r="W597" i="1"/>
  <c r="S598" i="1"/>
  <c r="T598" i="1"/>
  <c r="U598" i="1"/>
  <c r="V598" i="1"/>
  <c r="W598" i="1"/>
  <c r="S599" i="1"/>
  <c r="T599" i="1"/>
  <c r="U599" i="1"/>
  <c r="V599" i="1"/>
  <c r="W599" i="1"/>
  <c r="S600" i="1"/>
  <c r="T600" i="1"/>
  <c r="U600" i="1"/>
  <c r="V600" i="1"/>
  <c r="W600" i="1"/>
  <c r="S601" i="1"/>
  <c r="T601" i="1"/>
  <c r="U601" i="1"/>
  <c r="V601" i="1"/>
  <c r="W601" i="1"/>
  <c r="S602" i="1"/>
  <c r="T602" i="1"/>
  <c r="U602" i="1"/>
  <c r="V602" i="1"/>
  <c r="W602" i="1"/>
  <c r="S603" i="1"/>
  <c r="T603" i="1"/>
  <c r="U603" i="1"/>
  <c r="V603" i="1"/>
  <c r="W603" i="1"/>
  <c r="S604" i="1"/>
  <c r="T604" i="1"/>
  <c r="U604" i="1"/>
  <c r="V604" i="1"/>
  <c r="W604" i="1"/>
  <c r="S605" i="1"/>
  <c r="T605" i="1"/>
  <c r="U605" i="1"/>
  <c r="V605" i="1"/>
  <c r="W605" i="1"/>
  <c r="S606" i="1"/>
  <c r="T606" i="1"/>
  <c r="U606" i="1"/>
  <c r="V606" i="1"/>
  <c r="W606" i="1"/>
  <c r="S607" i="1"/>
  <c r="T607" i="1"/>
  <c r="U607" i="1"/>
  <c r="V607" i="1"/>
  <c r="W607" i="1"/>
  <c r="S608" i="1"/>
  <c r="T608" i="1"/>
  <c r="U608" i="1"/>
  <c r="V608" i="1"/>
  <c r="W608" i="1"/>
  <c r="S609" i="1"/>
  <c r="T609" i="1"/>
  <c r="U609" i="1"/>
  <c r="V609" i="1"/>
  <c r="W609" i="1"/>
  <c r="S610" i="1"/>
  <c r="T610" i="1"/>
  <c r="U610" i="1"/>
  <c r="V610" i="1"/>
  <c r="W610" i="1"/>
  <c r="S611" i="1"/>
  <c r="T611" i="1"/>
  <c r="U611" i="1"/>
  <c r="V611" i="1"/>
  <c r="W611" i="1"/>
  <c r="S612" i="1"/>
  <c r="T612" i="1"/>
  <c r="U612" i="1"/>
  <c r="V612" i="1"/>
  <c r="W612" i="1"/>
  <c r="S613" i="1"/>
  <c r="T613" i="1"/>
  <c r="U613" i="1"/>
  <c r="V613" i="1"/>
  <c r="W613" i="1"/>
  <c r="S614" i="1"/>
  <c r="T614" i="1"/>
  <c r="U614" i="1"/>
  <c r="V614" i="1"/>
  <c r="W614" i="1"/>
  <c r="S615" i="1"/>
  <c r="T615" i="1"/>
  <c r="U615" i="1"/>
  <c r="V615" i="1"/>
  <c r="W615" i="1"/>
  <c r="S616" i="1"/>
  <c r="T616" i="1"/>
  <c r="U616" i="1"/>
  <c r="V616" i="1"/>
  <c r="W616" i="1"/>
  <c r="S617" i="1"/>
  <c r="T617" i="1"/>
  <c r="U617" i="1"/>
  <c r="V617" i="1"/>
  <c r="W617" i="1"/>
  <c r="S618" i="1"/>
  <c r="T618" i="1"/>
  <c r="U618" i="1"/>
  <c r="V618" i="1"/>
  <c r="W618" i="1"/>
  <c r="S619" i="1"/>
  <c r="T619" i="1"/>
  <c r="U619" i="1"/>
  <c r="V619" i="1"/>
  <c r="W619" i="1"/>
  <c r="S620" i="1"/>
  <c r="T620" i="1"/>
  <c r="U620" i="1"/>
  <c r="V620" i="1"/>
  <c r="W620" i="1"/>
  <c r="S621" i="1"/>
  <c r="T621" i="1"/>
  <c r="U621" i="1"/>
  <c r="V621" i="1"/>
  <c r="W621" i="1"/>
  <c r="S622" i="1"/>
  <c r="T622" i="1"/>
  <c r="U622" i="1"/>
  <c r="V622" i="1"/>
  <c r="W622" i="1"/>
  <c r="S623" i="1"/>
  <c r="T623" i="1"/>
  <c r="U623" i="1"/>
  <c r="V623" i="1"/>
  <c r="W623" i="1"/>
  <c r="S624" i="1"/>
  <c r="T624" i="1"/>
  <c r="U624" i="1"/>
  <c r="V624" i="1"/>
  <c r="W624" i="1"/>
  <c r="S625" i="1"/>
  <c r="T625" i="1"/>
  <c r="U625" i="1"/>
  <c r="V625" i="1"/>
  <c r="W625" i="1"/>
  <c r="S626" i="1"/>
  <c r="T626" i="1"/>
  <c r="U626" i="1"/>
  <c r="V626" i="1"/>
  <c r="W626" i="1"/>
  <c r="S627" i="1"/>
  <c r="T627" i="1"/>
  <c r="U627" i="1"/>
  <c r="V627" i="1"/>
  <c r="W627" i="1"/>
  <c r="S628" i="1"/>
  <c r="T628" i="1"/>
  <c r="U628" i="1"/>
  <c r="V628" i="1"/>
  <c r="W628" i="1"/>
  <c r="S629" i="1"/>
  <c r="T629" i="1"/>
  <c r="U629" i="1"/>
  <c r="V629" i="1"/>
  <c r="W629" i="1"/>
  <c r="S630" i="1"/>
  <c r="T630" i="1"/>
  <c r="U630" i="1"/>
  <c r="V630" i="1"/>
  <c r="W630" i="1"/>
  <c r="S631" i="1"/>
  <c r="T631" i="1"/>
  <c r="U631" i="1"/>
  <c r="V631" i="1"/>
  <c r="W631" i="1"/>
  <c r="S632" i="1"/>
  <c r="T632" i="1"/>
  <c r="U632" i="1"/>
  <c r="V632" i="1"/>
  <c r="W632" i="1"/>
  <c r="S633" i="1"/>
  <c r="T633" i="1"/>
  <c r="U633" i="1"/>
  <c r="V633" i="1"/>
  <c r="W633" i="1"/>
  <c r="S634" i="1"/>
  <c r="T634" i="1"/>
  <c r="U634" i="1"/>
  <c r="V634" i="1"/>
  <c r="W634" i="1"/>
  <c r="S635" i="1"/>
  <c r="T635" i="1"/>
  <c r="U635" i="1"/>
  <c r="V635" i="1"/>
  <c r="W635" i="1"/>
  <c r="S636" i="1"/>
  <c r="T636" i="1"/>
  <c r="U636" i="1"/>
  <c r="V636" i="1"/>
  <c r="W636" i="1"/>
  <c r="S637" i="1"/>
  <c r="T637" i="1"/>
  <c r="U637" i="1"/>
  <c r="V637" i="1"/>
  <c r="W637" i="1"/>
  <c r="S638" i="1"/>
  <c r="T638" i="1"/>
  <c r="U638" i="1"/>
  <c r="V638" i="1"/>
  <c r="W638" i="1"/>
  <c r="S639" i="1"/>
  <c r="T639" i="1"/>
  <c r="U639" i="1"/>
  <c r="V639" i="1"/>
  <c r="W639" i="1"/>
  <c r="S640" i="1"/>
  <c r="T640" i="1"/>
  <c r="U640" i="1"/>
  <c r="V640" i="1"/>
  <c r="W640" i="1"/>
  <c r="S641" i="1"/>
  <c r="T641" i="1"/>
  <c r="U641" i="1"/>
  <c r="V641" i="1"/>
  <c r="W641" i="1"/>
  <c r="S642" i="1"/>
  <c r="T642" i="1"/>
  <c r="U642" i="1"/>
  <c r="V642" i="1"/>
  <c r="W642" i="1"/>
  <c r="S643" i="1"/>
  <c r="T643" i="1"/>
  <c r="U643" i="1"/>
  <c r="V643" i="1"/>
  <c r="W643" i="1"/>
  <c r="S644" i="1"/>
  <c r="T644" i="1"/>
  <c r="U644" i="1"/>
  <c r="V644" i="1"/>
  <c r="W644" i="1"/>
  <c r="S645" i="1"/>
  <c r="T645" i="1"/>
  <c r="U645" i="1"/>
  <c r="V645" i="1"/>
  <c r="W645" i="1"/>
  <c r="S646" i="1"/>
  <c r="T646" i="1"/>
  <c r="U646" i="1"/>
  <c r="V646" i="1"/>
  <c r="W646" i="1"/>
  <c r="S647" i="1"/>
  <c r="T647" i="1"/>
  <c r="U647" i="1"/>
  <c r="V647" i="1"/>
  <c r="W647" i="1"/>
  <c r="S648" i="1"/>
  <c r="T648" i="1"/>
  <c r="U648" i="1"/>
  <c r="V648" i="1"/>
  <c r="W648" i="1"/>
  <c r="S649" i="1"/>
  <c r="T649" i="1"/>
  <c r="U649" i="1"/>
  <c r="V649" i="1"/>
  <c r="W649" i="1"/>
  <c r="S650" i="1"/>
  <c r="T650" i="1"/>
  <c r="U650" i="1"/>
  <c r="V650" i="1"/>
  <c r="W650" i="1"/>
  <c r="S651" i="1"/>
  <c r="T651" i="1"/>
  <c r="U651" i="1"/>
  <c r="V651" i="1"/>
  <c r="W651" i="1"/>
  <c r="S652" i="1"/>
  <c r="T652" i="1"/>
  <c r="U652" i="1"/>
  <c r="V652" i="1"/>
  <c r="W652" i="1"/>
  <c r="S653" i="1"/>
  <c r="T653" i="1"/>
  <c r="U653" i="1"/>
  <c r="V653" i="1"/>
  <c r="W653" i="1"/>
  <c r="S654" i="1"/>
  <c r="T654" i="1"/>
  <c r="U654" i="1"/>
  <c r="V654" i="1"/>
  <c r="W654" i="1"/>
  <c r="S655" i="1"/>
  <c r="T655" i="1"/>
  <c r="U655" i="1"/>
  <c r="V655" i="1"/>
  <c r="W655" i="1"/>
  <c r="S656" i="1"/>
  <c r="T656" i="1"/>
  <c r="U656" i="1"/>
  <c r="V656" i="1"/>
  <c r="W656" i="1"/>
  <c r="S657" i="1"/>
  <c r="T657" i="1"/>
  <c r="U657" i="1"/>
  <c r="V657" i="1"/>
  <c r="W657" i="1"/>
  <c r="S658" i="1"/>
  <c r="T658" i="1"/>
  <c r="U658" i="1"/>
  <c r="V658" i="1"/>
  <c r="W658" i="1"/>
  <c r="S659" i="1"/>
  <c r="T659" i="1"/>
  <c r="U659" i="1"/>
  <c r="V659" i="1"/>
  <c r="W659" i="1"/>
  <c r="S660" i="1"/>
  <c r="T660" i="1"/>
  <c r="U660" i="1"/>
  <c r="V660" i="1"/>
  <c r="W660" i="1"/>
  <c r="S661" i="1"/>
  <c r="T661" i="1"/>
  <c r="U661" i="1"/>
  <c r="V661" i="1"/>
  <c r="W661" i="1"/>
  <c r="S662" i="1"/>
  <c r="T662" i="1"/>
  <c r="U662" i="1"/>
  <c r="V662" i="1"/>
  <c r="W662" i="1"/>
  <c r="S663" i="1"/>
  <c r="T663" i="1"/>
  <c r="U663" i="1"/>
  <c r="V663" i="1"/>
  <c r="W663" i="1"/>
  <c r="S664" i="1"/>
  <c r="T664" i="1"/>
  <c r="U664" i="1"/>
  <c r="V664" i="1"/>
  <c r="W664" i="1"/>
  <c r="S665" i="1"/>
  <c r="T665" i="1"/>
  <c r="U665" i="1"/>
  <c r="V665" i="1"/>
  <c r="W665" i="1"/>
  <c r="S666" i="1"/>
  <c r="T666" i="1"/>
  <c r="U666" i="1"/>
  <c r="V666" i="1"/>
  <c r="W666" i="1"/>
  <c r="S667" i="1"/>
  <c r="T667" i="1"/>
  <c r="U667" i="1"/>
  <c r="V667" i="1"/>
  <c r="W667" i="1"/>
  <c r="S668" i="1"/>
  <c r="T668" i="1"/>
  <c r="U668" i="1"/>
  <c r="V668" i="1"/>
  <c r="W668" i="1"/>
  <c r="S669" i="1"/>
  <c r="T669" i="1"/>
  <c r="U669" i="1"/>
  <c r="V669" i="1"/>
  <c r="W669" i="1"/>
  <c r="S670" i="1"/>
  <c r="T670" i="1"/>
  <c r="U670" i="1"/>
  <c r="V670" i="1"/>
  <c r="W670" i="1"/>
  <c r="S671" i="1"/>
  <c r="T671" i="1"/>
  <c r="U671" i="1"/>
  <c r="V671" i="1"/>
  <c r="W671" i="1"/>
  <c r="S672" i="1"/>
  <c r="T672" i="1"/>
  <c r="U672" i="1"/>
  <c r="V672" i="1"/>
  <c r="W672" i="1"/>
  <c r="S673" i="1"/>
  <c r="T673" i="1"/>
  <c r="U673" i="1"/>
  <c r="V673" i="1"/>
  <c r="W673" i="1"/>
  <c r="S674" i="1"/>
  <c r="T674" i="1"/>
  <c r="U674" i="1"/>
  <c r="V674" i="1"/>
  <c r="W674" i="1"/>
  <c r="S675" i="1"/>
  <c r="T675" i="1"/>
  <c r="U675" i="1"/>
  <c r="V675" i="1"/>
  <c r="W675" i="1"/>
  <c r="S676" i="1"/>
  <c r="T676" i="1"/>
  <c r="U676" i="1"/>
  <c r="V676" i="1"/>
  <c r="W676" i="1"/>
  <c r="S677" i="1"/>
  <c r="T677" i="1"/>
  <c r="U677" i="1"/>
  <c r="V677" i="1"/>
  <c r="W677" i="1"/>
  <c r="S678" i="1"/>
  <c r="T678" i="1"/>
  <c r="U678" i="1"/>
  <c r="V678" i="1"/>
  <c r="W678" i="1"/>
  <c r="S679" i="1"/>
  <c r="T679" i="1"/>
  <c r="U679" i="1"/>
  <c r="V679" i="1"/>
  <c r="W679" i="1"/>
  <c r="S680" i="1"/>
  <c r="T680" i="1"/>
  <c r="U680" i="1"/>
  <c r="V680" i="1"/>
  <c r="W680" i="1"/>
  <c r="S681" i="1"/>
  <c r="T681" i="1"/>
  <c r="U681" i="1"/>
  <c r="V681" i="1"/>
  <c r="W681" i="1"/>
  <c r="S682" i="1"/>
  <c r="T682" i="1"/>
  <c r="U682" i="1"/>
  <c r="V682" i="1"/>
  <c r="W682" i="1"/>
  <c r="S683" i="1"/>
  <c r="T683" i="1"/>
  <c r="U683" i="1"/>
  <c r="V683" i="1"/>
  <c r="W683" i="1"/>
  <c r="S684" i="1"/>
  <c r="T684" i="1"/>
  <c r="U684" i="1"/>
  <c r="V684" i="1"/>
  <c r="W684" i="1"/>
  <c r="S685" i="1"/>
  <c r="T685" i="1"/>
  <c r="U685" i="1"/>
  <c r="V685" i="1"/>
  <c r="W685" i="1"/>
  <c r="S686" i="1"/>
  <c r="T686" i="1"/>
  <c r="U686" i="1"/>
  <c r="V686" i="1"/>
  <c r="W686" i="1"/>
  <c r="S687" i="1"/>
  <c r="T687" i="1"/>
  <c r="U687" i="1"/>
  <c r="V687" i="1"/>
  <c r="W687" i="1"/>
  <c r="S688" i="1"/>
  <c r="T688" i="1"/>
  <c r="U688" i="1"/>
  <c r="V688" i="1"/>
  <c r="W688" i="1"/>
  <c r="S689" i="1"/>
  <c r="T689" i="1"/>
  <c r="U689" i="1"/>
  <c r="V689" i="1"/>
  <c r="W689" i="1"/>
  <c r="S690" i="1"/>
  <c r="T690" i="1"/>
  <c r="U690" i="1"/>
  <c r="V690" i="1"/>
  <c r="W690" i="1"/>
  <c r="S691" i="1"/>
  <c r="T691" i="1"/>
  <c r="U691" i="1"/>
  <c r="V691" i="1"/>
  <c r="W691" i="1"/>
  <c r="S692" i="1"/>
  <c r="T692" i="1"/>
  <c r="U692" i="1"/>
  <c r="V692" i="1"/>
  <c r="W692" i="1"/>
  <c r="S693" i="1"/>
  <c r="T693" i="1"/>
  <c r="U693" i="1"/>
  <c r="V693" i="1"/>
  <c r="W693" i="1"/>
  <c r="S694" i="1"/>
  <c r="T694" i="1"/>
  <c r="U694" i="1"/>
  <c r="V694" i="1"/>
  <c r="W694" i="1"/>
  <c r="S695" i="1"/>
  <c r="T695" i="1"/>
  <c r="U695" i="1"/>
  <c r="V695" i="1"/>
  <c r="W695" i="1"/>
  <c r="S696" i="1"/>
  <c r="T696" i="1"/>
  <c r="U696" i="1"/>
  <c r="V696" i="1"/>
  <c r="W696" i="1"/>
  <c r="S697" i="1"/>
  <c r="T697" i="1"/>
  <c r="U697" i="1"/>
  <c r="V697" i="1"/>
  <c r="W697" i="1"/>
  <c r="S698" i="1"/>
  <c r="T698" i="1"/>
  <c r="U698" i="1"/>
  <c r="V698" i="1"/>
  <c r="W698" i="1"/>
  <c r="S699" i="1"/>
  <c r="T699" i="1"/>
  <c r="U699" i="1"/>
  <c r="V699" i="1"/>
  <c r="W699" i="1"/>
  <c r="S700" i="1"/>
  <c r="T700" i="1"/>
  <c r="U700" i="1"/>
  <c r="V700" i="1"/>
  <c r="W700" i="1"/>
  <c r="S701" i="1"/>
  <c r="T701" i="1"/>
  <c r="U701" i="1"/>
  <c r="V701" i="1"/>
  <c r="W701" i="1"/>
  <c r="S702" i="1"/>
  <c r="T702" i="1"/>
  <c r="U702" i="1"/>
  <c r="V702" i="1"/>
  <c r="W702" i="1"/>
  <c r="S703" i="1"/>
  <c r="T703" i="1"/>
  <c r="U703" i="1"/>
  <c r="V703" i="1"/>
  <c r="W703" i="1"/>
  <c r="S704" i="1"/>
  <c r="T704" i="1"/>
  <c r="U704" i="1"/>
  <c r="V704" i="1"/>
  <c r="W704" i="1"/>
  <c r="S705" i="1"/>
  <c r="T705" i="1"/>
  <c r="U705" i="1"/>
  <c r="V705" i="1"/>
  <c r="W705" i="1"/>
  <c r="S706" i="1"/>
  <c r="T706" i="1"/>
  <c r="U706" i="1"/>
  <c r="V706" i="1"/>
  <c r="W706" i="1"/>
  <c r="S707" i="1"/>
  <c r="T707" i="1"/>
  <c r="U707" i="1"/>
  <c r="V707" i="1"/>
  <c r="W707" i="1"/>
  <c r="S708" i="1"/>
  <c r="T708" i="1"/>
  <c r="U708" i="1"/>
  <c r="V708" i="1"/>
  <c r="W708" i="1"/>
  <c r="S709" i="1"/>
  <c r="T709" i="1"/>
  <c r="U709" i="1"/>
  <c r="V709" i="1"/>
  <c r="W709" i="1"/>
  <c r="S710" i="1"/>
  <c r="T710" i="1"/>
  <c r="U710" i="1"/>
  <c r="V710" i="1"/>
  <c r="W710" i="1"/>
  <c r="S711" i="1"/>
  <c r="T711" i="1"/>
  <c r="U711" i="1"/>
  <c r="V711" i="1"/>
  <c r="W711" i="1"/>
  <c r="S712" i="1"/>
  <c r="T712" i="1"/>
  <c r="U712" i="1"/>
  <c r="V712" i="1"/>
  <c r="W712" i="1"/>
  <c r="S713" i="1"/>
  <c r="T713" i="1"/>
  <c r="U713" i="1"/>
  <c r="V713" i="1"/>
  <c r="W713" i="1"/>
  <c r="S714" i="1"/>
  <c r="T714" i="1"/>
  <c r="U714" i="1"/>
  <c r="V714" i="1"/>
  <c r="W714" i="1"/>
  <c r="S715" i="1"/>
  <c r="T715" i="1"/>
  <c r="U715" i="1"/>
  <c r="V715" i="1"/>
  <c r="W715" i="1"/>
  <c r="S716" i="1"/>
  <c r="T716" i="1"/>
  <c r="U716" i="1"/>
  <c r="V716" i="1"/>
  <c r="W716" i="1"/>
  <c r="S717" i="1"/>
  <c r="T717" i="1"/>
  <c r="U717" i="1"/>
  <c r="V717" i="1"/>
  <c r="W717" i="1"/>
  <c r="S718" i="1"/>
  <c r="T718" i="1"/>
  <c r="U718" i="1"/>
  <c r="V718" i="1"/>
  <c r="W718" i="1"/>
  <c r="S719" i="1"/>
  <c r="T719" i="1"/>
  <c r="U719" i="1"/>
  <c r="V719" i="1"/>
  <c r="W719" i="1"/>
  <c r="S720" i="1"/>
  <c r="T720" i="1"/>
  <c r="U720" i="1"/>
  <c r="V720" i="1"/>
  <c r="W720" i="1"/>
  <c r="S721" i="1"/>
  <c r="T721" i="1"/>
  <c r="U721" i="1"/>
  <c r="V721" i="1"/>
  <c r="W721" i="1"/>
  <c r="S722" i="1"/>
  <c r="T722" i="1"/>
  <c r="U722" i="1"/>
  <c r="V722" i="1"/>
  <c r="W722" i="1"/>
  <c r="S723" i="1"/>
  <c r="T723" i="1"/>
  <c r="U723" i="1"/>
  <c r="V723" i="1"/>
  <c r="W723" i="1"/>
  <c r="S724" i="1"/>
  <c r="T724" i="1"/>
  <c r="U724" i="1"/>
  <c r="V724" i="1"/>
  <c r="W724" i="1"/>
  <c r="S725" i="1"/>
  <c r="T725" i="1"/>
  <c r="U725" i="1"/>
  <c r="V725" i="1"/>
  <c r="W725" i="1"/>
  <c r="S726" i="1"/>
  <c r="T726" i="1"/>
  <c r="U726" i="1"/>
  <c r="V726" i="1"/>
  <c r="W726" i="1"/>
  <c r="S727" i="1"/>
  <c r="T727" i="1"/>
  <c r="U727" i="1"/>
  <c r="V727" i="1"/>
  <c r="W727" i="1"/>
  <c r="S728" i="1"/>
  <c r="T728" i="1"/>
  <c r="U728" i="1"/>
  <c r="V728" i="1"/>
  <c r="W728" i="1"/>
  <c r="S729" i="1"/>
  <c r="T729" i="1"/>
  <c r="U729" i="1"/>
  <c r="V729" i="1"/>
  <c r="W729" i="1"/>
  <c r="S730" i="1"/>
  <c r="T730" i="1"/>
  <c r="U730" i="1"/>
  <c r="V730" i="1"/>
  <c r="W730" i="1"/>
  <c r="S731" i="1"/>
  <c r="T731" i="1"/>
  <c r="U731" i="1"/>
  <c r="V731" i="1"/>
  <c r="W731" i="1"/>
  <c r="S732" i="1"/>
  <c r="T732" i="1"/>
  <c r="U732" i="1"/>
  <c r="V732" i="1"/>
  <c r="W732" i="1"/>
  <c r="S733" i="1"/>
  <c r="T733" i="1"/>
  <c r="U733" i="1"/>
  <c r="V733" i="1"/>
  <c r="W733" i="1"/>
  <c r="S734" i="1"/>
  <c r="T734" i="1"/>
  <c r="U734" i="1"/>
  <c r="V734" i="1"/>
  <c r="W734" i="1"/>
  <c r="S735" i="1"/>
  <c r="T735" i="1"/>
  <c r="U735" i="1"/>
  <c r="V735" i="1"/>
  <c r="W735" i="1"/>
  <c r="S736" i="1"/>
  <c r="T736" i="1"/>
  <c r="U736" i="1"/>
  <c r="V736" i="1"/>
  <c r="W736" i="1"/>
  <c r="S737" i="1"/>
  <c r="T737" i="1"/>
  <c r="U737" i="1"/>
  <c r="V737" i="1"/>
  <c r="W737" i="1"/>
  <c r="S738" i="1"/>
  <c r="T738" i="1"/>
  <c r="U738" i="1"/>
  <c r="V738" i="1"/>
  <c r="W738" i="1"/>
  <c r="S739" i="1"/>
  <c r="T739" i="1"/>
  <c r="U739" i="1"/>
  <c r="V739" i="1"/>
  <c r="W739" i="1"/>
  <c r="S740" i="1"/>
  <c r="T740" i="1"/>
  <c r="U740" i="1"/>
  <c r="V740" i="1"/>
  <c r="W740" i="1"/>
  <c r="S741" i="1"/>
  <c r="T741" i="1"/>
  <c r="U741" i="1"/>
  <c r="V741" i="1"/>
  <c r="W741" i="1"/>
  <c r="S742" i="1"/>
  <c r="T742" i="1"/>
  <c r="U742" i="1"/>
  <c r="V742" i="1"/>
  <c r="W742" i="1"/>
  <c r="S743" i="1"/>
  <c r="T743" i="1"/>
  <c r="U743" i="1"/>
  <c r="V743" i="1"/>
  <c r="W743" i="1"/>
  <c r="S744" i="1"/>
  <c r="T744" i="1"/>
  <c r="U744" i="1"/>
  <c r="V744" i="1"/>
  <c r="W744" i="1"/>
  <c r="S745" i="1"/>
  <c r="T745" i="1"/>
  <c r="U745" i="1"/>
  <c r="V745" i="1"/>
  <c r="W745" i="1"/>
  <c r="S746" i="1"/>
  <c r="T746" i="1"/>
  <c r="U746" i="1"/>
  <c r="V746" i="1"/>
  <c r="W746" i="1"/>
  <c r="S747" i="1"/>
  <c r="T747" i="1"/>
  <c r="U747" i="1"/>
  <c r="V747" i="1"/>
  <c r="W747" i="1"/>
  <c r="S748" i="1"/>
  <c r="T748" i="1"/>
  <c r="U748" i="1"/>
  <c r="V748" i="1"/>
  <c r="W748" i="1"/>
  <c r="S749" i="1"/>
  <c r="T749" i="1"/>
  <c r="U749" i="1"/>
  <c r="V749" i="1"/>
  <c r="W749" i="1"/>
  <c r="S750" i="1"/>
  <c r="T750" i="1"/>
  <c r="U750" i="1"/>
  <c r="V750" i="1"/>
  <c r="W750" i="1"/>
  <c r="S751" i="1"/>
  <c r="T751" i="1"/>
  <c r="U751" i="1"/>
  <c r="V751" i="1"/>
  <c r="W751" i="1"/>
  <c r="S752" i="1"/>
  <c r="T752" i="1"/>
  <c r="U752" i="1"/>
  <c r="V752" i="1"/>
  <c r="W752" i="1"/>
  <c r="S753" i="1"/>
  <c r="T753" i="1"/>
  <c r="U753" i="1"/>
  <c r="V753" i="1"/>
  <c r="W753" i="1"/>
  <c r="S754" i="1"/>
  <c r="T754" i="1"/>
  <c r="U754" i="1"/>
  <c r="V754" i="1"/>
  <c r="W754" i="1"/>
  <c r="S755" i="1"/>
  <c r="T755" i="1"/>
  <c r="U755" i="1"/>
  <c r="V755" i="1"/>
  <c r="W755" i="1"/>
  <c r="S756" i="1"/>
  <c r="T756" i="1"/>
  <c r="U756" i="1"/>
  <c r="V756" i="1"/>
  <c r="W756" i="1"/>
  <c r="S757" i="1"/>
  <c r="T757" i="1"/>
  <c r="U757" i="1"/>
  <c r="V757" i="1"/>
  <c r="W757" i="1"/>
  <c r="S758" i="1"/>
  <c r="T758" i="1"/>
  <c r="U758" i="1"/>
  <c r="V758" i="1"/>
  <c r="W758" i="1"/>
  <c r="S759" i="1"/>
  <c r="T759" i="1"/>
  <c r="U759" i="1"/>
  <c r="V759" i="1"/>
  <c r="W759" i="1"/>
  <c r="S760" i="1"/>
  <c r="T760" i="1"/>
  <c r="U760" i="1"/>
  <c r="V760" i="1"/>
  <c r="W760" i="1"/>
  <c r="S761" i="1"/>
  <c r="T761" i="1"/>
  <c r="U761" i="1"/>
  <c r="V761" i="1"/>
  <c r="W761" i="1"/>
  <c r="S762" i="1"/>
  <c r="T762" i="1"/>
  <c r="U762" i="1"/>
  <c r="V762" i="1"/>
  <c r="W762" i="1"/>
  <c r="S763" i="1"/>
  <c r="T763" i="1"/>
  <c r="U763" i="1"/>
  <c r="V763" i="1"/>
  <c r="W763" i="1"/>
  <c r="S764" i="1"/>
  <c r="T764" i="1"/>
  <c r="U764" i="1"/>
  <c r="V764" i="1"/>
  <c r="W764" i="1"/>
  <c r="S765" i="1"/>
  <c r="T765" i="1"/>
  <c r="U765" i="1"/>
  <c r="V765" i="1"/>
  <c r="W765" i="1"/>
  <c r="S766" i="1"/>
  <c r="T766" i="1"/>
  <c r="U766" i="1"/>
  <c r="V766" i="1"/>
  <c r="W766" i="1"/>
  <c r="S767" i="1"/>
  <c r="T767" i="1"/>
  <c r="U767" i="1"/>
  <c r="V767" i="1"/>
  <c r="W767" i="1"/>
  <c r="S768" i="1"/>
  <c r="T768" i="1"/>
  <c r="U768" i="1"/>
  <c r="V768" i="1"/>
  <c r="W768" i="1"/>
  <c r="S769" i="1"/>
  <c r="T769" i="1"/>
  <c r="U769" i="1"/>
  <c r="V769" i="1"/>
  <c r="W769" i="1"/>
  <c r="S770" i="1"/>
  <c r="T770" i="1"/>
  <c r="U770" i="1"/>
  <c r="V770" i="1"/>
  <c r="W770" i="1"/>
  <c r="S771" i="1"/>
  <c r="T771" i="1"/>
  <c r="U771" i="1"/>
  <c r="V771" i="1"/>
  <c r="W771" i="1"/>
  <c r="S772" i="1"/>
  <c r="T772" i="1"/>
  <c r="U772" i="1"/>
  <c r="V772" i="1"/>
  <c r="W772" i="1"/>
  <c r="S773" i="1"/>
  <c r="T773" i="1"/>
  <c r="U773" i="1"/>
  <c r="V773" i="1"/>
  <c r="W773" i="1"/>
  <c r="S774" i="1"/>
  <c r="T774" i="1"/>
  <c r="U774" i="1"/>
  <c r="V774" i="1"/>
  <c r="W774" i="1"/>
  <c r="S775" i="1"/>
  <c r="T775" i="1"/>
  <c r="U775" i="1"/>
  <c r="V775" i="1"/>
  <c r="W775" i="1"/>
  <c r="S776" i="1"/>
  <c r="T776" i="1"/>
  <c r="U776" i="1"/>
  <c r="V776" i="1"/>
  <c r="W776" i="1"/>
  <c r="S777" i="1"/>
  <c r="T777" i="1"/>
  <c r="U777" i="1"/>
  <c r="V777" i="1"/>
  <c r="W777" i="1"/>
  <c r="S778" i="1"/>
  <c r="T778" i="1"/>
  <c r="U778" i="1"/>
  <c r="V778" i="1"/>
  <c r="W778" i="1"/>
  <c r="S779" i="1"/>
  <c r="T779" i="1"/>
  <c r="U779" i="1"/>
  <c r="V779" i="1"/>
  <c r="W779" i="1"/>
  <c r="S780" i="1"/>
  <c r="T780" i="1"/>
  <c r="U780" i="1"/>
  <c r="V780" i="1"/>
  <c r="W780" i="1"/>
  <c r="S781" i="1"/>
  <c r="T781" i="1"/>
  <c r="U781" i="1"/>
  <c r="V781" i="1"/>
  <c r="W781" i="1"/>
  <c r="S782" i="1"/>
  <c r="T782" i="1"/>
  <c r="U782" i="1"/>
  <c r="V782" i="1"/>
  <c r="W782" i="1"/>
  <c r="S783" i="1"/>
  <c r="T783" i="1"/>
  <c r="U783" i="1"/>
  <c r="V783" i="1"/>
  <c r="W783" i="1"/>
  <c r="S784" i="1"/>
  <c r="T784" i="1"/>
  <c r="U784" i="1"/>
  <c r="V784" i="1"/>
  <c r="W784" i="1"/>
  <c r="S785" i="1"/>
  <c r="T785" i="1"/>
  <c r="U785" i="1"/>
  <c r="V785" i="1"/>
  <c r="W785" i="1"/>
  <c r="S786" i="1"/>
  <c r="T786" i="1"/>
  <c r="U786" i="1"/>
  <c r="V786" i="1"/>
  <c r="W786" i="1"/>
  <c r="S787" i="1"/>
  <c r="T787" i="1"/>
  <c r="U787" i="1"/>
  <c r="V787" i="1"/>
  <c r="W787" i="1"/>
  <c r="S788" i="1"/>
  <c r="T788" i="1"/>
  <c r="U788" i="1"/>
  <c r="V788" i="1"/>
  <c r="W788" i="1"/>
  <c r="S789" i="1"/>
  <c r="T789" i="1"/>
  <c r="U789" i="1"/>
  <c r="V789" i="1"/>
  <c r="W789" i="1"/>
  <c r="S790" i="1"/>
  <c r="T790" i="1"/>
  <c r="U790" i="1"/>
  <c r="V790" i="1"/>
  <c r="W790" i="1"/>
  <c r="S791" i="1"/>
  <c r="T791" i="1"/>
  <c r="U791" i="1"/>
  <c r="V791" i="1"/>
  <c r="W791" i="1"/>
  <c r="S792" i="1"/>
  <c r="T792" i="1"/>
  <c r="U792" i="1"/>
  <c r="V792" i="1"/>
  <c r="W792" i="1"/>
  <c r="S793" i="1"/>
  <c r="T793" i="1"/>
  <c r="U793" i="1"/>
  <c r="V793" i="1"/>
  <c r="W793" i="1"/>
  <c r="S794" i="1"/>
  <c r="T794" i="1"/>
  <c r="U794" i="1"/>
  <c r="V794" i="1"/>
  <c r="W794" i="1"/>
  <c r="S795" i="1"/>
  <c r="T795" i="1"/>
  <c r="U795" i="1"/>
  <c r="V795" i="1"/>
  <c r="W795" i="1"/>
  <c r="S796" i="1"/>
  <c r="T796" i="1"/>
  <c r="U796" i="1"/>
  <c r="V796" i="1"/>
  <c r="W796" i="1"/>
  <c r="S797" i="1"/>
  <c r="T797" i="1"/>
  <c r="U797" i="1"/>
  <c r="V797" i="1"/>
  <c r="W797" i="1"/>
  <c r="S798" i="1"/>
  <c r="T798" i="1"/>
  <c r="U798" i="1"/>
  <c r="V798" i="1"/>
  <c r="W798" i="1"/>
  <c r="S799" i="1"/>
  <c r="T799" i="1"/>
  <c r="U799" i="1"/>
  <c r="V799" i="1"/>
  <c r="W799" i="1"/>
  <c r="S800" i="1"/>
  <c r="T800" i="1"/>
  <c r="U800" i="1"/>
  <c r="V800" i="1"/>
  <c r="W800" i="1"/>
  <c r="S801" i="1"/>
  <c r="T801" i="1"/>
  <c r="U801" i="1"/>
  <c r="V801" i="1"/>
  <c r="W801" i="1"/>
  <c r="S802" i="1"/>
  <c r="T802" i="1"/>
  <c r="U802" i="1"/>
  <c r="V802" i="1"/>
  <c r="W802" i="1"/>
  <c r="S803" i="1"/>
  <c r="T803" i="1"/>
  <c r="U803" i="1"/>
  <c r="V803" i="1"/>
  <c r="W803" i="1"/>
  <c r="S804" i="1"/>
  <c r="T804" i="1"/>
  <c r="U804" i="1"/>
  <c r="V804" i="1"/>
  <c r="W804" i="1"/>
  <c r="S805" i="1"/>
  <c r="T805" i="1"/>
  <c r="U805" i="1"/>
  <c r="V805" i="1"/>
  <c r="W805" i="1"/>
  <c r="S806" i="1"/>
  <c r="T806" i="1"/>
  <c r="U806" i="1"/>
  <c r="V806" i="1"/>
  <c r="W806" i="1"/>
  <c r="S807" i="1"/>
  <c r="T807" i="1"/>
  <c r="U807" i="1"/>
  <c r="V807" i="1"/>
  <c r="W807" i="1"/>
  <c r="S808" i="1"/>
  <c r="T808" i="1"/>
  <c r="U808" i="1"/>
  <c r="V808" i="1"/>
  <c r="W808" i="1"/>
  <c r="S809" i="1"/>
  <c r="T809" i="1"/>
  <c r="U809" i="1"/>
  <c r="V809" i="1"/>
  <c r="W809" i="1"/>
  <c r="S810" i="1"/>
  <c r="T810" i="1"/>
  <c r="U810" i="1"/>
  <c r="V810" i="1"/>
  <c r="W810" i="1"/>
  <c r="S811" i="1"/>
  <c r="T811" i="1"/>
  <c r="U811" i="1"/>
  <c r="V811" i="1"/>
  <c r="W811" i="1"/>
  <c r="S812" i="1"/>
  <c r="T812" i="1"/>
  <c r="U812" i="1"/>
  <c r="V812" i="1"/>
  <c r="W812" i="1"/>
  <c r="S813" i="1"/>
  <c r="T813" i="1"/>
  <c r="U813" i="1"/>
  <c r="V813" i="1"/>
  <c r="W813" i="1"/>
  <c r="S814" i="1"/>
  <c r="T814" i="1"/>
  <c r="U814" i="1"/>
  <c r="V814" i="1"/>
  <c r="W814" i="1"/>
  <c r="S815" i="1"/>
  <c r="T815" i="1"/>
  <c r="U815" i="1"/>
  <c r="V815" i="1"/>
  <c r="W815" i="1"/>
  <c r="S816" i="1"/>
  <c r="T816" i="1"/>
  <c r="U816" i="1"/>
  <c r="V816" i="1"/>
  <c r="W816" i="1"/>
  <c r="S817" i="1"/>
  <c r="T817" i="1"/>
  <c r="U817" i="1"/>
  <c r="V817" i="1"/>
  <c r="W817" i="1"/>
  <c r="S818" i="1"/>
  <c r="T818" i="1"/>
  <c r="U818" i="1"/>
  <c r="V818" i="1"/>
  <c r="W818" i="1"/>
  <c r="S819" i="1"/>
  <c r="T819" i="1"/>
  <c r="U819" i="1"/>
  <c r="V819" i="1"/>
  <c r="W819" i="1"/>
  <c r="S820" i="1"/>
  <c r="T820" i="1"/>
  <c r="U820" i="1"/>
  <c r="V820" i="1"/>
  <c r="W820" i="1"/>
  <c r="S821" i="1"/>
  <c r="T821" i="1"/>
  <c r="U821" i="1"/>
  <c r="V821" i="1"/>
  <c r="W821" i="1"/>
  <c r="S822" i="1"/>
  <c r="T822" i="1"/>
  <c r="U822" i="1"/>
  <c r="V822" i="1"/>
  <c r="W822" i="1"/>
  <c r="S823" i="1"/>
  <c r="T823" i="1"/>
  <c r="U823" i="1"/>
  <c r="V823" i="1"/>
  <c r="W823" i="1"/>
  <c r="S824" i="1"/>
  <c r="T824" i="1"/>
  <c r="U824" i="1"/>
  <c r="V824" i="1"/>
  <c r="W824" i="1"/>
  <c r="S825" i="1"/>
  <c r="T825" i="1"/>
  <c r="U825" i="1"/>
  <c r="V825" i="1"/>
  <c r="W825" i="1"/>
  <c r="S826" i="1"/>
  <c r="T826" i="1"/>
  <c r="U826" i="1"/>
  <c r="V826" i="1"/>
  <c r="W826" i="1"/>
  <c r="S827" i="1"/>
  <c r="T827" i="1"/>
  <c r="U827" i="1"/>
  <c r="V827" i="1"/>
  <c r="W827" i="1"/>
  <c r="S828" i="1"/>
  <c r="T828" i="1"/>
  <c r="U828" i="1"/>
  <c r="V828" i="1"/>
  <c r="W828" i="1"/>
  <c r="S829" i="1"/>
  <c r="T829" i="1"/>
  <c r="U829" i="1"/>
  <c r="V829" i="1"/>
  <c r="W829" i="1"/>
  <c r="S830" i="1"/>
  <c r="T830" i="1"/>
  <c r="U830" i="1"/>
  <c r="V830" i="1"/>
  <c r="W830" i="1"/>
  <c r="S831" i="1"/>
  <c r="T831" i="1"/>
  <c r="U831" i="1"/>
  <c r="V831" i="1"/>
  <c r="W831" i="1"/>
  <c r="S832" i="1"/>
  <c r="T832" i="1"/>
  <c r="U832" i="1"/>
  <c r="V832" i="1"/>
  <c r="W832" i="1"/>
  <c r="S833" i="1"/>
  <c r="T833" i="1"/>
  <c r="U833" i="1"/>
  <c r="V833" i="1"/>
  <c r="W833" i="1"/>
  <c r="S834" i="1"/>
  <c r="T834" i="1"/>
  <c r="U834" i="1"/>
  <c r="V834" i="1"/>
  <c r="W834" i="1"/>
  <c r="S835" i="1"/>
  <c r="T835" i="1"/>
  <c r="U835" i="1"/>
  <c r="V835" i="1"/>
  <c r="W835" i="1"/>
  <c r="S836" i="1"/>
  <c r="T836" i="1"/>
  <c r="U836" i="1"/>
  <c r="V836" i="1"/>
  <c r="W836" i="1"/>
  <c r="S837" i="1"/>
  <c r="T837" i="1"/>
  <c r="U837" i="1"/>
  <c r="V837" i="1"/>
  <c r="W837" i="1"/>
  <c r="S838" i="1"/>
  <c r="T838" i="1"/>
  <c r="U838" i="1"/>
  <c r="V838" i="1"/>
  <c r="W838" i="1"/>
  <c r="S839" i="1"/>
  <c r="T839" i="1"/>
  <c r="U839" i="1"/>
  <c r="V839" i="1"/>
  <c r="W839" i="1"/>
  <c r="S840" i="1"/>
  <c r="T840" i="1"/>
  <c r="U840" i="1"/>
  <c r="V840" i="1"/>
  <c r="W840" i="1"/>
  <c r="S841" i="1"/>
  <c r="T841" i="1"/>
  <c r="U841" i="1"/>
  <c r="V841" i="1"/>
  <c r="W841" i="1"/>
  <c r="S842" i="1"/>
  <c r="T842" i="1"/>
  <c r="U842" i="1"/>
  <c r="V842" i="1"/>
  <c r="W842" i="1"/>
  <c r="S843" i="1"/>
  <c r="T843" i="1"/>
  <c r="U843" i="1"/>
  <c r="V843" i="1"/>
  <c r="W843" i="1"/>
  <c r="S844" i="1"/>
  <c r="T844" i="1"/>
  <c r="U844" i="1"/>
  <c r="V844" i="1"/>
  <c r="W844" i="1"/>
  <c r="S845" i="1"/>
  <c r="T845" i="1"/>
  <c r="U845" i="1"/>
  <c r="V845" i="1"/>
  <c r="W845" i="1"/>
  <c r="S846" i="1"/>
  <c r="T846" i="1"/>
  <c r="U846" i="1"/>
  <c r="V846" i="1"/>
  <c r="W846" i="1"/>
  <c r="S847" i="1"/>
  <c r="T847" i="1"/>
  <c r="U847" i="1"/>
  <c r="V847" i="1"/>
  <c r="W847" i="1"/>
  <c r="S848" i="1"/>
  <c r="T848" i="1"/>
  <c r="U848" i="1"/>
  <c r="V848" i="1"/>
  <c r="W848" i="1"/>
  <c r="S849" i="1"/>
  <c r="T849" i="1"/>
  <c r="U849" i="1"/>
  <c r="V849" i="1"/>
  <c r="W849" i="1"/>
  <c r="S850" i="1"/>
  <c r="T850" i="1"/>
  <c r="U850" i="1"/>
  <c r="V850" i="1"/>
  <c r="W850" i="1"/>
  <c r="S851" i="1"/>
  <c r="T851" i="1"/>
  <c r="U851" i="1"/>
  <c r="V851" i="1"/>
  <c r="W851" i="1"/>
  <c r="S852" i="1"/>
  <c r="T852" i="1"/>
  <c r="U852" i="1"/>
  <c r="V852" i="1"/>
  <c r="W852" i="1"/>
  <c r="S853" i="1"/>
  <c r="T853" i="1"/>
  <c r="U853" i="1"/>
  <c r="V853" i="1"/>
  <c r="W853" i="1"/>
  <c r="S854" i="1"/>
  <c r="T854" i="1"/>
  <c r="U854" i="1"/>
  <c r="V854" i="1"/>
  <c r="W854" i="1"/>
  <c r="S855" i="1"/>
  <c r="T855" i="1"/>
  <c r="U855" i="1"/>
  <c r="V855" i="1"/>
  <c r="W855" i="1"/>
  <c r="S856" i="1"/>
  <c r="T856" i="1"/>
  <c r="U856" i="1"/>
  <c r="V856" i="1"/>
  <c r="W856" i="1"/>
  <c r="S857" i="1"/>
  <c r="T857" i="1"/>
  <c r="U857" i="1"/>
  <c r="V857" i="1"/>
  <c r="W857" i="1"/>
  <c r="S858" i="1"/>
  <c r="T858" i="1"/>
  <c r="U858" i="1"/>
  <c r="V858" i="1"/>
  <c r="W858" i="1"/>
  <c r="S859" i="1"/>
  <c r="T859" i="1"/>
  <c r="U859" i="1"/>
  <c r="V859" i="1"/>
  <c r="W859" i="1"/>
  <c r="S860" i="1"/>
  <c r="T860" i="1"/>
  <c r="U860" i="1"/>
  <c r="V860" i="1"/>
  <c r="W860" i="1"/>
  <c r="S861" i="1"/>
  <c r="T861" i="1"/>
  <c r="U861" i="1"/>
  <c r="V861" i="1"/>
  <c r="W861" i="1"/>
  <c r="S862" i="1"/>
  <c r="T862" i="1"/>
  <c r="U862" i="1"/>
  <c r="V862" i="1"/>
  <c r="W862" i="1"/>
  <c r="S863" i="1"/>
  <c r="T863" i="1"/>
  <c r="U863" i="1"/>
  <c r="V863" i="1"/>
  <c r="W863" i="1"/>
  <c r="S864" i="1"/>
  <c r="T864" i="1"/>
  <c r="U864" i="1"/>
  <c r="V864" i="1"/>
  <c r="W864" i="1"/>
  <c r="S865" i="1"/>
  <c r="T865" i="1"/>
  <c r="U865" i="1"/>
  <c r="V865" i="1"/>
  <c r="W865" i="1"/>
  <c r="S866" i="1"/>
  <c r="T866" i="1"/>
  <c r="U866" i="1"/>
  <c r="V866" i="1"/>
  <c r="W866" i="1"/>
  <c r="S867" i="1"/>
  <c r="T867" i="1"/>
  <c r="U867" i="1"/>
  <c r="V867" i="1"/>
  <c r="W867" i="1"/>
  <c r="S868" i="1"/>
  <c r="T868" i="1"/>
  <c r="U868" i="1"/>
  <c r="V868" i="1"/>
  <c r="W868" i="1"/>
  <c r="S869" i="1"/>
  <c r="T869" i="1"/>
  <c r="U869" i="1"/>
  <c r="V869" i="1"/>
  <c r="W869" i="1"/>
  <c r="S870" i="1"/>
  <c r="T870" i="1"/>
  <c r="U870" i="1"/>
  <c r="V870" i="1"/>
  <c r="W870" i="1"/>
  <c r="S871" i="1"/>
  <c r="T871" i="1"/>
  <c r="U871" i="1"/>
  <c r="V871" i="1"/>
  <c r="W871" i="1"/>
  <c r="S872" i="1"/>
  <c r="T872" i="1"/>
  <c r="U872" i="1"/>
  <c r="V872" i="1"/>
  <c r="W872" i="1"/>
  <c r="S873" i="1"/>
  <c r="T873" i="1"/>
  <c r="U873" i="1"/>
  <c r="V873" i="1"/>
  <c r="W873" i="1"/>
  <c r="S874" i="1"/>
  <c r="T874" i="1"/>
  <c r="U874" i="1"/>
  <c r="V874" i="1"/>
  <c r="W874" i="1"/>
  <c r="S875" i="1"/>
  <c r="T875" i="1"/>
  <c r="U875" i="1"/>
  <c r="V875" i="1"/>
  <c r="W875" i="1"/>
  <c r="S876" i="1"/>
  <c r="T876" i="1"/>
  <c r="U876" i="1"/>
  <c r="V876" i="1"/>
  <c r="W876" i="1"/>
  <c r="S877" i="1"/>
  <c r="T877" i="1"/>
  <c r="U877" i="1"/>
  <c r="V877" i="1"/>
  <c r="W877" i="1"/>
  <c r="S878" i="1"/>
  <c r="T878" i="1"/>
  <c r="U878" i="1"/>
  <c r="V878" i="1"/>
  <c r="W878" i="1"/>
  <c r="S879" i="1"/>
  <c r="T879" i="1"/>
  <c r="U879" i="1"/>
  <c r="V879" i="1"/>
  <c r="W879" i="1"/>
  <c r="S880" i="1"/>
  <c r="T880" i="1"/>
  <c r="U880" i="1"/>
  <c r="V880" i="1"/>
  <c r="W880" i="1"/>
  <c r="S881" i="1"/>
  <c r="T881" i="1"/>
  <c r="U881" i="1"/>
  <c r="V881" i="1"/>
  <c r="W881" i="1"/>
  <c r="S882" i="1"/>
  <c r="T882" i="1"/>
  <c r="U882" i="1"/>
  <c r="V882" i="1"/>
  <c r="W882" i="1"/>
  <c r="S883" i="1"/>
  <c r="T883" i="1"/>
  <c r="U883" i="1"/>
  <c r="V883" i="1"/>
  <c r="W883" i="1"/>
  <c r="S884" i="1"/>
  <c r="T884" i="1"/>
  <c r="U884" i="1"/>
  <c r="V884" i="1"/>
  <c r="W884" i="1"/>
  <c r="S885" i="1"/>
  <c r="T885" i="1"/>
  <c r="U885" i="1"/>
  <c r="V885" i="1"/>
  <c r="W885" i="1"/>
  <c r="S886" i="1"/>
  <c r="T886" i="1"/>
  <c r="U886" i="1"/>
  <c r="V886" i="1"/>
  <c r="W886" i="1"/>
  <c r="S887" i="1"/>
  <c r="T887" i="1"/>
  <c r="U887" i="1"/>
  <c r="V887" i="1"/>
  <c r="W887" i="1"/>
  <c r="S888" i="1"/>
  <c r="T888" i="1"/>
  <c r="U888" i="1"/>
  <c r="V888" i="1"/>
  <c r="W888" i="1"/>
  <c r="S889" i="1"/>
  <c r="T889" i="1"/>
  <c r="U889" i="1"/>
  <c r="V889" i="1"/>
  <c r="W889" i="1"/>
  <c r="S890" i="1"/>
  <c r="T890" i="1"/>
  <c r="U890" i="1"/>
  <c r="V890" i="1"/>
  <c r="W890" i="1"/>
  <c r="S891" i="1"/>
  <c r="T891" i="1"/>
  <c r="U891" i="1"/>
  <c r="V891" i="1"/>
  <c r="W891" i="1"/>
  <c r="S892" i="1"/>
  <c r="T892" i="1"/>
  <c r="U892" i="1"/>
  <c r="V892" i="1"/>
  <c r="W892" i="1"/>
  <c r="S893" i="1"/>
  <c r="T893" i="1"/>
  <c r="U893" i="1"/>
  <c r="V893" i="1"/>
  <c r="W893" i="1"/>
  <c r="S894" i="1"/>
  <c r="T894" i="1"/>
  <c r="U894" i="1"/>
  <c r="V894" i="1"/>
  <c r="W894" i="1"/>
  <c r="S895" i="1"/>
  <c r="T895" i="1"/>
  <c r="U895" i="1"/>
  <c r="V895" i="1"/>
  <c r="W895" i="1"/>
  <c r="S896" i="1"/>
  <c r="T896" i="1"/>
  <c r="U896" i="1"/>
  <c r="V896" i="1"/>
  <c r="W896" i="1"/>
  <c r="S897" i="1"/>
  <c r="T897" i="1"/>
  <c r="U897" i="1"/>
  <c r="V897" i="1"/>
  <c r="W897" i="1"/>
  <c r="S898" i="1"/>
  <c r="T898" i="1"/>
  <c r="U898" i="1"/>
  <c r="V898" i="1"/>
  <c r="W898" i="1"/>
  <c r="S899" i="1"/>
  <c r="T899" i="1"/>
  <c r="U899" i="1"/>
  <c r="V899" i="1"/>
  <c r="W899" i="1"/>
  <c r="S900" i="1"/>
  <c r="T900" i="1"/>
  <c r="U900" i="1"/>
  <c r="V900" i="1"/>
  <c r="W900" i="1"/>
  <c r="S901" i="1"/>
  <c r="T901" i="1"/>
  <c r="U901" i="1"/>
  <c r="V901" i="1"/>
  <c r="W901" i="1"/>
  <c r="S902" i="1"/>
  <c r="T902" i="1"/>
  <c r="U902" i="1"/>
  <c r="V902" i="1"/>
  <c r="W902" i="1"/>
  <c r="S903" i="1"/>
  <c r="T903" i="1"/>
  <c r="U903" i="1"/>
  <c r="V903" i="1"/>
  <c r="W903" i="1"/>
  <c r="S904" i="1"/>
  <c r="T904" i="1"/>
  <c r="U904" i="1"/>
  <c r="V904" i="1"/>
  <c r="W904" i="1"/>
  <c r="S905" i="1"/>
  <c r="T905" i="1"/>
  <c r="U905" i="1"/>
  <c r="V905" i="1"/>
  <c r="W905" i="1"/>
  <c r="S906" i="1"/>
  <c r="T906" i="1"/>
  <c r="U906" i="1"/>
  <c r="V906" i="1"/>
  <c r="W906" i="1"/>
  <c r="S907" i="1"/>
  <c r="T907" i="1"/>
  <c r="U907" i="1"/>
  <c r="V907" i="1"/>
  <c r="W907" i="1"/>
  <c r="S908" i="1"/>
  <c r="T908" i="1"/>
  <c r="U908" i="1"/>
  <c r="V908" i="1"/>
  <c r="W908" i="1"/>
  <c r="S909" i="1"/>
  <c r="T909" i="1"/>
  <c r="U909" i="1"/>
  <c r="V909" i="1"/>
  <c r="W909" i="1"/>
  <c r="S910" i="1"/>
  <c r="T910" i="1"/>
  <c r="U910" i="1"/>
  <c r="V910" i="1"/>
  <c r="W910" i="1"/>
  <c r="S911" i="1"/>
  <c r="T911" i="1"/>
  <c r="U911" i="1"/>
  <c r="V911" i="1"/>
  <c r="W911" i="1"/>
  <c r="S912" i="1"/>
  <c r="T912" i="1"/>
  <c r="U912" i="1"/>
  <c r="V912" i="1"/>
  <c r="W912" i="1"/>
  <c r="S913" i="1"/>
  <c r="T913" i="1"/>
  <c r="U913" i="1"/>
  <c r="V913" i="1"/>
  <c r="W913" i="1"/>
  <c r="S914" i="1"/>
  <c r="T914" i="1"/>
  <c r="U914" i="1"/>
  <c r="V914" i="1"/>
  <c r="W914" i="1"/>
  <c r="S915" i="1"/>
  <c r="T915" i="1"/>
  <c r="U915" i="1"/>
  <c r="V915" i="1"/>
  <c r="W915" i="1"/>
  <c r="S916" i="1"/>
  <c r="T916" i="1"/>
  <c r="U916" i="1"/>
  <c r="V916" i="1"/>
  <c r="W916" i="1"/>
  <c r="S917" i="1"/>
  <c r="T917" i="1"/>
  <c r="U917" i="1"/>
  <c r="V917" i="1"/>
  <c r="W917" i="1"/>
  <c r="S918" i="1"/>
  <c r="T918" i="1"/>
  <c r="U918" i="1"/>
  <c r="V918" i="1"/>
  <c r="W918" i="1"/>
  <c r="S919" i="1"/>
  <c r="T919" i="1"/>
  <c r="U919" i="1"/>
  <c r="V919" i="1"/>
  <c r="W919" i="1"/>
  <c r="S920" i="1"/>
  <c r="T920" i="1"/>
  <c r="U920" i="1"/>
  <c r="V920" i="1"/>
  <c r="W920" i="1"/>
  <c r="S921" i="1"/>
  <c r="T921" i="1"/>
  <c r="U921" i="1"/>
  <c r="V921" i="1"/>
  <c r="W921" i="1"/>
  <c r="S922" i="1"/>
  <c r="T922" i="1"/>
  <c r="U922" i="1"/>
  <c r="V922" i="1"/>
  <c r="W922" i="1"/>
  <c r="S923" i="1"/>
  <c r="T923" i="1"/>
  <c r="U923" i="1"/>
  <c r="V923" i="1"/>
  <c r="W923" i="1"/>
  <c r="S924" i="1"/>
  <c r="T924" i="1"/>
  <c r="U924" i="1"/>
  <c r="V924" i="1"/>
  <c r="W924" i="1"/>
  <c r="S925" i="1"/>
  <c r="T925" i="1"/>
  <c r="U925" i="1"/>
  <c r="V925" i="1"/>
  <c r="W925" i="1"/>
  <c r="S926" i="1"/>
  <c r="T926" i="1"/>
  <c r="U926" i="1"/>
  <c r="V926" i="1"/>
  <c r="W926" i="1"/>
  <c r="S927" i="1"/>
  <c r="T927" i="1"/>
  <c r="U927" i="1"/>
  <c r="V927" i="1"/>
  <c r="W927" i="1"/>
  <c r="S928" i="1"/>
  <c r="T928" i="1"/>
  <c r="U928" i="1"/>
  <c r="V928" i="1"/>
  <c r="W928" i="1"/>
  <c r="S929" i="1"/>
  <c r="T929" i="1"/>
  <c r="U929" i="1"/>
  <c r="V929" i="1"/>
  <c r="W929" i="1"/>
  <c r="S930" i="1"/>
  <c r="T930" i="1"/>
  <c r="U930" i="1"/>
  <c r="V930" i="1"/>
  <c r="W930" i="1"/>
  <c r="S931" i="1"/>
  <c r="T931" i="1"/>
  <c r="U931" i="1"/>
  <c r="V931" i="1"/>
  <c r="W931" i="1"/>
  <c r="S932" i="1"/>
  <c r="T932" i="1"/>
  <c r="U932" i="1"/>
  <c r="V932" i="1"/>
  <c r="W932" i="1"/>
  <c r="S933" i="1"/>
  <c r="T933" i="1"/>
  <c r="U933" i="1"/>
  <c r="V933" i="1"/>
  <c r="W933" i="1"/>
  <c r="S934" i="1"/>
  <c r="T934" i="1"/>
  <c r="U934" i="1"/>
  <c r="V934" i="1"/>
  <c r="W934" i="1"/>
  <c r="S935" i="1"/>
  <c r="T935" i="1"/>
  <c r="U935" i="1"/>
  <c r="V935" i="1"/>
  <c r="W935" i="1"/>
  <c r="S936" i="1"/>
  <c r="T936" i="1"/>
  <c r="U936" i="1"/>
  <c r="V936" i="1"/>
  <c r="W936" i="1"/>
  <c r="S937" i="1"/>
  <c r="T937" i="1"/>
  <c r="U937" i="1"/>
  <c r="V937" i="1"/>
  <c r="W937" i="1"/>
  <c r="S938" i="1"/>
  <c r="T938" i="1"/>
  <c r="U938" i="1"/>
  <c r="V938" i="1"/>
  <c r="W938" i="1"/>
  <c r="S939" i="1"/>
  <c r="T939" i="1"/>
  <c r="U939" i="1"/>
  <c r="V939" i="1"/>
  <c r="W939" i="1"/>
  <c r="S940" i="1"/>
  <c r="T940" i="1"/>
  <c r="U940" i="1"/>
  <c r="V940" i="1"/>
  <c r="W940" i="1"/>
  <c r="S941" i="1"/>
  <c r="T941" i="1"/>
  <c r="U941" i="1"/>
  <c r="V941" i="1"/>
  <c r="W941" i="1"/>
  <c r="S942" i="1"/>
  <c r="T942" i="1"/>
  <c r="U942" i="1"/>
  <c r="V942" i="1"/>
  <c r="W942" i="1"/>
  <c r="S943" i="1"/>
  <c r="T943" i="1"/>
  <c r="U943" i="1"/>
  <c r="V943" i="1"/>
  <c r="W943" i="1"/>
  <c r="S944" i="1"/>
  <c r="T944" i="1"/>
  <c r="U944" i="1"/>
  <c r="V944" i="1"/>
  <c r="W944" i="1"/>
  <c r="S945" i="1"/>
  <c r="T945" i="1"/>
  <c r="U945" i="1"/>
  <c r="V945" i="1"/>
  <c r="W945" i="1"/>
  <c r="S946" i="1"/>
  <c r="T946" i="1"/>
  <c r="U946" i="1"/>
  <c r="V946" i="1"/>
  <c r="W946" i="1"/>
  <c r="S947" i="1"/>
  <c r="T947" i="1"/>
  <c r="U947" i="1"/>
  <c r="V947" i="1"/>
  <c r="W947" i="1"/>
  <c r="S948" i="1"/>
  <c r="T948" i="1"/>
  <c r="U948" i="1"/>
  <c r="V948" i="1"/>
  <c r="W948" i="1"/>
  <c r="S949" i="1"/>
  <c r="T949" i="1"/>
  <c r="U949" i="1"/>
  <c r="V949" i="1"/>
  <c r="W949" i="1"/>
  <c r="S950" i="1"/>
  <c r="T950" i="1"/>
  <c r="U950" i="1"/>
  <c r="V950" i="1"/>
  <c r="W950" i="1"/>
  <c r="S951" i="1"/>
  <c r="T951" i="1"/>
  <c r="U951" i="1"/>
  <c r="V951" i="1"/>
  <c r="W951" i="1"/>
  <c r="S952" i="1"/>
  <c r="T952" i="1"/>
  <c r="U952" i="1"/>
  <c r="V952" i="1"/>
  <c r="W952" i="1"/>
  <c r="S953" i="1"/>
  <c r="T953" i="1"/>
  <c r="U953" i="1"/>
  <c r="V953" i="1"/>
  <c r="W953" i="1"/>
  <c r="S954" i="1"/>
  <c r="T954" i="1"/>
  <c r="U954" i="1"/>
  <c r="V954" i="1"/>
  <c r="W954" i="1"/>
  <c r="S955" i="1"/>
  <c r="T955" i="1"/>
  <c r="U955" i="1"/>
  <c r="V955" i="1"/>
  <c r="W955" i="1"/>
  <c r="S956" i="1"/>
  <c r="T956" i="1"/>
  <c r="U956" i="1"/>
  <c r="V956" i="1"/>
  <c r="W956" i="1"/>
  <c r="S957" i="1"/>
  <c r="T957" i="1"/>
  <c r="U957" i="1"/>
  <c r="V957" i="1"/>
  <c r="W957" i="1"/>
  <c r="S958" i="1"/>
  <c r="T958" i="1"/>
  <c r="U958" i="1"/>
  <c r="V958" i="1"/>
  <c r="W958" i="1"/>
  <c r="S959" i="1"/>
  <c r="T959" i="1"/>
  <c r="U959" i="1"/>
  <c r="V959" i="1"/>
  <c r="W959" i="1"/>
  <c r="S960" i="1"/>
  <c r="T960" i="1"/>
  <c r="U960" i="1"/>
  <c r="V960" i="1"/>
  <c r="W960" i="1"/>
  <c r="S961" i="1"/>
  <c r="T961" i="1"/>
  <c r="U961" i="1"/>
  <c r="V961" i="1"/>
  <c r="W961" i="1"/>
  <c r="S962" i="1"/>
  <c r="T962" i="1"/>
  <c r="U962" i="1"/>
  <c r="V962" i="1"/>
  <c r="W962" i="1"/>
  <c r="S963" i="1"/>
  <c r="T963" i="1"/>
  <c r="U963" i="1"/>
  <c r="V963" i="1"/>
  <c r="S964" i="1"/>
  <c r="T964" i="1"/>
  <c r="U964" i="1"/>
  <c r="V964" i="1"/>
  <c r="W964" i="1"/>
  <c r="S965" i="1"/>
  <c r="T965" i="1"/>
  <c r="U965" i="1"/>
  <c r="V965" i="1"/>
  <c r="W965" i="1"/>
  <c r="S966" i="1"/>
  <c r="T966" i="1"/>
  <c r="U966" i="1"/>
  <c r="V966" i="1"/>
  <c r="W966" i="1"/>
  <c r="S967" i="1"/>
  <c r="T967" i="1"/>
  <c r="U967" i="1"/>
  <c r="V967" i="1"/>
  <c r="W967" i="1"/>
  <c r="S968" i="1"/>
  <c r="T968" i="1"/>
  <c r="U968" i="1"/>
  <c r="V968" i="1"/>
  <c r="W968" i="1"/>
  <c r="S969" i="1"/>
  <c r="T969" i="1"/>
  <c r="U969" i="1"/>
  <c r="V969" i="1"/>
  <c r="W969" i="1"/>
  <c r="S970" i="1"/>
  <c r="T970" i="1"/>
  <c r="U970" i="1"/>
  <c r="V970" i="1"/>
  <c r="W970" i="1"/>
  <c r="S971" i="1"/>
  <c r="T971" i="1"/>
  <c r="U971" i="1"/>
  <c r="V971" i="1"/>
  <c r="W971" i="1"/>
  <c r="S972" i="1"/>
  <c r="T972" i="1"/>
  <c r="U972" i="1"/>
  <c r="V972" i="1"/>
  <c r="W972" i="1"/>
  <c r="S973" i="1"/>
  <c r="T973" i="1"/>
  <c r="U973" i="1"/>
  <c r="V973" i="1"/>
  <c r="W973" i="1"/>
  <c r="S974" i="1"/>
  <c r="T974" i="1"/>
  <c r="U974" i="1"/>
  <c r="V974" i="1"/>
  <c r="W974" i="1"/>
  <c r="S975" i="1"/>
  <c r="T975" i="1"/>
  <c r="U975" i="1"/>
  <c r="V975" i="1"/>
  <c r="W975" i="1"/>
  <c r="S976" i="1"/>
  <c r="T976" i="1"/>
  <c r="U976" i="1"/>
  <c r="V976" i="1"/>
  <c r="W976" i="1"/>
  <c r="S977" i="1"/>
  <c r="T977" i="1"/>
  <c r="U977" i="1"/>
  <c r="V977" i="1"/>
  <c r="W977" i="1"/>
  <c r="S64" i="1"/>
  <c r="T64" i="1"/>
  <c r="U64" i="1"/>
  <c r="V64" i="1"/>
  <c r="W64" i="1"/>
  <c r="S65" i="1"/>
  <c r="T65" i="1"/>
  <c r="U65" i="1"/>
  <c r="V65" i="1"/>
  <c r="W65" i="1"/>
  <c r="S66" i="1"/>
  <c r="T66" i="1"/>
  <c r="U66" i="1"/>
  <c r="V66" i="1"/>
  <c r="W66" i="1"/>
  <c r="S67" i="1"/>
  <c r="T67" i="1"/>
  <c r="U67" i="1"/>
  <c r="V67" i="1"/>
  <c r="W67" i="1"/>
  <c r="S68" i="1"/>
  <c r="T68" i="1"/>
  <c r="U68" i="1"/>
  <c r="V68" i="1"/>
  <c r="W68" i="1"/>
  <c r="S69" i="1"/>
  <c r="T69" i="1"/>
  <c r="U69" i="1"/>
  <c r="V69" i="1"/>
  <c r="W69" i="1"/>
  <c r="S70" i="1"/>
  <c r="T70" i="1"/>
  <c r="U70" i="1"/>
  <c r="V70" i="1"/>
  <c r="W70" i="1"/>
  <c r="S71" i="1"/>
  <c r="T71" i="1"/>
  <c r="U71" i="1"/>
  <c r="V71" i="1"/>
  <c r="W71" i="1"/>
  <c r="S72" i="1"/>
  <c r="T72" i="1"/>
  <c r="U72" i="1"/>
  <c r="V72" i="1"/>
  <c r="W72" i="1"/>
  <c r="S73" i="1"/>
  <c r="T73" i="1"/>
  <c r="U73" i="1"/>
  <c r="V73" i="1"/>
  <c r="W73" i="1"/>
  <c r="S74" i="1"/>
  <c r="T74" i="1"/>
  <c r="U74" i="1"/>
  <c r="V74" i="1"/>
  <c r="W74" i="1"/>
  <c r="S75" i="1"/>
  <c r="T75" i="1"/>
  <c r="U75" i="1"/>
  <c r="V75" i="1"/>
  <c r="W75" i="1"/>
  <c r="S76" i="1"/>
  <c r="T76" i="1"/>
  <c r="U76" i="1"/>
  <c r="V76" i="1"/>
  <c r="W76" i="1"/>
  <c r="S77" i="1"/>
  <c r="T77" i="1"/>
  <c r="U77" i="1"/>
  <c r="V77" i="1"/>
  <c r="W77" i="1"/>
  <c r="S78" i="1"/>
  <c r="T78" i="1"/>
  <c r="U78" i="1"/>
  <c r="V78" i="1"/>
  <c r="W78" i="1"/>
  <c r="S79" i="1"/>
  <c r="T79" i="1"/>
  <c r="U79" i="1"/>
  <c r="V79" i="1"/>
  <c r="W79" i="1"/>
  <c r="S80" i="1"/>
  <c r="T80" i="1"/>
  <c r="U80" i="1"/>
  <c r="V80" i="1"/>
  <c r="W80" i="1"/>
  <c r="S81" i="1"/>
  <c r="T81" i="1"/>
  <c r="U81" i="1"/>
  <c r="V81" i="1"/>
  <c r="W81" i="1"/>
  <c r="S82" i="1"/>
  <c r="T82" i="1"/>
  <c r="U82" i="1"/>
  <c r="V82" i="1"/>
  <c r="W82" i="1"/>
  <c r="S83" i="1"/>
  <c r="T83" i="1"/>
  <c r="U83" i="1"/>
  <c r="V83" i="1"/>
  <c r="W83" i="1"/>
  <c r="S84" i="1"/>
  <c r="T84" i="1"/>
  <c r="U84" i="1"/>
  <c r="V84" i="1"/>
  <c r="W84" i="1"/>
  <c r="S85" i="1"/>
  <c r="T85" i="1"/>
  <c r="U85" i="1"/>
  <c r="V85" i="1"/>
  <c r="W85" i="1"/>
  <c r="S86" i="1"/>
  <c r="T86" i="1"/>
  <c r="U86" i="1"/>
  <c r="V86" i="1"/>
  <c r="W86" i="1"/>
  <c r="S87" i="1"/>
  <c r="T87" i="1"/>
  <c r="U87" i="1"/>
  <c r="V87" i="1"/>
  <c r="W87" i="1"/>
  <c r="S88" i="1"/>
  <c r="T88" i="1"/>
  <c r="U88" i="1"/>
  <c r="V88" i="1"/>
  <c r="W88" i="1"/>
  <c r="S89" i="1"/>
  <c r="T89" i="1"/>
  <c r="U89" i="1"/>
  <c r="V89" i="1"/>
  <c r="W89" i="1"/>
  <c r="S90" i="1"/>
  <c r="T90" i="1"/>
  <c r="U90" i="1"/>
  <c r="V90" i="1"/>
  <c r="W90" i="1"/>
  <c r="S91" i="1"/>
  <c r="T91" i="1"/>
  <c r="U91" i="1"/>
  <c r="V91" i="1"/>
  <c r="W91" i="1"/>
  <c r="S92" i="1"/>
  <c r="T92" i="1"/>
  <c r="U92" i="1"/>
  <c r="V92" i="1"/>
  <c r="W92" i="1"/>
  <c r="S93" i="1"/>
  <c r="T93" i="1"/>
  <c r="U93" i="1"/>
  <c r="V93" i="1"/>
  <c r="W93" i="1"/>
  <c r="S94" i="1"/>
  <c r="T94" i="1"/>
  <c r="U94" i="1"/>
  <c r="V94" i="1"/>
  <c r="W94" i="1"/>
  <c r="S95" i="1"/>
  <c r="T95" i="1"/>
  <c r="U95" i="1"/>
  <c r="V95" i="1"/>
  <c r="W95" i="1"/>
  <c r="S96" i="1"/>
  <c r="T96" i="1"/>
  <c r="U96" i="1"/>
  <c r="V96" i="1"/>
  <c r="W96" i="1"/>
  <c r="S97" i="1"/>
  <c r="T97" i="1"/>
  <c r="U97" i="1"/>
  <c r="V97" i="1"/>
  <c r="W97" i="1"/>
  <c r="S98" i="1"/>
  <c r="T98" i="1"/>
  <c r="U98" i="1"/>
  <c r="V98" i="1"/>
  <c r="W98" i="1"/>
  <c r="S99" i="1"/>
  <c r="T99" i="1"/>
  <c r="U99" i="1"/>
  <c r="V99" i="1"/>
  <c r="W99" i="1"/>
  <c r="S100" i="1"/>
  <c r="T100" i="1"/>
  <c r="U100" i="1"/>
  <c r="V100" i="1"/>
  <c r="W100" i="1"/>
  <c r="S101" i="1"/>
  <c r="T101" i="1"/>
  <c r="U101" i="1"/>
  <c r="V101" i="1"/>
  <c r="W101" i="1"/>
  <c r="S102" i="1"/>
  <c r="T102" i="1"/>
  <c r="U102" i="1"/>
  <c r="V102" i="1"/>
  <c r="W102" i="1"/>
  <c r="S103" i="1"/>
  <c r="T103" i="1"/>
  <c r="U103" i="1"/>
  <c r="V103" i="1"/>
  <c r="W103" i="1"/>
  <c r="S104" i="1"/>
  <c r="T104" i="1"/>
  <c r="U104" i="1"/>
  <c r="V104" i="1"/>
  <c r="W104" i="1"/>
  <c r="S105" i="1"/>
  <c r="T105" i="1"/>
  <c r="U105" i="1"/>
  <c r="V105" i="1"/>
  <c r="W105" i="1"/>
  <c r="S106" i="1"/>
  <c r="T106" i="1"/>
  <c r="U106" i="1"/>
  <c r="V106" i="1"/>
  <c r="W106" i="1"/>
  <c r="S107" i="1"/>
  <c r="T107" i="1"/>
  <c r="U107" i="1"/>
  <c r="V107" i="1"/>
  <c r="W107" i="1"/>
  <c r="S108" i="1"/>
  <c r="T108" i="1"/>
  <c r="U108" i="1"/>
  <c r="V108" i="1"/>
  <c r="W108" i="1"/>
  <c r="S109" i="1"/>
  <c r="T109" i="1"/>
  <c r="U109" i="1"/>
  <c r="V109" i="1"/>
  <c r="W109" i="1"/>
  <c r="S110" i="1"/>
  <c r="T110" i="1"/>
  <c r="U110" i="1"/>
  <c r="V110" i="1"/>
  <c r="W110" i="1"/>
  <c r="S111" i="1"/>
  <c r="T111" i="1"/>
  <c r="U111" i="1"/>
  <c r="V111" i="1"/>
  <c r="W111" i="1"/>
  <c r="S112" i="1"/>
  <c r="T112" i="1"/>
  <c r="U112" i="1"/>
  <c r="V112" i="1"/>
  <c r="W112" i="1"/>
  <c r="S113" i="1"/>
  <c r="T113" i="1"/>
  <c r="U113" i="1"/>
  <c r="V113" i="1"/>
  <c r="W113" i="1"/>
  <c r="S114" i="1"/>
  <c r="T114" i="1"/>
  <c r="U114" i="1"/>
  <c r="V114" i="1"/>
  <c r="W114" i="1"/>
  <c r="S115" i="1"/>
  <c r="T115" i="1"/>
  <c r="U115" i="1"/>
  <c r="V115" i="1"/>
  <c r="W115" i="1"/>
  <c r="S116" i="1"/>
  <c r="T116" i="1"/>
  <c r="U116" i="1"/>
  <c r="V116" i="1"/>
  <c r="W116" i="1"/>
  <c r="S117" i="1"/>
  <c r="T117" i="1"/>
  <c r="U117" i="1"/>
  <c r="V117" i="1"/>
  <c r="W117" i="1"/>
  <c r="S118" i="1"/>
  <c r="T118" i="1"/>
  <c r="U118" i="1"/>
  <c r="V118" i="1"/>
  <c r="W118" i="1"/>
  <c r="S119" i="1"/>
  <c r="T119" i="1"/>
  <c r="U119" i="1"/>
  <c r="V119" i="1"/>
  <c r="W119" i="1"/>
  <c r="S120" i="1"/>
  <c r="T120" i="1"/>
  <c r="U120" i="1"/>
  <c r="V120" i="1"/>
  <c r="W120" i="1"/>
  <c r="S121" i="1"/>
  <c r="T121" i="1"/>
  <c r="U121" i="1"/>
  <c r="V121" i="1"/>
  <c r="W121" i="1"/>
  <c r="S122" i="1"/>
  <c r="T122" i="1"/>
  <c r="U122" i="1"/>
  <c r="V122" i="1"/>
  <c r="W122" i="1"/>
  <c r="S123" i="1"/>
  <c r="T123" i="1"/>
  <c r="U123" i="1"/>
  <c r="V123" i="1"/>
  <c r="W123" i="1"/>
  <c r="S124" i="1"/>
  <c r="T124" i="1"/>
  <c r="U124" i="1"/>
  <c r="V124" i="1"/>
  <c r="W124" i="1"/>
  <c r="S7" i="1"/>
  <c r="T7" i="1"/>
  <c r="U7" i="1"/>
  <c r="V7" i="1"/>
  <c r="W7" i="1"/>
  <c r="S8" i="1"/>
  <c r="T8" i="1"/>
  <c r="U8" i="1"/>
  <c r="V8" i="1"/>
  <c r="W8" i="1"/>
  <c r="S9" i="1"/>
  <c r="T9" i="1"/>
  <c r="U9" i="1"/>
  <c r="V9" i="1"/>
  <c r="W9" i="1"/>
  <c r="S10" i="1"/>
  <c r="T10" i="1"/>
  <c r="U10" i="1"/>
  <c r="V10" i="1"/>
  <c r="W10" i="1"/>
  <c r="S11" i="1"/>
  <c r="T11" i="1"/>
  <c r="U11" i="1"/>
  <c r="V11" i="1"/>
  <c r="W11" i="1"/>
  <c r="S12" i="1"/>
  <c r="T12" i="1"/>
  <c r="U12" i="1"/>
  <c r="V12" i="1"/>
  <c r="W12" i="1"/>
  <c r="S13" i="1"/>
  <c r="T13" i="1"/>
  <c r="U13" i="1"/>
  <c r="V13" i="1"/>
  <c r="W13" i="1"/>
  <c r="S14" i="1"/>
  <c r="T14" i="1"/>
  <c r="U14" i="1"/>
  <c r="V14" i="1"/>
  <c r="W14" i="1"/>
  <c r="S15" i="1"/>
  <c r="T15" i="1"/>
  <c r="U15" i="1"/>
  <c r="V15" i="1"/>
  <c r="W15" i="1"/>
  <c r="S16" i="1"/>
  <c r="T16" i="1"/>
  <c r="U16" i="1"/>
  <c r="V16" i="1"/>
  <c r="W16" i="1"/>
  <c r="S17" i="1"/>
  <c r="T17" i="1"/>
  <c r="U17" i="1"/>
  <c r="E1098" i="1" s="1"/>
  <c r="W1101" i="1" s="1"/>
  <c r="V17" i="1"/>
  <c r="W17" i="1"/>
  <c r="S18" i="1"/>
  <c r="T18" i="1"/>
  <c r="U18" i="1"/>
  <c r="V18" i="1"/>
  <c r="W18" i="1"/>
  <c r="S19" i="1"/>
  <c r="T19" i="1"/>
  <c r="U19" i="1"/>
  <c r="V19" i="1"/>
  <c r="W19" i="1"/>
  <c r="S20" i="1"/>
  <c r="T20" i="1"/>
  <c r="U20" i="1"/>
  <c r="V20" i="1"/>
  <c r="W20" i="1"/>
  <c r="S21" i="1"/>
  <c r="T21" i="1"/>
  <c r="U21" i="1"/>
  <c r="V21" i="1"/>
  <c r="W21" i="1"/>
  <c r="S22" i="1"/>
  <c r="T22" i="1"/>
  <c r="U22" i="1"/>
  <c r="V22" i="1"/>
  <c r="W22" i="1"/>
  <c r="S23" i="1"/>
  <c r="T23" i="1"/>
  <c r="U23" i="1"/>
  <c r="V23" i="1"/>
  <c r="W23" i="1"/>
  <c r="S24" i="1"/>
  <c r="T24" i="1"/>
  <c r="U24" i="1"/>
  <c r="V24" i="1"/>
  <c r="W24" i="1"/>
  <c r="S25" i="1"/>
  <c r="T25" i="1"/>
  <c r="U25" i="1"/>
  <c r="V25" i="1"/>
  <c r="W25" i="1"/>
  <c r="S26" i="1"/>
  <c r="T26" i="1"/>
  <c r="U26" i="1"/>
  <c r="V26" i="1"/>
  <c r="W26" i="1"/>
  <c r="S27" i="1"/>
  <c r="T27" i="1"/>
  <c r="U27" i="1"/>
  <c r="V27" i="1"/>
  <c r="W27" i="1"/>
  <c r="S28" i="1"/>
  <c r="T28" i="1"/>
  <c r="U28" i="1"/>
  <c r="V28" i="1"/>
  <c r="W28" i="1"/>
  <c r="S29" i="1"/>
  <c r="T29" i="1"/>
  <c r="U29" i="1"/>
  <c r="V29" i="1"/>
  <c r="W29" i="1"/>
  <c r="S30" i="1"/>
  <c r="T30" i="1"/>
  <c r="U30" i="1"/>
  <c r="V30" i="1"/>
  <c r="W30" i="1"/>
  <c r="S31" i="1"/>
  <c r="T31" i="1"/>
  <c r="U31" i="1"/>
  <c r="V31" i="1"/>
  <c r="W31" i="1"/>
  <c r="S32" i="1"/>
  <c r="T32" i="1"/>
  <c r="U32" i="1"/>
  <c r="V32" i="1"/>
  <c r="W32" i="1"/>
  <c r="S33" i="1"/>
  <c r="T33" i="1"/>
  <c r="U33" i="1"/>
  <c r="V33" i="1"/>
  <c r="W33" i="1"/>
  <c r="S34" i="1"/>
  <c r="T34" i="1"/>
  <c r="U34" i="1"/>
  <c r="V34" i="1"/>
  <c r="W34" i="1"/>
  <c r="S35" i="1"/>
  <c r="T35" i="1"/>
  <c r="U35" i="1"/>
  <c r="V35" i="1"/>
  <c r="W35" i="1"/>
  <c r="S36" i="1"/>
  <c r="T36" i="1"/>
  <c r="U36" i="1"/>
  <c r="V36" i="1"/>
  <c r="W36" i="1"/>
  <c r="S37" i="1"/>
  <c r="T37" i="1"/>
  <c r="U37" i="1"/>
  <c r="V37" i="1"/>
  <c r="W37" i="1"/>
  <c r="S38" i="1"/>
  <c r="T38" i="1"/>
  <c r="U38" i="1"/>
  <c r="V38" i="1"/>
  <c r="W38" i="1"/>
  <c r="S39" i="1"/>
  <c r="T39" i="1"/>
  <c r="U39" i="1"/>
  <c r="V39" i="1"/>
  <c r="W39" i="1"/>
  <c r="S40" i="1"/>
  <c r="T40" i="1"/>
  <c r="U40" i="1"/>
  <c r="V40" i="1"/>
  <c r="W40" i="1"/>
  <c r="S41" i="1"/>
  <c r="T41" i="1"/>
  <c r="U41" i="1"/>
  <c r="V41" i="1"/>
  <c r="W41" i="1"/>
  <c r="S42" i="1"/>
  <c r="T42" i="1"/>
  <c r="U42" i="1"/>
  <c r="V42" i="1"/>
  <c r="W42" i="1"/>
  <c r="S43" i="1"/>
  <c r="T43" i="1"/>
  <c r="U43" i="1"/>
  <c r="V43" i="1"/>
  <c r="W43" i="1"/>
  <c r="S44" i="1"/>
  <c r="T44" i="1"/>
  <c r="U44" i="1"/>
  <c r="V44" i="1"/>
  <c r="W44" i="1"/>
  <c r="S45" i="1"/>
  <c r="T45" i="1"/>
  <c r="U45" i="1"/>
  <c r="V45" i="1"/>
  <c r="W45" i="1"/>
  <c r="S46" i="1"/>
  <c r="T46" i="1"/>
  <c r="U46" i="1"/>
  <c r="V46" i="1"/>
  <c r="W46" i="1"/>
  <c r="S47" i="1"/>
  <c r="T47" i="1"/>
  <c r="U47" i="1"/>
  <c r="V47" i="1"/>
  <c r="W47" i="1"/>
  <c r="S48" i="1"/>
  <c r="T48" i="1"/>
  <c r="U48" i="1"/>
  <c r="V48" i="1"/>
  <c r="W48" i="1"/>
  <c r="S49" i="1"/>
  <c r="T49" i="1"/>
  <c r="U49" i="1"/>
  <c r="V49" i="1"/>
  <c r="W49" i="1"/>
  <c r="S50" i="1"/>
  <c r="T50" i="1"/>
  <c r="U50" i="1"/>
  <c r="V50" i="1"/>
  <c r="W50" i="1"/>
  <c r="S51" i="1"/>
  <c r="T51" i="1"/>
  <c r="U51" i="1"/>
  <c r="V51" i="1"/>
  <c r="W51" i="1"/>
  <c r="S52" i="1"/>
  <c r="T52" i="1"/>
  <c r="U52" i="1"/>
  <c r="V52" i="1"/>
  <c r="W52" i="1"/>
  <c r="S53" i="1"/>
  <c r="T53" i="1"/>
  <c r="U53" i="1"/>
  <c r="V53" i="1"/>
  <c r="W53" i="1"/>
  <c r="S54" i="1"/>
  <c r="T54" i="1"/>
  <c r="U54" i="1"/>
  <c r="V54" i="1"/>
  <c r="W54" i="1"/>
  <c r="S55" i="1"/>
  <c r="T55" i="1"/>
  <c r="U55" i="1"/>
  <c r="V55" i="1"/>
  <c r="W55" i="1"/>
  <c r="S56" i="1"/>
  <c r="T56" i="1"/>
  <c r="U56" i="1"/>
  <c r="V56" i="1"/>
  <c r="W56" i="1"/>
  <c r="S57" i="1"/>
  <c r="T57" i="1"/>
  <c r="U57" i="1"/>
  <c r="V57" i="1"/>
  <c r="W57" i="1"/>
  <c r="S58" i="1"/>
  <c r="T58" i="1"/>
  <c r="U58" i="1"/>
  <c r="V58" i="1"/>
  <c r="W58" i="1"/>
  <c r="S59" i="1"/>
  <c r="T59" i="1"/>
  <c r="U59" i="1"/>
  <c r="V59" i="1"/>
  <c r="W59" i="1"/>
  <c r="S60" i="1"/>
  <c r="T60" i="1"/>
  <c r="U60" i="1"/>
  <c r="V60" i="1"/>
  <c r="W60" i="1"/>
  <c r="S61" i="1"/>
  <c r="T61" i="1"/>
  <c r="U61" i="1"/>
  <c r="V61" i="1"/>
  <c r="W61" i="1"/>
  <c r="S62" i="1"/>
  <c r="T62" i="1"/>
  <c r="U62" i="1"/>
  <c r="V62" i="1"/>
  <c r="W62" i="1"/>
  <c r="W6" i="1"/>
  <c r="V6" i="1"/>
  <c r="U6" i="1"/>
  <c r="AP127" i="1"/>
  <c r="AQ127" i="1"/>
  <c r="AP128" i="1"/>
  <c r="AQ128" i="1"/>
  <c r="AP129" i="1"/>
  <c r="AQ129" i="1"/>
  <c r="AP130" i="1"/>
  <c r="AQ130" i="1"/>
  <c r="AP131" i="1"/>
  <c r="AQ131" i="1"/>
  <c r="AP132" i="1"/>
  <c r="AQ132" i="1"/>
  <c r="AP133" i="1"/>
  <c r="AQ133" i="1"/>
  <c r="AP134" i="1"/>
  <c r="AQ134" i="1"/>
  <c r="AP135" i="1"/>
  <c r="AQ135" i="1"/>
  <c r="AP136" i="1"/>
  <c r="AQ136" i="1"/>
  <c r="AP137" i="1"/>
  <c r="AQ137" i="1"/>
  <c r="AP138" i="1"/>
  <c r="AQ138" i="1"/>
  <c r="AP139" i="1"/>
  <c r="AQ139" i="1"/>
  <c r="AP140" i="1"/>
  <c r="AQ140" i="1"/>
  <c r="AP141" i="1"/>
  <c r="AQ141" i="1"/>
  <c r="AP142" i="1"/>
  <c r="AQ142" i="1"/>
  <c r="AP143" i="1"/>
  <c r="AQ143" i="1"/>
  <c r="AP144" i="1"/>
  <c r="AQ144" i="1"/>
  <c r="AP145" i="1"/>
  <c r="AQ145" i="1"/>
  <c r="AP146" i="1"/>
  <c r="AQ146" i="1"/>
  <c r="AP147" i="1"/>
  <c r="AQ147" i="1"/>
  <c r="AP148" i="1"/>
  <c r="AQ148" i="1"/>
  <c r="AP149" i="1"/>
  <c r="AQ149" i="1"/>
  <c r="AP150" i="1"/>
  <c r="AQ150" i="1"/>
  <c r="AP151" i="1"/>
  <c r="AQ151" i="1"/>
  <c r="AP152" i="1"/>
  <c r="AQ152" i="1"/>
  <c r="AP153" i="1"/>
  <c r="AQ153" i="1"/>
  <c r="AP154" i="1"/>
  <c r="AQ154" i="1"/>
  <c r="AP155" i="1"/>
  <c r="AQ155" i="1"/>
  <c r="AP156" i="1"/>
  <c r="AQ156" i="1"/>
  <c r="AP157" i="1"/>
  <c r="AQ157" i="1"/>
  <c r="AP158" i="1"/>
  <c r="AQ158" i="1"/>
  <c r="AP159" i="1"/>
  <c r="AQ159" i="1"/>
  <c r="AP160" i="1"/>
  <c r="AQ160" i="1"/>
  <c r="AP161" i="1"/>
  <c r="AQ161" i="1"/>
  <c r="AP162" i="1"/>
  <c r="AQ162" i="1"/>
  <c r="AP163" i="1"/>
  <c r="AQ163" i="1"/>
  <c r="AP164" i="1"/>
  <c r="AQ164" i="1"/>
  <c r="AP165" i="1"/>
  <c r="AQ165" i="1"/>
  <c r="AP166" i="1"/>
  <c r="AQ166" i="1"/>
  <c r="AP167" i="1"/>
  <c r="AQ167" i="1"/>
  <c r="AP168" i="1"/>
  <c r="AQ168" i="1"/>
  <c r="AP169" i="1"/>
  <c r="AQ169" i="1"/>
  <c r="AP170" i="1"/>
  <c r="AQ170" i="1"/>
  <c r="AP171" i="1"/>
  <c r="AQ171" i="1"/>
  <c r="AP172" i="1"/>
  <c r="AQ172" i="1"/>
  <c r="AP173" i="1"/>
  <c r="AQ173" i="1"/>
  <c r="AP174" i="1"/>
  <c r="AQ174" i="1"/>
  <c r="AP175" i="1"/>
  <c r="AQ175" i="1"/>
  <c r="AP176" i="1"/>
  <c r="AQ176" i="1"/>
  <c r="AP177" i="1"/>
  <c r="AQ177" i="1"/>
  <c r="AP178" i="1"/>
  <c r="AQ178" i="1"/>
  <c r="AP179" i="1"/>
  <c r="AQ179" i="1"/>
  <c r="AP180" i="1"/>
  <c r="AQ180" i="1"/>
  <c r="AP181" i="1"/>
  <c r="AQ181" i="1"/>
  <c r="AP182" i="1"/>
  <c r="AQ182" i="1"/>
  <c r="AP183" i="1"/>
  <c r="AQ183" i="1"/>
  <c r="AP184" i="1"/>
  <c r="AQ184" i="1"/>
  <c r="AP185" i="1"/>
  <c r="AQ185" i="1"/>
  <c r="AP186" i="1"/>
  <c r="AQ186" i="1"/>
  <c r="AP187" i="1"/>
  <c r="AQ187" i="1"/>
  <c r="AP188" i="1"/>
  <c r="AQ188" i="1"/>
  <c r="AP189" i="1"/>
  <c r="AQ189" i="1"/>
  <c r="AP190" i="1"/>
  <c r="AQ190" i="1"/>
  <c r="AP191" i="1"/>
  <c r="AQ191" i="1"/>
  <c r="AP192" i="1"/>
  <c r="AQ192" i="1"/>
  <c r="AP193" i="1"/>
  <c r="AQ193" i="1"/>
  <c r="AP194" i="1"/>
  <c r="AQ194" i="1"/>
  <c r="AP195" i="1"/>
  <c r="AQ195" i="1"/>
  <c r="AP196" i="1"/>
  <c r="AQ196" i="1"/>
  <c r="AP197" i="1"/>
  <c r="AQ197" i="1"/>
  <c r="AP198" i="1"/>
  <c r="AQ198" i="1"/>
  <c r="AP199" i="1"/>
  <c r="AQ199" i="1"/>
  <c r="AP200" i="1"/>
  <c r="AQ200" i="1"/>
  <c r="AP201" i="1"/>
  <c r="AQ201" i="1"/>
  <c r="AP202" i="1"/>
  <c r="AQ202" i="1"/>
  <c r="AP203" i="1"/>
  <c r="AQ203" i="1"/>
  <c r="AP204" i="1"/>
  <c r="AQ204" i="1"/>
  <c r="AP205" i="1"/>
  <c r="AQ205" i="1"/>
  <c r="AP206" i="1"/>
  <c r="AQ206" i="1"/>
  <c r="AP207" i="1"/>
  <c r="AQ207" i="1"/>
  <c r="AP208" i="1"/>
  <c r="AQ208" i="1"/>
  <c r="AP209" i="1"/>
  <c r="AQ209" i="1"/>
  <c r="AP210" i="1"/>
  <c r="AQ210" i="1"/>
  <c r="AP211" i="1"/>
  <c r="AQ211" i="1"/>
  <c r="AP212" i="1"/>
  <c r="AQ212" i="1"/>
  <c r="AP213" i="1"/>
  <c r="AQ213" i="1"/>
  <c r="AP214" i="1"/>
  <c r="AQ214" i="1"/>
  <c r="AP215" i="1"/>
  <c r="AQ215" i="1"/>
  <c r="AP216" i="1"/>
  <c r="AQ216" i="1"/>
  <c r="AP217" i="1"/>
  <c r="AQ217" i="1"/>
  <c r="AP218" i="1"/>
  <c r="AQ218" i="1"/>
  <c r="AP219" i="1"/>
  <c r="AQ219" i="1"/>
  <c r="AP220" i="1"/>
  <c r="AQ220" i="1"/>
  <c r="AP221" i="1"/>
  <c r="AQ221" i="1"/>
  <c r="AP222" i="1"/>
  <c r="AQ222" i="1"/>
  <c r="AP223" i="1"/>
  <c r="AQ223" i="1"/>
  <c r="AP224" i="1"/>
  <c r="AQ224" i="1"/>
  <c r="AP225" i="1"/>
  <c r="AQ225" i="1"/>
  <c r="AP226" i="1"/>
  <c r="AQ226" i="1"/>
  <c r="AP227" i="1"/>
  <c r="AQ227" i="1"/>
  <c r="AP228" i="1"/>
  <c r="AQ228" i="1"/>
  <c r="AP229" i="1"/>
  <c r="AQ229" i="1"/>
  <c r="AP230" i="1"/>
  <c r="AQ230" i="1"/>
  <c r="AP231" i="1"/>
  <c r="AQ231" i="1"/>
  <c r="AP232" i="1"/>
  <c r="AQ232" i="1"/>
  <c r="AP233" i="1"/>
  <c r="AQ233" i="1"/>
  <c r="AP234" i="1"/>
  <c r="AQ234" i="1"/>
  <c r="AP235" i="1"/>
  <c r="AQ235" i="1"/>
  <c r="AP236" i="1"/>
  <c r="AQ236" i="1"/>
  <c r="AP237" i="1"/>
  <c r="AQ237" i="1"/>
  <c r="AP238" i="1"/>
  <c r="AQ238" i="1"/>
  <c r="AP239" i="1"/>
  <c r="AQ239" i="1"/>
  <c r="AP240" i="1"/>
  <c r="AQ240" i="1"/>
  <c r="AP241" i="1"/>
  <c r="AQ241" i="1"/>
  <c r="AP242" i="1"/>
  <c r="AQ242" i="1"/>
  <c r="AP243" i="1"/>
  <c r="AQ243" i="1"/>
  <c r="AP244" i="1"/>
  <c r="AQ244" i="1"/>
  <c r="AP245" i="1"/>
  <c r="AQ245" i="1"/>
  <c r="AP246" i="1"/>
  <c r="AQ246" i="1"/>
  <c r="AP247" i="1"/>
  <c r="AQ247" i="1"/>
  <c r="AP248" i="1"/>
  <c r="AQ248" i="1"/>
  <c r="AP249" i="1"/>
  <c r="AQ249" i="1"/>
  <c r="AP250" i="1"/>
  <c r="AQ250" i="1"/>
  <c r="AP251" i="1"/>
  <c r="AQ251" i="1"/>
  <c r="AP252" i="1"/>
  <c r="AQ252" i="1"/>
  <c r="AP253" i="1"/>
  <c r="AQ253" i="1"/>
  <c r="AP254" i="1"/>
  <c r="AQ254" i="1"/>
  <c r="AP255" i="1"/>
  <c r="AQ255" i="1"/>
  <c r="AP256" i="1"/>
  <c r="AQ256" i="1"/>
  <c r="AP257" i="1"/>
  <c r="AQ257" i="1"/>
  <c r="AP258" i="1"/>
  <c r="AQ258" i="1"/>
  <c r="AP259" i="1"/>
  <c r="AQ259" i="1"/>
  <c r="AP260" i="1"/>
  <c r="AQ260" i="1"/>
  <c r="AP261" i="1"/>
  <c r="AQ261" i="1"/>
  <c r="AP262" i="1"/>
  <c r="AQ262" i="1"/>
  <c r="AP263" i="1"/>
  <c r="AQ263" i="1"/>
  <c r="AP264" i="1"/>
  <c r="AQ264" i="1"/>
  <c r="AP265" i="1"/>
  <c r="AQ265" i="1"/>
  <c r="AP266" i="1"/>
  <c r="AQ266" i="1"/>
  <c r="AP267" i="1"/>
  <c r="AQ267" i="1"/>
  <c r="AP268" i="1"/>
  <c r="AQ268" i="1"/>
  <c r="AP269" i="1"/>
  <c r="AQ269" i="1"/>
  <c r="AP270" i="1"/>
  <c r="AQ270" i="1"/>
  <c r="AP271" i="1"/>
  <c r="AQ271" i="1"/>
  <c r="AP272" i="1"/>
  <c r="AQ272" i="1"/>
  <c r="AP273" i="1"/>
  <c r="AQ273" i="1"/>
  <c r="AP274" i="1"/>
  <c r="AQ274" i="1"/>
  <c r="AP275" i="1"/>
  <c r="AQ275" i="1"/>
  <c r="AP276" i="1"/>
  <c r="AQ276" i="1"/>
  <c r="AP277" i="1"/>
  <c r="AQ277" i="1"/>
  <c r="AP278" i="1"/>
  <c r="AQ278" i="1"/>
  <c r="AP279" i="1"/>
  <c r="AQ279" i="1"/>
  <c r="AP280" i="1"/>
  <c r="AQ280" i="1"/>
  <c r="AP281" i="1"/>
  <c r="AQ281" i="1"/>
  <c r="AP282" i="1"/>
  <c r="AQ282" i="1"/>
  <c r="AP283" i="1"/>
  <c r="AQ283" i="1"/>
  <c r="AP284" i="1"/>
  <c r="AQ284" i="1"/>
  <c r="AP285" i="1"/>
  <c r="AQ285" i="1"/>
  <c r="AP286" i="1"/>
  <c r="AQ286" i="1"/>
  <c r="AP287" i="1"/>
  <c r="AQ287" i="1"/>
  <c r="AP288" i="1"/>
  <c r="AQ288" i="1"/>
  <c r="AP289" i="1"/>
  <c r="AQ289" i="1"/>
  <c r="AP290" i="1"/>
  <c r="AQ290" i="1"/>
  <c r="AP291" i="1"/>
  <c r="AQ291" i="1"/>
  <c r="AP292" i="1"/>
  <c r="AQ292" i="1"/>
  <c r="AP293" i="1"/>
  <c r="AQ293" i="1"/>
  <c r="AP294" i="1"/>
  <c r="AQ294" i="1"/>
  <c r="AP295" i="1"/>
  <c r="AQ295" i="1"/>
  <c r="AP296" i="1"/>
  <c r="AQ296" i="1"/>
  <c r="AP297" i="1"/>
  <c r="AQ297" i="1"/>
  <c r="AP298" i="1"/>
  <c r="AQ298" i="1"/>
  <c r="AP299" i="1"/>
  <c r="AQ299" i="1"/>
  <c r="AP300" i="1"/>
  <c r="AQ300" i="1"/>
  <c r="AP301" i="1"/>
  <c r="AQ301" i="1"/>
  <c r="AP302" i="1"/>
  <c r="AQ302" i="1"/>
  <c r="AP303" i="1"/>
  <c r="AQ303" i="1"/>
  <c r="AP304" i="1"/>
  <c r="AQ304" i="1"/>
  <c r="AP305" i="1"/>
  <c r="AQ305" i="1"/>
  <c r="AP306" i="1"/>
  <c r="AQ306" i="1"/>
  <c r="AP307" i="1"/>
  <c r="AQ307" i="1"/>
  <c r="AP308" i="1"/>
  <c r="AQ308" i="1"/>
  <c r="AP309" i="1"/>
  <c r="AQ309" i="1"/>
  <c r="AP310" i="1"/>
  <c r="AQ310" i="1"/>
  <c r="AP311" i="1"/>
  <c r="AQ311" i="1"/>
  <c r="AP312" i="1"/>
  <c r="AQ312" i="1"/>
  <c r="AP313" i="1"/>
  <c r="AQ313" i="1"/>
  <c r="AP314" i="1"/>
  <c r="AQ314" i="1"/>
  <c r="AP315" i="1"/>
  <c r="AQ315" i="1"/>
  <c r="AP316" i="1"/>
  <c r="AQ316" i="1"/>
  <c r="AP317" i="1"/>
  <c r="AQ317" i="1"/>
  <c r="AP318" i="1"/>
  <c r="AQ318" i="1"/>
  <c r="AP319" i="1"/>
  <c r="AQ319" i="1"/>
  <c r="AP320" i="1"/>
  <c r="AQ320" i="1"/>
  <c r="AP321" i="1"/>
  <c r="AQ321" i="1"/>
  <c r="AP322" i="1"/>
  <c r="AQ322" i="1"/>
  <c r="AP323" i="1"/>
  <c r="AQ323" i="1"/>
  <c r="AP324" i="1"/>
  <c r="AQ324" i="1"/>
  <c r="AP325" i="1"/>
  <c r="AQ325" i="1"/>
  <c r="AP326" i="1"/>
  <c r="AQ326" i="1"/>
  <c r="AP327" i="1"/>
  <c r="AQ327" i="1"/>
  <c r="AP328" i="1"/>
  <c r="AQ328" i="1"/>
  <c r="AP329" i="1"/>
  <c r="AQ329" i="1"/>
  <c r="AP330" i="1"/>
  <c r="AQ330" i="1"/>
  <c r="AP331" i="1"/>
  <c r="AQ331" i="1"/>
  <c r="AP332" i="1"/>
  <c r="AQ332" i="1"/>
  <c r="AP333" i="1"/>
  <c r="AQ333" i="1"/>
  <c r="AP334" i="1"/>
  <c r="AQ334" i="1"/>
  <c r="AP335" i="1"/>
  <c r="AQ335" i="1"/>
  <c r="AP336" i="1"/>
  <c r="AQ336" i="1"/>
  <c r="AP337" i="1"/>
  <c r="AQ337" i="1"/>
  <c r="AP338" i="1"/>
  <c r="AQ338" i="1"/>
  <c r="AP339" i="1"/>
  <c r="AQ339" i="1"/>
  <c r="AP340" i="1"/>
  <c r="AQ340" i="1"/>
  <c r="AP341" i="1"/>
  <c r="AQ341" i="1"/>
  <c r="AP342" i="1"/>
  <c r="AQ342" i="1"/>
  <c r="AP343" i="1"/>
  <c r="AQ343" i="1"/>
  <c r="AP344" i="1"/>
  <c r="AQ344" i="1"/>
  <c r="AP345" i="1"/>
  <c r="AQ345" i="1"/>
  <c r="AP346" i="1"/>
  <c r="AQ346" i="1"/>
  <c r="AP347" i="1"/>
  <c r="AQ347" i="1"/>
  <c r="AP348" i="1"/>
  <c r="AQ348" i="1"/>
  <c r="AP349" i="1"/>
  <c r="AQ349" i="1"/>
  <c r="AP350" i="1"/>
  <c r="AQ350" i="1"/>
  <c r="AP351" i="1"/>
  <c r="AQ351" i="1"/>
  <c r="AP352" i="1"/>
  <c r="AQ352" i="1"/>
  <c r="AP353" i="1"/>
  <c r="AQ353" i="1"/>
  <c r="AP354" i="1"/>
  <c r="AQ354" i="1"/>
  <c r="AP355" i="1"/>
  <c r="AQ355" i="1"/>
  <c r="AP356" i="1"/>
  <c r="AQ356" i="1"/>
  <c r="AP357" i="1"/>
  <c r="AQ357" i="1"/>
  <c r="AP358" i="1"/>
  <c r="AQ358" i="1"/>
  <c r="AP359" i="1"/>
  <c r="AQ359" i="1"/>
  <c r="AP360" i="1"/>
  <c r="AQ360" i="1"/>
  <c r="AP361" i="1"/>
  <c r="AQ361" i="1"/>
  <c r="AP362" i="1"/>
  <c r="AQ362" i="1"/>
  <c r="AP363" i="1"/>
  <c r="AQ363" i="1"/>
  <c r="AP364" i="1"/>
  <c r="AQ364" i="1"/>
  <c r="AP365" i="1"/>
  <c r="AQ365" i="1"/>
  <c r="AP366" i="1"/>
  <c r="AQ366" i="1"/>
  <c r="AP367" i="1"/>
  <c r="AQ367" i="1"/>
  <c r="AP368" i="1"/>
  <c r="AQ368" i="1"/>
  <c r="AP369" i="1"/>
  <c r="AQ369" i="1"/>
  <c r="AP370" i="1"/>
  <c r="AQ370" i="1"/>
  <c r="AP371" i="1"/>
  <c r="AQ371" i="1"/>
  <c r="AP372" i="1"/>
  <c r="AQ372" i="1"/>
  <c r="AP373" i="1"/>
  <c r="AQ373" i="1"/>
  <c r="AP374" i="1"/>
  <c r="AQ374" i="1"/>
  <c r="AP375" i="1"/>
  <c r="AQ375" i="1"/>
  <c r="AP376" i="1"/>
  <c r="AQ376" i="1"/>
  <c r="AP377" i="1"/>
  <c r="AQ377" i="1"/>
  <c r="AP378" i="1"/>
  <c r="AQ378" i="1"/>
  <c r="AP379" i="1"/>
  <c r="AQ379" i="1"/>
  <c r="AP380" i="1"/>
  <c r="AQ380" i="1"/>
  <c r="AP381" i="1"/>
  <c r="AQ381" i="1"/>
  <c r="AP382" i="1"/>
  <c r="AQ382" i="1"/>
  <c r="AP383" i="1"/>
  <c r="AQ383" i="1"/>
  <c r="AP384" i="1"/>
  <c r="AQ384" i="1"/>
  <c r="AP385" i="1"/>
  <c r="AQ385" i="1"/>
  <c r="AP386" i="1"/>
  <c r="AQ386" i="1"/>
  <c r="AP387" i="1"/>
  <c r="AQ387" i="1"/>
  <c r="AP388" i="1"/>
  <c r="AQ388" i="1"/>
  <c r="AP389" i="1"/>
  <c r="AQ389" i="1"/>
  <c r="AP390" i="1"/>
  <c r="AQ390" i="1"/>
  <c r="AP391" i="1"/>
  <c r="AQ391" i="1"/>
  <c r="AP392" i="1"/>
  <c r="AQ392" i="1"/>
  <c r="AP393" i="1"/>
  <c r="AQ393" i="1"/>
  <c r="AP394" i="1"/>
  <c r="AQ394" i="1"/>
  <c r="AP395" i="1"/>
  <c r="AQ395" i="1"/>
  <c r="AP396" i="1"/>
  <c r="AQ396" i="1"/>
  <c r="AP397" i="1"/>
  <c r="AQ397" i="1"/>
  <c r="AP398" i="1"/>
  <c r="AQ398" i="1"/>
  <c r="AP399" i="1"/>
  <c r="AQ399" i="1"/>
  <c r="AP400" i="1"/>
  <c r="AQ400" i="1"/>
  <c r="AP401" i="1"/>
  <c r="AQ401" i="1"/>
  <c r="AP402" i="1"/>
  <c r="AQ402" i="1"/>
  <c r="AP403" i="1"/>
  <c r="AQ403" i="1"/>
  <c r="AP404" i="1"/>
  <c r="AQ404" i="1"/>
  <c r="AP405" i="1"/>
  <c r="AQ405" i="1"/>
  <c r="AP406" i="1"/>
  <c r="AQ406" i="1"/>
  <c r="AP407" i="1"/>
  <c r="AQ407" i="1"/>
  <c r="AP408" i="1"/>
  <c r="AQ408" i="1"/>
  <c r="AP409" i="1"/>
  <c r="AQ409" i="1"/>
  <c r="AP410" i="1"/>
  <c r="AQ410" i="1"/>
  <c r="AP411" i="1"/>
  <c r="AQ411" i="1"/>
  <c r="AP412" i="1"/>
  <c r="AQ412" i="1"/>
  <c r="AP413" i="1"/>
  <c r="AQ413" i="1"/>
  <c r="AP414" i="1"/>
  <c r="AQ414" i="1"/>
  <c r="AP415" i="1"/>
  <c r="AQ415" i="1"/>
  <c r="AP416" i="1"/>
  <c r="AQ416" i="1"/>
  <c r="AP417" i="1"/>
  <c r="AQ417" i="1"/>
  <c r="AP418" i="1"/>
  <c r="AQ418" i="1"/>
  <c r="AP419" i="1"/>
  <c r="AQ419" i="1"/>
  <c r="AP420" i="1"/>
  <c r="AQ420" i="1"/>
  <c r="AP421" i="1"/>
  <c r="AQ421" i="1"/>
  <c r="AP422" i="1"/>
  <c r="AQ422" i="1"/>
  <c r="AP423" i="1"/>
  <c r="AQ423" i="1"/>
  <c r="AP424" i="1"/>
  <c r="AQ424" i="1"/>
  <c r="AP425" i="1"/>
  <c r="AQ425" i="1"/>
  <c r="AP426" i="1"/>
  <c r="AQ426" i="1"/>
  <c r="AP427" i="1"/>
  <c r="AQ427" i="1"/>
  <c r="AP428" i="1"/>
  <c r="AQ428" i="1"/>
  <c r="AP429" i="1"/>
  <c r="AQ429" i="1"/>
  <c r="AP430" i="1"/>
  <c r="AQ430" i="1"/>
  <c r="AP431" i="1"/>
  <c r="AQ431" i="1"/>
  <c r="AP432" i="1"/>
  <c r="AQ432" i="1"/>
  <c r="AP433" i="1"/>
  <c r="AQ433" i="1"/>
  <c r="AP434" i="1"/>
  <c r="AQ434" i="1"/>
  <c r="AP435" i="1"/>
  <c r="AQ435" i="1"/>
  <c r="AP436" i="1"/>
  <c r="AQ436" i="1"/>
  <c r="AP437" i="1"/>
  <c r="AQ437" i="1"/>
  <c r="AP438" i="1"/>
  <c r="AQ438" i="1"/>
  <c r="AP439" i="1"/>
  <c r="AQ439" i="1"/>
  <c r="AP440" i="1"/>
  <c r="AQ440" i="1"/>
  <c r="AP441" i="1"/>
  <c r="AQ441" i="1"/>
  <c r="AP442" i="1"/>
  <c r="AQ442" i="1"/>
  <c r="AP443" i="1"/>
  <c r="AQ443" i="1"/>
  <c r="AP444" i="1"/>
  <c r="AQ444" i="1"/>
  <c r="AP445" i="1"/>
  <c r="AQ445" i="1"/>
  <c r="AP446" i="1"/>
  <c r="AQ446" i="1"/>
  <c r="AP447" i="1"/>
  <c r="AQ447" i="1"/>
  <c r="AP448" i="1"/>
  <c r="AQ448" i="1"/>
  <c r="AP449" i="1"/>
  <c r="AQ449" i="1"/>
  <c r="AP450" i="1"/>
  <c r="AQ450" i="1"/>
  <c r="AP451" i="1"/>
  <c r="AQ451" i="1"/>
  <c r="AP452" i="1"/>
  <c r="AQ452" i="1"/>
  <c r="AP453" i="1"/>
  <c r="AQ453" i="1"/>
  <c r="AP454" i="1"/>
  <c r="AQ454" i="1"/>
  <c r="AP455" i="1"/>
  <c r="AQ455" i="1"/>
  <c r="AP456" i="1"/>
  <c r="AQ456" i="1"/>
  <c r="AP457" i="1"/>
  <c r="AQ457" i="1"/>
  <c r="AP458" i="1"/>
  <c r="AQ458" i="1"/>
  <c r="AP459" i="1"/>
  <c r="AQ459" i="1"/>
  <c r="AP460" i="1"/>
  <c r="AQ460" i="1"/>
  <c r="AP461" i="1"/>
  <c r="AQ461" i="1"/>
  <c r="AP462" i="1"/>
  <c r="AQ462" i="1"/>
  <c r="AP463" i="1"/>
  <c r="AQ463" i="1"/>
  <c r="AP464" i="1"/>
  <c r="AQ464" i="1"/>
  <c r="AP465" i="1"/>
  <c r="AQ465" i="1"/>
  <c r="AP466" i="1"/>
  <c r="AQ466" i="1"/>
  <c r="AP467" i="1"/>
  <c r="AQ467" i="1"/>
  <c r="AP468" i="1"/>
  <c r="AQ468" i="1"/>
  <c r="AP469" i="1"/>
  <c r="AQ469" i="1"/>
  <c r="AP470" i="1"/>
  <c r="AQ470" i="1"/>
  <c r="AP471" i="1"/>
  <c r="AQ471" i="1"/>
  <c r="AP472" i="1"/>
  <c r="AQ472" i="1"/>
  <c r="AP473" i="1"/>
  <c r="AQ473" i="1"/>
  <c r="AP474" i="1"/>
  <c r="AQ474" i="1"/>
  <c r="AP475" i="1"/>
  <c r="AQ475" i="1"/>
  <c r="AP476" i="1"/>
  <c r="AQ476" i="1"/>
  <c r="AP477" i="1"/>
  <c r="AQ477" i="1"/>
  <c r="AP478" i="1"/>
  <c r="AQ478" i="1"/>
  <c r="AP479" i="1"/>
  <c r="AQ479" i="1"/>
  <c r="AP480" i="1"/>
  <c r="AQ480" i="1"/>
  <c r="AP481" i="1"/>
  <c r="AQ481" i="1"/>
  <c r="AP482" i="1"/>
  <c r="AQ482" i="1"/>
  <c r="AP483" i="1"/>
  <c r="AQ483" i="1"/>
  <c r="AP484" i="1"/>
  <c r="AQ484" i="1"/>
  <c r="AP485" i="1"/>
  <c r="AQ485" i="1"/>
  <c r="AP486" i="1"/>
  <c r="AQ486" i="1"/>
  <c r="AP487" i="1"/>
  <c r="AQ487" i="1"/>
  <c r="AP488" i="1"/>
  <c r="AQ488" i="1"/>
  <c r="AP489" i="1"/>
  <c r="AQ489" i="1"/>
  <c r="AP490" i="1"/>
  <c r="AQ490" i="1"/>
  <c r="AP491" i="1"/>
  <c r="AQ491" i="1"/>
  <c r="AP492" i="1"/>
  <c r="AQ492" i="1"/>
  <c r="AP493" i="1"/>
  <c r="AQ493" i="1"/>
  <c r="AP494" i="1"/>
  <c r="AQ494" i="1"/>
  <c r="AP495" i="1"/>
  <c r="AQ495" i="1"/>
  <c r="AP496" i="1"/>
  <c r="AQ496" i="1"/>
  <c r="AP497" i="1"/>
  <c r="AQ497" i="1"/>
  <c r="AP498" i="1"/>
  <c r="AQ498" i="1"/>
  <c r="AP499" i="1"/>
  <c r="AQ499" i="1"/>
  <c r="AP500" i="1"/>
  <c r="AQ500" i="1"/>
  <c r="AP501" i="1"/>
  <c r="AQ501" i="1"/>
  <c r="AP502" i="1"/>
  <c r="AQ502" i="1"/>
  <c r="AP503" i="1"/>
  <c r="AQ503" i="1"/>
  <c r="AP504" i="1"/>
  <c r="AQ504" i="1"/>
  <c r="AP505" i="1"/>
  <c r="AQ505" i="1"/>
  <c r="AP506" i="1"/>
  <c r="AQ506" i="1"/>
  <c r="AP507" i="1"/>
  <c r="AQ507" i="1"/>
  <c r="AP508" i="1"/>
  <c r="AQ508" i="1"/>
  <c r="AP509" i="1"/>
  <c r="AQ509" i="1"/>
  <c r="AP510" i="1"/>
  <c r="AQ510" i="1"/>
  <c r="AP511" i="1"/>
  <c r="AQ511" i="1"/>
  <c r="AP512" i="1"/>
  <c r="AQ512" i="1"/>
  <c r="AP513" i="1"/>
  <c r="AQ513" i="1"/>
  <c r="AP514" i="1"/>
  <c r="AQ514" i="1"/>
  <c r="AP515" i="1"/>
  <c r="AQ515" i="1"/>
  <c r="AP516" i="1"/>
  <c r="AQ516" i="1"/>
  <c r="AP517" i="1"/>
  <c r="AQ517" i="1"/>
  <c r="AP518" i="1"/>
  <c r="AQ518" i="1"/>
  <c r="AP519" i="1"/>
  <c r="AQ519" i="1"/>
  <c r="AP520" i="1"/>
  <c r="AQ520" i="1"/>
  <c r="AP521" i="1"/>
  <c r="AQ521" i="1"/>
  <c r="AP522" i="1"/>
  <c r="AQ522" i="1"/>
  <c r="AP523" i="1"/>
  <c r="AQ523" i="1"/>
  <c r="AP524" i="1"/>
  <c r="AQ524" i="1"/>
  <c r="AP525" i="1"/>
  <c r="AQ525" i="1"/>
  <c r="AP526" i="1"/>
  <c r="AQ526" i="1"/>
  <c r="AP527" i="1"/>
  <c r="AQ527" i="1"/>
  <c r="AP528" i="1"/>
  <c r="AQ528" i="1"/>
  <c r="AP529" i="1"/>
  <c r="AQ529" i="1"/>
  <c r="AP530" i="1"/>
  <c r="AQ530" i="1"/>
  <c r="AP531" i="1"/>
  <c r="AQ531" i="1"/>
  <c r="AP532" i="1"/>
  <c r="AQ532" i="1"/>
  <c r="AP533" i="1"/>
  <c r="AQ533" i="1"/>
  <c r="AP534" i="1"/>
  <c r="AQ534" i="1"/>
  <c r="AP535" i="1"/>
  <c r="AQ535" i="1"/>
  <c r="AP536" i="1"/>
  <c r="AQ536" i="1"/>
  <c r="AP537" i="1"/>
  <c r="AQ537" i="1"/>
  <c r="AP538" i="1"/>
  <c r="AQ538" i="1"/>
  <c r="AP539" i="1"/>
  <c r="AQ539" i="1"/>
  <c r="AP540" i="1"/>
  <c r="AQ540" i="1"/>
  <c r="AP541" i="1"/>
  <c r="AQ541" i="1"/>
  <c r="AP542" i="1"/>
  <c r="AQ542" i="1"/>
  <c r="AP543" i="1"/>
  <c r="AQ543" i="1"/>
  <c r="AP544" i="1"/>
  <c r="AQ544" i="1"/>
  <c r="AP545" i="1"/>
  <c r="AQ545" i="1"/>
  <c r="AP546" i="1"/>
  <c r="AQ546" i="1"/>
  <c r="AP547" i="1"/>
  <c r="AQ547" i="1"/>
  <c r="AP548" i="1"/>
  <c r="AQ548" i="1"/>
  <c r="AP549" i="1"/>
  <c r="AQ549" i="1"/>
  <c r="AP550" i="1"/>
  <c r="AQ550" i="1"/>
  <c r="AP551" i="1"/>
  <c r="AQ551" i="1"/>
  <c r="AP552" i="1"/>
  <c r="AQ552" i="1"/>
  <c r="AP553" i="1"/>
  <c r="AQ553" i="1"/>
  <c r="AP554" i="1"/>
  <c r="AQ554" i="1"/>
  <c r="AP555" i="1"/>
  <c r="AQ555" i="1"/>
  <c r="AP556" i="1"/>
  <c r="AQ556" i="1"/>
  <c r="AP557" i="1"/>
  <c r="AQ557" i="1"/>
  <c r="AP558" i="1"/>
  <c r="AQ558" i="1"/>
  <c r="AP559" i="1"/>
  <c r="AQ559" i="1"/>
  <c r="AP560" i="1"/>
  <c r="AQ560" i="1"/>
  <c r="AP561" i="1"/>
  <c r="AQ561" i="1"/>
  <c r="AP562" i="1"/>
  <c r="AQ562" i="1"/>
  <c r="AP563" i="1"/>
  <c r="AQ563" i="1"/>
  <c r="AP564" i="1"/>
  <c r="AQ564" i="1"/>
  <c r="AP565" i="1"/>
  <c r="AQ565" i="1"/>
  <c r="AP566" i="1"/>
  <c r="AQ566" i="1"/>
  <c r="AP567" i="1"/>
  <c r="AQ567" i="1"/>
  <c r="AP568" i="1"/>
  <c r="AQ568" i="1"/>
  <c r="AP569" i="1"/>
  <c r="AQ569" i="1"/>
  <c r="AP570" i="1"/>
  <c r="AQ570" i="1"/>
  <c r="AP571" i="1"/>
  <c r="AQ571" i="1"/>
  <c r="AP572" i="1"/>
  <c r="AQ572" i="1"/>
  <c r="AP573" i="1"/>
  <c r="AQ573" i="1"/>
  <c r="AP574" i="1"/>
  <c r="AQ574" i="1"/>
  <c r="AP575" i="1"/>
  <c r="AQ575" i="1"/>
  <c r="AP576" i="1"/>
  <c r="AQ576" i="1"/>
  <c r="AP577" i="1"/>
  <c r="AQ577" i="1"/>
  <c r="AP578" i="1"/>
  <c r="AQ578" i="1"/>
  <c r="AP579" i="1"/>
  <c r="AQ579" i="1"/>
  <c r="AP580" i="1"/>
  <c r="AQ580" i="1"/>
  <c r="AP581" i="1"/>
  <c r="AQ581" i="1"/>
  <c r="AP582" i="1"/>
  <c r="AQ582" i="1"/>
  <c r="AP583" i="1"/>
  <c r="AQ583" i="1"/>
  <c r="AP584" i="1"/>
  <c r="AQ584" i="1"/>
  <c r="AP585" i="1"/>
  <c r="AQ585" i="1"/>
  <c r="AP586" i="1"/>
  <c r="AQ586" i="1"/>
  <c r="AP587" i="1"/>
  <c r="AQ587" i="1"/>
  <c r="AP588" i="1"/>
  <c r="AQ588" i="1"/>
  <c r="AP589" i="1"/>
  <c r="AQ589" i="1"/>
  <c r="AP590" i="1"/>
  <c r="AQ590" i="1"/>
  <c r="AP591" i="1"/>
  <c r="AQ591" i="1"/>
  <c r="AP592" i="1"/>
  <c r="AQ592" i="1"/>
  <c r="AP593" i="1"/>
  <c r="AQ593" i="1"/>
  <c r="AP594" i="1"/>
  <c r="AQ594" i="1"/>
  <c r="AP595" i="1"/>
  <c r="AQ595" i="1"/>
  <c r="AP596" i="1"/>
  <c r="AQ596" i="1"/>
  <c r="AP597" i="1"/>
  <c r="AQ597" i="1"/>
  <c r="AP598" i="1"/>
  <c r="AQ598" i="1"/>
  <c r="AP599" i="1"/>
  <c r="AQ599" i="1"/>
  <c r="AP600" i="1"/>
  <c r="AQ600" i="1"/>
  <c r="AP601" i="1"/>
  <c r="AQ601" i="1"/>
  <c r="AP602" i="1"/>
  <c r="AQ602" i="1"/>
  <c r="AP603" i="1"/>
  <c r="AQ603" i="1"/>
  <c r="AP604" i="1"/>
  <c r="AQ604" i="1"/>
  <c r="AP605" i="1"/>
  <c r="AQ605" i="1"/>
  <c r="AP606" i="1"/>
  <c r="AQ606" i="1"/>
  <c r="AP607" i="1"/>
  <c r="AQ607" i="1"/>
  <c r="AP608" i="1"/>
  <c r="AQ608" i="1"/>
  <c r="AP609" i="1"/>
  <c r="AQ609" i="1"/>
  <c r="AP610" i="1"/>
  <c r="AQ610" i="1"/>
  <c r="AP611" i="1"/>
  <c r="AQ611" i="1"/>
  <c r="AP612" i="1"/>
  <c r="AQ612" i="1"/>
  <c r="AP613" i="1"/>
  <c r="AQ613" i="1"/>
  <c r="AP614" i="1"/>
  <c r="AQ614" i="1"/>
  <c r="AP615" i="1"/>
  <c r="AQ615" i="1"/>
  <c r="AP616" i="1"/>
  <c r="AQ616" i="1"/>
  <c r="AP617" i="1"/>
  <c r="AQ617" i="1"/>
  <c r="AP618" i="1"/>
  <c r="AQ618" i="1"/>
  <c r="AP619" i="1"/>
  <c r="AQ619" i="1"/>
  <c r="AP620" i="1"/>
  <c r="AQ620" i="1"/>
  <c r="AP621" i="1"/>
  <c r="AQ621" i="1"/>
  <c r="AP622" i="1"/>
  <c r="AQ622" i="1"/>
  <c r="AP623" i="1"/>
  <c r="AQ623" i="1"/>
  <c r="AP624" i="1"/>
  <c r="AQ624" i="1"/>
  <c r="AP625" i="1"/>
  <c r="AQ625" i="1"/>
  <c r="AP626" i="1"/>
  <c r="AQ626" i="1"/>
  <c r="AP627" i="1"/>
  <c r="AQ627" i="1"/>
  <c r="AP628" i="1"/>
  <c r="AQ628" i="1"/>
  <c r="AP629" i="1"/>
  <c r="AQ629" i="1"/>
  <c r="AP630" i="1"/>
  <c r="AQ630" i="1"/>
  <c r="AP631" i="1"/>
  <c r="AQ631" i="1"/>
  <c r="AP632" i="1"/>
  <c r="AQ632" i="1"/>
  <c r="AP633" i="1"/>
  <c r="AQ633" i="1"/>
  <c r="AP634" i="1"/>
  <c r="AQ634" i="1"/>
  <c r="AP635" i="1"/>
  <c r="AQ635" i="1"/>
  <c r="AP636" i="1"/>
  <c r="AQ636" i="1"/>
  <c r="AP637" i="1"/>
  <c r="AQ637" i="1"/>
  <c r="AP638" i="1"/>
  <c r="AQ638" i="1"/>
  <c r="AP639" i="1"/>
  <c r="AQ639" i="1"/>
  <c r="AP640" i="1"/>
  <c r="AQ640" i="1"/>
  <c r="AP641" i="1"/>
  <c r="AQ641" i="1"/>
  <c r="AP642" i="1"/>
  <c r="AQ642" i="1"/>
  <c r="AP643" i="1"/>
  <c r="AQ643" i="1"/>
  <c r="AP644" i="1"/>
  <c r="AQ644" i="1"/>
  <c r="AP645" i="1"/>
  <c r="AQ645" i="1"/>
  <c r="AP646" i="1"/>
  <c r="AQ646" i="1"/>
  <c r="AP647" i="1"/>
  <c r="AQ647" i="1"/>
  <c r="AP648" i="1"/>
  <c r="AQ648" i="1"/>
  <c r="AP649" i="1"/>
  <c r="AQ649" i="1"/>
  <c r="AP650" i="1"/>
  <c r="AQ650" i="1"/>
  <c r="AP651" i="1"/>
  <c r="AQ651" i="1"/>
  <c r="AP652" i="1"/>
  <c r="AQ652" i="1"/>
  <c r="AP653" i="1"/>
  <c r="AQ653" i="1"/>
  <c r="AP654" i="1"/>
  <c r="AQ654" i="1"/>
  <c r="AP655" i="1"/>
  <c r="AQ655" i="1"/>
  <c r="AP656" i="1"/>
  <c r="AQ656" i="1"/>
  <c r="AP657" i="1"/>
  <c r="AQ657" i="1"/>
  <c r="AP658" i="1"/>
  <c r="AQ658" i="1"/>
  <c r="AP659" i="1"/>
  <c r="AQ659" i="1"/>
  <c r="AP660" i="1"/>
  <c r="AQ660" i="1"/>
  <c r="AP661" i="1"/>
  <c r="AQ661" i="1"/>
  <c r="AP662" i="1"/>
  <c r="AQ662" i="1"/>
  <c r="AP663" i="1"/>
  <c r="AQ663" i="1"/>
  <c r="AP664" i="1"/>
  <c r="AQ664" i="1"/>
  <c r="AP665" i="1"/>
  <c r="AQ665" i="1"/>
  <c r="AP666" i="1"/>
  <c r="AQ666" i="1"/>
  <c r="AP667" i="1"/>
  <c r="AQ667" i="1"/>
  <c r="AP668" i="1"/>
  <c r="AQ668" i="1"/>
  <c r="AP669" i="1"/>
  <c r="AQ669" i="1"/>
  <c r="AP670" i="1"/>
  <c r="AQ670" i="1"/>
  <c r="AP671" i="1"/>
  <c r="AQ671" i="1"/>
  <c r="AP672" i="1"/>
  <c r="AQ672" i="1"/>
  <c r="AP673" i="1"/>
  <c r="AQ673" i="1"/>
  <c r="AP674" i="1"/>
  <c r="AQ674" i="1"/>
  <c r="AP675" i="1"/>
  <c r="AQ675" i="1"/>
  <c r="AP676" i="1"/>
  <c r="AQ676" i="1"/>
  <c r="AP677" i="1"/>
  <c r="AQ677" i="1"/>
  <c r="AP678" i="1"/>
  <c r="AQ678" i="1"/>
  <c r="AP679" i="1"/>
  <c r="AQ679" i="1"/>
  <c r="AP680" i="1"/>
  <c r="AQ680" i="1"/>
  <c r="AP681" i="1"/>
  <c r="AQ681" i="1"/>
  <c r="AP682" i="1"/>
  <c r="AQ682" i="1"/>
  <c r="AP683" i="1"/>
  <c r="AQ683" i="1"/>
  <c r="AP684" i="1"/>
  <c r="AQ684" i="1"/>
  <c r="AP685" i="1"/>
  <c r="AQ685" i="1"/>
  <c r="AP686" i="1"/>
  <c r="AQ686" i="1"/>
  <c r="AP687" i="1"/>
  <c r="AQ687" i="1"/>
  <c r="AP688" i="1"/>
  <c r="AQ688" i="1"/>
  <c r="AP689" i="1"/>
  <c r="AQ689" i="1"/>
  <c r="AP690" i="1"/>
  <c r="AQ690" i="1"/>
  <c r="AP691" i="1"/>
  <c r="AQ691" i="1"/>
  <c r="AP692" i="1"/>
  <c r="AQ692" i="1"/>
  <c r="AP693" i="1"/>
  <c r="AQ693" i="1"/>
  <c r="AP694" i="1"/>
  <c r="AQ694" i="1"/>
  <c r="AP695" i="1"/>
  <c r="AQ695" i="1"/>
  <c r="AP696" i="1"/>
  <c r="AQ696" i="1"/>
  <c r="AP697" i="1"/>
  <c r="AQ697" i="1"/>
  <c r="AP698" i="1"/>
  <c r="AQ698" i="1"/>
  <c r="AP699" i="1"/>
  <c r="AQ699" i="1"/>
  <c r="AP700" i="1"/>
  <c r="AQ700" i="1"/>
  <c r="AP701" i="1"/>
  <c r="AQ701" i="1"/>
  <c r="AP702" i="1"/>
  <c r="AQ702" i="1"/>
  <c r="AP703" i="1"/>
  <c r="AQ703" i="1"/>
  <c r="AP704" i="1"/>
  <c r="AQ704" i="1"/>
  <c r="AP705" i="1"/>
  <c r="AQ705" i="1"/>
  <c r="AP706" i="1"/>
  <c r="AQ706" i="1"/>
  <c r="AP707" i="1"/>
  <c r="AQ707" i="1"/>
  <c r="AP708" i="1"/>
  <c r="AQ708" i="1"/>
  <c r="AP709" i="1"/>
  <c r="AQ709" i="1"/>
  <c r="AP710" i="1"/>
  <c r="AQ710" i="1"/>
  <c r="AP711" i="1"/>
  <c r="AQ711" i="1"/>
  <c r="AP712" i="1"/>
  <c r="AQ712" i="1"/>
  <c r="AP713" i="1"/>
  <c r="AQ713" i="1"/>
  <c r="AP714" i="1"/>
  <c r="AQ714" i="1"/>
  <c r="AP715" i="1"/>
  <c r="AQ715" i="1"/>
  <c r="AP716" i="1"/>
  <c r="AQ716" i="1"/>
  <c r="AP717" i="1"/>
  <c r="AQ717" i="1"/>
  <c r="AP718" i="1"/>
  <c r="AQ718" i="1"/>
  <c r="AP719" i="1"/>
  <c r="AQ719" i="1"/>
  <c r="AP720" i="1"/>
  <c r="AQ720" i="1"/>
  <c r="AP721" i="1"/>
  <c r="AQ721" i="1"/>
  <c r="AP722" i="1"/>
  <c r="AQ722" i="1"/>
  <c r="AP723" i="1"/>
  <c r="AQ723" i="1"/>
  <c r="AP724" i="1"/>
  <c r="AQ724" i="1"/>
  <c r="AP725" i="1"/>
  <c r="AQ725" i="1"/>
  <c r="AP726" i="1"/>
  <c r="AQ726" i="1"/>
  <c r="AP727" i="1"/>
  <c r="AQ727" i="1"/>
  <c r="AP728" i="1"/>
  <c r="AQ728" i="1"/>
  <c r="AP729" i="1"/>
  <c r="AQ729" i="1"/>
  <c r="AP730" i="1"/>
  <c r="AQ730" i="1"/>
  <c r="AP731" i="1"/>
  <c r="AQ731" i="1"/>
  <c r="AP732" i="1"/>
  <c r="AQ732" i="1"/>
  <c r="AP733" i="1"/>
  <c r="AQ733" i="1"/>
  <c r="AP734" i="1"/>
  <c r="AQ734" i="1"/>
  <c r="AP735" i="1"/>
  <c r="AQ735" i="1"/>
  <c r="AP736" i="1"/>
  <c r="AQ736" i="1"/>
  <c r="AP737" i="1"/>
  <c r="AQ737" i="1"/>
  <c r="AP738" i="1"/>
  <c r="AQ738" i="1"/>
  <c r="AP739" i="1"/>
  <c r="AQ739" i="1"/>
  <c r="AP740" i="1"/>
  <c r="AQ740" i="1"/>
  <c r="AP741" i="1"/>
  <c r="AQ741" i="1"/>
  <c r="AP742" i="1"/>
  <c r="AQ742" i="1"/>
  <c r="AP743" i="1"/>
  <c r="AQ743" i="1"/>
  <c r="AP744" i="1"/>
  <c r="AQ744" i="1"/>
  <c r="AP745" i="1"/>
  <c r="AQ745" i="1"/>
  <c r="AP746" i="1"/>
  <c r="AQ746" i="1"/>
  <c r="AP747" i="1"/>
  <c r="AQ747" i="1"/>
  <c r="AP748" i="1"/>
  <c r="AQ748" i="1"/>
  <c r="AP749" i="1"/>
  <c r="AQ749" i="1"/>
  <c r="AP750" i="1"/>
  <c r="AQ750" i="1"/>
  <c r="AP751" i="1"/>
  <c r="AQ751" i="1"/>
  <c r="AP752" i="1"/>
  <c r="AQ752" i="1"/>
  <c r="AP753" i="1"/>
  <c r="AQ753" i="1"/>
  <c r="AP754" i="1"/>
  <c r="AQ754" i="1"/>
  <c r="AP755" i="1"/>
  <c r="AQ755" i="1"/>
  <c r="AP756" i="1"/>
  <c r="AQ756" i="1"/>
  <c r="AP757" i="1"/>
  <c r="AQ757" i="1"/>
  <c r="AP758" i="1"/>
  <c r="AQ758" i="1"/>
  <c r="AP759" i="1"/>
  <c r="AQ759" i="1"/>
  <c r="AP760" i="1"/>
  <c r="AQ760" i="1"/>
  <c r="AP761" i="1"/>
  <c r="AQ761" i="1"/>
  <c r="AP762" i="1"/>
  <c r="AQ762" i="1"/>
  <c r="AP763" i="1"/>
  <c r="AQ763" i="1"/>
  <c r="AP764" i="1"/>
  <c r="AQ764" i="1"/>
  <c r="AP765" i="1"/>
  <c r="AQ765" i="1"/>
  <c r="AP766" i="1"/>
  <c r="AQ766" i="1"/>
  <c r="AP767" i="1"/>
  <c r="AQ767" i="1"/>
  <c r="AP768" i="1"/>
  <c r="AQ768" i="1"/>
  <c r="AP769" i="1"/>
  <c r="AQ769" i="1"/>
  <c r="AP770" i="1"/>
  <c r="AQ770" i="1"/>
  <c r="AP771" i="1"/>
  <c r="AQ771" i="1"/>
  <c r="AP772" i="1"/>
  <c r="AQ772" i="1"/>
  <c r="AP773" i="1"/>
  <c r="AQ773" i="1"/>
  <c r="AP774" i="1"/>
  <c r="AQ774" i="1"/>
  <c r="AP775" i="1"/>
  <c r="AQ775" i="1"/>
  <c r="AP776" i="1"/>
  <c r="AQ776" i="1"/>
  <c r="AP777" i="1"/>
  <c r="AQ777" i="1"/>
  <c r="AP778" i="1"/>
  <c r="AQ778" i="1"/>
  <c r="AP779" i="1"/>
  <c r="AQ779" i="1"/>
  <c r="AP780" i="1"/>
  <c r="AQ780" i="1"/>
  <c r="AP781" i="1"/>
  <c r="AQ781" i="1"/>
  <c r="AP782" i="1"/>
  <c r="AQ782" i="1"/>
  <c r="AP783" i="1"/>
  <c r="AQ783" i="1"/>
  <c r="AP784" i="1"/>
  <c r="AQ784" i="1"/>
  <c r="AP785" i="1"/>
  <c r="AQ785" i="1"/>
  <c r="AP786" i="1"/>
  <c r="AQ786" i="1"/>
  <c r="AP787" i="1"/>
  <c r="AQ787" i="1"/>
  <c r="AP788" i="1"/>
  <c r="AQ788" i="1"/>
  <c r="AP789" i="1"/>
  <c r="AQ789" i="1"/>
  <c r="AP790" i="1"/>
  <c r="AQ790" i="1"/>
  <c r="AP791" i="1"/>
  <c r="AQ791" i="1"/>
  <c r="AP792" i="1"/>
  <c r="AQ792" i="1"/>
  <c r="AP793" i="1"/>
  <c r="AQ793" i="1"/>
  <c r="AP794" i="1"/>
  <c r="AQ794" i="1"/>
  <c r="AP795" i="1"/>
  <c r="AQ795" i="1"/>
  <c r="AP796" i="1"/>
  <c r="AQ796" i="1"/>
  <c r="AP797" i="1"/>
  <c r="AQ797" i="1"/>
  <c r="AP798" i="1"/>
  <c r="AQ798" i="1"/>
  <c r="AP799" i="1"/>
  <c r="AQ799" i="1"/>
  <c r="AP800" i="1"/>
  <c r="AQ800" i="1"/>
  <c r="AP801" i="1"/>
  <c r="AQ801" i="1"/>
  <c r="AP802" i="1"/>
  <c r="AQ802" i="1"/>
  <c r="AP803" i="1"/>
  <c r="AQ803" i="1"/>
  <c r="AP804" i="1"/>
  <c r="AQ804" i="1"/>
  <c r="AP805" i="1"/>
  <c r="AQ805" i="1"/>
  <c r="AP806" i="1"/>
  <c r="AQ806" i="1"/>
  <c r="AP807" i="1"/>
  <c r="AQ807" i="1"/>
  <c r="AP808" i="1"/>
  <c r="AQ808" i="1"/>
  <c r="AP809" i="1"/>
  <c r="AQ809" i="1"/>
  <c r="AP810" i="1"/>
  <c r="AQ810" i="1"/>
  <c r="AP811" i="1"/>
  <c r="AQ811" i="1"/>
  <c r="AP812" i="1"/>
  <c r="AQ812" i="1"/>
  <c r="AP813" i="1"/>
  <c r="AQ813" i="1"/>
  <c r="AP814" i="1"/>
  <c r="AQ814" i="1"/>
  <c r="AP815" i="1"/>
  <c r="AQ815" i="1"/>
  <c r="AP816" i="1"/>
  <c r="AQ816" i="1"/>
  <c r="AP817" i="1"/>
  <c r="AQ817" i="1"/>
  <c r="AP818" i="1"/>
  <c r="AQ818" i="1"/>
  <c r="AP819" i="1"/>
  <c r="AQ819" i="1"/>
  <c r="AP820" i="1"/>
  <c r="AQ820" i="1"/>
  <c r="AP821" i="1"/>
  <c r="AQ821" i="1"/>
  <c r="AP822" i="1"/>
  <c r="AQ822" i="1"/>
  <c r="AP823" i="1"/>
  <c r="AQ823" i="1"/>
  <c r="AP824" i="1"/>
  <c r="AQ824" i="1"/>
  <c r="AP825" i="1"/>
  <c r="AQ825" i="1"/>
  <c r="AP826" i="1"/>
  <c r="AQ826" i="1"/>
  <c r="AP827" i="1"/>
  <c r="AQ827" i="1"/>
  <c r="AP828" i="1"/>
  <c r="AQ828" i="1"/>
  <c r="AP829" i="1"/>
  <c r="AQ829" i="1"/>
  <c r="AP830" i="1"/>
  <c r="AQ830" i="1"/>
  <c r="AP831" i="1"/>
  <c r="AQ831" i="1"/>
  <c r="AP832" i="1"/>
  <c r="AQ832" i="1"/>
  <c r="AP833" i="1"/>
  <c r="AQ833" i="1"/>
  <c r="AP834" i="1"/>
  <c r="AQ834" i="1"/>
  <c r="AP835" i="1"/>
  <c r="AQ835" i="1"/>
  <c r="AP836" i="1"/>
  <c r="AQ836" i="1"/>
  <c r="AP837" i="1"/>
  <c r="AQ837" i="1"/>
  <c r="AP838" i="1"/>
  <c r="AQ838" i="1"/>
  <c r="AP839" i="1"/>
  <c r="AQ839" i="1"/>
  <c r="AP840" i="1"/>
  <c r="AQ840" i="1"/>
  <c r="AP841" i="1"/>
  <c r="AQ841" i="1"/>
  <c r="AP842" i="1"/>
  <c r="AQ842" i="1"/>
  <c r="AP843" i="1"/>
  <c r="AQ843" i="1"/>
  <c r="AP844" i="1"/>
  <c r="AQ844" i="1"/>
  <c r="AP845" i="1"/>
  <c r="AQ845" i="1"/>
  <c r="AP846" i="1"/>
  <c r="AQ846" i="1"/>
  <c r="AP847" i="1"/>
  <c r="AQ847" i="1"/>
  <c r="AP848" i="1"/>
  <c r="AQ848" i="1"/>
  <c r="AP849" i="1"/>
  <c r="AQ849" i="1"/>
  <c r="AP850" i="1"/>
  <c r="AQ850" i="1"/>
  <c r="AP851" i="1"/>
  <c r="AQ851" i="1"/>
  <c r="AP852" i="1"/>
  <c r="AQ852" i="1"/>
  <c r="AP853" i="1"/>
  <c r="AQ853" i="1"/>
  <c r="AP854" i="1"/>
  <c r="AQ854" i="1"/>
  <c r="AP855" i="1"/>
  <c r="AQ855" i="1"/>
  <c r="AP856" i="1"/>
  <c r="AQ856" i="1"/>
  <c r="AP857" i="1"/>
  <c r="AQ857" i="1"/>
  <c r="AP858" i="1"/>
  <c r="AQ858" i="1"/>
  <c r="AP859" i="1"/>
  <c r="AQ859" i="1"/>
  <c r="AP860" i="1"/>
  <c r="AQ860" i="1"/>
  <c r="AP861" i="1"/>
  <c r="AQ861" i="1"/>
  <c r="AP862" i="1"/>
  <c r="AQ862" i="1"/>
  <c r="AP863" i="1"/>
  <c r="AQ863" i="1"/>
  <c r="AP864" i="1"/>
  <c r="AQ864" i="1"/>
  <c r="AP865" i="1"/>
  <c r="AQ865" i="1"/>
  <c r="AP866" i="1"/>
  <c r="AQ866" i="1"/>
  <c r="AP867" i="1"/>
  <c r="AQ867" i="1"/>
  <c r="AP868" i="1"/>
  <c r="AQ868" i="1"/>
  <c r="AP869" i="1"/>
  <c r="AQ869" i="1"/>
  <c r="AP870" i="1"/>
  <c r="AQ870" i="1"/>
  <c r="AP871" i="1"/>
  <c r="AQ871" i="1"/>
  <c r="AP872" i="1"/>
  <c r="AQ872" i="1"/>
  <c r="AP873" i="1"/>
  <c r="AQ873" i="1"/>
  <c r="AP874" i="1"/>
  <c r="AQ874" i="1"/>
  <c r="AP875" i="1"/>
  <c r="AQ875" i="1"/>
  <c r="AP876" i="1"/>
  <c r="AQ876" i="1"/>
  <c r="AP877" i="1"/>
  <c r="AQ877" i="1"/>
  <c r="AP878" i="1"/>
  <c r="AQ878" i="1"/>
  <c r="AP879" i="1"/>
  <c r="AQ879" i="1"/>
  <c r="AP880" i="1"/>
  <c r="AQ880" i="1"/>
  <c r="AP881" i="1"/>
  <c r="AQ881" i="1"/>
  <c r="AP882" i="1"/>
  <c r="AQ882" i="1"/>
  <c r="AP883" i="1"/>
  <c r="AQ883" i="1"/>
  <c r="AP884" i="1"/>
  <c r="AQ884" i="1"/>
  <c r="AP885" i="1"/>
  <c r="AQ885" i="1"/>
  <c r="AP886" i="1"/>
  <c r="AQ886" i="1"/>
  <c r="AP887" i="1"/>
  <c r="AQ887" i="1"/>
  <c r="AP888" i="1"/>
  <c r="AQ888" i="1"/>
  <c r="AP889" i="1"/>
  <c r="AQ889" i="1"/>
  <c r="AP890" i="1"/>
  <c r="AQ890" i="1"/>
  <c r="AP891" i="1"/>
  <c r="AQ891" i="1"/>
  <c r="AP892" i="1"/>
  <c r="AQ892" i="1"/>
  <c r="AP893" i="1"/>
  <c r="AQ893" i="1"/>
  <c r="AP894" i="1"/>
  <c r="AQ894" i="1"/>
  <c r="AP895" i="1"/>
  <c r="AQ895" i="1"/>
  <c r="AP896" i="1"/>
  <c r="AQ896" i="1"/>
  <c r="AP897" i="1"/>
  <c r="AQ897" i="1"/>
  <c r="AP898" i="1"/>
  <c r="AQ898" i="1"/>
  <c r="AP899" i="1"/>
  <c r="AQ899" i="1"/>
  <c r="AP900" i="1"/>
  <c r="AQ900" i="1"/>
  <c r="AP901" i="1"/>
  <c r="AQ901" i="1"/>
  <c r="AP902" i="1"/>
  <c r="AQ902" i="1"/>
  <c r="AP903" i="1"/>
  <c r="AQ903" i="1"/>
  <c r="AP904" i="1"/>
  <c r="AQ904" i="1"/>
  <c r="AP905" i="1"/>
  <c r="AQ905" i="1"/>
  <c r="AP906" i="1"/>
  <c r="AQ906" i="1"/>
  <c r="AP907" i="1"/>
  <c r="AQ907" i="1"/>
  <c r="AP908" i="1"/>
  <c r="AQ908" i="1"/>
  <c r="AP909" i="1"/>
  <c r="AQ909" i="1"/>
  <c r="AP910" i="1"/>
  <c r="AQ910" i="1"/>
  <c r="AP911" i="1"/>
  <c r="AQ911" i="1"/>
  <c r="AP912" i="1"/>
  <c r="AQ912" i="1"/>
  <c r="AP913" i="1"/>
  <c r="AQ913" i="1"/>
  <c r="AP914" i="1"/>
  <c r="AQ914" i="1"/>
  <c r="AP915" i="1"/>
  <c r="AQ915" i="1"/>
  <c r="AP916" i="1"/>
  <c r="AQ916" i="1"/>
  <c r="AP917" i="1"/>
  <c r="AQ917" i="1"/>
  <c r="AP918" i="1"/>
  <c r="AQ918" i="1"/>
  <c r="AP919" i="1"/>
  <c r="AQ919" i="1"/>
  <c r="AP920" i="1"/>
  <c r="AQ920" i="1"/>
  <c r="AP921" i="1"/>
  <c r="AQ921" i="1"/>
  <c r="AP922" i="1"/>
  <c r="AQ922" i="1"/>
  <c r="AP923" i="1"/>
  <c r="AQ923" i="1"/>
  <c r="AP924" i="1"/>
  <c r="AQ924" i="1"/>
  <c r="AP925" i="1"/>
  <c r="AQ925" i="1"/>
  <c r="AP926" i="1"/>
  <c r="AQ926" i="1"/>
  <c r="AP927" i="1"/>
  <c r="AQ927" i="1"/>
  <c r="AP928" i="1"/>
  <c r="AQ928" i="1"/>
  <c r="AP929" i="1"/>
  <c r="AQ929" i="1"/>
  <c r="AP930" i="1"/>
  <c r="AQ930" i="1"/>
  <c r="AP931" i="1"/>
  <c r="AQ931" i="1"/>
  <c r="AP932" i="1"/>
  <c r="AQ932" i="1"/>
  <c r="AP933" i="1"/>
  <c r="AQ933" i="1"/>
  <c r="AP934" i="1"/>
  <c r="AQ934" i="1"/>
  <c r="AP935" i="1"/>
  <c r="AQ935" i="1"/>
  <c r="AP936" i="1"/>
  <c r="AQ936" i="1"/>
  <c r="AP937" i="1"/>
  <c r="AQ937" i="1"/>
  <c r="AP938" i="1"/>
  <c r="AQ938" i="1"/>
  <c r="AP939" i="1"/>
  <c r="AQ939" i="1"/>
  <c r="AP940" i="1"/>
  <c r="AQ940" i="1"/>
  <c r="AP941" i="1"/>
  <c r="AQ941" i="1"/>
  <c r="AP942" i="1"/>
  <c r="AQ942" i="1"/>
  <c r="AP943" i="1"/>
  <c r="AQ943" i="1"/>
  <c r="AP944" i="1"/>
  <c r="AQ944" i="1"/>
  <c r="AP945" i="1"/>
  <c r="AQ945" i="1"/>
  <c r="AP946" i="1"/>
  <c r="AQ946" i="1"/>
  <c r="AP947" i="1"/>
  <c r="AQ947" i="1"/>
  <c r="AP948" i="1"/>
  <c r="AQ948" i="1"/>
  <c r="AP949" i="1"/>
  <c r="AQ949" i="1"/>
  <c r="AP950" i="1"/>
  <c r="AQ950" i="1"/>
  <c r="AP951" i="1"/>
  <c r="AQ951" i="1"/>
  <c r="AP952" i="1"/>
  <c r="AQ952" i="1"/>
  <c r="AP953" i="1"/>
  <c r="AQ953" i="1"/>
  <c r="AP954" i="1"/>
  <c r="AQ954" i="1"/>
  <c r="AP955" i="1"/>
  <c r="AQ955" i="1"/>
  <c r="AP956" i="1"/>
  <c r="AQ956" i="1"/>
  <c r="AP957" i="1"/>
  <c r="AQ957" i="1"/>
  <c r="AP958" i="1"/>
  <c r="AQ958" i="1"/>
  <c r="AP959" i="1"/>
  <c r="AQ959" i="1"/>
  <c r="AP960" i="1"/>
  <c r="AQ960" i="1"/>
  <c r="AP961" i="1"/>
  <c r="AQ961" i="1"/>
  <c r="AP962" i="1"/>
  <c r="AQ962" i="1"/>
  <c r="AP963" i="1"/>
  <c r="AQ963" i="1"/>
  <c r="AP964" i="1"/>
  <c r="AQ964" i="1"/>
  <c r="AP965" i="1"/>
  <c r="AQ965" i="1"/>
  <c r="AP966" i="1"/>
  <c r="AQ966" i="1"/>
  <c r="AP967" i="1"/>
  <c r="AQ967" i="1"/>
  <c r="AP968" i="1"/>
  <c r="AQ968" i="1"/>
  <c r="AP969" i="1"/>
  <c r="AQ969" i="1"/>
  <c r="AP970" i="1"/>
  <c r="AQ970" i="1"/>
  <c r="AP971" i="1"/>
  <c r="AQ971" i="1"/>
  <c r="AP972" i="1"/>
  <c r="AQ972" i="1"/>
  <c r="AP973" i="1"/>
  <c r="AQ973" i="1"/>
  <c r="AP974" i="1"/>
  <c r="AQ974" i="1"/>
  <c r="AP975" i="1"/>
  <c r="AQ975" i="1"/>
  <c r="AP976" i="1"/>
  <c r="AQ976" i="1"/>
  <c r="AP977" i="1"/>
  <c r="AQ977" i="1"/>
  <c r="AP126" i="1"/>
  <c r="AQ126" i="1"/>
  <c r="AQ6" i="1"/>
  <c r="E1100" i="1" l="1"/>
  <c r="W1103" i="1" s="1"/>
  <c r="E1099" i="1"/>
  <c r="W1102" i="1" s="1"/>
  <c r="GJ6" i="1"/>
  <c r="AX5" i="1"/>
  <c r="O1098" i="1" s="1"/>
  <c r="AF5" i="1"/>
  <c r="CH6" i="1" l="1"/>
  <c r="CI6" i="1"/>
  <c r="CH7" i="1"/>
  <c r="CI7" i="1"/>
  <c r="CH8" i="1"/>
  <c r="CI8" i="1"/>
  <c r="CH9" i="1"/>
  <c r="CI9" i="1"/>
  <c r="CH10" i="1"/>
  <c r="CI10" i="1"/>
  <c r="CH11" i="1"/>
  <c r="CI11" i="1"/>
  <c r="CH12" i="1"/>
  <c r="CI12" i="1"/>
  <c r="CH13" i="1"/>
  <c r="CI13" i="1"/>
  <c r="CH14" i="1"/>
  <c r="CI14" i="1"/>
  <c r="CH15" i="1"/>
  <c r="CI15" i="1"/>
  <c r="CH16" i="1"/>
  <c r="CI16" i="1"/>
  <c r="CH17" i="1"/>
  <c r="CI17" i="1"/>
  <c r="CH18" i="1"/>
  <c r="CI18" i="1"/>
  <c r="CH19" i="1"/>
  <c r="CI19" i="1"/>
  <c r="CH20" i="1"/>
  <c r="CI20" i="1"/>
  <c r="CH21" i="1"/>
  <c r="CI21" i="1"/>
  <c r="CH22" i="1"/>
  <c r="CI22" i="1"/>
  <c r="CH23" i="1"/>
  <c r="CI23" i="1"/>
  <c r="CH24" i="1"/>
  <c r="CI24" i="1"/>
  <c r="CH25" i="1"/>
  <c r="CI25" i="1"/>
  <c r="CH26" i="1"/>
  <c r="CI26" i="1"/>
  <c r="CH27" i="1"/>
  <c r="CI27" i="1"/>
  <c r="CH28" i="1"/>
  <c r="CI28" i="1"/>
  <c r="CH29" i="1"/>
  <c r="CI29" i="1"/>
  <c r="CH30" i="1"/>
  <c r="CI30" i="1"/>
  <c r="CH31" i="1"/>
  <c r="CI31" i="1"/>
  <c r="CH32" i="1"/>
  <c r="CI32" i="1"/>
  <c r="CH33" i="1"/>
  <c r="CI33" i="1"/>
  <c r="CH34" i="1"/>
  <c r="CI34" i="1"/>
  <c r="CH35" i="1"/>
  <c r="CI35" i="1"/>
  <c r="CH36" i="1"/>
  <c r="CI36" i="1"/>
  <c r="CH37" i="1"/>
  <c r="CI37" i="1"/>
  <c r="CH38" i="1"/>
  <c r="CI38" i="1"/>
  <c r="CH39" i="1"/>
  <c r="CI39" i="1"/>
  <c r="CH40" i="1"/>
  <c r="CI40" i="1"/>
  <c r="CH41" i="1"/>
  <c r="CI41" i="1"/>
  <c r="CH42" i="1"/>
  <c r="CI42" i="1"/>
  <c r="CH43" i="1"/>
  <c r="CI43" i="1"/>
  <c r="CH44" i="1"/>
  <c r="CI44" i="1"/>
  <c r="CH45" i="1"/>
  <c r="CI45" i="1"/>
  <c r="CH46" i="1"/>
  <c r="CI46" i="1"/>
  <c r="CH47" i="1"/>
  <c r="CI47" i="1"/>
  <c r="CH48" i="1"/>
  <c r="CI48" i="1"/>
  <c r="CH49" i="1"/>
  <c r="CI49" i="1"/>
  <c r="CH50" i="1"/>
  <c r="CI50" i="1"/>
  <c r="CH51" i="1"/>
  <c r="CI51" i="1"/>
  <c r="CH52" i="1"/>
  <c r="CI52" i="1"/>
  <c r="CH53" i="1"/>
  <c r="CI53" i="1"/>
  <c r="CH54" i="1"/>
  <c r="CI54" i="1"/>
  <c r="CH55" i="1"/>
  <c r="CI55" i="1"/>
  <c r="CH56" i="1"/>
  <c r="CI56" i="1"/>
  <c r="CH57" i="1"/>
  <c r="CI57" i="1"/>
  <c r="CH58" i="1"/>
  <c r="CI58" i="1"/>
  <c r="CH59" i="1"/>
  <c r="CI59" i="1"/>
  <c r="CH60" i="1"/>
  <c r="CI60" i="1"/>
  <c r="CH61" i="1"/>
  <c r="CI61" i="1"/>
  <c r="CH62" i="1"/>
  <c r="CI62" i="1"/>
  <c r="CH63" i="1"/>
  <c r="CI63" i="1"/>
  <c r="CH64" i="1"/>
  <c r="CI64" i="1"/>
  <c r="CH65" i="1"/>
  <c r="CI65" i="1"/>
  <c r="CH66" i="1"/>
  <c r="CI66" i="1"/>
  <c r="CH67" i="1"/>
  <c r="CI67" i="1"/>
  <c r="CH68" i="1"/>
  <c r="CI68" i="1"/>
  <c r="CH69" i="1"/>
  <c r="CI69" i="1"/>
  <c r="CH70" i="1"/>
  <c r="CI70" i="1"/>
  <c r="CH71" i="1"/>
  <c r="CI71" i="1"/>
  <c r="CH72" i="1"/>
  <c r="CI72" i="1"/>
  <c r="CH73" i="1"/>
  <c r="CI73" i="1"/>
  <c r="CH74" i="1"/>
  <c r="CI74" i="1"/>
  <c r="CH75" i="1"/>
  <c r="CI75" i="1"/>
  <c r="CH76" i="1"/>
  <c r="CI76" i="1"/>
  <c r="CH77" i="1"/>
  <c r="CI77" i="1"/>
  <c r="CH78" i="1"/>
  <c r="CI78" i="1"/>
  <c r="CH79" i="1"/>
  <c r="CI79" i="1"/>
  <c r="CH80" i="1"/>
  <c r="CI80" i="1"/>
  <c r="CH81" i="1"/>
  <c r="CI81" i="1"/>
  <c r="CH82" i="1"/>
  <c r="CI82" i="1"/>
  <c r="CH83" i="1"/>
  <c r="CI83" i="1"/>
  <c r="CH84" i="1"/>
  <c r="CI84" i="1"/>
  <c r="CH85" i="1"/>
  <c r="CI85" i="1"/>
  <c r="CH86" i="1"/>
  <c r="CI86" i="1"/>
  <c r="CH87" i="1"/>
  <c r="CI87" i="1"/>
  <c r="CH88" i="1"/>
  <c r="CI88" i="1"/>
  <c r="CH89" i="1"/>
  <c r="CI89" i="1"/>
  <c r="CH90" i="1"/>
  <c r="CI90" i="1"/>
  <c r="CH91" i="1"/>
  <c r="CI91" i="1"/>
  <c r="CH92" i="1"/>
  <c r="CI92" i="1"/>
  <c r="CH93" i="1"/>
  <c r="CI93" i="1"/>
  <c r="CH94" i="1"/>
  <c r="CI94" i="1"/>
  <c r="CH95" i="1"/>
  <c r="CI95" i="1"/>
  <c r="CH96" i="1"/>
  <c r="CI96" i="1"/>
  <c r="CH97" i="1"/>
  <c r="CI97" i="1"/>
  <c r="CH98" i="1"/>
  <c r="CI98" i="1"/>
  <c r="CH99" i="1"/>
  <c r="CI99" i="1"/>
  <c r="CH100" i="1"/>
  <c r="CI100" i="1"/>
  <c r="CH101" i="1"/>
  <c r="CI101" i="1"/>
  <c r="CH102" i="1"/>
  <c r="CI102" i="1"/>
  <c r="CH103" i="1"/>
  <c r="CI103" i="1"/>
  <c r="CH104" i="1"/>
  <c r="CI104" i="1"/>
  <c r="CH105" i="1"/>
  <c r="CI105" i="1"/>
  <c r="CH106" i="1"/>
  <c r="CI106" i="1"/>
  <c r="CH107" i="1"/>
  <c r="CI107" i="1"/>
  <c r="CH108" i="1"/>
  <c r="CI108" i="1"/>
  <c r="CH109" i="1"/>
  <c r="CI109" i="1"/>
  <c r="CH110" i="1"/>
  <c r="CI110" i="1"/>
  <c r="CH111" i="1"/>
  <c r="CI111" i="1"/>
  <c r="CH112" i="1"/>
  <c r="CI112" i="1"/>
  <c r="CH113" i="1"/>
  <c r="CI113" i="1"/>
  <c r="CH114" i="1"/>
  <c r="CI114" i="1"/>
  <c r="CH115" i="1"/>
  <c r="CI115" i="1"/>
  <c r="CH116" i="1"/>
  <c r="CI116" i="1"/>
  <c r="CH117" i="1"/>
  <c r="CI117" i="1"/>
  <c r="CH118" i="1"/>
  <c r="CI118" i="1"/>
  <c r="CH119" i="1"/>
  <c r="CI119" i="1"/>
  <c r="CH120" i="1"/>
  <c r="CI120" i="1"/>
  <c r="CH121" i="1"/>
  <c r="CI121" i="1"/>
  <c r="CH122" i="1"/>
  <c r="CI122" i="1"/>
  <c r="CH123" i="1"/>
  <c r="CI123" i="1"/>
  <c r="CH124" i="1"/>
  <c r="CI124" i="1"/>
  <c r="CH125" i="1"/>
  <c r="CI125" i="1"/>
  <c r="CH126" i="1"/>
  <c r="CI126" i="1"/>
  <c r="CH127" i="1"/>
  <c r="CI127" i="1"/>
  <c r="CH128" i="1"/>
  <c r="CI128" i="1"/>
  <c r="CH129" i="1"/>
  <c r="CI129" i="1"/>
  <c r="CH130" i="1"/>
  <c r="CI130" i="1"/>
  <c r="CH131" i="1"/>
  <c r="CI131" i="1"/>
  <c r="CH132" i="1"/>
  <c r="CI132" i="1"/>
  <c r="CH133" i="1"/>
  <c r="CI133" i="1"/>
  <c r="CH134" i="1"/>
  <c r="CI134" i="1"/>
  <c r="CH135" i="1"/>
  <c r="CI135" i="1"/>
  <c r="CH136" i="1"/>
  <c r="CI136" i="1"/>
  <c r="CH137" i="1"/>
  <c r="CI137" i="1"/>
  <c r="CH138" i="1"/>
  <c r="CI138" i="1"/>
  <c r="CH139" i="1"/>
  <c r="CI139" i="1"/>
  <c r="CH140" i="1"/>
  <c r="CI140" i="1"/>
  <c r="CH141" i="1"/>
  <c r="CI141" i="1"/>
  <c r="CH142" i="1"/>
  <c r="CI142" i="1"/>
  <c r="CH143" i="1"/>
  <c r="CI143" i="1"/>
  <c r="CH144" i="1"/>
  <c r="CI144" i="1"/>
  <c r="CH145" i="1"/>
  <c r="CI145" i="1"/>
  <c r="CH146" i="1"/>
  <c r="CI146" i="1"/>
  <c r="CH147" i="1"/>
  <c r="CI147" i="1"/>
  <c r="CH148" i="1"/>
  <c r="CI148" i="1"/>
  <c r="CH149" i="1"/>
  <c r="CI149" i="1"/>
  <c r="CH150" i="1"/>
  <c r="CI150" i="1"/>
  <c r="CH151" i="1"/>
  <c r="CI151" i="1"/>
  <c r="CH152" i="1"/>
  <c r="CI152" i="1"/>
  <c r="CH153" i="1"/>
  <c r="CI153" i="1"/>
  <c r="CH154" i="1"/>
  <c r="CI154" i="1"/>
  <c r="CH155" i="1"/>
  <c r="CI155" i="1"/>
  <c r="CH156" i="1"/>
  <c r="CI156" i="1"/>
  <c r="CH157" i="1"/>
  <c r="CI157" i="1"/>
  <c r="CH158" i="1"/>
  <c r="CI158" i="1"/>
  <c r="CH159" i="1"/>
  <c r="CI159" i="1"/>
  <c r="CH160" i="1"/>
  <c r="CI160" i="1"/>
  <c r="CH161" i="1"/>
  <c r="CI161" i="1"/>
  <c r="CH162" i="1"/>
  <c r="CI162" i="1"/>
  <c r="CH163" i="1"/>
  <c r="CI163" i="1"/>
  <c r="CH164" i="1"/>
  <c r="CI164" i="1"/>
  <c r="CH165" i="1"/>
  <c r="CI165" i="1"/>
  <c r="CH166" i="1"/>
  <c r="CI166" i="1"/>
  <c r="CH167" i="1"/>
  <c r="CI167" i="1"/>
  <c r="CH168" i="1"/>
  <c r="CI168" i="1"/>
  <c r="CH169" i="1"/>
  <c r="CI169" i="1"/>
  <c r="CH170" i="1"/>
  <c r="CI170" i="1"/>
  <c r="CH171" i="1"/>
  <c r="CI171" i="1"/>
  <c r="CH172" i="1"/>
  <c r="CI172" i="1"/>
  <c r="CH173" i="1"/>
  <c r="CI173" i="1"/>
  <c r="CH174" i="1"/>
  <c r="CI174" i="1"/>
  <c r="CH175" i="1"/>
  <c r="CI175" i="1"/>
  <c r="CH176" i="1"/>
  <c r="CI176" i="1"/>
  <c r="CH177" i="1"/>
  <c r="CI177" i="1"/>
  <c r="CH178" i="1"/>
  <c r="CI178" i="1"/>
  <c r="CH179" i="1"/>
  <c r="CI179" i="1"/>
  <c r="CH180" i="1"/>
  <c r="CI180" i="1"/>
  <c r="CH181" i="1"/>
  <c r="CI181" i="1"/>
  <c r="CH182" i="1"/>
  <c r="CI182" i="1"/>
  <c r="CH183" i="1"/>
  <c r="CI183" i="1"/>
  <c r="CH184" i="1"/>
  <c r="CI184" i="1"/>
  <c r="CH185" i="1"/>
  <c r="CI185" i="1"/>
  <c r="CH186" i="1"/>
  <c r="CI186" i="1"/>
  <c r="CH187" i="1"/>
  <c r="CI187" i="1"/>
  <c r="CH188" i="1"/>
  <c r="CI188" i="1"/>
  <c r="CH189" i="1"/>
  <c r="CI189" i="1"/>
  <c r="CH190" i="1"/>
  <c r="CI190" i="1"/>
  <c r="CH191" i="1"/>
  <c r="CI191" i="1"/>
  <c r="CH192" i="1"/>
  <c r="CI192" i="1"/>
  <c r="CH193" i="1"/>
  <c r="CI193" i="1"/>
  <c r="CH194" i="1"/>
  <c r="CI194" i="1"/>
  <c r="CH195" i="1"/>
  <c r="CI195" i="1"/>
  <c r="CH196" i="1"/>
  <c r="CI196" i="1"/>
  <c r="CH197" i="1"/>
  <c r="CI197" i="1"/>
  <c r="CH198" i="1"/>
  <c r="CI198" i="1"/>
  <c r="CH199" i="1"/>
  <c r="CI199" i="1"/>
  <c r="CH200" i="1"/>
  <c r="CI200" i="1"/>
  <c r="CH201" i="1"/>
  <c r="CI201" i="1"/>
  <c r="CH202" i="1"/>
  <c r="CI202" i="1"/>
  <c r="CH203" i="1"/>
  <c r="CI203" i="1"/>
  <c r="CH204" i="1"/>
  <c r="CI204" i="1"/>
  <c r="CH205" i="1"/>
  <c r="CI205" i="1"/>
  <c r="CH206" i="1"/>
  <c r="CI206" i="1"/>
  <c r="CH207" i="1"/>
  <c r="CI207" i="1"/>
  <c r="CH208" i="1"/>
  <c r="CI208" i="1"/>
  <c r="CH209" i="1"/>
  <c r="CI209" i="1"/>
  <c r="CH210" i="1"/>
  <c r="CI210" i="1"/>
  <c r="CH211" i="1"/>
  <c r="CI211" i="1"/>
  <c r="CH212" i="1"/>
  <c r="CI212" i="1"/>
  <c r="CH213" i="1"/>
  <c r="CI213" i="1"/>
  <c r="CH214" i="1"/>
  <c r="CI214" i="1"/>
  <c r="CH215" i="1"/>
  <c r="CI215" i="1"/>
  <c r="CH216" i="1"/>
  <c r="CI216" i="1"/>
  <c r="CH217" i="1"/>
  <c r="CI217" i="1"/>
  <c r="CH218" i="1"/>
  <c r="CI218" i="1"/>
  <c r="CH219" i="1"/>
  <c r="CI219" i="1"/>
  <c r="CH220" i="1"/>
  <c r="CI220" i="1"/>
  <c r="CH221" i="1"/>
  <c r="CI221" i="1"/>
  <c r="CH222" i="1"/>
  <c r="CI222" i="1"/>
  <c r="CH223" i="1"/>
  <c r="CI223" i="1"/>
  <c r="CH224" i="1"/>
  <c r="CI224" i="1"/>
  <c r="CH225" i="1"/>
  <c r="CI225" i="1"/>
  <c r="CH226" i="1"/>
  <c r="CI226" i="1"/>
  <c r="CH227" i="1"/>
  <c r="CI227" i="1"/>
  <c r="CH228" i="1"/>
  <c r="CI228" i="1"/>
  <c r="CH229" i="1"/>
  <c r="CI229" i="1"/>
  <c r="CH230" i="1"/>
  <c r="CI230" i="1"/>
  <c r="CH231" i="1"/>
  <c r="CI231" i="1"/>
  <c r="CH232" i="1"/>
  <c r="CI232" i="1"/>
  <c r="CH233" i="1"/>
  <c r="CI233" i="1"/>
  <c r="CH234" i="1"/>
  <c r="CI234" i="1"/>
  <c r="CH235" i="1"/>
  <c r="CI235" i="1"/>
  <c r="CH236" i="1"/>
  <c r="CI236" i="1"/>
  <c r="CH237" i="1"/>
  <c r="CI237" i="1"/>
  <c r="CH238" i="1"/>
  <c r="CI238" i="1"/>
  <c r="CH239" i="1"/>
  <c r="CI239" i="1"/>
  <c r="CH240" i="1"/>
  <c r="CI240" i="1"/>
  <c r="CH241" i="1"/>
  <c r="CI241" i="1"/>
  <c r="CH242" i="1"/>
  <c r="CI242" i="1"/>
  <c r="CH243" i="1"/>
  <c r="CI243" i="1"/>
  <c r="CH244" i="1"/>
  <c r="CI244" i="1"/>
  <c r="CH245" i="1"/>
  <c r="CI245" i="1"/>
  <c r="CH246" i="1"/>
  <c r="CI246" i="1"/>
  <c r="CH247" i="1"/>
  <c r="CI247" i="1"/>
  <c r="CH248" i="1"/>
  <c r="CI248" i="1"/>
  <c r="CH249" i="1"/>
  <c r="CI249" i="1"/>
  <c r="CH250" i="1"/>
  <c r="CI250" i="1"/>
  <c r="CH251" i="1"/>
  <c r="CI251" i="1"/>
  <c r="CH252" i="1"/>
  <c r="CI252" i="1"/>
  <c r="CH253" i="1"/>
  <c r="CI253" i="1"/>
  <c r="CH254" i="1"/>
  <c r="CI254" i="1"/>
  <c r="CH255" i="1"/>
  <c r="CI255" i="1"/>
  <c r="CH256" i="1"/>
  <c r="CI256" i="1"/>
  <c r="CH257" i="1"/>
  <c r="CI257" i="1"/>
  <c r="CH258" i="1"/>
  <c r="CI258" i="1"/>
  <c r="CH259" i="1"/>
  <c r="CI259" i="1"/>
  <c r="CH260" i="1"/>
  <c r="CI260" i="1"/>
  <c r="CH261" i="1"/>
  <c r="CI261" i="1"/>
  <c r="CH262" i="1"/>
  <c r="CI262" i="1"/>
  <c r="CH263" i="1"/>
  <c r="CI263" i="1"/>
  <c r="CH264" i="1"/>
  <c r="CI264" i="1"/>
  <c r="CH265" i="1"/>
  <c r="CI265" i="1"/>
  <c r="CH266" i="1"/>
  <c r="CI266" i="1"/>
  <c r="CH267" i="1"/>
  <c r="CI267" i="1"/>
  <c r="CH268" i="1"/>
  <c r="CI268" i="1"/>
  <c r="CH269" i="1"/>
  <c r="CI269" i="1"/>
  <c r="CH270" i="1"/>
  <c r="CI270" i="1"/>
  <c r="CH271" i="1"/>
  <c r="CI271" i="1"/>
  <c r="CH272" i="1"/>
  <c r="CI272" i="1"/>
  <c r="CH273" i="1"/>
  <c r="CI273" i="1"/>
  <c r="CH274" i="1"/>
  <c r="CI274" i="1"/>
  <c r="CH275" i="1"/>
  <c r="CI275" i="1"/>
  <c r="CH276" i="1"/>
  <c r="CI276" i="1"/>
  <c r="CH277" i="1"/>
  <c r="CI277" i="1"/>
  <c r="CH278" i="1"/>
  <c r="CI278" i="1"/>
  <c r="CH279" i="1"/>
  <c r="CI279" i="1"/>
  <c r="CH280" i="1"/>
  <c r="CI280" i="1"/>
  <c r="CH281" i="1"/>
  <c r="CI281" i="1"/>
  <c r="CH282" i="1"/>
  <c r="CI282" i="1"/>
  <c r="CH283" i="1"/>
  <c r="CI283" i="1"/>
  <c r="CH284" i="1"/>
  <c r="CI284" i="1"/>
  <c r="CH285" i="1"/>
  <c r="CI285" i="1"/>
  <c r="CH286" i="1"/>
  <c r="CI286" i="1"/>
  <c r="CH287" i="1"/>
  <c r="CI287" i="1"/>
  <c r="CH288" i="1"/>
  <c r="CI288" i="1"/>
  <c r="CH289" i="1"/>
  <c r="CI289" i="1"/>
  <c r="CH290" i="1"/>
  <c r="CI290" i="1"/>
  <c r="CH291" i="1"/>
  <c r="CI291" i="1"/>
  <c r="CH292" i="1"/>
  <c r="CI292" i="1"/>
  <c r="CH293" i="1"/>
  <c r="CI293" i="1"/>
  <c r="CH294" i="1"/>
  <c r="CI294" i="1"/>
  <c r="CH295" i="1"/>
  <c r="CI295" i="1"/>
  <c r="CH296" i="1"/>
  <c r="CI296" i="1"/>
  <c r="CH297" i="1"/>
  <c r="CI297" i="1"/>
  <c r="CH298" i="1"/>
  <c r="CI298" i="1"/>
  <c r="CH299" i="1"/>
  <c r="CI299" i="1"/>
  <c r="CH300" i="1"/>
  <c r="CI300" i="1"/>
  <c r="CH301" i="1"/>
  <c r="CI301" i="1"/>
  <c r="CH302" i="1"/>
  <c r="CI302" i="1"/>
  <c r="CH303" i="1"/>
  <c r="CI303" i="1"/>
  <c r="CH304" i="1"/>
  <c r="CI304" i="1"/>
  <c r="CH305" i="1"/>
  <c r="CI305" i="1"/>
  <c r="CH306" i="1"/>
  <c r="CI306" i="1"/>
  <c r="CH307" i="1"/>
  <c r="CI307" i="1"/>
  <c r="CH308" i="1"/>
  <c r="CI308" i="1"/>
  <c r="CH309" i="1"/>
  <c r="CI309" i="1"/>
  <c r="CH310" i="1"/>
  <c r="CI310" i="1"/>
  <c r="CH311" i="1"/>
  <c r="CI311" i="1"/>
  <c r="CH312" i="1"/>
  <c r="CI312" i="1"/>
  <c r="CH313" i="1"/>
  <c r="CI313" i="1"/>
  <c r="CH314" i="1"/>
  <c r="CI314" i="1"/>
  <c r="CH315" i="1"/>
  <c r="CI315" i="1"/>
  <c r="CH316" i="1"/>
  <c r="CI316" i="1"/>
  <c r="CH317" i="1"/>
  <c r="CI317" i="1"/>
  <c r="CH318" i="1"/>
  <c r="CI318" i="1"/>
  <c r="CH319" i="1"/>
  <c r="CI319" i="1"/>
  <c r="CH320" i="1"/>
  <c r="CI320" i="1"/>
  <c r="CH321" i="1"/>
  <c r="CI321" i="1"/>
  <c r="CH322" i="1"/>
  <c r="CI322" i="1"/>
  <c r="CH323" i="1"/>
  <c r="CI323" i="1"/>
  <c r="CH324" i="1"/>
  <c r="CI324" i="1"/>
  <c r="CH325" i="1"/>
  <c r="CI325" i="1"/>
  <c r="CH326" i="1"/>
  <c r="CI326" i="1"/>
  <c r="CH327" i="1"/>
  <c r="CI327" i="1"/>
  <c r="CH328" i="1"/>
  <c r="CI328" i="1"/>
  <c r="CH329" i="1"/>
  <c r="CI329" i="1"/>
  <c r="CH330" i="1"/>
  <c r="CI330" i="1"/>
  <c r="CH331" i="1"/>
  <c r="CI331" i="1"/>
  <c r="CH332" i="1"/>
  <c r="CI332" i="1"/>
  <c r="CH333" i="1"/>
  <c r="CI333" i="1"/>
  <c r="CH334" i="1"/>
  <c r="CI334" i="1"/>
  <c r="CH335" i="1"/>
  <c r="CI335" i="1"/>
  <c r="CH336" i="1"/>
  <c r="CI336" i="1"/>
  <c r="CH337" i="1"/>
  <c r="CI337" i="1"/>
  <c r="CH338" i="1"/>
  <c r="CI338" i="1"/>
  <c r="CH339" i="1"/>
  <c r="CI339" i="1"/>
  <c r="CH340" i="1"/>
  <c r="CI340" i="1"/>
  <c r="CH341" i="1"/>
  <c r="CI341" i="1"/>
  <c r="CH342" i="1"/>
  <c r="CI342" i="1"/>
  <c r="CH343" i="1"/>
  <c r="CI343" i="1"/>
  <c r="CH344" i="1"/>
  <c r="CI344" i="1"/>
  <c r="CH345" i="1"/>
  <c r="CI345" i="1"/>
  <c r="CH346" i="1"/>
  <c r="CI346" i="1"/>
  <c r="CH347" i="1"/>
  <c r="CI347" i="1"/>
  <c r="CH348" i="1"/>
  <c r="CI348" i="1"/>
  <c r="CH349" i="1"/>
  <c r="CI349" i="1"/>
  <c r="CH350" i="1"/>
  <c r="CI350" i="1"/>
  <c r="CH351" i="1"/>
  <c r="CI351" i="1"/>
  <c r="CH352" i="1"/>
  <c r="CI352" i="1"/>
  <c r="CH353" i="1"/>
  <c r="CI353" i="1"/>
  <c r="CH354" i="1"/>
  <c r="CI354" i="1"/>
  <c r="CH355" i="1"/>
  <c r="CI355" i="1"/>
  <c r="CH356" i="1"/>
  <c r="CI356" i="1"/>
  <c r="CH357" i="1"/>
  <c r="CI357" i="1"/>
  <c r="CH358" i="1"/>
  <c r="CI358" i="1"/>
  <c r="CH359" i="1"/>
  <c r="CI359" i="1"/>
  <c r="CH360" i="1"/>
  <c r="CI360" i="1"/>
  <c r="CH361" i="1"/>
  <c r="CI361" i="1"/>
  <c r="CH362" i="1"/>
  <c r="CI362" i="1"/>
  <c r="CH363" i="1"/>
  <c r="CI363" i="1"/>
  <c r="CH364" i="1"/>
  <c r="CI364" i="1"/>
  <c r="CH365" i="1"/>
  <c r="CI365" i="1"/>
  <c r="CH366" i="1"/>
  <c r="CI366" i="1"/>
  <c r="CH367" i="1"/>
  <c r="CI367" i="1"/>
  <c r="CH368" i="1"/>
  <c r="CI368" i="1"/>
  <c r="CH369" i="1"/>
  <c r="CI369" i="1"/>
  <c r="CH370" i="1"/>
  <c r="CI370" i="1"/>
  <c r="CH371" i="1"/>
  <c r="CI371" i="1"/>
  <c r="CH372" i="1"/>
  <c r="CI372" i="1"/>
  <c r="CH373" i="1"/>
  <c r="CI373" i="1"/>
  <c r="CH374" i="1"/>
  <c r="CI374" i="1"/>
  <c r="CH375" i="1"/>
  <c r="CI375" i="1"/>
  <c r="CH376" i="1"/>
  <c r="CI376" i="1"/>
  <c r="CH377" i="1"/>
  <c r="CI377" i="1"/>
  <c r="CH378" i="1"/>
  <c r="CI378" i="1"/>
  <c r="CH379" i="1"/>
  <c r="CI379" i="1"/>
  <c r="CH380" i="1"/>
  <c r="CI380" i="1"/>
  <c r="CH381" i="1"/>
  <c r="CI381" i="1"/>
  <c r="CH382" i="1"/>
  <c r="CI382" i="1"/>
  <c r="CH383" i="1"/>
  <c r="CI383" i="1"/>
  <c r="CH384" i="1"/>
  <c r="CI384" i="1"/>
  <c r="CH385" i="1"/>
  <c r="CI385" i="1"/>
  <c r="CH386" i="1"/>
  <c r="CI386" i="1"/>
  <c r="CH387" i="1"/>
  <c r="CI387" i="1"/>
  <c r="CH388" i="1"/>
  <c r="CI388" i="1"/>
  <c r="CH389" i="1"/>
  <c r="CI389" i="1"/>
  <c r="CH390" i="1"/>
  <c r="CI390" i="1"/>
  <c r="CH391" i="1"/>
  <c r="CI391" i="1"/>
  <c r="CH392" i="1"/>
  <c r="CI392" i="1"/>
  <c r="CH393" i="1"/>
  <c r="CI393" i="1"/>
  <c r="CH394" i="1"/>
  <c r="CI394" i="1"/>
  <c r="CH395" i="1"/>
  <c r="CI395" i="1"/>
  <c r="CH396" i="1"/>
  <c r="CI396" i="1"/>
  <c r="CH397" i="1"/>
  <c r="CI397" i="1"/>
  <c r="CH398" i="1"/>
  <c r="CI398" i="1"/>
  <c r="CH399" i="1"/>
  <c r="CI399" i="1"/>
  <c r="CH400" i="1"/>
  <c r="CI400" i="1"/>
  <c r="CH401" i="1"/>
  <c r="CI401" i="1"/>
  <c r="CH402" i="1"/>
  <c r="CI402" i="1"/>
  <c r="CH403" i="1"/>
  <c r="CI403" i="1"/>
  <c r="CH404" i="1"/>
  <c r="CI404" i="1"/>
  <c r="CH405" i="1"/>
  <c r="CI405" i="1"/>
  <c r="CH406" i="1"/>
  <c r="CI406" i="1"/>
  <c r="CH407" i="1"/>
  <c r="CI407" i="1"/>
  <c r="CH408" i="1"/>
  <c r="CI408" i="1"/>
  <c r="CH409" i="1"/>
  <c r="CI409" i="1"/>
  <c r="CH410" i="1"/>
  <c r="CI410" i="1"/>
  <c r="CH411" i="1"/>
  <c r="CI411" i="1"/>
  <c r="CH412" i="1"/>
  <c r="CI412" i="1"/>
  <c r="CH413" i="1"/>
  <c r="CI413" i="1"/>
  <c r="CH414" i="1"/>
  <c r="CI414" i="1"/>
  <c r="CH415" i="1"/>
  <c r="CI415" i="1"/>
  <c r="CH416" i="1"/>
  <c r="CI416" i="1"/>
  <c r="CH417" i="1"/>
  <c r="CI417" i="1"/>
  <c r="CH418" i="1"/>
  <c r="CI418" i="1"/>
  <c r="CH419" i="1"/>
  <c r="CI419" i="1"/>
  <c r="CH420" i="1"/>
  <c r="CI420" i="1"/>
  <c r="CH421" i="1"/>
  <c r="CI421" i="1"/>
  <c r="CH422" i="1"/>
  <c r="CI422" i="1"/>
  <c r="CH423" i="1"/>
  <c r="CI423" i="1"/>
  <c r="CH424" i="1"/>
  <c r="CI424" i="1"/>
  <c r="CH425" i="1"/>
  <c r="CI425" i="1"/>
  <c r="CH426" i="1"/>
  <c r="CI426" i="1"/>
  <c r="CH427" i="1"/>
  <c r="CI427" i="1"/>
  <c r="CH428" i="1"/>
  <c r="CI428" i="1"/>
  <c r="CH429" i="1"/>
  <c r="CI429" i="1"/>
  <c r="CH430" i="1"/>
  <c r="CI430" i="1"/>
  <c r="CH431" i="1"/>
  <c r="CI431" i="1"/>
  <c r="CH432" i="1"/>
  <c r="CI432" i="1"/>
  <c r="CH433" i="1"/>
  <c r="CI433" i="1"/>
  <c r="CH434" i="1"/>
  <c r="CI434" i="1"/>
  <c r="CH435" i="1"/>
  <c r="CI435" i="1"/>
  <c r="CH436" i="1"/>
  <c r="CI436" i="1"/>
  <c r="CH437" i="1"/>
  <c r="CI437" i="1"/>
  <c r="CH438" i="1"/>
  <c r="CI438" i="1"/>
  <c r="CH439" i="1"/>
  <c r="CI439" i="1"/>
  <c r="CH440" i="1"/>
  <c r="CI440" i="1"/>
  <c r="CH441" i="1"/>
  <c r="CI441" i="1"/>
  <c r="CH442" i="1"/>
  <c r="CI442" i="1"/>
  <c r="CH443" i="1"/>
  <c r="CI443" i="1"/>
  <c r="CH444" i="1"/>
  <c r="CI444" i="1"/>
  <c r="CH445" i="1"/>
  <c r="CI445" i="1"/>
  <c r="CH446" i="1"/>
  <c r="CI446" i="1"/>
  <c r="CH447" i="1"/>
  <c r="CI447" i="1"/>
  <c r="CH448" i="1"/>
  <c r="CI448" i="1"/>
  <c r="CH449" i="1"/>
  <c r="CI449" i="1"/>
  <c r="CH450" i="1"/>
  <c r="CI450" i="1"/>
  <c r="CH451" i="1"/>
  <c r="CI451" i="1"/>
  <c r="CH452" i="1"/>
  <c r="CI452" i="1"/>
  <c r="CH453" i="1"/>
  <c r="CI453" i="1"/>
  <c r="CH454" i="1"/>
  <c r="CI454" i="1"/>
  <c r="CH455" i="1"/>
  <c r="CI455" i="1"/>
  <c r="CH456" i="1"/>
  <c r="CI456" i="1"/>
  <c r="CH457" i="1"/>
  <c r="CI457" i="1"/>
  <c r="CH458" i="1"/>
  <c r="CI458" i="1"/>
  <c r="CH459" i="1"/>
  <c r="CI459" i="1"/>
  <c r="CH460" i="1"/>
  <c r="CI460" i="1"/>
  <c r="CH461" i="1"/>
  <c r="CI461" i="1"/>
  <c r="CH462" i="1"/>
  <c r="CI462" i="1"/>
  <c r="CH463" i="1"/>
  <c r="CI463" i="1"/>
  <c r="CH464" i="1"/>
  <c r="CI464" i="1"/>
  <c r="CH465" i="1"/>
  <c r="CI465" i="1"/>
  <c r="CH466" i="1"/>
  <c r="CI466" i="1"/>
  <c r="CH467" i="1"/>
  <c r="CI467" i="1"/>
  <c r="CH468" i="1"/>
  <c r="CI468" i="1"/>
  <c r="CH469" i="1"/>
  <c r="CI469" i="1"/>
  <c r="CH470" i="1"/>
  <c r="CI470" i="1"/>
  <c r="CH471" i="1"/>
  <c r="CI471" i="1"/>
  <c r="CH472" i="1"/>
  <c r="CI472" i="1"/>
  <c r="CH473" i="1"/>
  <c r="CI473" i="1"/>
  <c r="CH474" i="1"/>
  <c r="CI474" i="1"/>
  <c r="CH475" i="1"/>
  <c r="CI475" i="1"/>
  <c r="CH476" i="1"/>
  <c r="CI476" i="1"/>
  <c r="CH477" i="1"/>
  <c r="CI477" i="1"/>
  <c r="CH478" i="1"/>
  <c r="CI478" i="1"/>
  <c r="CH479" i="1"/>
  <c r="CI479" i="1"/>
  <c r="CH480" i="1"/>
  <c r="CI480" i="1"/>
  <c r="CH481" i="1"/>
  <c r="CI481" i="1"/>
  <c r="CH482" i="1"/>
  <c r="CI482" i="1"/>
  <c r="CH483" i="1"/>
  <c r="CI483" i="1"/>
  <c r="CH484" i="1"/>
  <c r="CI484" i="1"/>
  <c r="CH485" i="1"/>
  <c r="CI485" i="1"/>
  <c r="CH486" i="1"/>
  <c r="CI486" i="1"/>
  <c r="CH487" i="1"/>
  <c r="CI487" i="1"/>
  <c r="CH488" i="1"/>
  <c r="CI488" i="1"/>
  <c r="CH489" i="1"/>
  <c r="CI489" i="1"/>
  <c r="CH490" i="1"/>
  <c r="CI490" i="1"/>
  <c r="CH491" i="1"/>
  <c r="CI491" i="1"/>
  <c r="CH492" i="1"/>
  <c r="CI492" i="1"/>
  <c r="CH493" i="1"/>
  <c r="CI493" i="1"/>
  <c r="CH494" i="1"/>
  <c r="CI494" i="1"/>
  <c r="CH495" i="1"/>
  <c r="CI495" i="1"/>
  <c r="CH496" i="1"/>
  <c r="CI496" i="1"/>
  <c r="CH497" i="1"/>
  <c r="CI497" i="1"/>
  <c r="CH498" i="1"/>
  <c r="CI498" i="1"/>
  <c r="CH499" i="1"/>
  <c r="CI499" i="1"/>
  <c r="CH500" i="1"/>
  <c r="CI500" i="1"/>
  <c r="CH501" i="1"/>
  <c r="CI501" i="1"/>
  <c r="CH502" i="1"/>
  <c r="CI502" i="1"/>
  <c r="CH503" i="1"/>
  <c r="CI503" i="1"/>
  <c r="CH504" i="1"/>
  <c r="CI504" i="1"/>
  <c r="CH505" i="1"/>
  <c r="CI505" i="1"/>
  <c r="CH506" i="1"/>
  <c r="CI506" i="1"/>
  <c r="CH507" i="1"/>
  <c r="CI507" i="1"/>
  <c r="CH508" i="1"/>
  <c r="CI508" i="1"/>
  <c r="CH509" i="1"/>
  <c r="CI509" i="1"/>
  <c r="CH510" i="1"/>
  <c r="CI510" i="1"/>
  <c r="CH511" i="1"/>
  <c r="CI511" i="1"/>
  <c r="CH512" i="1"/>
  <c r="CI512" i="1"/>
  <c r="CH513" i="1"/>
  <c r="CI513" i="1"/>
  <c r="CH514" i="1"/>
  <c r="CI514" i="1"/>
  <c r="CH515" i="1"/>
  <c r="CI515" i="1"/>
  <c r="CH516" i="1"/>
  <c r="CI516" i="1"/>
  <c r="CH517" i="1"/>
  <c r="CI517" i="1"/>
  <c r="CH518" i="1"/>
  <c r="CI518" i="1"/>
  <c r="CH519" i="1"/>
  <c r="CI519" i="1"/>
  <c r="CH520" i="1"/>
  <c r="CI520" i="1"/>
  <c r="CH521" i="1"/>
  <c r="CI521" i="1"/>
  <c r="CH522" i="1"/>
  <c r="CI522" i="1"/>
  <c r="CH523" i="1"/>
  <c r="CI523" i="1"/>
  <c r="CH524" i="1"/>
  <c r="CI524" i="1"/>
  <c r="CH525" i="1"/>
  <c r="CI525" i="1"/>
  <c r="CH526" i="1"/>
  <c r="CI526" i="1"/>
  <c r="CH527" i="1"/>
  <c r="CI527" i="1"/>
  <c r="CH528" i="1"/>
  <c r="CI528" i="1"/>
  <c r="CH529" i="1"/>
  <c r="CI529" i="1"/>
  <c r="CH530" i="1"/>
  <c r="CI530" i="1"/>
  <c r="CH531" i="1"/>
  <c r="CI531" i="1"/>
  <c r="CH532" i="1"/>
  <c r="CI532" i="1"/>
  <c r="CH533" i="1"/>
  <c r="CI533" i="1"/>
  <c r="CH534" i="1"/>
  <c r="CI534" i="1"/>
  <c r="CH535" i="1"/>
  <c r="CI535" i="1"/>
  <c r="CH536" i="1"/>
  <c r="CI536" i="1"/>
  <c r="CH537" i="1"/>
  <c r="CI537" i="1"/>
  <c r="CH538" i="1"/>
  <c r="CI538" i="1"/>
  <c r="CH539" i="1"/>
  <c r="CI539" i="1"/>
  <c r="CH540" i="1"/>
  <c r="CI540" i="1"/>
  <c r="CH541" i="1"/>
  <c r="CI541" i="1"/>
  <c r="CH542" i="1"/>
  <c r="CI542" i="1"/>
  <c r="CH543" i="1"/>
  <c r="CI543" i="1"/>
  <c r="CH544" i="1"/>
  <c r="CI544" i="1"/>
  <c r="CH545" i="1"/>
  <c r="CI545" i="1"/>
  <c r="CH546" i="1"/>
  <c r="CI546" i="1"/>
  <c r="CH547" i="1"/>
  <c r="CI547" i="1"/>
  <c r="CH548" i="1"/>
  <c r="CI548" i="1"/>
  <c r="CH549" i="1"/>
  <c r="CI549" i="1"/>
  <c r="CH550" i="1"/>
  <c r="CI550" i="1"/>
  <c r="CH551" i="1"/>
  <c r="CI551" i="1"/>
  <c r="CH552" i="1"/>
  <c r="CI552" i="1"/>
  <c r="CH553" i="1"/>
  <c r="CI553" i="1"/>
  <c r="CH554" i="1"/>
  <c r="CI554" i="1"/>
  <c r="CH555" i="1"/>
  <c r="CI555" i="1"/>
  <c r="CH556" i="1"/>
  <c r="CI556" i="1"/>
  <c r="CH557" i="1"/>
  <c r="CI557" i="1"/>
  <c r="CH558" i="1"/>
  <c r="CI558" i="1"/>
  <c r="CH559" i="1"/>
  <c r="CI559" i="1"/>
  <c r="CH560" i="1"/>
  <c r="CI560" i="1"/>
  <c r="CH561" i="1"/>
  <c r="CI561" i="1"/>
  <c r="CH562" i="1"/>
  <c r="CI562" i="1"/>
  <c r="CH563" i="1"/>
  <c r="CI563" i="1"/>
  <c r="CH564" i="1"/>
  <c r="CI564" i="1"/>
  <c r="CH565" i="1"/>
  <c r="CI565" i="1"/>
  <c r="CH566" i="1"/>
  <c r="CI566" i="1"/>
  <c r="CH567" i="1"/>
  <c r="CI567" i="1"/>
  <c r="CH568" i="1"/>
  <c r="CI568" i="1"/>
  <c r="CH569" i="1"/>
  <c r="CI569" i="1"/>
  <c r="CH570" i="1"/>
  <c r="CI570" i="1"/>
  <c r="CH571" i="1"/>
  <c r="CI571" i="1"/>
  <c r="CH572" i="1"/>
  <c r="CI572" i="1"/>
  <c r="CH573" i="1"/>
  <c r="CI573" i="1"/>
  <c r="CH574" i="1"/>
  <c r="CI574" i="1"/>
  <c r="CH575" i="1"/>
  <c r="CI575" i="1"/>
  <c r="CH576" i="1"/>
  <c r="CI576" i="1"/>
  <c r="CH577" i="1"/>
  <c r="CI577" i="1"/>
  <c r="CH578" i="1"/>
  <c r="CI578" i="1"/>
  <c r="CH579" i="1"/>
  <c r="CI579" i="1"/>
  <c r="CH580" i="1"/>
  <c r="CI580" i="1"/>
  <c r="CH581" i="1"/>
  <c r="CI581" i="1"/>
  <c r="CH582" i="1"/>
  <c r="CI582" i="1"/>
  <c r="CH583" i="1"/>
  <c r="CI583" i="1"/>
  <c r="CH584" i="1"/>
  <c r="CI584" i="1"/>
  <c r="CH585" i="1"/>
  <c r="CI585" i="1"/>
  <c r="CH586" i="1"/>
  <c r="CI586" i="1"/>
  <c r="CH587" i="1"/>
  <c r="CI587" i="1"/>
  <c r="CH588" i="1"/>
  <c r="CI588" i="1"/>
  <c r="CH589" i="1"/>
  <c r="CI589" i="1"/>
  <c r="CH590" i="1"/>
  <c r="CI590" i="1"/>
  <c r="CH591" i="1"/>
  <c r="CI591" i="1"/>
  <c r="CH592" i="1"/>
  <c r="CI592" i="1"/>
  <c r="CH593" i="1"/>
  <c r="CI593" i="1"/>
  <c r="CH594" i="1"/>
  <c r="CI594" i="1"/>
  <c r="CH595" i="1"/>
  <c r="CI595" i="1"/>
  <c r="CH596" i="1"/>
  <c r="CI596" i="1"/>
  <c r="CH597" i="1"/>
  <c r="CI597" i="1"/>
  <c r="CH598" i="1"/>
  <c r="CI598" i="1"/>
  <c r="CH599" i="1"/>
  <c r="CI599" i="1"/>
  <c r="CH600" i="1"/>
  <c r="CI600" i="1"/>
  <c r="CH601" i="1"/>
  <c r="CI601" i="1"/>
  <c r="CH602" i="1"/>
  <c r="CI602" i="1"/>
  <c r="CH603" i="1"/>
  <c r="CI603" i="1"/>
  <c r="CH604" i="1"/>
  <c r="CI604" i="1"/>
  <c r="CH605" i="1"/>
  <c r="CI605" i="1"/>
  <c r="CH606" i="1"/>
  <c r="CI606" i="1"/>
  <c r="CH607" i="1"/>
  <c r="CI607" i="1"/>
  <c r="CH608" i="1"/>
  <c r="CI608" i="1"/>
  <c r="CH609" i="1"/>
  <c r="CI609" i="1"/>
  <c r="CH610" i="1"/>
  <c r="CI610" i="1"/>
  <c r="CH611" i="1"/>
  <c r="CI611" i="1"/>
  <c r="CH612" i="1"/>
  <c r="CI612" i="1"/>
  <c r="CH613" i="1"/>
  <c r="CI613" i="1"/>
  <c r="CH614" i="1"/>
  <c r="CI614" i="1"/>
  <c r="CH615" i="1"/>
  <c r="CI615" i="1"/>
  <c r="CH616" i="1"/>
  <c r="CI616" i="1"/>
  <c r="CH617" i="1"/>
  <c r="CI617" i="1"/>
  <c r="CH618" i="1"/>
  <c r="CI618" i="1"/>
  <c r="CH619" i="1"/>
  <c r="CI619" i="1"/>
  <c r="CH620" i="1"/>
  <c r="CI620" i="1"/>
  <c r="CH621" i="1"/>
  <c r="CI621" i="1"/>
  <c r="CH622" i="1"/>
  <c r="CI622" i="1"/>
  <c r="CH623" i="1"/>
  <c r="CI623" i="1"/>
  <c r="CH624" i="1"/>
  <c r="CI624" i="1"/>
  <c r="CH625" i="1"/>
  <c r="CI625" i="1"/>
  <c r="CH626" i="1"/>
  <c r="CI626" i="1"/>
  <c r="CH627" i="1"/>
  <c r="CI627" i="1"/>
  <c r="CH628" i="1"/>
  <c r="CI628" i="1"/>
  <c r="CH629" i="1"/>
  <c r="CI629" i="1"/>
  <c r="CH630" i="1"/>
  <c r="CI630" i="1"/>
  <c r="CH631" i="1"/>
  <c r="CI631" i="1"/>
  <c r="CH632" i="1"/>
  <c r="CI632" i="1"/>
  <c r="CH633" i="1"/>
  <c r="CI633" i="1"/>
  <c r="CH634" i="1"/>
  <c r="CI634" i="1"/>
  <c r="CH635" i="1"/>
  <c r="CI635" i="1"/>
  <c r="CH636" i="1"/>
  <c r="CI636" i="1"/>
  <c r="CH637" i="1"/>
  <c r="CI637" i="1"/>
  <c r="CH638" i="1"/>
  <c r="CI638" i="1"/>
  <c r="CH639" i="1"/>
  <c r="CI639" i="1"/>
  <c r="CH640" i="1"/>
  <c r="CI640" i="1"/>
  <c r="CH641" i="1"/>
  <c r="CI641" i="1"/>
  <c r="CH642" i="1"/>
  <c r="CI642" i="1"/>
  <c r="CH643" i="1"/>
  <c r="CI643" i="1"/>
  <c r="CH644" i="1"/>
  <c r="CI644" i="1"/>
  <c r="CH645" i="1"/>
  <c r="CI645" i="1"/>
  <c r="CH646" i="1"/>
  <c r="CI646" i="1"/>
  <c r="CH647" i="1"/>
  <c r="CI647" i="1"/>
  <c r="CH648" i="1"/>
  <c r="CI648" i="1"/>
  <c r="CH649" i="1"/>
  <c r="CI649" i="1"/>
  <c r="CH650" i="1"/>
  <c r="CI650" i="1"/>
  <c r="CH651" i="1"/>
  <c r="CI651" i="1"/>
  <c r="CH652" i="1"/>
  <c r="CI652" i="1"/>
  <c r="CH653" i="1"/>
  <c r="CI653" i="1"/>
  <c r="CH654" i="1"/>
  <c r="CI654" i="1"/>
  <c r="CH655" i="1"/>
  <c r="CI655" i="1"/>
  <c r="CH656" i="1"/>
  <c r="CI656" i="1"/>
  <c r="CH657" i="1"/>
  <c r="CI657" i="1"/>
  <c r="CH658" i="1"/>
  <c r="CI658" i="1"/>
  <c r="CH659" i="1"/>
  <c r="CI659" i="1"/>
  <c r="CH660" i="1"/>
  <c r="CI660" i="1"/>
  <c r="CH661" i="1"/>
  <c r="CI661" i="1"/>
  <c r="CH662" i="1"/>
  <c r="CI662" i="1"/>
  <c r="CH663" i="1"/>
  <c r="CI663" i="1"/>
  <c r="CH664" i="1"/>
  <c r="CI664" i="1"/>
  <c r="CH665" i="1"/>
  <c r="CI665" i="1"/>
  <c r="CH666" i="1"/>
  <c r="CI666" i="1"/>
  <c r="CH667" i="1"/>
  <c r="CI667" i="1"/>
  <c r="CH668" i="1"/>
  <c r="CI668" i="1"/>
  <c r="CH669" i="1"/>
  <c r="CI669" i="1"/>
  <c r="CH670" i="1"/>
  <c r="CI670" i="1"/>
  <c r="CH671" i="1"/>
  <c r="CI671" i="1"/>
  <c r="CH672" i="1"/>
  <c r="CI672" i="1"/>
  <c r="CH673" i="1"/>
  <c r="CI673" i="1"/>
  <c r="CH674" i="1"/>
  <c r="CI674" i="1"/>
  <c r="CH675" i="1"/>
  <c r="CI675" i="1"/>
  <c r="CH676" i="1"/>
  <c r="CI676" i="1"/>
  <c r="CH677" i="1"/>
  <c r="CI677" i="1"/>
  <c r="CH678" i="1"/>
  <c r="CI678" i="1"/>
  <c r="CH679" i="1"/>
  <c r="CI679" i="1"/>
  <c r="CH680" i="1"/>
  <c r="CI680" i="1"/>
  <c r="CH681" i="1"/>
  <c r="CI681" i="1"/>
  <c r="CH682" i="1"/>
  <c r="CI682" i="1"/>
  <c r="CH683" i="1"/>
  <c r="CI683" i="1"/>
  <c r="CH684" i="1"/>
  <c r="CI684" i="1"/>
  <c r="CH685" i="1"/>
  <c r="CI685" i="1"/>
  <c r="CH686" i="1"/>
  <c r="CI686" i="1"/>
  <c r="CH687" i="1"/>
  <c r="CI687" i="1"/>
  <c r="CH688" i="1"/>
  <c r="CI688" i="1"/>
  <c r="CH689" i="1"/>
  <c r="CI689" i="1"/>
  <c r="CH690" i="1"/>
  <c r="CI690" i="1"/>
  <c r="CH691" i="1"/>
  <c r="CI691" i="1"/>
  <c r="CH692" i="1"/>
  <c r="CI692" i="1"/>
  <c r="CH693" i="1"/>
  <c r="CI693" i="1"/>
  <c r="CH694" i="1"/>
  <c r="CI694" i="1"/>
  <c r="CH695" i="1"/>
  <c r="CI695" i="1"/>
  <c r="CH696" i="1"/>
  <c r="CI696" i="1"/>
  <c r="CH697" i="1"/>
  <c r="CI697" i="1"/>
  <c r="CH698" i="1"/>
  <c r="CI698" i="1"/>
  <c r="CH699" i="1"/>
  <c r="CI699" i="1"/>
  <c r="CH700" i="1"/>
  <c r="CI700" i="1"/>
  <c r="CH701" i="1"/>
  <c r="CI701" i="1"/>
  <c r="CH702" i="1"/>
  <c r="CI702" i="1"/>
  <c r="CH703" i="1"/>
  <c r="CI703" i="1"/>
  <c r="CH704" i="1"/>
  <c r="CI704" i="1"/>
  <c r="CH705" i="1"/>
  <c r="CI705" i="1"/>
  <c r="CH706" i="1"/>
  <c r="CI706" i="1"/>
  <c r="CH707" i="1"/>
  <c r="CI707" i="1"/>
  <c r="CH708" i="1"/>
  <c r="CI708" i="1"/>
  <c r="CH709" i="1"/>
  <c r="CI709" i="1"/>
  <c r="CH710" i="1"/>
  <c r="CI710" i="1"/>
  <c r="CH711" i="1"/>
  <c r="CI711" i="1"/>
  <c r="CH712" i="1"/>
  <c r="CI712" i="1"/>
  <c r="CH713" i="1"/>
  <c r="CI713" i="1"/>
  <c r="CH714" i="1"/>
  <c r="CI714" i="1"/>
  <c r="CH715" i="1"/>
  <c r="CI715" i="1"/>
  <c r="CH716" i="1"/>
  <c r="CI716" i="1"/>
  <c r="CH717" i="1"/>
  <c r="CI717" i="1"/>
  <c r="CH718" i="1"/>
  <c r="CI718" i="1"/>
  <c r="CH719" i="1"/>
  <c r="CI719" i="1"/>
  <c r="CH720" i="1"/>
  <c r="CI720" i="1"/>
  <c r="CH721" i="1"/>
  <c r="CI721" i="1"/>
  <c r="CH722" i="1"/>
  <c r="CI722" i="1"/>
  <c r="CH723" i="1"/>
  <c r="CI723" i="1"/>
  <c r="CH724" i="1"/>
  <c r="CI724" i="1"/>
  <c r="CH725" i="1"/>
  <c r="CI725" i="1"/>
  <c r="CH726" i="1"/>
  <c r="CI726" i="1"/>
  <c r="CH727" i="1"/>
  <c r="CI727" i="1"/>
  <c r="CH728" i="1"/>
  <c r="CI728" i="1"/>
  <c r="CH729" i="1"/>
  <c r="CI729" i="1"/>
  <c r="CH730" i="1"/>
  <c r="CI730" i="1"/>
  <c r="CH731" i="1"/>
  <c r="CI731" i="1"/>
  <c r="CH732" i="1"/>
  <c r="CI732" i="1"/>
  <c r="CH733" i="1"/>
  <c r="CI733" i="1"/>
  <c r="CH734" i="1"/>
  <c r="CI734" i="1"/>
  <c r="CH735" i="1"/>
  <c r="CI735" i="1"/>
  <c r="CH736" i="1"/>
  <c r="CI736" i="1"/>
  <c r="CH737" i="1"/>
  <c r="CI737" i="1"/>
  <c r="CH738" i="1"/>
  <c r="CI738" i="1"/>
  <c r="CH739" i="1"/>
  <c r="CI739" i="1"/>
  <c r="CH740" i="1"/>
  <c r="CI740" i="1"/>
  <c r="CH741" i="1"/>
  <c r="CI741" i="1"/>
  <c r="CH742" i="1"/>
  <c r="CI742" i="1"/>
  <c r="CH743" i="1"/>
  <c r="CI743" i="1"/>
  <c r="CH744" i="1"/>
  <c r="CI744" i="1"/>
  <c r="CH745" i="1"/>
  <c r="CI745" i="1"/>
  <c r="CH746" i="1"/>
  <c r="CI746" i="1"/>
  <c r="CH747" i="1"/>
  <c r="CI747" i="1"/>
  <c r="CH748" i="1"/>
  <c r="CI748" i="1"/>
  <c r="CH749" i="1"/>
  <c r="CI749" i="1"/>
  <c r="CH750" i="1"/>
  <c r="CI750" i="1"/>
  <c r="CH751" i="1"/>
  <c r="CI751" i="1"/>
  <c r="CH752" i="1"/>
  <c r="CI752" i="1"/>
  <c r="CH753" i="1"/>
  <c r="CI753" i="1"/>
  <c r="CH754" i="1"/>
  <c r="CI754" i="1"/>
  <c r="CH755" i="1"/>
  <c r="CI755" i="1"/>
  <c r="CH756" i="1"/>
  <c r="CI756" i="1"/>
  <c r="CH757" i="1"/>
  <c r="CI757" i="1"/>
  <c r="CH758" i="1"/>
  <c r="CI758" i="1"/>
  <c r="CH759" i="1"/>
  <c r="CI759" i="1"/>
  <c r="CH760" i="1"/>
  <c r="CI760" i="1"/>
  <c r="CH761" i="1"/>
  <c r="CI761" i="1"/>
  <c r="CH762" i="1"/>
  <c r="CI762" i="1"/>
  <c r="CH763" i="1"/>
  <c r="CI763" i="1"/>
  <c r="CH764" i="1"/>
  <c r="CI764" i="1"/>
  <c r="CH765" i="1"/>
  <c r="CI765" i="1"/>
  <c r="CH766" i="1"/>
  <c r="CI766" i="1"/>
  <c r="CH767" i="1"/>
  <c r="CI767" i="1"/>
  <c r="CH768" i="1"/>
  <c r="CI768" i="1"/>
  <c r="CH769" i="1"/>
  <c r="CI769" i="1"/>
  <c r="CH770" i="1"/>
  <c r="CI770" i="1"/>
  <c r="CH771" i="1"/>
  <c r="CI771" i="1"/>
  <c r="CH772" i="1"/>
  <c r="CI772" i="1"/>
  <c r="CH773" i="1"/>
  <c r="CI773" i="1"/>
  <c r="CH774" i="1"/>
  <c r="CI774" i="1"/>
  <c r="CH775" i="1"/>
  <c r="CI775" i="1"/>
  <c r="CH776" i="1"/>
  <c r="CI776" i="1"/>
  <c r="CH777" i="1"/>
  <c r="CI777" i="1"/>
  <c r="CH778" i="1"/>
  <c r="CI778" i="1"/>
  <c r="CH779" i="1"/>
  <c r="CI779" i="1"/>
  <c r="CH780" i="1"/>
  <c r="CI780" i="1"/>
  <c r="CH781" i="1"/>
  <c r="CI781" i="1"/>
  <c r="CH782" i="1"/>
  <c r="CI782" i="1"/>
  <c r="CH783" i="1"/>
  <c r="CI783" i="1"/>
  <c r="CH784" i="1"/>
  <c r="CI784" i="1"/>
  <c r="CH785" i="1"/>
  <c r="CI785" i="1"/>
  <c r="CH786" i="1"/>
  <c r="CI786" i="1"/>
  <c r="CH787" i="1"/>
  <c r="CI787" i="1"/>
  <c r="CH788" i="1"/>
  <c r="CI788" i="1"/>
  <c r="CH789" i="1"/>
  <c r="CI789" i="1"/>
  <c r="CH790" i="1"/>
  <c r="CI790" i="1"/>
  <c r="CH791" i="1"/>
  <c r="CI791" i="1"/>
  <c r="CH792" i="1"/>
  <c r="CI792" i="1"/>
  <c r="CH793" i="1"/>
  <c r="CI793" i="1"/>
  <c r="CH794" i="1"/>
  <c r="CI794" i="1"/>
  <c r="CH795" i="1"/>
  <c r="CI795" i="1"/>
  <c r="CH796" i="1"/>
  <c r="CI796" i="1"/>
  <c r="CH797" i="1"/>
  <c r="CI797" i="1"/>
  <c r="CH798" i="1"/>
  <c r="CI798" i="1"/>
  <c r="CH799" i="1"/>
  <c r="CI799" i="1"/>
  <c r="CH800" i="1"/>
  <c r="CI800" i="1"/>
  <c r="CH801" i="1"/>
  <c r="CI801" i="1"/>
  <c r="CH802" i="1"/>
  <c r="CI802" i="1"/>
  <c r="CH803" i="1"/>
  <c r="CI803" i="1"/>
  <c r="CH804" i="1"/>
  <c r="CI804" i="1"/>
  <c r="CH805" i="1"/>
  <c r="CI805" i="1"/>
  <c r="CH806" i="1"/>
  <c r="CI806" i="1"/>
  <c r="CH807" i="1"/>
  <c r="CI807" i="1"/>
  <c r="CH808" i="1"/>
  <c r="CI808" i="1"/>
  <c r="CH809" i="1"/>
  <c r="CI809" i="1"/>
  <c r="CH810" i="1"/>
  <c r="CI810" i="1"/>
  <c r="CH811" i="1"/>
  <c r="CI811" i="1"/>
  <c r="CH812" i="1"/>
  <c r="CI812" i="1"/>
  <c r="CH813" i="1"/>
  <c r="CI813" i="1"/>
  <c r="CH814" i="1"/>
  <c r="CI814" i="1"/>
  <c r="CH815" i="1"/>
  <c r="CI815" i="1"/>
  <c r="CH816" i="1"/>
  <c r="CI816" i="1"/>
  <c r="CH817" i="1"/>
  <c r="CI817" i="1"/>
  <c r="CH818" i="1"/>
  <c r="CI818" i="1"/>
  <c r="CH819" i="1"/>
  <c r="CI819" i="1"/>
  <c r="CH820" i="1"/>
  <c r="CI820" i="1"/>
  <c r="CH821" i="1"/>
  <c r="CI821" i="1"/>
  <c r="CH822" i="1"/>
  <c r="CI822" i="1"/>
  <c r="CH823" i="1"/>
  <c r="CI823" i="1"/>
  <c r="CH824" i="1"/>
  <c r="CI824" i="1"/>
  <c r="CH825" i="1"/>
  <c r="CI825" i="1"/>
  <c r="CH826" i="1"/>
  <c r="CI826" i="1"/>
  <c r="CH827" i="1"/>
  <c r="CI827" i="1"/>
  <c r="CH828" i="1"/>
  <c r="CI828" i="1"/>
  <c r="CH829" i="1"/>
  <c r="CI829" i="1"/>
  <c r="CH830" i="1"/>
  <c r="CI830" i="1"/>
  <c r="CH831" i="1"/>
  <c r="CI831" i="1"/>
  <c r="CH832" i="1"/>
  <c r="CI832" i="1"/>
  <c r="CH833" i="1"/>
  <c r="CI833" i="1"/>
  <c r="CH834" i="1"/>
  <c r="CI834" i="1"/>
  <c r="CH835" i="1"/>
  <c r="CI835" i="1"/>
  <c r="CH836" i="1"/>
  <c r="CI836" i="1"/>
  <c r="CH837" i="1"/>
  <c r="CI837" i="1"/>
  <c r="CH838" i="1"/>
  <c r="CI838" i="1"/>
  <c r="CH839" i="1"/>
  <c r="CI839" i="1"/>
  <c r="CH840" i="1"/>
  <c r="CI840" i="1"/>
  <c r="CH841" i="1"/>
  <c r="CI841" i="1"/>
  <c r="CH842" i="1"/>
  <c r="CI842" i="1"/>
  <c r="CH843" i="1"/>
  <c r="CI843" i="1"/>
  <c r="CH844" i="1"/>
  <c r="CI844" i="1"/>
  <c r="CH845" i="1"/>
  <c r="CI845" i="1"/>
  <c r="CH846" i="1"/>
  <c r="CI846" i="1"/>
  <c r="CH847" i="1"/>
  <c r="CI847" i="1"/>
  <c r="CH848" i="1"/>
  <c r="CI848" i="1"/>
  <c r="CH849" i="1"/>
  <c r="CI849" i="1"/>
  <c r="CH850" i="1"/>
  <c r="CI850" i="1"/>
  <c r="CH851" i="1"/>
  <c r="CI851" i="1"/>
  <c r="CH852" i="1"/>
  <c r="CI852" i="1"/>
  <c r="CH853" i="1"/>
  <c r="CI853" i="1"/>
  <c r="CH854" i="1"/>
  <c r="CI854" i="1"/>
  <c r="CH855" i="1"/>
  <c r="CI855" i="1"/>
  <c r="CH856" i="1"/>
  <c r="CI856" i="1"/>
  <c r="CH857" i="1"/>
  <c r="CI857" i="1"/>
  <c r="CH858" i="1"/>
  <c r="CI858" i="1"/>
  <c r="CH859" i="1"/>
  <c r="CI859" i="1"/>
  <c r="CH860" i="1"/>
  <c r="CI860" i="1"/>
  <c r="CH861" i="1"/>
  <c r="CI861" i="1"/>
  <c r="CH862" i="1"/>
  <c r="CI862" i="1"/>
  <c r="CH863" i="1"/>
  <c r="CI863" i="1"/>
  <c r="CH864" i="1"/>
  <c r="CI864" i="1"/>
  <c r="CH865" i="1"/>
  <c r="CI865" i="1"/>
  <c r="CH866" i="1"/>
  <c r="CI866" i="1"/>
  <c r="CH867" i="1"/>
  <c r="CI867" i="1"/>
  <c r="CH868" i="1"/>
  <c r="CI868" i="1"/>
  <c r="CH869" i="1"/>
  <c r="CI869" i="1"/>
  <c r="CH870" i="1"/>
  <c r="CI870" i="1"/>
  <c r="CH871" i="1"/>
  <c r="CI871" i="1"/>
  <c r="CH872" i="1"/>
  <c r="CI872" i="1"/>
  <c r="CH873" i="1"/>
  <c r="CI873" i="1"/>
  <c r="CH874" i="1"/>
  <c r="CI874" i="1"/>
  <c r="CH875" i="1"/>
  <c r="CI875" i="1"/>
  <c r="CH876" i="1"/>
  <c r="CI876" i="1"/>
  <c r="CH877" i="1"/>
  <c r="CI877" i="1"/>
  <c r="CH878" i="1"/>
  <c r="CI878" i="1"/>
  <c r="CH879" i="1"/>
  <c r="CI879" i="1"/>
  <c r="CH880" i="1"/>
  <c r="CI880" i="1"/>
  <c r="CH881" i="1"/>
  <c r="CI881" i="1"/>
  <c r="CH882" i="1"/>
  <c r="CI882" i="1"/>
  <c r="CH883" i="1"/>
  <c r="CI883" i="1"/>
  <c r="CH884" i="1"/>
  <c r="CI884" i="1"/>
  <c r="CH885" i="1"/>
  <c r="CI885" i="1"/>
  <c r="CH886" i="1"/>
  <c r="CI886" i="1"/>
  <c r="CH887" i="1"/>
  <c r="CI887" i="1"/>
  <c r="CH888" i="1"/>
  <c r="CI888" i="1"/>
  <c r="CH889" i="1"/>
  <c r="CI889" i="1"/>
  <c r="CH890" i="1"/>
  <c r="CI890" i="1"/>
  <c r="CH891" i="1"/>
  <c r="CI891" i="1"/>
  <c r="CH892" i="1"/>
  <c r="CI892" i="1"/>
  <c r="CH893" i="1"/>
  <c r="CI893" i="1"/>
  <c r="CH894" i="1"/>
  <c r="CI894" i="1"/>
  <c r="CH895" i="1"/>
  <c r="CI895" i="1"/>
  <c r="CH896" i="1"/>
  <c r="CI896" i="1"/>
  <c r="CH897" i="1"/>
  <c r="CI897" i="1"/>
  <c r="CH898" i="1"/>
  <c r="CI898" i="1"/>
  <c r="CH899" i="1"/>
  <c r="CI899" i="1"/>
  <c r="CH900" i="1"/>
  <c r="CI900" i="1"/>
  <c r="CH901" i="1"/>
  <c r="CI901" i="1"/>
  <c r="CH902" i="1"/>
  <c r="CI902" i="1"/>
  <c r="CH903" i="1"/>
  <c r="CI903" i="1"/>
  <c r="CH904" i="1"/>
  <c r="CI904" i="1"/>
  <c r="CH905" i="1"/>
  <c r="CI905" i="1"/>
  <c r="CH906" i="1"/>
  <c r="CI906" i="1"/>
  <c r="CH907" i="1"/>
  <c r="CI907" i="1"/>
  <c r="CH908" i="1"/>
  <c r="CI908" i="1"/>
  <c r="CH909" i="1"/>
  <c r="CI909" i="1"/>
  <c r="CH910" i="1"/>
  <c r="CI910" i="1"/>
  <c r="CH911" i="1"/>
  <c r="CI911" i="1"/>
  <c r="CH912" i="1"/>
  <c r="CI912" i="1"/>
  <c r="CH913" i="1"/>
  <c r="CI913" i="1"/>
  <c r="CH914" i="1"/>
  <c r="CI914" i="1"/>
  <c r="CH915" i="1"/>
  <c r="CI915" i="1"/>
  <c r="CH916" i="1"/>
  <c r="CI916" i="1"/>
  <c r="CH917" i="1"/>
  <c r="CI917" i="1"/>
  <c r="CH918" i="1"/>
  <c r="CI918" i="1"/>
  <c r="CH919" i="1"/>
  <c r="CI919" i="1"/>
  <c r="CH920" i="1"/>
  <c r="CI920" i="1"/>
  <c r="CH921" i="1"/>
  <c r="CI921" i="1"/>
  <c r="CH922" i="1"/>
  <c r="CI922" i="1"/>
  <c r="CH923" i="1"/>
  <c r="CI923" i="1"/>
  <c r="CH924" i="1"/>
  <c r="CI924" i="1"/>
  <c r="CH925" i="1"/>
  <c r="CI925" i="1"/>
  <c r="CH926" i="1"/>
  <c r="CI926" i="1"/>
  <c r="CH927" i="1"/>
  <c r="CI927" i="1"/>
  <c r="CH928" i="1"/>
  <c r="CI928" i="1"/>
  <c r="CH929" i="1"/>
  <c r="CI929" i="1"/>
  <c r="CH930" i="1"/>
  <c r="CI930" i="1"/>
  <c r="CH931" i="1"/>
  <c r="CI931" i="1"/>
  <c r="CH932" i="1"/>
  <c r="CI932" i="1"/>
  <c r="CH933" i="1"/>
  <c r="CI933" i="1"/>
  <c r="CH934" i="1"/>
  <c r="CI934" i="1"/>
  <c r="CH935" i="1"/>
  <c r="CI935" i="1"/>
  <c r="CH936" i="1"/>
  <c r="CI936" i="1"/>
  <c r="CH937" i="1"/>
  <c r="CI937" i="1"/>
  <c r="CH938" i="1"/>
  <c r="CI938" i="1"/>
  <c r="CH939" i="1"/>
  <c r="CI939" i="1"/>
  <c r="CH940" i="1"/>
  <c r="CI940" i="1"/>
  <c r="CH941" i="1"/>
  <c r="CI941" i="1"/>
  <c r="CH942" i="1"/>
  <c r="CI942" i="1"/>
  <c r="CH943" i="1"/>
  <c r="CI943" i="1"/>
  <c r="CH944" i="1"/>
  <c r="CI944" i="1"/>
  <c r="CH945" i="1"/>
  <c r="CI945" i="1"/>
  <c r="CH946" i="1"/>
  <c r="CI946" i="1"/>
  <c r="CH947" i="1"/>
  <c r="CI947" i="1"/>
  <c r="CH948" i="1"/>
  <c r="CI948" i="1"/>
  <c r="CH949" i="1"/>
  <c r="CI949" i="1"/>
  <c r="CH950" i="1"/>
  <c r="CI950" i="1"/>
  <c r="CH951" i="1"/>
  <c r="CI951" i="1"/>
  <c r="CH952" i="1"/>
  <c r="CI952" i="1"/>
  <c r="CH953" i="1"/>
  <c r="CI953" i="1"/>
  <c r="CH954" i="1"/>
  <c r="CI954" i="1"/>
  <c r="CH955" i="1"/>
  <c r="CI955" i="1"/>
  <c r="CH956" i="1"/>
  <c r="CI956" i="1"/>
  <c r="CH957" i="1"/>
  <c r="CI957" i="1"/>
  <c r="CH958" i="1"/>
  <c r="CI958" i="1"/>
  <c r="CH959" i="1"/>
  <c r="CI959" i="1"/>
  <c r="CH960" i="1"/>
  <c r="CI960" i="1"/>
  <c r="CH961" i="1"/>
  <c r="CI961" i="1"/>
  <c r="CH962" i="1"/>
  <c r="CI962" i="1"/>
  <c r="CH963" i="1"/>
  <c r="CI963" i="1"/>
  <c r="CH964" i="1"/>
  <c r="CI964" i="1"/>
  <c r="CH965" i="1"/>
  <c r="CI965" i="1"/>
  <c r="CH966" i="1"/>
  <c r="CI966" i="1"/>
  <c r="CH967" i="1"/>
  <c r="CI967" i="1"/>
  <c r="CH968" i="1"/>
  <c r="CI968" i="1"/>
  <c r="CH969" i="1"/>
  <c r="CI969" i="1"/>
  <c r="CH970" i="1"/>
  <c r="CI970" i="1"/>
  <c r="CH971" i="1"/>
  <c r="CI971" i="1"/>
  <c r="CH972" i="1"/>
  <c r="CI972" i="1"/>
  <c r="CH973" i="1"/>
  <c r="CI973" i="1"/>
  <c r="CH974" i="1"/>
  <c r="CI974" i="1"/>
  <c r="CH975" i="1"/>
  <c r="CI975" i="1"/>
  <c r="CH976" i="1"/>
  <c r="CI976" i="1"/>
  <c r="CH977" i="1"/>
  <c r="CI977" i="1"/>
  <c r="CB5" i="1"/>
  <c r="Q1082" i="1" s="1"/>
  <c r="GA5" i="1" l="1"/>
  <c r="FZ5" i="1"/>
  <c r="FY5" i="1"/>
  <c r="FX5" i="1"/>
  <c r="FV5" i="1"/>
  <c r="FU5" i="1"/>
  <c r="FT5" i="1"/>
  <c r="FS5" i="1"/>
  <c r="FR5" i="1"/>
  <c r="FQ5" i="1"/>
  <c r="FP5" i="1"/>
  <c r="FN5" i="1"/>
  <c r="FM5" i="1"/>
  <c r="FL5" i="1"/>
  <c r="FK5" i="1"/>
  <c r="FJ5" i="1"/>
  <c r="FI5" i="1"/>
  <c r="FH5" i="1"/>
  <c r="FF5" i="1"/>
  <c r="FE5" i="1"/>
  <c r="FD5" i="1"/>
  <c r="FC5" i="1"/>
  <c r="FB5" i="1"/>
  <c r="FA5" i="1"/>
  <c r="EZ5" i="1"/>
  <c r="EX5" i="1"/>
  <c r="EW5" i="1"/>
  <c r="EV5" i="1"/>
  <c r="EU5" i="1"/>
  <c r="ET5" i="1"/>
  <c r="ES5" i="1"/>
  <c r="ER5" i="1"/>
  <c r="EP5" i="1"/>
  <c r="K1087" i="1" s="1"/>
  <c r="EO5" i="1"/>
  <c r="K1088" i="1" s="1"/>
  <c r="EN5" i="1"/>
  <c r="K1086" i="1" s="1"/>
  <c r="EM5" i="1"/>
  <c r="EL5" i="1"/>
  <c r="EK5" i="1"/>
  <c r="EJ5" i="1"/>
  <c r="EH5" i="1"/>
  <c r="J1087" i="1" s="1"/>
  <c r="EG5" i="1"/>
  <c r="J1088" i="1" s="1"/>
  <c r="EF5" i="1"/>
  <c r="J1086" i="1" s="1"/>
  <c r="EE5" i="1"/>
  <c r="ED5" i="1"/>
  <c r="EC5" i="1"/>
  <c r="EB5" i="1"/>
  <c r="DZ5" i="1"/>
  <c r="H1087" i="1" s="1"/>
  <c r="DY5" i="1"/>
  <c r="H1088" i="1" s="1"/>
  <c r="DX5" i="1"/>
  <c r="H1086" i="1" s="1"/>
  <c r="DW5" i="1"/>
  <c r="DV5" i="1"/>
  <c r="DU5" i="1"/>
  <c r="DT5" i="1"/>
  <c r="DR5" i="1"/>
  <c r="G1087" i="1" s="1"/>
  <c r="DQ5" i="1"/>
  <c r="G1088" i="1" s="1"/>
  <c r="DP5" i="1"/>
  <c r="G1086" i="1" s="1"/>
  <c r="DO5" i="1"/>
  <c r="DN5" i="1"/>
  <c r="DM5" i="1"/>
  <c r="DL5" i="1"/>
  <c r="DJ5" i="1"/>
  <c r="F1087" i="1" s="1"/>
  <c r="DI5" i="1"/>
  <c r="F1088" i="1" s="1"/>
  <c r="DH5" i="1"/>
  <c r="F1086" i="1" s="1"/>
  <c r="DG5" i="1"/>
  <c r="DF5" i="1"/>
  <c r="DE5" i="1"/>
  <c r="DD5" i="1"/>
  <c r="DB5" i="1"/>
  <c r="DA5" i="1"/>
  <c r="CZ5" i="1"/>
  <c r="CY5" i="1"/>
  <c r="CX5" i="1"/>
  <c r="CP5" i="1" s="1"/>
  <c r="CW5" i="1"/>
  <c r="CV5" i="1"/>
  <c r="CT5" i="1"/>
  <c r="CS5" i="1"/>
  <c r="CR5" i="1"/>
  <c r="I5" i="1"/>
  <c r="BS5" i="1"/>
  <c r="E1087" i="1" s="1"/>
  <c r="CC6" i="1"/>
  <c r="CF977" i="1"/>
  <c r="CE977" i="1"/>
  <c r="CG977" i="1"/>
  <c r="GJ977" i="1" s="1"/>
  <c r="CD977" i="1"/>
  <c r="CC977" i="1"/>
  <c r="CF976" i="1"/>
  <c r="CE976" i="1"/>
  <c r="CG976" i="1"/>
  <c r="GJ976" i="1" s="1"/>
  <c r="CD976" i="1"/>
  <c r="CC976" i="1"/>
  <c r="CF975" i="1"/>
  <c r="CE975" i="1"/>
  <c r="CG975" i="1"/>
  <c r="GJ975" i="1" s="1"/>
  <c r="CD975" i="1"/>
  <c r="CC975" i="1"/>
  <c r="CF974" i="1"/>
  <c r="CE974" i="1"/>
  <c r="CG974" i="1"/>
  <c r="GJ974" i="1" s="1"/>
  <c r="CD974" i="1"/>
  <c r="CC974" i="1"/>
  <c r="CF973" i="1"/>
  <c r="CE973" i="1"/>
  <c r="CG973" i="1"/>
  <c r="GJ973" i="1" s="1"/>
  <c r="CD973" i="1"/>
  <c r="CC973" i="1"/>
  <c r="CF972" i="1"/>
  <c r="CE972" i="1"/>
  <c r="CG972" i="1"/>
  <c r="GJ972" i="1" s="1"/>
  <c r="CD972" i="1"/>
  <c r="CC972" i="1"/>
  <c r="CF971" i="1"/>
  <c r="CE971" i="1"/>
  <c r="CG971" i="1"/>
  <c r="GJ971" i="1" s="1"/>
  <c r="CD971" i="1"/>
  <c r="CC971" i="1"/>
  <c r="CF970" i="1"/>
  <c r="CE970" i="1"/>
  <c r="CG970" i="1"/>
  <c r="GJ970" i="1" s="1"/>
  <c r="CD970" i="1"/>
  <c r="CC970" i="1"/>
  <c r="CF969" i="1"/>
  <c r="CE969" i="1"/>
  <c r="CG969" i="1"/>
  <c r="GJ969" i="1" s="1"/>
  <c r="CD969" i="1"/>
  <c r="CC969" i="1"/>
  <c r="CF968" i="1"/>
  <c r="CE968" i="1"/>
  <c r="CG968" i="1"/>
  <c r="GJ968" i="1" s="1"/>
  <c r="CD968" i="1"/>
  <c r="CC968" i="1"/>
  <c r="CF967" i="1"/>
  <c r="CE967" i="1"/>
  <c r="CG967" i="1"/>
  <c r="GJ967" i="1" s="1"/>
  <c r="CD967" i="1"/>
  <c r="CC967" i="1"/>
  <c r="CF966" i="1"/>
  <c r="CE966" i="1"/>
  <c r="CG966" i="1"/>
  <c r="GJ966" i="1" s="1"/>
  <c r="CD966" i="1"/>
  <c r="CC966" i="1"/>
  <c r="CF965" i="1"/>
  <c r="CE965" i="1"/>
  <c r="CG965" i="1"/>
  <c r="GJ965" i="1" s="1"/>
  <c r="CD965" i="1"/>
  <c r="CC965" i="1"/>
  <c r="CF964" i="1"/>
  <c r="CE964" i="1"/>
  <c r="CG964" i="1"/>
  <c r="GJ964" i="1" s="1"/>
  <c r="CD964" i="1"/>
  <c r="CC964" i="1"/>
  <c r="CF963" i="1"/>
  <c r="CE963" i="1"/>
  <c r="CG963" i="1"/>
  <c r="GJ963" i="1" s="1"/>
  <c r="CD963" i="1"/>
  <c r="CC963" i="1"/>
  <c r="CF962" i="1"/>
  <c r="CE962" i="1"/>
  <c r="CG962" i="1"/>
  <c r="GJ962" i="1" s="1"/>
  <c r="CD962" i="1"/>
  <c r="CC962" i="1"/>
  <c r="CF961" i="1"/>
  <c r="CE961" i="1"/>
  <c r="CG961" i="1"/>
  <c r="GJ961" i="1" s="1"/>
  <c r="CD961" i="1"/>
  <c r="CC961" i="1"/>
  <c r="CF960" i="1"/>
  <c r="CE960" i="1"/>
  <c r="CG960" i="1"/>
  <c r="GJ960" i="1" s="1"/>
  <c r="CD960" i="1"/>
  <c r="CC960" i="1"/>
  <c r="CF959" i="1"/>
  <c r="CE959" i="1"/>
  <c r="CG959" i="1"/>
  <c r="GJ959" i="1" s="1"/>
  <c r="CD959" i="1"/>
  <c r="CC959" i="1"/>
  <c r="CF958" i="1"/>
  <c r="CE958" i="1"/>
  <c r="CG958" i="1"/>
  <c r="GJ958" i="1" s="1"/>
  <c r="CD958" i="1"/>
  <c r="CC958" i="1"/>
  <c r="CF957" i="1"/>
  <c r="CE957" i="1"/>
  <c r="CG957" i="1"/>
  <c r="GJ957" i="1" s="1"/>
  <c r="CD957" i="1"/>
  <c r="CC957" i="1"/>
  <c r="CF956" i="1"/>
  <c r="CE956" i="1"/>
  <c r="CG956" i="1"/>
  <c r="GJ956" i="1" s="1"/>
  <c r="CD956" i="1"/>
  <c r="CC956" i="1"/>
  <c r="CF955" i="1"/>
  <c r="CE955" i="1"/>
  <c r="CG955" i="1"/>
  <c r="GJ955" i="1" s="1"/>
  <c r="CD955" i="1"/>
  <c r="CC955" i="1"/>
  <c r="CF954" i="1"/>
  <c r="CE954" i="1"/>
  <c r="CG954" i="1"/>
  <c r="GJ954" i="1" s="1"/>
  <c r="CD954" i="1"/>
  <c r="CC954" i="1"/>
  <c r="CF953" i="1"/>
  <c r="CE953" i="1"/>
  <c r="CG953" i="1"/>
  <c r="GJ953" i="1" s="1"/>
  <c r="CD953" i="1"/>
  <c r="CC953" i="1"/>
  <c r="CF952" i="1"/>
  <c r="CE952" i="1"/>
  <c r="CG952" i="1"/>
  <c r="GJ952" i="1" s="1"/>
  <c r="CD952" i="1"/>
  <c r="CC952" i="1"/>
  <c r="CF951" i="1"/>
  <c r="CE951" i="1"/>
  <c r="CG951" i="1"/>
  <c r="GJ951" i="1" s="1"/>
  <c r="CD951" i="1"/>
  <c r="CC951" i="1"/>
  <c r="CF950" i="1"/>
  <c r="CE950" i="1"/>
  <c r="CG950" i="1"/>
  <c r="GJ950" i="1" s="1"/>
  <c r="CD950" i="1"/>
  <c r="CC950" i="1"/>
  <c r="CF949" i="1"/>
  <c r="CE949" i="1"/>
  <c r="CG949" i="1"/>
  <c r="GJ949" i="1" s="1"/>
  <c r="CD949" i="1"/>
  <c r="CC949" i="1"/>
  <c r="CF948" i="1"/>
  <c r="CE948" i="1"/>
  <c r="CG948" i="1"/>
  <c r="GJ948" i="1" s="1"/>
  <c r="CD948" i="1"/>
  <c r="CC948" i="1"/>
  <c r="CF947" i="1"/>
  <c r="CE947" i="1"/>
  <c r="CG947" i="1"/>
  <c r="GJ947" i="1" s="1"/>
  <c r="CD947" i="1"/>
  <c r="CC947" i="1"/>
  <c r="CF946" i="1"/>
  <c r="CE946" i="1"/>
  <c r="CG946" i="1"/>
  <c r="GJ946" i="1" s="1"/>
  <c r="CD946" i="1"/>
  <c r="CC946" i="1"/>
  <c r="CF945" i="1"/>
  <c r="CE945" i="1"/>
  <c r="CG945" i="1"/>
  <c r="GJ945" i="1" s="1"/>
  <c r="CD945" i="1"/>
  <c r="CC945" i="1"/>
  <c r="CF944" i="1"/>
  <c r="CE944" i="1"/>
  <c r="CG944" i="1"/>
  <c r="GJ944" i="1" s="1"/>
  <c r="CD944" i="1"/>
  <c r="CC944" i="1"/>
  <c r="CF943" i="1"/>
  <c r="CE943" i="1"/>
  <c r="CG943" i="1"/>
  <c r="GJ943" i="1" s="1"/>
  <c r="CD943" i="1"/>
  <c r="CC943" i="1"/>
  <c r="CF942" i="1"/>
  <c r="CE942" i="1"/>
  <c r="CG942" i="1"/>
  <c r="GJ942" i="1" s="1"/>
  <c r="CD942" i="1"/>
  <c r="CC942" i="1"/>
  <c r="CF941" i="1"/>
  <c r="CE941" i="1"/>
  <c r="CG941" i="1"/>
  <c r="GJ941" i="1" s="1"/>
  <c r="CD941" i="1"/>
  <c r="CC941" i="1"/>
  <c r="CF940" i="1"/>
  <c r="CE940" i="1"/>
  <c r="CG940" i="1"/>
  <c r="GJ940" i="1" s="1"/>
  <c r="CD940" i="1"/>
  <c r="CC940" i="1"/>
  <c r="CF939" i="1"/>
  <c r="CE939" i="1"/>
  <c r="CG939" i="1"/>
  <c r="GJ939" i="1" s="1"/>
  <c r="CD939" i="1"/>
  <c r="CC939" i="1"/>
  <c r="CF938" i="1"/>
  <c r="CE938" i="1"/>
  <c r="CG938" i="1"/>
  <c r="GJ938" i="1" s="1"/>
  <c r="CD938" i="1"/>
  <c r="CC938" i="1"/>
  <c r="CF937" i="1"/>
  <c r="CE937" i="1"/>
  <c r="CG937" i="1"/>
  <c r="GJ937" i="1" s="1"/>
  <c r="CD937" i="1"/>
  <c r="CC937" i="1"/>
  <c r="CF936" i="1"/>
  <c r="CE936" i="1"/>
  <c r="CG936" i="1"/>
  <c r="GJ936" i="1" s="1"/>
  <c r="CD936" i="1"/>
  <c r="CC936" i="1"/>
  <c r="CF935" i="1"/>
  <c r="CE935" i="1"/>
  <c r="CG935" i="1"/>
  <c r="GJ935" i="1" s="1"/>
  <c r="CD935" i="1"/>
  <c r="CC935" i="1"/>
  <c r="CF934" i="1"/>
  <c r="CE934" i="1"/>
  <c r="CG934" i="1"/>
  <c r="GJ934" i="1" s="1"/>
  <c r="CD934" i="1"/>
  <c r="CC934" i="1"/>
  <c r="CF933" i="1"/>
  <c r="CE933" i="1"/>
  <c r="CG933" i="1"/>
  <c r="GJ933" i="1" s="1"/>
  <c r="CD933" i="1"/>
  <c r="CC933" i="1"/>
  <c r="CF932" i="1"/>
  <c r="CE932" i="1"/>
  <c r="CG932" i="1"/>
  <c r="GJ932" i="1" s="1"/>
  <c r="CD932" i="1"/>
  <c r="CC932" i="1"/>
  <c r="CF931" i="1"/>
  <c r="CE931" i="1"/>
  <c r="CG931" i="1"/>
  <c r="GJ931" i="1" s="1"/>
  <c r="CD931" i="1"/>
  <c r="CC931" i="1"/>
  <c r="CF930" i="1"/>
  <c r="CE930" i="1"/>
  <c r="CG930" i="1"/>
  <c r="GJ930" i="1" s="1"/>
  <c r="CD930" i="1"/>
  <c r="CC930" i="1"/>
  <c r="CF929" i="1"/>
  <c r="CE929" i="1"/>
  <c r="CG929" i="1"/>
  <c r="GJ929" i="1" s="1"/>
  <c r="CD929" i="1"/>
  <c r="CC929" i="1"/>
  <c r="CF928" i="1"/>
  <c r="CE928" i="1"/>
  <c r="CG928" i="1"/>
  <c r="GJ928" i="1" s="1"/>
  <c r="CD928" i="1"/>
  <c r="CC928" i="1"/>
  <c r="CF927" i="1"/>
  <c r="CE927" i="1"/>
  <c r="CG927" i="1"/>
  <c r="GJ927" i="1" s="1"/>
  <c r="CD927" i="1"/>
  <c r="CC927" i="1"/>
  <c r="CF926" i="1"/>
  <c r="CE926" i="1"/>
  <c r="CG926" i="1"/>
  <c r="GJ926" i="1" s="1"/>
  <c r="CD926" i="1"/>
  <c r="CC926" i="1"/>
  <c r="CF925" i="1"/>
  <c r="CE925" i="1"/>
  <c r="CG925" i="1"/>
  <c r="GJ925" i="1" s="1"/>
  <c r="CD925" i="1"/>
  <c r="CC925" i="1"/>
  <c r="CF924" i="1"/>
  <c r="CE924" i="1"/>
  <c r="CG924" i="1"/>
  <c r="GJ924" i="1" s="1"/>
  <c r="CD924" i="1"/>
  <c r="CC924" i="1"/>
  <c r="CF923" i="1"/>
  <c r="CE923" i="1"/>
  <c r="CG923" i="1"/>
  <c r="GJ923" i="1" s="1"/>
  <c r="CD923" i="1"/>
  <c r="CC923" i="1"/>
  <c r="CF922" i="1"/>
  <c r="CE922" i="1"/>
  <c r="CG922" i="1"/>
  <c r="GJ922" i="1" s="1"/>
  <c r="CD922" i="1"/>
  <c r="CC922" i="1"/>
  <c r="CF921" i="1"/>
  <c r="CE921" i="1"/>
  <c r="CG921" i="1"/>
  <c r="GJ921" i="1" s="1"/>
  <c r="CD921" i="1"/>
  <c r="CC921" i="1"/>
  <c r="CF920" i="1"/>
  <c r="CE920" i="1"/>
  <c r="CG920" i="1"/>
  <c r="GJ920" i="1" s="1"/>
  <c r="CD920" i="1"/>
  <c r="CC920" i="1"/>
  <c r="CF919" i="1"/>
  <c r="CE919" i="1"/>
  <c r="CG919" i="1"/>
  <c r="GJ919" i="1" s="1"/>
  <c r="CD919" i="1"/>
  <c r="CC919" i="1"/>
  <c r="CF918" i="1"/>
  <c r="CE918" i="1"/>
  <c r="CG918" i="1"/>
  <c r="GJ918" i="1" s="1"/>
  <c r="CD918" i="1"/>
  <c r="CC918" i="1"/>
  <c r="CF917" i="1"/>
  <c r="CE917" i="1"/>
  <c r="CG917" i="1"/>
  <c r="GJ917" i="1" s="1"/>
  <c r="CD917" i="1"/>
  <c r="CC917" i="1"/>
  <c r="CF916" i="1"/>
  <c r="CE916" i="1"/>
  <c r="CG916" i="1"/>
  <c r="GJ916" i="1" s="1"/>
  <c r="CD916" i="1"/>
  <c r="CC916" i="1"/>
  <c r="CF915" i="1"/>
  <c r="CE915" i="1"/>
  <c r="CG915" i="1"/>
  <c r="GJ915" i="1" s="1"/>
  <c r="CD915" i="1"/>
  <c r="CC915" i="1"/>
  <c r="CF914" i="1"/>
  <c r="CE914" i="1"/>
  <c r="CG914" i="1"/>
  <c r="GJ914" i="1" s="1"/>
  <c r="CD914" i="1"/>
  <c r="CC914" i="1"/>
  <c r="CF913" i="1"/>
  <c r="CE913" i="1"/>
  <c r="CG913" i="1"/>
  <c r="GJ913" i="1" s="1"/>
  <c r="CD913" i="1"/>
  <c r="CC913" i="1"/>
  <c r="CF912" i="1"/>
  <c r="CE912" i="1"/>
  <c r="CG912" i="1"/>
  <c r="GJ912" i="1" s="1"/>
  <c r="CD912" i="1"/>
  <c r="CC912" i="1"/>
  <c r="CF911" i="1"/>
  <c r="CE911" i="1"/>
  <c r="CG911" i="1"/>
  <c r="GJ911" i="1" s="1"/>
  <c r="CD911" i="1"/>
  <c r="CC911" i="1"/>
  <c r="CF910" i="1"/>
  <c r="CE910" i="1"/>
  <c r="CG910" i="1"/>
  <c r="GJ910" i="1" s="1"/>
  <c r="CD910" i="1"/>
  <c r="CC910" i="1"/>
  <c r="CF909" i="1"/>
  <c r="CE909" i="1"/>
  <c r="CG909" i="1"/>
  <c r="GJ909" i="1" s="1"/>
  <c r="CD909" i="1"/>
  <c r="CC909" i="1"/>
  <c r="CF908" i="1"/>
  <c r="CE908" i="1"/>
  <c r="CG908" i="1"/>
  <c r="GJ908" i="1" s="1"/>
  <c r="CD908" i="1"/>
  <c r="CC908" i="1"/>
  <c r="CF907" i="1"/>
  <c r="CE907" i="1"/>
  <c r="CG907" i="1"/>
  <c r="GJ907" i="1" s="1"/>
  <c r="CD907" i="1"/>
  <c r="CC907" i="1"/>
  <c r="CF906" i="1"/>
  <c r="CE906" i="1"/>
  <c r="CG906" i="1"/>
  <c r="GJ906" i="1" s="1"/>
  <c r="CD906" i="1"/>
  <c r="CC906" i="1"/>
  <c r="CF905" i="1"/>
  <c r="CE905" i="1"/>
  <c r="CG905" i="1"/>
  <c r="GJ905" i="1" s="1"/>
  <c r="CD905" i="1"/>
  <c r="CC905" i="1"/>
  <c r="CF904" i="1"/>
  <c r="CE904" i="1"/>
  <c r="CG904" i="1"/>
  <c r="GJ904" i="1" s="1"/>
  <c r="CD904" i="1"/>
  <c r="CC904" i="1"/>
  <c r="CF903" i="1"/>
  <c r="CE903" i="1"/>
  <c r="CG903" i="1"/>
  <c r="GJ903" i="1" s="1"/>
  <c r="CD903" i="1"/>
  <c r="CC903" i="1"/>
  <c r="CF902" i="1"/>
  <c r="CE902" i="1"/>
  <c r="CG902" i="1"/>
  <c r="GJ902" i="1" s="1"/>
  <c r="CD902" i="1"/>
  <c r="CC902" i="1"/>
  <c r="CF901" i="1"/>
  <c r="CE901" i="1"/>
  <c r="CG901" i="1"/>
  <c r="GJ901" i="1" s="1"/>
  <c r="CD901" i="1"/>
  <c r="CC901" i="1"/>
  <c r="CF900" i="1"/>
  <c r="CE900" i="1"/>
  <c r="CG900" i="1"/>
  <c r="GJ900" i="1" s="1"/>
  <c r="CD900" i="1"/>
  <c r="CC900" i="1"/>
  <c r="CF899" i="1"/>
  <c r="CE899" i="1"/>
  <c r="CG899" i="1"/>
  <c r="GJ899" i="1" s="1"/>
  <c r="CD899" i="1"/>
  <c r="CC899" i="1"/>
  <c r="CF898" i="1"/>
  <c r="CE898" i="1"/>
  <c r="CG898" i="1"/>
  <c r="GJ898" i="1" s="1"/>
  <c r="CD898" i="1"/>
  <c r="CC898" i="1"/>
  <c r="CF897" i="1"/>
  <c r="CE897" i="1"/>
  <c r="CG897" i="1"/>
  <c r="GJ897" i="1" s="1"/>
  <c r="CD897" i="1"/>
  <c r="CC897" i="1"/>
  <c r="CF896" i="1"/>
  <c r="CE896" i="1"/>
  <c r="CG896" i="1"/>
  <c r="GJ896" i="1" s="1"/>
  <c r="CD896" i="1"/>
  <c r="CC896" i="1"/>
  <c r="CF895" i="1"/>
  <c r="CE895" i="1"/>
  <c r="CG895" i="1"/>
  <c r="GJ895" i="1" s="1"/>
  <c r="CD895" i="1"/>
  <c r="CC895" i="1"/>
  <c r="CF894" i="1"/>
  <c r="CE894" i="1"/>
  <c r="CG894" i="1"/>
  <c r="GJ894" i="1" s="1"/>
  <c r="CD894" i="1"/>
  <c r="CC894" i="1"/>
  <c r="CF893" i="1"/>
  <c r="CE893" i="1"/>
  <c r="CG893" i="1"/>
  <c r="GJ893" i="1" s="1"/>
  <c r="CD893" i="1"/>
  <c r="CC893" i="1"/>
  <c r="CF892" i="1"/>
  <c r="CE892" i="1"/>
  <c r="CG892" i="1"/>
  <c r="GJ892" i="1" s="1"/>
  <c r="CD892" i="1"/>
  <c r="CC892" i="1"/>
  <c r="CF891" i="1"/>
  <c r="CE891" i="1"/>
  <c r="CG891" i="1"/>
  <c r="GJ891" i="1" s="1"/>
  <c r="CD891" i="1"/>
  <c r="CC891" i="1"/>
  <c r="CF890" i="1"/>
  <c r="CE890" i="1"/>
  <c r="CG890" i="1"/>
  <c r="GJ890" i="1" s="1"/>
  <c r="CD890" i="1"/>
  <c r="CC890" i="1"/>
  <c r="CF889" i="1"/>
  <c r="CE889" i="1"/>
  <c r="CG889" i="1"/>
  <c r="GJ889" i="1" s="1"/>
  <c r="CD889" i="1"/>
  <c r="CC889" i="1"/>
  <c r="CF888" i="1"/>
  <c r="CE888" i="1"/>
  <c r="CG888" i="1"/>
  <c r="GJ888" i="1" s="1"/>
  <c r="CD888" i="1"/>
  <c r="CC888" i="1"/>
  <c r="CF887" i="1"/>
  <c r="CE887" i="1"/>
  <c r="CG887" i="1"/>
  <c r="GJ887" i="1" s="1"/>
  <c r="CD887" i="1"/>
  <c r="CC887" i="1"/>
  <c r="CF886" i="1"/>
  <c r="CE886" i="1"/>
  <c r="CG886" i="1"/>
  <c r="GJ886" i="1" s="1"/>
  <c r="CD886" i="1"/>
  <c r="CC886" i="1"/>
  <c r="CF885" i="1"/>
  <c r="CE885" i="1"/>
  <c r="CG885" i="1"/>
  <c r="GJ885" i="1" s="1"/>
  <c r="CD885" i="1"/>
  <c r="CC885" i="1"/>
  <c r="CF884" i="1"/>
  <c r="CE884" i="1"/>
  <c r="CG884" i="1"/>
  <c r="GJ884" i="1" s="1"/>
  <c r="CD884" i="1"/>
  <c r="CC884" i="1"/>
  <c r="CF883" i="1"/>
  <c r="CE883" i="1"/>
  <c r="CG883" i="1"/>
  <c r="GJ883" i="1" s="1"/>
  <c r="CD883" i="1"/>
  <c r="CC883" i="1"/>
  <c r="CF882" i="1"/>
  <c r="CE882" i="1"/>
  <c r="CG882" i="1"/>
  <c r="GJ882" i="1" s="1"/>
  <c r="CD882" i="1"/>
  <c r="CC882" i="1"/>
  <c r="CF881" i="1"/>
  <c r="CE881" i="1"/>
  <c r="CG881" i="1"/>
  <c r="GJ881" i="1" s="1"/>
  <c r="CD881" i="1"/>
  <c r="CC881" i="1"/>
  <c r="CF880" i="1"/>
  <c r="CE880" i="1"/>
  <c r="CG880" i="1"/>
  <c r="GJ880" i="1" s="1"/>
  <c r="CD880" i="1"/>
  <c r="CC880" i="1"/>
  <c r="CF879" i="1"/>
  <c r="CE879" i="1"/>
  <c r="CG879" i="1"/>
  <c r="GJ879" i="1" s="1"/>
  <c r="CD879" i="1"/>
  <c r="CC879" i="1"/>
  <c r="CF878" i="1"/>
  <c r="CE878" i="1"/>
  <c r="CG878" i="1"/>
  <c r="GJ878" i="1" s="1"/>
  <c r="CD878" i="1"/>
  <c r="CC878" i="1"/>
  <c r="CF877" i="1"/>
  <c r="CE877" i="1"/>
  <c r="CG877" i="1"/>
  <c r="GJ877" i="1" s="1"/>
  <c r="CD877" i="1"/>
  <c r="CC877" i="1"/>
  <c r="CF876" i="1"/>
  <c r="CE876" i="1"/>
  <c r="CG876" i="1"/>
  <c r="GJ876" i="1" s="1"/>
  <c r="CD876" i="1"/>
  <c r="CC876" i="1"/>
  <c r="CF875" i="1"/>
  <c r="CE875" i="1"/>
  <c r="CG875" i="1"/>
  <c r="GJ875" i="1" s="1"/>
  <c r="CD875" i="1"/>
  <c r="CC875" i="1"/>
  <c r="CF874" i="1"/>
  <c r="CE874" i="1"/>
  <c r="CG874" i="1"/>
  <c r="GJ874" i="1" s="1"/>
  <c r="CD874" i="1"/>
  <c r="CC874" i="1"/>
  <c r="CF873" i="1"/>
  <c r="CE873" i="1"/>
  <c r="CG873" i="1"/>
  <c r="GJ873" i="1" s="1"/>
  <c r="CD873" i="1"/>
  <c r="CC873" i="1"/>
  <c r="CF872" i="1"/>
  <c r="CE872" i="1"/>
  <c r="CG872" i="1"/>
  <c r="GJ872" i="1" s="1"/>
  <c r="CD872" i="1"/>
  <c r="CC872" i="1"/>
  <c r="CF871" i="1"/>
  <c r="CE871" i="1"/>
  <c r="CG871" i="1"/>
  <c r="GJ871" i="1" s="1"/>
  <c r="CD871" i="1"/>
  <c r="CC871" i="1"/>
  <c r="CF870" i="1"/>
  <c r="CE870" i="1"/>
  <c r="CG870" i="1"/>
  <c r="GJ870" i="1" s="1"/>
  <c r="CD870" i="1"/>
  <c r="CC870" i="1"/>
  <c r="CF869" i="1"/>
  <c r="CE869" i="1"/>
  <c r="CG869" i="1"/>
  <c r="GJ869" i="1" s="1"/>
  <c r="CD869" i="1"/>
  <c r="CC869" i="1"/>
  <c r="CF868" i="1"/>
  <c r="CE868" i="1"/>
  <c r="CG868" i="1"/>
  <c r="GJ868" i="1" s="1"/>
  <c r="CD868" i="1"/>
  <c r="CC868" i="1"/>
  <c r="CF867" i="1"/>
  <c r="CE867" i="1"/>
  <c r="CG867" i="1"/>
  <c r="GJ867" i="1" s="1"/>
  <c r="CD867" i="1"/>
  <c r="CC867" i="1"/>
  <c r="CF866" i="1"/>
  <c r="CE866" i="1"/>
  <c r="CG866" i="1"/>
  <c r="GJ866" i="1" s="1"/>
  <c r="CD866" i="1"/>
  <c r="CC866" i="1"/>
  <c r="CF865" i="1"/>
  <c r="CE865" i="1"/>
  <c r="CG865" i="1"/>
  <c r="GJ865" i="1" s="1"/>
  <c r="CD865" i="1"/>
  <c r="CC865" i="1"/>
  <c r="CF864" i="1"/>
  <c r="CE864" i="1"/>
  <c r="CG864" i="1"/>
  <c r="GJ864" i="1" s="1"/>
  <c r="CD864" i="1"/>
  <c r="CC864" i="1"/>
  <c r="CF863" i="1"/>
  <c r="CE863" i="1"/>
  <c r="CG863" i="1"/>
  <c r="GJ863" i="1" s="1"/>
  <c r="CD863" i="1"/>
  <c r="CC863" i="1"/>
  <c r="CF862" i="1"/>
  <c r="CE862" i="1"/>
  <c r="CG862" i="1"/>
  <c r="GJ862" i="1" s="1"/>
  <c r="CD862" i="1"/>
  <c r="CC862" i="1"/>
  <c r="CF861" i="1"/>
  <c r="CE861" i="1"/>
  <c r="CG861" i="1"/>
  <c r="GJ861" i="1" s="1"/>
  <c r="CD861" i="1"/>
  <c r="CC861" i="1"/>
  <c r="CF860" i="1"/>
  <c r="CE860" i="1"/>
  <c r="CG860" i="1"/>
  <c r="GJ860" i="1" s="1"/>
  <c r="CD860" i="1"/>
  <c r="CC860" i="1"/>
  <c r="CF859" i="1"/>
  <c r="CE859" i="1"/>
  <c r="CG859" i="1"/>
  <c r="GJ859" i="1" s="1"/>
  <c r="CD859" i="1"/>
  <c r="CC859" i="1"/>
  <c r="CF858" i="1"/>
  <c r="CE858" i="1"/>
  <c r="CG858" i="1"/>
  <c r="GJ858" i="1" s="1"/>
  <c r="CD858" i="1"/>
  <c r="CC858" i="1"/>
  <c r="CF857" i="1"/>
  <c r="CE857" i="1"/>
  <c r="CG857" i="1"/>
  <c r="GJ857" i="1" s="1"/>
  <c r="CD857" i="1"/>
  <c r="CC857" i="1"/>
  <c r="CF856" i="1"/>
  <c r="CE856" i="1"/>
  <c r="CG856" i="1"/>
  <c r="GJ856" i="1" s="1"/>
  <c r="CD856" i="1"/>
  <c r="CC856" i="1"/>
  <c r="CF855" i="1"/>
  <c r="CE855" i="1"/>
  <c r="CG855" i="1"/>
  <c r="GJ855" i="1" s="1"/>
  <c r="CD855" i="1"/>
  <c r="CC855" i="1"/>
  <c r="CF854" i="1"/>
  <c r="CE854" i="1"/>
  <c r="CG854" i="1"/>
  <c r="GJ854" i="1" s="1"/>
  <c r="CD854" i="1"/>
  <c r="CC854" i="1"/>
  <c r="CF853" i="1"/>
  <c r="CE853" i="1"/>
  <c r="CG853" i="1"/>
  <c r="GJ853" i="1" s="1"/>
  <c r="CD853" i="1"/>
  <c r="CC853" i="1"/>
  <c r="CF852" i="1"/>
  <c r="CE852" i="1"/>
  <c r="CG852" i="1"/>
  <c r="GJ852" i="1" s="1"/>
  <c r="CD852" i="1"/>
  <c r="CC852" i="1"/>
  <c r="CF851" i="1"/>
  <c r="CE851" i="1"/>
  <c r="CG851" i="1"/>
  <c r="GJ851" i="1" s="1"/>
  <c r="CD851" i="1"/>
  <c r="CC851" i="1"/>
  <c r="CF850" i="1"/>
  <c r="CE850" i="1"/>
  <c r="CG850" i="1"/>
  <c r="GJ850" i="1" s="1"/>
  <c r="CD850" i="1"/>
  <c r="CC850" i="1"/>
  <c r="CF849" i="1"/>
  <c r="CE849" i="1"/>
  <c r="CG849" i="1"/>
  <c r="GJ849" i="1" s="1"/>
  <c r="CD849" i="1"/>
  <c r="CC849" i="1"/>
  <c r="CF848" i="1"/>
  <c r="CE848" i="1"/>
  <c r="CG848" i="1"/>
  <c r="GJ848" i="1" s="1"/>
  <c r="CD848" i="1"/>
  <c r="CC848" i="1"/>
  <c r="CF847" i="1"/>
  <c r="CE847" i="1"/>
  <c r="CG847" i="1"/>
  <c r="GJ847" i="1" s="1"/>
  <c r="CD847" i="1"/>
  <c r="CC847" i="1"/>
  <c r="CF846" i="1"/>
  <c r="CE846" i="1"/>
  <c r="CG846" i="1"/>
  <c r="GJ846" i="1" s="1"/>
  <c r="CD846" i="1"/>
  <c r="CC846" i="1"/>
  <c r="CF845" i="1"/>
  <c r="CE845" i="1"/>
  <c r="CG845" i="1"/>
  <c r="GJ845" i="1" s="1"/>
  <c r="CD845" i="1"/>
  <c r="CC845" i="1"/>
  <c r="CF844" i="1"/>
  <c r="CE844" i="1"/>
  <c r="CG844" i="1"/>
  <c r="GJ844" i="1" s="1"/>
  <c r="CD844" i="1"/>
  <c r="CC844" i="1"/>
  <c r="CF843" i="1"/>
  <c r="CE843" i="1"/>
  <c r="CG843" i="1"/>
  <c r="GJ843" i="1" s="1"/>
  <c r="CD843" i="1"/>
  <c r="CC843" i="1"/>
  <c r="CF842" i="1"/>
  <c r="CE842" i="1"/>
  <c r="CG842" i="1"/>
  <c r="GJ842" i="1" s="1"/>
  <c r="CD842" i="1"/>
  <c r="CC842" i="1"/>
  <c r="CF841" i="1"/>
  <c r="CE841" i="1"/>
  <c r="CG841" i="1"/>
  <c r="GJ841" i="1" s="1"/>
  <c r="CD841" i="1"/>
  <c r="CC841" i="1"/>
  <c r="CF840" i="1"/>
  <c r="CE840" i="1"/>
  <c r="CG840" i="1"/>
  <c r="GJ840" i="1" s="1"/>
  <c r="CD840" i="1"/>
  <c r="CC840" i="1"/>
  <c r="CF839" i="1"/>
  <c r="CE839" i="1"/>
  <c r="CG839" i="1"/>
  <c r="GJ839" i="1" s="1"/>
  <c r="CD839" i="1"/>
  <c r="CC839" i="1"/>
  <c r="CF838" i="1"/>
  <c r="CE838" i="1"/>
  <c r="CG838" i="1"/>
  <c r="GJ838" i="1" s="1"/>
  <c r="CD838" i="1"/>
  <c r="CC838" i="1"/>
  <c r="CF837" i="1"/>
  <c r="CE837" i="1"/>
  <c r="CG837" i="1"/>
  <c r="GJ837" i="1" s="1"/>
  <c r="CD837" i="1"/>
  <c r="CC837" i="1"/>
  <c r="CF836" i="1"/>
  <c r="CE836" i="1"/>
  <c r="CG836" i="1"/>
  <c r="GJ836" i="1" s="1"/>
  <c r="CD836" i="1"/>
  <c r="CC836" i="1"/>
  <c r="CF835" i="1"/>
  <c r="CE835" i="1"/>
  <c r="CG835" i="1"/>
  <c r="GJ835" i="1" s="1"/>
  <c r="CD835" i="1"/>
  <c r="CC835" i="1"/>
  <c r="CF834" i="1"/>
  <c r="CE834" i="1"/>
  <c r="CG834" i="1"/>
  <c r="GJ834" i="1" s="1"/>
  <c r="CD834" i="1"/>
  <c r="CC834" i="1"/>
  <c r="CF833" i="1"/>
  <c r="CE833" i="1"/>
  <c r="CG833" i="1"/>
  <c r="GJ833" i="1" s="1"/>
  <c r="CD833" i="1"/>
  <c r="CC833" i="1"/>
  <c r="CF832" i="1"/>
  <c r="CE832" i="1"/>
  <c r="CG832" i="1"/>
  <c r="GJ832" i="1" s="1"/>
  <c r="CD832" i="1"/>
  <c r="CC832" i="1"/>
  <c r="CF831" i="1"/>
  <c r="CE831" i="1"/>
  <c r="CG831" i="1"/>
  <c r="GJ831" i="1" s="1"/>
  <c r="CD831" i="1"/>
  <c r="CC831" i="1"/>
  <c r="CF830" i="1"/>
  <c r="CE830" i="1"/>
  <c r="CG830" i="1"/>
  <c r="GJ830" i="1" s="1"/>
  <c r="CD830" i="1"/>
  <c r="CC830" i="1"/>
  <c r="CF829" i="1"/>
  <c r="CE829" i="1"/>
  <c r="CG829" i="1"/>
  <c r="GJ829" i="1" s="1"/>
  <c r="CD829" i="1"/>
  <c r="CC829" i="1"/>
  <c r="CF828" i="1"/>
  <c r="CE828" i="1"/>
  <c r="CG828" i="1"/>
  <c r="GJ828" i="1" s="1"/>
  <c r="CD828" i="1"/>
  <c r="CC828" i="1"/>
  <c r="CF827" i="1"/>
  <c r="CE827" i="1"/>
  <c r="CG827" i="1"/>
  <c r="GJ827" i="1" s="1"/>
  <c r="CD827" i="1"/>
  <c r="CC827" i="1"/>
  <c r="CF826" i="1"/>
  <c r="CE826" i="1"/>
  <c r="CG826" i="1"/>
  <c r="GJ826" i="1" s="1"/>
  <c r="CD826" i="1"/>
  <c r="CC826" i="1"/>
  <c r="CF825" i="1"/>
  <c r="CE825" i="1"/>
  <c r="CG825" i="1"/>
  <c r="GJ825" i="1" s="1"/>
  <c r="CD825" i="1"/>
  <c r="CC825" i="1"/>
  <c r="CF824" i="1"/>
  <c r="CE824" i="1"/>
  <c r="CG824" i="1"/>
  <c r="GJ824" i="1" s="1"/>
  <c r="CD824" i="1"/>
  <c r="CC824" i="1"/>
  <c r="CF823" i="1"/>
  <c r="CE823" i="1"/>
  <c r="CG823" i="1"/>
  <c r="GJ823" i="1" s="1"/>
  <c r="CD823" i="1"/>
  <c r="CC823" i="1"/>
  <c r="CF822" i="1"/>
  <c r="CE822" i="1"/>
  <c r="CG822" i="1"/>
  <c r="GJ822" i="1" s="1"/>
  <c r="CD822" i="1"/>
  <c r="CC822" i="1"/>
  <c r="CF821" i="1"/>
  <c r="CE821" i="1"/>
  <c r="CG821" i="1"/>
  <c r="GJ821" i="1" s="1"/>
  <c r="CD821" i="1"/>
  <c r="CC821" i="1"/>
  <c r="CF820" i="1"/>
  <c r="CE820" i="1"/>
  <c r="CG820" i="1"/>
  <c r="GJ820" i="1" s="1"/>
  <c r="CD820" i="1"/>
  <c r="CC820" i="1"/>
  <c r="CF819" i="1"/>
  <c r="CE819" i="1"/>
  <c r="CG819" i="1"/>
  <c r="GJ819" i="1" s="1"/>
  <c r="CD819" i="1"/>
  <c r="CC819" i="1"/>
  <c r="CF818" i="1"/>
  <c r="CE818" i="1"/>
  <c r="CG818" i="1"/>
  <c r="GJ818" i="1" s="1"/>
  <c r="CD818" i="1"/>
  <c r="CC818" i="1"/>
  <c r="CF817" i="1"/>
  <c r="CE817" i="1"/>
  <c r="CG817" i="1"/>
  <c r="GJ817" i="1" s="1"/>
  <c r="CD817" i="1"/>
  <c r="CC817" i="1"/>
  <c r="CF816" i="1"/>
  <c r="CE816" i="1"/>
  <c r="CG816" i="1"/>
  <c r="GJ816" i="1" s="1"/>
  <c r="CD816" i="1"/>
  <c r="CC816" i="1"/>
  <c r="CF815" i="1"/>
  <c r="CE815" i="1"/>
  <c r="CG815" i="1"/>
  <c r="GJ815" i="1" s="1"/>
  <c r="CD815" i="1"/>
  <c r="CC815" i="1"/>
  <c r="CF814" i="1"/>
  <c r="CE814" i="1"/>
  <c r="CG814" i="1"/>
  <c r="GJ814" i="1" s="1"/>
  <c r="CD814" i="1"/>
  <c r="CC814" i="1"/>
  <c r="CF813" i="1"/>
  <c r="CE813" i="1"/>
  <c r="CG813" i="1"/>
  <c r="GJ813" i="1" s="1"/>
  <c r="CD813" i="1"/>
  <c r="CC813" i="1"/>
  <c r="CF812" i="1"/>
  <c r="CE812" i="1"/>
  <c r="CG812" i="1"/>
  <c r="GJ812" i="1" s="1"/>
  <c r="CD812" i="1"/>
  <c r="CC812" i="1"/>
  <c r="CF811" i="1"/>
  <c r="CE811" i="1"/>
  <c r="CG811" i="1"/>
  <c r="GJ811" i="1" s="1"/>
  <c r="CD811" i="1"/>
  <c r="CC811" i="1"/>
  <c r="CF810" i="1"/>
  <c r="CE810" i="1"/>
  <c r="CG810" i="1"/>
  <c r="GJ810" i="1" s="1"/>
  <c r="CD810" i="1"/>
  <c r="CC810" i="1"/>
  <c r="CF809" i="1"/>
  <c r="CE809" i="1"/>
  <c r="CG809" i="1"/>
  <c r="GJ809" i="1" s="1"/>
  <c r="CD809" i="1"/>
  <c r="CC809" i="1"/>
  <c r="CF808" i="1"/>
  <c r="CE808" i="1"/>
  <c r="CG808" i="1"/>
  <c r="GJ808" i="1" s="1"/>
  <c r="CD808" i="1"/>
  <c r="CC808" i="1"/>
  <c r="CF807" i="1"/>
  <c r="CE807" i="1"/>
  <c r="CG807" i="1"/>
  <c r="GJ807" i="1" s="1"/>
  <c r="CD807" i="1"/>
  <c r="CC807" i="1"/>
  <c r="CF806" i="1"/>
  <c r="CE806" i="1"/>
  <c r="CG806" i="1"/>
  <c r="GJ806" i="1" s="1"/>
  <c r="CD806" i="1"/>
  <c r="CC806" i="1"/>
  <c r="CF805" i="1"/>
  <c r="CE805" i="1"/>
  <c r="CG805" i="1"/>
  <c r="GJ805" i="1" s="1"/>
  <c r="CD805" i="1"/>
  <c r="CC805" i="1"/>
  <c r="CF804" i="1"/>
  <c r="CE804" i="1"/>
  <c r="CG804" i="1"/>
  <c r="GJ804" i="1" s="1"/>
  <c r="CD804" i="1"/>
  <c r="CC804" i="1"/>
  <c r="CF803" i="1"/>
  <c r="CE803" i="1"/>
  <c r="CG803" i="1"/>
  <c r="GJ803" i="1" s="1"/>
  <c r="CD803" i="1"/>
  <c r="CC803" i="1"/>
  <c r="CF802" i="1"/>
  <c r="CE802" i="1"/>
  <c r="CG802" i="1"/>
  <c r="GJ802" i="1" s="1"/>
  <c r="CD802" i="1"/>
  <c r="CC802" i="1"/>
  <c r="CF801" i="1"/>
  <c r="CE801" i="1"/>
  <c r="CG801" i="1"/>
  <c r="GJ801" i="1" s="1"/>
  <c r="CD801" i="1"/>
  <c r="CC801" i="1"/>
  <c r="CF800" i="1"/>
  <c r="CE800" i="1"/>
  <c r="CG800" i="1"/>
  <c r="GJ800" i="1" s="1"/>
  <c r="CD800" i="1"/>
  <c r="CC800" i="1"/>
  <c r="CF799" i="1"/>
  <c r="CE799" i="1"/>
  <c r="CG799" i="1"/>
  <c r="GJ799" i="1" s="1"/>
  <c r="CD799" i="1"/>
  <c r="CC799" i="1"/>
  <c r="CF798" i="1"/>
  <c r="CE798" i="1"/>
  <c r="CG798" i="1"/>
  <c r="GJ798" i="1" s="1"/>
  <c r="CD798" i="1"/>
  <c r="CC798" i="1"/>
  <c r="CF797" i="1"/>
  <c r="CE797" i="1"/>
  <c r="CG797" i="1"/>
  <c r="GJ797" i="1" s="1"/>
  <c r="CD797" i="1"/>
  <c r="CC797" i="1"/>
  <c r="CF796" i="1"/>
  <c r="CE796" i="1"/>
  <c r="CG796" i="1"/>
  <c r="GJ796" i="1" s="1"/>
  <c r="CD796" i="1"/>
  <c r="CC796" i="1"/>
  <c r="CF795" i="1"/>
  <c r="CE795" i="1"/>
  <c r="CG795" i="1"/>
  <c r="GJ795" i="1" s="1"/>
  <c r="CD795" i="1"/>
  <c r="CC795" i="1"/>
  <c r="CF794" i="1"/>
  <c r="CE794" i="1"/>
  <c r="CG794" i="1"/>
  <c r="GJ794" i="1" s="1"/>
  <c r="CD794" i="1"/>
  <c r="CC794" i="1"/>
  <c r="CF793" i="1"/>
  <c r="CE793" i="1"/>
  <c r="CG793" i="1"/>
  <c r="GJ793" i="1" s="1"/>
  <c r="CD793" i="1"/>
  <c r="CC793" i="1"/>
  <c r="CF792" i="1"/>
  <c r="CE792" i="1"/>
  <c r="CG792" i="1"/>
  <c r="GJ792" i="1" s="1"/>
  <c r="CD792" i="1"/>
  <c r="CC792" i="1"/>
  <c r="CF791" i="1"/>
  <c r="CE791" i="1"/>
  <c r="CG791" i="1"/>
  <c r="GJ791" i="1" s="1"/>
  <c r="CD791" i="1"/>
  <c r="CC791" i="1"/>
  <c r="CF790" i="1"/>
  <c r="CE790" i="1"/>
  <c r="CG790" i="1"/>
  <c r="GJ790" i="1" s="1"/>
  <c r="CD790" i="1"/>
  <c r="CC790" i="1"/>
  <c r="CF789" i="1"/>
  <c r="CE789" i="1"/>
  <c r="CG789" i="1"/>
  <c r="GJ789" i="1" s="1"/>
  <c r="CD789" i="1"/>
  <c r="CC789" i="1"/>
  <c r="CF788" i="1"/>
  <c r="CE788" i="1"/>
  <c r="CG788" i="1"/>
  <c r="GJ788" i="1" s="1"/>
  <c r="CD788" i="1"/>
  <c r="CC788" i="1"/>
  <c r="CF787" i="1"/>
  <c r="CE787" i="1"/>
  <c r="CG787" i="1"/>
  <c r="GJ787" i="1" s="1"/>
  <c r="CD787" i="1"/>
  <c r="CC787" i="1"/>
  <c r="CF786" i="1"/>
  <c r="CE786" i="1"/>
  <c r="CG786" i="1"/>
  <c r="GJ786" i="1" s="1"/>
  <c r="CD786" i="1"/>
  <c r="CC786" i="1"/>
  <c r="CF785" i="1"/>
  <c r="CE785" i="1"/>
  <c r="CG785" i="1"/>
  <c r="GJ785" i="1" s="1"/>
  <c r="CD785" i="1"/>
  <c r="CC785" i="1"/>
  <c r="CF784" i="1"/>
  <c r="CE784" i="1"/>
  <c r="CG784" i="1"/>
  <c r="GJ784" i="1" s="1"/>
  <c r="CD784" i="1"/>
  <c r="CC784" i="1"/>
  <c r="CF783" i="1"/>
  <c r="CE783" i="1"/>
  <c r="CG783" i="1"/>
  <c r="GJ783" i="1" s="1"/>
  <c r="CD783" i="1"/>
  <c r="CC783" i="1"/>
  <c r="CF782" i="1"/>
  <c r="CE782" i="1"/>
  <c r="CG782" i="1"/>
  <c r="GJ782" i="1" s="1"/>
  <c r="CD782" i="1"/>
  <c r="CC782" i="1"/>
  <c r="CF781" i="1"/>
  <c r="CE781" i="1"/>
  <c r="CG781" i="1"/>
  <c r="GJ781" i="1" s="1"/>
  <c r="CD781" i="1"/>
  <c r="CC781" i="1"/>
  <c r="CF780" i="1"/>
  <c r="CE780" i="1"/>
  <c r="CG780" i="1"/>
  <c r="GJ780" i="1" s="1"/>
  <c r="CD780" i="1"/>
  <c r="CC780" i="1"/>
  <c r="CF779" i="1"/>
  <c r="CE779" i="1"/>
  <c r="CG779" i="1"/>
  <c r="GJ779" i="1" s="1"/>
  <c r="CD779" i="1"/>
  <c r="CC779" i="1"/>
  <c r="CF778" i="1"/>
  <c r="CE778" i="1"/>
  <c r="CG778" i="1"/>
  <c r="GJ778" i="1" s="1"/>
  <c r="CD778" i="1"/>
  <c r="CC778" i="1"/>
  <c r="CF777" i="1"/>
  <c r="CE777" i="1"/>
  <c r="CG777" i="1"/>
  <c r="GJ777" i="1" s="1"/>
  <c r="CD777" i="1"/>
  <c r="CC777" i="1"/>
  <c r="CF776" i="1"/>
  <c r="CE776" i="1"/>
  <c r="CG776" i="1"/>
  <c r="GJ776" i="1" s="1"/>
  <c r="CD776" i="1"/>
  <c r="CC776" i="1"/>
  <c r="CF775" i="1"/>
  <c r="CE775" i="1"/>
  <c r="CG775" i="1"/>
  <c r="GJ775" i="1" s="1"/>
  <c r="CD775" i="1"/>
  <c r="CC775" i="1"/>
  <c r="CF774" i="1"/>
  <c r="CE774" i="1"/>
  <c r="CG774" i="1"/>
  <c r="GJ774" i="1" s="1"/>
  <c r="CD774" i="1"/>
  <c r="CC774" i="1"/>
  <c r="CF773" i="1"/>
  <c r="CE773" i="1"/>
  <c r="CG773" i="1"/>
  <c r="GJ773" i="1" s="1"/>
  <c r="CD773" i="1"/>
  <c r="CC773" i="1"/>
  <c r="CF772" i="1"/>
  <c r="CE772" i="1"/>
  <c r="CG772" i="1"/>
  <c r="GJ772" i="1" s="1"/>
  <c r="CD772" i="1"/>
  <c r="CC772" i="1"/>
  <c r="CF771" i="1"/>
  <c r="CE771" i="1"/>
  <c r="CG771" i="1"/>
  <c r="GJ771" i="1" s="1"/>
  <c r="CD771" i="1"/>
  <c r="CC771" i="1"/>
  <c r="CF770" i="1"/>
  <c r="CE770" i="1"/>
  <c r="CG770" i="1"/>
  <c r="GJ770" i="1" s="1"/>
  <c r="CD770" i="1"/>
  <c r="CC770" i="1"/>
  <c r="CF769" i="1"/>
  <c r="CE769" i="1"/>
  <c r="CG769" i="1"/>
  <c r="GJ769" i="1" s="1"/>
  <c r="CD769" i="1"/>
  <c r="CC769" i="1"/>
  <c r="CF768" i="1"/>
  <c r="CE768" i="1"/>
  <c r="CG768" i="1"/>
  <c r="GJ768" i="1" s="1"/>
  <c r="CD768" i="1"/>
  <c r="CC768" i="1"/>
  <c r="CF767" i="1"/>
  <c r="CE767" i="1"/>
  <c r="CG767" i="1"/>
  <c r="GJ767" i="1" s="1"/>
  <c r="CD767" i="1"/>
  <c r="CC767" i="1"/>
  <c r="CF766" i="1"/>
  <c r="CE766" i="1"/>
  <c r="CG766" i="1"/>
  <c r="GJ766" i="1" s="1"/>
  <c r="CD766" i="1"/>
  <c r="CC766" i="1"/>
  <c r="CF765" i="1"/>
  <c r="CE765" i="1"/>
  <c r="CG765" i="1"/>
  <c r="GJ765" i="1" s="1"/>
  <c r="CD765" i="1"/>
  <c r="CC765" i="1"/>
  <c r="CF764" i="1"/>
  <c r="CE764" i="1"/>
  <c r="CG764" i="1"/>
  <c r="GJ764" i="1" s="1"/>
  <c r="CD764" i="1"/>
  <c r="CC764" i="1"/>
  <c r="CF763" i="1"/>
  <c r="CE763" i="1"/>
  <c r="CG763" i="1"/>
  <c r="GJ763" i="1" s="1"/>
  <c r="CD763" i="1"/>
  <c r="CC763" i="1"/>
  <c r="CF762" i="1"/>
  <c r="CE762" i="1"/>
  <c r="CG762" i="1"/>
  <c r="GJ762" i="1" s="1"/>
  <c r="CD762" i="1"/>
  <c r="CC762" i="1"/>
  <c r="CF761" i="1"/>
  <c r="CE761" i="1"/>
  <c r="CG761" i="1"/>
  <c r="GJ761" i="1" s="1"/>
  <c r="CD761" i="1"/>
  <c r="CC761" i="1"/>
  <c r="CF760" i="1"/>
  <c r="CE760" i="1"/>
  <c r="CG760" i="1"/>
  <c r="GJ760" i="1" s="1"/>
  <c r="CD760" i="1"/>
  <c r="CC760" i="1"/>
  <c r="CF759" i="1"/>
  <c r="CE759" i="1"/>
  <c r="CG759" i="1"/>
  <c r="GJ759" i="1" s="1"/>
  <c r="CD759" i="1"/>
  <c r="CC759" i="1"/>
  <c r="CF758" i="1"/>
  <c r="CE758" i="1"/>
  <c r="CG758" i="1"/>
  <c r="GJ758" i="1" s="1"/>
  <c r="CD758" i="1"/>
  <c r="CC758" i="1"/>
  <c r="CF757" i="1"/>
  <c r="CE757" i="1"/>
  <c r="CG757" i="1"/>
  <c r="GJ757" i="1" s="1"/>
  <c r="CD757" i="1"/>
  <c r="CC757" i="1"/>
  <c r="CF756" i="1"/>
  <c r="CE756" i="1"/>
  <c r="CG756" i="1"/>
  <c r="GJ756" i="1" s="1"/>
  <c r="CD756" i="1"/>
  <c r="CC756" i="1"/>
  <c r="CF755" i="1"/>
  <c r="CE755" i="1"/>
  <c r="CG755" i="1"/>
  <c r="GJ755" i="1" s="1"/>
  <c r="CD755" i="1"/>
  <c r="CC755" i="1"/>
  <c r="CF754" i="1"/>
  <c r="CE754" i="1"/>
  <c r="CG754" i="1"/>
  <c r="GJ754" i="1" s="1"/>
  <c r="CD754" i="1"/>
  <c r="CC754" i="1"/>
  <c r="CF753" i="1"/>
  <c r="CE753" i="1"/>
  <c r="CG753" i="1"/>
  <c r="GJ753" i="1" s="1"/>
  <c r="CD753" i="1"/>
  <c r="CC753" i="1"/>
  <c r="CF752" i="1"/>
  <c r="CE752" i="1"/>
  <c r="CG752" i="1"/>
  <c r="GJ752" i="1" s="1"/>
  <c r="CD752" i="1"/>
  <c r="CC752" i="1"/>
  <c r="CF751" i="1"/>
  <c r="CE751" i="1"/>
  <c r="CG751" i="1"/>
  <c r="GJ751" i="1" s="1"/>
  <c r="CD751" i="1"/>
  <c r="CC751" i="1"/>
  <c r="CF750" i="1"/>
  <c r="CE750" i="1"/>
  <c r="CG750" i="1"/>
  <c r="GJ750" i="1" s="1"/>
  <c r="CD750" i="1"/>
  <c r="CC750" i="1"/>
  <c r="CF749" i="1"/>
  <c r="CE749" i="1"/>
  <c r="CG749" i="1"/>
  <c r="GJ749" i="1" s="1"/>
  <c r="CD749" i="1"/>
  <c r="CC749" i="1"/>
  <c r="CF748" i="1"/>
  <c r="CE748" i="1"/>
  <c r="CG748" i="1"/>
  <c r="GJ748" i="1" s="1"/>
  <c r="CD748" i="1"/>
  <c r="CC748" i="1"/>
  <c r="CF747" i="1"/>
  <c r="CE747" i="1"/>
  <c r="CG747" i="1"/>
  <c r="GJ747" i="1" s="1"/>
  <c r="CD747" i="1"/>
  <c r="CC747" i="1"/>
  <c r="CF746" i="1"/>
  <c r="CE746" i="1"/>
  <c r="CG746" i="1"/>
  <c r="GJ746" i="1" s="1"/>
  <c r="CD746" i="1"/>
  <c r="CC746" i="1"/>
  <c r="CF745" i="1"/>
  <c r="CE745" i="1"/>
  <c r="CG745" i="1"/>
  <c r="GJ745" i="1" s="1"/>
  <c r="CD745" i="1"/>
  <c r="CC745" i="1"/>
  <c r="CF744" i="1"/>
  <c r="CE744" i="1"/>
  <c r="CG744" i="1"/>
  <c r="GJ744" i="1" s="1"/>
  <c r="CD744" i="1"/>
  <c r="CC744" i="1"/>
  <c r="CF743" i="1"/>
  <c r="CE743" i="1"/>
  <c r="CG743" i="1"/>
  <c r="GJ743" i="1" s="1"/>
  <c r="CD743" i="1"/>
  <c r="CC743" i="1"/>
  <c r="CF742" i="1"/>
  <c r="CE742" i="1"/>
  <c r="CG742" i="1"/>
  <c r="GJ742" i="1" s="1"/>
  <c r="CD742" i="1"/>
  <c r="CC742" i="1"/>
  <c r="CF741" i="1"/>
  <c r="CE741" i="1"/>
  <c r="CG741" i="1"/>
  <c r="GJ741" i="1" s="1"/>
  <c r="CD741" i="1"/>
  <c r="CC741" i="1"/>
  <c r="CF740" i="1"/>
  <c r="CE740" i="1"/>
  <c r="CG740" i="1"/>
  <c r="GJ740" i="1" s="1"/>
  <c r="CD740" i="1"/>
  <c r="CC740" i="1"/>
  <c r="CF739" i="1"/>
  <c r="CE739" i="1"/>
  <c r="CG739" i="1"/>
  <c r="GJ739" i="1" s="1"/>
  <c r="CD739" i="1"/>
  <c r="CC739" i="1"/>
  <c r="CF738" i="1"/>
  <c r="CE738" i="1"/>
  <c r="CG738" i="1"/>
  <c r="GJ738" i="1" s="1"/>
  <c r="CD738" i="1"/>
  <c r="CC738" i="1"/>
  <c r="CF737" i="1"/>
  <c r="CE737" i="1"/>
  <c r="CG737" i="1"/>
  <c r="GJ737" i="1" s="1"/>
  <c r="CD737" i="1"/>
  <c r="CC737" i="1"/>
  <c r="CF736" i="1"/>
  <c r="CE736" i="1"/>
  <c r="CG736" i="1"/>
  <c r="GJ736" i="1" s="1"/>
  <c r="CD736" i="1"/>
  <c r="CC736" i="1"/>
  <c r="CF735" i="1"/>
  <c r="CE735" i="1"/>
  <c r="CG735" i="1"/>
  <c r="GJ735" i="1" s="1"/>
  <c r="CD735" i="1"/>
  <c r="CC735" i="1"/>
  <c r="CF734" i="1"/>
  <c r="CE734" i="1"/>
  <c r="CG734" i="1"/>
  <c r="GJ734" i="1" s="1"/>
  <c r="CD734" i="1"/>
  <c r="CC734" i="1"/>
  <c r="CF733" i="1"/>
  <c r="CE733" i="1"/>
  <c r="CG733" i="1"/>
  <c r="GJ733" i="1" s="1"/>
  <c r="CD733" i="1"/>
  <c r="CC733" i="1"/>
  <c r="CF732" i="1"/>
  <c r="CE732" i="1"/>
  <c r="CG732" i="1"/>
  <c r="GJ732" i="1" s="1"/>
  <c r="CD732" i="1"/>
  <c r="CC732" i="1"/>
  <c r="CF731" i="1"/>
  <c r="CE731" i="1"/>
  <c r="CG731" i="1"/>
  <c r="GJ731" i="1" s="1"/>
  <c r="CD731" i="1"/>
  <c r="CC731" i="1"/>
  <c r="CF730" i="1"/>
  <c r="CE730" i="1"/>
  <c r="CG730" i="1"/>
  <c r="GJ730" i="1" s="1"/>
  <c r="CD730" i="1"/>
  <c r="CC730" i="1"/>
  <c r="CF729" i="1"/>
  <c r="CE729" i="1"/>
  <c r="CG729" i="1"/>
  <c r="GJ729" i="1" s="1"/>
  <c r="CD729" i="1"/>
  <c r="CC729" i="1"/>
  <c r="CF728" i="1"/>
  <c r="CE728" i="1"/>
  <c r="CG728" i="1"/>
  <c r="GJ728" i="1" s="1"/>
  <c r="CD728" i="1"/>
  <c r="CC728" i="1"/>
  <c r="CF727" i="1"/>
  <c r="CE727" i="1"/>
  <c r="CG727" i="1"/>
  <c r="GJ727" i="1" s="1"/>
  <c r="CD727" i="1"/>
  <c r="CC727" i="1"/>
  <c r="CF726" i="1"/>
  <c r="CE726" i="1"/>
  <c r="CG726" i="1"/>
  <c r="GJ726" i="1" s="1"/>
  <c r="CD726" i="1"/>
  <c r="CC726" i="1"/>
  <c r="CF725" i="1"/>
  <c r="CE725" i="1"/>
  <c r="CG725" i="1"/>
  <c r="GJ725" i="1" s="1"/>
  <c r="CD725" i="1"/>
  <c r="CC725" i="1"/>
  <c r="CF724" i="1"/>
  <c r="CE724" i="1"/>
  <c r="CG724" i="1"/>
  <c r="GJ724" i="1" s="1"/>
  <c r="CD724" i="1"/>
  <c r="CC724" i="1"/>
  <c r="CF723" i="1"/>
  <c r="CE723" i="1"/>
  <c r="CG723" i="1"/>
  <c r="GJ723" i="1" s="1"/>
  <c r="CD723" i="1"/>
  <c r="CC723" i="1"/>
  <c r="CF722" i="1"/>
  <c r="CE722" i="1"/>
  <c r="CG722" i="1"/>
  <c r="GJ722" i="1" s="1"/>
  <c r="CD722" i="1"/>
  <c r="CC722" i="1"/>
  <c r="CF721" i="1"/>
  <c r="CE721" i="1"/>
  <c r="CG721" i="1"/>
  <c r="GJ721" i="1" s="1"/>
  <c r="CD721" i="1"/>
  <c r="CC721" i="1"/>
  <c r="CF720" i="1"/>
  <c r="CE720" i="1"/>
  <c r="CG720" i="1"/>
  <c r="GJ720" i="1" s="1"/>
  <c r="CD720" i="1"/>
  <c r="CC720" i="1"/>
  <c r="CF719" i="1"/>
  <c r="CE719" i="1"/>
  <c r="CG719" i="1"/>
  <c r="GJ719" i="1" s="1"/>
  <c r="CD719" i="1"/>
  <c r="CC719" i="1"/>
  <c r="CF718" i="1"/>
  <c r="CE718" i="1"/>
  <c r="CG718" i="1"/>
  <c r="GJ718" i="1" s="1"/>
  <c r="CD718" i="1"/>
  <c r="CC718" i="1"/>
  <c r="CF717" i="1"/>
  <c r="CE717" i="1"/>
  <c r="CG717" i="1"/>
  <c r="GJ717" i="1" s="1"/>
  <c r="CD717" i="1"/>
  <c r="CC717" i="1"/>
  <c r="CF716" i="1"/>
  <c r="CE716" i="1"/>
  <c r="CG716" i="1"/>
  <c r="GJ716" i="1" s="1"/>
  <c r="CD716" i="1"/>
  <c r="CC716" i="1"/>
  <c r="CF715" i="1"/>
  <c r="CE715" i="1"/>
  <c r="CG715" i="1"/>
  <c r="GJ715" i="1" s="1"/>
  <c r="CD715" i="1"/>
  <c r="CC715" i="1"/>
  <c r="CF714" i="1"/>
  <c r="CE714" i="1"/>
  <c r="CG714" i="1"/>
  <c r="GJ714" i="1" s="1"/>
  <c r="CD714" i="1"/>
  <c r="CC714" i="1"/>
  <c r="CF713" i="1"/>
  <c r="CE713" i="1"/>
  <c r="CG713" i="1"/>
  <c r="GJ713" i="1" s="1"/>
  <c r="CD713" i="1"/>
  <c r="CC713" i="1"/>
  <c r="CF712" i="1"/>
  <c r="CE712" i="1"/>
  <c r="CG712" i="1"/>
  <c r="GJ712" i="1" s="1"/>
  <c r="CD712" i="1"/>
  <c r="CC712" i="1"/>
  <c r="CF711" i="1"/>
  <c r="CE711" i="1"/>
  <c r="CG711" i="1"/>
  <c r="GJ711" i="1" s="1"/>
  <c r="CD711" i="1"/>
  <c r="CC711" i="1"/>
  <c r="CF710" i="1"/>
  <c r="CE710" i="1"/>
  <c r="CG710" i="1"/>
  <c r="GJ710" i="1" s="1"/>
  <c r="CD710" i="1"/>
  <c r="CC710" i="1"/>
  <c r="CF709" i="1"/>
  <c r="CE709" i="1"/>
  <c r="CG709" i="1"/>
  <c r="GJ709" i="1" s="1"/>
  <c r="CD709" i="1"/>
  <c r="CC709" i="1"/>
  <c r="CF708" i="1"/>
  <c r="CE708" i="1"/>
  <c r="CG708" i="1"/>
  <c r="GJ708" i="1" s="1"/>
  <c r="CD708" i="1"/>
  <c r="CC708" i="1"/>
  <c r="CF707" i="1"/>
  <c r="CE707" i="1"/>
  <c r="CG707" i="1"/>
  <c r="GJ707" i="1" s="1"/>
  <c r="CD707" i="1"/>
  <c r="CC707" i="1"/>
  <c r="CF706" i="1"/>
  <c r="CE706" i="1"/>
  <c r="CG706" i="1"/>
  <c r="GJ706" i="1" s="1"/>
  <c r="CD706" i="1"/>
  <c r="CC706" i="1"/>
  <c r="CF705" i="1"/>
  <c r="CE705" i="1"/>
  <c r="CG705" i="1"/>
  <c r="GJ705" i="1" s="1"/>
  <c r="CD705" i="1"/>
  <c r="CC705" i="1"/>
  <c r="CF704" i="1"/>
  <c r="CE704" i="1"/>
  <c r="CG704" i="1"/>
  <c r="GJ704" i="1" s="1"/>
  <c r="CD704" i="1"/>
  <c r="CC704" i="1"/>
  <c r="CF703" i="1"/>
  <c r="CE703" i="1"/>
  <c r="CG703" i="1"/>
  <c r="GJ703" i="1" s="1"/>
  <c r="CD703" i="1"/>
  <c r="CC703" i="1"/>
  <c r="CF702" i="1"/>
  <c r="CE702" i="1"/>
  <c r="CG702" i="1"/>
  <c r="GJ702" i="1" s="1"/>
  <c r="CD702" i="1"/>
  <c r="CC702" i="1"/>
  <c r="CF701" i="1"/>
  <c r="CE701" i="1"/>
  <c r="CG701" i="1"/>
  <c r="GJ701" i="1" s="1"/>
  <c r="CD701" i="1"/>
  <c r="CC701" i="1"/>
  <c r="CF700" i="1"/>
  <c r="CE700" i="1"/>
  <c r="CG700" i="1"/>
  <c r="GJ700" i="1" s="1"/>
  <c r="CD700" i="1"/>
  <c r="CC700" i="1"/>
  <c r="CF699" i="1"/>
  <c r="CE699" i="1"/>
  <c r="CG699" i="1"/>
  <c r="GJ699" i="1" s="1"/>
  <c r="CD699" i="1"/>
  <c r="CC699" i="1"/>
  <c r="CF698" i="1"/>
  <c r="CE698" i="1"/>
  <c r="CG698" i="1"/>
  <c r="GJ698" i="1" s="1"/>
  <c r="CD698" i="1"/>
  <c r="CC698" i="1"/>
  <c r="CF697" i="1"/>
  <c r="CE697" i="1"/>
  <c r="CG697" i="1"/>
  <c r="GJ697" i="1" s="1"/>
  <c r="CD697" i="1"/>
  <c r="CC697" i="1"/>
  <c r="CF696" i="1"/>
  <c r="CE696" i="1"/>
  <c r="CG696" i="1"/>
  <c r="GJ696" i="1" s="1"/>
  <c r="CD696" i="1"/>
  <c r="CC696" i="1"/>
  <c r="CF695" i="1"/>
  <c r="CE695" i="1"/>
  <c r="CG695" i="1"/>
  <c r="GJ695" i="1" s="1"/>
  <c r="CD695" i="1"/>
  <c r="CC695" i="1"/>
  <c r="CF694" i="1"/>
  <c r="CE694" i="1"/>
  <c r="CG694" i="1"/>
  <c r="GJ694" i="1" s="1"/>
  <c r="CD694" i="1"/>
  <c r="CC694" i="1"/>
  <c r="CF693" i="1"/>
  <c r="CE693" i="1"/>
  <c r="CG693" i="1"/>
  <c r="GJ693" i="1" s="1"/>
  <c r="CD693" i="1"/>
  <c r="CC693" i="1"/>
  <c r="CF692" i="1"/>
  <c r="CE692" i="1"/>
  <c r="CG692" i="1"/>
  <c r="GJ692" i="1" s="1"/>
  <c r="CD692" i="1"/>
  <c r="CC692" i="1"/>
  <c r="CF691" i="1"/>
  <c r="CE691" i="1"/>
  <c r="CG691" i="1"/>
  <c r="GJ691" i="1" s="1"/>
  <c r="CD691" i="1"/>
  <c r="CC691" i="1"/>
  <c r="CF690" i="1"/>
  <c r="CE690" i="1"/>
  <c r="CG690" i="1"/>
  <c r="GJ690" i="1" s="1"/>
  <c r="CD690" i="1"/>
  <c r="CC690" i="1"/>
  <c r="CF689" i="1"/>
  <c r="CE689" i="1"/>
  <c r="CG689" i="1"/>
  <c r="GJ689" i="1" s="1"/>
  <c r="CD689" i="1"/>
  <c r="CC689" i="1"/>
  <c r="CF688" i="1"/>
  <c r="CE688" i="1"/>
  <c r="CG688" i="1"/>
  <c r="GJ688" i="1" s="1"/>
  <c r="CD688" i="1"/>
  <c r="CC688" i="1"/>
  <c r="CF687" i="1"/>
  <c r="CE687" i="1"/>
  <c r="CG687" i="1"/>
  <c r="GJ687" i="1" s="1"/>
  <c r="CD687" i="1"/>
  <c r="CC687" i="1"/>
  <c r="CF686" i="1"/>
  <c r="CE686" i="1"/>
  <c r="CG686" i="1"/>
  <c r="GJ686" i="1" s="1"/>
  <c r="CD686" i="1"/>
  <c r="CC686" i="1"/>
  <c r="CF685" i="1"/>
  <c r="CE685" i="1"/>
  <c r="CG685" i="1"/>
  <c r="GJ685" i="1" s="1"/>
  <c r="CD685" i="1"/>
  <c r="CC685" i="1"/>
  <c r="CF684" i="1"/>
  <c r="CE684" i="1"/>
  <c r="CG684" i="1"/>
  <c r="GJ684" i="1" s="1"/>
  <c r="CD684" i="1"/>
  <c r="CC684" i="1"/>
  <c r="CF683" i="1"/>
  <c r="CE683" i="1"/>
  <c r="CG683" i="1"/>
  <c r="GJ683" i="1" s="1"/>
  <c r="CD683" i="1"/>
  <c r="CC683" i="1"/>
  <c r="CF682" i="1"/>
  <c r="CE682" i="1"/>
  <c r="CG682" i="1"/>
  <c r="GJ682" i="1" s="1"/>
  <c r="CD682" i="1"/>
  <c r="CC682" i="1"/>
  <c r="CF681" i="1"/>
  <c r="CE681" i="1"/>
  <c r="CG681" i="1"/>
  <c r="GJ681" i="1" s="1"/>
  <c r="CD681" i="1"/>
  <c r="CC681" i="1"/>
  <c r="CF680" i="1"/>
  <c r="CE680" i="1"/>
  <c r="CG680" i="1"/>
  <c r="GJ680" i="1" s="1"/>
  <c r="CD680" i="1"/>
  <c r="CC680" i="1"/>
  <c r="CF679" i="1"/>
  <c r="CE679" i="1"/>
  <c r="CG679" i="1"/>
  <c r="GJ679" i="1" s="1"/>
  <c r="CD679" i="1"/>
  <c r="CC679" i="1"/>
  <c r="CF678" i="1"/>
  <c r="CE678" i="1"/>
  <c r="CG678" i="1"/>
  <c r="GJ678" i="1" s="1"/>
  <c r="CD678" i="1"/>
  <c r="CC678" i="1"/>
  <c r="CF677" i="1"/>
  <c r="CE677" i="1"/>
  <c r="CG677" i="1"/>
  <c r="GJ677" i="1" s="1"/>
  <c r="CD677" i="1"/>
  <c r="CC677" i="1"/>
  <c r="CF676" i="1"/>
  <c r="CE676" i="1"/>
  <c r="CG676" i="1"/>
  <c r="GJ676" i="1" s="1"/>
  <c r="CD676" i="1"/>
  <c r="CC676" i="1"/>
  <c r="CF675" i="1"/>
  <c r="CE675" i="1"/>
  <c r="CG675" i="1"/>
  <c r="GJ675" i="1" s="1"/>
  <c r="CD675" i="1"/>
  <c r="CC675" i="1"/>
  <c r="CF674" i="1"/>
  <c r="CE674" i="1"/>
  <c r="CG674" i="1"/>
  <c r="GJ674" i="1" s="1"/>
  <c r="CD674" i="1"/>
  <c r="CC674" i="1"/>
  <c r="CF673" i="1"/>
  <c r="CE673" i="1"/>
  <c r="CG673" i="1"/>
  <c r="GJ673" i="1" s="1"/>
  <c r="CD673" i="1"/>
  <c r="CC673" i="1"/>
  <c r="CF672" i="1"/>
  <c r="CE672" i="1"/>
  <c r="CG672" i="1"/>
  <c r="GJ672" i="1" s="1"/>
  <c r="CD672" i="1"/>
  <c r="CC672" i="1"/>
  <c r="CF671" i="1"/>
  <c r="CE671" i="1"/>
  <c r="CG671" i="1"/>
  <c r="GJ671" i="1" s="1"/>
  <c r="CD671" i="1"/>
  <c r="CC671" i="1"/>
  <c r="CF670" i="1"/>
  <c r="CE670" i="1"/>
  <c r="CG670" i="1"/>
  <c r="GJ670" i="1" s="1"/>
  <c r="CD670" i="1"/>
  <c r="CC670" i="1"/>
  <c r="CF669" i="1"/>
  <c r="CE669" i="1"/>
  <c r="CG669" i="1"/>
  <c r="GJ669" i="1" s="1"/>
  <c r="CD669" i="1"/>
  <c r="CC669" i="1"/>
  <c r="CF668" i="1"/>
  <c r="CE668" i="1"/>
  <c r="CG668" i="1"/>
  <c r="GJ668" i="1" s="1"/>
  <c r="CD668" i="1"/>
  <c r="CC668" i="1"/>
  <c r="CF667" i="1"/>
  <c r="CE667" i="1"/>
  <c r="CG667" i="1"/>
  <c r="GJ667" i="1" s="1"/>
  <c r="CD667" i="1"/>
  <c r="CC667" i="1"/>
  <c r="CF666" i="1"/>
  <c r="CE666" i="1"/>
  <c r="CG666" i="1"/>
  <c r="GJ666" i="1" s="1"/>
  <c r="CD666" i="1"/>
  <c r="CC666" i="1"/>
  <c r="CF665" i="1"/>
  <c r="CE665" i="1"/>
  <c r="CG665" i="1"/>
  <c r="GJ665" i="1" s="1"/>
  <c r="CD665" i="1"/>
  <c r="CC665" i="1"/>
  <c r="CF664" i="1"/>
  <c r="CE664" i="1"/>
  <c r="CG664" i="1"/>
  <c r="GJ664" i="1" s="1"/>
  <c r="CD664" i="1"/>
  <c r="CC664" i="1"/>
  <c r="CF663" i="1"/>
  <c r="CE663" i="1"/>
  <c r="CG663" i="1"/>
  <c r="GJ663" i="1" s="1"/>
  <c r="CD663" i="1"/>
  <c r="CC663" i="1"/>
  <c r="CF662" i="1"/>
  <c r="CE662" i="1"/>
  <c r="CG662" i="1"/>
  <c r="GJ662" i="1" s="1"/>
  <c r="CD662" i="1"/>
  <c r="CC662" i="1"/>
  <c r="CF661" i="1"/>
  <c r="CE661" i="1"/>
  <c r="CG661" i="1"/>
  <c r="GJ661" i="1" s="1"/>
  <c r="CD661" i="1"/>
  <c r="CC661" i="1"/>
  <c r="CF660" i="1"/>
  <c r="CE660" i="1"/>
  <c r="CG660" i="1"/>
  <c r="GJ660" i="1" s="1"/>
  <c r="CD660" i="1"/>
  <c r="CC660" i="1"/>
  <c r="CF659" i="1"/>
  <c r="CE659" i="1"/>
  <c r="CG659" i="1"/>
  <c r="GJ659" i="1" s="1"/>
  <c r="CD659" i="1"/>
  <c r="CC659" i="1"/>
  <c r="CF658" i="1"/>
  <c r="CE658" i="1"/>
  <c r="CG658" i="1"/>
  <c r="GJ658" i="1" s="1"/>
  <c r="CD658" i="1"/>
  <c r="CC658" i="1"/>
  <c r="CF657" i="1"/>
  <c r="CE657" i="1"/>
  <c r="CG657" i="1"/>
  <c r="GJ657" i="1" s="1"/>
  <c r="CD657" i="1"/>
  <c r="CC657" i="1"/>
  <c r="CF656" i="1"/>
  <c r="CE656" i="1"/>
  <c r="CG656" i="1"/>
  <c r="GJ656" i="1" s="1"/>
  <c r="CD656" i="1"/>
  <c r="CC656" i="1"/>
  <c r="CF655" i="1"/>
  <c r="CE655" i="1"/>
  <c r="CG655" i="1"/>
  <c r="GJ655" i="1" s="1"/>
  <c r="CD655" i="1"/>
  <c r="CC655" i="1"/>
  <c r="CF654" i="1"/>
  <c r="CE654" i="1"/>
  <c r="CG654" i="1"/>
  <c r="GJ654" i="1" s="1"/>
  <c r="CD654" i="1"/>
  <c r="CC654" i="1"/>
  <c r="CF653" i="1"/>
  <c r="CE653" i="1"/>
  <c r="CG653" i="1"/>
  <c r="GJ653" i="1" s="1"/>
  <c r="CD653" i="1"/>
  <c r="CC653" i="1"/>
  <c r="CF652" i="1"/>
  <c r="CE652" i="1"/>
  <c r="CG652" i="1"/>
  <c r="GJ652" i="1" s="1"/>
  <c r="CD652" i="1"/>
  <c r="CC652" i="1"/>
  <c r="CF651" i="1"/>
  <c r="CE651" i="1"/>
  <c r="CG651" i="1"/>
  <c r="GJ651" i="1" s="1"/>
  <c r="CD651" i="1"/>
  <c r="CC651" i="1"/>
  <c r="CF650" i="1"/>
  <c r="CE650" i="1"/>
  <c r="CG650" i="1"/>
  <c r="GJ650" i="1" s="1"/>
  <c r="CD650" i="1"/>
  <c r="CC650" i="1"/>
  <c r="CF649" i="1"/>
  <c r="CE649" i="1"/>
  <c r="CG649" i="1"/>
  <c r="GJ649" i="1" s="1"/>
  <c r="CD649" i="1"/>
  <c r="CC649" i="1"/>
  <c r="CF648" i="1"/>
  <c r="CE648" i="1"/>
  <c r="CG648" i="1"/>
  <c r="GJ648" i="1" s="1"/>
  <c r="CD648" i="1"/>
  <c r="CC648" i="1"/>
  <c r="CF647" i="1"/>
  <c r="CE647" i="1"/>
  <c r="CG647" i="1"/>
  <c r="GJ647" i="1" s="1"/>
  <c r="CD647" i="1"/>
  <c r="CC647" i="1"/>
  <c r="CF646" i="1"/>
  <c r="CE646" i="1"/>
  <c r="CG646" i="1"/>
  <c r="GJ646" i="1" s="1"/>
  <c r="CD646" i="1"/>
  <c r="CC646" i="1"/>
  <c r="CF645" i="1"/>
  <c r="CE645" i="1"/>
  <c r="CG645" i="1"/>
  <c r="GJ645" i="1" s="1"/>
  <c r="CD645" i="1"/>
  <c r="CC645" i="1"/>
  <c r="CF644" i="1"/>
  <c r="CE644" i="1"/>
  <c r="CG644" i="1"/>
  <c r="GJ644" i="1" s="1"/>
  <c r="CD644" i="1"/>
  <c r="CC644" i="1"/>
  <c r="CF643" i="1"/>
  <c r="CE643" i="1"/>
  <c r="CG643" i="1"/>
  <c r="GJ643" i="1" s="1"/>
  <c r="CD643" i="1"/>
  <c r="CC643" i="1"/>
  <c r="CF642" i="1"/>
  <c r="CE642" i="1"/>
  <c r="CG642" i="1"/>
  <c r="GJ642" i="1" s="1"/>
  <c r="CD642" i="1"/>
  <c r="CC642" i="1"/>
  <c r="CF641" i="1"/>
  <c r="CE641" i="1"/>
  <c r="CG641" i="1"/>
  <c r="GJ641" i="1" s="1"/>
  <c r="CD641" i="1"/>
  <c r="CC641" i="1"/>
  <c r="CF640" i="1"/>
  <c r="CE640" i="1"/>
  <c r="CG640" i="1"/>
  <c r="GJ640" i="1" s="1"/>
  <c r="CD640" i="1"/>
  <c r="CC640" i="1"/>
  <c r="CF639" i="1"/>
  <c r="CE639" i="1"/>
  <c r="CG639" i="1"/>
  <c r="GJ639" i="1" s="1"/>
  <c r="CD639" i="1"/>
  <c r="CC639" i="1"/>
  <c r="CF638" i="1"/>
  <c r="CE638" i="1"/>
  <c r="CG638" i="1"/>
  <c r="GJ638" i="1" s="1"/>
  <c r="CD638" i="1"/>
  <c r="CC638" i="1"/>
  <c r="CF637" i="1"/>
  <c r="CE637" i="1"/>
  <c r="CG637" i="1"/>
  <c r="GJ637" i="1" s="1"/>
  <c r="CD637" i="1"/>
  <c r="CC637" i="1"/>
  <c r="CF636" i="1"/>
  <c r="CE636" i="1"/>
  <c r="CG636" i="1"/>
  <c r="GJ636" i="1" s="1"/>
  <c r="CD636" i="1"/>
  <c r="CC636" i="1"/>
  <c r="CF635" i="1"/>
  <c r="CE635" i="1"/>
  <c r="CG635" i="1"/>
  <c r="GJ635" i="1" s="1"/>
  <c r="CD635" i="1"/>
  <c r="CC635" i="1"/>
  <c r="CF634" i="1"/>
  <c r="CE634" i="1"/>
  <c r="CG634" i="1"/>
  <c r="GJ634" i="1" s="1"/>
  <c r="CD634" i="1"/>
  <c r="CC634" i="1"/>
  <c r="CF633" i="1"/>
  <c r="CE633" i="1"/>
  <c r="CG633" i="1"/>
  <c r="GJ633" i="1" s="1"/>
  <c r="CD633" i="1"/>
  <c r="CC633" i="1"/>
  <c r="CF632" i="1"/>
  <c r="CE632" i="1"/>
  <c r="CG632" i="1"/>
  <c r="GJ632" i="1" s="1"/>
  <c r="CD632" i="1"/>
  <c r="CC632" i="1"/>
  <c r="CF631" i="1"/>
  <c r="CE631" i="1"/>
  <c r="CG631" i="1"/>
  <c r="GJ631" i="1" s="1"/>
  <c r="CD631" i="1"/>
  <c r="CC631" i="1"/>
  <c r="CF630" i="1"/>
  <c r="CE630" i="1"/>
  <c r="CG630" i="1"/>
  <c r="GJ630" i="1" s="1"/>
  <c r="CD630" i="1"/>
  <c r="CC630" i="1"/>
  <c r="CF629" i="1"/>
  <c r="CE629" i="1"/>
  <c r="CG629" i="1"/>
  <c r="GJ629" i="1" s="1"/>
  <c r="CD629" i="1"/>
  <c r="CC629" i="1"/>
  <c r="CF628" i="1"/>
  <c r="CE628" i="1"/>
  <c r="CG628" i="1"/>
  <c r="GJ628" i="1" s="1"/>
  <c r="CD628" i="1"/>
  <c r="CC628" i="1"/>
  <c r="CF627" i="1"/>
  <c r="CE627" i="1"/>
  <c r="CG627" i="1"/>
  <c r="GJ627" i="1" s="1"/>
  <c r="CD627" i="1"/>
  <c r="CC627" i="1"/>
  <c r="CF626" i="1"/>
  <c r="CE626" i="1"/>
  <c r="CG626" i="1"/>
  <c r="GJ626" i="1" s="1"/>
  <c r="CD626" i="1"/>
  <c r="CC626" i="1"/>
  <c r="CF625" i="1"/>
  <c r="CE625" i="1"/>
  <c r="CG625" i="1"/>
  <c r="GJ625" i="1" s="1"/>
  <c r="CD625" i="1"/>
  <c r="CC625" i="1"/>
  <c r="CF624" i="1"/>
  <c r="CE624" i="1"/>
  <c r="CG624" i="1"/>
  <c r="GJ624" i="1" s="1"/>
  <c r="CD624" i="1"/>
  <c r="CC624" i="1"/>
  <c r="CF623" i="1"/>
  <c r="CE623" i="1"/>
  <c r="CG623" i="1"/>
  <c r="GJ623" i="1" s="1"/>
  <c r="CD623" i="1"/>
  <c r="CC623" i="1"/>
  <c r="CF622" i="1"/>
  <c r="CE622" i="1"/>
  <c r="CG622" i="1"/>
  <c r="GJ622" i="1" s="1"/>
  <c r="CD622" i="1"/>
  <c r="CC622" i="1"/>
  <c r="CF621" i="1"/>
  <c r="CE621" i="1"/>
  <c r="CG621" i="1"/>
  <c r="GJ621" i="1" s="1"/>
  <c r="CD621" i="1"/>
  <c r="CC621" i="1"/>
  <c r="CF620" i="1"/>
  <c r="CE620" i="1"/>
  <c r="CG620" i="1"/>
  <c r="GJ620" i="1" s="1"/>
  <c r="CD620" i="1"/>
  <c r="CC620" i="1"/>
  <c r="CF619" i="1"/>
  <c r="CE619" i="1"/>
  <c r="CG619" i="1"/>
  <c r="GJ619" i="1" s="1"/>
  <c r="CD619" i="1"/>
  <c r="CC619" i="1"/>
  <c r="CF618" i="1"/>
  <c r="CE618" i="1"/>
  <c r="CG618" i="1"/>
  <c r="GJ618" i="1" s="1"/>
  <c r="CD618" i="1"/>
  <c r="CC618" i="1"/>
  <c r="CF617" i="1"/>
  <c r="CE617" i="1"/>
  <c r="CG617" i="1"/>
  <c r="GJ617" i="1" s="1"/>
  <c r="CD617" i="1"/>
  <c r="CC617" i="1"/>
  <c r="CF616" i="1"/>
  <c r="CE616" i="1"/>
  <c r="CG616" i="1"/>
  <c r="GJ616" i="1" s="1"/>
  <c r="CD616" i="1"/>
  <c r="CC616" i="1"/>
  <c r="CF615" i="1"/>
  <c r="CE615" i="1"/>
  <c r="CG615" i="1"/>
  <c r="GJ615" i="1" s="1"/>
  <c r="CD615" i="1"/>
  <c r="CC615" i="1"/>
  <c r="CF614" i="1"/>
  <c r="CE614" i="1"/>
  <c r="CG614" i="1"/>
  <c r="GJ614" i="1" s="1"/>
  <c r="CD614" i="1"/>
  <c r="CC614" i="1"/>
  <c r="CF613" i="1"/>
  <c r="CE613" i="1"/>
  <c r="CG613" i="1"/>
  <c r="GJ613" i="1" s="1"/>
  <c r="CD613" i="1"/>
  <c r="CC613" i="1"/>
  <c r="CF612" i="1"/>
  <c r="CE612" i="1"/>
  <c r="CG612" i="1"/>
  <c r="GJ612" i="1" s="1"/>
  <c r="CD612" i="1"/>
  <c r="CC612" i="1"/>
  <c r="CF611" i="1"/>
  <c r="CE611" i="1"/>
  <c r="CG611" i="1"/>
  <c r="GJ611" i="1" s="1"/>
  <c r="CD611" i="1"/>
  <c r="CC611" i="1"/>
  <c r="CF610" i="1"/>
  <c r="CE610" i="1"/>
  <c r="CG610" i="1"/>
  <c r="GJ610" i="1" s="1"/>
  <c r="CD610" i="1"/>
  <c r="CC610" i="1"/>
  <c r="CF609" i="1"/>
  <c r="CE609" i="1"/>
  <c r="CG609" i="1"/>
  <c r="GJ609" i="1" s="1"/>
  <c r="CD609" i="1"/>
  <c r="CC609" i="1"/>
  <c r="CF608" i="1"/>
  <c r="CE608" i="1"/>
  <c r="CG608" i="1"/>
  <c r="GJ608" i="1" s="1"/>
  <c r="CD608" i="1"/>
  <c r="CC608" i="1"/>
  <c r="CF607" i="1"/>
  <c r="CE607" i="1"/>
  <c r="CG607" i="1"/>
  <c r="GJ607" i="1" s="1"/>
  <c r="CD607" i="1"/>
  <c r="CC607" i="1"/>
  <c r="CF606" i="1"/>
  <c r="CE606" i="1"/>
  <c r="CG606" i="1"/>
  <c r="GJ606" i="1" s="1"/>
  <c r="CD606" i="1"/>
  <c r="CC606" i="1"/>
  <c r="CF605" i="1"/>
  <c r="CE605" i="1"/>
  <c r="CG605" i="1"/>
  <c r="GJ605" i="1" s="1"/>
  <c r="CD605" i="1"/>
  <c r="CC605" i="1"/>
  <c r="CF604" i="1"/>
  <c r="CE604" i="1"/>
  <c r="CG604" i="1"/>
  <c r="GJ604" i="1" s="1"/>
  <c r="CD604" i="1"/>
  <c r="CC604" i="1"/>
  <c r="CF603" i="1"/>
  <c r="CE603" i="1"/>
  <c r="CG603" i="1"/>
  <c r="GJ603" i="1" s="1"/>
  <c r="CD603" i="1"/>
  <c r="CC603" i="1"/>
  <c r="CF602" i="1"/>
  <c r="CE602" i="1"/>
  <c r="CG602" i="1"/>
  <c r="GJ602" i="1" s="1"/>
  <c r="CD602" i="1"/>
  <c r="CC602" i="1"/>
  <c r="CF601" i="1"/>
  <c r="CE601" i="1"/>
  <c r="CG601" i="1"/>
  <c r="GJ601" i="1" s="1"/>
  <c r="CD601" i="1"/>
  <c r="CC601" i="1"/>
  <c r="CF600" i="1"/>
  <c r="CE600" i="1"/>
  <c r="CG600" i="1"/>
  <c r="GJ600" i="1" s="1"/>
  <c r="CD600" i="1"/>
  <c r="CC600" i="1"/>
  <c r="CF599" i="1"/>
  <c r="CE599" i="1"/>
  <c r="CG599" i="1"/>
  <c r="GJ599" i="1" s="1"/>
  <c r="CD599" i="1"/>
  <c r="CC599" i="1"/>
  <c r="CF598" i="1"/>
  <c r="CE598" i="1"/>
  <c r="CG598" i="1"/>
  <c r="GJ598" i="1" s="1"/>
  <c r="CD598" i="1"/>
  <c r="CC598" i="1"/>
  <c r="CF597" i="1"/>
  <c r="CE597" i="1"/>
  <c r="CG597" i="1"/>
  <c r="GJ597" i="1" s="1"/>
  <c r="CD597" i="1"/>
  <c r="CC597" i="1"/>
  <c r="CF596" i="1"/>
  <c r="CE596" i="1"/>
  <c r="CG596" i="1"/>
  <c r="GJ596" i="1" s="1"/>
  <c r="CD596" i="1"/>
  <c r="CC596" i="1"/>
  <c r="CF595" i="1"/>
  <c r="CE595" i="1"/>
  <c r="CG595" i="1"/>
  <c r="GJ595" i="1" s="1"/>
  <c r="CD595" i="1"/>
  <c r="CC595" i="1"/>
  <c r="CF594" i="1"/>
  <c r="CE594" i="1"/>
  <c r="CG594" i="1"/>
  <c r="GJ594" i="1" s="1"/>
  <c r="CD594" i="1"/>
  <c r="CC594" i="1"/>
  <c r="CF593" i="1"/>
  <c r="CE593" i="1"/>
  <c r="CG593" i="1"/>
  <c r="GJ593" i="1" s="1"/>
  <c r="CD593" i="1"/>
  <c r="CC593" i="1"/>
  <c r="CF592" i="1"/>
  <c r="CE592" i="1"/>
  <c r="CG592" i="1"/>
  <c r="GJ592" i="1" s="1"/>
  <c r="CD592" i="1"/>
  <c r="CC592" i="1"/>
  <c r="CF591" i="1"/>
  <c r="CE591" i="1"/>
  <c r="CG591" i="1"/>
  <c r="GJ591" i="1" s="1"/>
  <c r="CD591" i="1"/>
  <c r="CC591" i="1"/>
  <c r="CF590" i="1"/>
  <c r="CE590" i="1"/>
  <c r="CG590" i="1"/>
  <c r="GJ590" i="1" s="1"/>
  <c r="CD590" i="1"/>
  <c r="CC590" i="1"/>
  <c r="CF589" i="1"/>
  <c r="CE589" i="1"/>
  <c r="CG589" i="1"/>
  <c r="GJ589" i="1" s="1"/>
  <c r="CD589" i="1"/>
  <c r="CC589" i="1"/>
  <c r="CF588" i="1"/>
  <c r="CE588" i="1"/>
  <c r="CG588" i="1"/>
  <c r="GJ588" i="1" s="1"/>
  <c r="CD588" i="1"/>
  <c r="CC588" i="1"/>
  <c r="CF587" i="1"/>
  <c r="CE587" i="1"/>
  <c r="CG587" i="1"/>
  <c r="GJ587" i="1" s="1"/>
  <c r="CD587" i="1"/>
  <c r="CC587" i="1"/>
  <c r="CF586" i="1"/>
  <c r="CE586" i="1"/>
  <c r="CG586" i="1"/>
  <c r="GJ586" i="1" s="1"/>
  <c r="CD586" i="1"/>
  <c r="CC586" i="1"/>
  <c r="CF585" i="1"/>
  <c r="CE585" i="1"/>
  <c r="CG585" i="1"/>
  <c r="GJ585" i="1" s="1"/>
  <c r="CD585" i="1"/>
  <c r="CC585" i="1"/>
  <c r="CF584" i="1"/>
  <c r="CE584" i="1"/>
  <c r="CG584" i="1"/>
  <c r="GJ584" i="1" s="1"/>
  <c r="CD584" i="1"/>
  <c r="CC584" i="1"/>
  <c r="CF583" i="1"/>
  <c r="CE583" i="1"/>
  <c r="CG583" i="1"/>
  <c r="GJ583" i="1" s="1"/>
  <c r="CD583" i="1"/>
  <c r="CC583" i="1"/>
  <c r="CF582" i="1"/>
  <c r="CE582" i="1"/>
  <c r="CG582" i="1"/>
  <c r="GJ582" i="1" s="1"/>
  <c r="CD582" i="1"/>
  <c r="CC582" i="1"/>
  <c r="CF581" i="1"/>
  <c r="CE581" i="1"/>
  <c r="CG581" i="1"/>
  <c r="GJ581" i="1" s="1"/>
  <c r="CD581" i="1"/>
  <c r="CC581" i="1"/>
  <c r="CF580" i="1"/>
  <c r="CE580" i="1"/>
  <c r="CG580" i="1"/>
  <c r="GJ580" i="1" s="1"/>
  <c r="CD580" i="1"/>
  <c r="CC580" i="1"/>
  <c r="CF579" i="1"/>
  <c r="CE579" i="1"/>
  <c r="CG579" i="1"/>
  <c r="GJ579" i="1" s="1"/>
  <c r="CD579" i="1"/>
  <c r="CC579" i="1"/>
  <c r="CF578" i="1"/>
  <c r="CE578" i="1"/>
  <c r="CG578" i="1"/>
  <c r="GJ578" i="1" s="1"/>
  <c r="CD578" i="1"/>
  <c r="CC578" i="1"/>
  <c r="CF577" i="1"/>
  <c r="CE577" i="1"/>
  <c r="CG577" i="1"/>
  <c r="GJ577" i="1" s="1"/>
  <c r="CD577" i="1"/>
  <c r="CC577" i="1"/>
  <c r="CF576" i="1"/>
  <c r="CE576" i="1"/>
  <c r="CG576" i="1"/>
  <c r="GJ576" i="1" s="1"/>
  <c r="CD576" i="1"/>
  <c r="CC576" i="1"/>
  <c r="CF575" i="1"/>
  <c r="CE575" i="1"/>
  <c r="CG575" i="1"/>
  <c r="GJ575" i="1" s="1"/>
  <c r="CD575" i="1"/>
  <c r="CC575" i="1"/>
  <c r="CF574" i="1"/>
  <c r="CE574" i="1"/>
  <c r="CG574" i="1"/>
  <c r="GJ574" i="1" s="1"/>
  <c r="CD574" i="1"/>
  <c r="CC574" i="1"/>
  <c r="CF573" i="1"/>
  <c r="CE573" i="1"/>
  <c r="CG573" i="1"/>
  <c r="GJ573" i="1" s="1"/>
  <c r="CD573" i="1"/>
  <c r="CC573" i="1"/>
  <c r="CF572" i="1"/>
  <c r="CE572" i="1"/>
  <c r="CG572" i="1"/>
  <c r="GJ572" i="1" s="1"/>
  <c r="CD572" i="1"/>
  <c r="CC572" i="1"/>
  <c r="CF571" i="1"/>
  <c r="CE571" i="1"/>
  <c r="CG571" i="1"/>
  <c r="GJ571" i="1" s="1"/>
  <c r="CD571" i="1"/>
  <c r="CC571" i="1"/>
  <c r="CF570" i="1"/>
  <c r="CE570" i="1"/>
  <c r="CG570" i="1"/>
  <c r="GJ570" i="1" s="1"/>
  <c r="CD570" i="1"/>
  <c r="CC570" i="1"/>
  <c r="CF569" i="1"/>
  <c r="CE569" i="1"/>
  <c r="CG569" i="1"/>
  <c r="GJ569" i="1" s="1"/>
  <c r="CD569" i="1"/>
  <c r="CC569" i="1"/>
  <c r="CF568" i="1"/>
  <c r="CE568" i="1"/>
  <c r="CG568" i="1"/>
  <c r="GJ568" i="1" s="1"/>
  <c r="CD568" i="1"/>
  <c r="CC568" i="1"/>
  <c r="CF567" i="1"/>
  <c r="CE567" i="1"/>
  <c r="CG567" i="1"/>
  <c r="GJ567" i="1" s="1"/>
  <c r="CD567" i="1"/>
  <c r="CC567" i="1"/>
  <c r="CF566" i="1"/>
  <c r="CE566" i="1"/>
  <c r="CG566" i="1"/>
  <c r="GJ566" i="1" s="1"/>
  <c r="CD566" i="1"/>
  <c r="CC566" i="1"/>
  <c r="CF565" i="1"/>
  <c r="CE565" i="1"/>
  <c r="CG565" i="1"/>
  <c r="GJ565" i="1" s="1"/>
  <c r="CD565" i="1"/>
  <c r="CC565" i="1"/>
  <c r="CF564" i="1"/>
  <c r="CE564" i="1"/>
  <c r="CG564" i="1"/>
  <c r="GJ564" i="1" s="1"/>
  <c r="CD564" i="1"/>
  <c r="CC564" i="1"/>
  <c r="CF563" i="1"/>
  <c r="CE563" i="1"/>
  <c r="CG563" i="1"/>
  <c r="GJ563" i="1" s="1"/>
  <c r="CD563" i="1"/>
  <c r="CC563" i="1"/>
  <c r="CF562" i="1"/>
  <c r="CE562" i="1"/>
  <c r="CG562" i="1"/>
  <c r="GJ562" i="1" s="1"/>
  <c r="CD562" i="1"/>
  <c r="CC562" i="1"/>
  <c r="CF561" i="1"/>
  <c r="CE561" i="1"/>
  <c r="CG561" i="1"/>
  <c r="GJ561" i="1" s="1"/>
  <c r="CD561" i="1"/>
  <c r="CC561" i="1"/>
  <c r="CF560" i="1"/>
  <c r="CE560" i="1"/>
  <c r="CG560" i="1"/>
  <c r="GJ560" i="1" s="1"/>
  <c r="CD560" i="1"/>
  <c r="CC560" i="1"/>
  <c r="CF559" i="1"/>
  <c r="CE559" i="1"/>
  <c r="CG559" i="1"/>
  <c r="GJ559" i="1" s="1"/>
  <c r="CD559" i="1"/>
  <c r="CC559" i="1"/>
  <c r="CF558" i="1"/>
  <c r="CE558" i="1"/>
  <c r="CG558" i="1"/>
  <c r="GJ558" i="1" s="1"/>
  <c r="CD558" i="1"/>
  <c r="CC558" i="1"/>
  <c r="CF557" i="1"/>
  <c r="CE557" i="1"/>
  <c r="CG557" i="1"/>
  <c r="GJ557" i="1" s="1"/>
  <c r="CD557" i="1"/>
  <c r="CC557" i="1"/>
  <c r="CF556" i="1"/>
  <c r="CE556" i="1"/>
  <c r="CG556" i="1"/>
  <c r="GJ556" i="1" s="1"/>
  <c r="CD556" i="1"/>
  <c r="CC556" i="1"/>
  <c r="CF555" i="1"/>
  <c r="CE555" i="1"/>
  <c r="CG555" i="1"/>
  <c r="GJ555" i="1" s="1"/>
  <c r="CD555" i="1"/>
  <c r="CC555" i="1"/>
  <c r="CF554" i="1"/>
  <c r="CE554" i="1"/>
  <c r="CG554" i="1"/>
  <c r="GJ554" i="1" s="1"/>
  <c r="CD554" i="1"/>
  <c r="CC554" i="1"/>
  <c r="CF553" i="1"/>
  <c r="CE553" i="1"/>
  <c r="CG553" i="1"/>
  <c r="GJ553" i="1" s="1"/>
  <c r="CD553" i="1"/>
  <c r="CC553" i="1"/>
  <c r="CF552" i="1"/>
  <c r="CE552" i="1"/>
  <c r="CG552" i="1"/>
  <c r="GJ552" i="1" s="1"/>
  <c r="CD552" i="1"/>
  <c r="CC552" i="1"/>
  <c r="CF551" i="1"/>
  <c r="CE551" i="1"/>
  <c r="CG551" i="1"/>
  <c r="GJ551" i="1" s="1"/>
  <c r="CD551" i="1"/>
  <c r="CC551" i="1"/>
  <c r="CF550" i="1"/>
  <c r="CE550" i="1"/>
  <c r="CG550" i="1"/>
  <c r="GJ550" i="1" s="1"/>
  <c r="CD550" i="1"/>
  <c r="CC550" i="1"/>
  <c r="CF549" i="1"/>
  <c r="CE549" i="1"/>
  <c r="CG549" i="1"/>
  <c r="GJ549" i="1" s="1"/>
  <c r="CD549" i="1"/>
  <c r="CC549" i="1"/>
  <c r="CF548" i="1"/>
  <c r="CE548" i="1"/>
  <c r="CG548" i="1"/>
  <c r="GJ548" i="1" s="1"/>
  <c r="CD548" i="1"/>
  <c r="CC548" i="1"/>
  <c r="CF547" i="1"/>
  <c r="CE547" i="1"/>
  <c r="CG547" i="1"/>
  <c r="GJ547" i="1" s="1"/>
  <c r="CD547" i="1"/>
  <c r="CC547" i="1"/>
  <c r="CF546" i="1"/>
  <c r="CE546" i="1"/>
  <c r="CG546" i="1"/>
  <c r="GJ546" i="1" s="1"/>
  <c r="CD546" i="1"/>
  <c r="CC546" i="1"/>
  <c r="CF545" i="1"/>
  <c r="CE545" i="1"/>
  <c r="CG545" i="1"/>
  <c r="GJ545" i="1" s="1"/>
  <c r="CD545" i="1"/>
  <c r="CC545" i="1"/>
  <c r="CF544" i="1"/>
  <c r="CE544" i="1"/>
  <c r="CG544" i="1"/>
  <c r="GJ544" i="1" s="1"/>
  <c r="CD544" i="1"/>
  <c r="CC544" i="1"/>
  <c r="CF543" i="1"/>
  <c r="CE543" i="1"/>
  <c r="CG543" i="1"/>
  <c r="GJ543" i="1" s="1"/>
  <c r="CD543" i="1"/>
  <c r="CC543" i="1"/>
  <c r="CF542" i="1"/>
  <c r="CE542" i="1"/>
  <c r="CG542" i="1"/>
  <c r="GJ542" i="1" s="1"/>
  <c r="CD542" i="1"/>
  <c r="CC542" i="1"/>
  <c r="CF541" i="1"/>
  <c r="CE541" i="1"/>
  <c r="CG541" i="1"/>
  <c r="GJ541" i="1" s="1"/>
  <c r="CD541" i="1"/>
  <c r="CC541" i="1"/>
  <c r="CF540" i="1"/>
  <c r="CE540" i="1"/>
  <c r="CG540" i="1"/>
  <c r="GJ540" i="1" s="1"/>
  <c r="CD540" i="1"/>
  <c r="CC540" i="1"/>
  <c r="CF539" i="1"/>
  <c r="CE539" i="1"/>
  <c r="CG539" i="1"/>
  <c r="GJ539" i="1" s="1"/>
  <c r="CD539" i="1"/>
  <c r="CC539" i="1"/>
  <c r="CF538" i="1"/>
  <c r="CE538" i="1"/>
  <c r="CG538" i="1"/>
  <c r="GJ538" i="1" s="1"/>
  <c r="CD538" i="1"/>
  <c r="CC538" i="1"/>
  <c r="CF537" i="1"/>
  <c r="CE537" i="1"/>
  <c r="CG537" i="1"/>
  <c r="GJ537" i="1" s="1"/>
  <c r="CD537" i="1"/>
  <c r="CC537" i="1"/>
  <c r="CF536" i="1"/>
  <c r="CE536" i="1"/>
  <c r="CG536" i="1"/>
  <c r="GJ536" i="1" s="1"/>
  <c r="CD536" i="1"/>
  <c r="CC536" i="1"/>
  <c r="CF535" i="1"/>
  <c r="CE535" i="1"/>
  <c r="CG535" i="1"/>
  <c r="GJ535" i="1" s="1"/>
  <c r="CD535" i="1"/>
  <c r="CC535" i="1"/>
  <c r="CF534" i="1"/>
  <c r="CE534" i="1"/>
  <c r="CG534" i="1"/>
  <c r="GJ534" i="1" s="1"/>
  <c r="CD534" i="1"/>
  <c r="CC534" i="1"/>
  <c r="CF533" i="1"/>
  <c r="CE533" i="1"/>
  <c r="CG533" i="1"/>
  <c r="GJ533" i="1" s="1"/>
  <c r="CD533" i="1"/>
  <c r="CC533" i="1"/>
  <c r="CF532" i="1"/>
  <c r="CE532" i="1"/>
  <c r="CG532" i="1"/>
  <c r="GJ532" i="1" s="1"/>
  <c r="CD532" i="1"/>
  <c r="CC532" i="1"/>
  <c r="CF531" i="1"/>
  <c r="CE531" i="1"/>
  <c r="CG531" i="1"/>
  <c r="GJ531" i="1" s="1"/>
  <c r="CD531" i="1"/>
  <c r="CC531" i="1"/>
  <c r="CF530" i="1"/>
  <c r="CE530" i="1"/>
  <c r="CG530" i="1"/>
  <c r="GJ530" i="1" s="1"/>
  <c r="CD530" i="1"/>
  <c r="CC530" i="1"/>
  <c r="CF529" i="1"/>
  <c r="CE529" i="1"/>
  <c r="CG529" i="1"/>
  <c r="GJ529" i="1" s="1"/>
  <c r="CD529" i="1"/>
  <c r="CC529" i="1"/>
  <c r="CF528" i="1"/>
  <c r="CE528" i="1"/>
  <c r="CG528" i="1"/>
  <c r="GJ528" i="1" s="1"/>
  <c r="CD528" i="1"/>
  <c r="CC528" i="1"/>
  <c r="CF527" i="1"/>
  <c r="CE527" i="1"/>
  <c r="CG527" i="1"/>
  <c r="GJ527" i="1" s="1"/>
  <c r="CD527" i="1"/>
  <c r="CC527" i="1"/>
  <c r="CF526" i="1"/>
  <c r="CE526" i="1"/>
  <c r="CG526" i="1"/>
  <c r="GJ526" i="1" s="1"/>
  <c r="CD526" i="1"/>
  <c r="CC526" i="1"/>
  <c r="CF525" i="1"/>
  <c r="CE525" i="1"/>
  <c r="CG525" i="1"/>
  <c r="GJ525" i="1" s="1"/>
  <c r="CD525" i="1"/>
  <c r="CC525" i="1"/>
  <c r="CF524" i="1"/>
  <c r="CE524" i="1"/>
  <c r="CG524" i="1"/>
  <c r="GJ524" i="1" s="1"/>
  <c r="CD524" i="1"/>
  <c r="CC524" i="1"/>
  <c r="CF523" i="1"/>
  <c r="CE523" i="1"/>
  <c r="CG523" i="1"/>
  <c r="GJ523" i="1" s="1"/>
  <c r="CD523" i="1"/>
  <c r="CC523" i="1"/>
  <c r="CF522" i="1"/>
  <c r="CE522" i="1"/>
  <c r="CG522" i="1"/>
  <c r="GJ522" i="1" s="1"/>
  <c r="CD522" i="1"/>
  <c r="CC522" i="1"/>
  <c r="CF521" i="1"/>
  <c r="CE521" i="1"/>
  <c r="CG521" i="1"/>
  <c r="GJ521" i="1" s="1"/>
  <c r="CD521" i="1"/>
  <c r="CC521" i="1"/>
  <c r="CF520" i="1"/>
  <c r="CE520" i="1"/>
  <c r="CG520" i="1"/>
  <c r="GJ520" i="1" s="1"/>
  <c r="CD520" i="1"/>
  <c r="CC520" i="1"/>
  <c r="CF519" i="1"/>
  <c r="CE519" i="1"/>
  <c r="CG519" i="1"/>
  <c r="GJ519" i="1" s="1"/>
  <c r="CD519" i="1"/>
  <c r="CC519" i="1"/>
  <c r="CF518" i="1"/>
  <c r="CE518" i="1"/>
  <c r="CG518" i="1"/>
  <c r="GJ518" i="1" s="1"/>
  <c r="CD518" i="1"/>
  <c r="CC518" i="1"/>
  <c r="CF517" i="1"/>
  <c r="CE517" i="1"/>
  <c r="CG517" i="1"/>
  <c r="GJ517" i="1" s="1"/>
  <c r="CD517" i="1"/>
  <c r="CC517" i="1"/>
  <c r="CF516" i="1"/>
  <c r="CE516" i="1"/>
  <c r="CG516" i="1"/>
  <c r="GJ516" i="1" s="1"/>
  <c r="CD516" i="1"/>
  <c r="CC516" i="1"/>
  <c r="CF515" i="1"/>
  <c r="CE515" i="1"/>
  <c r="CG515" i="1"/>
  <c r="GJ515" i="1" s="1"/>
  <c r="CD515" i="1"/>
  <c r="CC515" i="1"/>
  <c r="CF514" i="1"/>
  <c r="CE514" i="1"/>
  <c r="CG514" i="1"/>
  <c r="GJ514" i="1" s="1"/>
  <c r="CD514" i="1"/>
  <c r="CC514" i="1"/>
  <c r="CF513" i="1"/>
  <c r="CE513" i="1"/>
  <c r="CG513" i="1"/>
  <c r="GJ513" i="1" s="1"/>
  <c r="CD513" i="1"/>
  <c r="CC513" i="1"/>
  <c r="CF512" i="1"/>
  <c r="CE512" i="1"/>
  <c r="CG512" i="1"/>
  <c r="GJ512" i="1" s="1"/>
  <c r="CD512" i="1"/>
  <c r="CC512" i="1"/>
  <c r="CF511" i="1"/>
  <c r="CE511" i="1"/>
  <c r="CG511" i="1"/>
  <c r="GJ511" i="1" s="1"/>
  <c r="CD511" i="1"/>
  <c r="CC511" i="1"/>
  <c r="CF510" i="1"/>
  <c r="CE510" i="1"/>
  <c r="CG510" i="1"/>
  <c r="GJ510" i="1" s="1"/>
  <c r="CD510" i="1"/>
  <c r="CC510" i="1"/>
  <c r="CF509" i="1"/>
  <c r="CE509" i="1"/>
  <c r="CG509" i="1"/>
  <c r="GJ509" i="1" s="1"/>
  <c r="CD509" i="1"/>
  <c r="CC509" i="1"/>
  <c r="CF508" i="1"/>
  <c r="CE508" i="1"/>
  <c r="CG508" i="1"/>
  <c r="GJ508" i="1" s="1"/>
  <c r="CD508" i="1"/>
  <c r="CC508" i="1"/>
  <c r="CF507" i="1"/>
  <c r="CE507" i="1"/>
  <c r="CG507" i="1"/>
  <c r="GJ507" i="1" s="1"/>
  <c r="CD507" i="1"/>
  <c r="CC507" i="1"/>
  <c r="CF506" i="1"/>
  <c r="CE506" i="1"/>
  <c r="CG506" i="1"/>
  <c r="GJ506" i="1" s="1"/>
  <c r="CD506" i="1"/>
  <c r="CC506" i="1"/>
  <c r="CF505" i="1"/>
  <c r="CE505" i="1"/>
  <c r="CG505" i="1"/>
  <c r="GJ505" i="1" s="1"/>
  <c r="CD505" i="1"/>
  <c r="CC505" i="1"/>
  <c r="CF504" i="1"/>
  <c r="CE504" i="1"/>
  <c r="CG504" i="1"/>
  <c r="GJ504" i="1" s="1"/>
  <c r="CD504" i="1"/>
  <c r="CC504" i="1"/>
  <c r="CF503" i="1"/>
  <c r="CE503" i="1"/>
  <c r="CG503" i="1"/>
  <c r="GJ503" i="1" s="1"/>
  <c r="CD503" i="1"/>
  <c r="CC503" i="1"/>
  <c r="CF502" i="1"/>
  <c r="CE502" i="1"/>
  <c r="CG502" i="1"/>
  <c r="GJ502" i="1" s="1"/>
  <c r="CD502" i="1"/>
  <c r="CC502" i="1"/>
  <c r="CF501" i="1"/>
  <c r="CE501" i="1"/>
  <c r="CG501" i="1"/>
  <c r="GJ501" i="1" s="1"/>
  <c r="CD501" i="1"/>
  <c r="CC501" i="1"/>
  <c r="CF500" i="1"/>
  <c r="CE500" i="1"/>
  <c r="CG500" i="1"/>
  <c r="GJ500" i="1" s="1"/>
  <c r="CD500" i="1"/>
  <c r="CC500" i="1"/>
  <c r="CF499" i="1"/>
  <c r="CE499" i="1"/>
  <c r="CG499" i="1"/>
  <c r="GJ499" i="1" s="1"/>
  <c r="CD499" i="1"/>
  <c r="CC499" i="1"/>
  <c r="CF498" i="1"/>
  <c r="CE498" i="1"/>
  <c r="CG498" i="1"/>
  <c r="GJ498" i="1" s="1"/>
  <c r="CD498" i="1"/>
  <c r="CC498" i="1"/>
  <c r="CF497" i="1"/>
  <c r="CE497" i="1"/>
  <c r="CG497" i="1"/>
  <c r="GJ497" i="1" s="1"/>
  <c r="CD497" i="1"/>
  <c r="CC497" i="1"/>
  <c r="CF496" i="1"/>
  <c r="CE496" i="1"/>
  <c r="CG496" i="1"/>
  <c r="GJ496" i="1" s="1"/>
  <c r="CD496" i="1"/>
  <c r="CC496" i="1"/>
  <c r="CF495" i="1"/>
  <c r="CE495" i="1"/>
  <c r="CG495" i="1"/>
  <c r="GJ495" i="1" s="1"/>
  <c r="CD495" i="1"/>
  <c r="CC495" i="1"/>
  <c r="CF494" i="1"/>
  <c r="CE494" i="1"/>
  <c r="CG494" i="1"/>
  <c r="GJ494" i="1" s="1"/>
  <c r="CD494" i="1"/>
  <c r="CC494" i="1"/>
  <c r="CF493" i="1"/>
  <c r="CE493" i="1"/>
  <c r="CG493" i="1"/>
  <c r="GJ493" i="1" s="1"/>
  <c r="CD493" i="1"/>
  <c r="CC493" i="1"/>
  <c r="CF492" i="1"/>
  <c r="CE492" i="1"/>
  <c r="CG492" i="1"/>
  <c r="GJ492" i="1" s="1"/>
  <c r="CD492" i="1"/>
  <c r="CC492" i="1"/>
  <c r="CF491" i="1"/>
  <c r="CE491" i="1"/>
  <c r="CG491" i="1"/>
  <c r="GJ491" i="1" s="1"/>
  <c r="CD491" i="1"/>
  <c r="CC491" i="1"/>
  <c r="CF490" i="1"/>
  <c r="CE490" i="1"/>
  <c r="CG490" i="1"/>
  <c r="GJ490" i="1" s="1"/>
  <c r="CD490" i="1"/>
  <c r="CC490" i="1"/>
  <c r="CF489" i="1"/>
  <c r="CE489" i="1"/>
  <c r="CG489" i="1"/>
  <c r="GJ489" i="1" s="1"/>
  <c r="CD489" i="1"/>
  <c r="CC489" i="1"/>
  <c r="CF488" i="1"/>
  <c r="CE488" i="1"/>
  <c r="CG488" i="1"/>
  <c r="GJ488" i="1" s="1"/>
  <c r="CD488" i="1"/>
  <c r="CC488" i="1"/>
  <c r="CF487" i="1"/>
  <c r="CE487" i="1"/>
  <c r="CG487" i="1"/>
  <c r="GJ487" i="1" s="1"/>
  <c r="CD487" i="1"/>
  <c r="CC487" i="1"/>
  <c r="CF486" i="1"/>
  <c r="CE486" i="1"/>
  <c r="CG486" i="1"/>
  <c r="GJ486" i="1" s="1"/>
  <c r="CD486" i="1"/>
  <c r="CC486" i="1"/>
  <c r="CF485" i="1"/>
  <c r="CE485" i="1"/>
  <c r="CG485" i="1"/>
  <c r="GJ485" i="1" s="1"/>
  <c r="CD485" i="1"/>
  <c r="CC485" i="1"/>
  <c r="CF484" i="1"/>
  <c r="CE484" i="1"/>
  <c r="CG484" i="1"/>
  <c r="GJ484" i="1" s="1"/>
  <c r="CD484" i="1"/>
  <c r="CC484" i="1"/>
  <c r="CF483" i="1"/>
  <c r="CE483" i="1"/>
  <c r="CG483" i="1"/>
  <c r="GJ483" i="1" s="1"/>
  <c r="CD483" i="1"/>
  <c r="CC483" i="1"/>
  <c r="CF482" i="1"/>
  <c r="CE482" i="1"/>
  <c r="CG482" i="1"/>
  <c r="GJ482" i="1" s="1"/>
  <c r="CD482" i="1"/>
  <c r="CC482" i="1"/>
  <c r="CF481" i="1"/>
  <c r="CE481" i="1"/>
  <c r="CG481" i="1"/>
  <c r="GJ481" i="1" s="1"/>
  <c r="CD481" i="1"/>
  <c r="CC481" i="1"/>
  <c r="CF480" i="1"/>
  <c r="CE480" i="1"/>
  <c r="CG480" i="1"/>
  <c r="GJ480" i="1" s="1"/>
  <c r="CD480" i="1"/>
  <c r="CC480" i="1"/>
  <c r="CF479" i="1"/>
  <c r="CE479" i="1"/>
  <c r="CG479" i="1"/>
  <c r="GJ479" i="1" s="1"/>
  <c r="CD479" i="1"/>
  <c r="CC479" i="1"/>
  <c r="CF478" i="1"/>
  <c r="CE478" i="1"/>
  <c r="CG478" i="1"/>
  <c r="GJ478" i="1" s="1"/>
  <c r="CD478" i="1"/>
  <c r="CC478" i="1"/>
  <c r="CF477" i="1"/>
  <c r="CE477" i="1"/>
  <c r="CG477" i="1"/>
  <c r="GJ477" i="1" s="1"/>
  <c r="CD477" i="1"/>
  <c r="CC477" i="1"/>
  <c r="CF476" i="1"/>
  <c r="CE476" i="1"/>
  <c r="CG476" i="1"/>
  <c r="GJ476" i="1" s="1"/>
  <c r="CD476" i="1"/>
  <c r="CC476" i="1"/>
  <c r="CF475" i="1"/>
  <c r="CE475" i="1"/>
  <c r="CG475" i="1"/>
  <c r="GJ475" i="1" s="1"/>
  <c r="CD475" i="1"/>
  <c r="CC475" i="1"/>
  <c r="CF474" i="1"/>
  <c r="CE474" i="1"/>
  <c r="CG474" i="1"/>
  <c r="GJ474" i="1" s="1"/>
  <c r="CD474" i="1"/>
  <c r="CC474" i="1"/>
  <c r="CF473" i="1"/>
  <c r="CE473" i="1"/>
  <c r="CG473" i="1"/>
  <c r="GJ473" i="1" s="1"/>
  <c r="CD473" i="1"/>
  <c r="CC473" i="1"/>
  <c r="CF472" i="1"/>
  <c r="CE472" i="1"/>
  <c r="CG472" i="1"/>
  <c r="GJ472" i="1" s="1"/>
  <c r="CD472" i="1"/>
  <c r="CC472" i="1"/>
  <c r="CF471" i="1"/>
  <c r="CE471" i="1"/>
  <c r="CG471" i="1"/>
  <c r="GJ471" i="1" s="1"/>
  <c r="CD471" i="1"/>
  <c r="CC471" i="1"/>
  <c r="CF470" i="1"/>
  <c r="CE470" i="1"/>
  <c r="CG470" i="1"/>
  <c r="GJ470" i="1" s="1"/>
  <c r="CD470" i="1"/>
  <c r="CC470" i="1"/>
  <c r="CF469" i="1"/>
  <c r="CE469" i="1"/>
  <c r="CG469" i="1"/>
  <c r="GJ469" i="1" s="1"/>
  <c r="CD469" i="1"/>
  <c r="CC469" i="1"/>
  <c r="CF468" i="1"/>
  <c r="CE468" i="1"/>
  <c r="CG468" i="1"/>
  <c r="GJ468" i="1" s="1"/>
  <c r="CD468" i="1"/>
  <c r="CC468" i="1"/>
  <c r="CF467" i="1"/>
  <c r="CE467" i="1"/>
  <c r="CG467" i="1"/>
  <c r="GJ467" i="1" s="1"/>
  <c r="CD467" i="1"/>
  <c r="CC467" i="1"/>
  <c r="CF466" i="1"/>
  <c r="CE466" i="1"/>
  <c r="CG466" i="1"/>
  <c r="GJ466" i="1" s="1"/>
  <c r="CD466" i="1"/>
  <c r="CC466" i="1"/>
  <c r="CF465" i="1"/>
  <c r="CE465" i="1"/>
  <c r="CG465" i="1"/>
  <c r="GJ465" i="1" s="1"/>
  <c r="CD465" i="1"/>
  <c r="CC465" i="1"/>
  <c r="CF464" i="1"/>
  <c r="CE464" i="1"/>
  <c r="CG464" i="1"/>
  <c r="GJ464" i="1" s="1"/>
  <c r="CD464" i="1"/>
  <c r="CC464" i="1"/>
  <c r="CF463" i="1"/>
  <c r="CE463" i="1"/>
  <c r="CG463" i="1"/>
  <c r="GJ463" i="1" s="1"/>
  <c r="CD463" i="1"/>
  <c r="CC463" i="1"/>
  <c r="CF462" i="1"/>
  <c r="CE462" i="1"/>
  <c r="CG462" i="1"/>
  <c r="GJ462" i="1" s="1"/>
  <c r="CD462" i="1"/>
  <c r="CC462" i="1"/>
  <c r="CF461" i="1"/>
  <c r="CE461" i="1"/>
  <c r="CG461" i="1"/>
  <c r="GJ461" i="1" s="1"/>
  <c r="CD461" i="1"/>
  <c r="CC461" i="1"/>
  <c r="CF460" i="1"/>
  <c r="CE460" i="1"/>
  <c r="CG460" i="1"/>
  <c r="GJ460" i="1" s="1"/>
  <c r="CD460" i="1"/>
  <c r="CC460" i="1"/>
  <c r="CF459" i="1"/>
  <c r="CE459" i="1"/>
  <c r="CG459" i="1"/>
  <c r="GJ459" i="1" s="1"/>
  <c r="CD459" i="1"/>
  <c r="CC459" i="1"/>
  <c r="CF458" i="1"/>
  <c r="CE458" i="1"/>
  <c r="CG458" i="1"/>
  <c r="GJ458" i="1" s="1"/>
  <c r="CD458" i="1"/>
  <c r="CC458" i="1"/>
  <c r="CF457" i="1"/>
  <c r="CE457" i="1"/>
  <c r="CG457" i="1"/>
  <c r="GJ457" i="1" s="1"/>
  <c r="CD457" i="1"/>
  <c r="CC457" i="1"/>
  <c r="CF456" i="1"/>
  <c r="CE456" i="1"/>
  <c r="CG456" i="1"/>
  <c r="GJ456" i="1" s="1"/>
  <c r="CD456" i="1"/>
  <c r="CC456" i="1"/>
  <c r="CF455" i="1"/>
  <c r="CE455" i="1"/>
  <c r="CG455" i="1"/>
  <c r="GJ455" i="1" s="1"/>
  <c r="CD455" i="1"/>
  <c r="CC455" i="1"/>
  <c r="CF454" i="1"/>
  <c r="CE454" i="1"/>
  <c r="CG454" i="1"/>
  <c r="GJ454" i="1" s="1"/>
  <c r="CD454" i="1"/>
  <c r="CC454" i="1"/>
  <c r="CF453" i="1"/>
  <c r="CE453" i="1"/>
  <c r="CG453" i="1"/>
  <c r="GJ453" i="1" s="1"/>
  <c r="CD453" i="1"/>
  <c r="CC453" i="1"/>
  <c r="CF452" i="1"/>
  <c r="CE452" i="1"/>
  <c r="CG452" i="1"/>
  <c r="GJ452" i="1" s="1"/>
  <c r="CD452" i="1"/>
  <c r="CC452" i="1"/>
  <c r="CF451" i="1"/>
  <c r="CE451" i="1"/>
  <c r="CG451" i="1"/>
  <c r="GJ451" i="1" s="1"/>
  <c r="CD451" i="1"/>
  <c r="CC451" i="1"/>
  <c r="CF450" i="1"/>
  <c r="CE450" i="1"/>
  <c r="CG450" i="1"/>
  <c r="GJ450" i="1" s="1"/>
  <c r="CD450" i="1"/>
  <c r="CC450" i="1"/>
  <c r="CF449" i="1"/>
  <c r="CE449" i="1"/>
  <c r="CG449" i="1"/>
  <c r="GJ449" i="1" s="1"/>
  <c r="CD449" i="1"/>
  <c r="CC449" i="1"/>
  <c r="CF448" i="1"/>
  <c r="CE448" i="1"/>
  <c r="CG448" i="1"/>
  <c r="GJ448" i="1" s="1"/>
  <c r="CD448" i="1"/>
  <c r="CC448" i="1"/>
  <c r="CF447" i="1"/>
  <c r="CE447" i="1"/>
  <c r="CG447" i="1"/>
  <c r="GJ447" i="1" s="1"/>
  <c r="CD447" i="1"/>
  <c r="CC447" i="1"/>
  <c r="CF446" i="1"/>
  <c r="CE446" i="1"/>
  <c r="CG446" i="1"/>
  <c r="GJ446" i="1" s="1"/>
  <c r="CD446" i="1"/>
  <c r="CC446" i="1"/>
  <c r="CF445" i="1"/>
  <c r="CE445" i="1"/>
  <c r="CG445" i="1"/>
  <c r="GJ445" i="1" s="1"/>
  <c r="CD445" i="1"/>
  <c r="CC445" i="1"/>
  <c r="CF444" i="1"/>
  <c r="CE444" i="1"/>
  <c r="CG444" i="1"/>
  <c r="GJ444" i="1" s="1"/>
  <c r="CD444" i="1"/>
  <c r="CC444" i="1"/>
  <c r="CF443" i="1"/>
  <c r="CE443" i="1"/>
  <c r="CG443" i="1"/>
  <c r="GJ443" i="1" s="1"/>
  <c r="CD443" i="1"/>
  <c r="CC443" i="1"/>
  <c r="CF442" i="1"/>
  <c r="CE442" i="1"/>
  <c r="CG442" i="1"/>
  <c r="GJ442" i="1" s="1"/>
  <c r="CD442" i="1"/>
  <c r="CC442" i="1"/>
  <c r="CF441" i="1"/>
  <c r="CE441" i="1"/>
  <c r="CG441" i="1"/>
  <c r="GJ441" i="1" s="1"/>
  <c r="CD441" i="1"/>
  <c r="CC441" i="1"/>
  <c r="CF440" i="1"/>
  <c r="CE440" i="1"/>
  <c r="CG440" i="1"/>
  <c r="GJ440" i="1" s="1"/>
  <c r="CD440" i="1"/>
  <c r="CC440" i="1"/>
  <c r="CF439" i="1"/>
  <c r="CE439" i="1"/>
  <c r="CG439" i="1"/>
  <c r="GJ439" i="1" s="1"/>
  <c r="CD439" i="1"/>
  <c r="CC439" i="1"/>
  <c r="CF438" i="1"/>
  <c r="CE438" i="1"/>
  <c r="CG438" i="1"/>
  <c r="GJ438" i="1" s="1"/>
  <c r="CD438" i="1"/>
  <c r="CC438" i="1"/>
  <c r="CF437" i="1"/>
  <c r="CE437" i="1"/>
  <c r="CG437" i="1"/>
  <c r="GJ437" i="1" s="1"/>
  <c r="CD437" i="1"/>
  <c r="CC437" i="1"/>
  <c r="CF436" i="1"/>
  <c r="CE436" i="1"/>
  <c r="CG436" i="1"/>
  <c r="GJ436" i="1" s="1"/>
  <c r="CD436" i="1"/>
  <c r="CC436" i="1"/>
  <c r="CF435" i="1"/>
  <c r="CE435" i="1"/>
  <c r="CG435" i="1"/>
  <c r="GJ435" i="1" s="1"/>
  <c r="CD435" i="1"/>
  <c r="CC435" i="1"/>
  <c r="CF434" i="1"/>
  <c r="CE434" i="1"/>
  <c r="CG434" i="1"/>
  <c r="GJ434" i="1" s="1"/>
  <c r="CD434" i="1"/>
  <c r="CC434" i="1"/>
  <c r="CF433" i="1"/>
  <c r="CE433" i="1"/>
  <c r="CG433" i="1"/>
  <c r="GJ433" i="1" s="1"/>
  <c r="CD433" i="1"/>
  <c r="CC433" i="1"/>
  <c r="CF432" i="1"/>
  <c r="CE432" i="1"/>
  <c r="CG432" i="1"/>
  <c r="GJ432" i="1" s="1"/>
  <c r="CD432" i="1"/>
  <c r="CC432" i="1"/>
  <c r="CF431" i="1"/>
  <c r="CE431" i="1"/>
  <c r="CG431" i="1"/>
  <c r="GJ431" i="1" s="1"/>
  <c r="CD431" i="1"/>
  <c r="CC431" i="1"/>
  <c r="CF430" i="1"/>
  <c r="CE430" i="1"/>
  <c r="CG430" i="1"/>
  <c r="GJ430" i="1" s="1"/>
  <c r="CD430" i="1"/>
  <c r="CC430" i="1"/>
  <c r="CF429" i="1"/>
  <c r="CE429" i="1"/>
  <c r="CG429" i="1"/>
  <c r="GJ429" i="1" s="1"/>
  <c r="CD429" i="1"/>
  <c r="CC429" i="1"/>
  <c r="CF428" i="1"/>
  <c r="CE428" i="1"/>
  <c r="CG428" i="1"/>
  <c r="GJ428" i="1" s="1"/>
  <c r="CD428" i="1"/>
  <c r="CC428" i="1"/>
  <c r="CF427" i="1"/>
  <c r="CE427" i="1"/>
  <c r="CG427" i="1"/>
  <c r="GJ427" i="1" s="1"/>
  <c r="CD427" i="1"/>
  <c r="CC427" i="1"/>
  <c r="CF426" i="1"/>
  <c r="CE426" i="1"/>
  <c r="CG426" i="1"/>
  <c r="GJ426" i="1" s="1"/>
  <c r="CD426" i="1"/>
  <c r="CC426" i="1"/>
  <c r="CF425" i="1"/>
  <c r="CE425" i="1"/>
  <c r="CG425" i="1"/>
  <c r="GJ425" i="1" s="1"/>
  <c r="CD425" i="1"/>
  <c r="CC425" i="1"/>
  <c r="CF424" i="1"/>
  <c r="CE424" i="1"/>
  <c r="CG424" i="1"/>
  <c r="GJ424" i="1" s="1"/>
  <c r="CD424" i="1"/>
  <c r="CC424" i="1"/>
  <c r="CF423" i="1"/>
  <c r="CE423" i="1"/>
  <c r="CG423" i="1"/>
  <c r="GJ423" i="1" s="1"/>
  <c r="CD423" i="1"/>
  <c r="CC423" i="1"/>
  <c r="CF422" i="1"/>
  <c r="CE422" i="1"/>
  <c r="CG422" i="1"/>
  <c r="GJ422" i="1" s="1"/>
  <c r="CD422" i="1"/>
  <c r="CC422" i="1"/>
  <c r="CF421" i="1"/>
  <c r="CE421" i="1"/>
  <c r="CG421" i="1"/>
  <c r="GJ421" i="1" s="1"/>
  <c r="CD421" i="1"/>
  <c r="CC421" i="1"/>
  <c r="CF420" i="1"/>
  <c r="CE420" i="1"/>
  <c r="CG420" i="1"/>
  <c r="GJ420" i="1" s="1"/>
  <c r="CD420" i="1"/>
  <c r="CC420" i="1"/>
  <c r="CF419" i="1"/>
  <c r="CE419" i="1"/>
  <c r="CG419" i="1"/>
  <c r="GJ419" i="1" s="1"/>
  <c r="CD419" i="1"/>
  <c r="CC419" i="1"/>
  <c r="CF418" i="1"/>
  <c r="CE418" i="1"/>
  <c r="CG418" i="1"/>
  <c r="GJ418" i="1" s="1"/>
  <c r="CD418" i="1"/>
  <c r="CC418" i="1"/>
  <c r="CF417" i="1"/>
  <c r="CE417" i="1"/>
  <c r="CG417" i="1"/>
  <c r="GJ417" i="1" s="1"/>
  <c r="CD417" i="1"/>
  <c r="CC417" i="1"/>
  <c r="CF416" i="1"/>
  <c r="CE416" i="1"/>
  <c r="CG416" i="1"/>
  <c r="GJ416" i="1" s="1"/>
  <c r="CD416" i="1"/>
  <c r="CC416" i="1"/>
  <c r="CF415" i="1"/>
  <c r="CE415" i="1"/>
  <c r="CG415" i="1"/>
  <c r="GJ415" i="1" s="1"/>
  <c r="CD415" i="1"/>
  <c r="CC415" i="1"/>
  <c r="CF414" i="1"/>
  <c r="CE414" i="1"/>
  <c r="CG414" i="1"/>
  <c r="GJ414" i="1" s="1"/>
  <c r="CD414" i="1"/>
  <c r="CC414" i="1"/>
  <c r="CF413" i="1"/>
  <c r="CE413" i="1"/>
  <c r="CG413" i="1"/>
  <c r="GJ413" i="1" s="1"/>
  <c r="CD413" i="1"/>
  <c r="CC413" i="1"/>
  <c r="CF412" i="1"/>
  <c r="CE412" i="1"/>
  <c r="CG412" i="1"/>
  <c r="GJ412" i="1" s="1"/>
  <c r="CD412" i="1"/>
  <c r="CC412" i="1"/>
  <c r="CF411" i="1"/>
  <c r="CE411" i="1"/>
  <c r="CG411" i="1"/>
  <c r="GJ411" i="1" s="1"/>
  <c r="CD411" i="1"/>
  <c r="CC411" i="1"/>
  <c r="CF410" i="1"/>
  <c r="CE410" i="1"/>
  <c r="CG410" i="1"/>
  <c r="GJ410" i="1" s="1"/>
  <c r="CD410" i="1"/>
  <c r="CC410" i="1"/>
  <c r="CF409" i="1"/>
  <c r="CE409" i="1"/>
  <c r="CG409" i="1"/>
  <c r="GJ409" i="1" s="1"/>
  <c r="CD409" i="1"/>
  <c r="CC409" i="1"/>
  <c r="CF408" i="1"/>
  <c r="CE408" i="1"/>
  <c r="CG408" i="1"/>
  <c r="GJ408" i="1" s="1"/>
  <c r="CD408" i="1"/>
  <c r="CC408" i="1"/>
  <c r="CF407" i="1"/>
  <c r="CE407" i="1"/>
  <c r="CG407" i="1"/>
  <c r="GJ407" i="1" s="1"/>
  <c r="CD407" i="1"/>
  <c r="CC407" i="1"/>
  <c r="CF406" i="1"/>
  <c r="CE406" i="1"/>
  <c r="CG406" i="1"/>
  <c r="GJ406" i="1" s="1"/>
  <c r="CD406" i="1"/>
  <c r="CC406" i="1"/>
  <c r="CF405" i="1"/>
  <c r="CE405" i="1"/>
  <c r="CG405" i="1"/>
  <c r="GJ405" i="1" s="1"/>
  <c r="CD405" i="1"/>
  <c r="CC405" i="1"/>
  <c r="CF404" i="1"/>
  <c r="CE404" i="1"/>
  <c r="CG404" i="1"/>
  <c r="GJ404" i="1" s="1"/>
  <c r="CD404" i="1"/>
  <c r="CC404" i="1"/>
  <c r="CF403" i="1"/>
  <c r="CE403" i="1"/>
  <c r="CG403" i="1"/>
  <c r="GJ403" i="1" s="1"/>
  <c r="CD403" i="1"/>
  <c r="CC403" i="1"/>
  <c r="CF402" i="1"/>
  <c r="CE402" i="1"/>
  <c r="CG402" i="1"/>
  <c r="GJ402" i="1" s="1"/>
  <c r="CD402" i="1"/>
  <c r="CC402" i="1"/>
  <c r="CF401" i="1"/>
  <c r="CE401" i="1"/>
  <c r="CG401" i="1"/>
  <c r="GJ401" i="1" s="1"/>
  <c r="CD401" i="1"/>
  <c r="CC401" i="1"/>
  <c r="CF400" i="1"/>
  <c r="CE400" i="1"/>
  <c r="CG400" i="1"/>
  <c r="GJ400" i="1" s="1"/>
  <c r="CD400" i="1"/>
  <c r="CC400" i="1"/>
  <c r="CF399" i="1"/>
  <c r="CE399" i="1"/>
  <c r="CG399" i="1"/>
  <c r="GJ399" i="1" s="1"/>
  <c r="CD399" i="1"/>
  <c r="CC399" i="1"/>
  <c r="CF398" i="1"/>
  <c r="CE398" i="1"/>
  <c r="CG398" i="1"/>
  <c r="GJ398" i="1" s="1"/>
  <c r="CD398" i="1"/>
  <c r="CC398" i="1"/>
  <c r="CF397" i="1"/>
  <c r="CE397" i="1"/>
  <c r="CG397" i="1"/>
  <c r="GJ397" i="1" s="1"/>
  <c r="CD397" i="1"/>
  <c r="CC397" i="1"/>
  <c r="CF396" i="1"/>
  <c r="CE396" i="1"/>
  <c r="CG396" i="1"/>
  <c r="GJ396" i="1" s="1"/>
  <c r="CD396" i="1"/>
  <c r="CC396" i="1"/>
  <c r="CF395" i="1"/>
  <c r="CE395" i="1"/>
  <c r="CG395" i="1"/>
  <c r="GJ395" i="1" s="1"/>
  <c r="CD395" i="1"/>
  <c r="CC395" i="1"/>
  <c r="CF394" i="1"/>
  <c r="CE394" i="1"/>
  <c r="CG394" i="1"/>
  <c r="GJ394" i="1" s="1"/>
  <c r="CD394" i="1"/>
  <c r="CC394" i="1"/>
  <c r="CF393" i="1"/>
  <c r="CE393" i="1"/>
  <c r="CG393" i="1"/>
  <c r="GJ393" i="1" s="1"/>
  <c r="CD393" i="1"/>
  <c r="CC393" i="1"/>
  <c r="CF392" i="1"/>
  <c r="CE392" i="1"/>
  <c r="CG392" i="1"/>
  <c r="GJ392" i="1" s="1"/>
  <c r="CD392" i="1"/>
  <c r="CC392" i="1"/>
  <c r="CF391" i="1"/>
  <c r="CE391" i="1"/>
  <c r="CG391" i="1"/>
  <c r="GJ391" i="1" s="1"/>
  <c r="CD391" i="1"/>
  <c r="CC391" i="1"/>
  <c r="CF390" i="1"/>
  <c r="CE390" i="1"/>
  <c r="CG390" i="1"/>
  <c r="GJ390" i="1" s="1"/>
  <c r="CD390" i="1"/>
  <c r="CC390" i="1"/>
  <c r="CF389" i="1"/>
  <c r="CE389" i="1"/>
  <c r="CG389" i="1"/>
  <c r="GJ389" i="1" s="1"/>
  <c r="CD389" i="1"/>
  <c r="CC389" i="1"/>
  <c r="CF388" i="1"/>
  <c r="CE388" i="1"/>
  <c r="CG388" i="1"/>
  <c r="GJ388" i="1" s="1"/>
  <c r="CD388" i="1"/>
  <c r="CC388" i="1"/>
  <c r="CF387" i="1"/>
  <c r="CE387" i="1"/>
  <c r="CG387" i="1"/>
  <c r="GJ387" i="1" s="1"/>
  <c r="CD387" i="1"/>
  <c r="CC387" i="1"/>
  <c r="CF386" i="1"/>
  <c r="CE386" i="1"/>
  <c r="CG386" i="1"/>
  <c r="GJ386" i="1" s="1"/>
  <c r="CD386" i="1"/>
  <c r="CC386" i="1"/>
  <c r="CF385" i="1"/>
  <c r="CE385" i="1"/>
  <c r="CG385" i="1"/>
  <c r="GJ385" i="1" s="1"/>
  <c r="CD385" i="1"/>
  <c r="CC385" i="1"/>
  <c r="CF384" i="1"/>
  <c r="CE384" i="1"/>
  <c r="CG384" i="1"/>
  <c r="GJ384" i="1" s="1"/>
  <c r="CD384" i="1"/>
  <c r="CC384" i="1"/>
  <c r="CF383" i="1"/>
  <c r="CE383" i="1"/>
  <c r="CG383" i="1"/>
  <c r="GJ383" i="1" s="1"/>
  <c r="CD383" i="1"/>
  <c r="CC383" i="1"/>
  <c r="CF382" i="1"/>
  <c r="CE382" i="1"/>
  <c r="CG382" i="1"/>
  <c r="GJ382" i="1" s="1"/>
  <c r="CD382" i="1"/>
  <c r="CC382" i="1"/>
  <c r="CF381" i="1"/>
  <c r="CE381" i="1"/>
  <c r="CG381" i="1"/>
  <c r="GJ381" i="1" s="1"/>
  <c r="CD381" i="1"/>
  <c r="CC381" i="1"/>
  <c r="CF380" i="1"/>
  <c r="CE380" i="1"/>
  <c r="CG380" i="1"/>
  <c r="GJ380" i="1" s="1"/>
  <c r="CD380" i="1"/>
  <c r="CC380" i="1"/>
  <c r="CF379" i="1"/>
  <c r="CE379" i="1"/>
  <c r="CG379" i="1"/>
  <c r="GJ379" i="1" s="1"/>
  <c r="CD379" i="1"/>
  <c r="CC379" i="1"/>
  <c r="CF378" i="1"/>
  <c r="CE378" i="1"/>
  <c r="CG378" i="1"/>
  <c r="GJ378" i="1" s="1"/>
  <c r="CD378" i="1"/>
  <c r="CC378" i="1"/>
  <c r="CF377" i="1"/>
  <c r="CE377" i="1"/>
  <c r="CG377" i="1"/>
  <c r="GJ377" i="1" s="1"/>
  <c r="CD377" i="1"/>
  <c r="CC377" i="1"/>
  <c r="CF376" i="1"/>
  <c r="CE376" i="1"/>
  <c r="CG376" i="1"/>
  <c r="GJ376" i="1" s="1"/>
  <c r="CD376" i="1"/>
  <c r="CC376" i="1"/>
  <c r="CF375" i="1"/>
  <c r="CE375" i="1"/>
  <c r="CG375" i="1"/>
  <c r="GJ375" i="1" s="1"/>
  <c r="CD375" i="1"/>
  <c r="CC375" i="1"/>
  <c r="CF374" i="1"/>
  <c r="CE374" i="1"/>
  <c r="CG374" i="1"/>
  <c r="GJ374" i="1" s="1"/>
  <c r="CD374" i="1"/>
  <c r="CC374" i="1"/>
  <c r="CF373" i="1"/>
  <c r="CE373" i="1"/>
  <c r="CG373" i="1"/>
  <c r="GJ373" i="1" s="1"/>
  <c r="CD373" i="1"/>
  <c r="CC373" i="1"/>
  <c r="CF372" i="1"/>
  <c r="CE372" i="1"/>
  <c r="CG372" i="1"/>
  <c r="GJ372" i="1" s="1"/>
  <c r="CD372" i="1"/>
  <c r="CC372" i="1"/>
  <c r="CF371" i="1"/>
  <c r="CE371" i="1"/>
  <c r="CG371" i="1"/>
  <c r="GJ371" i="1" s="1"/>
  <c r="CD371" i="1"/>
  <c r="CC371" i="1"/>
  <c r="CF370" i="1"/>
  <c r="CE370" i="1"/>
  <c r="CG370" i="1"/>
  <c r="GJ370" i="1" s="1"/>
  <c r="CD370" i="1"/>
  <c r="CC370" i="1"/>
  <c r="CF369" i="1"/>
  <c r="CE369" i="1"/>
  <c r="CG369" i="1"/>
  <c r="GJ369" i="1" s="1"/>
  <c r="CD369" i="1"/>
  <c r="CC369" i="1"/>
  <c r="CF368" i="1"/>
  <c r="CE368" i="1"/>
  <c r="CG368" i="1"/>
  <c r="GJ368" i="1" s="1"/>
  <c r="CD368" i="1"/>
  <c r="CC368" i="1"/>
  <c r="CF367" i="1"/>
  <c r="CE367" i="1"/>
  <c r="CG367" i="1"/>
  <c r="GJ367" i="1" s="1"/>
  <c r="CD367" i="1"/>
  <c r="CC367" i="1"/>
  <c r="CF366" i="1"/>
  <c r="CE366" i="1"/>
  <c r="CG366" i="1"/>
  <c r="GJ366" i="1" s="1"/>
  <c r="CD366" i="1"/>
  <c r="CC366" i="1"/>
  <c r="CF365" i="1"/>
  <c r="CE365" i="1"/>
  <c r="CG365" i="1"/>
  <c r="GJ365" i="1" s="1"/>
  <c r="CD365" i="1"/>
  <c r="CC365" i="1"/>
  <c r="CF364" i="1"/>
  <c r="CE364" i="1"/>
  <c r="CG364" i="1"/>
  <c r="GJ364" i="1" s="1"/>
  <c r="CD364" i="1"/>
  <c r="CC364" i="1"/>
  <c r="CF363" i="1"/>
  <c r="CE363" i="1"/>
  <c r="CG363" i="1"/>
  <c r="GJ363" i="1" s="1"/>
  <c r="CD363" i="1"/>
  <c r="CC363" i="1"/>
  <c r="CF362" i="1"/>
  <c r="CE362" i="1"/>
  <c r="CG362" i="1"/>
  <c r="GJ362" i="1" s="1"/>
  <c r="CD362" i="1"/>
  <c r="CC362" i="1"/>
  <c r="CF361" i="1"/>
  <c r="CE361" i="1"/>
  <c r="CG361" i="1"/>
  <c r="GJ361" i="1" s="1"/>
  <c r="CD361" i="1"/>
  <c r="CC361" i="1"/>
  <c r="CF360" i="1"/>
  <c r="CE360" i="1"/>
  <c r="CG360" i="1"/>
  <c r="GJ360" i="1" s="1"/>
  <c r="CD360" i="1"/>
  <c r="CC360" i="1"/>
  <c r="CF359" i="1"/>
  <c r="CE359" i="1"/>
  <c r="CG359" i="1"/>
  <c r="GJ359" i="1" s="1"/>
  <c r="CD359" i="1"/>
  <c r="CC359" i="1"/>
  <c r="CF358" i="1"/>
  <c r="CE358" i="1"/>
  <c r="CG358" i="1"/>
  <c r="GJ358" i="1" s="1"/>
  <c r="CD358" i="1"/>
  <c r="CC358" i="1"/>
  <c r="CF357" i="1"/>
  <c r="CE357" i="1"/>
  <c r="CG357" i="1"/>
  <c r="GJ357" i="1" s="1"/>
  <c r="CD357" i="1"/>
  <c r="CC357" i="1"/>
  <c r="CF356" i="1"/>
  <c r="CE356" i="1"/>
  <c r="CG356" i="1"/>
  <c r="GJ356" i="1" s="1"/>
  <c r="CD356" i="1"/>
  <c r="CC356" i="1"/>
  <c r="CF355" i="1"/>
  <c r="CE355" i="1"/>
  <c r="CG355" i="1"/>
  <c r="GJ355" i="1" s="1"/>
  <c r="CD355" i="1"/>
  <c r="CC355" i="1"/>
  <c r="CF354" i="1"/>
  <c r="CE354" i="1"/>
  <c r="CG354" i="1"/>
  <c r="GJ354" i="1" s="1"/>
  <c r="CD354" i="1"/>
  <c r="CC354" i="1"/>
  <c r="CF353" i="1"/>
  <c r="CE353" i="1"/>
  <c r="CG353" i="1"/>
  <c r="GJ353" i="1" s="1"/>
  <c r="CD353" i="1"/>
  <c r="CC353" i="1"/>
  <c r="CF352" i="1"/>
  <c r="CE352" i="1"/>
  <c r="CG352" i="1"/>
  <c r="GJ352" i="1" s="1"/>
  <c r="CD352" i="1"/>
  <c r="CC352" i="1"/>
  <c r="CF351" i="1"/>
  <c r="CE351" i="1"/>
  <c r="CG351" i="1"/>
  <c r="GJ351" i="1" s="1"/>
  <c r="CD351" i="1"/>
  <c r="CC351" i="1"/>
  <c r="CF350" i="1"/>
  <c r="CE350" i="1"/>
  <c r="CG350" i="1"/>
  <c r="GJ350" i="1" s="1"/>
  <c r="CD350" i="1"/>
  <c r="CC350" i="1"/>
  <c r="CF349" i="1"/>
  <c r="CE349" i="1"/>
  <c r="CG349" i="1"/>
  <c r="GJ349" i="1" s="1"/>
  <c r="CD349" i="1"/>
  <c r="CC349" i="1"/>
  <c r="CF348" i="1"/>
  <c r="CE348" i="1"/>
  <c r="CG348" i="1"/>
  <c r="GJ348" i="1" s="1"/>
  <c r="CD348" i="1"/>
  <c r="CC348" i="1"/>
  <c r="CF347" i="1"/>
  <c r="CE347" i="1"/>
  <c r="CG347" i="1"/>
  <c r="GJ347" i="1" s="1"/>
  <c r="CD347" i="1"/>
  <c r="CC347" i="1"/>
  <c r="CF346" i="1"/>
  <c r="CE346" i="1"/>
  <c r="CG346" i="1"/>
  <c r="GJ346" i="1" s="1"/>
  <c r="CD346" i="1"/>
  <c r="CC346" i="1"/>
  <c r="CF345" i="1"/>
  <c r="CE345" i="1"/>
  <c r="CG345" i="1"/>
  <c r="GJ345" i="1" s="1"/>
  <c r="CD345" i="1"/>
  <c r="CC345" i="1"/>
  <c r="CF344" i="1"/>
  <c r="CE344" i="1"/>
  <c r="CG344" i="1"/>
  <c r="GJ344" i="1" s="1"/>
  <c r="CD344" i="1"/>
  <c r="CC344" i="1"/>
  <c r="CF343" i="1"/>
  <c r="CE343" i="1"/>
  <c r="CG343" i="1"/>
  <c r="GJ343" i="1" s="1"/>
  <c r="CD343" i="1"/>
  <c r="CC343" i="1"/>
  <c r="CF342" i="1"/>
  <c r="CE342" i="1"/>
  <c r="CG342" i="1"/>
  <c r="GJ342" i="1" s="1"/>
  <c r="CD342" i="1"/>
  <c r="CC342" i="1"/>
  <c r="CF341" i="1"/>
  <c r="CE341" i="1"/>
  <c r="CG341" i="1"/>
  <c r="GJ341" i="1" s="1"/>
  <c r="CD341" i="1"/>
  <c r="CC341" i="1"/>
  <c r="CF340" i="1"/>
  <c r="CE340" i="1"/>
  <c r="CG340" i="1"/>
  <c r="GJ340" i="1" s="1"/>
  <c r="CD340" i="1"/>
  <c r="CC340" i="1"/>
  <c r="CF339" i="1"/>
  <c r="CE339" i="1"/>
  <c r="CG339" i="1"/>
  <c r="GJ339" i="1" s="1"/>
  <c r="CD339" i="1"/>
  <c r="CC339" i="1"/>
  <c r="CF338" i="1"/>
  <c r="CE338" i="1"/>
  <c r="CG338" i="1"/>
  <c r="GJ338" i="1" s="1"/>
  <c r="CD338" i="1"/>
  <c r="CC338" i="1"/>
  <c r="CF337" i="1"/>
  <c r="CE337" i="1"/>
  <c r="CG337" i="1"/>
  <c r="GJ337" i="1" s="1"/>
  <c r="CD337" i="1"/>
  <c r="CC337" i="1"/>
  <c r="CF336" i="1"/>
  <c r="CE336" i="1"/>
  <c r="CG336" i="1"/>
  <c r="GJ336" i="1" s="1"/>
  <c r="CD336" i="1"/>
  <c r="CC336" i="1"/>
  <c r="CF335" i="1"/>
  <c r="CE335" i="1"/>
  <c r="CG335" i="1"/>
  <c r="GJ335" i="1" s="1"/>
  <c r="CD335" i="1"/>
  <c r="CC335" i="1"/>
  <c r="CF334" i="1"/>
  <c r="CE334" i="1"/>
  <c r="CG334" i="1"/>
  <c r="GJ334" i="1" s="1"/>
  <c r="CD334" i="1"/>
  <c r="CC334" i="1"/>
  <c r="CF333" i="1"/>
  <c r="CE333" i="1"/>
  <c r="CG333" i="1"/>
  <c r="GJ333" i="1" s="1"/>
  <c r="CD333" i="1"/>
  <c r="CC333" i="1"/>
  <c r="CF332" i="1"/>
  <c r="CE332" i="1"/>
  <c r="CG332" i="1"/>
  <c r="GJ332" i="1" s="1"/>
  <c r="CD332" i="1"/>
  <c r="CC332" i="1"/>
  <c r="CF331" i="1"/>
  <c r="CE331" i="1"/>
  <c r="CG331" i="1"/>
  <c r="GJ331" i="1" s="1"/>
  <c r="CD331" i="1"/>
  <c r="CC331" i="1"/>
  <c r="CF330" i="1"/>
  <c r="CE330" i="1"/>
  <c r="CG330" i="1"/>
  <c r="GJ330" i="1" s="1"/>
  <c r="CD330" i="1"/>
  <c r="CC330" i="1"/>
  <c r="CF329" i="1"/>
  <c r="CE329" i="1"/>
  <c r="CG329" i="1"/>
  <c r="GJ329" i="1" s="1"/>
  <c r="CD329" i="1"/>
  <c r="CC329" i="1"/>
  <c r="CF328" i="1"/>
  <c r="CE328" i="1"/>
  <c r="CG328" i="1"/>
  <c r="GJ328" i="1" s="1"/>
  <c r="CD328" i="1"/>
  <c r="CC328" i="1"/>
  <c r="CF327" i="1"/>
  <c r="CE327" i="1"/>
  <c r="CG327" i="1"/>
  <c r="GJ327" i="1" s="1"/>
  <c r="CD327" i="1"/>
  <c r="CC327" i="1"/>
  <c r="CF326" i="1"/>
  <c r="CE326" i="1"/>
  <c r="CG326" i="1"/>
  <c r="GJ326" i="1" s="1"/>
  <c r="CD326" i="1"/>
  <c r="CC326" i="1"/>
  <c r="CF325" i="1"/>
  <c r="CE325" i="1"/>
  <c r="CG325" i="1"/>
  <c r="GJ325" i="1" s="1"/>
  <c r="CD325" i="1"/>
  <c r="CC325" i="1"/>
  <c r="CF324" i="1"/>
  <c r="CE324" i="1"/>
  <c r="CG324" i="1"/>
  <c r="GJ324" i="1" s="1"/>
  <c r="CD324" i="1"/>
  <c r="CC324" i="1"/>
  <c r="CF323" i="1"/>
  <c r="CE323" i="1"/>
  <c r="CG323" i="1"/>
  <c r="GJ323" i="1" s="1"/>
  <c r="CD323" i="1"/>
  <c r="CC323" i="1"/>
  <c r="CF322" i="1"/>
  <c r="CE322" i="1"/>
  <c r="CG322" i="1"/>
  <c r="GJ322" i="1" s="1"/>
  <c r="CD322" i="1"/>
  <c r="CC322" i="1"/>
  <c r="CF321" i="1"/>
  <c r="CE321" i="1"/>
  <c r="CG321" i="1"/>
  <c r="GJ321" i="1" s="1"/>
  <c r="CD321" i="1"/>
  <c r="CC321" i="1"/>
  <c r="CF320" i="1"/>
  <c r="CE320" i="1"/>
  <c r="CG320" i="1"/>
  <c r="GJ320" i="1" s="1"/>
  <c r="CD320" i="1"/>
  <c r="CC320" i="1"/>
  <c r="CF319" i="1"/>
  <c r="CE319" i="1"/>
  <c r="CG319" i="1"/>
  <c r="GJ319" i="1" s="1"/>
  <c r="CD319" i="1"/>
  <c r="CC319" i="1"/>
  <c r="CF318" i="1"/>
  <c r="CE318" i="1"/>
  <c r="CG318" i="1"/>
  <c r="GJ318" i="1" s="1"/>
  <c r="CD318" i="1"/>
  <c r="CC318" i="1"/>
  <c r="CF317" i="1"/>
  <c r="CE317" i="1"/>
  <c r="CG317" i="1"/>
  <c r="GJ317" i="1" s="1"/>
  <c r="CD317" i="1"/>
  <c r="CC317" i="1"/>
  <c r="CF316" i="1"/>
  <c r="CE316" i="1"/>
  <c r="CG316" i="1"/>
  <c r="GJ316" i="1" s="1"/>
  <c r="CD316" i="1"/>
  <c r="CC316" i="1"/>
  <c r="CF315" i="1"/>
  <c r="CE315" i="1"/>
  <c r="CG315" i="1"/>
  <c r="GJ315" i="1" s="1"/>
  <c r="CD315" i="1"/>
  <c r="CC315" i="1"/>
  <c r="CF314" i="1"/>
  <c r="CE314" i="1"/>
  <c r="CG314" i="1"/>
  <c r="GJ314" i="1" s="1"/>
  <c r="CD314" i="1"/>
  <c r="CC314" i="1"/>
  <c r="CF313" i="1"/>
  <c r="CE313" i="1"/>
  <c r="CG313" i="1"/>
  <c r="GJ313" i="1" s="1"/>
  <c r="CD313" i="1"/>
  <c r="CC313" i="1"/>
  <c r="CF312" i="1"/>
  <c r="CE312" i="1"/>
  <c r="CG312" i="1"/>
  <c r="GJ312" i="1" s="1"/>
  <c r="CD312" i="1"/>
  <c r="CC312" i="1"/>
  <c r="CF311" i="1"/>
  <c r="CE311" i="1"/>
  <c r="CG311" i="1"/>
  <c r="GJ311" i="1" s="1"/>
  <c r="CD311" i="1"/>
  <c r="CC311" i="1"/>
  <c r="CF310" i="1"/>
  <c r="CE310" i="1"/>
  <c r="CG310" i="1"/>
  <c r="GJ310" i="1" s="1"/>
  <c r="CD310" i="1"/>
  <c r="CC310" i="1"/>
  <c r="CF309" i="1"/>
  <c r="CE309" i="1"/>
  <c r="CG309" i="1"/>
  <c r="GJ309" i="1" s="1"/>
  <c r="CD309" i="1"/>
  <c r="CC309" i="1"/>
  <c r="CF308" i="1"/>
  <c r="CE308" i="1"/>
  <c r="CG308" i="1"/>
  <c r="GJ308" i="1" s="1"/>
  <c r="CD308" i="1"/>
  <c r="CC308" i="1"/>
  <c r="CF307" i="1"/>
  <c r="CE307" i="1"/>
  <c r="CG307" i="1"/>
  <c r="GJ307" i="1" s="1"/>
  <c r="CD307" i="1"/>
  <c r="CC307" i="1"/>
  <c r="CF306" i="1"/>
  <c r="CE306" i="1"/>
  <c r="CG306" i="1"/>
  <c r="GJ306" i="1" s="1"/>
  <c r="CD306" i="1"/>
  <c r="CC306" i="1"/>
  <c r="CF305" i="1"/>
  <c r="CE305" i="1"/>
  <c r="CG305" i="1"/>
  <c r="GJ305" i="1" s="1"/>
  <c r="CD305" i="1"/>
  <c r="CC305" i="1"/>
  <c r="CF304" i="1"/>
  <c r="CE304" i="1"/>
  <c r="CG304" i="1"/>
  <c r="GJ304" i="1" s="1"/>
  <c r="CD304" i="1"/>
  <c r="CC304" i="1"/>
  <c r="CF303" i="1"/>
  <c r="CE303" i="1"/>
  <c r="CG303" i="1"/>
  <c r="GJ303" i="1" s="1"/>
  <c r="CD303" i="1"/>
  <c r="CC303" i="1"/>
  <c r="CF302" i="1"/>
  <c r="CE302" i="1"/>
  <c r="CG302" i="1"/>
  <c r="GJ302" i="1" s="1"/>
  <c r="CD302" i="1"/>
  <c r="CC302" i="1"/>
  <c r="CF301" i="1"/>
  <c r="CE301" i="1"/>
  <c r="CG301" i="1"/>
  <c r="GJ301" i="1" s="1"/>
  <c r="CD301" i="1"/>
  <c r="CC301" i="1"/>
  <c r="CF300" i="1"/>
  <c r="CE300" i="1"/>
  <c r="CG300" i="1"/>
  <c r="GJ300" i="1" s="1"/>
  <c r="CD300" i="1"/>
  <c r="CC300" i="1"/>
  <c r="CF299" i="1"/>
  <c r="CE299" i="1"/>
  <c r="CG299" i="1"/>
  <c r="GJ299" i="1" s="1"/>
  <c r="CD299" i="1"/>
  <c r="CC299" i="1"/>
  <c r="CF298" i="1"/>
  <c r="CE298" i="1"/>
  <c r="CG298" i="1"/>
  <c r="GJ298" i="1" s="1"/>
  <c r="CD298" i="1"/>
  <c r="CC298" i="1"/>
  <c r="CF297" i="1"/>
  <c r="CE297" i="1"/>
  <c r="CG297" i="1"/>
  <c r="GJ297" i="1" s="1"/>
  <c r="CD297" i="1"/>
  <c r="CC297" i="1"/>
  <c r="CF296" i="1"/>
  <c r="CE296" i="1"/>
  <c r="CG296" i="1"/>
  <c r="GJ296" i="1" s="1"/>
  <c r="CD296" i="1"/>
  <c r="CC296" i="1"/>
  <c r="CF295" i="1"/>
  <c r="CE295" i="1"/>
  <c r="CG295" i="1"/>
  <c r="GJ295" i="1" s="1"/>
  <c r="CD295" i="1"/>
  <c r="CC295" i="1"/>
  <c r="CF294" i="1"/>
  <c r="CE294" i="1"/>
  <c r="CG294" i="1"/>
  <c r="GJ294" i="1" s="1"/>
  <c r="CD294" i="1"/>
  <c r="CC294" i="1"/>
  <c r="CF293" i="1"/>
  <c r="CE293" i="1"/>
  <c r="CG293" i="1"/>
  <c r="GJ293" i="1" s="1"/>
  <c r="CD293" i="1"/>
  <c r="CC293" i="1"/>
  <c r="CF292" i="1"/>
  <c r="CE292" i="1"/>
  <c r="CG292" i="1"/>
  <c r="GJ292" i="1" s="1"/>
  <c r="CD292" i="1"/>
  <c r="CC292" i="1"/>
  <c r="CF291" i="1"/>
  <c r="CE291" i="1"/>
  <c r="CG291" i="1"/>
  <c r="GJ291" i="1" s="1"/>
  <c r="CD291" i="1"/>
  <c r="CC291" i="1"/>
  <c r="CF290" i="1"/>
  <c r="CE290" i="1"/>
  <c r="CG290" i="1"/>
  <c r="GJ290" i="1" s="1"/>
  <c r="CD290" i="1"/>
  <c r="CC290" i="1"/>
  <c r="CF289" i="1"/>
  <c r="CE289" i="1"/>
  <c r="CG289" i="1"/>
  <c r="GJ289" i="1" s="1"/>
  <c r="CD289" i="1"/>
  <c r="CC289" i="1"/>
  <c r="CF288" i="1"/>
  <c r="CE288" i="1"/>
  <c r="CG288" i="1"/>
  <c r="GJ288" i="1" s="1"/>
  <c r="CD288" i="1"/>
  <c r="CC288" i="1"/>
  <c r="CF287" i="1"/>
  <c r="CE287" i="1"/>
  <c r="CG287" i="1"/>
  <c r="GJ287" i="1" s="1"/>
  <c r="CD287" i="1"/>
  <c r="CC287" i="1"/>
  <c r="CF286" i="1"/>
  <c r="CE286" i="1"/>
  <c r="CG286" i="1"/>
  <c r="GJ286" i="1" s="1"/>
  <c r="CD286" i="1"/>
  <c r="CC286" i="1"/>
  <c r="CF285" i="1"/>
  <c r="CE285" i="1"/>
  <c r="CG285" i="1"/>
  <c r="GJ285" i="1" s="1"/>
  <c r="CD285" i="1"/>
  <c r="CC285" i="1"/>
  <c r="CF284" i="1"/>
  <c r="CE284" i="1"/>
  <c r="CG284" i="1"/>
  <c r="GJ284" i="1" s="1"/>
  <c r="CD284" i="1"/>
  <c r="CC284" i="1"/>
  <c r="CF283" i="1"/>
  <c r="CE283" i="1"/>
  <c r="CG283" i="1"/>
  <c r="GJ283" i="1" s="1"/>
  <c r="CD283" i="1"/>
  <c r="CC283" i="1"/>
  <c r="CF282" i="1"/>
  <c r="CE282" i="1"/>
  <c r="CG282" i="1"/>
  <c r="GJ282" i="1" s="1"/>
  <c r="CD282" i="1"/>
  <c r="CC282" i="1"/>
  <c r="CF281" i="1"/>
  <c r="CE281" i="1"/>
  <c r="CG281" i="1"/>
  <c r="GJ281" i="1" s="1"/>
  <c r="CD281" i="1"/>
  <c r="CC281" i="1"/>
  <c r="CF280" i="1"/>
  <c r="CE280" i="1"/>
  <c r="CG280" i="1"/>
  <c r="GJ280" i="1" s="1"/>
  <c r="CD280" i="1"/>
  <c r="CC280" i="1"/>
  <c r="CF279" i="1"/>
  <c r="CE279" i="1"/>
  <c r="CG279" i="1"/>
  <c r="GJ279" i="1" s="1"/>
  <c r="CD279" i="1"/>
  <c r="CC279" i="1"/>
  <c r="CF278" i="1"/>
  <c r="CE278" i="1"/>
  <c r="CG278" i="1"/>
  <c r="GJ278" i="1" s="1"/>
  <c r="CD278" i="1"/>
  <c r="CC278" i="1"/>
  <c r="CF277" i="1"/>
  <c r="CE277" i="1"/>
  <c r="CG277" i="1"/>
  <c r="GJ277" i="1" s="1"/>
  <c r="CD277" i="1"/>
  <c r="CC277" i="1"/>
  <c r="CF276" i="1"/>
  <c r="CE276" i="1"/>
  <c r="CG276" i="1"/>
  <c r="GJ276" i="1" s="1"/>
  <c r="CD276" i="1"/>
  <c r="CC276" i="1"/>
  <c r="CF275" i="1"/>
  <c r="CE275" i="1"/>
  <c r="CG275" i="1"/>
  <c r="GJ275" i="1" s="1"/>
  <c r="CD275" i="1"/>
  <c r="CC275" i="1"/>
  <c r="CF274" i="1"/>
  <c r="CE274" i="1"/>
  <c r="CG274" i="1"/>
  <c r="GJ274" i="1" s="1"/>
  <c r="CD274" i="1"/>
  <c r="CC274" i="1"/>
  <c r="CF273" i="1"/>
  <c r="CE273" i="1"/>
  <c r="CG273" i="1"/>
  <c r="GJ273" i="1" s="1"/>
  <c r="CD273" i="1"/>
  <c r="CC273" i="1"/>
  <c r="CF272" i="1"/>
  <c r="CE272" i="1"/>
  <c r="CG272" i="1"/>
  <c r="GJ272" i="1" s="1"/>
  <c r="CD272" i="1"/>
  <c r="CC272" i="1"/>
  <c r="CF271" i="1"/>
  <c r="CE271" i="1"/>
  <c r="CG271" i="1"/>
  <c r="GJ271" i="1" s="1"/>
  <c r="CD271" i="1"/>
  <c r="CC271" i="1"/>
  <c r="CF270" i="1"/>
  <c r="CE270" i="1"/>
  <c r="CG270" i="1"/>
  <c r="GJ270" i="1" s="1"/>
  <c r="CD270" i="1"/>
  <c r="CC270" i="1"/>
  <c r="CF269" i="1"/>
  <c r="CE269" i="1"/>
  <c r="CG269" i="1"/>
  <c r="GJ269" i="1" s="1"/>
  <c r="CD269" i="1"/>
  <c r="CC269" i="1"/>
  <c r="CF268" i="1"/>
  <c r="CE268" i="1"/>
  <c r="CG268" i="1"/>
  <c r="GJ268" i="1" s="1"/>
  <c r="CD268" i="1"/>
  <c r="CC268" i="1"/>
  <c r="CF267" i="1"/>
  <c r="CE267" i="1"/>
  <c r="CG267" i="1"/>
  <c r="GJ267" i="1" s="1"/>
  <c r="CD267" i="1"/>
  <c r="CC267" i="1"/>
  <c r="CF266" i="1"/>
  <c r="CE266" i="1"/>
  <c r="CG266" i="1"/>
  <c r="GJ266" i="1" s="1"/>
  <c r="CD266" i="1"/>
  <c r="CC266" i="1"/>
  <c r="CF265" i="1"/>
  <c r="CE265" i="1"/>
  <c r="CG265" i="1"/>
  <c r="GJ265" i="1" s="1"/>
  <c r="CD265" i="1"/>
  <c r="CC265" i="1"/>
  <c r="CF264" i="1"/>
  <c r="CE264" i="1"/>
  <c r="CG264" i="1"/>
  <c r="GJ264" i="1" s="1"/>
  <c r="CD264" i="1"/>
  <c r="CC264" i="1"/>
  <c r="CF263" i="1"/>
  <c r="CE263" i="1"/>
  <c r="CG263" i="1"/>
  <c r="GJ263" i="1" s="1"/>
  <c r="CD263" i="1"/>
  <c r="CC263" i="1"/>
  <c r="CF262" i="1"/>
  <c r="CE262" i="1"/>
  <c r="CG262" i="1"/>
  <c r="GJ262" i="1" s="1"/>
  <c r="CD262" i="1"/>
  <c r="CC262" i="1"/>
  <c r="CF261" i="1"/>
  <c r="CE261" i="1"/>
  <c r="CG261" i="1"/>
  <c r="GJ261" i="1" s="1"/>
  <c r="CD261" i="1"/>
  <c r="CC261" i="1"/>
  <c r="CF260" i="1"/>
  <c r="CE260" i="1"/>
  <c r="CG260" i="1"/>
  <c r="GJ260" i="1" s="1"/>
  <c r="CD260" i="1"/>
  <c r="CC260" i="1"/>
  <c r="CF259" i="1"/>
  <c r="CE259" i="1"/>
  <c r="CG259" i="1"/>
  <c r="GJ259" i="1" s="1"/>
  <c r="CD259" i="1"/>
  <c r="CC259" i="1"/>
  <c r="CF258" i="1"/>
  <c r="CE258" i="1"/>
  <c r="CG258" i="1"/>
  <c r="GJ258" i="1" s="1"/>
  <c r="CD258" i="1"/>
  <c r="CC258" i="1"/>
  <c r="CF257" i="1"/>
  <c r="CE257" i="1"/>
  <c r="CG257" i="1"/>
  <c r="GJ257" i="1" s="1"/>
  <c r="CD257" i="1"/>
  <c r="CC257" i="1"/>
  <c r="CF256" i="1"/>
  <c r="CE256" i="1"/>
  <c r="CG256" i="1"/>
  <c r="GJ256" i="1" s="1"/>
  <c r="CD256" i="1"/>
  <c r="CC256" i="1"/>
  <c r="CF255" i="1"/>
  <c r="CE255" i="1"/>
  <c r="CG255" i="1"/>
  <c r="GJ255" i="1" s="1"/>
  <c r="CD255" i="1"/>
  <c r="CC255" i="1"/>
  <c r="CF254" i="1"/>
  <c r="CE254" i="1"/>
  <c r="CG254" i="1"/>
  <c r="GJ254" i="1" s="1"/>
  <c r="CD254" i="1"/>
  <c r="CC254" i="1"/>
  <c r="CF253" i="1"/>
  <c r="CE253" i="1"/>
  <c r="CG253" i="1"/>
  <c r="GJ253" i="1" s="1"/>
  <c r="CD253" i="1"/>
  <c r="CC253" i="1"/>
  <c r="CF252" i="1"/>
  <c r="CE252" i="1"/>
  <c r="CG252" i="1"/>
  <c r="GJ252" i="1" s="1"/>
  <c r="CD252" i="1"/>
  <c r="CC252" i="1"/>
  <c r="CF251" i="1"/>
  <c r="CE251" i="1"/>
  <c r="CG251" i="1"/>
  <c r="GJ251" i="1" s="1"/>
  <c r="CD251" i="1"/>
  <c r="CC251" i="1"/>
  <c r="CF250" i="1"/>
  <c r="CE250" i="1"/>
  <c r="CG250" i="1"/>
  <c r="GJ250" i="1" s="1"/>
  <c r="CD250" i="1"/>
  <c r="CC250" i="1"/>
  <c r="CF249" i="1"/>
  <c r="CE249" i="1"/>
  <c r="CG249" i="1"/>
  <c r="GJ249" i="1" s="1"/>
  <c r="CD249" i="1"/>
  <c r="CC249" i="1"/>
  <c r="CF248" i="1"/>
  <c r="CE248" i="1"/>
  <c r="CG248" i="1"/>
  <c r="GJ248" i="1" s="1"/>
  <c r="CD248" i="1"/>
  <c r="CC248" i="1"/>
  <c r="CF247" i="1"/>
  <c r="CE247" i="1"/>
  <c r="CG247" i="1"/>
  <c r="GJ247" i="1" s="1"/>
  <c r="CD247" i="1"/>
  <c r="CC247" i="1"/>
  <c r="CF246" i="1"/>
  <c r="CE246" i="1"/>
  <c r="CG246" i="1"/>
  <c r="GJ246" i="1" s="1"/>
  <c r="CD246" i="1"/>
  <c r="CC246" i="1"/>
  <c r="CF245" i="1"/>
  <c r="CE245" i="1"/>
  <c r="CG245" i="1"/>
  <c r="GJ245" i="1" s="1"/>
  <c r="CD245" i="1"/>
  <c r="CC245" i="1"/>
  <c r="CF244" i="1"/>
  <c r="CE244" i="1"/>
  <c r="CG244" i="1"/>
  <c r="GJ244" i="1" s="1"/>
  <c r="CD244" i="1"/>
  <c r="CC244" i="1"/>
  <c r="CF243" i="1"/>
  <c r="CE243" i="1"/>
  <c r="CG243" i="1"/>
  <c r="GJ243" i="1" s="1"/>
  <c r="CD243" i="1"/>
  <c r="CC243" i="1"/>
  <c r="CF242" i="1"/>
  <c r="CE242" i="1"/>
  <c r="CG242" i="1"/>
  <c r="GJ242" i="1" s="1"/>
  <c r="CD242" i="1"/>
  <c r="CC242" i="1"/>
  <c r="CF241" i="1"/>
  <c r="CE241" i="1"/>
  <c r="CG241" i="1"/>
  <c r="GJ241" i="1" s="1"/>
  <c r="CD241" i="1"/>
  <c r="CC241" i="1"/>
  <c r="CF240" i="1"/>
  <c r="CE240" i="1"/>
  <c r="CG240" i="1"/>
  <c r="GJ240" i="1" s="1"/>
  <c r="CD240" i="1"/>
  <c r="CC240" i="1"/>
  <c r="CF239" i="1"/>
  <c r="CE239" i="1"/>
  <c r="CG239" i="1"/>
  <c r="GJ239" i="1" s="1"/>
  <c r="CD239" i="1"/>
  <c r="CC239" i="1"/>
  <c r="CF238" i="1"/>
  <c r="CE238" i="1"/>
  <c r="CG238" i="1"/>
  <c r="GJ238" i="1" s="1"/>
  <c r="CD238" i="1"/>
  <c r="CC238" i="1"/>
  <c r="CF237" i="1"/>
  <c r="CE237" i="1"/>
  <c r="CG237" i="1"/>
  <c r="GJ237" i="1" s="1"/>
  <c r="CD237" i="1"/>
  <c r="CC237" i="1"/>
  <c r="CF236" i="1"/>
  <c r="CE236" i="1"/>
  <c r="CG236" i="1"/>
  <c r="GJ236" i="1" s="1"/>
  <c r="CD236" i="1"/>
  <c r="CC236" i="1"/>
  <c r="CF235" i="1"/>
  <c r="CE235" i="1"/>
  <c r="CG235" i="1"/>
  <c r="GJ235" i="1" s="1"/>
  <c r="CD235" i="1"/>
  <c r="CC235" i="1"/>
  <c r="CF234" i="1"/>
  <c r="CE234" i="1"/>
  <c r="CG234" i="1"/>
  <c r="GJ234" i="1" s="1"/>
  <c r="CD234" i="1"/>
  <c r="CC234" i="1"/>
  <c r="CF233" i="1"/>
  <c r="CE233" i="1"/>
  <c r="CG233" i="1"/>
  <c r="GJ233" i="1" s="1"/>
  <c r="CD233" i="1"/>
  <c r="CC233" i="1"/>
  <c r="CF232" i="1"/>
  <c r="CE232" i="1"/>
  <c r="CG232" i="1"/>
  <c r="GJ232" i="1" s="1"/>
  <c r="CD232" i="1"/>
  <c r="CC232" i="1"/>
  <c r="CF231" i="1"/>
  <c r="CE231" i="1"/>
  <c r="CG231" i="1"/>
  <c r="GJ231" i="1" s="1"/>
  <c r="CD231" i="1"/>
  <c r="CC231" i="1"/>
  <c r="CF230" i="1"/>
  <c r="CE230" i="1"/>
  <c r="CG230" i="1"/>
  <c r="GJ230" i="1" s="1"/>
  <c r="CD230" i="1"/>
  <c r="CC230" i="1"/>
  <c r="CF229" i="1"/>
  <c r="CE229" i="1"/>
  <c r="CG229" i="1"/>
  <c r="GJ229" i="1" s="1"/>
  <c r="CD229" i="1"/>
  <c r="CC229" i="1"/>
  <c r="CF228" i="1"/>
  <c r="CE228" i="1"/>
  <c r="CG228" i="1"/>
  <c r="GJ228" i="1" s="1"/>
  <c r="CD228" i="1"/>
  <c r="CC228" i="1"/>
  <c r="CF227" i="1"/>
  <c r="CE227" i="1"/>
  <c r="CG227" i="1"/>
  <c r="GJ227" i="1" s="1"/>
  <c r="CD227" i="1"/>
  <c r="CC227" i="1"/>
  <c r="CF226" i="1"/>
  <c r="CE226" i="1"/>
  <c r="CG226" i="1"/>
  <c r="GJ226" i="1" s="1"/>
  <c r="CD226" i="1"/>
  <c r="CC226" i="1"/>
  <c r="CF225" i="1"/>
  <c r="CE225" i="1"/>
  <c r="CG225" i="1"/>
  <c r="GJ225" i="1" s="1"/>
  <c r="CD225" i="1"/>
  <c r="CC225" i="1"/>
  <c r="CF224" i="1"/>
  <c r="CE224" i="1"/>
  <c r="CG224" i="1"/>
  <c r="GJ224" i="1" s="1"/>
  <c r="CD224" i="1"/>
  <c r="CC224" i="1"/>
  <c r="CF223" i="1"/>
  <c r="CE223" i="1"/>
  <c r="CG223" i="1"/>
  <c r="GJ223" i="1" s="1"/>
  <c r="CD223" i="1"/>
  <c r="CC223" i="1"/>
  <c r="CF222" i="1"/>
  <c r="CE222" i="1"/>
  <c r="CG222" i="1"/>
  <c r="GJ222" i="1" s="1"/>
  <c r="CD222" i="1"/>
  <c r="CC222" i="1"/>
  <c r="CF221" i="1"/>
  <c r="CE221" i="1"/>
  <c r="CG221" i="1"/>
  <c r="GJ221" i="1" s="1"/>
  <c r="CD221" i="1"/>
  <c r="CC221" i="1"/>
  <c r="CF220" i="1"/>
  <c r="CE220" i="1"/>
  <c r="CG220" i="1"/>
  <c r="GJ220" i="1" s="1"/>
  <c r="CD220" i="1"/>
  <c r="CC220" i="1"/>
  <c r="CF219" i="1"/>
  <c r="CE219" i="1"/>
  <c r="CG219" i="1"/>
  <c r="GJ219" i="1" s="1"/>
  <c r="CD219" i="1"/>
  <c r="CC219" i="1"/>
  <c r="CF218" i="1"/>
  <c r="CE218" i="1"/>
  <c r="CG218" i="1"/>
  <c r="GJ218" i="1" s="1"/>
  <c r="CD218" i="1"/>
  <c r="CC218" i="1"/>
  <c r="CF217" i="1"/>
  <c r="CE217" i="1"/>
  <c r="CG217" i="1"/>
  <c r="GJ217" i="1" s="1"/>
  <c r="CD217" i="1"/>
  <c r="CC217" i="1"/>
  <c r="CF216" i="1"/>
  <c r="CE216" i="1"/>
  <c r="CG216" i="1"/>
  <c r="GJ216" i="1" s="1"/>
  <c r="CD216" i="1"/>
  <c r="CC216" i="1"/>
  <c r="CF215" i="1"/>
  <c r="CE215" i="1"/>
  <c r="CG215" i="1"/>
  <c r="GJ215" i="1" s="1"/>
  <c r="CD215" i="1"/>
  <c r="CC215" i="1"/>
  <c r="CF214" i="1"/>
  <c r="CE214" i="1"/>
  <c r="CG214" i="1"/>
  <c r="GJ214" i="1" s="1"/>
  <c r="CD214" i="1"/>
  <c r="CC214" i="1"/>
  <c r="CF213" i="1"/>
  <c r="CE213" i="1"/>
  <c r="CG213" i="1"/>
  <c r="GJ213" i="1" s="1"/>
  <c r="CD213" i="1"/>
  <c r="CC213" i="1"/>
  <c r="CF212" i="1"/>
  <c r="CE212" i="1"/>
  <c r="CG212" i="1"/>
  <c r="GJ212" i="1" s="1"/>
  <c r="CD212" i="1"/>
  <c r="CC212" i="1"/>
  <c r="CF211" i="1"/>
  <c r="CE211" i="1"/>
  <c r="CG211" i="1"/>
  <c r="GJ211" i="1" s="1"/>
  <c r="CD211" i="1"/>
  <c r="CC211" i="1"/>
  <c r="CF210" i="1"/>
  <c r="CE210" i="1"/>
  <c r="CG210" i="1"/>
  <c r="GJ210" i="1" s="1"/>
  <c r="CD210" i="1"/>
  <c r="CC210" i="1"/>
  <c r="CF209" i="1"/>
  <c r="CE209" i="1"/>
  <c r="CG209" i="1"/>
  <c r="GJ209" i="1" s="1"/>
  <c r="CD209" i="1"/>
  <c r="CC209" i="1"/>
  <c r="CF208" i="1"/>
  <c r="CE208" i="1"/>
  <c r="CG208" i="1"/>
  <c r="GJ208" i="1" s="1"/>
  <c r="CD208" i="1"/>
  <c r="CC208" i="1"/>
  <c r="CF207" i="1"/>
  <c r="CE207" i="1"/>
  <c r="CG207" i="1"/>
  <c r="GJ207" i="1" s="1"/>
  <c r="CD207" i="1"/>
  <c r="CC207" i="1"/>
  <c r="CF206" i="1"/>
  <c r="CE206" i="1"/>
  <c r="CG206" i="1"/>
  <c r="GJ206" i="1" s="1"/>
  <c r="CD206" i="1"/>
  <c r="CC206" i="1"/>
  <c r="CF205" i="1"/>
  <c r="CE205" i="1"/>
  <c r="CG205" i="1"/>
  <c r="GJ205" i="1" s="1"/>
  <c r="CD205" i="1"/>
  <c r="CC205" i="1"/>
  <c r="CF204" i="1"/>
  <c r="CE204" i="1"/>
  <c r="CG204" i="1"/>
  <c r="GJ204" i="1" s="1"/>
  <c r="CD204" i="1"/>
  <c r="CC204" i="1"/>
  <c r="CF203" i="1"/>
  <c r="CE203" i="1"/>
  <c r="CG203" i="1"/>
  <c r="GJ203" i="1" s="1"/>
  <c r="CD203" i="1"/>
  <c r="CC203" i="1"/>
  <c r="CF202" i="1"/>
  <c r="CE202" i="1"/>
  <c r="CG202" i="1"/>
  <c r="GJ202" i="1" s="1"/>
  <c r="CD202" i="1"/>
  <c r="CC202" i="1"/>
  <c r="CF201" i="1"/>
  <c r="CE201" i="1"/>
  <c r="CG201" i="1"/>
  <c r="GJ201" i="1" s="1"/>
  <c r="CD201" i="1"/>
  <c r="CC201" i="1"/>
  <c r="CF200" i="1"/>
  <c r="CE200" i="1"/>
  <c r="CG200" i="1"/>
  <c r="GJ200" i="1" s="1"/>
  <c r="CD200" i="1"/>
  <c r="CC200" i="1"/>
  <c r="CF199" i="1"/>
  <c r="CE199" i="1"/>
  <c r="CG199" i="1"/>
  <c r="GJ199" i="1" s="1"/>
  <c r="CD199" i="1"/>
  <c r="CC199" i="1"/>
  <c r="CF198" i="1"/>
  <c r="CE198" i="1"/>
  <c r="CG198" i="1"/>
  <c r="GJ198" i="1" s="1"/>
  <c r="CD198" i="1"/>
  <c r="CC198" i="1"/>
  <c r="CF197" i="1"/>
  <c r="CE197" i="1"/>
  <c r="CG197" i="1"/>
  <c r="GJ197" i="1" s="1"/>
  <c r="CD197" i="1"/>
  <c r="CC197" i="1"/>
  <c r="CF196" i="1"/>
  <c r="CE196" i="1"/>
  <c r="CG196" i="1"/>
  <c r="GJ196" i="1" s="1"/>
  <c r="CD196" i="1"/>
  <c r="CC196" i="1"/>
  <c r="CF195" i="1"/>
  <c r="CE195" i="1"/>
  <c r="CG195" i="1"/>
  <c r="GJ195" i="1" s="1"/>
  <c r="CD195" i="1"/>
  <c r="CC195" i="1"/>
  <c r="CF194" i="1"/>
  <c r="CE194" i="1"/>
  <c r="CG194" i="1"/>
  <c r="GJ194" i="1" s="1"/>
  <c r="CD194" i="1"/>
  <c r="CC194" i="1"/>
  <c r="CF193" i="1"/>
  <c r="CE193" i="1"/>
  <c r="CG193" i="1"/>
  <c r="GJ193" i="1" s="1"/>
  <c r="CD193" i="1"/>
  <c r="CC193" i="1"/>
  <c r="CF192" i="1"/>
  <c r="CE192" i="1"/>
  <c r="CG192" i="1"/>
  <c r="GJ192" i="1" s="1"/>
  <c r="CD192" i="1"/>
  <c r="CC192" i="1"/>
  <c r="CF191" i="1"/>
  <c r="CE191" i="1"/>
  <c r="CG191" i="1"/>
  <c r="GJ191" i="1" s="1"/>
  <c r="CD191" i="1"/>
  <c r="CC191" i="1"/>
  <c r="CF190" i="1"/>
  <c r="CE190" i="1"/>
  <c r="CG190" i="1"/>
  <c r="GJ190" i="1" s="1"/>
  <c r="CD190" i="1"/>
  <c r="CC190" i="1"/>
  <c r="CF189" i="1"/>
  <c r="CE189" i="1"/>
  <c r="CG189" i="1"/>
  <c r="GJ189" i="1" s="1"/>
  <c r="CD189" i="1"/>
  <c r="CC189" i="1"/>
  <c r="CF188" i="1"/>
  <c r="CE188" i="1"/>
  <c r="CG188" i="1"/>
  <c r="GJ188" i="1" s="1"/>
  <c r="CD188" i="1"/>
  <c r="CC188" i="1"/>
  <c r="CF187" i="1"/>
  <c r="CE187" i="1"/>
  <c r="CG187" i="1"/>
  <c r="GJ187" i="1" s="1"/>
  <c r="CD187" i="1"/>
  <c r="CC187" i="1"/>
  <c r="CF186" i="1"/>
  <c r="CE186" i="1"/>
  <c r="CG186" i="1"/>
  <c r="GJ186" i="1" s="1"/>
  <c r="CD186" i="1"/>
  <c r="CC186" i="1"/>
  <c r="CF185" i="1"/>
  <c r="CE185" i="1"/>
  <c r="CG185" i="1"/>
  <c r="GJ185" i="1" s="1"/>
  <c r="CD185" i="1"/>
  <c r="CC185" i="1"/>
  <c r="CF184" i="1"/>
  <c r="CE184" i="1"/>
  <c r="CG184" i="1"/>
  <c r="GJ184" i="1" s="1"/>
  <c r="CD184" i="1"/>
  <c r="CC184" i="1"/>
  <c r="CF183" i="1"/>
  <c r="CE183" i="1"/>
  <c r="CG183" i="1"/>
  <c r="GJ183" i="1" s="1"/>
  <c r="CD183" i="1"/>
  <c r="CC183" i="1"/>
  <c r="CF182" i="1"/>
  <c r="CE182" i="1"/>
  <c r="CG182" i="1"/>
  <c r="GJ182" i="1" s="1"/>
  <c r="CD182" i="1"/>
  <c r="CC182" i="1"/>
  <c r="CF181" i="1"/>
  <c r="CE181" i="1"/>
  <c r="CG181" i="1"/>
  <c r="GJ181" i="1" s="1"/>
  <c r="CD181" i="1"/>
  <c r="CC181" i="1"/>
  <c r="CF180" i="1"/>
  <c r="CE180" i="1"/>
  <c r="CG180" i="1"/>
  <c r="GJ180" i="1" s="1"/>
  <c r="CD180" i="1"/>
  <c r="CC180" i="1"/>
  <c r="CF179" i="1"/>
  <c r="CE179" i="1"/>
  <c r="CG179" i="1"/>
  <c r="GJ179" i="1" s="1"/>
  <c r="CD179" i="1"/>
  <c r="CC179" i="1"/>
  <c r="CF178" i="1"/>
  <c r="CE178" i="1"/>
  <c r="CG178" i="1"/>
  <c r="GJ178" i="1" s="1"/>
  <c r="CD178" i="1"/>
  <c r="CC178" i="1"/>
  <c r="CF177" i="1"/>
  <c r="CE177" i="1"/>
  <c r="CG177" i="1"/>
  <c r="GJ177" i="1" s="1"/>
  <c r="CD177" i="1"/>
  <c r="CC177" i="1"/>
  <c r="CF176" i="1"/>
  <c r="CE176" i="1"/>
  <c r="CG176" i="1"/>
  <c r="GJ176" i="1" s="1"/>
  <c r="CD176" i="1"/>
  <c r="CC176" i="1"/>
  <c r="CF175" i="1"/>
  <c r="CE175" i="1"/>
  <c r="CG175" i="1"/>
  <c r="GJ175" i="1" s="1"/>
  <c r="CD175" i="1"/>
  <c r="CC175" i="1"/>
  <c r="CF174" i="1"/>
  <c r="CE174" i="1"/>
  <c r="CG174" i="1"/>
  <c r="GJ174" i="1" s="1"/>
  <c r="CD174" i="1"/>
  <c r="CC174" i="1"/>
  <c r="CF173" i="1"/>
  <c r="CE173" i="1"/>
  <c r="CG173" i="1"/>
  <c r="GJ173" i="1" s="1"/>
  <c r="CD173" i="1"/>
  <c r="CC173" i="1"/>
  <c r="CF172" i="1"/>
  <c r="CE172" i="1"/>
  <c r="CG172" i="1"/>
  <c r="GJ172" i="1" s="1"/>
  <c r="CD172" i="1"/>
  <c r="CC172" i="1"/>
  <c r="CF171" i="1"/>
  <c r="CE171" i="1"/>
  <c r="CG171" i="1"/>
  <c r="GJ171" i="1" s="1"/>
  <c r="CD171" i="1"/>
  <c r="CC171" i="1"/>
  <c r="CF170" i="1"/>
  <c r="CE170" i="1"/>
  <c r="CG170" i="1"/>
  <c r="GJ170" i="1" s="1"/>
  <c r="CD170" i="1"/>
  <c r="CC170" i="1"/>
  <c r="CF169" i="1"/>
  <c r="CE169" i="1"/>
  <c r="CG169" i="1"/>
  <c r="GJ169" i="1" s="1"/>
  <c r="CD169" i="1"/>
  <c r="CC169" i="1"/>
  <c r="CF168" i="1"/>
  <c r="CE168" i="1"/>
  <c r="CG168" i="1"/>
  <c r="GJ168" i="1" s="1"/>
  <c r="CD168" i="1"/>
  <c r="CC168" i="1"/>
  <c r="CF167" i="1"/>
  <c r="CE167" i="1"/>
  <c r="CG167" i="1"/>
  <c r="GJ167" i="1" s="1"/>
  <c r="CD167" i="1"/>
  <c r="CC167" i="1"/>
  <c r="CF166" i="1"/>
  <c r="CE166" i="1"/>
  <c r="CG166" i="1"/>
  <c r="GJ166" i="1" s="1"/>
  <c r="CD166" i="1"/>
  <c r="CC166" i="1"/>
  <c r="CF165" i="1"/>
  <c r="CE165" i="1"/>
  <c r="CG165" i="1"/>
  <c r="GJ165" i="1" s="1"/>
  <c r="CD165" i="1"/>
  <c r="CC165" i="1"/>
  <c r="CF164" i="1"/>
  <c r="CE164" i="1"/>
  <c r="CG164" i="1"/>
  <c r="GJ164" i="1" s="1"/>
  <c r="CD164" i="1"/>
  <c r="CC164" i="1"/>
  <c r="CF163" i="1"/>
  <c r="CE163" i="1"/>
  <c r="CG163" i="1"/>
  <c r="GJ163" i="1" s="1"/>
  <c r="CD163" i="1"/>
  <c r="CC163" i="1"/>
  <c r="CF162" i="1"/>
  <c r="CE162" i="1"/>
  <c r="CG162" i="1"/>
  <c r="GJ162" i="1" s="1"/>
  <c r="CD162" i="1"/>
  <c r="CC162" i="1"/>
  <c r="CF161" i="1"/>
  <c r="CE161" i="1"/>
  <c r="CG161" i="1"/>
  <c r="GJ161" i="1" s="1"/>
  <c r="CD161" i="1"/>
  <c r="CC161" i="1"/>
  <c r="CF160" i="1"/>
  <c r="CE160" i="1"/>
  <c r="CG160" i="1"/>
  <c r="GJ160" i="1" s="1"/>
  <c r="CD160" i="1"/>
  <c r="CC160" i="1"/>
  <c r="CF159" i="1"/>
  <c r="CE159" i="1"/>
  <c r="CG159" i="1"/>
  <c r="GJ159" i="1" s="1"/>
  <c r="CD159" i="1"/>
  <c r="CC159" i="1"/>
  <c r="CF158" i="1"/>
  <c r="CE158" i="1"/>
  <c r="CG158" i="1"/>
  <c r="GJ158" i="1" s="1"/>
  <c r="CD158" i="1"/>
  <c r="CC158" i="1"/>
  <c r="CF157" i="1"/>
  <c r="CE157" i="1"/>
  <c r="CG157" i="1"/>
  <c r="GJ157" i="1" s="1"/>
  <c r="CD157" i="1"/>
  <c r="CC157" i="1"/>
  <c r="CF156" i="1"/>
  <c r="CE156" i="1"/>
  <c r="CG156" i="1"/>
  <c r="GJ156" i="1" s="1"/>
  <c r="CD156" i="1"/>
  <c r="CC156" i="1"/>
  <c r="CF155" i="1"/>
  <c r="CE155" i="1"/>
  <c r="CG155" i="1"/>
  <c r="GJ155" i="1" s="1"/>
  <c r="CD155" i="1"/>
  <c r="CC155" i="1"/>
  <c r="CF154" i="1"/>
  <c r="CE154" i="1"/>
  <c r="CG154" i="1"/>
  <c r="GJ154" i="1" s="1"/>
  <c r="CD154" i="1"/>
  <c r="CC154" i="1"/>
  <c r="CF153" i="1"/>
  <c r="CE153" i="1"/>
  <c r="CG153" i="1"/>
  <c r="GJ153" i="1" s="1"/>
  <c r="CD153" i="1"/>
  <c r="CC153" i="1"/>
  <c r="CF152" i="1"/>
  <c r="CE152" i="1"/>
  <c r="CG152" i="1"/>
  <c r="GJ152" i="1" s="1"/>
  <c r="CD152" i="1"/>
  <c r="CC152" i="1"/>
  <c r="CF151" i="1"/>
  <c r="CE151" i="1"/>
  <c r="CG151" i="1"/>
  <c r="GJ151" i="1" s="1"/>
  <c r="CD151" i="1"/>
  <c r="CC151" i="1"/>
  <c r="CF150" i="1"/>
  <c r="CE150" i="1"/>
  <c r="CG150" i="1"/>
  <c r="GJ150" i="1" s="1"/>
  <c r="CD150" i="1"/>
  <c r="CC150" i="1"/>
  <c r="CF149" i="1"/>
  <c r="CE149" i="1"/>
  <c r="CG149" i="1"/>
  <c r="GJ149" i="1" s="1"/>
  <c r="CD149" i="1"/>
  <c r="CC149" i="1"/>
  <c r="CF148" i="1"/>
  <c r="CE148" i="1"/>
  <c r="CG148" i="1"/>
  <c r="GJ148" i="1" s="1"/>
  <c r="CD148" i="1"/>
  <c r="CC148" i="1"/>
  <c r="CF147" i="1"/>
  <c r="CE147" i="1"/>
  <c r="CG147" i="1"/>
  <c r="GJ147" i="1" s="1"/>
  <c r="CD147" i="1"/>
  <c r="CC147" i="1"/>
  <c r="CF146" i="1"/>
  <c r="CE146" i="1"/>
  <c r="CG146" i="1"/>
  <c r="GJ146" i="1" s="1"/>
  <c r="CD146" i="1"/>
  <c r="CC146" i="1"/>
  <c r="CF145" i="1"/>
  <c r="CE145" i="1"/>
  <c r="CG145" i="1"/>
  <c r="GJ145" i="1" s="1"/>
  <c r="CD145" i="1"/>
  <c r="CC145" i="1"/>
  <c r="CF144" i="1"/>
  <c r="CE144" i="1"/>
  <c r="CG144" i="1"/>
  <c r="GJ144" i="1" s="1"/>
  <c r="CD144" i="1"/>
  <c r="CC144" i="1"/>
  <c r="CF143" i="1"/>
  <c r="CE143" i="1"/>
  <c r="CG143" i="1"/>
  <c r="GJ143" i="1" s="1"/>
  <c r="CD143" i="1"/>
  <c r="CC143" i="1"/>
  <c r="CF142" i="1"/>
  <c r="CE142" i="1"/>
  <c r="CG142" i="1"/>
  <c r="GJ142" i="1" s="1"/>
  <c r="CD142" i="1"/>
  <c r="CC142" i="1"/>
  <c r="CF141" i="1"/>
  <c r="CE141" i="1"/>
  <c r="CG141" i="1"/>
  <c r="GJ141" i="1" s="1"/>
  <c r="CD141" i="1"/>
  <c r="CC141" i="1"/>
  <c r="CF140" i="1"/>
  <c r="CE140" i="1"/>
  <c r="CG140" i="1"/>
  <c r="GJ140" i="1" s="1"/>
  <c r="CD140" i="1"/>
  <c r="CC140" i="1"/>
  <c r="CF139" i="1"/>
  <c r="CE139" i="1"/>
  <c r="CG139" i="1"/>
  <c r="GJ139" i="1" s="1"/>
  <c r="CD139" i="1"/>
  <c r="CC139" i="1"/>
  <c r="CF138" i="1"/>
  <c r="CE138" i="1"/>
  <c r="CG138" i="1"/>
  <c r="GJ138" i="1" s="1"/>
  <c r="CD138" i="1"/>
  <c r="CC138" i="1"/>
  <c r="CF137" i="1"/>
  <c r="CE137" i="1"/>
  <c r="CG137" i="1"/>
  <c r="GJ137" i="1" s="1"/>
  <c r="CD137" i="1"/>
  <c r="CC137" i="1"/>
  <c r="CF136" i="1"/>
  <c r="CE136" i="1"/>
  <c r="CG136" i="1"/>
  <c r="GJ136" i="1" s="1"/>
  <c r="CD136" i="1"/>
  <c r="CC136" i="1"/>
  <c r="CF135" i="1"/>
  <c r="CE135" i="1"/>
  <c r="CG135" i="1"/>
  <c r="GJ135" i="1" s="1"/>
  <c r="CD135" i="1"/>
  <c r="CC135" i="1"/>
  <c r="CF134" i="1"/>
  <c r="CE134" i="1"/>
  <c r="CG134" i="1"/>
  <c r="GJ134" i="1" s="1"/>
  <c r="CD134" i="1"/>
  <c r="CC134" i="1"/>
  <c r="CF133" i="1"/>
  <c r="CE133" i="1"/>
  <c r="CG133" i="1"/>
  <c r="GJ133" i="1" s="1"/>
  <c r="CD133" i="1"/>
  <c r="CC133" i="1"/>
  <c r="CF132" i="1"/>
  <c r="CE132" i="1"/>
  <c r="CG132" i="1"/>
  <c r="GJ132" i="1" s="1"/>
  <c r="CD132" i="1"/>
  <c r="CC132" i="1"/>
  <c r="CF131" i="1"/>
  <c r="CE131" i="1"/>
  <c r="CG131" i="1"/>
  <c r="GJ131" i="1" s="1"/>
  <c r="CD131" i="1"/>
  <c r="CC131" i="1"/>
  <c r="CF130" i="1"/>
  <c r="CE130" i="1"/>
  <c r="CG130" i="1"/>
  <c r="GJ130" i="1" s="1"/>
  <c r="CD130" i="1"/>
  <c r="CC130" i="1"/>
  <c r="CF129" i="1"/>
  <c r="CE129" i="1"/>
  <c r="CG129" i="1"/>
  <c r="GJ129" i="1" s="1"/>
  <c r="CD129" i="1"/>
  <c r="CC129" i="1"/>
  <c r="CF128" i="1"/>
  <c r="CE128" i="1"/>
  <c r="CG128" i="1"/>
  <c r="GJ128" i="1" s="1"/>
  <c r="CD128" i="1"/>
  <c r="CC128" i="1"/>
  <c r="CF127" i="1"/>
  <c r="CE127" i="1"/>
  <c r="CG127" i="1"/>
  <c r="GJ127" i="1" s="1"/>
  <c r="CD127" i="1"/>
  <c r="CC127" i="1"/>
  <c r="CF126" i="1"/>
  <c r="CE126" i="1"/>
  <c r="CG126" i="1"/>
  <c r="GJ126" i="1" s="1"/>
  <c r="CD126" i="1"/>
  <c r="CC126" i="1"/>
  <c r="CF125" i="1"/>
  <c r="CE125" i="1"/>
  <c r="CG125" i="1"/>
  <c r="CD125" i="1"/>
  <c r="CC125" i="1"/>
  <c r="CF124" i="1"/>
  <c r="CE124" i="1"/>
  <c r="CG124" i="1"/>
  <c r="GJ124" i="1" s="1"/>
  <c r="CD124" i="1"/>
  <c r="CC124" i="1"/>
  <c r="CF123" i="1"/>
  <c r="CE123" i="1"/>
  <c r="CG123" i="1"/>
  <c r="GJ123" i="1" s="1"/>
  <c r="CD123" i="1"/>
  <c r="CC123" i="1"/>
  <c r="CF122" i="1"/>
  <c r="CE122" i="1"/>
  <c r="CG122" i="1"/>
  <c r="GJ122" i="1" s="1"/>
  <c r="CD122" i="1"/>
  <c r="CC122" i="1"/>
  <c r="CF121" i="1"/>
  <c r="CE121" i="1"/>
  <c r="CG121" i="1"/>
  <c r="GJ121" i="1" s="1"/>
  <c r="CD121" i="1"/>
  <c r="CC121" i="1"/>
  <c r="CF120" i="1"/>
  <c r="CE120" i="1"/>
  <c r="CG120" i="1"/>
  <c r="GJ120" i="1" s="1"/>
  <c r="CD120" i="1"/>
  <c r="CC120" i="1"/>
  <c r="CF119" i="1"/>
  <c r="CE119" i="1"/>
  <c r="CG119" i="1"/>
  <c r="GJ119" i="1" s="1"/>
  <c r="CD119" i="1"/>
  <c r="CC119" i="1"/>
  <c r="CF118" i="1"/>
  <c r="CE118" i="1"/>
  <c r="CG118" i="1"/>
  <c r="GJ118" i="1" s="1"/>
  <c r="CD118" i="1"/>
  <c r="CC118" i="1"/>
  <c r="CF117" i="1"/>
  <c r="CE117" i="1"/>
  <c r="CG117" i="1"/>
  <c r="GJ117" i="1" s="1"/>
  <c r="CD117" i="1"/>
  <c r="CC117" i="1"/>
  <c r="CF116" i="1"/>
  <c r="CE116" i="1"/>
  <c r="CG116" i="1"/>
  <c r="GJ116" i="1" s="1"/>
  <c r="CD116" i="1"/>
  <c r="CC116" i="1"/>
  <c r="CF115" i="1"/>
  <c r="CE115" i="1"/>
  <c r="CG115" i="1"/>
  <c r="GJ115" i="1" s="1"/>
  <c r="CD115" i="1"/>
  <c r="CC115" i="1"/>
  <c r="CF114" i="1"/>
  <c r="CE114" i="1"/>
  <c r="CG114" i="1"/>
  <c r="GJ114" i="1" s="1"/>
  <c r="CD114" i="1"/>
  <c r="CC114" i="1"/>
  <c r="CF113" i="1"/>
  <c r="CE113" i="1"/>
  <c r="CG113" i="1"/>
  <c r="GJ113" i="1" s="1"/>
  <c r="CD113" i="1"/>
  <c r="CC113" i="1"/>
  <c r="CF112" i="1"/>
  <c r="CE112" i="1"/>
  <c r="CG112" i="1"/>
  <c r="GJ112" i="1" s="1"/>
  <c r="CD112" i="1"/>
  <c r="CC112" i="1"/>
  <c r="CF111" i="1"/>
  <c r="CE111" i="1"/>
  <c r="CG111" i="1"/>
  <c r="GJ111" i="1" s="1"/>
  <c r="CD111" i="1"/>
  <c r="CC111" i="1"/>
  <c r="CF110" i="1"/>
  <c r="CE110" i="1"/>
  <c r="CG110" i="1"/>
  <c r="GJ110" i="1" s="1"/>
  <c r="CD110" i="1"/>
  <c r="CC110" i="1"/>
  <c r="CF109" i="1"/>
  <c r="CE109" i="1"/>
  <c r="CG109" i="1"/>
  <c r="GJ109" i="1" s="1"/>
  <c r="CD109" i="1"/>
  <c r="CC109" i="1"/>
  <c r="CF108" i="1"/>
  <c r="CE108" i="1"/>
  <c r="CG108" i="1"/>
  <c r="GJ108" i="1" s="1"/>
  <c r="CD108" i="1"/>
  <c r="CC108" i="1"/>
  <c r="CF107" i="1"/>
  <c r="CE107" i="1"/>
  <c r="CG107" i="1"/>
  <c r="GJ107" i="1" s="1"/>
  <c r="CD107" i="1"/>
  <c r="CC107" i="1"/>
  <c r="CF106" i="1"/>
  <c r="CE106" i="1"/>
  <c r="CG106" i="1"/>
  <c r="GJ106" i="1" s="1"/>
  <c r="CD106" i="1"/>
  <c r="CC106" i="1"/>
  <c r="CF105" i="1"/>
  <c r="CE105" i="1"/>
  <c r="CG105" i="1"/>
  <c r="GJ105" i="1" s="1"/>
  <c r="CD105" i="1"/>
  <c r="CC105" i="1"/>
  <c r="CF104" i="1"/>
  <c r="CE104" i="1"/>
  <c r="CG104" i="1"/>
  <c r="GJ104" i="1" s="1"/>
  <c r="CD104" i="1"/>
  <c r="CC104" i="1"/>
  <c r="CF103" i="1"/>
  <c r="CE103" i="1"/>
  <c r="CG103" i="1"/>
  <c r="GJ103" i="1" s="1"/>
  <c r="CD103" i="1"/>
  <c r="CC103" i="1"/>
  <c r="CF102" i="1"/>
  <c r="CE102" i="1"/>
  <c r="CG102" i="1"/>
  <c r="GJ102" i="1" s="1"/>
  <c r="CD102" i="1"/>
  <c r="CC102" i="1"/>
  <c r="CF101" i="1"/>
  <c r="CE101" i="1"/>
  <c r="CG101" i="1"/>
  <c r="GJ101" i="1" s="1"/>
  <c r="CD101" i="1"/>
  <c r="CC101" i="1"/>
  <c r="CF100" i="1"/>
  <c r="CE100" i="1"/>
  <c r="CG100" i="1"/>
  <c r="GJ100" i="1" s="1"/>
  <c r="CD100" i="1"/>
  <c r="CC100" i="1"/>
  <c r="CF99" i="1"/>
  <c r="CE99" i="1"/>
  <c r="CG99" i="1"/>
  <c r="GJ99" i="1" s="1"/>
  <c r="CD99" i="1"/>
  <c r="CC99" i="1"/>
  <c r="CF98" i="1"/>
  <c r="CE98" i="1"/>
  <c r="CG98" i="1"/>
  <c r="GJ98" i="1" s="1"/>
  <c r="CD98" i="1"/>
  <c r="CC98" i="1"/>
  <c r="CF97" i="1"/>
  <c r="CE97" i="1"/>
  <c r="CG97" i="1"/>
  <c r="GJ97" i="1" s="1"/>
  <c r="CD97" i="1"/>
  <c r="CC97" i="1"/>
  <c r="CF96" i="1"/>
  <c r="CE96" i="1"/>
  <c r="CG96" i="1"/>
  <c r="GJ96" i="1" s="1"/>
  <c r="CD96" i="1"/>
  <c r="CC96" i="1"/>
  <c r="CF95" i="1"/>
  <c r="CE95" i="1"/>
  <c r="CG95" i="1"/>
  <c r="GJ95" i="1" s="1"/>
  <c r="CD95" i="1"/>
  <c r="CC95" i="1"/>
  <c r="CF94" i="1"/>
  <c r="CE94" i="1"/>
  <c r="CG94" i="1"/>
  <c r="GJ94" i="1" s="1"/>
  <c r="CD94" i="1"/>
  <c r="CC94" i="1"/>
  <c r="CF93" i="1"/>
  <c r="CE93" i="1"/>
  <c r="CG93" i="1"/>
  <c r="GJ93" i="1" s="1"/>
  <c r="CD93" i="1"/>
  <c r="CC93" i="1"/>
  <c r="CF92" i="1"/>
  <c r="CE92" i="1"/>
  <c r="CG92" i="1"/>
  <c r="GJ92" i="1" s="1"/>
  <c r="CD92" i="1"/>
  <c r="CC92" i="1"/>
  <c r="CF91" i="1"/>
  <c r="CE91" i="1"/>
  <c r="CG91" i="1"/>
  <c r="GJ91" i="1" s="1"/>
  <c r="CD91" i="1"/>
  <c r="CC91" i="1"/>
  <c r="CF90" i="1"/>
  <c r="CE90" i="1"/>
  <c r="CG90" i="1"/>
  <c r="GJ90" i="1" s="1"/>
  <c r="CD90" i="1"/>
  <c r="CC90" i="1"/>
  <c r="CF89" i="1"/>
  <c r="CE89" i="1"/>
  <c r="CG89" i="1"/>
  <c r="GJ89" i="1" s="1"/>
  <c r="CD89" i="1"/>
  <c r="CC89" i="1"/>
  <c r="CF88" i="1"/>
  <c r="CE88" i="1"/>
  <c r="CG88" i="1"/>
  <c r="GJ88" i="1" s="1"/>
  <c r="CD88" i="1"/>
  <c r="CC88" i="1"/>
  <c r="CF87" i="1"/>
  <c r="CE87" i="1"/>
  <c r="CG87" i="1"/>
  <c r="GJ87" i="1" s="1"/>
  <c r="CD87" i="1"/>
  <c r="CC87" i="1"/>
  <c r="CF86" i="1"/>
  <c r="CE86" i="1"/>
  <c r="CG86" i="1"/>
  <c r="GJ86" i="1" s="1"/>
  <c r="CD86" i="1"/>
  <c r="CC86" i="1"/>
  <c r="CF85" i="1"/>
  <c r="CE85" i="1"/>
  <c r="CG85" i="1"/>
  <c r="GJ85" i="1" s="1"/>
  <c r="CD85" i="1"/>
  <c r="CC85" i="1"/>
  <c r="CF84" i="1"/>
  <c r="CE84" i="1"/>
  <c r="CG84" i="1"/>
  <c r="GJ84" i="1" s="1"/>
  <c r="CD84" i="1"/>
  <c r="CC84" i="1"/>
  <c r="CF83" i="1"/>
  <c r="CE83" i="1"/>
  <c r="CG83" i="1"/>
  <c r="GJ83" i="1" s="1"/>
  <c r="CD83" i="1"/>
  <c r="CC83" i="1"/>
  <c r="CF82" i="1"/>
  <c r="CE82" i="1"/>
  <c r="CG82" i="1"/>
  <c r="GJ82" i="1" s="1"/>
  <c r="CD82" i="1"/>
  <c r="CC82" i="1"/>
  <c r="CF81" i="1"/>
  <c r="CE81" i="1"/>
  <c r="CG81" i="1"/>
  <c r="GJ81" i="1" s="1"/>
  <c r="CD81" i="1"/>
  <c r="CC81" i="1"/>
  <c r="CF80" i="1"/>
  <c r="CE80" i="1"/>
  <c r="CG80" i="1"/>
  <c r="GJ80" i="1" s="1"/>
  <c r="CD80" i="1"/>
  <c r="CC80" i="1"/>
  <c r="CF79" i="1"/>
  <c r="CE79" i="1"/>
  <c r="CG79" i="1"/>
  <c r="GJ79" i="1" s="1"/>
  <c r="CD79" i="1"/>
  <c r="CC79" i="1"/>
  <c r="CF78" i="1"/>
  <c r="CE78" i="1"/>
  <c r="CG78" i="1"/>
  <c r="GJ78" i="1" s="1"/>
  <c r="CD78" i="1"/>
  <c r="CC78" i="1"/>
  <c r="CF77" i="1"/>
  <c r="CE77" i="1"/>
  <c r="CG77" i="1"/>
  <c r="GJ77" i="1" s="1"/>
  <c r="CD77" i="1"/>
  <c r="CC77" i="1"/>
  <c r="CF76" i="1"/>
  <c r="CE76" i="1"/>
  <c r="CG76" i="1"/>
  <c r="GJ76" i="1" s="1"/>
  <c r="CD76" i="1"/>
  <c r="CC76" i="1"/>
  <c r="CF75" i="1"/>
  <c r="CE75" i="1"/>
  <c r="CG75" i="1"/>
  <c r="GJ75" i="1" s="1"/>
  <c r="CD75" i="1"/>
  <c r="CC75" i="1"/>
  <c r="CF74" i="1"/>
  <c r="CE74" i="1"/>
  <c r="CG74" i="1"/>
  <c r="GJ74" i="1" s="1"/>
  <c r="CD74" i="1"/>
  <c r="CC74" i="1"/>
  <c r="CF73" i="1"/>
  <c r="CE73" i="1"/>
  <c r="CG73" i="1"/>
  <c r="GJ73" i="1" s="1"/>
  <c r="CD73" i="1"/>
  <c r="CC73" i="1"/>
  <c r="CF72" i="1"/>
  <c r="CE72" i="1"/>
  <c r="CG72" i="1"/>
  <c r="GJ72" i="1" s="1"/>
  <c r="CD72" i="1"/>
  <c r="CC72" i="1"/>
  <c r="CF71" i="1"/>
  <c r="CE71" i="1"/>
  <c r="CG71" i="1"/>
  <c r="GJ71" i="1" s="1"/>
  <c r="CD71" i="1"/>
  <c r="CC71" i="1"/>
  <c r="CF70" i="1"/>
  <c r="CE70" i="1"/>
  <c r="CG70" i="1"/>
  <c r="GJ70" i="1" s="1"/>
  <c r="CD70" i="1"/>
  <c r="CC70" i="1"/>
  <c r="CF69" i="1"/>
  <c r="CE69" i="1"/>
  <c r="CG69" i="1"/>
  <c r="GJ69" i="1" s="1"/>
  <c r="CD69" i="1"/>
  <c r="CC69" i="1"/>
  <c r="CF68" i="1"/>
  <c r="CE68" i="1"/>
  <c r="CG68" i="1"/>
  <c r="GJ68" i="1" s="1"/>
  <c r="CD68" i="1"/>
  <c r="CC68" i="1"/>
  <c r="CF67" i="1"/>
  <c r="CE67" i="1"/>
  <c r="CG67" i="1"/>
  <c r="GJ67" i="1" s="1"/>
  <c r="CD67" i="1"/>
  <c r="CC67" i="1"/>
  <c r="CF66" i="1"/>
  <c r="CE66" i="1"/>
  <c r="CG66" i="1"/>
  <c r="GJ66" i="1" s="1"/>
  <c r="CD66" i="1"/>
  <c r="CC66" i="1"/>
  <c r="CF65" i="1"/>
  <c r="CE65" i="1"/>
  <c r="CG65" i="1"/>
  <c r="GJ65" i="1" s="1"/>
  <c r="CD65" i="1"/>
  <c r="CC65" i="1"/>
  <c r="CF64" i="1"/>
  <c r="CE64" i="1"/>
  <c r="CG64" i="1"/>
  <c r="GJ64" i="1" s="1"/>
  <c r="CD64" i="1"/>
  <c r="CC64" i="1"/>
  <c r="CF63" i="1"/>
  <c r="CE63" i="1"/>
  <c r="CG63" i="1"/>
  <c r="CD63" i="1"/>
  <c r="CC63" i="1"/>
  <c r="CF62" i="1"/>
  <c r="CE62" i="1"/>
  <c r="CG62" i="1"/>
  <c r="GJ62" i="1" s="1"/>
  <c r="CD62" i="1"/>
  <c r="CC62" i="1"/>
  <c r="CF61" i="1"/>
  <c r="CE61" i="1"/>
  <c r="CG61" i="1"/>
  <c r="GJ61" i="1" s="1"/>
  <c r="CD61" i="1"/>
  <c r="CC61" i="1"/>
  <c r="CF60" i="1"/>
  <c r="CE60" i="1"/>
  <c r="CG60" i="1"/>
  <c r="GJ60" i="1" s="1"/>
  <c r="CD60" i="1"/>
  <c r="CC60" i="1"/>
  <c r="CF59" i="1"/>
  <c r="CE59" i="1"/>
  <c r="CG59" i="1"/>
  <c r="GJ59" i="1" s="1"/>
  <c r="CD59" i="1"/>
  <c r="CC59" i="1"/>
  <c r="CF58" i="1"/>
  <c r="CE58" i="1"/>
  <c r="CG58" i="1"/>
  <c r="GJ58" i="1" s="1"/>
  <c r="CD58" i="1"/>
  <c r="CC58" i="1"/>
  <c r="CF57" i="1"/>
  <c r="CE57" i="1"/>
  <c r="CG57" i="1"/>
  <c r="GJ57" i="1" s="1"/>
  <c r="CD57" i="1"/>
  <c r="CC57" i="1"/>
  <c r="CF56" i="1"/>
  <c r="CE56" i="1"/>
  <c r="CG56" i="1"/>
  <c r="GJ56" i="1" s="1"/>
  <c r="CD56" i="1"/>
  <c r="CC56" i="1"/>
  <c r="CF55" i="1"/>
  <c r="CE55" i="1"/>
  <c r="CG55" i="1"/>
  <c r="GJ55" i="1" s="1"/>
  <c r="CD55" i="1"/>
  <c r="CC55" i="1"/>
  <c r="CF54" i="1"/>
  <c r="CE54" i="1"/>
  <c r="CG54" i="1"/>
  <c r="GJ54" i="1" s="1"/>
  <c r="CD54" i="1"/>
  <c r="CC54" i="1"/>
  <c r="CF53" i="1"/>
  <c r="CE53" i="1"/>
  <c r="CG53" i="1"/>
  <c r="GJ53" i="1" s="1"/>
  <c r="CD53" i="1"/>
  <c r="CC53" i="1"/>
  <c r="CF52" i="1"/>
  <c r="CE52" i="1"/>
  <c r="CG52" i="1"/>
  <c r="GJ52" i="1" s="1"/>
  <c r="CD52" i="1"/>
  <c r="CC52" i="1"/>
  <c r="CF51" i="1"/>
  <c r="CE51" i="1"/>
  <c r="CG51" i="1"/>
  <c r="GJ51" i="1" s="1"/>
  <c r="CD51" i="1"/>
  <c r="CC51" i="1"/>
  <c r="CF50" i="1"/>
  <c r="CE50" i="1"/>
  <c r="CG50" i="1"/>
  <c r="GJ50" i="1" s="1"/>
  <c r="CD50" i="1"/>
  <c r="CC50" i="1"/>
  <c r="CF49" i="1"/>
  <c r="CE49" i="1"/>
  <c r="CG49" i="1"/>
  <c r="GJ49" i="1" s="1"/>
  <c r="CD49" i="1"/>
  <c r="CC49" i="1"/>
  <c r="CF48" i="1"/>
  <c r="CE48" i="1"/>
  <c r="CG48" i="1"/>
  <c r="GJ48" i="1" s="1"/>
  <c r="CD48" i="1"/>
  <c r="CC48" i="1"/>
  <c r="CF47" i="1"/>
  <c r="CE47" i="1"/>
  <c r="CG47" i="1"/>
  <c r="GJ47" i="1" s="1"/>
  <c r="CD47" i="1"/>
  <c r="CC47" i="1"/>
  <c r="CF46" i="1"/>
  <c r="CE46" i="1"/>
  <c r="CG46" i="1"/>
  <c r="GJ46" i="1" s="1"/>
  <c r="CD46" i="1"/>
  <c r="CC46" i="1"/>
  <c r="CF45" i="1"/>
  <c r="CE45" i="1"/>
  <c r="CG45" i="1"/>
  <c r="GJ45" i="1" s="1"/>
  <c r="CD45" i="1"/>
  <c r="CC45" i="1"/>
  <c r="CF44" i="1"/>
  <c r="CE44" i="1"/>
  <c r="CG44" i="1"/>
  <c r="GJ44" i="1" s="1"/>
  <c r="CD44" i="1"/>
  <c r="CC44" i="1"/>
  <c r="CF43" i="1"/>
  <c r="CE43" i="1"/>
  <c r="CG43" i="1"/>
  <c r="GJ43" i="1" s="1"/>
  <c r="CD43" i="1"/>
  <c r="CC43" i="1"/>
  <c r="CF42" i="1"/>
  <c r="CE42" i="1"/>
  <c r="CG42" i="1"/>
  <c r="GJ42" i="1" s="1"/>
  <c r="CD42" i="1"/>
  <c r="CC42" i="1"/>
  <c r="CF41" i="1"/>
  <c r="CE41" i="1"/>
  <c r="CG41" i="1"/>
  <c r="GJ41" i="1" s="1"/>
  <c r="CD41" i="1"/>
  <c r="CC41" i="1"/>
  <c r="CF40" i="1"/>
  <c r="CE40" i="1"/>
  <c r="CG40" i="1"/>
  <c r="GJ40" i="1" s="1"/>
  <c r="CD40" i="1"/>
  <c r="CC40" i="1"/>
  <c r="CF39" i="1"/>
  <c r="CE39" i="1"/>
  <c r="CG39" i="1"/>
  <c r="GJ39" i="1" s="1"/>
  <c r="CD39" i="1"/>
  <c r="CC39" i="1"/>
  <c r="CF38" i="1"/>
  <c r="CE38" i="1"/>
  <c r="CG38" i="1"/>
  <c r="GJ38" i="1" s="1"/>
  <c r="CD38" i="1"/>
  <c r="CC38" i="1"/>
  <c r="CF37" i="1"/>
  <c r="CE37" i="1"/>
  <c r="CG37" i="1"/>
  <c r="GJ37" i="1" s="1"/>
  <c r="CD37" i="1"/>
  <c r="CC37" i="1"/>
  <c r="CF36" i="1"/>
  <c r="CE36" i="1"/>
  <c r="CG36" i="1"/>
  <c r="GJ36" i="1" s="1"/>
  <c r="CD36" i="1"/>
  <c r="CC36" i="1"/>
  <c r="CF35" i="1"/>
  <c r="CE35" i="1"/>
  <c r="CG35" i="1"/>
  <c r="GJ35" i="1" s="1"/>
  <c r="CD35" i="1"/>
  <c r="CC35" i="1"/>
  <c r="CF34" i="1"/>
  <c r="CE34" i="1"/>
  <c r="CG34" i="1"/>
  <c r="GJ34" i="1" s="1"/>
  <c r="CD34" i="1"/>
  <c r="CC34" i="1"/>
  <c r="CF33" i="1"/>
  <c r="CE33" i="1"/>
  <c r="CG33" i="1"/>
  <c r="GJ33" i="1" s="1"/>
  <c r="CD33" i="1"/>
  <c r="CC33" i="1"/>
  <c r="CF32" i="1"/>
  <c r="CE32" i="1"/>
  <c r="CG32" i="1"/>
  <c r="GJ32" i="1" s="1"/>
  <c r="CD32" i="1"/>
  <c r="CC32" i="1"/>
  <c r="CF31" i="1"/>
  <c r="CE31" i="1"/>
  <c r="CG31" i="1"/>
  <c r="GJ31" i="1" s="1"/>
  <c r="CD31" i="1"/>
  <c r="CC31" i="1"/>
  <c r="CF30" i="1"/>
  <c r="CE30" i="1"/>
  <c r="CG30" i="1"/>
  <c r="GJ30" i="1" s="1"/>
  <c r="CD30" i="1"/>
  <c r="CC30" i="1"/>
  <c r="CF29" i="1"/>
  <c r="CE29" i="1"/>
  <c r="CG29" i="1"/>
  <c r="GJ29" i="1" s="1"/>
  <c r="CD29" i="1"/>
  <c r="CC29" i="1"/>
  <c r="CF28" i="1"/>
  <c r="CE28" i="1"/>
  <c r="CG28" i="1"/>
  <c r="GJ28" i="1" s="1"/>
  <c r="CD28" i="1"/>
  <c r="CC28" i="1"/>
  <c r="CF27" i="1"/>
  <c r="CE27" i="1"/>
  <c r="CG27" i="1"/>
  <c r="GJ27" i="1" s="1"/>
  <c r="CD27" i="1"/>
  <c r="CC27" i="1"/>
  <c r="CF26" i="1"/>
  <c r="CE26" i="1"/>
  <c r="CG26" i="1"/>
  <c r="GJ26" i="1" s="1"/>
  <c r="CD26" i="1"/>
  <c r="CC26" i="1"/>
  <c r="CF25" i="1"/>
  <c r="CE25" i="1"/>
  <c r="CG25" i="1"/>
  <c r="GJ25" i="1" s="1"/>
  <c r="CD25" i="1"/>
  <c r="CC25" i="1"/>
  <c r="CF24" i="1"/>
  <c r="CE24" i="1"/>
  <c r="CG24" i="1"/>
  <c r="GJ24" i="1" s="1"/>
  <c r="CD24" i="1"/>
  <c r="CC24" i="1"/>
  <c r="CF23" i="1"/>
  <c r="CE23" i="1"/>
  <c r="CG23" i="1"/>
  <c r="GJ23" i="1" s="1"/>
  <c r="CD23" i="1"/>
  <c r="CC23" i="1"/>
  <c r="CF22" i="1"/>
  <c r="CE22" i="1"/>
  <c r="CG22" i="1"/>
  <c r="GJ22" i="1" s="1"/>
  <c r="CD22" i="1"/>
  <c r="CC22" i="1"/>
  <c r="CF21" i="1"/>
  <c r="CE21" i="1"/>
  <c r="CG21" i="1"/>
  <c r="GJ21" i="1" s="1"/>
  <c r="CD21" i="1"/>
  <c r="CC21" i="1"/>
  <c r="CF20" i="1"/>
  <c r="CE20" i="1"/>
  <c r="CG20" i="1"/>
  <c r="GJ20" i="1" s="1"/>
  <c r="CD20" i="1"/>
  <c r="CC20" i="1"/>
  <c r="CF19" i="1"/>
  <c r="CE19" i="1"/>
  <c r="CG19" i="1"/>
  <c r="GJ19" i="1" s="1"/>
  <c r="CD19" i="1"/>
  <c r="CC19" i="1"/>
  <c r="CF18" i="1"/>
  <c r="CE18" i="1"/>
  <c r="CG18" i="1"/>
  <c r="GJ18" i="1" s="1"/>
  <c r="CD18" i="1"/>
  <c r="CC18" i="1"/>
  <c r="CF17" i="1"/>
  <c r="CE17" i="1"/>
  <c r="CG17" i="1"/>
  <c r="CD17" i="1"/>
  <c r="CC17" i="1"/>
  <c r="CF16" i="1"/>
  <c r="CE16" i="1"/>
  <c r="CG16" i="1"/>
  <c r="GJ16" i="1" s="1"/>
  <c r="CD16" i="1"/>
  <c r="CC16" i="1"/>
  <c r="CF15" i="1"/>
  <c r="CE15" i="1"/>
  <c r="CG15" i="1"/>
  <c r="GJ15" i="1" s="1"/>
  <c r="CD15" i="1"/>
  <c r="CC15" i="1"/>
  <c r="CF14" i="1"/>
  <c r="CE14" i="1"/>
  <c r="CG14" i="1"/>
  <c r="GJ14" i="1" s="1"/>
  <c r="CD14" i="1"/>
  <c r="CC14" i="1"/>
  <c r="CF13" i="1"/>
  <c r="CE13" i="1"/>
  <c r="CG13" i="1"/>
  <c r="GJ13" i="1" s="1"/>
  <c r="CD13" i="1"/>
  <c r="CC13" i="1"/>
  <c r="CF12" i="1"/>
  <c r="CE12" i="1"/>
  <c r="CG12" i="1"/>
  <c r="GJ12" i="1" s="1"/>
  <c r="CD12" i="1"/>
  <c r="CC12" i="1"/>
  <c r="CF11" i="1"/>
  <c r="CE11" i="1"/>
  <c r="CG11" i="1"/>
  <c r="GJ11" i="1" s="1"/>
  <c r="CD11" i="1"/>
  <c r="CC11" i="1"/>
  <c r="CF10" i="1"/>
  <c r="CE10" i="1"/>
  <c r="CG10" i="1"/>
  <c r="GJ10" i="1" s="1"/>
  <c r="CD10" i="1"/>
  <c r="CC10" i="1"/>
  <c r="CF9" i="1"/>
  <c r="CE9" i="1"/>
  <c r="CG9" i="1"/>
  <c r="GJ9" i="1" s="1"/>
  <c r="CD9" i="1"/>
  <c r="CC9" i="1"/>
  <c r="CF8" i="1"/>
  <c r="CE8" i="1"/>
  <c r="CG8" i="1"/>
  <c r="GJ8" i="1" s="1"/>
  <c r="CD8" i="1"/>
  <c r="CC8" i="1"/>
  <c r="CF7" i="1"/>
  <c r="CE7" i="1"/>
  <c r="CG7" i="1"/>
  <c r="GJ7" i="1" s="1"/>
  <c r="CD7" i="1"/>
  <c r="CC7" i="1"/>
  <c r="CD6" i="1"/>
  <c r="CA5" i="1"/>
  <c r="O1082" i="1" s="1"/>
  <c r="BZ5" i="1"/>
  <c r="BY5" i="1"/>
  <c r="K1082" i="1" s="1"/>
  <c r="BW5" i="1"/>
  <c r="R1090" i="1" s="1"/>
  <c r="BV5" i="1"/>
  <c r="BU5" i="1"/>
  <c r="R1087" i="1" s="1"/>
  <c r="BT5" i="1"/>
  <c r="R1086" i="1" s="1"/>
  <c r="BR5" i="1"/>
  <c r="BQ5" i="1"/>
  <c r="E1086" i="1" s="1"/>
  <c r="BP5" i="1"/>
  <c r="BO5" i="1"/>
  <c r="BN5" i="1"/>
  <c r="BM5" i="1"/>
  <c r="R1098" i="1" s="1"/>
  <c r="BL5" i="1"/>
  <c r="BK5" i="1"/>
  <c r="EQ5" i="1" l="1"/>
  <c r="K1089" i="1" s="1"/>
  <c r="K1090" i="1" s="1"/>
  <c r="GG5" i="1"/>
  <c r="AF1100" i="1"/>
  <c r="AF1101" i="1"/>
  <c r="CU5" i="1"/>
  <c r="H1098" i="1"/>
  <c r="Z1101" i="1" s="1"/>
  <c r="CC5" i="1"/>
  <c r="R1096" i="1"/>
  <c r="T1096" i="1" s="1"/>
  <c r="R1088" i="1"/>
  <c r="CJ5" i="1"/>
  <c r="I1086" i="1" s="1"/>
  <c r="CK5" i="1"/>
  <c r="I1088" i="1" s="1"/>
  <c r="DK5" i="1"/>
  <c r="F1089" i="1" s="1"/>
  <c r="F1090" i="1" s="1"/>
  <c r="GB5" i="1"/>
  <c r="L1086" i="1" s="1"/>
  <c r="FW5" i="1"/>
  <c r="H1096" i="1"/>
  <c r="E1088" i="1"/>
  <c r="O1099" i="1"/>
  <c r="O1100" i="1" s="1"/>
  <c r="CD5" i="1"/>
  <c r="H1097" i="1" s="1"/>
  <c r="R1097" i="1"/>
  <c r="R1099" i="1" s="1"/>
  <c r="R1089" i="1"/>
  <c r="M1082" i="1"/>
  <c r="CO5" i="1"/>
  <c r="H1099" i="1"/>
  <c r="CL5" i="1"/>
  <c r="I1087" i="1" s="1"/>
  <c r="DC5" i="1"/>
  <c r="GH5" i="1"/>
  <c r="FO5" i="1"/>
  <c r="CN5" i="1"/>
  <c r="EA5" i="1"/>
  <c r="H1089" i="1" s="1"/>
  <c r="H1090" i="1" s="1"/>
  <c r="GD5" i="1"/>
  <c r="L1087" i="1" s="1"/>
  <c r="GI5" i="1"/>
  <c r="FG5" i="1"/>
  <c r="GJ17" i="1"/>
  <c r="H1100" i="1"/>
  <c r="CQ5" i="1"/>
  <c r="EI5" i="1"/>
  <c r="J1089" i="1" s="1"/>
  <c r="J1090" i="1" s="1"/>
  <c r="GC5" i="1"/>
  <c r="L1088" i="1" s="1"/>
  <c r="CH5" i="1"/>
  <c r="CI5" i="1"/>
  <c r="DS5" i="1"/>
  <c r="G1089" i="1" s="1"/>
  <c r="G1090" i="1" s="1"/>
  <c r="GF5" i="1"/>
  <c r="EY5" i="1"/>
  <c r="GT5" i="1"/>
  <c r="BX5" i="1"/>
  <c r="E1089" i="1" s="1"/>
  <c r="GS5" i="1"/>
  <c r="GU5" i="1"/>
  <c r="GV5" i="1"/>
  <c r="GW5" i="1"/>
  <c r="GZ5" i="1" s="1"/>
  <c r="AL6" i="1"/>
  <c r="AN5" i="1"/>
  <c r="BF127" i="1"/>
  <c r="BG127" i="1"/>
  <c r="BJ127" i="1"/>
  <c r="BH127" i="1"/>
  <c r="BI127" i="1"/>
  <c r="BF128" i="1"/>
  <c r="BG128" i="1"/>
  <c r="BJ128" i="1"/>
  <c r="BH128" i="1"/>
  <c r="BI128" i="1"/>
  <c r="BF129" i="1"/>
  <c r="BG129" i="1"/>
  <c r="BJ129" i="1"/>
  <c r="BH129" i="1"/>
  <c r="BI129" i="1"/>
  <c r="BF130" i="1"/>
  <c r="BG130" i="1"/>
  <c r="BJ130" i="1"/>
  <c r="BH130" i="1"/>
  <c r="BI130" i="1"/>
  <c r="BF131" i="1"/>
  <c r="BG131" i="1"/>
  <c r="BJ131" i="1"/>
  <c r="BH131" i="1"/>
  <c r="BI131" i="1"/>
  <c r="BF132" i="1"/>
  <c r="BG132" i="1"/>
  <c r="BJ132" i="1"/>
  <c r="BH132" i="1"/>
  <c r="BI132" i="1"/>
  <c r="BF133" i="1"/>
  <c r="BG133" i="1"/>
  <c r="BJ133" i="1"/>
  <c r="BH133" i="1"/>
  <c r="BI133" i="1"/>
  <c r="BF134" i="1"/>
  <c r="BG134" i="1"/>
  <c r="BJ134" i="1"/>
  <c r="BH134" i="1"/>
  <c r="BI134" i="1"/>
  <c r="BF135" i="1"/>
  <c r="BG135" i="1"/>
  <c r="BJ135" i="1"/>
  <c r="BH135" i="1"/>
  <c r="BI135" i="1"/>
  <c r="BF136" i="1"/>
  <c r="BG136" i="1"/>
  <c r="BJ136" i="1"/>
  <c r="BH136" i="1"/>
  <c r="BI136" i="1"/>
  <c r="BF137" i="1"/>
  <c r="BG137" i="1"/>
  <c r="BJ137" i="1"/>
  <c r="BH137" i="1"/>
  <c r="BI137" i="1"/>
  <c r="BF138" i="1"/>
  <c r="BG138" i="1"/>
  <c r="BJ138" i="1"/>
  <c r="BH138" i="1"/>
  <c r="BI138" i="1"/>
  <c r="BF139" i="1"/>
  <c r="BG139" i="1"/>
  <c r="BJ139" i="1"/>
  <c r="BH139" i="1"/>
  <c r="BI139" i="1"/>
  <c r="BF140" i="1"/>
  <c r="BG140" i="1"/>
  <c r="BJ140" i="1"/>
  <c r="BH140" i="1"/>
  <c r="BI140" i="1"/>
  <c r="BF141" i="1"/>
  <c r="BG141" i="1"/>
  <c r="BJ141" i="1"/>
  <c r="BH141" i="1"/>
  <c r="BI141" i="1"/>
  <c r="BF142" i="1"/>
  <c r="BG142" i="1"/>
  <c r="BJ142" i="1"/>
  <c r="BH142" i="1"/>
  <c r="BI142" i="1"/>
  <c r="BF143" i="1"/>
  <c r="BG143" i="1"/>
  <c r="BJ143" i="1"/>
  <c r="BH143" i="1"/>
  <c r="BI143" i="1"/>
  <c r="BF144" i="1"/>
  <c r="BG144" i="1"/>
  <c r="BJ144" i="1"/>
  <c r="BH144" i="1"/>
  <c r="BI144" i="1"/>
  <c r="BF145" i="1"/>
  <c r="BG145" i="1"/>
  <c r="BJ145" i="1"/>
  <c r="BH145" i="1"/>
  <c r="BI145" i="1"/>
  <c r="BF146" i="1"/>
  <c r="BG146" i="1"/>
  <c r="BJ146" i="1"/>
  <c r="BH146" i="1"/>
  <c r="BI146" i="1"/>
  <c r="BF147" i="1"/>
  <c r="BG147" i="1"/>
  <c r="BJ147" i="1"/>
  <c r="BH147" i="1"/>
  <c r="BI147" i="1"/>
  <c r="BF148" i="1"/>
  <c r="BG148" i="1"/>
  <c r="BJ148" i="1"/>
  <c r="BH148" i="1"/>
  <c r="BI148" i="1"/>
  <c r="BF149" i="1"/>
  <c r="BG149" i="1"/>
  <c r="BJ149" i="1"/>
  <c r="BH149" i="1"/>
  <c r="BI149" i="1"/>
  <c r="BF150" i="1"/>
  <c r="BG150" i="1"/>
  <c r="BJ150" i="1"/>
  <c r="BH150" i="1"/>
  <c r="BI150" i="1"/>
  <c r="BF151" i="1"/>
  <c r="BG151" i="1"/>
  <c r="BJ151" i="1"/>
  <c r="BH151" i="1"/>
  <c r="BI151" i="1"/>
  <c r="BF152" i="1"/>
  <c r="BG152" i="1"/>
  <c r="BJ152" i="1"/>
  <c r="BH152" i="1"/>
  <c r="BI152" i="1"/>
  <c r="BF153" i="1"/>
  <c r="BG153" i="1"/>
  <c r="BJ153" i="1"/>
  <c r="BH153" i="1"/>
  <c r="BI153" i="1"/>
  <c r="BF154" i="1"/>
  <c r="BG154" i="1"/>
  <c r="BJ154" i="1"/>
  <c r="BH154" i="1"/>
  <c r="BI154" i="1"/>
  <c r="BF155" i="1"/>
  <c r="BG155" i="1"/>
  <c r="BJ155" i="1"/>
  <c r="BH155" i="1"/>
  <c r="BI155" i="1"/>
  <c r="BF156" i="1"/>
  <c r="BG156" i="1"/>
  <c r="BJ156" i="1"/>
  <c r="BH156" i="1"/>
  <c r="BI156" i="1"/>
  <c r="BF157" i="1"/>
  <c r="BG157" i="1"/>
  <c r="BJ157" i="1"/>
  <c r="BH157" i="1"/>
  <c r="BI157" i="1"/>
  <c r="BF158" i="1"/>
  <c r="BG158" i="1"/>
  <c r="BJ158" i="1"/>
  <c r="BH158" i="1"/>
  <c r="BI158" i="1"/>
  <c r="BF159" i="1"/>
  <c r="BG159" i="1"/>
  <c r="BJ159" i="1"/>
  <c r="BH159" i="1"/>
  <c r="BI159" i="1"/>
  <c r="BF160" i="1"/>
  <c r="BG160" i="1"/>
  <c r="BJ160" i="1"/>
  <c r="BH160" i="1"/>
  <c r="BI160" i="1"/>
  <c r="BF161" i="1"/>
  <c r="BG161" i="1"/>
  <c r="BJ161" i="1"/>
  <c r="BH161" i="1"/>
  <c r="BI161" i="1"/>
  <c r="BF162" i="1"/>
  <c r="BG162" i="1"/>
  <c r="BJ162" i="1"/>
  <c r="BH162" i="1"/>
  <c r="BI162" i="1"/>
  <c r="BF163" i="1"/>
  <c r="BG163" i="1"/>
  <c r="BJ163" i="1"/>
  <c r="BH163" i="1"/>
  <c r="BI163" i="1"/>
  <c r="BF164" i="1"/>
  <c r="BG164" i="1"/>
  <c r="BJ164" i="1"/>
  <c r="BH164" i="1"/>
  <c r="BI164" i="1"/>
  <c r="BF165" i="1"/>
  <c r="BG165" i="1"/>
  <c r="BJ165" i="1"/>
  <c r="BH165" i="1"/>
  <c r="BI165" i="1"/>
  <c r="BF166" i="1"/>
  <c r="BG166" i="1"/>
  <c r="BJ166" i="1"/>
  <c r="BH166" i="1"/>
  <c r="BI166" i="1"/>
  <c r="BF167" i="1"/>
  <c r="BG167" i="1"/>
  <c r="BJ167" i="1"/>
  <c r="BH167" i="1"/>
  <c r="BI167" i="1"/>
  <c r="BF168" i="1"/>
  <c r="BG168" i="1"/>
  <c r="BJ168" i="1"/>
  <c r="BH168" i="1"/>
  <c r="BI168" i="1"/>
  <c r="BF169" i="1"/>
  <c r="BG169" i="1"/>
  <c r="BJ169" i="1"/>
  <c r="BH169" i="1"/>
  <c r="BI169" i="1"/>
  <c r="BF170" i="1"/>
  <c r="BG170" i="1"/>
  <c r="BJ170" i="1"/>
  <c r="BH170" i="1"/>
  <c r="BI170" i="1"/>
  <c r="BF171" i="1"/>
  <c r="BG171" i="1"/>
  <c r="BJ171" i="1"/>
  <c r="BH171" i="1"/>
  <c r="BI171" i="1"/>
  <c r="BF172" i="1"/>
  <c r="BG172" i="1"/>
  <c r="BJ172" i="1"/>
  <c r="BH172" i="1"/>
  <c r="BI172" i="1"/>
  <c r="BF173" i="1"/>
  <c r="BG173" i="1"/>
  <c r="BJ173" i="1"/>
  <c r="BH173" i="1"/>
  <c r="BI173" i="1"/>
  <c r="BF174" i="1"/>
  <c r="BG174" i="1"/>
  <c r="BJ174" i="1"/>
  <c r="BH174" i="1"/>
  <c r="BI174" i="1"/>
  <c r="BF175" i="1"/>
  <c r="BG175" i="1"/>
  <c r="BJ175" i="1"/>
  <c r="BH175" i="1"/>
  <c r="BI175" i="1"/>
  <c r="BF176" i="1"/>
  <c r="BG176" i="1"/>
  <c r="BJ176" i="1"/>
  <c r="BH176" i="1"/>
  <c r="BI176" i="1"/>
  <c r="BF177" i="1"/>
  <c r="BG177" i="1"/>
  <c r="BJ177" i="1"/>
  <c r="BH177" i="1"/>
  <c r="BI177" i="1"/>
  <c r="BF178" i="1"/>
  <c r="BG178" i="1"/>
  <c r="BJ178" i="1"/>
  <c r="BH178" i="1"/>
  <c r="BI178" i="1"/>
  <c r="BF179" i="1"/>
  <c r="BG179" i="1"/>
  <c r="BJ179" i="1"/>
  <c r="BH179" i="1"/>
  <c r="BI179" i="1"/>
  <c r="BF180" i="1"/>
  <c r="BG180" i="1"/>
  <c r="BJ180" i="1"/>
  <c r="BH180" i="1"/>
  <c r="BI180" i="1"/>
  <c r="BF181" i="1"/>
  <c r="BG181" i="1"/>
  <c r="BJ181" i="1"/>
  <c r="BH181" i="1"/>
  <c r="BI181" i="1"/>
  <c r="BF182" i="1"/>
  <c r="BG182" i="1"/>
  <c r="BJ182" i="1"/>
  <c r="BH182" i="1"/>
  <c r="BI182" i="1"/>
  <c r="BF183" i="1"/>
  <c r="BG183" i="1"/>
  <c r="BJ183" i="1"/>
  <c r="BH183" i="1"/>
  <c r="BI183" i="1"/>
  <c r="BF184" i="1"/>
  <c r="BG184" i="1"/>
  <c r="BJ184" i="1"/>
  <c r="BH184" i="1"/>
  <c r="BI184" i="1"/>
  <c r="BF185" i="1"/>
  <c r="BG185" i="1"/>
  <c r="BJ185" i="1"/>
  <c r="BH185" i="1"/>
  <c r="BI185" i="1"/>
  <c r="BF186" i="1"/>
  <c r="BG186" i="1"/>
  <c r="BJ186" i="1"/>
  <c r="BH186" i="1"/>
  <c r="BI186" i="1"/>
  <c r="BF187" i="1"/>
  <c r="BG187" i="1"/>
  <c r="BJ187" i="1"/>
  <c r="BH187" i="1"/>
  <c r="BI187" i="1"/>
  <c r="BF188" i="1"/>
  <c r="BG188" i="1"/>
  <c r="BJ188" i="1"/>
  <c r="BH188" i="1"/>
  <c r="BI188" i="1"/>
  <c r="BF189" i="1"/>
  <c r="BG189" i="1"/>
  <c r="BJ189" i="1"/>
  <c r="BH189" i="1"/>
  <c r="BI189" i="1"/>
  <c r="BF190" i="1"/>
  <c r="BG190" i="1"/>
  <c r="BJ190" i="1"/>
  <c r="BH190" i="1"/>
  <c r="BI190" i="1"/>
  <c r="BF191" i="1"/>
  <c r="BG191" i="1"/>
  <c r="BJ191" i="1"/>
  <c r="BH191" i="1"/>
  <c r="BI191" i="1"/>
  <c r="BF192" i="1"/>
  <c r="BG192" i="1"/>
  <c r="BJ192" i="1"/>
  <c r="BH192" i="1"/>
  <c r="BI192" i="1"/>
  <c r="BF193" i="1"/>
  <c r="BG193" i="1"/>
  <c r="BJ193" i="1"/>
  <c r="BH193" i="1"/>
  <c r="BI193" i="1"/>
  <c r="BF194" i="1"/>
  <c r="BG194" i="1"/>
  <c r="BJ194" i="1"/>
  <c r="BH194" i="1"/>
  <c r="BI194" i="1"/>
  <c r="BF195" i="1"/>
  <c r="BG195" i="1"/>
  <c r="BJ195" i="1"/>
  <c r="BH195" i="1"/>
  <c r="BI195" i="1"/>
  <c r="BF196" i="1"/>
  <c r="BG196" i="1"/>
  <c r="BJ196" i="1"/>
  <c r="BH196" i="1"/>
  <c r="BI196" i="1"/>
  <c r="BF197" i="1"/>
  <c r="BG197" i="1"/>
  <c r="BJ197" i="1"/>
  <c r="BH197" i="1"/>
  <c r="BI197" i="1"/>
  <c r="BF198" i="1"/>
  <c r="BG198" i="1"/>
  <c r="BJ198" i="1"/>
  <c r="BH198" i="1"/>
  <c r="BI198" i="1"/>
  <c r="BF199" i="1"/>
  <c r="BG199" i="1"/>
  <c r="BJ199" i="1"/>
  <c r="BH199" i="1"/>
  <c r="BI199" i="1"/>
  <c r="BF200" i="1"/>
  <c r="BG200" i="1"/>
  <c r="BJ200" i="1"/>
  <c r="BH200" i="1"/>
  <c r="BI200" i="1"/>
  <c r="BF201" i="1"/>
  <c r="BG201" i="1"/>
  <c r="BJ201" i="1"/>
  <c r="BH201" i="1"/>
  <c r="BI201" i="1"/>
  <c r="BF202" i="1"/>
  <c r="BG202" i="1"/>
  <c r="BJ202" i="1"/>
  <c r="BH202" i="1"/>
  <c r="BI202" i="1"/>
  <c r="BF203" i="1"/>
  <c r="BG203" i="1"/>
  <c r="BJ203" i="1"/>
  <c r="BH203" i="1"/>
  <c r="BI203" i="1"/>
  <c r="BF204" i="1"/>
  <c r="BG204" i="1"/>
  <c r="BJ204" i="1"/>
  <c r="BH204" i="1"/>
  <c r="BI204" i="1"/>
  <c r="BF205" i="1"/>
  <c r="BG205" i="1"/>
  <c r="BJ205" i="1"/>
  <c r="BH205" i="1"/>
  <c r="BI205" i="1"/>
  <c r="BF206" i="1"/>
  <c r="BG206" i="1"/>
  <c r="BJ206" i="1"/>
  <c r="BH206" i="1"/>
  <c r="BI206" i="1"/>
  <c r="BF207" i="1"/>
  <c r="BG207" i="1"/>
  <c r="BJ207" i="1"/>
  <c r="BH207" i="1"/>
  <c r="BI207" i="1"/>
  <c r="BF208" i="1"/>
  <c r="BG208" i="1"/>
  <c r="BJ208" i="1"/>
  <c r="BH208" i="1"/>
  <c r="BI208" i="1"/>
  <c r="BF209" i="1"/>
  <c r="BG209" i="1"/>
  <c r="BJ209" i="1"/>
  <c r="BH209" i="1"/>
  <c r="BI209" i="1"/>
  <c r="BF210" i="1"/>
  <c r="BG210" i="1"/>
  <c r="BJ210" i="1"/>
  <c r="BH210" i="1"/>
  <c r="BI210" i="1"/>
  <c r="BF211" i="1"/>
  <c r="BG211" i="1"/>
  <c r="BJ211" i="1"/>
  <c r="BH211" i="1"/>
  <c r="BI211" i="1"/>
  <c r="BF212" i="1"/>
  <c r="BG212" i="1"/>
  <c r="BJ212" i="1"/>
  <c r="BH212" i="1"/>
  <c r="BI212" i="1"/>
  <c r="BF213" i="1"/>
  <c r="BG213" i="1"/>
  <c r="BJ213" i="1"/>
  <c r="BH213" i="1"/>
  <c r="BI213" i="1"/>
  <c r="BF214" i="1"/>
  <c r="BG214" i="1"/>
  <c r="BJ214" i="1"/>
  <c r="BH214" i="1"/>
  <c r="BI214" i="1"/>
  <c r="BF215" i="1"/>
  <c r="BG215" i="1"/>
  <c r="BJ215" i="1"/>
  <c r="BH215" i="1"/>
  <c r="BI215" i="1"/>
  <c r="BF216" i="1"/>
  <c r="BG216" i="1"/>
  <c r="BJ216" i="1"/>
  <c r="BH216" i="1"/>
  <c r="BI216" i="1"/>
  <c r="BF217" i="1"/>
  <c r="BG217" i="1"/>
  <c r="BJ217" i="1"/>
  <c r="BH217" i="1"/>
  <c r="BI217" i="1"/>
  <c r="BF218" i="1"/>
  <c r="BG218" i="1"/>
  <c r="BJ218" i="1"/>
  <c r="BH218" i="1"/>
  <c r="BI218" i="1"/>
  <c r="BF219" i="1"/>
  <c r="BG219" i="1"/>
  <c r="BJ219" i="1"/>
  <c r="BH219" i="1"/>
  <c r="BI219" i="1"/>
  <c r="BF220" i="1"/>
  <c r="BG220" i="1"/>
  <c r="BJ220" i="1"/>
  <c r="BH220" i="1"/>
  <c r="BI220" i="1"/>
  <c r="BF221" i="1"/>
  <c r="BG221" i="1"/>
  <c r="BJ221" i="1"/>
  <c r="BH221" i="1"/>
  <c r="BI221" i="1"/>
  <c r="BF222" i="1"/>
  <c r="BG222" i="1"/>
  <c r="BJ222" i="1"/>
  <c r="BH222" i="1"/>
  <c r="BI222" i="1"/>
  <c r="BF223" i="1"/>
  <c r="BG223" i="1"/>
  <c r="BJ223" i="1"/>
  <c r="BH223" i="1"/>
  <c r="BI223" i="1"/>
  <c r="BF224" i="1"/>
  <c r="BG224" i="1"/>
  <c r="BJ224" i="1"/>
  <c r="BH224" i="1"/>
  <c r="BI224" i="1"/>
  <c r="BF225" i="1"/>
  <c r="BG225" i="1"/>
  <c r="BJ225" i="1"/>
  <c r="BH225" i="1"/>
  <c r="BI225" i="1"/>
  <c r="BF226" i="1"/>
  <c r="BG226" i="1"/>
  <c r="BJ226" i="1"/>
  <c r="BH226" i="1"/>
  <c r="BI226" i="1"/>
  <c r="BF227" i="1"/>
  <c r="BG227" i="1"/>
  <c r="BJ227" i="1"/>
  <c r="BH227" i="1"/>
  <c r="BI227" i="1"/>
  <c r="BF228" i="1"/>
  <c r="BG228" i="1"/>
  <c r="BJ228" i="1"/>
  <c r="BH228" i="1"/>
  <c r="BI228" i="1"/>
  <c r="BF229" i="1"/>
  <c r="BG229" i="1"/>
  <c r="BJ229" i="1"/>
  <c r="BH229" i="1"/>
  <c r="BI229" i="1"/>
  <c r="BF230" i="1"/>
  <c r="BG230" i="1"/>
  <c r="BJ230" i="1"/>
  <c r="BH230" i="1"/>
  <c r="BI230" i="1"/>
  <c r="BF231" i="1"/>
  <c r="BG231" i="1"/>
  <c r="BJ231" i="1"/>
  <c r="BH231" i="1"/>
  <c r="BI231" i="1"/>
  <c r="BF232" i="1"/>
  <c r="BG232" i="1"/>
  <c r="BJ232" i="1"/>
  <c r="BH232" i="1"/>
  <c r="BI232" i="1"/>
  <c r="BF233" i="1"/>
  <c r="BG233" i="1"/>
  <c r="BJ233" i="1"/>
  <c r="BH233" i="1"/>
  <c r="BI233" i="1"/>
  <c r="BF234" i="1"/>
  <c r="BG234" i="1"/>
  <c r="BJ234" i="1"/>
  <c r="BH234" i="1"/>
  <c r="BI234" i="1"/>
  <c r="BF235" i="1"/>
  <c r="BG235" i="1"/>
  <c r="BJ235" i="1"/>
  <c r="BH235" i="1"/>
  <c r="BI235" i="1"/>
  <c r="BF236" i="1"/>
  <c r="BG236" i="1"/>
  <c r="BJ236" i="1"/>
  <c r="BH236" i="1"/>
  <c r="BI236" i="1"/>
  <c r="BF237" i="1"/>
  <c r="BG237" i="1"/>
  <c r="BJ237" i="1"/>
  <c r="BH237" i="1"/>
  <c r="BI237" i="1"/>
  <c r="BF238" i="1"/>
  <c r="BG238" i="1"/>
  <c r="BJ238" i="1"/>
  <c r="BH238" i="1"/>
  <c r="BI238" i="1"/>
  <c r="BF239" i="1"/>
  <c r="BG239" i="1"/>
  <c r="BJ239" i="1"/>
  <c r="BH239" i="1"/>
  <c r="BI239" i="1"/>
  <c r="BF240" i="1"/>
  <c r="BG240" i="1"/>
  <c r="BJ240" i="1"/>
  <c r="BH240" i="1"/>
  <c r="BI240" i="1"/>
  <c r="BF241" i="1"/>
  <c r="BG241" i="1"/>
  <c r="BJ241" i="1"/>
  <c r="BH241" i="1"/>
  <c r="BI241" i="1"/>
  <c r="BF242" i="1"/>
  <c r="BG242" i="1"/>
  <c r="BJ242" i="1"/>
  <c r="BH242" i="1"/>
  <c r="BI242" i="1"/>
  <c r="BF243" i="1"/>
  <c r="BG243" i="1"/>
  <c r="BJ243" i="1"/>
  <c r="BH243" i="1"/>
  <c r="BI243" i="1"/>
  <c r="BF244" i="1"/>
  <c r="BG244" i="1"/>
  <c r="BJ244" i="1"/>
  <c r="BH244" i="1"/>
  <c r="BI244" i="1"/>
  <c r="BF245" i="1"/>
  <c r="BG245" i="1"/>
  <c r="BJ245" i="1"/>
  <c r="BH245" i="1"/>
  <c r="BI245" i="1"/>
  <c r="BF246" i="1"/>
  <c r="BG246" i="1"/>
  <c r="BJ246" i="1"/>
  <c r="BH246" i="1"/>
  <c r="BI246" i="1"/>
  <c r="BF247" i="1"/>
  <c r="BG247" i="1"/>
  <c r="BJ247" i="1"/>
  <c r="BH247" i="1"/>
  <c r="BI247" i="1"/>
  <c r="BF248" i="1"/>
  <c r="BG248" i="1"/>
  <c r="BJ248" i="1"/>
  <c r="BH248" i="1"/>
  <c r="BI248" i="1"/>
  <c r="BF249" i="1"/>
  <c r="BG249" i="1"/>
  <c r="BJ249" i="1"/>
  <c r="BH249" i="1"/>
  <c r="BI249" i="1"/>
  <c r="BF250" i="1"/>
  <c r="BG250" i="1"/>
  <c r="BJ250" i="1"/>
  <c r="BH250" i="1"/>
  <c r="BI250" i="1"/>
  <c r="BF251" i="1"/>
  <c r="BG251" i="1"/>
  <c r="BJ251" i="1"/>
  <c r="BH251" i="1"/>
  <c r="BI251" i="1"/>
  <c r="BF252" i="1"/>
  <c r="BG252" i="1"/>
  <c r="BJ252" i="1"/>
  <c r="BH252" i="1"/>
  <c r="BI252" i="1"/>
  <c r="BF253" i="1"/>
  <c r="BG253" i="1"/>
  <c r="BJ253" i="1"/>
  <c r="BH253" i="1"/>
  <c r="BI253" i="1"/>
  <c r="BF254" i="1"/>
  <c r="BG254" i="1"/>
  <c r="BJ254" i="1"/>
  <c r="BH254" i="1"/>
  <c r="BI254" i="1"/>
  <c r="BF255" i="1"/>
  <c r="BG255" i="1"/>
  <c r="BJ255" i="1"/>
  <c r="BH255" i="1"/>
  <c r="BI255" i="1"/>
  <c r="BF256" i="1"/>
  <c r="BG256" i="1"/>
  <c r="BJ256" i="1"/>
  <c r="BH256" i="1"/>
  <c r="BI256" i="1"/>
  <c r="BF257" i="1"/>
  <c r="BG257" i="1"/>
  <c r="BJ257" i="1"/>
  <c r="BH257" i="1"/>
  <c r="BI257" i="1"/>
  <c r="BF258" i="1"/>
  <c r="BG258" i="1"/>
  <c r="BJ258" i="1"/>
  <c r="BH258" i="1"/>
  <c r="BI258" i="1"/>
  <c r="BF259" i="1"/>
  <c r="BG259" i="1"/>
  <c r="BJ259" i="1"/>
  <c r="BH259" i="1"/>
  <c r="BI259" i="1"/>
  <c r="BF260" i="1"/>
  <c r="BG260" i="1"/>
  <c r="BJ260" i="1"/>
  <c r="BH260" i="1"/>
  <c r="BI260" i="1"/>
  <c r="BF261" i="1"/>
  <c r="BG261" i="1"/>
  <c r="BJ261" i="1"/>
  <c r="BH261" i="1"/>
  <c r="BI261" i="1"/>
  <c r="BF262" i="1"/>
  <c r="BG262" i="1"/>
  <c r="BJ262" i="1"/>
  <c r="BH262" i="1"/>
  <c r="BI262" i="1"/>
  <c r="BF263" i="1"/>
  <c r="BG263" i="1"/>
  <c r="BJ263" i="1"/>
  <c r="BH263" i="1"/>
  <c r="BI263" i="1"/>
  <c r="BF264" i="1"/>
  <c r="BG264" i="1"/>
  <c r="BJ264" i="1"/>
  <c r="BH264" i="1"/>
  <c r="BI264" i="1"/>
  <c r="BF265" i="1"/>
  <c r="BG265" i="1"/>
  <c r="BJ265" i="1"/>
  <c r="BH265" i="1"/>
  <c r="BI265" i="1"/>
  <c r="BF266" i="1"/>
  <c r="BG266" i="1"/>
  <c r="BJ266" i="1"/>
  <c r="BH266" i="1"/>
  <c r="BI266" i="1"/>
  <c r="BF267" i="1"/>
  <c r="BG267" i="1"/>
  <c r="BJ267" i="1"/>
  <c r="BH267" i="1"/>
  <c r="BI267" i="1"/>
  <c r="BF268" i="1"/>
  <c r="BG268" i="1"/>
  <c r="BJ268" i="1"/>
  <c r="BH268" i="1"/>
  <c r="BI268" i="1"/>
  <c r="BF269" i="1"/>
  <c r="BG269" i="1"/>
  <c r="BJ269" i="1"/>
  <c r="BH269" i="1"/>
  <c r="BI269" i="1"/>
  <c r="BF270" i="1"/>
  <c r="BG270" i="1"/>
  <c r="BJ270" i="1"/>
  <c r="BH270" i="1"/>
  <c r="BI270" i="1"/>
  <c r="BF271" i="1"/>
  <c r="BG271" i="1"/>
  <c r="BJ271" i="1"/>
  <c r="BH271" i="1"/>
  <c r="BI271" i="1"/>
  <c r="BF272" i="1"/>
  <c r="BG272" i="1"/>
  <c r="BJ272" i="1"/>
  <c r="BH272" i="1"/>
  <c r="BI272" i="1"/>
  <c r="BF273" i="1"/>
  <c r="BG273" i="1"/>
  <c r="BJ273" i="1"/>
  <c r="BH273" i="1"/>
  <c r="BI273" i="1"/>
  <c r="BF274" i="1"/>
  <c r="BG274" i="1"/>
  <c r="BJ274" i="1"/>
  <c r="BH274" i="1"/>
  <c r="BI274" i="1"/>
  <c r="BF275" i="1"/>
  <c r="BG275" i="1"/>
  <c r="BJ275" i="1"/>
  <c r="BH275" i="1"/>
  <c r="BI275" i="1"/>
  <c r="BF276" i="1"/>
  <c r="BG276" i="1"/>
  <c r="BJ276" i="1"/>
  <c r="BH276" i="1"/>
  <c r="BI276" i="1"/>
  <c r="BF277" i="1"/>
  <c r="BG277" i="1"/>
  <c r="BJ277" i="1"/>
  <c r="BH277" i="1"/>
  <c r="BI277" i="1"/>
  <c r="BF278" i="1"/>
  <c r="BG278" i="1"/>
  <c r="BJ278" i="1"/>
  <c r="BH278" i="1"/>
  <c r="BI278" i="1"/>
  <c r="BF279" i="1"/>
  <c r="BG279" i="1"/>
  <c r="BJ279" i="1"/>
  <c r="BH279" i="1"/>
  <c r="BI279" i="1"/>
  <c r="BF280" i="1"/>
  <c r="BG280" i="1"/>
  <c r="BJ280" i="1"/>
  <c r="BH280" i="1"/>
  <c r="BI280" i="1"/>
  <c r="BF281" i="1"/>
  <c r="BG281" i="1"/>
  <c r="BJ281" i="1"/>
  <c r="BH281" i="1"/>
  <c r="BI281" i="1"/>
  <c r="BF282" i="1"/>
  <c r="BG282" i="1"/>
  <c r="BJ282" i="1"/>
  <c r="BH282" i="1"/>
  <c r="BI282" i="1"/>
  <c r="BF283" i="1"/>
  <c r="BG283" i="1"/>
  <c r="BJ283" i="1"/>
  <c r="BH283" i="1"/>
  <c r="BI283" i="1"/>
  <c r="BF284" i="1"/>
  <c r="BG284" i="1"/>
  <c r="BJ284" i="1"/>
  <c r="BH284" i="1"/>
  <c r="BI284" i="1"/>
  <c r="BF285" i="1"/>
  <c r="BG285" i="1"/>
  <c r="BJ285" i="1"/>
  <c r="BH285" i="1"/>
  <c r="BI285" i="1"/>
  <c r="BF286" i="1"/>
  <c r="BG286" i="1"/>
  <c r="BJ286" i="1"/>
  <c r="BH286" i="1"/>
  <c r="BI286" i="1"/>
  <c r="BF287" i="1"/>
  <c r="BG287" i="1"/>
  <c r="BJ287" i="1"/>
  <c r="BH287" i="1"/>
  <c r="BI287" i="1"/>
  <c r="BF288" i="1"/>
  <c r="BG288" i="1"/>
  <c r="BJ288" i="1"/>
  <c r="BH288" i="1"/>
  <c r="BI288" i="1"/>
  <c r="BF289" i="1"/>
  <c r="BG289" i="1"/>
  <c r="BJ289" i="1"/>
  <c r="BH289" i="1"/>
  <c r="BI289" i="1"/>
  <c r="BF290" i="1"/>
  <c r="BG290" i="1"/>
  <c r="BJ290" i="1"/>
  <c r="BH290" i="1"/>
  <c r="BI290" i="1"/>
  <c r="BF291" i="1"/>
  <c r="BG291" i="1"/>
  <c r="BJ291" i="1"/>
  <c r="BH291" i="1"/>
  <c r="BI291" i="1"/>
  <c r="BF292" i="1"/>
  <c r="BG292" i="1"/>
  <c r="BJ292" i="1"/>
  <c r="BH292" i="1"/>
  <c r="BI292" i="1"/>
  <c r="BF293" i="1"/>
  <c r="BG293" i="1"/>
  <c r="BJ293" i="1"/>
  <c r="BH293" i="1"/>
  <c r="BI293" i="1"/>
  <c r="BF294" i="1"/>
  <c r="BG294" i="1"/>
  <c r="BJ294" i="1"/>
  <c r="BH294" i="1"/>
  <c r="BI294" i="1"/>
  <c r="BF295" i="1"/>
  <c r="BG295" i="1"/>
  <c r="BJ295" i="1"/>
  <c r="BH295" i="1"/>
  <c r="BI295" i="1"/>
  <c r="BF296" i="1"/>
  <c r="BG296" i="1"/>
  <c r="BJ296" i="1"/>
  <c r="BH296" i="1"/>
  <c r="BI296" i="1"/>
  <c r="BF297" i="1"/>
  <c r="BG297" i="1"/>
  <c r="BJ297" i="1"/>
  <c r="BH297" i="1"/>
  <c r="BI297" i="1"/>
  <c r="BF298" i="1"/>
  <c r="BG298" i="1"/>
  <c r="BJ298" i="1"/>
  <c r="BH298" i="1"/>
  <c r="BI298" i="1"/>
  <c r="BF299" i="1"/>
  <c r="BG299" i="1"/>
  <c r="BJ299" i="1"/>
  <c r="BH299" i="1"/>
  <c r="BI299" i="1"/>
  <c r="BF300" i="1"/>
  <c r="BG300" i="1"/>
  <c r="BJ300" i="1"/>
  <c r="BH300" i="1"/>
  <c r="BI300" i="1"/>
  <c r="BF301" i="1"/>
  <c r="BG301" i="1"/>
  <c r="BJ301" i="1"/>
  <c r="BH301" i="1"/>
  <c r="BI301" i="1"/>
  <c r="BF302" i="1"/>
  <c r="BG302" i="1"/>
  <c r="BJ302" i="1"/>
  <c r="BH302" i="1"/>
  <c r="BI302" i="1"/>
  <c r="BF303" i="1"/>
  <c r="BG303" i="1"/>
  <c r="BJ303" i="1"/>
  <c r="BH303" i="1"/>
  <c r="BI303" i="1"/>
  <c r="BF304" i="1"/>
  <c r="BG304" i="1"/>
  <c r="BJ304" i="1"/>
  <c r="BH304" i="1"/>
  <c r="BI304" i="1"/>
  <c r="BF305" i="1"/>
  <c r="BG305" i="1"/>
  <c r="BJ305" i="1"/>
  <c r="BH305" i="1"/>
  <c r="BI305" i="1"/>
  <c r="BF306" i="1"/>
  <c r="BG306" i="1"/>
  <c r="BJ306" i="1"/>
  <c r="BH306" i="1"/>
  <c r="BI306" i="1"/>
  <c r="BF307" i="1"/>
  <c r="BG307" i="1"/>
  <c r="BJ307" i="1"/>
  <c r="BH307" i="1"/>
  <c r="BI307" i="1"/>
  <c r="BF308" i="1"/>
  <c r="BG308" i="1"/>
  <c r="BJ308" i="1"/>
  <c r="BH308" i="1"/>
  <c r="BI308" i="1"/>
  <c r="BF309" i="1"/>
  <c r="BG309" i="1"/>
  <c r="BJ309" i="1"/>
  <c r="BH309" i="1"/>
  <c r="BI309" i="1"/>
  <c r="BF310" i="1"/>
  <c r="BG310" i="1"/>
  <c r="BJ310" i="1"/>
  <c r="BH310" i="1"/>
  <c r="BI310" i="1"/>
  <c r="BF311" i="1"/>
  <c r="BG311" i="1"/>
  <c r="BJ311" i="1"/>
  <c r="BH311" i="1"/>
  <c r="BI311" i="1"/>
  <c r="BF312" i="1"/>
  <c r="BG312" i="1"/>
  <c r="BJ312" i="1"/>
  <c r="BH312" i="1"/>
  <c r="BI312" i="1"/>
  <c r="BF313" i="1"/>
  <c r="BG313" i="1"/>
  <c r="BJ313" i="1"/>
  <c r="BH313" i="1"/>
  <c r="BI313" i="1"/>
  <c r="BF314" i="1"/>
  <c r="BG314" i="1"/>
  <c r="BJ314" i="1"/>
  <c r="BH314" i="1"/>
  <c r="BI314" i="1"/>
  <c r="BF315" i="1"/>
  <c r="BG315" i="1"/>
  <c r="BJ315" i="1"/>
  <c r="BH315" i="1"/>
  <c r="BI315" i="1"/>
  <c r="BF316" i="1"/>
  <c r="BG316" i="1"/>
  <c r="BJ316" i="1"/>
  <c r="BH316" i="1"/>
  <c r="BI316" i="1"/>
  <c r="BF317" i="1"/>
  <c r="BG317" i="1"/>
  <c r="BJ317" i="1"/>
  <c r="BH317" i="1"/>
  <c r="BI317" i="1"/>
  <c r="BF318" i="1"/>
  <c r="BG318" i="1"/>
  <c r="BJ318" i="1"/>
  <c r="BH318" i="1"/>
  <c r="BI318" i="1"/>
  <c r="BF319" i="1"/>
  <c r="BG319" i="1"/>
  <c r="BJ319" i="1"/>
  <c r="BH319" i="1"/>
  <c r="BI319" i="1"/>
  <c r="BF320" i="1"/>
  <c r="BG320" i="1"/>
  <c r="BJ320" i="1"/>
  <c r="BH320" i="1"/>
  <c r="BI320" i="1"/>
  <c r="BF321" i="1"/>
  <c r="BG321" i="1"/>
  <c r="BJ321" i="1"/>
  <c r="BH321" i="1"/>
  <c r="BI321" i="1"/>
  <c r="BF322" i="1"/>
  <c r="BG322" i="1"/>
  <c r="BJ322" i="1"/>
  <c r="BH322" i="1"/>
  <c r="BI322" i="1"/>
  <c r="BF323" i="1"/>
  <c r="BG323" i="1"/>
  <c r="BJ323" i="1"/>
  <c r="BH323" i="1"/>
  <c r="BI323" i="1"/>
  <c r="BF324" i="1"/>
  <c r="BG324" i="1"/>
  <c r="BJ324" i="1"/>
  <c r="BH324" i="1"/>
  <c r="BI324" i="1"/>
  <c r="BF325" i="1"/>
  <c r="BG325" i="1"/>
  <c r="BJ325" i="1"/>
  <c r="BH325" i="1"/>
  <c r="BI325" i="1"/>
  <c r="BF326" i="1"/>
  <c r="BG326" i="1"/>
  <c r="BJ326" i="1"/>
  <c r="BH326" i="1"/>
  <c r="BI326" i="1"/>
  <c r="BF327" i="1"/>
  <c r="BG327" i="1"/>
  <c r="BJ327" i="1"/>
  <c r="BH327" i="1"/>
  <c r="BI327" i="1"/>
  <c r="BF328" i="1"/>
  <c r="BG328" i="1"/>
  <c r="BJ328" i="1"/>
  <c r="BH328" i="1"/>
  <c r="BI328" i="1"/>
  <c r="BF329" i="1"/>
  <c r="BG329" i="1"/>
  <c r="BJ329" i="1"/>
  <c r="BH329" i="1"/>
  <c r="BI329" i="1"/>
  <c r="BF330" i="1"/>
  <c r="BG330" i="1"/>
  <c r="BJ330" i="1"/>
  <c r="BH330" i="1"/>
  <c r="BI330" i="1"/>
  <c r="BF331" i="1"/>
  <c r="BG331" i="1"/>
  <c r="BJ331" i="1"/>
  <c r="BH331" i="1"/>
  <c r="BI331" i="1"/>
  <c r="BF332" i="1"/>
  <c r="BG332" i="1"/>
  <c r="BJ332" i="1"/>
  <c r="BH332" i="1"/>
  <c r="BI332" i="1"/>
  <c r="BF333" i="1"/>
  <c r="BG333" i="1"/>
  <c r="BJ333" i="1"/>
  <c r="BH333" i="1"/>
  <c r="BI333" i="1"/>
  <c r="BF334" i="1"/>
  <c r="BG334" i="1"/>
  <c r="BJ334" i="1"/>
  <c r="BH334" i="1"/>
  <c r="BI334" i="1"/>
  <c r="BF335" i="1"/>
  <c r="BG335" i="1"/>
  <c r="BJ335" i="1"/>
  <c r="BH335" i="1"/>
  <c r="BI335" i="1"/>
  <c r="BF336" i="1"/>
  <c r="BG336" i="1"/>
  <c r="BJ336" i="1"/>
  <c r="BH336" i="1"/>
  <c r="BI336" i="1"/>
  <c r="BF337" i="1"/>
  <c r="BG337" i="1"/>
  <c r="BJ337" i="1"/>
  <c r="BH337" i="1"/>
  <c r="BI337" i="1"/>
  <c r="BF338" i="1"/>
  <c r="BG338" i="1"/>
  <c r="BJ338" i="1"/>
  <c r="BH338" i="1"/>
  <c r="BI338" i="1"/>
  <c r="BF339" i="1"/>
  <c r="BG339" i="1"/>
  <c r="BJ339" i="1"/>
  <c r="BH339" i="1"/>
  <c r="BI339" i="1"/>
  <c r="BF340" i="1"/>
  <c r="BG340" i="1"/>
  <c r="BJ340" i="1"/>
  <c r="BH340" i="1"/>
  <c r="BI340" i="1"/>
  <c r="BF341" i="1"/>
  <c r="BG341" i="1"/>
  <c r="BJ341" i="1"/>
  <c r="BH341" i="1"/>
  <c r="BI341" i="1"/>
  <c r="BF342" i="1"/>
  <c r="BG342" i="1"/>
  <c r="BJ342" i="1"/>
  <c r="BH342" i="1"/>
  <c r="BI342" i="1"/>
  <c r="BF343" i="1"/>
  <c r="BG343" i="1"/>
  <c r="BJ343" i="1"/>
  <c r="BH343" i="1"/>
  <c r="BI343" i="1"/>
  <c r="BF344" i="1"/>
  <c r="BG344" i="1"/>
  <c r="BJ344" i="1"/>
  <c r="BH344" i="1"/>
  <c r="BI344" i="1"/>
  <c r="BF345" i="1"/>
  <c r="BG345" i="1"/>
  <c r="BJ345" i="1"/>
  <c r="BH345" i="1"/>
  <c r="BI345" i="1"/>
  <c r="BF346" i="1"/>
  <c r="BG346" i="1"/>
  <c r="BJ346" i="1"/>
  <c r="BH346" i="1"/>
  <c r="BI346" i="1"/>
  <c r="BF347" i="1"/>
  <c r="BG347" i="1"/>
  <c r="BJ347" i="1"/>
  <c r="BH347" i="1"/>
  <c r="BI347" i="1"/>
  <c r="BF348" i="1"/>
  <c r="BG348" i="1"/>
  <c r="BJ348" i="1"/>
  <c r="BH348" i="1"/>
  <c r="BI348" i="1"/>
  <c r="BF349" i="1"/>
  <c r="BG349" i="1"/>
  <c r="BJ349" i="1"/>
  <c r="BH349" i="1"/>
  <c r="BI349" i="1"/>
  <c r="BF350" i="1"/>
  <c r="BG350" i="1"/>
  <c r="BJ350" i="1"/>
  <c r="BH350" i="1"/>
  <c r="BI350" i="1"/>
  <c r="BF351" i="1"/>
  <c r="BG351" i="1"/>
  <c r="BJ351" i="1"/>
  <c r="BH351" i="1"/>
  <c r="BI351" i="1"/>
  <c r="BF352" i="1"/>
  <c r="BG352" i="1"/>
  <c r="BJ352" i="1"/>
  <c r="BH352" i="1"/>
  <c r="BI352" i="1"/>
  <c r="BF353" i="1"/>
  <c r="BG353" i="1"/>
  <c r="BJ353" i="1"/>
  <c r="BH353" i="1"/>
  <c r="BI353" i="1"/>
  <c r="BF354" i="1"/>
  <c r="BG354" i="1"/>
  <c r="BJ354" i="1"/>
  <c r="BH354" i="1"/>
  <c r="BI354" i="1"/>
  <c r="BF355" i="1"/>
  <c r="BG355" i="1"/>
  <c r="BJ355" i="1"/>
  <c r="BH355" i="1"/>
  <c r="BI355" i="1"/>
  <c r="BF356" i="1"/>
  <c r="BG356" i="1"/>
  <c r="BJ356" i="1"/>
  <c r="BH356" i="1"/>
  <c r="BI356" i="1"/>
  <c r="BF357" i="1"/>
  <c r="BG357" i="1"/>
  <c r="BJ357" i="1"/>
  <c r="BH357" i="1"/>
  <c r="BI357" i="1"/>
  <c r="BF358" i="1"/>
  <c r="BG358" i="1"/>
  <c r="BJ358" i="1"/>
  <c r="BH358" i="1"/>
  <c r="BI358" i="1"/>
  <c r="BF359" i="1"/>
  <c r="BG359" i="1"/>
  <c r="BJ359" i="1"/>
  <c r="BH359" i="1"/>
  <c r="BI359" i="1"/>
  <c r="BF360" i="1"/>
  <c r="BG360" i="1"/>
  <c r="BJ360" i="1"/>
  <c r="BH360" i="1"/>
  <c r="BI360" i="1"/>
  <c r="BF361" i="1"/>
  <c r="BG361" i="1"/>
  <c r="BJ361" i="1"/>
  <c r="BH361" i="1"/>
  <c r="BI361" i="1"/>
  <c r="BF362" i="1"/>
  <c r="BG362" i="1"/>
  <c r="BJ362" i="1"/>
  <c r="BH362" i="1"/>
  <c r="BI362" i="1"/>
  <c r="BF363" i="1"/>
  <c r="BG363" i="1"/>
  <c r="BJ363" i="1"/>
  <c r="BH363" i="1"/>
  <c r="BI363" i="1"/>
  <c r="BF364" i="1"/>
  <c r="BG364" i="1"/>
  <c r="BJ364" i="1"/>
  <c r="BH364" i="1"/>
  <c r="BI364" i="1"/>
  <c r="BF365" i="1"/>
  <c r="BG365" i="1"/>
  <c r="BJ365" i="1"/>
  <c r="BH365" i="1"/>
  <c r="BI365" i="1"/>
  <c r="BF366" i="1"/>
  <c r="BG366" i="1"/>
  <c r="BJ366" i="1"/>
  <c r="BH366" i="1"/>
  <c r="BI366" i="1"/>
  <c r="BF367" i="1"/>
  <c r="BG367" i="1"/>
  <c r="BJ367" i="1"/>
  <c r="BH367" i="1"/>
  <c r="BI367" i="1"/>
  <c r="BF368" i="1"/>
  <c r="BG368" i="1"/>
  <c r="BJ368" i="1"/>
  <c r="BH368" i="1"/>
  <c r="BI368" i="1"/>
  <c r="BF369" i="1"/>
  <c r="BG369" i="1"/>
  <c r="BJ369" i="1"/>
  <c r="BH369" i="1"/>
  <c r="BI369" i="1"/>
  <c r="BF370" i="1"/>
  <c r="BG370" i="1"/>
  <c r="BJ370" i="1"/>
  <c r="BH370" i="1"/>
  <c r="BI370" i="1"/>
  <c r="BF371" i="1"/>
  <c r="BG371" i="1"/>
  <c r="BJ371" i="1"/>
  <c r="BH371" i="1"/>
  <c r="BI371" i="1"/>
  <c r="BF372" i="1"/>
  <c r="BG372" i="1"/>
  <c r="BJ372" i="1"/>
  <c r="BH372" i="1"/>
  <c r="BI372" i="1"/>
  <c r="BF373" i="1"/>
  <c r="BG373" i="1"/>
  <c r="BJ373" i="1"/>
  <c r="BH373" i="1"/>
  <c r="BI373" i="1"/>
  <c r="BF374" i="1"/>
  <c r="BG374" i="1"/>
  <c r="BJ374" i="1"/>
  <c r="BH374" i="1"/>
  <c r="BI374" i="1"/>
  <c r="BF375" i="1"/>
  <c r="BG375" i="1"/>
  <c r="BJ375" i="1"/>
  <c r="BH375" i="1"/>
  <c r="BI375" i="1"/>
  <c r="BF376" i="1"/>
  <c r="BG376" i="1"/>
  <c r="BJ376" i="1"/>
  <c r="BH376" i="1"/>
  <c r="BI376" i="1"/>
  <c r="BF377" i="1"/>
  <c r="BG377" i="1"/>
  <c r="BJ377" i="1"/>
  <c r="BH377" i="1"/>
  <c r="BI377" i="1"/>
  <c r="BF378" i="1"/>
  <c r="BG378" i="1"/>
  <c r="BJ378" i="1"/>
  <c r="BH378" i="1"/>
  <c r="BI378" i="1"/>
  <c r="BF379" i="1"/>
  <c r="BG379" i="1"/>
  <c r="BJ379" i="1"/>
  <c r="BH379" i="1"/>
  <c r="BI379" i="1"/>
  <c r="BF380" i="1"/>
  <c r="BG380" i="1"/>
  <c r="BJ380" i="1"/>
  <c r="BH380" i="1"/>
  <c r="BI380" i="1"/>
  <c r="BF381" i="1"/>
  <c r="BG381" i="1"/>
  <c r="BJ381" i="1"/>
  <c r="BH381" i="1"/>
  <c r="BI381" i="1"/>
  <c r="BF382" i="1"/>
  <c r="BG382" i="1"/>
  <c r="BJ382" i="1"/>
  <c r="BH382" i="1"/>
  <c r="BI382" i="1"/>
  <c r="BF383" i="1"/>
  <c r="BG383" i="1"/>
  <c r="BJ383" i="1"/>
  <c r="BH383" i="1"/>
  <c r="BI383" i="1"/>
  <c r="BF384" i="1"/>
  <c r="BG384" i="1"/>
  <c r="BJ384" i="1"/>
  <c r="BH384" i="1"/>
  <c r="BI384" i="1"/>
  <c r="BF385" i="1"/>
  <c r="BG385" i="1"/>
  <c r="BJ385" i="1"/>
  <c r="BH385" i="1"/>
  <c r="BI385" i="1"/>
  <c r="BF386" i="1"/>
  <c r="BG386" i="1"/>
  <c r="BJ386" i="1"/>
  <c r="BH386" i="1"/>
  <c r="BI386" i="1"/>
  <c r="BF387" i="1"/>
  <c r="BG387" i="1"/>
  <c r="BJ387" i="1"/>
  <c r="BH387" i="1"/>
  <c r="BI387" i="1"/>
  <c r="BF388" i="1"/>
  <c r="BG388" i="1"/>
  <c r="BJ388" i="1"/>
  <c r="BH388" i="1"/>
  <c r="BI388" i="1"/>
  <c r="BF389" i="1"/>
  <c r="BG389" i="1"/>
  <c r="BJ389" i="1"/>
  <c r="BH389" i="1"/>
  <c r="BI389" i="1"/>
  <c r="BF390" i="1"/>
  <c r="BG390" i="1"/>
  <c r="BJ390" i="1"/>
  <c r="BH390" i="1"/>
  <c r="BI390" i="1"/>
  <c r="BF391" i="1"/>
  <c r="BG391" i="1"/>
  <c r="BJ391" i="1"/>
  <c r="BH391" i="1"/>
  <c r="BI391" i="1"/>
  <c r="BF392" i="1"/>
  <c r="BG392" i="1"/>
  <c r="BJ392" i="1"/>
  <c r="BH392" i="1"/>
  <c r="BI392" i="1"/>
  <c r="BF393" i="1"/>
  <c r="BG393" i="1"/>
  <c r="BJ393" i="1"/>
  <c r="BH393" i="1"/>
  <c r="BI393" i="1"/>
  <c r="BF394" i="1"/>
  <c r="BG394" i="1"/>
  <c r="BJ394" i="1"/>
  <c r="BH394" i="1"/>
  <c r="BI394" i="1"/>
  <c r="BF395" i="1"/>
  <c r="BG395" i="1"/>
  <c r="BJ395" i="1"/>
  <c r="BH395" i="1"/>
  <c r="BI395" i="1"/>
  <c r="BF396" i="1"/>
  <c r="BG396" i="1"/>
  <c r="BJ396" i="1"/>
  <c r="BH396" i="1"/>
  <c r="BI396" i="1"/>
  <c r="BF397" i="1"/>
  <c r="BG397" i="1"/>
  <c r="BJ397" i="1"/>
  <c r="BH397" i="1"/>
  <c r="BI397" i="1"/>
  <c r="BF398" i="1"/>
  <c r="BG398" i="1"/>
  <c r="BJ398" i="1"/>
  <c r="BH398" i="1"/>
  <c r="BI398" i="1"/>
  <c r="BF399" i="1"/>
  <c r="BG399" i="1"/>
  <c r="BJ399" i="1"/>
  <c r="BH399" i="1"/>
  <c r="BI399" i="1"/>
  <c r="BF400" i="1"/>
  <c r="BG400" i="1"/>
  <c r="BJ400" i="1"/>
  <c r="BH400" i="1"/>
  <c r="BI400" i="1"/>
  <c r="BF401" i="1"/>
  <c r="BG401" i="1"/>
  <c r="BJ401" i="1"/>
  <c r="BH401" i="1"/>
  <c r="BI401" i="1"/>
  <c r="BF402" i="1"/>
  <c r="BG402" i="1"/>
  <c r="BJ402" i="1"/>
  <c r="BH402" i="1"/>
  <c r="BI402" i="1"/>
  <c r="BF403" i="1"/>
  <c r="BG403" i="1"/>
  <c r="BJ403" i="1"/>
  <c r="BH403" i="1"/>
  <c r="BI403" i="1"/>
  <c r="BF404" i="1"/>
  <c r="BG404" i="1"/>
  <c r="BJ404" i="1"/>
  <c r="BH404" i="1"/>
  <c r="BI404" i="1"/>
  <c r="BF405" i="1"/>
  <c r="BG405" i="1"/>
  <c r="BJ405" i="1"/>
  <c r="BH405" i="1"/>
  <c r="BI405" i="1"/>
  <c r="BF406" i="1"/>
  <c r="BG406" i="1"/>
  <c r="BJ406" i="1"/>
  <c r="BH406" i="1"/>
  <c r="BI406" i="1"/>
  <c r="BF407" i="1"/>
  <c r="BG407" i="1"/>
  <c r="BJ407" i="1"/>
  <c r="BH407" i="1"/>
  <c r="BI407" i="1"/>
  <c r="BF408" i="1"/>
  <c r="BG408" i="1"/>
  <c r="BJ408" i="1"/>
  <c r="BH408" i="1"/>
  <c r="BI408" i="1"/>
  <c r="BF409" i="1"/>
  <c r="BG409" i="1"/>
  <c r="BJ409" i="1"/>
  <c r="BH409" i="1"/>
  <c r="BI409" i="1"/>
  <c r="BF410" i="1"/>
  <c r="BG410" i="1"/>
  <c r="BJ410" i="1"/>
  <c r="BH410" i="1"/>
  <c r="BI410" i="1"/>
  <c r="BF411" i="1"/>
  <c r="BG411" i="1"/>
  <c r="BJ411" i="1"/>
  <c r="BH411" i="1"/>
  <c r="BI411" i="1"/>
  <c r="BF412" i="1"/>
  <c r="BG412" i="1"/>
  <c r="BJ412" i="1"/>
  <c r="BH412" i="1"/>
  <c r="BI412" i="1"/>
  <c r="BF413" i="1"/>
  <c r="BG413" i="1"/>
  <c r="BJ413" i="1"/>
  <c r="BH413" i="1"/>
  <c r="BI413" i="1"/>
  <c r="BF414" i="1"/>
  <c r="BG414" i="1"/>
  <c r="BJ414" i="1"/>
  <c r="BH414" i="1"/>
  <c r="BI414" i="1"/>
  <c r="BF415" i="1"/>
  <c r="BG415" i="1"/>
  <c r="BJ415" i="1"/>
  <c r="BH415" i="1"/>
  <c r="BI415" i="1"/>
  <c r="BF416" i="1"/>
  <c r="BG416" i="1"/>
  <c r="BJ416" i="1"/>
  <c r="BH416" i="1"/>
  <c r="BI416" i="1"/>
  <c r="BF417" i="1"/>
  <c r="BG417" i="1"/>
  <c r="BJ417" i="1"/>
  <c r="BH417" i="1"/>
  <c r="BI417" i="1"/>
  <c r="BF418" i="1"/>
  <c r="BG418" i="1"/>
  <c r="BJ418" i="1"/>
  <c r="BH418" i="1"/>
  <c r="BI418" i="1"/>
  <c r="BF419" i="1"/>
  <c r="BG419" i="1"/>
  <c r="BJ419" i="1"/>
  <c r="BH419" i="1"/>
  <c r="BI419" i="1"/>
  <c r="BF420" i="1"/>
  <c r="BG420" i="1"/>
  <c r="BJ420" i="1"/>
  <c r="BH420" i="1"/>
  <c r="BI420" i="1"/>
  <c r="BF421" i="1"/>
  <c r="BG421" i="1"/>
  <c r="BJ421" i="1"/>
  <c r="BH421" i="1"/>
  <c r="BI421" i="1"/>
  <c r="BF422" i="1"/>
  <c r="BG422" i="1"/>
  <c r="BJ422" i="1"/>
  <c r="BH422" i="1"/>
  <c r="BI422" i="1"/>
  <c r="BF423" i="1"/>
  <c r="BG423" i="1"/>
  <c r="BJ423" i="1"/>
  <c r="BH423" i="1"/>
  <c r="BI423" i="1"/>
  <c r="BF424" i="1"/>
  <c r="BG424" i="1"/>
  <c r="BJ424" i="1"/>
  <c r="BH424" i="1"/>
  <c r="BI424" i="1"/>
  <c r="BF425" i="1"/>
  <c r="BG425" i="1"/>
  <c r="BJ425" i="1"/>
  <c r="BH425" i="1"/>
  <c r="BI425" i="1"/>
  <c r="BF426" i="1"/>
  <c r="BG426" i="1"/>
  <c r="BJ426" i="1"/>
  <c r="BH426" i="1"/>
  <c r="BI426" i="1"/>
  <c r="BF427" i="1"/>
  <c r="BG427" i="1"/>
  <c r="BJ427" i="1"/>
  <c r="BH427" i="1"/>
  <c r="BI427" i="1"/>
  <c r="BF428" i="1"/>
  <c r="BG428" i="1"/>
  <c r="BJ428" i="1"/>
  <c r="BH428" i="1"/>
  <c r="BI428" i="1"/>
  <c r="BF429" i="1"/>
  <c r="BG429" i="1"/>
  <c r="BJ429" i="1"/>
  <c r="BH429" i="1"/>
  <c r="BI429" i="1"/>
  <c r="BF430" i="1"/>
  <c r="BG430" i="1"/>
  <c r="BJ430" i="1"/>
  <c r="BH430" i="1"/>
  <c r="BI430" i="1"/>
  <c r="BF431" i="1"/>
  <c r="BG431" i="1"/>
  <c r="BJ431" i="1"/>
  <c r="BH431" i="1"/>
  <c r="BI431" i="1"/>
  <c r="BF432" i="1"/>
  <c r="BG432" i="1"/>
  <c r="BJ432" i="1"/>
  <c r="BH432" i="1"/>
  <c r="BI432" i="1"/>
  <c r="BF433" i="1"/>
  <c r="BG433" i="1"/>
  <c r="BJ433" i="1"/>
  <c r="BH433" i="1"/>
  <c r="BI433" i="1"/>
  <c r="BF434" i="1"/>
  <c r="BG434" i="1"/>
  <c r="BJ434" i="1"/>
  <c r="BH434" i="1"/>
  <c r="BI434" i="1"/>
  <c r="BF435" i="1"/>
  <c r="BG435" i="1"/>
  <c r="BJ435" i="1"/>
  <c r="BH435" i="1"/>
  <c r="BI435" i="1"/>
  <c r="BF436" i="1"/>
  <c r="BG436" i="1"/>
  <c r="BJ436" i="1"/>
  <c r="BH436" i="1"/>
  <c r="BI436" i="1"/>
  <c r="BF437" i="1"/>
  <c r="BG437" i="1"/>
  <c r="BJ437" i="1"/>
  <c r="BH437" i="1"/>
  <c r="BI437" i="1"/>
  <c r="BF438" i="1"/>
  <c r="BG438" i="1"/>
  <c r="BJ438" i="1"/>
  <c r="BH438" i="1"/>
  <c r="BI438" i="1"/>
  <c r="BF439" i="1"/>
  <c r="BG439" i="1"/>
  <c r="BJ439" i="1"/>
  <c r="BH439" i="1"/>
  <c r="BI439" i="1"/>
  <c r="BF440" i="1"/>
  <c r="BG440" i="1"/>
  <c r="BJ440" i="1"/>
  <c r="BH440" i="1"/>
  <c r="BI440" i="1"/>
  <c r="BF441" i="1"/>
  <c r="BG441" i="1"/>
  <c r="BJ441" i="1"/>
  <c r="BH441" i="1"/>
  <c r="BI441" i="1"/>
  <c r="BF442" i="1"/>
  <c r="BG442" i="1"/>
  <c r="BJ442" i="1"/>
  <c r="BH442" i="1"/>
  <c r="BI442" i="1"/>
  <c r="BF443" i="1"/>
  <c r="BG443" i="1"/>
  <c r="BJ443" i="1"/>
  <c r="BH443" i="1"/>
  <c r="BI443" i="1"/>
  <c r="BF444" i="1"/>
  <c r="BG444" i="1"/>
  <c r="BJ444" i="1"/>
  <c r="BH444" i="1"/>
  <c r="BI444" i="1"/>
  <c r="BF445" i="1"/>
  <c r="BG445" i="1"/>
  <c r="BJ445" i="1"/>
  <c r="BH445" i="1"/>
  <c r="BI445" i="1"/>
  <c r="BF446" i="1"/>
  <c r="BG446" i="1"/>
  <c r="BJ446" i="1"/>
  <c r="BH446" i="1"/>
  <c r="BI446" i="1"/>
  <c r="BF447" i="1"/>
  <c r="BG447" i="1"/>
  <c r="BJ447" i="1"/>
  <c r="BH447" i="1"/>
  <c r="BI447" i="1"/>
  <c r="BF448" i="1"/>
  <c r="BG448" i="1"/>
  <c r="BJ448" i="1"/>
  <c r="BH448" i="1"/>
  <c r="BI448" i="1"/>
  <c r="BF449" i="1"/>
  <c r="BG449" i="1"/>
  <c r="BJ449" i="1"/>
  <c r="BH449" i="1"/>
  <c r="BI449" i="1"/>
  <c r="BF450" i="1"/>
  <c r="BG450" i="1"/>
  <c r="BJ450" i="1"/>
  <c r="BH450" i="1"/>
  <c r="BI450" i="1"/>
  <c r="BF451" i="1"/>
  <c r="BG451" i="1"/>
  <c r="BJ451" i="1"/>
  <c r="BH451" i="1"/>
  <c r="BI451" i="1"/>
  <c r="BF452" i="1"/>
  <c r="BG452" i="1"/>
  <c r="BJ452" i="1"/>
  <c r="BH452" i="1"/>
  <c r="BI452" i="1"/>
  <c r="BF453" i="1"/>
  <c r="BG453" i="1"/>
  <c r="BJ453" i="1"/>
  <c r="BH453" i="1"/>
  <c r="BI453" i="1"/>
  <c r="BF454" i="1"/>
  <c r="BG454" i="1"/>
  <c r="BJ454" i="1"/>
  <c r="BH454" i="1"/>
  <c r="BI454" i="1"/>
  <c r="BF455" i="1"/>
  <c r="BG455" i="1"/>
  <c r="BJ455" i="1"/>
  <c r="BH455" i="1"/>
  <c r="BI455" i="1"/>
  <c r="BF456" i="1"/>
  <c r="BG456" i="1"/>
  <c r="BJ456" i="1"/>
  <c r="BH456" i="1"/>
  <c r="BI456" i="1"/>
  <c r="BF457" i="1"/>
  <c r="BG457" i="1"/>
  <c r="BJ457" i="1"/>
  <c r="BH457" i="1"/>
  <c r="BI457" i="1"/>
  <c r="BF458" i="1"/>
  <c r="BG458" i="1"/>
  <c r="BJ458" i="1"/>
  <c r="BH458" i="1"/>
  <c r="BI458" i="1"/>
  <c r="BF459" i="1"/>
  <c r="BG459" i="1"/>
  <c r="BJ459" i="1"/>
  <c r="BH459" i="1"/>
  <c r="BI459" i="1"/>
  <c r="BF460" i="1"/>
  <c r="BG460" i="1"/>
  <c r="BJ460" i="1"/>
  <c r="BH460" i="1"/>
  <c r="BI460" i="1"/>
  <c r="BF461" i="1"/>
  <c r="BG461" i="1"/>
  <c r="BJ461" i="1"/>
  <c r="BH461" i="1"/>
  <c r="BI461" i="1"/>
  <c r="BF462" i="1"/>
  <c r="BG462" i="1"/>
  <c r="BJ462" i="1"/>
  <c r="BH462" i="1"/>
  <c r="BI462" i="1"/>
  <c r="BF463" i="1"/>
  <c r="BG463" i="1"/>
  <c r="BJ463" i="1"/>
  <c r="BH463" i="1"/>
  <c r="BI463" i="1"/>
  <c r="BF464" i="1"/>
  <c r="BG464" i="1"/>
  <c r="BJ464" i="1"/>
  <c r="BH464" i="1"/>
  <c r="BI464" i="1"/>
  <c r="BF465" i="1"/>
  <c r="BG465" i="1"/>
  <c r="BJ465" i="1"/>
  <c r="BH465" i="1"/>
  <c r="BI465" i="1"/>
  <c r="BF466" i="1"/>
  <c r="BG466" i="1"/>
  <c r="BJ466" i="1"/>
  <c r="BH466" i="1"/>
  <c r="BI466" i="1"/>
  <c r="BF467" i="1"/>
  <c r="BG467" i="1"/>
  <c r="BJ467" i="1"/>
  <c r="BH467" i="1"/>
  <c r="BI467" i="1"/>
  <c r="BF468" i="1"/>
  <c r="BG468" i="1"/>
  <c r="BJ468" i="1"/>
  <c r="BH468" i="1"/>
  <c r="BI468" i="1"/>
  <c r="BF469" i="1"/>
  <c r="BG469" i="1"/>
  <c r="BJ469" i="1"/>
  <c r="BH469" i="1"/>
  <c r="BI469" i="1"/>
  <c r="BF470" i="1"/>
  <c r="BG470" i="1"/>
  <c r="BJ470" i="1"/>
  <c r="BH470" i="1"/>
  <c r="BI470" i="1"/>
  <c r="BF471" i="1"/>
  <c r="BG471" i="1"/>
  <c r="BJ471" i="1"/>
  <c r="BH471" i="1"/>
  <c r="BI471" i="1"/>
  <c r="BF472" i="1"/>
  <c r="BG472" i="1"/>
  <c r="BJ472" i="1"/>
  <c r="BH472" i="1"/>
  <c r="BI472" i="1"/>
  <c r="BF473" i="1"/>
  <c r="BG473" i="1"/>
  <c r="BJ473" i="1"/>
  <c r="BH473" i="1"/>
  <c r="BI473" i="1"/>
  <c r="BF474" i="1"/>
  <c r="BG474" i="1"/>
  <c r="BJ474" i="1"/>
  <c r="BH474" i="1"/>
  <c r="BI474" i="1"/>
  <c r="BF475" i="1"/>
  <c r="BG475" i="1"/>
  <c r="BJ475" i="1"/>
  <c r="BH475" i="1"/>
  <c r="BI475" i="1"/>
  <c r="BF476" i="1"/>
  <c r="BG476" i="1"/>
  <c r="BJ476" i="1"/>
  <c r="BH476" i="1"/>
  <c r="BI476" i="1"/>
  <c r="BF477" i="1"/>
  <c r="BG477" i="1"/>
  <c r="BJ477" i="1"/>
  <c r="BH477" i="1"/>
  <c r="BI477" i="1"/>
  <c r="BF478" i="1"/>
  <c r="BG478" i="1"/>
  <c r="BJ478" i="1"/>
  <c r="BH478" i="1"/>
  <c r="BI478" i="1"/>
  <c r="BF479" i="1"/>
  <c r="BG479" i="1"/>
  <c r="BJ479" i="1"/>
  <c r="BH479" i="1"/>
  <c r="BI479" i="1"/>
  <c r="BF480" i="1"/>
  <c r="BG480" i="1"/>
  <c r="BJ480" i="1"/>
  <c r="BH480" i="1"/>
  <c r="BI480" i="1"/>
  <c r="BF481" i="1"/>
  <c r="BG481" i="1"/>
  <c r="BJ481" i="1"/>
  <c r="BH481" i="1"/>
  <c r="BI481" i="1"/>
  <c r="BF482" i="1"/>
  <c r="BG482" i="1"/>
  <c r="BJ482" i="1"/>
  <c r="BH482" i="1"/>
  <c r="BI482" i="1"/>
  <c r="BF483" i="1"/>
  <c r="BG483" i="1"/>
  <c r="BJ483" i="1"/>
  <c r="BH483" i="1"/>
  <c r="BI483" i="1"/>
  <c r="BF484" i="1"/>
  <c r="BG484" i="1"/>
  <c r="BJ484" i="1"/>
  <c r="BH484" i="1"/>
  <c r="BI484" i="1"/>
  <c r="BF485" i="1"/>
  <c r="BG485" i="1"/>
  <c r="BJ485" i="1"/>
  <c r="BH485" i="1"/>
  <c r="BI485" i="1"/>
  <c r="BF486" i="1"/>
  <c r="BG486" i="1"/>
  <c r="BJ486" i="1"/>
  <c r="BH486" i="1"/>
  <c r="BI486" i="1"/>
  <c r="BF487" i="1"/>
  <c r="BG487" i="1"/>
  <c r="BJ487" i="1"/>
  <c r="BH487" i="1"/>
  <c r="BI487" i="1"/>
  <c r="BF488" i="1"/>
  <c r="BG488" i="1"/>
  <c r="BJ488" i="1"/>
  <c r="BH488" i="1"/>
  <c r="BI488" i="1"/>
  <c r="BF489" i="1"/>
  <c r="BG489" i="1"/>
  <c r="BJ489" i="1"/>
  <c r="BH489" i="1"/>
  <c r="BI489" i="1"/>
  <c r="BF490" i="1"/>
  <c r="BG490" i="1"/>
  <c r="BJ490" i="1"/>
  <c r="BH490" i="1"/>
  <c r="BI490" i="1"/>
  <c r="BF491" i="1"/>
  <c r="BG491" i="1"/>
  <c r="BJ491" i="1"/>
  <c r="BH491" i="1"/>
  <c r="BI491" i="1"/>
  <c r="BF492" i="1"/>
  <c r="BG492" i="1"/>
  <c r="BJ492" i="1"/>
  <c r="BH492" i="1"/>
  <c r="BI492" i="1"/>
  <c r="BF493" i="1"/>
  <c r="BG493" i="1"/>
  <c r="BJ493" i="1"/>
  <c r="BH493" i="1"/>
  <c r="BI493" i="1"/>
  <c r="BF494" i="1"/>
  <c r="BG494" i="1"/>
  <c r="BJ494" i="1"/>
  <c r="BH494" i="1"/>
  <c r="BI494" i="1"/>
  <c r="BF495" i="1"/>
  <c r="BG495" i="1"/>
  <c r="BJ495" i="1"/>
  <c r="BH495" i="1"/>
  <c r="BI495" i="1"/>
  <c r="BF496" i="1"/>
  <c r="BG496" i="1"/>
  <c r="BJ496" i="1"/>
  <c r="BH496" i="1"/>
  <c r="BI496" i="1"/>
  <c r="BF497" i="1"/>
  <c r="BG497" i="1"/>
  <c r="BJ497" i="1"/>
  <c r="BH497" i="1"/>
  <c r="BI497" i="1"/>
  <c r="BF498" i="1"/>
  <c r="BG498" i="1"/>
  <c r="BJ498" i="1"/>
  <c r="BH498" i="1"/>
  <c r="BI498" i="1"/>
  <c r="BF499" i="1"/>
  <c r="BG499" i="1"/>
  <c r="BJ499" i="1"/>
  <c r="BH499" i="1"/>
  <c r="BI499" i="1"/>
  <c r="BF500" i="1"/>
  <c r="BG500" i="1"/>
  <c r="BJ500" i="1"/>
  <c r="BH500" i="1"/>
  <c r="BI500" i="1"/>
  <c r="BF501" i="1"/>
  <c r="BG501" i="1"/>
  <c r="BJ501" i="1"/>
  <c r="BH501" i="1"/>
  <c r="BI501" i="1"/>
  <c r="BF502" i="1"/>
  <c r="BG502" i="1"/>
  <c r="BJ502" i="1"/>
  <c r="BH502" i="1"/>
  <c r="BI502" i="1"/>
  <c r="BF503" i="1"/>
  <c r="BG503" i="1"/>
  <c r="BJ503" i="1"/>
  <c r="BH503" i="1"/>
  <c r="BI503" i="1"/>
  <c r="BF504" i="1"/>
  <c r="BG504" i="1"/>
  <c r="BJ504" i="1"/>
  <c r="BH504" i="1"/>
  <c r="BI504" i="1"/>
  <c r="BF505" i="1"/>
  <c r="BG505" i="1"/>
  <c r="BJ505" i="1"/>
  <c r="BH505" i="1"/>
  <c r="BI505" i="1"/>
  <c r="BF506" i="1"/>
  <c r="BG506" i="1"/>
  <c r="BJ506" i="1"/>
  <c r="BH506" i="1"/>
  <c r="BI506" i="1"/>
  <c r="BF507" i="1"/>
  <c r="BG507" i="1"/>
  <c r="BJ507" i="1"/>
  <c r="BH507" i="1"/>
  <c r="BI507" i="1"/>
  <c r="BF508" i="1"/>
  <c r="BG508" i="1"/>
  <c r="BJ508" i="1"/>
  <c r="BH508" i="1"/>
  <c r="BI508" i="1"/>
  <c r="BF509" i="1"/>
  <c r="BG509" i="1"/>
  <c r="BJ509" i="1"/>
  <c r="BH509" i="1"/>
  <c r="BI509" i="1"/>
  <c r="BF510" i="1"/>
  <c r="BG510" i="1"/>
  <c r="BJ510" i="1"/>
  <c r="BH510" i="1"/>
  <c r="BI510" i="1"/>
  <c r="BF511" i="1"/>
  <c r="BG511" i="1"/>
  <c r="BJ511" i="1"/>
  <c r="BH511" i="1"/>
  <c r="BI511" i="1"/>
  <c r="BF512" i="1"/>
  <c r="BG512" i="1"/>
  <c r="BJ512" i="1"/>
  <c r="BH512" i="1"/>
  <c r="BI512" i="1"/>
  <c r="BF513" i="1"/>
  <c r="BG513" i="1"/>
  <c r="BJ513" i="1"/>
  <c r="BH513" i="1"/>
  <c r="BI513" i="1"/>
  <c r="BF514" i="1"/>
  <c r="BG514" i="1"/>
  <c r="BJ514" i="1"/>
  <c r="BH514" i="1"/>
  <c r="BI514" i="1"/>
  <c r="BF515" i="1"/>
  <c r="BG515" i="1"/>
  <c r="BJ515" i="1"/>
  <c r="BH515" i="1"/>
  <c r="BI515" i="1"/>
  <c r="BF516" i="1"/>
  <c r="BG516" i="1"/>
  <c r="BJ516" i="1"/>
  <c r="BH516" i="1"/>
  <c r="BI516" i="1"/>
  <c r="BF517" i="1"/>
  <c r="BG517" i="1"/>
  <c r="BJ517" i="1"/>
  <c r="BH517" i="1"/>
  <c r="BI517" i="1"/>
  <c r="BF518" i="1"/>
  <c r="BG518" i="1"/>
  <c r="BJ518" i="1"/>
  <c r="BH518" i="1"/>
  <c r="BI518" i="1"/>
  <c r="BF519" i="1"/>
  <c r="BG519" i="1"/>
  <c r="BJ519" i="1"/>
  <c r="BH519" i="1"/>
  <c r="BI519" i="1"/>
  <c r="BF520" i="1"/>
  <c r="BG520" i="1"/>
  <c r="BJ520" i="1"/>
  <c r="BH520" i="1"/>
  <c r="BI520" i="1"/>
  <c r="BF521" i="1"/>
  <c r="BG521" i="1"/>
  <c r="BJ521" i="1"/>
  <c r="BH521" i="1"/>
  <c r="BI521" i="1"/>
  <c r="BF522" i="1"/>
  <c r="BG522" i="1"/>
  <c r="BJ522" i="1"/>
  <c r="BH522" i="1"/>
  <c r="BI522" i="1"/>
  <c r="BF523" i="1"/>
  <c r="BG523" i="1"/>
  <c r="BJ523" i="1"/>
  <c r="BH523" i="1"/>
  <c r="BI523" i="1"/>
  <c r="BF524" i="1"/>
  <c r="BG524" i="1"/>
  <c r="BJ524" i="1"/>
  <c r="BH524" i="1"/>
  <c r="BI524" i="1"/>
  <c r="BF525" i="1"/>
  <c r="BG525" i="1"/>
  <c r="BJ525" i="1"/>
  <c r="BH525" i="1"/>
  <c r="BI525" i="1"/>
  <c r="BF526" i="1"/>
  <c r="BG526" i="1"/>
  <c r="BJ526" i="1"/>
  <c r="BH526" i="1"/>
  <c r="BI526" i="1"/>
  <c r="BF527" i="1"/>
  <c r="BG527" i="1"/>
  <c r="BJ527" i="1"/>
  <c r="BH527" i="1"/>
  <c r="BI527" i="1"/>
  <c r="BF528" i="1"/>
  <c r="BG528" i="1"/>
  <c r="BJ528" i="1"/>
  <c r="BH528" i="1"/>
  <c r="BI528" i="1"/>
  <c r="BF529" i="1"/>
  <c r="BG529" i="1"/>
  <c r="BJ529" i="1"/>
  <c r="BH529" i="1"/>
  <c r="BI529" i="1"/>
  <c r="BF530" i="1"/>
  <c r="BG530" i="1"/>
  <c r="BJ530" i="1"/>
  <c r="BH530" i="1"/>
  <c r="BI530" i="1"/>
  <c r="BF531" i="1"/>
  <c r="BG531" i="1"/>
  <c r="BJ531" i="1"/>
  <c r="BH531" i="1"/>
  <c r="BI531" i="1"/>
  <c r="BF532" i="1"/>
  <c r="BG532" i="1"/>
  <c r="BJ532" i="1"/>
  <c r="BH532" i="1"/>
  <c r="BI532" i="1"/>
  <c r="BF533" i="1"/>
  <c r="BG533" i="1"/>
  <c r="BJ533" i="1"/>
  <c r="BH533" i="1"/>
  <c r="BI533" i="1"/>
  <c r="BF534" i="1"/>
  <c r="BG534" i="1"/>
  <c r="BJ534" i="1"/>
  <c r="BH534" i="1"/>
  <c r="BI534" i="1"/>
  <c r="BF535" i="1"/>
  <c r="BG535" i="1"/>
  <c r="BJ535" i="1"/>
  <c r="BH535" i="1"/>
  <c r="BI535" i="1"/>
  <c r="BF536" i="1"/>
  <c r="BG536" i="1"/>
  <c r="BJ536" i="1"/>
  <c r="BH536" i="1"/>
  <c r="BI536" i="1"/>
  <c r="BF537" i="1"/>
  <c r="BG537" i="1"/>
  <c r="BJ537" i="1"/>
  <c r="BH537" i="1"/>
  <c r="BI537" i="1"/>
  <c r="BF538" i="1"/>
  <c r="BG538" i="1"/>
  <c r="BJ538" i="1"/>
  <c r="BH538" i="1"/>
  <c r="BI538" i="1"/>
  <c r="BF539" i="1"/>
  <c r="BG539" i="1"/>
  <c r="BJ539" i="1"/>
  <c r="BH539" i="1"/>
  <c r="BI539" i="1"/>
  <c r="BF540" i="1"/>
  <c r="BG540" i="1"/>
  <c r="BJ540" i="1"/>
  <c r="BH540" i="1"/>
  <c r="BI540" i="1"/>
  <c r="BF541" i="1"/>
  <c r="BG541" i="1"/>
  <c r="BJ541" i="1"/>
  <c r="BH541" i="1"/>
  <c r="BI541" i="1"/>
  <c r="BF542" i="1"/>
  <c r="BG542" i="1"/>
  <c r="BJ542" i="1"/>
  <c r="BH542" i="1"/>
  <c r="BI542" i="1"/>
  <c r="BF543" i="1"/>
  <c r="BG543" i="1"/>
  <c r="BJ543" i="1"/>
  <c r="BH543" i="1"/>
  <c r="BI543" i="1"/>
  <c r="BF544" i="1"/>
  <c r="BG544" i="1"/>
  <c r="BJ544" i="1"/>
  <c r="BH544" i="1"/>
  <c r="BI544" i="1"/>
  <c r="BF545" i="1"/>
  <c r="BG545" i="1"/>
  <c r="BJ545" i="1"/>
  <c r="BH545" i="1"/>
  <c r="BI545" i="1"/>
  <c r="BF546" i="1"/>
  <c r="BG546" i="1"/>
  <c r="BJ546" i="1"/>
  <c r="BH546" i="1"/>
  <c r="BI546" i="1"/>
  <c r="BF547" i="1"/>
  <c r="BG547" i="1"/>
  <c r="BJ547" i="1"/>
  <c r="BH547" i="1"/>
  <c r="BI547" i="1"/>
  <c r="BF548" i="1"/>
  <c r="BG548" i="1"/>
  <c r="BJ548" i="1"/>
  <c r="BH548" i="1"/>
  <c r="BI548" i="1"/>
  <c r="BF549" i="1"/>
  <c r="BG549" i="1"/>
  <c r="BJ549" i="1"/>
  <c r="BH549" i="1"/>
  <c r="BI549" i="1"/>
  <c r="BF550" i="1"/>
  <c r="BG550" i="1"/>
  <c r="BJ550" i="1"/>
  <c r="BH550" i="1"/>
  <c r="BI550" i="1"/>
  <c r="BF551" i="1"/>
  <c r="BG551" i="1"/>
  <c r="BJ551" i="1"/>
  <c r="BH551" i="1"/>
  <c r="BI551" i="1"/>
  <c r="BF552" i="1"/>
  <c r="BG552" i="1"/>
  <c r="BJ552" i="1"/>
  <c r="BH552" i="1"/>
  <c r="BI552" i="1"/>
  <c r="BF553" i="1"/>
  <c r="BG553" i="1"/>
  <c r="BJ553" i="1"/>
  <c r="BH553" i="1"/>
  <c r="BI553" i="1"/>
  <c r="BF554" i="1"/>
  <c r="BG554" i="1"/>
  <c r="BJ554" i="1"/>
  <c r="BH554" i="1"/>
  <c r="BI554" i="1"/>
  <c r="BF555" i="1"/>
  <c r="BG555" i="1"/>
  <c r="BJ555" i="1"/>
  <c r="BH555" i="1"/>
  <c r="BI555" i="1"/>
  <c r="BF556" i="1"/>
  <c r="BG556" i="1"/>
  <c r="BJ556" i="1"/>
  <c r="BH556" i="1"/>
  <c r="BI556" i="1"/>
  <c r="BF557" i="1"/>
  <c r="BG557" i="1"/>
  <c r="BJ557" i="1"/>
  <c r="BH557" i="1"/>
  <c r="BI557" i="1"/>
  <c r="BF558" i="1"/>
  <c r="BG558" i="1"/>
  <c r="BJ558" i="1"/>
  <c r="BH558" i="1"/>
  <c r="BI558" i="1"/>
  <c r="BF559" i="1"/>
  <c r="BG559" i="1"/>
  <c r="BJ559" i="1"/>
  <c r="BH559" i="1"/>
  <c r="BI559" i="1"/>
  <c r="BF560" i="1"/>
  <c r="BG560" i="1"/>
  <c r="BJ560" i="1"/>
  <c r="BH560" i="1"/>
  <c r="BI560" i="1"/>
  <c r="BF561" i="1"/>
  <c r="BG561" i="1"/>
  <c r="BJ561" i="1"/>
  <c r="BH561" i="1"/>
  <c r="BI561" i="1"/>
  <c r="BF562" i="1"/>
  <c r="BG562" i="1"/>
  <c r="BJ562" i="1"/>
  <c r="BH562" i="1"/>
  <c r="BI562" i="1"/>
  <c r="BF563" i="1"/>
  <c r="BG563" i="1"/>
  <c r="BJ563" i="1"/>
  <c r="BH563" i="1"/>
  <c r="BI563" i="1"/>
  <c r="BF564" i="1"/>
  <c r="BG564" i="1"/>
  <c r="BJ564" i="1"/>
  <c r="BH564" i="1"/>
  <c r="BI564" i="1"/>
  <c r="BF565" i="1"/>
  <c r="BG565" i="1"/>
  <c r="BJ565" i="1"/>
  <c r="BH565" i="1"/>
  <c r="BI565" i="1"/>
  <c r="BF566" i="1"/>
  <c r="BG566" i="1"/>
  <c r="BJ566" i="1"/>
  <c r="BH566" i="1"/>
  <c r="BI566" i="1"/>
  <c r="BF567" i="1"/>
  <c r="BG567" i="1"/>
  <c r="BJ567" i="1"/>
  <c r="BH567" i="1"/>
  <c r="BI567" i="1"/>
  <c r="BF568" i="1"/>
  <c r="BG568" i="1"/>
  <c r="BJ568" i="1"/>
  <c r="BH568" i="1"/>
  <c r="BI568" i="1"/>
  <c r="BF569" i="1"/>
  <c r="BG569" i="1"/>
  <c r="BJ569" i="1"/>
  <c r="BH569" i="1"/>
  <c r="BI569" i="1"/>
  <c r="BF570" i="1"/>
  <c r="BG570" i="1"/>
  <c r="BJ570" i="1"/>
  <c r="BH570" i="1"/>
  <c r="BI570" i="1"/>
  <c r="BF571" i="1"/>
  <c r="BG571" i="1"/>
  <c r="BJ571" i="1"/>
  <c r="BH571" i="1"/>
  <c r="BI571" i="1"/>
  <c r="BF572" i="1"/>
  <c r="BG572" i="1"/>
  <c r="BJ572" i="1"/>
  <c r="BH572" i="1"/>
  <c r="BI572" i="1"/>
  <c r="BF573" i="1"/>
  <c r="BG573" i="1"/>
  <c r="BJ573" i="1"/>
  <c r="BH573" i="1"/>
  <c r="BI573" i="1"/>
  <c r="BF574" i="1"/>
  <c r="BG574" i="1"/>
  <c r="BJ574" i="1"/>
  <c r="BH574" i="1"/>
  <c r="BI574" i="1"/>
  <c r="BF575" i="1"/>
  <c r="BG575" i="1"/>
  <c r="BJ575" i="1"/>
  <c r="BH575" i="1"/>
  <c r="BI575" i="1"/>
  <c r="BF576" i="1"/>
  <c r="BG576" i="1"/>
  <c r="BJ576" i="1"/>
  <c r="BH576" i="1"/>
  <c r="BI576" i="1"/>
  <c r="BF577" i="1"/>
  <c r="BG577" i="1"/>
  <c r="BJ577" i="1"/>
  <c r="BH577" i="1"/>
  <c r="BI577" i="1"/>
  <c r="BF578" i="1"/>
  <c r="BG578" i="1"/>
  <c r="BJ578" i="1"/>
  <c r="BH578" i="1"/>
  <c r="BI578" i="1"/>
  <c r="BF579" i="1"/>
  <c r="BG579" i="1"/>
  <c r="BJ579" i="1"/>
  <c r="BH579" i="1"/>
  <c r="BI579" i="1"/>
  <c r="BF580" i="1"/>
  <c r="BG580" i="1"/>
  <c r="BJ580" i="1"/>
  <c r="BH580" i="1"/>
  <c r="BI580" i="1"/>
  <c r="BF581" i="1"/>
  <c r="BG581" i="1"/>
  <c r="BJ581" i="1"/>
  <c r="BH581" i="1"/>
  <c r="BI581" i="1"/>
  <c r="BF582" i="1"/>
  <c r="BG582" i="1"/>
  <c r="BJ582" i="1"/>
  <c r="BH582" i="1"/>
  <c r="BI582" i="1"/>
  <c r="BF583" i="1"/>
  <c r="BG583" i="1"/>
  <c r="BJ583" i="1"/>
  <c r="BH583" i="1"/>
  <c r="BI583" i="1"/>
  <c r="BF584" i="1"/>
  <c r="BG584" i="1"/>
  <c r="BJ584" i="1"/>
  <c r="BH584" i="1"/>
  <c r="BI584" i="1"/>
  <c r="BF585" i="1"/>
  <c r="BG585" i="1"/>
  <c r="BJ585" i="1"/>
  <c r="BH585" i="1"/>
  <c r="BI585" i="1"/>
  <c r="BF586" i="1"/>
  <c r="BG586" i="1"/>
  <c r="BJ586" i="1"/>
  <c r="BH586" i="1"/>
  <c r="BI586" i="1"/>
  <c r="BF587" i="1"/>
  <c r="BG587" i="1"/>
  <c r="BJ587" i="1"/>
  <c r="BH587" i="1"/>
  <c r="BI587" i="1"/>
  <c r="BF588" i="1"/>
  <c r="BG588" i="1"/>
  <c r="BJ588" i="1"/>
  <c r="BH588" i="1"/>
  <c r="BI588" i="1"/>
  <c r="BF589" i="1"/>
  <c r="BG589" i="1"/>
  <c r="BJ589" i="1"/>
  <c r="BH589" i="1"/>
  <c r="BI589" i="1"/>
  <c r="BF590" i="1"/>
  <c r="BG590" i="1"/>
  <c r="BJ590" i="1"/>
  <c r="BH590" i="1"/>
  <c r="BI590" i="1"/>
  <c r="BF591" i="1"/>
  <c r="BG591" i="1"/>
  <c r="BJ591" i="1"/>
  <c r="BH591" i="1"/>
  <c r="BI591" i="1"/>
  <c r="BF592" i="1"/>
  <c r="BG592" i="1"/>
  <c r="BJ592" i="1"/>
  <c r="BH592" i="1"/>
  <c r="BI592" i="1"/>
  <c r="BF593" i="1"/>
  <c r="BG593" i="1"/>
  <c r="BJ593" i="1"/>
  <c r="BH593" i="1"/>
  <c r="BI593" i="1"/>
  <c r="BF594" i="1"/>
  <c r="BG594" i="1"/>
  <c r="BJ594" i="1"/>
  <c r="BH594" i="1"/>
  <c r="BI594" i="1"/>
  <c r="BF595" i="1"/>
  <c r="BG595" i="1"/>
  <c r="BJ595" i="1"/>
  <c r="BH595" i="1"/>
  <c r="BI595" i="1"/>
  <c r="BF596" i="1"/>
  <c r="BG596" i="1"/>
  <c r="BJ596" i="1"/>
  <c r="BH596" i="1"/>
  <c r="BI596" i="1"/>
  <c r="BF597" i="1"/>
  <c r="BG597" i="1"/>
  <c r="BJ597" i="1"/>
  <c r="BH597" i="1"/>
  <c r="BI597" i="1"/>
  <c r="BF598" i="1"/>
  <c r="BG598" i="1"/>
  <c r="BJ598" i="1"/>
  <c r="BH598" i="1"/>
  <c r="BI598" i="1"/>
  <c r="BF599" i="1"/>
  <c r="BG599" i="1"/>
  <c r="BJ599" i="1"/>
  <c r="BH599" i="1"/>
  <c r="BI599" i="1"/>
  <c r="BF600" i="1"/>
  <c r="BG600" i="1"/>
  <c r="BJ600" i="1"/>
  <c r="BH600" i="1"/>
  <c r="BI600" i="1"/>
  <c r="BF601" i="1"/>
  <c r="BG601" i="1"/>
  <c r="BJ601" i="1"/>
  <c r="BH601" i="1"/>
  <c r="BI601" i="1"/>
  <c r="BF602" i="1"/>
  <c r="BG602" i="1"/>
  <c r="BJ602" i="1"/>
  <c r="BH602" i="1"/>
  <c r="BI602" i="1"/>
  <c r="BF603" i="1"/>
  <c r="BG603" i="1"/>
  <c r="BJ603" i="1"/>
  <c r="BH603" i="1"/>
  <c r="BI603" i="1"/>
  <c r="BF604" i="1"/>
  <c r="BG604" i="1"/>
  <c r="BJ604" i="1"/>
  <c r="BH604" i="1"/>
  <c r="BI604" i="1"/>
  <c r="BF605" i="1"/>
  <c r="BG605" i="1"/>
  <c r="BJ605" i="1"/>
  <c r="BH605" i="1"/>
  <c r="BI605" i="1"/>
  <c r="BF606" i="1"/>
  <c r="BG606" i="1"/>
  <c r="BJ606" i="1"/>
  <c r="BH606" i="1"/>
  <c r="BI606" i="1"/>
  <c r="BF607" i="1"/>
  <c r="BG607" i="1"/>
  <c r="BJ607" i="1"/>
  <c r="BH607" i="1"/>
  <c r="BI607" i="1"/>
  <c r="BF608" i="1"/>
  <c r="BG608" i="1"/>
  <c r="BJ608" i="1"/>
  <c r="BH608" i="1"/>
  <c r="BI608" i="1"/>
  <c r="BF609" i="1"/>
  <c r="BG609" i="1"/>
  <c r="BJ609" i="1"/>
  <c r="BH609" i="1"/>
  <c r="BI609" i="1"/>
  <c r="BF610" i="1"/>
  <c r="BG610" i="1"/>
  <c r="BJ610" i="1"/>
  <c r="BH610" i="1"/>
  <c r="BI610" i="1"/>
  <c r="BF611" i="1"/>
  <c r="BG611" i="1"/>
  <c r="BJ611" i="1"/>
  <c r="BH611" i="1"/>
  <c r="BI611" i="1"/>
  <c r="BF612" i="1"/>
  <c r="BG612" i="1"/>
  <c r="BJ612" i="1"/>
  <c r="BH612" i="1"/>
  <c r="BI612" i="1"/>
  <c r="BF613" i="1"/>
  <c r="BG613" i="1"/>
  <c r="BJ613" i="1"/>
  <c r="BH613" i="1"/>
  <c r="BI613" i="1"/>
  <c r="BF614" i="1"/>
  <c r="BG614" i="1"/>
  <c r="BJ614" i="1"/>
  <c r="BH614" i="1"/>
  <c r="BI614" i="1"/>
  <c r="BF615" i="1"/>
  <c r="BG615" i="1"/>
  <c r="BJ615" i="1"/>
  <c r="BH615" i="1"/>
  <c r="BI615" i="1"/>
  <c r="BF616" i="1"/>
  <c r="BG616" i="1"/>
  <c r="BJ616" i="1"/>
  <c r="BH616" i="1"/>
  <c r="BI616" i="1"/>
  <c r="BF617" i="1"/>
  <c r="BG617" i="1"/>
  <c r="BJ617" i="1"/>
  <c r="BH617" i="1"/>
  <c r="BI617" i="1"/>
  <c r="BF618" i="1"/>
  <c r="BG618" i="1"/>
  <c r="BJ618" i="1"/>
  <c r="BH618" i="1"/>
  <c r="BI618" i="1"/>
  <c r="BF619" i="1"/>
  <c r="BG619" i="1"/>
  <c r="BJ619" i="1"/>
  <c r="BH619" i="1"/>
  <c r="BI619" i="1"/>
  <c r="BF620" i="1"/>
  <c r="BG620" i="1"/>
  <c r="BJ620" i="1"/>
  <c r="BH620" i="1"/>
  <c r="BI620" i="1"/>
  <c r="BF621" i="1"/>
  <c r="BG621" i="1"/>
  <c r="BJ621" i="1"/>
  <c r="BH621" i="1"/>
  <c r="BI621" i="1"/>
  <c r="BF622" i="1"/>
  <c r="BG622" i="1"/>
  <c r="BJ622" i="1"/>
  <c r="BH622" i="1"/>
  <c r="BI622" i="1"/>
  <c r="BF623" i="1"/>
  <c r="BG623" i="1"/>
  <c r="BJ623" i="1"/>
  <c r="BH623" i="1"/>
  <c r="BI623" i="1"/>
  <c r="BF624" i="1"/>
  <c r="BG624" i="1"/>
  <c r="BJ624" i="1"/>
  <c r="BH624" i="1"/>
  <c r="BI624" i="1"/>
  <c r="BF625" i="1"/>
  <c r="BG625" i="1"/>
  <c r="BJ625" i="1"/>
  <c r="BH625" i="1"/>
  <c r="BI625" i="1"/>
  <c r="BF626" i="1"/>
  <c r="BG626" i="1"/>
  <c r="BJ626" i="1"/>
  <c r="BH626" i="1"/>
  <c r="BI626" i="1"/>
  <c r="BF627" i="1"/>
  <c r="BG627" i="1"/>
  <c r="BJ627" i="1"/>
  <c r="BH627" i="1"/>
  <c r="BI627" i="1"/>
  <c r="BF628" i="1"/>
  <c r="BG628" i="1"/>
  <c r="BJ628" i="1"/>
  <c r="BH628" i="1"/>
  <c r="BI628" i="1"/>
  <c r="BF629" i="1"/>
  <c r="BG629" i="1"/>
  <c r="BJ629" i="1"/>
  <c r="BH629" i="1"/>
  <c r="BI629" i="1"/>
  <c r="BF630" i="1"/>
  <c r="BG630" i="1"/>
  <c r="BJ630" i="1"/>
  <c r="BH630" i="1"/>
  <c r="BI630" i="1"/>
  <c r="BF631" i="1"/>
  <c r="BG631" i="1"/>
  <c r="BJ631" i="1"/>
  <c r="BH631" i="1"/>
  <c r="BI631" i="1"/>
  <c r="BF632" i="1"/>
  <c r="BG632" i="1"/>
  <c r="BJ632" i="1"/>
  <c r="BH632" i="1"/>
  <c r="BI632" i="1"/>
  <c r="BF633" i="1"/>
  <c r="BG633" i="1"/>
  <c r="BJ633" i="1"/>
  <c r="BH633" i="1"/>
  <c r="BI633" i="1"/>
  <c r="BF634" i="1"/>
  <c r="BG634" i="1"/>
  <c r="BJ634" i="1"/>
  <c r="BH634" i="1"/>
  <c r="BI634" i="1"/>
  <c r="BF635" i="1"/>
  <c r="BG635" i="1"/>
  <c r="BJ635" i="1"/>
  <c r="BH635" i="1"/>
  <c r="BI635" i="1"/>
  <c r="BF636" i="1"/>
  <c r="BG636" i="1"/>
  <c r="BJ636" i="1"/>
  <c r="BH636" i="1"/>
  <c r="BI636" i="1"/>
  <c r="BF637" i="1"/>
  <c r="BG637" i="1"/>
  <c r="BJ637" i="1"/>
  <c r="BH637" i="1"/>
  <c r="BI637" i="1"/>
  <c r="BF638" i="1"/>
  <c r="BG638" i="1"/>
  <c r="BJ638" i="1"/>
  <c r="BH638" i="1"/>
  <c r="BI638" i="1"/>
  <c r="BF639" i="1"/>
  <c r="BG639" i="1"/>
  <c r="BJ639" i="1"/>
  <c r="BH639" i="1"/>
  <c r="BI639" i="1"/>
  <c r="BF640" i="1"/>
  <c r="BG640" i="1"/>
  <c r="BJ640" i="1"/>
  <c r="BH640" i="1"/>
  <c r="BI640" i="1"/>
  <c r="BF641" i="1"/>
  <c r="BG641" i="1"/>
  <c r="BJ641" i="1"/>
  <c r="BH641" i="1"/>
  <c r="BI641" i="1"/>
  <c r="BF642" i="1"/>
  <c r="BG642" i="1"/>
  <c r="BJ642" i="1"/>
  <c r="BH642" i="1"/>
  <c r="BI642" i="1"/>
  <c r="BF643" i="1"/>
  <c r="BG643" i="1"/>
  <c r="BJ643" i="1"/>
  <c r="BH643" i="1"/>
  <c r="BI643" i="1"/>
  <c r="BF644" i="1"/>
  <c r="BG644" i="1"/>
  <c r="BJ644" i="1"/>
  <c r="BH644" i="1"/>
  <c r="BI644" i="1"/>
  <c r="BF645" i="1"/>
  <c r="BG645" i="1"/>
  <c r="BJ645" i="1"/>
  <c r="BH645" i="1"/>
  <c r="BI645" i="1"/>
  <c r="BF646" i="1"/>
  <c r="BG646" i="1"/>
  <c r="BJ646" i="1"/>
  <c r="BH646" i="1"/>
  <c r="BI646" i="1"/>
  <c r="BF647" i="1"/>
  <c r="BG647" i="1"/>
  <c r="BJ647" i="1"/>
  <c r="BH647" i="1"/>
  <c r="BI647" i="1"/>
  <c r="BF648" i="1"/>
  <c r="BG648" i="1"/>
  <c r="BJ648" i="1"/>
  <c r="BH648" i="1"/>
  <c r="BI648" i="1"/>
  <c r="BF649" i="1"/>
  <c r="BG649" i="1"/>
  <c r="BJ649" i="1"/>
  <c r="BH649" i="1"/>
  <c r="BI649" i="1"/>
  <c r="BF650" i="1"/>
  <c r="BG650" i="1"/>
  <c r="BJ650" i="1"/>
  <c r="BH650" i="1"/>
  <c r="BI650" i="1"/>
  <c r="BF651" i="1"/>
  <c r="BG651" i="1"/>
  <c r="BJ651" i="1"/>
  <c r="BH651" i="1"/>
  <c r="BI651" i="1"/>
  <c r="BF652" i="1"/>
  <c r="BG652" i="1"/>
  <c r="BJ652" i="1"/>
  <c r="BH652" i="1"/>
  <c r="BI652" i="1"/>
  <c r="BF653" i="1"/>
  <c r="BG653" i="1"/>
  <c r="BJ653" i="1"/>
  <c r="BH653" i="1"/>
  <c r="BI653" i="1"/>
  <c r="BF654" i="1"/>
  <c r="BG654" i="1"/>
  <c r="BJ654" i="1"/>
  <c r="BH654" i="1"/>
  <c r="BI654" i="1"/>
  <c r="BF655" i="1"/>
  <c r="BG655" i="1"/>
  <c r="BJ655" i="1"/>
  <c r="BH655" i="1"/>
  <c r="BI655" i="1"/>
  <c r="BF656" i="1"/>
  <c r="BG656" i="1"/>
  <c r="BJ656" i="1"/>
  <c r="BH656" i="1"/>
  <c r="BI656" i="1"/>
  <c r="BF657" i="1"/>
  <c r="BG657" i="1"/>
  <c r="BJ657" i="1"/>
  <c r="BH657" i="1"/>
  <c r="BI657" i="1"/>
  <c r="BF658" i="1"/>
  <c r="BG658" i="1"/>
  <c r="BJ658" i="1"/>
  <c r="BH658" i="1"/>
  <c r="BI658" i="1"/>
  <c r="BF659" i="1"/>
  <c r="BG659" i="1"/>
  <c r="BJ659" i="1"/>
  <c r="BH659" i="1"/>
  <c r="BI659" i="1"/>
  <c r="BF660" i="1"/>
  <c r="BG660" i="1"/>
  <c r="BJ660" i="1"/>
  <c r="BH660" i="1"/>
  <c r="BI660" i="1"/>
  <c r="BF661" i="1"/>
  <c r="BG661" i="1"/>
  <c r="BJ661" i="1"/>
  <c r="BH661" i="1"/>
  <c r="BI661" i="1"/>
  <c r="BF662" i="1"/>
  <c r="BG662" i="1"/>
  <c r="BJ662" i="1"/>
  <c r="BH662" i="1"/>
  <c r="BI662" i="1"/>
  <c r="BF663" i="1"/>
  <c r="BG663" i="1"/>
  <c r="BJ663" i="1"/>
  <c r="BH663" i="1"/>
  <c r="BI663" i="1"/>
  <c r="BF664" i="1"/>
  <c r="BG664" i="1"/>
  <c r="BJ664" i="1"/>
  <c r="BH664" i="1"/>
  <c r="BI664" i="1"/>
  <c r="BF665" i="1"/>
  <c r="BG665" i="1"/>
  <c r="BJ665" i="1"/>
  <c r="BH665" i="1"/>
  <c r="BI665" i="1"/>
  <c r="BF666" i="1"/>
  <c r="BG666" i="1"/>
  <c r="BJ666" i="1"/>
  <c r="BH666" i="1"/>
  <c r="BI666" i="1"/>
  <c r="BF667" i="1"/>
  <c r="BG667" i="1"/>
  <c r="BJ667" i="1"/>
  <c r="BH667" i="1"/>
  <c r="BI667" i="1"/>
  <c r="BF668" i="1"/>
  <c r="BG668" i="1"/>
  <c r="BJ668" i="1"/>
  <c r="BH668" i="1"/>
  <c r="BI668" i="1"/>
  <c r="BF669" i="1"/>
  <c r="BG669" i="1"/>
  <c r="BJ669" i="1"/>
  <c r="BH669" i="1"/>
  <c r="BI669" i="1"/>
  <c r="BF670" i="1"/>
  <c r="BG670" i="1"/>
  <c r="BJ670" i="1"/>
  <c r="BH670" i="1"/>
  <c r="BI670" i="1"/>
  <c r="BF671" i="1"/>
  <c r="BG671" i="1"/>
  <c r="BJ671" i="1"/>
  <c r="BH671" i="1"/>
  <c r="BI671" i="1"/>
  <c r="BF672" i="1"/>
  <c r="BG672" i="1"/>
  <c r="BJ672" i="1"/>
  <c r="BH672" i="1"/>
  <c r="BI672" i="1"/>
  <c r="BF673" i="1"/>
  <c r="BG673" i="1"/>
  <c r="BJ673" i="1"/>
  <c r="BH673" i="1"/>
  <c r="BI673" i="1"/>
  <c r="BF674" i="1"/>
  <c r="BG674" i="1"/>
  <c r="BJ674" i="1"/>
  <c r="BH674" i="1"/>
  <c r="BI674" i="1"/>
  <c r="BF675" i="1"/>
  <c r="BG675" i="1"/>
  <c r="BJ675" i="1"/>
  <c r="BH675" i="1"/>
  <c r="BI675" i="1"/>
  <c r="BF676" i="1"/>
  <c r="BG676" i="1"/>
  <c r="BJ676" i="1"/>
  <c r="BH676" i="1"/>
  <c r="BI676" i="1"/>
  <c r="BF677" i="1"/>
  <c r="BG677" i="1"/>
  <c r="BJ677" i="1"/>
  <c r="BH677" i="1"/>
  <c r="BI677" i="1"/>
  <c r="BF678" i="1"/>
  <c r="BG678" i="1"/>
  <c r="BJ678" i="1"/>
  <c r="BH678" i="1"/>
  <c r="BI678" i="1"/>
  <c r="BF679" i="1"/>
  <c r="BG679" i="1"/>
  <c r="BJ679" i="1"/>
  <c r="BH679" i="1"/>
  <c r="BI679" i="1"/>
  <c r="BF680" i="1"/>
  <c r="BG680" i="1"/>
  <c r="BJ680" i="1"/>
  <c r="BH680" i="1"/>
  <c r="BI680" i="1"/>
  <c r="BF681" i="1"/>
  <c r="BG681" i="1"/>
  <c r="BJ681" i="1"/>
  <c r="BH681" i="1"/>
  <c r="BI681" i="1"/>
  <c r="BF682" i="1"/>
  <c r="BG682" i="1"/>
  <c r="BJ682" i="1"/>
  <c r="BH682" i="1"/>
  <c r="BI682" i="1"/>
  <c r="BF683" i="1"/>
  <c r="BG683" i="1"/>
  <c r="BJ683" i="1"/>
  <c r="BH683" i="1"/>
  <c r="BI683" i="1"/>
  <c r="BF684" i="1"/>
  <c r="BG684" i="1"/>
  <c r="BJ684" i="1"/>
  <c r="BH684" i="1"/>
  <c r="BI684" i="1"/>
  <c r="BF685" i="1"/>
  <c r="BG685" i="1"/>
  <c r="BJ685" i="1"/>
  <c r="BH685" i="1"/>
  <c r="BI685" i="1"/>
  <c r="BF686" i="1"/>
  <c r="BG686" i="1"/>
  <c r="BJ686" i="1"/>
  <c r="BH686" i="1"/>
  <c r="BI686" i="1"/>
  <c r="BF687" i="1"/>
  <c r="BG687" i="1"/>
  <c r="BJ687" i="1"/>
  <c r="BH687" i="1"/>
  <c r="BI687" i="1"/>
  <c r="BF688" i="1"/>
  <c r="BG688" i="1"/>
  <c r="BJ688" i="1"/>
  <c r="BH688" i="1"/>
  <c r="BI688" i="1"/>
  <c r="BF689" i="1"/>
  <c r="BG689" i="1"/>
  <c r="BJ689" i="1"/>
  <c r="BH689" i="1"/>
  <c r="BI689" i="1"/>
  <c r="BF690" i="1"/>
  <c r="BG690" i="1"/>
  <c r="BJ690" i="1"/>
  <c r="BH690" i="1"/>
  <c r="BI690" i="1"/>
  <c r="BF691" i="1"/>
  <c r="BG691" i="1"/>
  <c r="BJ691" i="1"/>
  <c r="BH691" i="1"/>
  <c r="BI691" i="1"/>
  <c r="BF692" i="1"/>
  <c r="BG692" i="1"/>
  <c r="BJ692" i="1"/>
  <c r="BH692" i="1"/>
  <c r="BI692" i="1"/>
  <c r="BF693" i="1"/>
  <c r="BG693" i="1"/>
  <c r="BJ693" i="1"/>
  <c r="BH693" i="1"/>
  <c r="BI693" i="1"/>
  <c r="BF694" i="1"/>
  <c r="BG694" i="1"/>
  <c r="BJ694" i="1"/>
  <c r="BH694" i="1"/>
  <c r="BI694" i="1"/>
  <c r="BF695" i="1"/>
  <c r="BG695" i="1"/>
  <c r="BJ695" i="1"/>
  <c r="BH695" i="1"/>
  <c r="BI695" i="1"/>
  <c r="BF696" i="1"/>
  <c r="BG696" i="1"/>
  <c r="BJ696" i="1"/>
  <c r="BH696" i="1"/>
  <c r="BI696" i="1"/>
  <c r="BF697" i="1"/>
  <c r="BG697" i="1"/>
  <c r="BJ697" i="1"/>
  <c r="BH697" i="1"/>
  <c r="BI697" i="1"/>
  <c r="BF698" i="1"/>
  <c r="BG698" i="1"/>
  <c r="BJ698" i="1"/>
  <c r="BH698" i="1"/>
  <c r="BI698" i="1"/>
  <c r="BF699" i="1"/>
  <c r="BG699" i="1"/>
  <c r="BJ699" i="1"/>
  <c r="BH699" i="1"/>
  <c r="BI699" i="1"/>
  <c r="BF700" i="1"/>
  <c r="BG700" i="1"/>
  <c r="BJ700" i="1"/>
  <c r="BH700" i="1"/>
  <c r="BI700" i="1"/>
  <c r="BF701" i="1"/>
  <c r="BG701" i="1"/>
  <c r="BJ701" i="1"/>
  <c r="BH701" i="1"/>
  <c r="BI701" i="1"/>
  <c r="BF702" i="1"/>
  <c r="BG702" i="1"/>
  <c r="BJ702" i="1"/>
  <c r="BH702" i="1"/>
  <c r="BI702" i="1"/>
  <c r="BF703" i="1"/>
  <c r="BG703" i="1"/>
  <c r="BJ703" i="1"/>
  <c r="BH703" i="1"/>
  <c r="BI703" i="1"/>
  <c r="BF704" i="1"/>
  <c r="BG704" i="1"/>
  <c r="BJ704" i="1"/>
  <c r="BH704" i="1"/>
  <c r="BI704" i="1"/>
  <c r="BF705" i="1"/>
  <c r="BG705" i="1"/>
  <c r="BJ705" i="1"/>
  <c r="BH705" i="1"/>
  <c r="BI705" i="1"/>
  <c r="BF706" i="1"/>
  <c r="BG706" i="1"/>
  <c r="BJ706" i="1"/>
  <c r="BH706" i="1"/>
  <c r="BI706" i="1"/>
  <c r="BF707" i="1"/>
  <c r="BG707" i="1"/>
  <c r="BJ707" i="1"/>
  <c r="BH707" i="1"/>
  <c r="BI707" i="1"/>
  <c r="BF708" i="1"/>
  <c r="BG708" i="1"/>
  <c r="BJ708" i="1"/>
  <c r="BH708" i="1"/>
  <c r="BI708" i="1"/>
  <c r="BF709" i="1"/>
  <c r="BG709" i="1"/>
  <c r="BJ709" i="1"/>
  <c r="BH709" i="1"/>
  <c r="BI709" i="1"/>
  <c r="BF710" i="1"/>
  <c r="BG710" i="1"/>
  <c r="BJ710" i="1"/>
  <c r="BH710" i="1"/>
  <c r="BI710" i="1"/>
  <c r="BF711" i="1"/>
  <c r="BG711" i="1"/>
  <c r="BJ711" i="1"/>
  <c r="BH711" i="1"/>
  <c r="BI711" i="1"/>
  <c r="BF712" i="1"/>
  <c r="BG712" i="1"/>
  <c r="BJ712" i="1"/>
  <c r="BH712" i="1"/>
  <c r="BI712" i="1"/>
  <c r="BF713" i="1"/>
  <c r="BG713" i="1"/>
  <c r="BJ713" i="1"/>
  <c r="BH713" i="1"/>
  <c r="BI713" i="1"/>
  <c r="BF714" i="1"/>
  <c r="BG714" i="1"/>
  <c r="BJ714" i="1"/>
  <c r="BH714" i="1"/>
  <c r="BI714" i="1"/>
  <c r="BF715" i="1"/>
  <c r="BG715" i="1"/>
  <c r="BJ715" i="1"/>
  <c r="BH715" i="1"/>
  <c r="BI715" i="1"/>
  <c r="BF716" i="1"/>
  <c r="BG716" i="1"/>
  <c r="BJ716" i="1"/>
  <c r="BH716" i="1"/>
  <c r="BI716" i="1"/>
  <c r="BF717" i="1"/>
  <c r="BG717" i="1"/>
  <c r="BJ717" i="1"/>
  <c r="BH717" i="1"/>
  <c r="BI717" i="1"/>
  <c r="BF718" i="1"/>
  <c r="BG718" i="1"/>
  <c r="BJ718" i="1"/>
  <c r="BH718" i="1"/>
  <c r="BI718" i="1"/>
  <c r="BF719" i="1"/>
  <c r="BG719" i="1"/>
  <c r="BJ719" i="1"/>
  <c r="BH719" i="1"/>
  <c r="BI719" i="1"/>
  <c r="BF720" i="1"/>
  <c r="BG720" i="1"/>
  <c r="BJ720" i="1"/>
  <c r="BH720" i="1"/>
  <c r="BI720" i="1"/>
  <c r="BF721" i="1"/>
  <c r="BG721" i="1"/>
  <c r="BJ721" i="1"/>
  <c r="BH721" i="1"/>
  <c r="BI721" i="1"/>
  <c r="BF722" i="1"/>
  <c r="BG722" i="1"/>
  <c r="BJ722" i="1"/>
  <c r="BH722" i="1"/>
  <c r="BI722" i="1"/>
  <c r="BF723" i="1"/>
  <c r="BG723" i="1"/>
  <c r="BJ723" i="1"/>
  <c r="BH723" i="1"/>
  <c r="BI723" i="1"/>
  <c r="BF724" i="1"/>
  <c r="BG724" i="1"/>
  <c r="BJ724" i="1"/>
  <c r="BH724" i="1"/>
  <c r="BI724" i="1"/>
  <c r="BF725" i="1"/>
  <c r="BG725" i="1"/>
  <c r="BJ725" i="1"/>
  <c r="BH725" i="1"/>
  <c r="BI725" i="1"/>
  <c r="BF726" i="1"/>
  <c r="BG726" i="1"/>
  <c r="BJ726" i="1"/>
  <c r="BH726" i="1"/>
  <c r="BI726" i="1"/>
  <c r="BF727" i="1"/>
  <c r="BG727" i="1"/>
  <c r="BJ727" i="1"/>
  <c r="BH727" i="1"/>
  <c r="BI727" i="1"/>
  <c r="BF728" i="1"/>
  <c r="BG728" i="1"/>
  <c r="BJ728" i="1"/>
  <c r="BH728" i="1"/>
  <c r="BI728" i="1"/>
  <c r="BF729" i="1"/>
  <c r="BG729" i="1"/>
  <c r="BJ729" i="1"/>
  <c r="BH729" i="1"/>
  <c r="BI729" i="1"/>
  <c r="BF730" i="1"/>
  <c r="BG730" i="1"/>
  <c r="BJ730" i="1"/>
  <c r="BH730" i="1"/>
  <c r="BI730" i="1"/>
  <c r="BF731" i="1"/>
  <c r="BG731" i="1"/>
  <c r="BJ731" i="1"/>
  <c r="BH731" i="1"/>
  <c r="BI731" i="1"/>
  <c r="BF732" i="1"/>
  <c r="BG732" i="1"/>
  <c r="BJ732" i="1"/>
  <c r="BH732" i="1"/>
  <c r="BI732" i="1"/>
  <c r="BF733" i="1"/>
  <c r="BG733" i="1"/>
  <c r="BJ733" i="1"/>
  <c r="BH733" i="1"/>
  <c r="BI733" i="1"/>
  <c r="BF734" i="1"/>
  <c r="BG734" i="1"/>
  <c r="BJ734" i="1"/>
  <c r="BH734" i="1"/>
  <c r="BI734" i="1"/>
  <c r="BF735" i="1"/>
  <c r="BG735" i="1"/>
  <c r="BJ735" i="1"/>
  <c r="BH735" i="1"/>
  <c r="BI735" i="1"/>
  <c r="BF736" i="1"/>
  <c r="BG736" i="1"/>
  <c r="BJ736" i="1"/>
  <c r="BH736" i="1"/>
  <c r="BI736" i="1"/>
  <c r="BF737" i="1"/>
  <c r="BG737" i="1"/>
  <c r="BJ737" i="1"/>
  <c r="BH737" i="1"/>
  <c r="BI737" i="1"/>
  <c r="BF738" i="1"/>
  <c r="BG738" i="1"/>
  <c r="BJ738" i="1"/>
  <c r="BH738" i="1"/>
  <c r="BI738" i="1"/>
  <c r="BF739" i="1"/>
  <c r="BG739" i="1"/>
  <c r="BJ739" i="1"/>
  <c r="BH739" i="1"/>
  <c r="BI739" i="1"/>
  <c r="BF740" i="1"/>
  <c r="BG740" i="1"/>
  <c r="BJ740" i="1"/>
  <c r="BH740" i="1"/>
  <c r="BI740" i="1"/>
  <c r="BF741" i="1"/>
  <c r="BG741" i="1"/>
  <c r="BJ741" i="1"/>
  <c r="BH741" i="1"/>
  <c r="BI741" i="1"/>
  <c r="BF742" i="1"/>
  <c r="BG742" i="1"/>
  <c r="BJ742" i="1"/>
  <c r="BH742" i="1"/>
  <c r="BI742" i="1"/>
  <c r="BF743" i="1"/>
  <c r="BG743" i="1"/>
  <c r="BJ743" i="1"/>
  <c r="BH743" i="1"/>
  <c r="BI743" i="1"/>
  <c r="BF744" i="1"/>
  <c r="BG744" i="1"/>
  <c r="BJ744" i="1"/>
  <c r="BH744" i="1"/>
  <c r="BI744" i="1"/>
  <c r="BF745" i="1"/>
  <c r="BG745" i="1"/>
  <c r="BJ745" i="1"/>
  <c r="BH745" i="1"/>
  <c r="BI745" i="1"/>
  <c r="BF746" i="1"/>
  <c r="BG746" i="1"/>
  <c r="BJ746" i="1"/>
  <c r="BH746" i="1"/>
  <c r="BI746" i="1"/>
  <c r="BF747" i="1"/>
  <c r="BG747" i="1"/>
  <c r="BJ747" i="1"/>
  <c r="BH747" i="1"/>
  <c r="BI747" i="1"/>
  <c r="BF748" i="1"/>
  <c r="BG748" i="1"/>
  <c r="BJ748" i="1"/>
  <c r="BH748" i="1"/>
  <c r="BI748" i="1"/>
  <c r="BF749" i="1"/>
  <c r="BG749" i="1"/>
  <c r="BJ749" i="1"/>
  <c r="BH749" i="1"/>
  <c r="BI749" i="1"/>
  <c r="BF750" i="1"/>
  <c r="BG750" i="1"/>
  <c r="BJ750" i="1"/>
  <c r="BH750" i="1"/>
  <c r="BI750" i="1"/>
  <c r="BF751" i="1"/>
  <c r="BG751" i="1"/>
  <c r="BJ751" i="1"/>
  <c r="BH751" i="1"/>
  <c r="BI751" i="1"/>
  <c r="BF752" i="1"/>
  <c r="BG752" i="1"/>
  <c r="BJ752" i="1"/>
  <c r="BH752" i="1"/>
  <c r="BI752" i="1"/>
  <c r="BF753" i="1"/>
  <c r="BG753" i="1"/>
  <c r="BJ753" i="1"/>
  <c r="BH753" i="1"/>
  <c r="BI753" i="1"/>
  <c r="BF754" i="1"/>
  <c r="BG754" i="1"/>
  <c r="BJ754" i="1"/>
  <c r="BH754" i="1"/>
  <c r="BI754" i="1"/>
  <c r="BF755" i="1"/>
  <c r="BG755" i="1"/>
  <c r="BJ755" i="1"/>
  <c r="BH755" i="1"/>
  <c r="BI755" i="1"/>
  <c r="BF756" i="1"/>
  <c r="BG756" i="1"/>
  <c r="BJ756" i="1"/>
  <c r="BH756" i="1"/>
  <c r="BI756" i="1"/>
  <c r="BF757" i="1"/>
  <c r="BG757" i="1"/>
  <c r="BJ757" i="1"/>
  <c r="BH757" i="1"/>
  <c r="BI757" i="1"/>
  <c r="BF758" i="1"/>
  <c r="BG758" i="1"/>
  <c r="BJ758" i="1"/>
  <c r="BH758" i="1"/>
  <c r="BI758" i="1"/>
  <c r="BF759" i="1"/>
  <c r="BG759" i="1"/>
  <c r="BJ759" i="1"/>
  <c r="BH759" i="1"/>
  <c r="BI759" i="1"/>
  <c r="BF760" i="1"/>
  <c r="BG760" i="1"/>
  <c r="BJ760" i="1"/>
  <c r="BH760" i="1"/>
  <c r="BI760" i="1"/>
  <c r="BF761" i="1"/>
  <c r="BG761" i="1"/>
  <c r="BJ761" i="1"/>
  <c r="BH761" i="1"/>
  <c r="BI761" i="1"/>
  <c r="BF762" i="1"/>
  <c r="BG762" i="1"/>
  <c r="BJ762" i="1"/>
  <c r="BH762" i="1"/>
  <c r="BI762" i="1"/>
  <c r="BF763" i="1"/>
  <c r="BG763" i="1"/>
  <c r="BJ763" i="1"/>
  <c r="BH763" i="1"/>
  <c r="BI763" i="1"/>
  <c r="BF764" i="1"/>
  <c r="BG764" i="1"/>
  <c r="BJ764" i="1"/>
  <c r="BH764" i="1"/>
  <c r="BI764" i="1"/>
  <c r="BF765" i="1"/>
  <c r="BG765" i="1"/>
  <c r="BJ765" i="1"/>
  <c r="BH765" i="1"/>
  <c r="BI765" i="1"/>
  <c r="BF766" i="1"/>
  <c r="BG766" i="1"/>
  <c r="BJ766" i="1"/>
  <c r="BH766" i="1"/>
  <c r="BI766" i="1"/>
  <c r="BF767" i="1"/>
  <c r="BG767" i="1"/>
  <c r="BJ767" i="1"/>
  <c r="BH767" i="1"/>
  <c r="BI767" i="1"/>
  <c r="BF768" i="1"/>
  <c r="BG768" i="1"/>
  <c r="BJ768" i="1"/>
  <c r="BH768" i="1"/>
  <c r="BI768" i="1"/>
  <c r="BF769" i="1"/>
  <c r="BG769" i="1"/>
  <c r="BJ769" i="1"/>
  <c r="BH769" i="1"/>
  <c r="BI769" i="1"/>
  <c r="BF770" i="1"/>
  <c r="BG770" i="1"/>
  <c r="BJ770" i="1"/>
  <c r="BH770" i="1"/>
  <c r="BI770" i="1"/>
  <c r="BF771" i="1"/>
  <c r="BG771" i="1"/>
  <c r="BJ771" i="1"/>
  <c r="BH771" i="1"/>
  <c r="BI771" i="1"/>
  <c r="BF772" i="1"/>
  <c r="BG772" i="1"/>
  <c r="BJ772" i="1"/>
  <c r="BH772" i="1"/>
  <c r="BI772" i="1"/>
  <c r="BF773" i="1"/>
  <c r="BG773" i="1"/>
  <c r="BJ773" i="1"/>
  <c r="BH773" i="1"/>
  <c r="BI773" i="1"/>
  <c r="BF774" i="1"/>
  <c r="BG774" i="1"/>
  <c r="BJ774" i="1"/>
  <c r="BH774" i="1"/>
  <c r="BI774" i="1"/>
  <c r="BF775" i="1"/>
  <c r="BG775" i="1"/>
  <c r="BJ775" i="1"/>
  <c r="BH775" i="1"/>
  <c r="BI775" i="1"/>
  <c r="BF776" i="1"/>
  <c r="BG776" i="1"/>
  <c r="BJ776" i="1"/>
  <c r="BH776" i="1"/>
  <c r="BI776" i="1"/>
  <c r="BF777" i="1"/>
  <c r="BG777" i="1"/>
  <c r="BJ777" i="1"/>
  <c r="BH777" i="1"/>
  <c r="BI777" i="1"/>
  <c r="BF778" i="1"/>
  <c r="BG778" i="1"/>
  <c r="BJ778" i="1"/>
  <c r="BH778" i="1"/>
  <c r="BI778" i="1"/>
  <c r="BF779" i="1"/>
  <c r="BG779" i="1"/>
  <c r="BJ779" i="1"/>
  <c r="BH779" i="1"/>
  <c r="BI779" i="1"/>
  <c r="BF780" i="1"/>
  <c r="BG780" i="1"/>
  <c r="BJ780" i="1"/>
  <c r="BH780" i="1"/>
  <c r="BI780" i="1"/>
  <c r="BF781" i="1"/>
  <c r="BG781" i="1"/>
  <c r="BJ781" i="1"/>
  <c r="BH781" i="1"/>
  <c r="BI781" i="1"/>
  <c r="BF782" i="1"/>
  <c r="BG782" i="1"/>
  <c r="BJ782" i="1"/>
  <c r="BH782" i="1"/>
  <c r="BI782" i="1"/>
  <c r="BF783" i="1"/>
  <c r="BG783" i="1"/>
  <c r="BJ783" i="1"/>
  <c r="BH783" i="1"/>
  <c r="BI783" i="1"/>
  <c r="BF784" i="1"/>
  <c r="BG784" i="1"/>
  <c r="BJ784" i="1"/>
  <c r="BH784" i="1"/>
  <c r="BI784" i="1"/>
  <c r="BF785" i="1"/>
  <c r="BG785" i="1"/>
  <c r="BJ785" i="1"/>
  <c r="BH785" i="1"/>
  <c r="BI785" i="1"/>
  <c r="BF786" i="1"/>
  <c r="BG786" i="1"/>
  <c r="BJ786" i="1"/>
  <c r="BH786" i="1"/>
  <c r="BI786" i="1"/>
  <c r="BF787" i="1"/>
  <c r="BG787" i="1"/>
  <c r="BJ787" i="1"/>
  <c r="BH787" i="1"/>
  <c r="BI787" i="1"/>
  <c r="BF788" i="1"/>
  <c r="BG788" i="1"/>
  <c r="BJ788" i="1"/>
  <c r="BH788" i="1"/>
  <c r="BI788" i="1"/>
  <c r="BF789" i="1"/>
  <c r="BG789" i="1"/>
  <c r="BJ789" i="1"/>
  <c r="BH789" i="1"/>
  <c r="BI789" i="1"/>
  <c r="BF790" i="1"/>
  <c r="BG790" i="1"/>
  <c r="BJ790" i="1"/>
  <c r="BH790" i="1"/>
  <c r="BI790" i="1"/>
  <c r="BF791" i="1"/>
  <c r="BG791" i="1"/>
  <c r="BJ791" i="1"/>
  <c r="BH791" i="1"/>
  <c r="BI791" i="1"/>
  <c r="BF792" i="1"/>
  <c r="BG792" i="1"/>
  <c r="BJ792" i="1"/>
  <c r="BH792" i="1"/>
  <c r="BI792" i="1"/>
  <c r="BF793" i="1"/>
  <c r="BG793" i="1"/>
  <c r="BJ793" i="1"/>
  <c r="BH793" i="1"/>
  <c r="BI793" i="1"/>
  <c r="BF794" i="1"/>
  <c r="BG794" i="1"/>
  <c r="BJ794" i="1"/>
  <c r="BH794" i="1"/>
  <c r="BI794" i="1"/>
  <c r="BF795" i="1"/>
  <c r="BG795" i="1"/>
  <c r="BJ795" i="1"/>
  <c r="BH795" i="1"/>
  <c r="BI795" i="1"/>
  <c r="BF796" i="1"/>
  <c r="BG796" i="1"/>
  <c r="BJ796" i="1"/>
  <c r="BH796" i="1"/>
  <c r="BI796" i="1"/>
  <c r="BF797" i="1"/>
  <c r="BG797" i="1"/>
  <c r="BJ797" i="1"/>
  <c r="BH797" i="1"/>
  <c r="BI797" i="1"/>
  <c r="BF798" i="1"/>
  <c r="BG798" i="1"/>
  <c r="BJ798" i="1"/>
  <c r="BH798" i="1"/>
  <c r="BI798" i="1"/>
  <c r="BF799" i="1"/>
  <c r="BG799" i="1"/>
  <c r="BJ799" i="1"/>
  <c r="BH799" i="1"/>
  <c r="BI799" i="1"/>
  <c r="BF800" i="1"/>
  <c r="BG800" i="1"/>
  <c r="BJ800" i="1"/>
  <c r="BH800" i="1"/>
  <c r="BI800" i="1"/>
  <c r="BF801" i="1"/>
  <c r="BG801" i="1"/>
  <c r="BJ801" i="1"/>
  <c r="BH801" i="1"/>
  <c r="BI801" i="1"/>
  <c r="BF802" i="1"/>
  <c r="BG802" i="1"/>
  <c r="BJ802" i="1"/>
  <c r="BH802" i="1"/>
  <c r="BI802" i="1"/>
  <c r="BF803" i="1"/>
  <c r="BG803" i="1"/>
  <c r="BJ803" i="1"/>
  <c r="BH803" i="1"/>
  <c r="BI803" i="1"/>
  <c r="BF804" i="1"/>
  <c r="BG804" i="1"/>
  <c r="BJ804" i="1"/>
  <c r="BH804" i="1"/>
  <c r="BI804" i="1"/>
  <c r="BF805" i="1"/>
  <c r="BG805" i="1"/>
  <c r="BJ805" i="1"/>
  <c r="BH805" i="1"/>
  <c r="BI805" i="1"/>
  <c r="BF806" i="1"/>
  <c r="BG806" i="1"/>
  <c r="BJ806" i="1"/>
  <c r="BH806" i="1"/>
  <c r="BI806" i="1"/>
  <c r="BF807" i="1"/>
  <c r="BG807" i="1"/>
  <c r="BJ807" i="1"/>
  <c r="BH807" i="1"/>
  <c r="BI807" i="1"/>
  <c r="BF808" i="1"/>
  <c r="BG808" i="1"/>
  <c r="BJ808" i="1"/>
  <c r="BH808" i="1"/>
  <c r="BI808" i="1"/>
  <c r="BF809" i="1"/>
  <c r="BG809" i="1"/>
  <c r="BJ809" i="1"/>
  <c r="BH809" i="1"/>
  <c r="BI809" i="1"/>
  <c r="BF810" i="1"/>
  <c r="BG810" i="1"/>
  <c r="BJ810" i="1"/>
  <c r="BH810" i="1"/>
  <c r="BI810" i="1"/>
  <c r="BF811" i="1"/>
  <c r="BG811" i="1"/>
  <c r="BJ811" i="1"/>
  <c r="BH811" i="1"/>
  <c r="BI811" i="1"/>
  <c r="BF812" i="1"/>
  <c r="BG812" i="1"/>
  <c r="BJ812" i="1"/>
  <c r="BH812" i="1"/>
  <c r="BI812" i="1"/>
  <c r="BF813" i="1"/>
  <c r="BG813" i="1"/>
  <c r="BJ813" i="1"/>
  <c r="BH813" i="1"/>
  <c r="BI813" i="1"/>
  <c r="BF814" i="1"/>
  <c r="BG814" i="1"/>
  <c r="BJ814" i="1"/>
  <c r="BH814" i="1"/>
  <c r="BI814" i="1"/>
  <c r="BF815" i="1"/>
  <c r="BG815" i="1"/>
  <c r="BJ815" i="1"/>
  <c r="BH815" i="1"/>
  <c r="BI815" i="1"/>
  <c r="BF816" i="1"/>
  <c r="BG816" i="1"/>
  <c r="BJ816" i="1"/>
  <c r="BH816" i="1"/>
  <c r="BI816" i="1"/>
  <c r="BF817" i="1"/>
  <c r="BG817" i="1"/>
  <c r="BJ817" i="1"/>
  <c r="BH817" i="1"/>
  <c r="BI817" i="1"/>
  <c r="BF818" i="1"/>
  <c r="BG818" i="1"/>
  <c r="BJ818" i="1"/>
  <c r="BH818" i="1"/>
  <c r="BI818" i="1"/>
  <c r="BF819" i="1"/>
  <c r="BG819" i="1"/>
  <c r="BJ819" i="1"/>
  <c r="BH819" i="1"/>
  <c r="BI819" i="1"/>
  <c r="BF820" i="1"/>
  <c r="BG820" i="1"/>
  <c r="BJ820" i="1"/>
  <c r="BH820" i="1"/>
  <c r="BI820" i="1"/>
  <c r="BF821" i="1"/>
  <c r="BG821" i="1"/>
  <c r="BJ821" i="1"/>
  <c r="BH821" i="1"/>
  <c r="BI821" i="1"/>
  <c r="BF822" i="1"/>
  <c r="BG822" i="1"/>
  <c r="BJ822" i="1"/>
  <c r="BH822" i="1"/>
  <c r="BI822" i="1"/>
  <c r="BF823" i="1"/>
  <c r="BG823" i="1"/>
  <c r="BJ823" i="1"/>
  <c r="BH823" i="1"/>
  <c r="BI823" i="1"/>
  <c r="BF824" i="1"/>
  <c r="BG824" i="1"/>
  <c r="BJ824" i="1"/>
  <c r="BH824" i="1"/>
  <c r="BI824" i="1"/>
  <c r="BF825" i="1"/>
  <c r="BG825" i="1"/>
  <c r="BJ825" i="1"/>
  <c r="BH825" i="1"/>
  <c r="BI825" i="1"/>
  <c r="BF826" i="1"/>
  <c r="BG826" i="1"/>
  <c r="BJ826" i="1"/>
  <c r="BH826" i="1"/>
  <c r="BI826" i="1"/>
  <c r="BF827" i="1"/>
  <c r="BG827" i="1"/>
  <c r="BJ827" i="1"/>
  <c r="BH827" i="1"/>
  <c r="BI827" i="1"/>
  <c r="BF828" i="1"/>
  <c r="BG828" i="1"/>
  <c r="BJ828" i="1"/>
  <c r="BH828" i="1"/>
  <c r="BI828" i="1"/>
  <c r="BF829" i="1"/>
  <c r="BG829" i="1"/>
  <c r="BJ829" i="1"/>
  <c r="BH829" i="1"/>
  <c r="BI829" i="1"/>
  <c r="BF830" i="1"/>
  <c r="BG830" i="1"/>
  <c r="BJ830" i="1"/>
  <c r="BH830" i="1"/>
  <c r="BI830" i="1"/>
  <c r="BF831" i="1"/>
  <c r="BG831" i="1"/>
  <c r="BJ831" i="1"/>
  <c r="BH831" i="1"/>
  <c r="BI831" i="1"/>
  <c r="BF832" i="1"/>
  <c r="BG832" i="1"/>
  <c r="BJ832" i="1"/>
  <c r="BH832" i="1"/>
  <c r="BI832" i="1"/>
  <c r="BF833" i="1"/>
  <c r="BG833" i="1"/>
  <c r="BJ833" i="1"/>
  <c r="BH833" i="1"/>
  <c r="BI833" i="1"/>
  <c r="BF834" i="1"/>
  <c r="BG834" i="1"/>
  <c r="BJ834" i="1"/>
  <c r="BH834" i="1"/>
  <c r="BI834" i="1"/>
  <c r="BF835" i="1"/>
  <c r="BG835" i="1"/>
  <c r="BJ835" i="1"/>
  <c r="BH835" i="1"/>
  <c r="BI835" i="1"/>
  <c r="BF836" i="1"/>
  <c r="BG836" i="1"/>
  <c r="BJ836" i="1"/>
  <c r="BH836" i="1"/>
  <c r="BI836" i="1"/>
  <c r="BF837" i="1"/>
  <c r="BG837" i="1"/>
  <c r="BJ837" i="1"/>
  <c r="BH837" i="1"/>
  <c r="BI837" i="1"/>
  <c r="BF838" i="1"/>
  <c r="BG838" i="1"/>
  <c r="BJ838" i="1"/>
  <c r="BH838" i="1"/>
  <c r="BI838" i="1"/>
  <c r="BF839" i="1"/>
  <c r="BG839" i="1"/>
  <c r="BJ839" i="1"/>
  <c r="BH839" i="1"/>
  <c r="BI839" i="1"/>
  <c r="BF840" i="1"/>
  <c r="BG840" i="1"/>
  <c r="BJ840" i="1"/>
  <c r="BH840" i="1"/>
  <c r="BI840" i="1"/>
  <c r="BF841" i="1"/>
  <c r="BG841" i="1"/>
  <c r="BJ841" i="1"/>
  <c r="BH841" i="1"/>
  <c r="BI841" i="1"/>
  <c r="BF842" i="1"/>
  <c r="BG842" i="1"/>
  <c r="BJ842" i="1"/>
  <c r="BH842" i="1"/>
  <c r="BI842" i="1"/>
  <c r="BF843" i="1"/>
  <c r="BG843" i="1"/>
  <c r="BJ843" i="1"/>
  <c r="BH843" i="1"/>
  <c r="BI843" i="1"/>
  <c r="BF844" i="1"/>
  <c r="BG844" i="1"/>
  <c r="BJ844" i="1"/>
  <c r="BH844" i="1"/>
  <c r="BI844" i="1"/>
  <c r="BF845" i="1"/>
  <c r="BG845" i="1"/>
  <c r="BJ845" i="1"/>
  <c r="BH845" i="1"/>
  <c r="BI845" i="1"/>
  <c r="BF846" i="1"/>
  <c r="BG846" i="1"/>
  <c r="BJ846" i="1"/>
  <c r="BH846" i="1"/>
  <c r="BI846" i="1"/>
  <c r="BF847" i="1"/>
  <c r="BG847" i="1"/>
  <c r="BJ847" i="1"/>
  <c r="BH847" i="1"/>
  <c r="BI847" i="1"/>
  <c r="BF848" i="1"/>
  <c r="BG848" i="1"/>
  <c r="BJ848" i="1"/>
  <c r="BH848" i="1"/>
  <c r="BI848" i="1"/>
  <c r="BF849" i="1"/>
  <c r="BG849" i="1"/>
  <c r="BJ849" i="1"/>
  <c r="BH849" i="1"/>
  <c r="BI849" i="1"/>
  <c r="BF850" i="1"/>
  <c r="BG850" i="1"/>
  <c r="BJ850" i="1"/>
  <c r="BH850" i="1"/>
  <c r="BI850" i="1"/>
  <c r="BF851" i="1"/>
  <c r="BG851" i="1"/>
  <c r="BJ851" i="1"/>
  <c r="BH851" i="1"/>
  <c r="BI851" i="1"/>
  <c r="BF852" i="1"/>
  <c r="BG852" i="1"/>
  <c r="BJ852" i="1"/>
  <c r="BH852" i="1"/>
  <c r="BI852" i="1"/>
  <c r="BF853" i="1"/>
  <c r="BG853" i="1"/>
  <c r="BJ853" i="1"/>
  <c r="BH853" i="1"/>
  <c r="BI853" i="1"/>
  <c r="BF854" i="1"/>
  <c r="BG854" i="1"/>
  <c r="BJ854" i="1"/>
  <c r="BH854" i="1"/>
  <c r="BI854" i="1"/>
  <c r="BF855" i="1"/>
  <c r="BG855" i="1"/>
  <c r="BJ855" i="1"/>
  <c r="BH855" i="1"/>
  <c r="BI855" i="1"/>
  <c r="BF856" i="1"/>
  <c r="BG856" i="1"/>
  <c r="BJ856" i="1"/>
  <c r="BH856" i="1"/>
  <c r="BI856" i="1"/>
  <c r="BF857" i="1"/>
  <c r="BG857" i="1"/>
  <c r="BJ857" i="1"/>
  <c r="BH857" i="1"/>
  <c r="BI857" i="1"/>
  <c r="BF858" i="1"/>
  <c r="BG858" i="1"/>
  <c r="BJ858" i="1"/>
  <c r="BH858" i="1"/>
  <c r="BI858" i="1"/>
  <c r="BF859" i="1"/>
  <c r="BG859" i="1"/>
  <c r="BJ859" i="1"/>
  <c r="BH859" i="1"/>
  <c r="BI859" i="1"/>
  <c r="BF860" i="1"/>
  <c r="BG860" i="1"/>
  <c r="BJ860" i="1"/>
  <c r="BH860" i="1"/>
  <c r="BI860" i="1"/>
  <c r="BF861" i="1"/>
  <c r="BG861" i="1"/>
  <c r="BJ861" i="1"/>
  <c r="BH861" i="1"/>
  <c r="BI861" i="1"/>
  <c r="BF862" i="1"/>
  <c r="BG862" i="1"/>
  <c r="BJ862" i="1"/>
  <c r="BH862" i="1"/>
  <c r="BI862" i="1"/>
  <c r="BF863" i="1"/>
  <c r="BG863" i="1"/>
  <c r="BJ863" i="1"/>
  <c r="BH863" i="1"/>
  <c r="BI863" i="1"/>
  <c r="BF864" i="1"/>
  <c r="BG864" i="1"/>
  <c r="BJ864" i="1"/>
  <c r="BH864" i="1"/>
  <c r="BI864" i="1"/>
  <c r="BF865" i="1"/>
  <c r="BG865" i="1"/>
  <c r="BJ865" i="1"/>
  <c r="BH865" i="1"/>
  <c r="BI865" i="1"/>
  <c r="BF866" i="1"/>
  <c r="BG866" i="1"/>
  <c r="BJ866" i="1"/>
  <c r="BH866" i="1"/>
  <c r="BI866" i="1"/>
  <c r="BF867" i="1"/>
  <c r="BG867" i="1"/>
  <c r="BJ867" i="1"/>
  <c r="BH867" i="1"/>
  <c r="BI867" i="1"/>
  <c r="BF868" i="1"/>
  <c r="BG868" i="1"/>
  <c r="BJ868" i="1"/>
  <c r="BH868" i="1"/>
  <c r="BI868" i="1"/>
  <c r="BF869" i="1"/>
  <c r="BG869" i="1"/>
  <c r="BJ869" i="1"/>
  <c r="BH869" i="1"/>
  <c r="BI869" i="1"/>
  <c r="BF870" i="1"/>
  <c r="BG870" i="1"/>
  <c r="BJ870" i="1"/>
  <c r="BH870" i="1"/>
  <c r="BI870" i="1"/>
  <c r="BF871" i="1"/>
  <c r="BG871" i="1"/>
  <c r="BJ871" i="1"/>
  <c r="BH871" i="1"/>
  <c r="BI871" i="1"/>
  <c r="BF872" i="1"/>
  <c r="BG872" i="1"/>
  <c r="BJ872" i="1"/>
  <c r="BH872" i="1"/>
  <c r="BI872" i="1"/>
  <c r="BF873" i="1"/>
  <c r="BG873" i="1"/>
  <c r="BJ873" i="1"/>
  <c r="BH873" i="1"/>
  <c r="BI873" i="1"/>
  <c r="BF874" i="1"/>
  <c r="BG874" i="1"/>
  <c r="BJ874" i="1"/>
  <c r="BH874" i="1"/>
  <c r="BI874" i="1"/>
  <c r="BF875" i="1"/>
  <c r="BG875" i="1"/>
  <c r="BJ875" i="1"/>
  <c r="BH875" i="1"/>
  <c r="BI875" i="1"/>
  <c r="BF876" i="1"/>
  <c r="BG876" i="1"/>
  <c r="BJ876" i="1"/>
  <c r="BH876" i="1"/>
  <c r="BI876" i="1"/>
  <c r="BF877" i="1"/>
  <c r="BG877" i="1"/>
  <c r="BJ877" i="1"/>
  <c r="BH877" i="1"/>
  <c r="BI877" i="1"/>
  <c r="BF878" i="1"/>
  <c r="BG878" i="1"/>
  <c r="BJ878" i="1"/>
  <c r="BH878" i="1"/>
  <c r="BI878" i="1"/>
  <c r="BF879" i="1"/>
  <c r="BG879" i="1"/>
  <c r="BJ879" i="1"/>
  <c r="BH879" i="1"/>
  <c r="BI879" i="1"/>
  <c r="BF880" i="1"/>
  <c r="BG880" i="1"/>
  <c r="BJ880" i="1"/>
  <c r="BH880" i="1"/>
  <c r="BI880" i="1"/>
  <c r="BF881" i="1"/>
  <c r="BG881" i="1"/>
  <c r="BJ881" i="1"/>
  <c r="BH881" i="1"/>
  <c r="BI881" i="1"/>
  <c r="BF882" i="1"/>
  <c r="BG882" i="1"/>
  <c r="BJ882" i="1"/>
  <c r="BH882" i="1"/>
  <c r="BI882" i="1"/>
  <c r="BF883" i="1"/>
  <c r="BG883" i="1"/>
  <c r="BJ883" i="1"/>
  <c r="BH883" i="1"/>
  <c r="BI883" i="1"/>
  <c r="BF884" i="1"/>
  <c r="BG884" i="1"/>
  <c r="BJ884" i="1"/>
  <c r="BH884" i="1"/>
  <c r="BI884" i="1"/>
  <c r="BF885" i="1"/>
  <c r="BG885" i="1"/>
  <c r="BJ885" i="1"/>
  <c r="BH885" i="1"/>
  <c r="BI885" i="1"/>
  <c r="BF886" i="1"/>
  <c r="BG886" i="1"/>
  <c r="BJ886" i="1"/>
  <c r="BH886" i="1"/>
  <c r="BI886" i="1"/>
  <c r="BF887" i="1"/>
  <c r="BG887" i="1"/>
  <c r="BJ887" i="1"/>
  <c r="BH887" i="1"/>
  <c r="BI887" i="1"/>
  <c r="BF888" i="1"/>
  <c r="BG888" i="1"/>
  <c r="BJ888" i="1"/>
  <c r="BH888" i="1"/>
  <c r="BI888" i="1"/>
  <c r="BF889" i="1"/>
  <c r="BG889" i="1"/>
  <c r="BJ889" i="1"/>
  <c r="BH889" i="1"/>
  <c r="BI889" i="1"/>
  <c r="BF890" i="1"/>
  <c r="BG890" i="1"/>
  <c r="BJ890" i="1"/>
  <c r="BH890" i="1"/>
  <c r="BI890" i="1"/>
  <c r="BF891" i="1"/>
  <c r="BG891" i="1"/>
  <c r="BJ891" i="1"/>
  <c r="BH891" i="1"/>
  <c r="BI891" i="1"/>
  <c r="BF892" i="1"/>
  <c r="BG892" i="1"/>
  <c r="BJ892" i="1"/>
  <c r="BH892" i="1"/>
  <c r="BI892" i="1"/>
  <c r="BF893" i="1"/>
  <c r="BG893" i="1"/>
  <c r="BJ893" i="1"/>
  <c r="BH893" i="1"/>
  <c r="BI893" i="1"/>
  <c r="BF894" i="1"/>
  <c r="BG894" i="1"/>
  <c r="BJ894" i="1"/>
  <c r="BH894" i="1"/>
  <c r="BI894" i="1"/>
  <c r="BF895" i="1"/>
  <c r="BG895" i="1"/>
  <c r="BJ895" i="1"/>
  <c r="BH895" i="1"/>
  <c r="BI895" i="1"/>
  <c r="BF896" i="1"/>
  <c r="BG896" i="1"/>
  <c r="BJ896" i="1"/>
  <c r="BH896" i="1"/>
  <c r="BI896" i="1"/>
  <c r="BF897" i="1"/>
  <c r="BG897" i="1"/>
  <c r="BJ897" i="1"/>
  <c r="BH897" i="1"/>
  <c r="BI897" i="1"/>
  <c r="BF898" i="1"/>
  <c r="BG898" i="1"/>
  <c r="BJ898" i="1"/>
  <c r="BH898" i="1"/>
  <c r="BI898" i="1"/>
  <c r="BF899" i="1"/>
  <c r="BG899" i="1"/>
  <c r="BJ899" i="1"/>
  <c r="BH899" i="1"/>
  <c r="BI899" i="1"/>
  <c r="BF900" i="1"/>
  <c r="BG900" i="1"/>
  <c r="BJ900" i="1"/>
  <c r="BH900" i="1"/>
  <c r="BI900" i="1"/>
  <c r="BF901" i="1"/>
  <c r="BG901" i="1"/>
  <c r="BJ901" i="1"/>
  <c r="BH901" i="1"/>
  <c r="BI901" i="1"/>
  <c r="BF902" i="1"/>
  <c r="BG902" i="1"/>
  <c r="BJ902" i="1"/>
  <c r="BH902" i="1"/>
  <c r="BI902" i="1"/>
  <c r="BF903" i="1"/>
  <c r="BG903" i="1"/>
  <c r="BJ903" i="1"/>
  <c r="BH903" i="1"/>
  <c r="BI903" i="1"/>
  <c r="BF904" i="1"/>
  <c r="BG904" i="1"/>
  <c r="BJ904" i="1"/>
  <c r="BH904" i="1"/>
  <c r="BI904" i="1"/>
  <c r="BF905" i="1"/>
  <c r="BG905" i="1"/>
  <c r="BJ905" i="1"/>
  <c r="BH905" i="1"/>
  <c r="BI905" i="1"/>
  <c r="BF906" i="1"/>
  <c r="BG906" i="1"/>
  <c r="BJ906" i="1"/>
  <c r="BH906" i="1"/>
  <c r="BI906" i="1"/>
  <c r="BF907" i="1"/>
  <c r="BG907" i="1"/>
  <c r="BJ907" i="1"/>
  <c r="BH907" i="1"/>
  <c r="BI907" i="1"/>
  <c r="BF908" i="1"/>
  <c r="BG908" i="1"/>
  <c r="BJ908" i="1"/>
  <c r="BH908" i="1"/>
  <c r="BI908" i="1"/>
  <c r="BF909" i="1"/>
  <c r="BG909" i="1"/>
  <c r="BJ909" i="1"/>
  <c r="BH909" i="1"/>
  <c r="BI909" i="1"/>
  <c r="BF910" i="1"/>
  <c r="BG910" i="1"/>
  <c r="BJ910" i="1"/>
  <c r="BH910" i="1"/>
  <c r="BI910" i="1"/>
  <c r="BF911" i="1"/>
  <c r="BG911" i="1"/>
  <c r="BJ911" i="1"/>
  <c r="BH911" i="1"/>
  <c r="BI911" i="1"/>
  <c r="BF912" i="1"/>
  <c r="BG912" i="1"/>
  <c r="BJ912" i="1"/>
  <c r="BH912" i="1"/>
  <c r="BI912" i="1"/>
  <c r="BF913" i="1"/>
  <c r="BG913" i="1"/>
  <c r="BJ913" i="1"/>
  <c r="BH913" i="1"/>
  <c r="BI913" i="1"/>
  <c r="BF914" i="1"/>
  <c r="BG914" i="1"/>
  <c r="BJ914" i="1"/>
  <c r="BH914" i="1"/>
  <c r="BI914" i="1"/>
  <c r="BF915" i="1"/>
  <c r="BG915" i="1"/>
  <c r="BJ915" i="1"/>
  <c r="BH915" i="1"/>
  <c r="BI915" i="1"/>
  <c r="BF916" i="1"/>
  <c r="BG916" i="1"/>
  <c r="BJ916" i="1"/>
  <c r="BH916" i="1"/>
  <c r="BI916" i="1"/>
  <c r="BF917" i="1"/>
  <c r="BG917" i="1"/>
  <c r="BJ917" i="1"/>
  <c r="BH917" i="1"/>
  <c r="BI917" i="1"/>
  <c r="BF918" i="1"/>
  <c r="BG918" i="1"/>
  <c r="BJ918" i="1"/>
  <c r="BH918" i="1"/>
  <c r="BI918" i="1"/>
  <c r="BF919" i="1"/>
  <c r="BG919" i="1"/>
  <c r="BJ919" i="1"/>
  <c r="BH919" i="1"/>
  <c r="BI919" i="1"/>
  <c r="BF920" i="1"/>
  <c r="BG920" i="1"/>
  <c r="BJ920" i="1"/>
  <c r="BH920" i="1"/>
  <c r="BI920" i="1"/>
  <c r="BF921" i="1"/>
  <c r="BG921" i="1"/>
  <c r="BJ921" i="1"/>
  <c r="BH921" i="1"/>
  <c r="BI921" i="1"/>
  <c r="BF922" i="1"/>
  <c r="BG922" i="1"/>
  <c r="BJ922" i="1"/>
  <c r="BH922" i="1"/>
  <c r="BI922" i="1"/>
  <c r="BF923" i="1"/>
  <c r="BG923" i="1"/>
  <c r="BJ923" i="1"/>
  <c r="BH923" i="1"/>
  <c r="BI923" i="1"/>
  <c r="BF924" i="1"/>
  <c r="BG924" i="1"/>
  <c r="BJ924" i="1"/>
  <c r="BH924" i="1"/>
  <c r="BI924" i="1"/>
  <c r="BF925" i="1"/>
  <c r="BG925" i="1"/>
  <c r="BJ925" i="1"/>
  <c r="BH925" i="1"/>
  <c r="BI925" i="1"/>
  <c r="BF926" i="1"/>
  <c r="BG926" i="1"/>
  <c r="BJ926" i="1"/>
  <c r="BH926" i="1"/>
  <c r="BI926" i="1"/>
  <c r="BF927" i="1"/>
  <c r="BG927" i="1"/>
  <c r="BJ927" i="1"/>
  <c r="BH927" i="1"/>
  <c r="BI927" i="1"/>
  <c r="BF928" i="1"/>
  <c r="BG928" i="1"/>
  <c r="BJ928" i="1"/>
  <c r="BH928" i="1"/>
  <c r="BI928" i="1"/>
  <c r="BF929" i="1"/>
  <c r="BG929" i="1"/>
  <c r="BJ929" i="1"/>
  <c r="BH929" i="1"/>
  <c r="BI929" i="1"/>
  <c r="BF930" i="1"/>
  <c r="BG930" i="1"/>
  <c r="BJ930" i="1"/>
  <c r="BH930" i="1"/>
  <c r="BI930" i="1"/>
  <c r="BF931" i="1"/>
  <c r="BG931" i="1"/>
  <c r="BJ931" i="1"/>
  <c r="BH931" i="1"/>
  <c r="BI931" i="1"/>
  <c r="BF932" i="1"/>
  <c r="BG932" i="1"/>
  <c r="BJ932" i="1"/>
  <c r="BH932" i="1"/>
  <c r="BI932" i="1"/>
  <c r="BF933" i="1"/>
  <c r="BG933" i="1"/>
  <c r="BJ933" i="1"/>
  <c r="BH933" i="1"/>
  <c r="BI933" i="1"/>
  <c r="BF934" i="1"/>
  <c r="BG934" i="1"/>
  <c r="BJ934" i="1"/>
  <c r="BH934" i="1"/>
  <c r="BI934" i="1"/>
  <c r="BF935" i="1"/>
  <c r="BG935" i="1"/>
  <c r="BJ935" i="1"/>
  <c r="BH935" i="1"/>
  <c r="BI935" i="1"/>
  <c r="BF936" i="1"/>
  <c r="BG936" i="1"/>
  <c r="BJ936" i="1"/>
  <c r="BH936" i="1"/>
  <c r="BI936" i="1"/>
  <c r="BF937" i="1"/>
  <c r="BG937" i="1"/>
  <c r="BJ937" i="1"/>
  <c r="BH937" i="1"/>
  <c r="BI937" i="1"/>
  <c r="BF938" i="1"/>
  <c r="BG938" i="1"/>
  <c r="BJ938" i="1"/>
  <c r="BH938" i="1"/>
  <c r="BI938" i="1"/>
  <c r="BF939" i="1"/>
  <c r="BG939" i="1"/>
  <c r="BJ939" i="1"/>
  <c r="BH939" i="1"/>
  <c r="BI939" i="1"/>
  <c r="BF940" i="1"/>
  <c r="BG940" i="1"/>
  <c r="BJ940" i="1"/>
  <c r="BH940" i="1"/>
  <c r="BI940" i="1"/>
  <c r="BF941" i="1"/>
  <c r="BG941" i="1"/>
  <c r="BJ941" i="1"/>
  <c r="BH941" i="1"/>
  <c r="BI941" i="1"/>
  <c r="BF942" i="1"/>
  <c r="BG942" i="1"/>
  <c r="BJ942" i="1"/>
  <c r="BH942" i="1"/>
  <c r="BI942" i="1"/>
  <c r="BF943" i="1"/>
  <c r="BG943" i="1"/>
  <c r="BJ943" i="1"/>
  <c r="BH943" i="1"/>
  <c r="BI943" i="1"/>
  <c r="BF944" i="1"/>
  <c r="BG944" i="1"/>
  <c r="BJ944" i="1"/>
  <c r="BH944" i="1"/>
  <c r="BI944" i="1"/>
  <c r="BF945" i="1"/>
  <c r="BG945" i="1"/>
  <c r="BJ945" i="1"/>
  <c r="BH945" i="1"/>
  <c r="BI945" i="1"/>
  <c r="BF946" i="1"/>
  <c r="BG946" i="1"/>
  <c r="BJ946" i="1"/>
  <c r="BH946" i="1"/>
  <c r="BI946" i="1"/>
  <c r="BF947" i="1"/>
  <c r="BG947" i="1"/>
  <c r="BJ947" i="1"/>
  <c r="BH947" i="1"/>
  <c r="BI947" i="1"/>
  <c r="BF948" i="1"/>
  <c r="BG948" i="1"/>
  <c r="BJ948" i="1"/>
  <c r="BH948" i="1"/>
  <c r="BI948" i="1"/>
  <c r="BF949" i="1"/>
  <c r="BG949" i="1"/>
  <c r="BJ949" i="1"/>
  <c r="BH949" i="1"/>
  <c r="BI949" i="1"/>
  <c r="BF950" i="1"/>
  <c r="BG950" i="1"/>
  <c r="BJ950" i="1"/>
  <c r="BH950" i="1"/>
  <c r="BI950" i="1"/>
  <c r="BF951" i="1"/>
  <c r="BG951" i="1"/>
  <c r="BJ951" i="1"/>
  <c r="BH951" i="1"/>
  <c r="BI951" i="1"/>
  <c r="BF952" i="1"/>
  <c r="BG952" i="1"/>
  <c r="BJ952" i="1"/>
  <c r="BH952" i="1"/>
  <c r="BI952" i="1"/>
  <c r="BF953" i="1"/>
  <c r="BG953" i="1"/>
  <c r="BJ953" i="1"/>
  <c r="BH953" i="1"/>
  <c r="BI953" i="1"/>
  <c r="BF954" i="1"/>
  <c r="BG954" i="1"/>
  <c r="BJ954" i="1"/>
  <c r="BH954" i="1"/>
  <c r="BI954" i="1"/>
  <c r="BF955" i="1"/>
  <c r="BG955" i="1"/>
  <c r="BJ955" i="1"/>
  <c r="BH955" i="1"/>
  <c r="BI955" i="1"/>
  <c r="BF956" i="1"/>
  <c r="BG956" i="1"/>
  <c r="BJ956" i="1"/>
  <c r="BH956" i="1"/>
  <c r="BI956" i="1"/>
  <c r="BF957" i="1"/>
  <c r="BG957" i="1"/>
  <c r="BJ957" i="1"/>
  <c r="BH957" i="1"/>
  <c r="BI957" i="1"/>
  <c r="BF958" i="1"/>
  <c r="BG958" i="1"/>
  <c r="BJ958" i="1"/>
  <c r="BH958" i="1"/>
  <c r="BI958" i="1"/>
  <c r="BF959" i="1"/>
  <c r="BG959" i="1"/>
  <c r="BJ959" i="1"/>
  <c r="BH959" i="1"/>
  <c r="BI959" i="1"/>
  <c r="BF960" i="1"/>
  <c r="BG960" i="1"/>
  <c r="BJ960" i="1"/>
  <c r="BH960" i="1"/>
  <c r="BI960" i="1"/>
  <c r="BF961" i="1"/>
  <c r="BG961" i="1"/>
  <c r="BJ961" i="1"/>
  <c r="BH961" i="1"/>
  <c r="BI961" i="1"/>
  <c r="BF962" i="1"/>
  <c r="BG962" i="1"/>
  <c r="BJ962" i="1"/>
  <c r="BH962" i="1"/>
  <c r="BI962" i="1"/>
  <c r="BF963" i="1"/>
  <c r="BG963" i="1"/>
  <c r="BJ963" i="1"/>
  <c r="BH963" i="1"/>
  <c r="BI963" i="1"/>
  <c r="BF964" i="1"/>
  <c r="BG964" i="1"/>
  <c r="BJ964" i="1"/>
  <c r="BH964" i="1"/>
  <c r="BI964" i="1"/>
  <c r="BF965" i="1"/>
  <c r="BG965" i="1"/>
  <c r="BJ965" i="1"/>
  <c r="BH965" i="1"/>
  <c r="BI965" i="1"/>
  <c r="BF966" i="1"/>
  <c r="BG966" i="1"/>
  <c r="BJ966" i="1"/>
  <c r="BH966" i="1"/>
  <c r="BI966" i="1"/>
  <c r="BF967" i="1"/>
  <c r="BG967" i="1"/>
  <c r="BJ967" i="1"/>
  <c r="BH967" i="1"/>
  <c r="BI967" i="1"/>
  <c r="BF968" i="1"/>
  <c r="BG968" i="1"/>
  <c r="BJ968" i="1"/>
  <c r="BH968" i="1"/>
  <c r="BI968" i="1"/>
  <c r="BF969" i="1"/>
  <c r="BG969" i="1"/>
  <c r="BJ969" i="1"/>
  <c r="BH969" i="1"/>
  <c r="BI969" i="1"/>
  <c r="BF970" i="1"/>
  <c r="BG970" i="1"/>
  <c r="BJ970" i="1"/>
  <c r="BH970" i="1"/>
  <c r="BI970" i="1"/>
  <c r="BF971" i="1"/>
  <c r="BG971" i="1"/>
  <c r="BJ971" i="1"/>
  <c r="BH971" i="1"/>
  <c r="BI971" i="1"/>
  <c r="BF972" i="1"/>
  <c r="BG972" i="1"/>
  <c r="BJ972" i="1"/>
  <c r="BH972" i="1"/>
  <c r="BI972" i="1"/>
  <c r="BF973" i="1"/>
  <c r="BG973" i="1"/>
  <c r="BJ973" i="1"/>
  <c r="BH973" i="1"/>
  <c r="BI973" i="1"/>
  <c r="BF974" i="1"/>
  <c r="BG974" i="1"/>
  <c r="BJ974" i="1"/>
  <c r="BH974" i="1"/>
  <c r="BI974" i="1"/>
  <c r="BF975" i="1"/>
  <c r="BG975" i="1"/>
  <c r="BJ975" i="1"/>
  <c r="BH975" i="1"/>
  <c r="BI975" i="1"/>
  <c r="BF976" i="1"/>
  <c r="BG976" i="1"/>
  <c r="BJ976" i="1"/>
  <c r="BH976" i="1"/>
  <c r="BI976" i="1"/>
  <c r="BF977" i="1"/>
  <c r="BG977" i="1"/>
  <c r="BJ977" i="1"/>
  <c r="BH977" i="1"/>
  <c r="BI977" i="1"/>
  <c r="BF126" i="1"/>
  <c r="BG126" i="1"/>
  <c r="BJ126" i="1"/>
  <c r="BH126" i="1"/>
  <c r="BI126" i="1"/>
  <c r="BF83" i="1"/>
  <c r="BG83" i="1"/>
  <c r="BJ83" i="1"/>
  <c r="BH83" i="1"/>
  <c r="BI83" i="1"/>
  <c r="BF84" i="1"/>
  <c r="BG84" i="1"/>
  <c r="BJ84" i="1"/>
  <c r="BH84" i="1"/>
  <c r="BI84" i="1"/>
  <c r="BF85" i="1"/>
  <c r="BG85" i="1"/>
  <c r="BJ85" i="1"/>
  <c r="BH85" i="1"/>
  <c r="BI85" i="1"/>
  <c r="BF86" i="1"/>
  <c r="BG86" i="1"/>
  <c r="BJ86" i="1"/>
  <c r="BH86" i="1"/>
  <c r="BI86" i="1"/>
  <c r="BF87" i="1"/>
  <c r="BG87" i="1"/>
  <c r="BJ87" i="1"/>
  <c r="BH87" i="1"/>
  <c r="BI87" i="1"/>
  <c r="BF88" i="1"/>
  <c r="BG88" i="1"/>
  <c r="BJ88" i="1"/>
  <c r="BH88" i="1"/>
  <c r="BI88" i="1"/>
  <c r="BF89" i="1"/>
  <c r="BG89" i="1"/>
  <c r="BJ89" i="1"/>
  <c r="BH89" i="1"/>
  <c r="BI89" i="1"/>
  <c r="BF90" i="1"/>
  <c r="BG90" i="1"/>
  <c r="BJ90" i="1"/>
  <c r="BH90" i="1"/>
  <c r="BI90" i="1"/>
  <c r="BF91" i="1"/>
  <c r="BG91" i="1"/>
  <c r="BJ91" i="1"/>
  <c r="BH91" i="1"/>
  <c r="BI91" i="1"/>
  <c r="BF92" i="1"/>
  <c r="BG92" i="1"/>
  <c r="BJ92" i="1"/>
  <c r="BH92" i="1"/>
  <c r="BI92" i="1"/>
  <c r="BF93" i="1"/>
  <c r="BG93" i="1"/>
  <c r="BJ93" i="1"/>
  <c r="BH93" i="1"/>
  <c r="BI93" i="1"/>
  <c r="BF94" i="1"/>
  <c r="BG94" i="1"/>
  <c r="BJ94" i="1"/>
  <c r="BH94" i="1"/>
  <c r="BI94" i="1"/>
  <c r="BF95" i="1"/>
  <c r="BG95" i="1"/>
  <c r="BJ95" i="1"/>
  <c r="BH95" i="1"/>
  <c r="BI95" i="1"/>
  <c r="BF96" i="1"/>
  <c r="BG96" i="1"/>
  <c r="BJ96" i="1"/>
  <c r="BH96" i="1"/>
  <c r="BI96" i="1"/>
  <c r="BF97" i="1"/>
  <c r="BG97" i="1"/>
  <c r="BJ97" i="1"/>
  <c r="BH97" i="1"/>
  <c r="BI97" i="1"/>
  <c r="BF98" i="1"/>
  <c r="BG98" i="1"/>
  <c r="BJ98" i="1"/>
  <c r="BH98" i="1"/>
  <c r="BI98" i="1"/>
  <c r="BF99" i="1"/>
  <c r="BG99" i="1"/>
  <c r="BJ99" i="1"/>
  <c r="BH99" i="1"/>
  <c r="BI99" i="1"/>
  <c r="BF100" i="1"/>
  <c r="BG100" i="1"/>
  <c r="BJ100" i="1"/>
  <c r="BH100" i="1"/>
  <c r="BI100" i="1"/>
  <c r="BF101" i="1"/>
  <c r="BG101" i="1"/>
  <c r="BJ101" i="1"/>
  <c r="BH101" i="1"/>
  <c r="BI101" i="1"/>
  <c r="BF102" i="1"/>
  <c r="BG102" i="1"/>
  <c r="BJ102" i="1"/>
  <c r="BH102" i="1"/>
  <c r="BI102" i="1"/>
  <c r="BF103" i="1"/>
  <c r="BG103" i="1"/>
  <c r="BJ103" i="1"/>
  <c r="BH103" i="1"/>
  <c r="BI103" i="1"/>
  <c r="BF104" i="1"/>
  <c r="BG104" i="1"/>
  <c r="BJ104" i="1"/>
  <c r="BH104" i="1"/>
  <c r="BI104" i="1"/>
  <c r="BF105" i="1"/>
  <c r="BG105" i="1"/>
  <c r="BJ105" i="1"/>
  <c r="BH105" i="1"/>
  <c r="BI105" i="1"/>
  <c r="BF106" i="1"/>
  <c r="BG106" i="1"/>
  <c r="BJ106" i="1"/>
  <c r="BH106" i="1"/>
  <c r="BI106" i="1"/>
  <c r="BF107" i="1"/>
  <c r="BG107" i="1"/>
  <c r="BJ107" i="1"/>
  <c r="BH107" i="1"/>
  <c r="BI107" i="1"/>
  <c r="BF108" i="1"/>
  <c r="BG108" i="1"/>
  <c r="BJ108" i="1"/>
  <c r="BH108" i="1"/>
  <c r="BI108" i="1"/>
  <c r="BF109" i="1"/>
  <c r="BG109" i="1"/>
  <c r="BJ109" i="1"/>
  <c r="BH109" i="1"/>
  <c r="BI109" i="1"/>
  <c r="BF110" i="1"/>
  <c r="BG110" i="1"/>
  <c r="BJ110" i="1"/>
  <c r="BH110" i="1"/>
  <c r="BI110" i="1"/>
  <c r="BF111" i="1"/>
  <c r="BG111" i="1"/>
  <c r="BJ111" i="1"/>
  <c r="BH111" i="1"/>
  <c r="BI111" i="1"/>
  <c r="BF112" i="1"/>
  <c r="BG112" i="1"/>
  <c r="BJ112" i="1"/>
  <c r="BH112" i="1"/>
  <c r="BI112" i="1"/>
  <c r="BF113" i="1"/>
  <c r="BG113" i="1"/>
  <c r="BJ113" i="1"/>
  <c r="BH113" i="1"/>
  <c r="BI113" i="1"/>
  <c r="BF114" i="1"/>
  <c r="BG114" i="1"/>
  <c r="BJ114" i="1"/>
  <c r="BH114" i="1"/>
  <c r="BI114" i="1"/>
  <c r="BF115" i="1"/>
  <c r="BG115" i="1"/>
  <c r="BJ115" i="1"/>
  <c r="BH115" i="1"/>
  <c r="BI115" i="1"/>
  <c r="BF116" i="1"/>
  <c r="BG116" i="1"/>
  <c r="BJ116" i="1"/>
  <c r="BH116" i="1"/>
  <c r="BI116" i="1"/>
  <c r="BF117" i="1"/>
  <c r="BG117" i="1"/>
  <c r="BJ117" i="1"/>
  <c r="BH117" i="1"/>
  <c r="BI117" i="1"/>
  <c r="BF118" i="1"/>
  <c r="BG118" i="1"/>
  <c r="BJ118" i="1"/>
  <c r="BH118" i="1"/>
  <c r="BI118" i="1"/>
  <c r="BF119" i="1"/>
  <c r="BG119" i="1"/>
  <c r="BJ119" i="1"/>
  <c r="BH119" i="1"/>
  <c r="BI119" i="1"/>
  <c r="BF120" i="1"/>
  <c r="BG120" i="1"/>
  <c r="BJ120" i="1"/>
  <c r="BH120" i="1"/>
  <c r="BI120" i="1"/>
  <c r="BF121" i="1"/>
  <c r="BG121" i="1"/>
  <c r="BJ121" i="1"/>
  <c r="BH121" i="1"/>
  <c r="BI121" i="1"/>
  <c r="BF122" i="1"/>
  <c r="BG122" i="1"/>
  <c r="BJ122" i="1"/>
  <c r="BH122" i="1"/>
  <c r="BI122" i="1"/>
  <c r="BF123" i="1"/>
  <c r="BG123" i="1"/>
  <c r="BJ123" i="1"/>
  <c r="BH123" i="1"/>
  <c r="BI123" i="1"/>
  <c r="BF124" i="1"/>
  <c r="BG124" i="1"/>
  <c r="BJ124" i="1"/>
  <c r="BH124" i="1"/>
  <c r="BI124" i="1"/>
  <c r="BF64" i="1"/>
  <c r="BG64" i="1"/>
  <c r="BJ64" i="1"/>
  <c r="BH64" i="1"/>
  <c r="BI64" i="1"/>
  <c r="BF65" i="1"/>
  <c r="BG65" i="1"/>
  <c r="BJ65" i="1"/>
  <c r="BH65" i="1"/>
  <c r="BI65" i="1"/>
  <c r="BF66" i="1"/>
  <c r="BG66" i="1"/>
  <c r="BJ66" i="1"/>
  <c r="BH66" i="1"/>
  <c r="BI66" i="1"/>
  <c r="BF67" i="1"/>
  <c r="BG67" i="1"/>
  <c r="BJ67" i="1"/>
  <c r="BH67" i="1"/>
  <c r="BI67" i="1"/>
  <c r="BF68" i="1"/>
  <c r="BG68" i="1"/>
  <c r="BJ68" i="1"/>
  <c r="BH68" i="1"/>
  <c r="BI68" i="1"/>
  <c r="BF69" i="1"/>
  <c r="BG69" i="1"/>
  <c r="BJ69" i="1"/>
  <c r="BH69" i="1"/>
  <c r="BI69" i="1"/>
  <c r="BF70" i="1"/>
  <c r="BG70" i="1"/>
  <c r="BJ70" i="1"/>
  <c r="BH70" i="1"/>
  <c r="BI70" i="1"/>
  <c r="BF71" i="1"/>
  <c r="BG71" i="1"/>
  <c r="BJ71" i="1"/>
  <c r="BH71" i="1"/>
  <c r="BI71" i="1"/>
  <c r="BF72" i="1"/>
  <c r="BG72" i="1"/>
  <c r="BJ72" i="1"/>
  <c r="BH72" i="1"/>
  <c r="BI72" i="1"/>
  <c r="BF73" i="1"/>
  <c r="BG73" i="1"/>
  <c r="BJ73" i="1"/>
  <c r="BH73" i="1"/>
  <c r="BI73" i="1"/>
  <c r="BF74" i="1"/>
  <c r="BG74" i="1"/>
  <c r="BJ74" i="1"/>
  <c r="BH74" i="1"/>
  <c r="BI74" i="1"/>
  <c r="BF75" i="1"/>
  <c r="BG75" i="1"/>
  <c r="BJ75" i="1"/>
  <c r="BH75" i="1"/>
  <c r="BI75" i="1"/>
  <c r="BF76" i="1"/>
  <c r="BG76" i="1"/>
  <c r="BJ76" i="1"/>
  <c r="BH76" i="1"/>
  <c r="BI76" i="1"/>
  <c r="BF77" i="1"/>
  <c r="BG77" i="1"/>
  <c r="BJ77" i="1"/>
  <c r="BH77" i="1"/>
  <c r="BI77" i="1"/>
  <c r="BF78" i="1"/>
  <c r="BG78" i="1"/>
  <c r="BJ78" i="1"/>
  <c r="BH78" i="1"/>
  <c r="BI78" i="1"/>
  <c r="BF79" i="1"/>
  <c r="BG79" i="1"/>
  <c r="BJ79" i="1"/>
  <c r="BH79" i="1"/>
  <c r="BI79" i="1"/>
  <c r="BF80" i="1"/>
  <c r="BG80" i="1"/>
  <c r="BJ80" i="1"/>
  <c r="BH80" i="1"/>
  <c r="BI80" i="1"/>
  <c r="BF81" i="1"/>
  <c r="BG81" i="1"/>
  <c r="BJ81" i="1"/>
  <c r="BH81" i="1"/>
  <c r="BI81" i="1"/>
  <c r="BF82" i="1"/>
  <c r="BG82" i="1"/>
  <c r="BJ82" i="1"/>
  <c r="BH82" i="1"/>
  <c r="BI82" i="1"/>
  <c r="BF6" i="1"/>
  <c r="BG6" i="1"/>
  <c r="BF7" i="1"/>
  <c r="BG7" i="1"/>
  <c r="BJ7" i="1"/>
  <c r="BH7" i="1"/>
  <c r="BI7" i="1"/>
  <c r="BF8" i="1"/>
  <c r="BG8" i="1"/>
  <c r="BJ8" i="1"/>
  <c r="BH8" i="1"/>
  <c r="BI8" i="1"/>
  <c r="BF9" i="1"/>
  <c r="BG9" i="1"/>
  <c r="BJ9" i="1"/>
  <c r="BH9" i="1"/>
  <c r="BI9" i="1"/>
  <c r="BF10" i="1"/>
  <c r="BG10" i="1"/>
  <c r="BJ10" i="1"/>
  <c r="BH10" i="1"/>
  <c r="BI10" i="1"/>
  <c r="BF11" i="1"/>
  <c r="BG11" i="1"/>
  <c r="BJ11" i="1"/>
  <c r="BH11" i="1"/>
  <c r="BI11" i="1"/>
  <c r="BF12" i="1"/>
  <c r="BG12" i="1"/>
  <c r="BJ12" i="1"/>
  <c r="BH12" i="1"/>
  <c r="BI12" i="1"/>
  <c r="BF13" i="1"/>
  <c r="BG13" i="1"/>
  <c r="BJ13" i="1"/>
  <c r="BH13" i="1"/>
  <c r="BI13" i="1"/>
  <c r="BF14" i="1"/>
  <c r="BG14" i="1"/>
  <c r="BJ14" i="1"/>
  <c r="BH14" i="1"/>
  <c r="BI14" i="1"/>
  <c r="BF15" i="1"/>
  <c r="BG15" i="1"/>
  <c r="BJ15" i="1"/>
  <c r="BH15" i="1"/>
  <c r="BI15" i="1"/>
  <c r="BF16" i="1"/>
  <c r="BG16" i="1"/>
  <c r="BJ16" i="1"/>
  <c r="BH16" i="1"/>
  <c r="BI16" i="1"/>
  <c r="BF17" i="1"/>
  <c r="BG17" i="1"/>
  <c r="BJ17" i="1"/>
  <c r="BH17" i="1"/>
  <c r="G1098" i="1" s="1"/>
  <c r="BI17" i="1"/>
  <c r="G1099" i="1" s="1"/>
  <c r="Y1102" i="1" s="1"/>
  <c r="BF18" i="1"/>
  <c r="BG18" i="1"/>
  <c r="BJ18" i="1"/>
  <c r="BH18" i="1"/>
  <c r="BI18" i="1"/>
  <c r="BF19" i="1"/>
  <c r="BG19" i="1"/>
  <c r="BJ19" i="1"/>
  <c r="BH19" i="1"/>
  <c r="BI19" i="1"/>
  <c r="BF20" i="1"/>
  <c r="BG20" i="1"/>
  <c r="BJ20" i="1"/>
  <c r="BH20" i="1"/>
  <c r="BI20" i="1"/>
  <c r="BF21" i="1"/>
  <c r="BG21" i="1"/>
  <c r="BJ21" i="1"/>
  <c r="BH21" i="1"/>
  <c r="BI21" i="1"/>
  <c r="BF22" i="1"/>
  <c r="BG22" i="1"/>
  <c r="BJ22" i="1"/>
  <c r="BH22" i="1"/>
  <c r="BI22" i="1"/>
  <c r="BF23" i="1"/>
  <c r="BG23" i="1"/>
  <c r="BJ23" i="1"/>
  <c r="BH23" i="1"/>
  <c r="BI23" i="1"/>
  <c r="BF24" i="1"/>
  <c r="BG24" i="1"/>
  <c r="BJ24" i="1"/>
  <c r="BH24" i="1"/>
  <c r="BI24" i="1"/>
  <c r="BF25" i="1"/>
  <c r="BG25" i="1"/>
  <c r="BJ25" i="1"/>
  <c r="BH25" i="1"/>
  <c r="BI25" i="1"/>
  <c r="BF26" i="1"/>
  <c r="BG26" i="1"/>
  <c r="BJ26" i="1"/>
  <c r="BH26" i="1"/>
  <c r="BI26" i="1"/>
  <c r="BF27" i="1"/>
  <c r="BG27" i="1"/>
  <c r="BJ27" i="1"/>
  <c r="BH27" i="1"/>
  <c r="BI27" i="1"/>
  <c r="BF28" i="1"/>
  <c r="BG28" i="1"/>
  <c r="BJ28" i="1"/>
  <c r="BH28" i="1"/>
  <c r="BI28" i="1"/>
  <c r="BF29" i="1"/>
  <c r="BG29" i="1"/>
  <c r="BJ29" i="1"/>
  <c r="BH29" i="1"/>
  <c r="BI29" i="1"/>
  <c r="BF30" i="1"/>
  <c r="BG30" i="1"/>
  <c r="BJ30" i="1"/>
  <c r="BH30" i="1"/>
  <c r="BI30" i="1"/>
  <c r="BF31" i="1"/>
  <c r="BG31" i="1"/>
  <c r="BJ31" i="1"/>
  <c r="BH31" i="1"/>
  <c r="BI31" i="1"/>
  <c r="BF32" i="1"/>
  <c r="BG32" i="1"/>
  <c r="BJ32" i="1"/>
  <c r="BH32" i="1"/>
  <c r="BI32" i="1"/>
  <c r="BF33" i="1"/>
  <c r="BG33" i="1"/>
  <c r="BJ33" i="1"/>
  <c r="BH33" i="1"/>
  <c r="BI33" i="1"/>
  <c r="BF34" i="1"/>
  <c r="BG34" i="1"/>
  <c r="BJ34" i="1"/>
  <c r="BH34" i="1"/>
  <c r="BI34" i="1"/>
  <c r="BF35" i="1"/>
  <c r="BG35" i="1"/>
  <c r="BJ35" i="1"/>
  <c r="BH35" i="1"/>
  <c r="BI35" i="1"/>
  <c r="BF36" i="1"/>
  <c r="BG36" i="1"/>
  <c r="BJ36" i="1"/>
  <c r="BH36" i="1"/>
  <c r="BI36" i="1"/>
  <c r="BF37" i="1"/>
  <c r="BG37" i="1"/>
  <c r="BJ37" i="1"/>
  <c r="BH37" i="1"/>
  <c r="BI37" i="1"/>
  <c r="BF38" i="1"/>
  <c r="BG38" i="1"/>
  <c r="BJ38" i="1"/>
  <c r="BH38" i="1"/>
  <c r="BI38" i="1"/>
  <c r="BF39" i="1"/>
  <c r="BG39" i="1"/>
  <c r="BJ39" i="1"/>
  <c r="BH39" i="1"/>
  <c r="BI39" i="1"/>
  <c r="BF40" i="1"/>
  <c r="BG40" i="1"/>
  <c r="BJ40" i="1"/>
  <c r="BH40" i="1"/>
  <c r="BI40" i="1"/>
  <c r="BF41" i="1"/>
  <c r="BG41" i="1"/>
  <c r="BJ41" i="1"/>
  <c r="BH41" i="1"/>
  <c r="BI41" i="1"/>
  <c r="BF42" i="1"/>
  <c r="BG42" i="1"/>
  <c r="BJ42" i="1"/>
  <c r="BH42" i="1"/>
  <c r="BI42" i="1"/>
  <c r="BF43" i="1"/>
  <c r="BG43" i="1"/>
  <c r="BJ43" i="1"/>
  <c r="BH43" i="1"/>
  <c r="BI43" i="1"/>
  <c r="BF44" i="1"/>
  <c r="BG44" i="1"/>
  <c r="BJ44" i="1"/>
  <c r="BH44" i="1"/>
  <c r="BI44" i="1"/>
  <c r="BF45" i="1"/>
  <c r="BG45" i="1"/>
  <c r="BJ45" i="1"/>
  <c r="BH45" i="1"/>
  <c r="BI45" i="1"/>
  <c r="BF46" i="1"/>
  <c r="BG46" i="1"/>
  <c r="BJ46" i="1"/>
  <c r="BH46" i="1"/>
  <c r="BI46" i="1"/>
  <c r="BF47" i="1"/>
  <c r="BG47" i="1"/>
  <c r="BJ47" i="1"/>
  <c r="BH47" i="1"/>
  <c r="BI47" i="1"/>
  <c r="BF48" i="1"/>
  <c r="BG48" i="1"/>
  <c r="BJ48" i="1"/>
  <c r="BH48" i="1"/>
  <c r="BI48" i="1"/>
  <c r="BF49" i="1"/>
  <c r="BG49" i="1"/>
  <c r="BJ49" i="1"/>
  <c r="BH49" i="1"/>
  <c r="BI49" i="1"/>
  <c r="BF50" i="1"/>
  <c r="BG50" i="1"/>
  <c r="BJ50" i="1"/>
  <c r="BH50" i="1"/>
  <c r="BI50" i="1"/>
  <c r="BF51" i="1"/>
  <c r="BG51" i="1"/>
  <c r="BJ51" i="1"/>
  <c r="BH51" i="1"/>
  <c r="BI51" i="1"/>
  <c r="BF52" i="1"/>
  <c r="BG52" i="1"/>
  <c r="BJ52" i="1"/>
  <c r="BH52" i="1"/>
  <c r="BI52" i="1"/>
  <c r="BF53" i="1"/>
  <c r="BG53" i="1"/>
  <c r="BJ53" i="1"/>
  <c r="BH53" i="1"/>
  <c r="BI53" i="1"/>
  <c r="BF54" i="1"/>
  <c r="BG54" i="1"/>
  <c r="BJ54" i="1"/>
  <c r="BH54" i="1"/>
  <c r="BI54" i="1"/>
  <c r="BF55" i="1"/>
  <c r="BG55" i="1"/>
  <c r="BJ55" i="1"/>
  <c r="BH55" i="1"/>
  <c r="BI55" i="1"/>
  <c r="BF56" i="1"/>
  <c r="BG56" i="1"/>
  <c r="BJ56" i="1"/>
  <c r="BH56" i="1"/>
  <c r="BI56" i="1"/>
  <c r="BF57" i="1"/>
  <c r="BG57" i="1"/>
  <c r="BJ57" i="1"/>
  <c r="BH57" i="1"/>
  <c r="BI57" i="1"/>
  <c r="BF58" i="1"/>
  <c r="BG58" i="1"/>
  <c r="BJ58" i="1"/>
  <c r="BH58" i="1"/>
  <c r="BI58" i="1"/>
  <c r="BF59" i="1"/>
  <c r="BG59" i="1"/>
  <c r="BJ59" i="1"/>
  <c r="BH59" i="1"/>
  <c r="BI59" i="1"/>
  <c r="BF60" i="1"/>
  <c r="BG60" i="1"/>
  <c r="BJ60" i="1"/>
  <c r="BH60" i="1"/>
  <c r="BI60" i="1"/>
  <c r="BF61" i="1"/>
  <c r="BG61" i="1"/>
  <c r="BJ61" i="1"/>
  <c r="BH61" i="1"/>
  <c r="BI61" i="1"/>
  <c r="BF62" i="1"/>
  <c r="BG62" i="1"/>
  <c r="BJ62" i="1"/>
  <c r="BH62" i="1"/>
  <c r="BI62" i="1"/>
  <c r="AZ5" i="1"/>
  <c r="Q1086" i="1" s="1"/>
  <c r="AE1100" i="1" s="1"/>
  <c r="AY1" i="1"/>
  <c r="AZ1" i="1" s="1"/>
  <c r="BA1" i="1" s="1"/>
  <c r="BE5" i="1"/>
  <c r="BD5" i="1"/>
  <c r="Q1089" i="1" s="1"/>
  <c r="BC5" i="1"/>
  <c r="Q1090" i="1" s="1"/>
  <c r="S1090" i="1" s="1"/>
  <c r="BB5" i="1"/>
  <c r="BA5" i="1"/>
  <c r="Q1087" i="1" s="1"/>
  <c r="AE1101" i="1" s="1"/>
  <c r="AV5" i="1"/>
  <c r="AW5" i="1"/>
  <c r="AU5" i="1"/>
  <c r="S1087" i="1" l="1"/>
  <c r="S1089" i="1"/>
  <c r="S1086" i="1"/>
  <c r="CM5" i="1"/>
  <c r="AF1102" i="1"/>
  <c r="J1098" i="1"/>
  <c r="G1100" i="1"/>
  <c r="Y1103" i="1" s="1"/>
  <c r="E1090" i="1"/>
  <c r="X1084" i="1"/>
  <c r="Z1103" i="1"/>
  <c r="I1098" i="1"/>
  <c r="Y1101" i="1"/>
  <c r="W1084" i="1"/>
  <c r="Z1102" i="1"/>
  <c r="I1099" i="1"/>
  <c r="J1099" i="1"/>
  <c r="Q1088" i="1"/>
  <c r="AE1102" i="1" s="1"/>
  <c r="R1100" i="1"/>
  <c r="T1098" i="1"/>
  <c r="R1091" i="1"/>
  <c r="T1097" i="1"/>
  <c r="GE5" i="1"/>
  <c r="L1089" i="1" s="1"/>
  <c r="L1090" i="1" s="1"/>
  <c r="GK5" i="1"/>
  <c r="I1089" i="1"/>
  <c r="I1090" i="1" s="1"/>
  <c r="J1100" i="1"/>
  <c r="GX5" i="1"/>
  <c r="GY5" i="1"/>
  <c r="AT6" i="1"/>
  <c r="AS6" i="1"/>
  <c r="AR6" i="1"/>
  <c r="BF5" i="1"/>
  <c r="G1096" i="1" s="1"/>
  <c r="I1096" i="1" s="1"/>
  <c r="BG5" i="1"/>
  <c r="G1097" i="1" s="1"/>
  <c r="I1097" i="1" s="1"/>
  <c r="AP6" i="1"/>
  <c r="AP7" i="1"/>
  <c r="AQ7" i="1"/>
  <c r="AP8" i="1"/>
  <c r="AQ8" i="1"/>
  <c r="AP9" i="1"/>
  <c r="AQ9" i="1"/>
  <c r="AP10" i="1"/>
  <c r="AQ10" i="1"/>
  <c r="AP11" i="1"/>
  <c r="AQ11" i="1"/>
  <c r="AP12" i="1"/>
  <c r="AQ12" i="1"/>
  <c r="AP13" i="1"/>
  <c r="AQ13" i="1"/>
  <c r="AP14" i="1"/>
  <c r="AQ14" i="1"/>
  <c r="AP15" i="1"/>
  <c r="AQ15" i="1"/>
  <c r="AP16" i="1"/>
  <c r="AQ16" i="1"/>
  <c r="AP17" i="1"/>
  <c r="AQ17" i="1"/>
  <c r="AP18" i="1"/>
  <c r="AQ18" i="1"/>
  <c r="AP19" i="1"/>
  <c r="AQ19" i="1"/>
  <c r="AP20" i="1"/>
  <c r="AQ20" i="1"/>
  <c r="AP21" i="1"/>
  <c r="AQ21" i="1"/>
  <c r="AP22" i="1"/>
  <c r="AQ22" i="1"/>
  <c r="AP23" i="1"/>
  <c r="AQ23" i="1"/>
  <c r="AP24" i="1"/>
  <c r="AQ24" i="1"/>
  <c r="AP25" i="1"/>
  <c r="AQ25" i="1"/>
  <c r="AP26" i="1"/>
  <c r="AQ26" i="1"/>
  <c r="AP27" i="1"/>
  <c r="AQ27" i="1"/>
  <c r="AP28" i="1"/>
  <c r="AQ28" i="1"/>
  <c r="AP29" i="1"/>
  <c r="AQ29" i="1"/>
  <c r="AP30" i="1"/>
  <c r="AQ30" i="1"/>
  <c r="AP31" i="1"/>
  <c r="AQ31" i="1"/>
  <c r="AP32" i="1"/>
  <c r="AQ32" i="1"/>
  <c r="AP33" i="1"/>
  <c r="AQ33" i="1"/>
  <c r="AP34" i="1"/>
  <c r="AQ34" i="1"/>
  <c r="AP35" i="1"/>
  <c r="AQ35" i="1"/>
  <c r="AP36" i="1"/>
  <c r="AQ36" i="1"/>
  <c r="AP37" i="1"/>
  <c r="AQ37" i="1"/>
  <c r="AP38" i="1"/>
  <c r="AQ38" i="1"/>
  <c r="AP39" i="1"/>
  <c r="AQ39" i="1"/>
  <c r="AP40" i="1"/>
  <c r="AQ40" i="1"/>
  <c r="AP41" i="1"/>
  <c r="AQ41" i="1"/>
  <c r="AP42" i="1"/>
  <c r="AQ42" i="1"/>
  <c r="AP43" i="1"/>
  <c r="AQ43" i="1"/>
  <c r="AP44" i="1"/>
  <c r="AQ44" i="1"/>
  <c r="AP45" i="1"/>
  <c r="AQ45" i="1"/>
  <c r="AP46" i="1"/>
  <c r="AQ46" i="1"/>
  <c r="AP47" i="1"/>
  <c r="AQ47" i="1"/>
  <c r="AP48" i="1"/>
  <c r="AQ48" i="1"/>
  <c r="AP49" i="1"/>
  <c r="AQ49" i="1"/>
  <c r="AP50" i="1"/>
  <c r="AQ50" i="1"/>
  <c r="AP51" i="1"/>
  <c r="AQ51" i="1"/>
  <c r="AP52" i="1"/>
  <c r="AQ52" i="1"/>
  <c r="AP53" i="1"/>
  <c r="AQ53" i="1"/>
  <c r="AP54" i="1"/>
  <c r="AQ54" i="1"/>
  <c r="AP55" i="1"/>
  <c r="AQ55" i="1"/>
  <c r="AP56" i="1"/>
  <c r="AQ56" i="1"/>
  <c r="AP57" i="1"/>
  <c r="AQ57" i="1"/>
  <c r="AP58" i="1"/>
  <c r="AQ58" i="1"/>
  <c r="AP59" i="1"/>
  <c r="AQ59" i="1"/>
  <c r="AP60" i="1"/>
  <c r="AQ60" i="1"/>
  <c r="AP61" i="1"/>
  <c r="AQ61" i="1"/>
  <c r="AP62" i="1"/>
  <c r="AQ62" i="1"/>
  <c r="Z5" i="1"/>
  <c r="Y5" i="1"/>
  <c r="AI5" i="1"/>
  <c r="AJ5" i="1"/>
  <c r="P1090" i="1" s="1"/>
  <c r="T1090" i="1" s="1"/>
  <c r="AM5" i="1"/>
  <c r="AO5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O5" i="1"/>
  <c r="N5" i="1"/>
  <c r="J5" i="1"/>
  <c r="O1086" i="1" s="1"/>
  <c r="AC1100" i="1" s="1"/>
  <c r="E5" i="1"/>
  <c r="N1086" i="1" s="1"/>
  <c r="F5" i="1"/>
  <c r="N1087" i="1" s="1"/>
  <c r="T1087" i="1" s="1"/>
  <c r="G5" i="1"/>
  <c r="N1088" i="1" s="1"/>
  <c r="AB1102" i="1" s="1"/>
  <c r="D980" i="1"/>
  <c r="D981" i="1"/>
  <c r="D982" i="1"/>
  <c r="D983" i="1"/>
  <c r="D984" i="1"/>
  <c r="D985" i="1"/>
  <c r="D986" i="1"/>
  <c r="D987" i="1"/>
  <c r="D988" i="1"/>
  <c r="D989" i="1"/>
  <c r="D990" i="1"/>
  <c r="S1088" i="1" l="1"/>
  <c r="AB1100" i="1"/>
  <c r="T1086" i="1"/>
  <c r="AF1103" i="1"/>
  <c r="I1104" i="1"/>
  <c r="AA1082" i="1"/>
  <c r="R1104" i="1"/>
  <c r="AB1082" i="1"/>
  <c r="I1100" i="1"/>
  <c r="AB1101" i="1"/>
  <c r="T1088" i="1"/>
  <c r="Q1091" i="1"/>
  <c r="S1091" i="1" s="1"/>
  <c r="T1099" i="1"/>
  <c r="N1091" i="1"/>
  <c r="T1100" i="1"/>
  <c r="AR973" i="1"/>
  <c r="AS973" i="1"/>
  <c r="AT973" i="1"/>
  <c r="AR965" i="1"/>
  <c r="AT965" i="1"/>
  <c r="AS965" i="1"/>
  <c r="AR957" i="1"/>
  <c r="AS957" i="1"/>
  <c r="AT957" i="1"/>
  <c r="AR949" i="1"/>
  <c r="AS949" i="1"/>
  <c r="AT949" i="1"/>
  <c r="AR941" i="1"/>
  <c r="AS941" i="1"/>
  <c r="AT941" i="1"/>
  <c r="AR933" i="1"/>
  <c r="AT933" i="1"/>
  <c r="AS933" i="1"/>
  <c r="AR925" i="1"/>
  <c r="AS925" i="1"/>
  <c r="AT925" i="1"/>
  <c r="AR917" i="1"/>
  <c r="AS917" i="1"/>
  <c r="AT917" i="1"/>
  <c r="AR909" i="1"/>
  <c r="AS909" i="1"/>
  <c r="AT909" i="1"/>
  <c r="AR901" i="1"/>
  <c r="AS901" i="1"/>
  <c r="AT901" i="1"/>
  <c r="AR893" i="1"/>
  <c r="AS893" i="1"/>
  <c r="AT893" i="1"/>
  <c r="AR885" i="1"/>
  <c r="AS885" i="1"/>
  <c r="AT885" i="1"/>
  <c r="AR877" i="1"/>
  <c r="AS877" i="1"/>
  <c r="AT877" i="1"/>
  <c r="AR869" i="1"/>
  <c r="AS869" i="1"/>
  <c r="AT869" i="1"/>
  <c r="AR861" i="1"/>
  <c r="AS861" i="1"/>
  <c r="AT861" i="1"/>
  <c r="AR853" i="1"/>
  <c r="AS853" i="1"/>
  <c r="AT853" i="1"/>
  <c r="AR845" i="1"/>
  <c r="AS845" i="1"/>
  <c r="AT845" i="1"/>
  <c r="AR837" i="1"/>
  <c r="AS837" i="1"/>
  <c r="AT837" i="1"/>
  <c r="AT829" i="1"/>
  <c r="AR829" i="1"/>
  <c r="AS829" i="1"/>
  <c r="AT821" i="1"/>
  <c r="AS821" i="1"/>
  <c r="AR821" i="1"/>
  <c r="AT813" i="1"/>
  <c r="AR813" i="1"/>
  <c r="AS813" i="1"/>
  <c r="AT801" i="1"/>
  <c r="AS801" i="1"/>
  <c r="AR801" i="1"/>
  <c r="AT793" i="1"/>
  <c r="AS793" i="1"/>
  <c r="AR793" i="1"/>
  <c r="AT785" i="1"/>
  <c r="AS785" i="1"/>
  <c r="AR785" i="1"/>
  <c r="AT777" i="1"/>
  <c r="AS777" i="1"/>
  <c r="AR777" i="1"/>
  <c r="AT769" i="1"/>
  <c r="AS769" i="1"/>
  <c r="AR769" i="1"/>
  <c r="AT761" i="1"/>
  <c r="AS761" i="1"/>
  <c r="AR761" i="1"/>
  <c r="AT753" i="1"/>
  <c r="AS753" i="1"/>
  <c r="AR753" i="1"/>
  <c r="AT745" i="1"/>
  <c r="AS745" i="1"/>
  <c r="AR745" i="1"/>
  <c r="AT737" i="1"/>
  <c r="AS737" i="1"/>
  <c r="AR737" i="1"/>
  <c r="AT729" i="1"/>
  <c r="AS729" i="1"/>
  <c r="AR729" i="1"/>
  <c r="AT721" i="1"/>
  <c r="AS721" i="1"/>
  <c r="AR721" i="1"/>
  <c r="AT713" i="1"/>
  <c r="AS713" i="1"/>
  <c r="AR713" i="1"/>
  <c r="AT705" i="1"/>
  <c r="AS705" i="1"/>
  <c r="AR705" i="1"/>
  <c r="AT693" i="1"/>
  <c r="AS693" i="1"/>
  <c r="AR693" i="1"/>
  <c r="AT685" i="1"/>
  <c r="AR685" i="1"/>
  <c r="AS685" i="1"/>
  <c r="AT677" i="1"/>
  <c r="AS677" i="1"/>
  <c r="AR677" i="1"/>
  <c r="AT669" i="1"/>
  <c r="AR669" i="1"/>
  <c r="AS669" i="1"/>
  <c r="AT661" i="1"/>
  <c r="AS661" i="1"/>
  <c r="AR661" i="1"/>
  <c r="AT653" i="1"/>
  <c r="AR653" i="1"/>
  <c r="AS653" i="1"/>
  <c r="AT645" i="1"/>
  <c r="AS645" i="1"/>
  <c r="AR645" i="1"/>
  <c r="AT637" i="1"/>
  <c r="AR637" i="1"/>
  <c r="AS637" i="1"/>
  <c r="AT629" i="1"/>
  <c r="AS629" i="1"/>
  <c r="AR629" i="1"/>
  <c r="AT621" i="1"/>
  <c r="AR621" i="1"/>
  <c r="AS621" i="1"/>
  <c r="AT613" i="1"/>
  <c r="AS613" i="1"/>
  <c r="AR613" i="1"/>
  <c r="AT605" i="1"/>
  <c r="AR605" i="1"/>
  <c r="AS605" i="1"/>
  <c r="AT597" i="1"/>
  <c r="AS597" i="1"/>
  <c r="AR597" i="1"/>
  <c r="AT589" i="1"/>
  <c r="AR589" i="1"/>
  <c r="AS589" i="1"/>
  <c r="AT581" i="1"/>
  <c r="AS581" i="1"/>
  <c r="AR581" i="1"/>
  <c r="AT573" i="1"/>
  <c r="AR573" i="1"/>
  <c r="AS573" i="1"/>
  <c r="AT565" i="1"/>
  <c r="AR565" i="1"/>
  <c r="AS565" i="1"/>
  <c r="AT557" i="1"/>
  <c r="AR557" i="1"/>
  <c r="AS557" i="1"/>
  <c r="AT549" i="1"/>
  <c r="AR549" i="1"/>
  <c r="AS549" i="1"/>
  <c r="AT541" i="1"/>
  <c r="AR541" i="1"/>
  <c r="AS541" i="1"/>
  <c r="AT533" i="1"/>
  <c r="AR533" i="1"/>
  <c r="AS533" i="1"/>
  <c r="AT525" i="1"/>
  <c r="AR525" i="1"/>
  <c r="AS525" i="1"/>
  <c r="AR517" i="1"/>
  <c r="AS517" i="1"/>
  <c r="AT517" i="1"/>
  <c r="AR509" i="1"/>
  <c r="AT509" i="1"/>
  <c r="AS509" i="1"/>
  <c r="AR501" i="1"/>
  <c r="AS501" i="1"/>
  <c r="AT501" i="1"/>
  <c r="AR485" i="1"/>
  <c r="AS485" i="1"/>
  <c r="AT485" i="1"/>
  <c r="AS457" i="1"/>
  <c r="AT457" i="1"/>
  <c r="AR457" i="1"/>
  <c r="AS449" i="1"/>
  <c r="AR449" i="1"/>
  <c r="AT449" i="1"/>
  <c r="AS441" i="1"/>
  <c r="AR441" i="1"/>
  <c r="AT441" i="1"/>
  <c r="AS433" i="1"/>
  <c r="AR433" i="1"/>
  <c r="AT433" i="1"/>
  <c r="AS425" i="1"/>
  <c r="AR425" i="1"/>
  <c r="AT425" i="1"/>
  <c r="AS417" i="1"/>
  <c r="AR417" i="1"/>
  <c r="AT417" i="1"/>
  <c r="AS409" i="1"/>
  <c r="AT409" i="1"/>
  <c r="AR409" i="1"/>
  <c r="AS401" i="1"/>
  <c r="AR401" i="1"/>
  <c r="AT401" i="1"/>
  <c r="AS393" i="1"/>
  <c r="AT393" i="1"/>
  <c r="AR393" i="1"/>
  <c r="AS385" i="1"/>
  <c r="AR385" i="1"/>
  <c r="AT385" i="1"/>
  <c r="AS377" i="1"/>
  <c r="AT377" i="1"/>
  <c r="AR377" i="1"/>
  <c r="AS369" i="1"/>
  <c r="AR369" i="1"/>
  <c r="AT369" i="1"/>
  <c r="AS365" i="1"/>
  <c r="AR365" i="1"/>
  <c r="AT365" i="1"/>
  <c r="AS357" i="1"/>
  <c r="AT357" i="1"/>
  <c r="AR357" i="1"/>
  <c r="AT349" i="1"/>
  <c r="AR349" i="1"/>
  <c r="AS349" i="1"/>
  <c r="AR341" i="1"/>
  <c r="AT341" i="1"/>
  <c r="AS341" i="1"/>
  <c r="AT333" i="1"/>
  <c r="AR333" i="1"/>
  <c r="AS333" i="1"/>
  <c r="AR325" i="1"/>
  <c r="AS325" i="1"/>
  <c r="AT325" i="1"/>
  <c r="AT317" i="1"/>
  <c r="AS317" i="1"/>
  <c r="AR317" i="1"/>
  <c r="AR309" i="1"/>
  <c r="AS309" i="1"/>
  <c r="AT309" i="1"/>
  <c r="AT297" i="1"/>
  <c r="AR297" i="1"/>
  <c r="AS297" i="1"/>
  <c r="AR293" i="1"/>
  <c r="AS293" i="1"/>
  <c r="AT293" i="1"/>
  <c r="AT285" i="1"/>
  <c r="AR285" i="1"/>
  <c r="AS285" i="1"/>
  <c r="AS273" i="1"/>
  <c r="AR273" i="1"/>
  <c r="AT273" i="1"/>
  <c r="AR265" i="1"/>
  <c r="AT265" i="1"/>
  <c r="AS265" i="1"/>
  <c r="AR257" i="1"/>
  <c r="AT257" i="1"/>
  <c r="AS257" i="1"/>
  <c r="AR249" i="1"/>
  <c r="AT249" i="1"/>
  <c r="AS249" i="1"/>
  <c r="AR241" i="1"/>
  <c r="AT241" i="1"/>
  <c r="AS241" i="1"/>
  <c r="AT233" i="1"/>
  <c r="AS233" i="1"/>
  <c r="AR233" i="1"/>
  <c r="AT225" i="1"/>
  <c r="AR225" i="1"/>
  <c r="AS225" i="1"/>
  <c r="AT217" i="1"/>
  <c r="AS217" i="1"/>
  <c r="AR217" i="1"/>
  <c r="AT209" i="1"/>
  <c r="AR209" i="1"/>
  <c r="AS209" i="1"/>
  <c r="AT201" i="1"/>
  <c r="AS201" i="1"/>
  <c r="AR201" i="1"/>
  <c r="AT193" i="1"/>
  <c r="AR193" i="1"/>
  <c r="AS193" i="1"/>
  <c r="AT185" i="1"/>
  <c r="AS185" i="1"/>
  <c r="AR185" i="1"/>
  <c r="AT177" i="1"/>
  <c r="AR177" i="1"/>
  <c r="AS177" i="1"/>
  <c r="AT169" i="1"/>
  <c r="AS169" i="1"/>
  <c r="AR169" i="1"/>
  <c r="AT161" i="1"/>
  <c r="AR161" i="1"/>
  <c r="AS161" i="1"/>
  <c r="AT153" i="1"/>
  <c r="AS153" i="1"/>
  <c r="AR153" i="1"/>
  <c r="AT145" i="1"/>
  <c r="AR145" i="1"/>
  <c r="AS145" i="1"/>
  <c r="AT137" i="1"/>
  <c r="AS137" i="1"/>
  <c r="AR137" i="1"/>
  <c r="AT129" i="1"/>
  <c r="AR129" i="1"/>
  <c r="AS129" i="1"/>
  <c r="AT120" i="1"/>
  <c r="AR120" i="1"/>
  <c r="AS120" i="1"/>
  <c r="AT112" i="1"/>
  <c r="AS112" i="1"/>
  <c r="AR112" i="1"/>
  <c r="AT108" i="1"/>
  <c r="AS108" i="1"/>
  <c r="AR108" i="1"/>
  <c r="AT100" i="1"/>
  <c r="AR100" i="1"/>
  <c r="AS100" i="1"/>
  <c r="AT96" i="1"/>
  <c r="AS96" i="1"/>
  <c r="AR96" i="1"/>
  <c r="AT92" i="1"/>
  <c r="AS92" i="1"/>
  <c r="AR92" i="1"/>
  <c r="AT88" i="1"/>
  <c r="AR88" i="1"/>
  <c r="AS88" i="1"/>
  <c r="AT84" i="1"/>
  <c r="AR84" i="1"/>
  <c r="AS84" i="1"/>
  <c r="AT76" i="1"/>
  <c r="AS76" i="1"/>
  <c r="AR76" i="1"/>
  <c r="AT72" i="1"/>
  <c r="AR72" i="1"/>
  <c r="AS72" i="1"/>
  <c r="AT68" i="1"/>
  <c r="AR68" i="1"/>
  <c r="AS68" i="1"/>
  <c r="AS64" i="1"/>
  <c r="AR64" i="1"/>
  <c r="AT64" i="1"/>
  <c r="AS59" i="1"/>
  <c r="AR59" i="1"/>
  <c r="AS55" i="1"/>
  <c r="AR55" i="1"/>
  <c r="AS51" i="1"/>
  <c r="AR51" i="1"/>
  <c r="AS47" i="1"/>
  <c r="AR47" i="1"/>
  <c r="AS43" i="1"/>
  <c r="AR43" i="1"/>
  <c r="AS39" i="1"/>
  <c r="AR39" i="1"/>
  <c r="AS35" i="1"/>
  <c r="AR35" i="1"/>
  <c r="AS31" i="1"/>
  <c r="AR31" i="1"/>
  <c r="AS27" i="1"/>
  <c r="AR27" i="1"/>
  <c r="AS23" i="1"/>
  <c r="AR23" i="1"/>
  <c r="AR19" i="1"/>
  <c r="AS19" i="1"/>
  <c r="AR15" i="1"/>
  <c r="AS15" i="1"/>
  <c r="AS11" i="1"/>
  <c r="AR11" i="1"/>
  <c r="AS7" i="1"/>
  <c r="AR7" i="1"/>
  <c r="AS972" i="1"/>
  <c r="AR972" i="1"/>
  <c r="AT972" i="1"/>
  <c r="AS964" i="1"/>
  <c r="AT964" i="1"/>
  <c r="AR964" i="1"/>
  <c r="AS956" i="1"/>
  <c r="AR956" i="1"/>
  <c r="AT956" i="1"/>
  <c r="AS948" i="1"/>
  <c r="AR948" i="1"/>
  <c r="AT948" i="1"/>
  <c r="AS940" i="1"/>
  <c r="AR940" i="1"/>
  <c r="AT940" i="1"/>
  <c r="AS932" i="1"/>
  <c r="AT932" i="1"/>
  <c r="AR932" i="1"/>
  <c r="AS924" i="1"/>
  <c r="AR924" i="1"/>
  <c r="AT924" i="1"/>
  <c r="AS920" i="1"/>
  <c r="AT920" i="1"/>
  <c r="AR920" i="1"/>
  <c r="AS912" i="1"/>
  <c r="AT912" i="1"/>
  <c r="AR912" i="1"/>
  <c r="AS904" i="1"/>
  <c r="AT904" i="1"/>
  <c r="AR904" i="1"/>
  <c r="AS896" i="1"/>
  <c r="AR896" i="1"/>
  <c r="AT896" i="1"/>
  <c r="AS888" i="1"/>
  <c r="AT888" i="1"/>
  <c r="AR888" i="1"/>
  <c r="AS876" i="1"/>
  <c r="AR876" i="1"/>
  <c r="AT876" i="1"/>
  <c r="AS868" i="1"/>
  <c r="AR868" i="1"/>
  <c r="AT868" i="1"/>
  <c r="AS860" i="1"/>
  <c r="AR860" i="1"/>
  <c r="AT860" i="1"/>
  <c r="AS852" i="1"/>
  <c r="AR852" i="1"/>
  <c r="AT852" i="1"/>
  <c r="AS844" i="1"/>
  <c r="AR844" i="1"/>
  <c r="AT844" i="1"/>
  <c r="AS836" i="1"/>
  <c r="AR836" i="1"/>
  <c r="AT836" i="1"/>
  <c r="AR828" i="1"/>
  <c r="AS828" i="1"/>
  <c r="AT828" i="1"/>
  <c r="AR820" i="1"/>
  <c r="AT820" i="1"/>
  <c r="AS820" i="1"/>
  <c r="AR812" i="1"/>
  <c r="AS812" i="1"/>
  <c r="AT812" i="1"/>
  <c r="AR804" i="1"/>
  <c r="AT804" i="1"/>
  <c r="AS804" i="1"/>
  <c r="AR796" i="1"/>
  <c r="AS796" i="1"/>
  <c r="AT796" i="1"/>
  <c r="AR788" i="1"/>
  <c r="AT788" i="1"/>
  <c r="AS788" i="1"/>
  <c r="AR780" i="1"/>
  <c r="AS780" i="1"/>
  <c r="AT780" i="1"/>
  <c r="AR772" i="1"/>
  <c r="AT772" i="1"/>
  <c r="AS772" i="1"/>
  <c r="AR764" i="1"/>
  <c r="AS764" i="1"/>
  <c r="AT764" i="1"/>
  <c r="AR756" i="1"/>
  <c r="AT756" i="1"/>
  <c r="AS756" i="1"/>
  <c r="AR748" i="1"/>
  <c r="AS748" i="1"/>
  <c r="AT748" i="1"/>
  <c r="AR740" i="1"/>
  <c r="AS740" i="1"/>
  <c r="AT740" i="1"/>
  <c r="AR732" i="1"/>
  <c r="AS732" i="1"/>
  <c r="AT732" i="1"/>
  <c r="AR724" i="1"/>
  <c r="AT724" i="1"/>
  <c r="AS724" i="1"/>
  <c r="AR716" i="1"/>
  <c r="AS716" i="1"/>
  <c r="AT716" i="1"/>
  <c r="AR708" i="1"/>
  <c r="AT708" i="1"/>
  <c r="AS708" i="1"/>
  <c r="AR704" i="1"/>
  <c r="AT704" i="1"/>
  <c r="AS704" i="1"/>
  <c r="AR696" i="1"/>
  <c r="AT696" i="1"/>
  <c r="AS696" i="1"/>
  <c r="AR688" i="1"/>
  <c r="AT688" i="1"/>
  <c r="AS688" i="1"/>
  <c r="AR680" i="1"/>
  <c r="AT680" i="1"/>
  <c r="AS680" i="1"/>
  <c r="AR672" i="1"/>
  <c r="AT672" i="1"/>
  <c r="AS672" i="1"/>
  <c r="AR664" i="1"/>
  <c r="AT664" i="1"/>
  <c r="AS664" i="1"/>
  <c r="AR656" i="1"/>
  <c r="AT656" i="1"/>
  <c r="AS656" i="1"/>
  <c r="AR652" i="1"/>
  <c r="AS652" i="1"/>
  <c r="AT652" i="1"/>
  <c r="AR640" i="1"/>
  <c r="AT640" i="1"/>
  <c r="AS640" i="1"/>
  <c r="AR632" i="1"/>
  <c r="AT632" i="1"/>
  <c r="AS632" i="1"/>
  <c r="AR624" i="1"/>
  <c r="AT624" i="1"/>
  <c r="AS624" i="1"/>
  <c r="AR616" i="1"/>
  <c r="AT616" i="1"/>
  <c r="AS616" i="1"/>
  <c r="AR608" i="1"/>
  <c r="AT608" i="1"/>
  <c r="AS608" i="1"/>
  <c r="AR604" i="1"/>
  <c r="AS604" i="1"/>
  <c r="AT604" i="1"/>
  <c r="AR596" i="1"/>
  <c r="AT596" i="1"/>
  <c r="AS596" i="1"/>
  <c r="AR588" i="1"/>
  <c r="AS588" i="1"/>
  <c r="AT588" i="1"/>
  <c r="AR580" i="1"/>
  <c r="AS580" i="1"/>
  <c r="AT580" i="1"/>
  <c r="AR572" i="1"/>
  <c r="AS572" i="1"/>
  <c r="AT572" i="1"/>
  <c r="AR564" i="1"/>
  <c r="AS564" i="1"/>
  <c r="AT564" i="1"/>
  <c r="AR556" i="1"/>
  <c r="AS556" i="1"/>
  <c r="AT556" i="1"/>
  <c r="AR548" i="1"/>
  <c r="AS548" i="1"/>
  <c r="AT548" i="1"/>
  <c r="AR540" i="1"/>
  <c r="AS540" i="1"/>
  <c r="AT540" i="1"/>
  <c r="AR532" i="1"/>
  <c r="AS532" i="1"/>
  <c r="AT532" i="1"/>
  <c r="AR524" i="1"/>
  <c r="AS524" i="1"/>
  <c r="AT524" i="1"/>
  <c r="AS516" i="1"/>
  <c r="AR516" i="1"/>
  <c r="AT516" i="1"/>
  <c r="AS508" i="1"/>
  <c r="AT508" i="1"/>
  <c r="AR508" i="1"/>
  <c r="AS500" i="1"/>
  <c r="AR500" i="1"/>
  <c r="AT500" i="1"/>
  <c r="AS492" i="1"/>
  <c r="AT492" i="1"/>
  <c r="AR492" i="1"/>
  <c r="AS484" i="1"/>
  <c r="AR484" i="1"/>
  <c r="AT484" i="1"/>
  <c r="AS476" i="1"/>
  <c r="AT476" i="1"/>
  <c r="AR476" i="1"/>
  <c r="AS468" i="1"/>
  <c r="AR468" i="1"/>
  <c r="AT468" i="1"/>
  <c r="AS460" i="1"/>
  <c r="AT460" i="1"/>
  <c r="AR460" i="1"/>
  <c r="AT452" i="1"/>
  <c r="AS452" i="1"/>
  <c r="AR452" i="1"/>
  <c r="AT444" i="1"/>
  <c r="AS444" i="1"/>
  <c r="AR444" i="1"/>
  <c r="AT436" i="1"/>
  <c r="AS436" i="1"/>
  <c r="AR436" i="1"/>
  <c r="AT428" i="1"/>
  <c r="AS428" i="1"/>
  <c r="AR428" i="1"/>
  <c r="AT420" i="1"/>
  <c r="AR420" i="1"/>
  <c r="AS420" i="1"/>
  <c r="AT412" i="1"/>
  <c r="AS412" i="1"/>
  <c r="AR412" i="1"/>
  <c r="AT404" i="1"/>
  <c r="AR404" i="1"/>
  <c r="AS404" i="1"/>
  <c r="AT396" i="1"/>
  <c r="AS396" i="1"/>
  <c r="AR396" i="1"/>
  <c r="AT388" i="1"/>
  <c r="AS388" i="1"/>
  <c r="AR388" i="1"/>
  <c r="AT380" i="1"/>
  <c r="AR380" i="1"/>
  <c r="AS380" i="1"/>
  <c r="AT376" i="1"/>
  <c r="AS376" i="1"/>
  <c r="AR376" i="1"/>
  <c r="AT368" i="1"/>
  <c r="AR368" i="1"/>
  <c r="AS368" i="1"/>
  <c r="AT360" i="1"/>
  <c r="AS360" i="1"/>
  <c r="AR360" i="1"/>
  <c r="AR352" i="1"/>
  <c r="AT352" i="1"/>
  <c r="AS352" i="1"/>
  <c r="AR344" i="1"/>
  <c r="AT344" i="1"/>
  <c r="AS344" i="1"/>
  <c r="AR336" i="1"/>
  <c r="AT336" i="1"/>
  <c r="AS336" i="1"/>
  <c r="AR328" i="1"/>
  <c r="AS328" i="1"/>
  <c r="AT328" i="1"/>
  <c r="AR320" i="1"/>
  <c r="AT320" i="1"/>
  <c r="AS320" i="1"/>
  <c r="AR312" i="1"/>
  <c r="AS312" i="1"/>
  <c r="AT312" i="1"/>
  <c r="AR300" i="1"/>
  <c r="AT300" i="1"/>
  <c r="AS300" i="1"/>
  <c r="AR292" i="1"/>
  <c r="AS292" i="1"/>
  <c r="AT292" i="1"/>
  <c r="AR284" i="1"/>
  <c r="AS284" i="1"/>
  <c r="AT284" i="1"/>
  <c r="AR276" i="1"/>
  <c r="AS276" i="1"/>
  <c r="AT276" i="1"/>
  <c r="AR268" i="1"/>
  <c r="AS268" i="1"/>
  <c r="AT268" i="1"/>
  <c r="AR260" i="1"/>
  <c r="AS260" i="1"/>
  <c r="AT260" i="1"/>
  <c r="AR252" i="1"/>
  <c r="AS252" i="1"/>
  <c r="AT252" i="1"/>
  <c r="AR244" i="1"/>
  <c r="AS244" i="1"/>
  <c r="AT244" i="1"/>
  <c r="AS236" i="1"/>
  <c r="AT236" i="1"/>
  <c r="AR236" i="1"/>
  <c r="AR228" i="1"/>
  <c r="AT228" i="1"/>
  <c r="AS228" i="1"/>
  <c r="AS220" i="1"/>
  <c r="AT220" i="1"/>
  <c r="AR220" i="1"/>
  <c r="AR212" i="1"/>
  <c r="AS212" i="1"/>
  <c r="AT212" i="1"/>
  <c r="AS204" i="1"/>
  <c r="AT204" i="1"/>
  <c r="AR204" i="1"/>
  <c r="AR196" i="1"/>
  <c r="AT196" i="1"/>
  <c r="AS196" i="1"/>
  <c r="AS188" i="1"/>
  <c r="AT188" i="1"/>
  <c r="AR188" i="1"/>
  <c r="AR180" i="1"/>
  <c r="AS180" i="1"/>
  <c r="AT180" i="1"/>
  <c r="AS172" i="1"/>
  <c r="AT172" i="1"/>
  <c r="AR172" i="1"/>
  <c r="AR164" i="1"/>
  <c r="AS164" i="1"/>
  <c r="AT164" i="1"/>
  <c r="AS156" i="1"/>
  <c r="AT156" i="1"/>
  <c r="AR156" i="1"/>
  <c r="AR148" i="1"/>
  <c r="AS148" i="1"/>
  <c r="AT148" i="1"/>
  <c r="AS140" i="1"/>
  <c r="AT140" i="1"/>
  <c r="AR140" i="1"/>
  <c r="AR128" i="1"/>
  <c r="AS128" i="1"/>
  <c r="AT128" i="1"/>
  <c r="AR99" i="1"/>
  <c r="AS99" i="1"/>
  <c r="AT99" i="1"/>
  <c r="AR974" i="1"/>
  <c r="AS974" i="1"/>
  <c r="AT974" i="1"/>
  <c r="AS970" i="1"/>
  <c r="AT970" i="1"/>
  <c r="AR970" i="1"/>
  <c r="AT966" i="1"/>
  <c r="AS966" i="1"/>
  <c r="AR966" i="1"/>
  <c r="AR962" i="1"/>
  <c r="AT962" i="1"/>
  <c r="AS962" i="1"/>
  <c r="AR958" i="1"/>
  <c r="AS958" i="1"/>
  <c r="AT958" i="1"/>
  <c r="AS954" i="1"/>
  <c r="AT954" i="1"/>
  <c r="AR954" i="1"/>
  <c r="AT950" i="1"/>
  <c r="AR950" i="1"/>
  <c r="AS950" i="1"/>
  <c r="AR946" i="1"/>
  <c r="AS946" i="1"/>
  <c r="AT946" i="1"/>
  <c r="AR942" i="1"/>
  <c r="AS942" i="1"/>
  <c r="AT942" i="1"/>
  <c r="AS938" i="1"/>
  <c r="AT938" i="1"/>
  <c r="AR938" i="1"/>
  <c r="AT934" i="1"/>
  <c r="AS934" i="1"/>
  <c r="AR934" i="1"/>
  <c r="AS930" i="1"/>
  <c r="AR930" i="1"/>
  <c r="AT930" i="1"/>
  <c r="AR926" i="1"/>
  <c r="AS926" i="1"/>
  <c r="AT926" i="1"/>
  <c r="AS922" i="1"/>
  <c r="AT922" i="1"/>
  <c r="AR922" i="1"/>
  <c r="AT918" i="1"/>
  <c r="AR918" i="1"/>
  <c r="AS918" i="1"/>
  <c r="AS914" i="1"/>
  <c r="AR914" i="1"/>
  <c r="AT914" i="1"/>
  <c r="AR910" i="1"/>
  <c r="AT910" i="1"/>
  <c r="AS910" i="1"/>
  <c r="AS906" i="1"/>
  <c r="AT906" i="1"/>
  <c r="AR906" i="1"/>
  <c r="AT902" i="1"/>
  <c r="AR902" i="1"/>
  <c r="AS902" i="1"/>
  <c r="AR898" i="1"/>
  <c r="AS898" i="1"/>
  <c r="AT898" i="1"/>
  <c r="AR894" i="1"/>
  <c r="AT894" i="1"/>
  <c r="AS894" i="1"/>
  <c r="AS890" i="1"/>
  <c r="AT890" i="1"/>
  <c r="AR890" i="1"/>
  <c r="AT886" i="1"/>
  <c r="AR886" i="1"/>
  <c r="AS886" i="1"/>
  <c r="AS882" i="1"/>
  <c r="AR882" i="1"/>
  <c r="AT882" i="1"/>
  <c r="AR878" i="1"/>
  <c r="AT878" i="1"/>
  <c r="AS878" i="1"/>
  <c r="AS874" i="1"/>
  <c r="AT874" i="1"/>
  <c r="AR874" i="1"/>
  <c r="AT870" i="1"/>
  <c r="AR870" i="1"/>
  <c r="AS870" i="1"/>
  <c r="AR866" i="1"/>
  <c r="AS866" i="1"/>
  <c r="AT866" i="1"/>
  <c r="AR862" i="1"/>
  <c r="AS862" i="1"/>
  <c r="AT862" i="1"/>
  <c r="AS858" i="1"/>
  <c r="AT858" i="1"/>
  <c r="AR858" i="1"/>
  <c r="AT854" i="1"/>
  <c r="AR854" i="1"/>
  <c r="AS854" i="1"/>
  <c r="AS850" i="1"/>
  <c r="AR850" i="1"/>
  <c r="AT850" i="1"/>
  <c r="AR846" i="1"/>
  <c r="AS846" i="1"/>
  <c r="AT846" i="1"/>
  <c r="AS842" i="1"/>
  <c r="AT842" i="1"/>
  <c r="AR842" i="1"/>
  <c r="AT838" i="1"/>
  <c r="AR838" i="1"/>
  <c r="AS838" i="1"/>
  <c r="AS834" i="1"/>
  <c r="AR834" i="1"/>
  <c r="AT834" i="1"/>
  <c r="AR830" i="1"/>
  <c r="AT830" i="1"/>
  <c r="AS830" i="1"/>
  <c r="AS826" i="1"/>
  <c r="AT826" i="1"/>
  <c r="AR826" i="1"/>
  <c r="AS822" i="1"/>
  <c r="AT822" i="1"/>
  <c r="AR822" i="1"/>
  <c r="AS818" i="1"/>
  <c r="AT818" i="1"/>
  <c r="AR818" i="1"/>
  <c r="AS814" i="1"/>
  <c r="AT814" i="1"/>
  <c r="AR814" i="1"/>
  <c r="AS810" i="1"/>
  <c r="AT810" i="1"/>
  <c r="AR810" i="1"/>
  <c r="AS806" i="1"/>
  <c r="AT806" i="1"/>
  <c r="AR806" i="1"/>
  <c r="AS802" i="1"/>
  <c r="AT802" i="1"/>
  <c r="AR802" i="1"/>
  <c r="AS798" i="1"/>
  <c r="AT798" i="1"/>
  <c r="AR798" i="1"/>
  <c r="AS794" i="1"/>
  <c r="AT794" i="1"/>
  <c r="AR794" i="1"/>
  <c r="AS790" i="1"/>
  <c r="AT790" i="1"/>
  <c r="AR790" i="1"/>
  <c r="AS786" i="1"/>
  <c r="AT786" i="1"/>
  <c r="AR786" i="1"/>
  <c r="AS782" i="1"/>
  <c r="AT782" i="1"/>
  <c r="AR782" i="1"/>
  <c r="AS778" i="1"/>
  <c r="AT778" i="1"/>
  <c r="AR778" i="1"/>
  <c r="AS774" i="1"/>
  <c r="AT774" i="1"/>
  <c r="AR774" i="1"/>
  <c r="AS770" i="1"/>
  <c r="AT770" i="1"/>
  <c r="AR770" i="1"/>
  <c r="AS766" i="1"/>
  <c r="AT766" i="1"/>
  <c r="AR766" i="1"/>
  <c r="AS762" i="1"/>
  <c r="AT762" i="1"/>
  <c r="AR762" i="1"/>
  <c r="AS758" i="1"/>
  <c r="AT758" i="1"/>
  <c r="AR758" i="1"/>
  <c r="AS754" i="1"/>
  <c r="AT754" i="1"/>
  <c r="AR754" i="1"/>
  <c r="AS750" i="1"/>
  <c r="AT750" i="1"/>
  <c r="AR750" i="1"/>
  <c r="AS746" i="1"/>
  <c r="AT746" i="1"/>
  <c r="AR746" i="1"/>
  <c r="AS742" i="1"/>
  <c r="AT742" i="1"/>
  <c r="AR742" i="1"/>
  <c r="AS738" i="1"/>
  <c r="AT738" i="1"/>
  <c r="AR738" i="1"/>
  <c r="AS734" i="1"/>
  <c r="AT734" i="1"/>
  <c r="AR734" i="1"/>
  <c r="AS730" i="1"/>
  <c r="AT730" i="1"/>
  <c r="AR730" i="1"/>
  <c r="AS726" i="1"/>
  <c r="AT726" i="1"/>
  <c r="AR726" i="1"/>
  <c r="AS722" i="1"/>
  <c r="AT722" i="1"/>
  <c r="AR722" i="1"/>
  <c r="AS718" i="1"/>
  <c r="AT718" i="1"/>
  <c r="AR718" i="1"/>
  <c r="AS714" i="1"/>
  <c r="AT714" i="1"/>
  <c r="AR714" i="1"/>
  <c r="AS710" i="1"/>
  <c r="AT710" i="1"/>
  <c r="AR710" i="1"/>
  <c r="AS706" i="1"/>
  <c r="AT706" i="1"/>
  <c r="AR706" i="1"/>
  <c r="AS702" i="1"/>
  <c r="AT702" i="1"/>
  <c r="AR702" i="1"/>
  <c r="AS698" i="1"/>
  <c r="AT698" i="1"/>
  <c r="AR698" i="1"/>
  <c r="AS694" i="1"/>
  <c r="AT694" i="1"/>
  <c r="AR694" i="1"/>
  <c r="AS690" i="1"/>
  <c r="AT690" i="1"/>
  <c r="AR690" i="1"/>
  <c r="AS686" i="1"/>
  <c r="AT686" i="1"/>
  <c r="AR686" i="1"/>
  <c r="AS682" i="1"/>
  <c r="AT682" i="1"/>
  <c r="AR682" i="1"/>
  <c r="AS678" i="1"/>
  <c r="AT678" i="1"/>
  <c r="AR678" i="1"/>
  <c r="AS674" i="1"/>
  <c r="AT674" i="1"/>
  <c r="AR674" i="1"/>
  <c r="AS670" i="1"/>
  <c r="AT670" i="1"/>
  <c r="AR670" i="1"/>
  <c r="AS666" i="1"/>
  <c r="AT666" i="1"/>
  <c r="AR666" i="1"/>
  <c r="AS662" i="1"/>
  <c r="AT662" i="1"/>
  <c r="AR662" i="1"/>
  <c r="AS658" i="1"/>
  <c r="AT658" i="1"/>
  <c r="AR658" i="1"/>
  <c r="AS654" i="1"/>
  <c r="AT654" i="1"/>
  <c r="AR654" i="1"/>
  <c r="AS650" i="1"/>
  <c r="AT650" i="1"/>
  <c r="AR650" i="1"/>
  <c r="AS646" i="1"/>
  <c r="AT646" i="1"/>
  <c r="AR646" i="1"/>
  <c r="AS642" i="1"/>
  <c r="AT642" i="1"/>
  <c r="AR642" i="1"/>
  <c r="AS638" i="1"/>
  <c r="AT638" i="1"/>
  <c r="AR638" i="1"/>
  <c r="AS634" i="1"/>
  <c r="AT634" i="1"/>
  <c r="AR634" i="1"/>
  <c r="AS630" i="1"/>
  <c r="AT630" i="1"/>
  <c r="AR630" i="1"/>
  <c r="AS626" i="1"/>
  <c r="AT626" i="1"/>
  <c r="AR626" i="1"/>
  <c r="AS622" i="1"/>
  <c r="AT622" i="1"/>
  <c r="AR622" i="1"/>
  <c r="AS618" i="1"/>
  <c r="AT618" i="1"/>
  <c r="AR618" i="1"/>
  <c r="AS614" i="1"/>
  <c r="AT614" i="1"/>
  <c r="AR614" i="1"/>
  <c r="AS610" i="1"/>
  <c r="AT610" i="1"/>
  <c r="AR610" i="1"/>
  <c r="AS606" i="1"/>
  <c r="AT606" i="1"/>
  <c r="AR606" i="1"/>
  <c r="AS602" i="1"/>
  <c r="AT602" i="1"/>
  <c r="AR602" i="1"/>
  <c r="AS598" i="1"/>
  <c r="AT598" i="1"/>
  <c r="AR598" i="1"/>
  <c r="AS594" i="1"/>
  <c r="AT594" i="1"/>
  <c r="AR594" i="1"/>
  <c r="AS590" i="1"/>
  <c r="AT590" i="1"/>
  <c r="AR590" i="1"/>
  <c r="AS586" i="1"/>
  <c r="AT586" i="1"/>
  <c r="AR586" i="1"/>
  <c r="AS582" i="1"/>
  <c r="AT582" i="1"/>
  <c r="AR582" i="1"/>
  <c r="AS578" i="1"/>
  <c r="AT578" i="1"/>
  <c r="AR578" i="1"/>
  <c r="AS574" i="1"/>
  <c r="AT574" i="1"/>
  <c r="AR574" i="1"/>
  <c r="AS570" i="1"/>
  <c r="AT570" i="1"/>
  <c r="AR570" i="1"/>
  <c r="AS566" i="1"/>
  <c r="AT566" i="1"/>
  <c r="AR566" i="1"/>
  <c r="AS562" i="1"/>
  <c r="AT562" i="1"/>
  <c r="AR562" i="1"/>
  <c r="AS558" i="1"/>
  <c r="AT558" i="1"/>
  <c r="AR558" i="1"/>
  <c r="AS554" i="1"/>
  <c r="AT554" i="1"/>
  <c r="AR554" i="1"/>
  <c r="AS550" i="1"/>
  <c r="AT550" i="1"/>
  <c r="AR550" i="1"/>
  <c r="AS546" i="1"/>
  <c r="AT546" i="1"/>
  <c r="AR546" i="1"/>
  <c r="AS542" i="1"/>
  <c r="AT542" i="1"/>
  <c r="AR542" i="1"/>
  <c r="AS538" i="1"/>
  <c r="AT538" i="1"/>
  <c r="AR538" i="1"/>
  <c r="AS534" i="1"/>
  <c r="AT534" i="1"/>
  <c r="AR534" i="1"/>
  <c r="AS530" i="1"/>
  <c r="AT530" i="1"/>
  <c r="AR530" i="1"/>
  <c r="AS526" i="1"/>
  <c r="AT526" i="1"/>
  <c r="AR526" i="1"/>
  <c r="AS522" i="1"/>
  <c r="AT522" i="1"/>
  <c r="AR522" i="1"/>
  <c r="AR518" i="1"/>
  <c r="AT518" i="1"/>
  <c r="AS518" i="1"/>
  <c r="AR514" i="1"/>
  <c r="AS514" i="1"/>
  <c r="AT514" i="1"/>
  <c r="AS510" i="1"/>
  <c r="AT510" i="1"/>
  <c r="AR510" i="1"/>
  <c r="AT506" i="1"/>
  <c r="AS506" i="1"/>
  <c r="AR506" i="1"/>
  <c r="AR502" i="1"/>
  <c r="AT502" i="1"/>
  <c r="AS502" i="1"/>
  <c r="AR498" i="1"/>
  <c r="AS498" i="1"/>
  <c r="AT498" i="1"/>
  <c r="AS494" i="1"/>
  <c r="AT494" i="1"/>
  <c r="AR494" i="1"/>
  <c r="AT490" i="1"/>
  <c r="AS490" i="1"/>
  <c r="AR490" i="1"/>
  <c r="AR486" i="1"/>
  <c r="AT486" i="1"/>
  <c r="AS486" i="1"/>
  <c r="AR482" i="1"/>
  <c r="AS482" i="1"/>
  <c r="AT482" i="1"/>
  <c r="AS478" i="1"/>
  <c r="AT478" i="1"/>
  <c r="AR478" i="1"/>
  <c r="AT474" i="1"/>
  <c r="AS474" i="1"/>
  <c r="AR474" i="1"/>
  <c r="AR470" i="1"/>
  <c r="AS470" i="1"/>
  <c r="AT470" i="1"/>
  <c r="AR466" i="1"/>
  <c r="AS466" i="1"/>
  <c r="AT466" i="1"/>
  <c r="AS462" i="1"/>
  <c r="AT462" i="1"/>
  <c r="AR462" i="1"/>
  <c r="AR458" i="1"/>
  <c r="AT458" i="1"/>
  <c r="AS458" i="1"/>
  <c r="AR454" i="1"/>
  <c r="AT454" i="1"/>
  <c r="AS454" i="1"/>
  <c r="AR450" i="1"/>
  <c r="AS450" i="1"/>
  <c r="AT450" i="1"/>
  <c r="AR446" i="1"/>
  <c r="AT446" i="1"/>
  <c r="AS446" i="1"/>
  <c r="AR442" i="1"/>
  <c r="AS442" i="1"/>
  <c r="AT442" i="1"/>
  <c r="AR438" i="1"/>
  <c r="AT438" i="1"/>
  <c r="AS438" i="1"/>
  <c r="AR434" i="1"/>
  <c r="AS434" i="1"/>
  <c r="AT434" i="1"/>
  <c r="AR430" i="1"/>
  <c r="AT430" i="1"/>
  <c r="AS430" i="1"/>
  <c r="AR426" i="1"/>
  <c r="AS426" i="1"/>
  <c r="AT426" i="1"/>
  <c r="AR422" i="1"/>
  <c r="AS422" i="1"/>
  <c r="AT422" i="1"/>
  <c r="AR418" i="1"/>
  <c r="AS418" i="1"/>
  <c r="AT418" i="1"/>
  <c r="AR414" i="1"/>
  <c r="AT414" i="1"/>
  <c r="AS414" i="1"/>
  <c r="AR410" i="1"/>
  <c r="AT410" i="1"/>
  <c r="AS410" i="1"/>
  <c r="AR406" i="1"/>
  <c r="AS406" i="1"/>
  <c r="AT406" i="1"/>
  <c r="AR402" i="1"/>
  <c r="AS402" i="1"/>
  <c r="AT402" i="1"/>
  <c r="AR398" i="1"/>
  <c r="AT398" i="1"/>
  <c r="AS398" i="1"/>
  <c r="AR394" i="1"/>
  <c r="AT394" i="1"/>
  <c r="AS394" i="1"/>
  <c r="AR390" i="1"/>
  <c r="AT390" i="1"/>
  <c r="AS390" i="1"/>
  <c r="AR386" i="1"/>
  <c r="AS386" i="1"/>
  <c r="AT386" i="1"/>
  <c r="AR382" i="1"/>
  <c r="AS382" i="1"/>
  <c r="AT382" i="1"/>
  <c r="AR378" i="1"/>
  <c r="AT378" i="1"/>
  <c r="AS378" i="1"/>
  <c r="AR374" i="1"/>
  <c r="AS374" i="1"/>
  <c r="AT374" i="1"/>
  <c r="AR370" i="1"/>
  <c r="AS370" i="1"/>
  <c r="AT370" i="1"/>
  <c r="AR366" i="1"/>
  <c r="AS366" i="1"/>
  <c r="AT366" i="1"/>
  <c r="AR362" i="1"/>
  <c r="AT362" i="1"/>
  <c r="AS362" i="1"/>
  <c r="AR358" i="1"/>
  <c r="AT358" i="1"/>
  <c r="AS358" i="1"/>
  <c r="AR354" i="1"/>
  <c r="AS354" i="1"/>
  <c r="AT354" i="1"/>
  <c r="AT350" i="1"/>
  <c r="AS350" i="1"/>
  <c r="AR350" i="1"/>
  <c r="AT346" i="1"/>
  <c r="AR346" i="1"/>
  <c r="AS346" i="1"/>
  <c r="AT342" i="1"/>
  <c r="AS342" i="1"/>
  <c r="AR342" i="1"/>
  <c r="AT338" i="1"/>
  <c r="AR338" i="1"/>
  <c r="AS338" i="1"/>
  <c r="AT334" i="1"/>
  <c r="AS334" i="1"/>
  <c r="AR334" i="1"/>
  <c r="AT330" i="1"/>
  <c r="AR330" i="1"/>
  <c r="AS330" i="1"/>
  <c r="AT326" i="1"/>
  <c r="AR326" i="1"/>
  <c r="AS326" i="1"/>
  <c r="AT322" i="1"/>
  <c r="AR322" i="1"/>
  <c r="AS322" i="1"/>
  <c r="AT318" i="1"/>
  <c r="AS318" i="1"/>
  <c r="AR318" i="1"/>
  <c r="AT314" i="1"/>
  <c r="AS314" i="1"/>
  <c r="AR314" i="1"/>
  <c r="AT310" i="1"/>
  <c r="AR310" i="1"/>
  <c r="AS310" i="1"/>
  <c r="AT306" i="1"/>
  <c r="AR306" i="1"/>
  <c r="AS306" i="1"/>
  <c r="AT302" i="1"/>
  <c r="AS302" i="1"/>
  <c r="AR302" i="1"/>
  <c r="AT298" i="1"/>
  <c r="AS298" i="1"/>
  <c r="AR298" i="1"/>
  <c r="AT294" i="1"/>
  <c r="AR294" i="1"/>
  <c r="AS294" i="1"/>
  <c r="AT290" i="1"/>
  <c r="AR290" i="1"/>
  <c r="AS290" i="1"/>
  <c r="AT286" i="1"/>
  <c r="AS286" i="1"/>
  <c r="AR286" i="1"/>
  <c r="AT282" i="1"/>
  <c r="AR282" i="1"/>
  <c r="AS282" i="1"/>
  <c r="AT278" i="1"/>
  <c r="AS278" i="1"/>
  <c r="AR278" i="1"/>
  <c r="AT274" i="1"/>
  <c r="AR274" i="1"/>
  <c r="AS274" i="1"/>
  <c r="AT270" i="1"/>
  <c r="AS270" i="1"/>
  <c r="AR270" i="1"/>
  <c r="AT266" i="1"/>
  <c r="AS266" i="1"/>
  <c r="AR266" i="1"/>
  <c r="AT262" i="1"/>
  <c r="AS262" i="1"/>
  <c r="AR262" i="1"/>
  <c r="AT258" i="1"/>
  <c r="AS258" i="1"/>
  <c r="AR258" i="1"/>
  <c r="AT254" i="1"/>
  <c r="AS254" i="1"/>
  <c r="AR254" i="1"/>
  <c r="AT250" i="1"/>
  <c r="AS250" i="1"/>
  <c r="AR250" i="1"/>
  <c r="AT246" i="1"/>
  <c r="AR246" i="1"/>
  <c r="AS246" i="1"/>
  <c r="AT242" i="1"/>
  <c r="AS242" i="1"/>
  <c r="AR242" i="1"/>
  <c r="AS238" i="1"/>
  <c r="AR238" i="1"/>
  <c r="AT238" i="1"/>
  <c r="AS234" i="1"/>
  <c r="AT234" i="1"/>
  <c r="AR234" i="1"/>
  <c r="AS230" i="1"/>
  <c r="AT230" i="1"/>
  <c r="AR230" i="1"/>
  <c r="AS226" i="1"/>
  <c r="AR226" i="1"/>
  <c r="AT226" i="1"/>
  <c r="AS222" i="1"/>
  <c r="AR222" i="1"/>
  <c r="AT222" i="1"/>
  <c r="AS218" i="1"/>
  <c r="AT218" i="1"/>
  <c r="AR218" i="1"/>
  <c r="AS214" i="1"/>
  <c r="AR214" i="1"/>
  <c r="AT214" i="1"/>
  <c r="AS210" i="1"/>
  <c r="AR210" i="1"/>
  <c r="AT210" i="1"/>
  <c r="AS206" i="1"/>
  <c r="AR206" i="1"/>
  <c r="AT206" i="1"/>
  <c r="AS202" i="1"/>
  <c r="AT202" i="1"/>
  <c r="AR202" i="1"/>
  <c r="AS198" i="1"/>
  <c r="AT198" i="1"/>
  <c r="AR198" i="1"/>
  <c r="AS194" i="1"/>
  <c r="AR194" i="1"/>
  <c r="AT194" i="1"/>
  <c r="AS190" i="1"/>
  <c r="AR190" i="1"/>
  <c r="AT190" i="1"/>
  <c r="AS186" i="1"/>
  <c r="AT186" i="1"/>
  <c r="AR186" i="1"/>
  <c r="AS182" i="1"/>
  <c r="AR182" i="1"/>
  <c r="AT182" i="1"/>
  <c r="AS178" i="1"/>
  <c r="AR178" i="1"/>
  <c r="AT178" i="1"/>
  <c r="AS174" i="1"/>
  <c r="AR174" i="1"/>
  <c r="AT174" i="1"/>
  <c r="AS170" i="1"/>
  <c r="AT170" i="1"/>
  <c r="AR170" i="1"/>
  <c r="AS166" i="1"/>
  <c r="AR166" i="1"/>
  <c r="AT166" i="1"/>
  <c r="AS162" i="1"/>
  <c r="AR162" i="1"/>
  <c r="AT162" i="1"/>
  <c r="AS158" i="1"/>
  <c r="AR158" i="1"/>
  <c r="AT158" i="1"/>
  <c r="AS154" i="1"/>
  <c r="AT154" i="1"/>
  <c r="AR154" i="1"/>
  <c r="AS150" i="1"/>
  <c r="AR150" i="1"/>
  <c r="AT150" i="1"/>
  <c r="AS146" i="1"/>
  <c r="AR146" i="1"/>
  <c r="AT146" i="1"/>
  <c r="AS142" i="1"/>
  <c r="AR142" i="1"/>
  <c r="AT142" i="1"/>
  <c r="AS138" i="1"/>
  <c r="AT138" i="1"/>
  <c r="AR138" i="1"/>
  <c r="AS134" i="1"/>
  <c r="AR134" i="1"/>
  <c r="AT134" i="1"/>
  <c r="AS130" i="1"/>
  <c r="AR130" i="1"/>
  <c r="AT130" i="1"/>
  <c r="AT126" i="1"/>
  <c r="AR126" i="1"/>
  <c r="AS126" i="1"/>
  <c r="AS121" i="1"/>
  <c r="AR121" i="1"/>
  <c r="AT121" i="1"/>
  <c r="AS117" i="1"/>
  <c r="AR117" i="1"/>
  <c r="AT117" i="1"/>
  <c r="AS113" i="1"/>
  <c r="AT113" i="1"/>
  <c r="AR113" i="1"/>
  <c r="AS109" i="1"/>
  <c r="AR109" i="1"/>
  <c r="AT109" i="1"/>
  <c r="AS105" i="1"/>
  <c r="AR105" i="1"/>
  <c r="AT105" i="1"/>
  <c r="AS101" i="1"/>
  <c r="AT101" i="1"/>
  <c r="AR101" i="1"/>
  <c r="AS97" i="1"/>
  <c r="AT97" i="1"/>
  <c r="AR97" i="1"/>
  <c r="AS93" i="1"/>
  <c r="AR93" i="1"/>
  <c r="AT93" i="1"/>
  <c r="AS89" i="1"/>
  <c r="AR89" i="1"/>
  <c r="AT89" i="1"/>
  <c r="AS85" i="1"/>
  <c r="AR85" i="1"/>
  <c r="AT85" i="1"/>
  <c r="AS81" i="1"/>
  <c r="AT81" i="1"/>
  <c r="AR81" i="1"/>
  <c r="AS77" i="1"/>
  <c r="AR77" i="1"/>
  <c r="AT77" i="1"/>
  <c r="AS73" i="1"/>
  <c r="AR73" i="1"/>
  <c r="AT73" i="1"/>
  <c r="AS69" i="1"/>
  <c r="AT69" i="1"/>
  <c r="AR69" i="1"/>
  <c r="AS65" i="1"/>
  <c r="AT65" i="1"/>
  <c r="AR65" i="1"/>
  <c r="AT60" i="1"/>
  <c r="AS60" i="1"/>
  <c r="AR60" i="1"/>
  <c r="AT56" i="1"/>
  <c r="AS56" i="1"/>
  <c r="AR56" i="1"/>
  <c r="AT52" i="1"/>
  <c r="AS52" i="1"/>
  <c r="AR52" i="1"/>
  <c r="AT48" i="1"/>
  <c r="AS48" i="1"/>
  <c r="AR48" i="1"/>
  <c r="AT44" i="1"/>
  <c r="AS44" i="1"/>
  <c r="AR44" i="1"/>
  <c r="AT40" i="1"/>
  <c r="AS40" i="1"/>
  <c r="AR40" i="1"/>
  <c r="AT36" i="1"/>
  <c r="AS36" i="1"/>
  <c r="AR36" i="1"/>
  <c r="AS32" i="1"/>
  <c r="AR32" i="1"/>
  <c r="AT28" i="1"/>
  <c r="AS28" i="1"/>
  <c r="AR28" i="1"/>
  <c r="AS24" i="1"/>
  <c r="AR24" i="1"/>
  <c r="AT20" i="1"/>
  <c r="AS20" i="1"/>
  <c r="AR20" i="1"/>
  <c r="AS16" i="1"/>
  <c r="AR16" i="1"/>
  <c r="AT12" i="1"/>
  <c r="AS12" i="1"/>
  <c r="AR12" i="1"/>
  <c r="AS8" i="1"/>
  <c r="AR8" i="1"/>
  <c r="AR461" i="1"/>
  <c r="AT461" i="1"/>
  <c r="AS461" i="1"/>
  <c r="AR465" i="1"/>
  <c r="AS465" i="1"/>
  <c r="AT465" i="1"/>
  <c r="AR977" i="1"/>
  <c r="AS977" i="1"/>
  <c r="AT977" i="1"/>
  <c r="AR969" i="1"/>
  <c r="AT969" i="1"/>
  <c r="AS969" i="1"/>
  <c r="AR961" i="1"/>
  <c r="AS961" i="1"/>
  <c r="AT961" i="1"/>
  <c r="AR953" i="1"/>
  <c r="AT953" i="1"/>
  <c r="AS953" i="1"/>
  <c r="AR945" i="1"/>
  <c r="AS945" i="1"/>
  <c r="AT945" i="1"/>
  <c r="AR937" i="1"/>
  <c r="AT937" i="1"/>
  <c r="AS937" i="1"/>
  <c r="AR929" i="1"/>
  <c r="AS929" i="1"/>
  <c r="AT929" i="1"/>
  <c r="AR921" i="1"/>
  <c r="AT921" i="1"/>
  <c r="AS921" i="1"/>
  <c r="AR913" i="1"/>
  <c r="AS913" i="1"/>
  <c r="AT913" i="1"/>
  <c r="AR905" i="1"/>
  <c r="AT905" i="1"/>
  <c r="AS905" i="1"/>
  <c r="AR897" i="1"/>
  <c r="AT897" i="1"/>
  <c r="AS897" i="1"/>
  <c r="AR889" i="1"/>
  <c r="AT889" i="1"/>
  <c r="AS889" i="1"/>
  <c r="AR881" i="1"/>
  <c r="AS881" i="1"/>
  <c r="AT881" i="1"/>
  <c r="AR873" i="1"/>
  <c r="AT873" i="1"/>
  <c r="AS873" i="1"/>
  <c r="AR865" i="1"/>
  <c r="AT865" i="1"/>
  <c r="AS865" i="1"/>
  <c r="AR857" i="1"/>
  <c r="AT857" i="1"/>
  <c r="AS857" i="1"/>
  <c r="AR849" i="1"/>
  <c r="AS849" i="1"/>
  <c r="AT849" i="1"/>
  <c r="AR841" i="1"/>
  <c r="AT841" i="1"/>
  <c r="AS841" i="1"/>
  <c r="AR833" i="1"/>
  <c r="AS833" i="1"/>
  <c r="AT833" i="1"/>
  <c r="AT825" i="1"/>
  <c r="AS825" i="1"/>
  <c r="AR825" i="1"/>
  <c r="AT817" i="1"/>
  <c r="AS817" i="1"/>
  <c r="AR817" i="1"/>
  <c r="AT809" i="1"/>
  <c r="AS809" i="1"/>
  <c r="AR809" i="1"/>
  <c r="AT805" i="1"/>
  <c r="AR805" i="1"/>
  <c r="AS805" i="1"/>
  <c r="AT797" i="1"/>
  <c r="AR797" i="1"/>
  <c r="AS797" i="1"/>
  <c r="AT789" i="1"/>
  <c r="AS789" i="1"/>
  <c r="AR789" i="1"/>
  <c r="AT781" i="1"/>
  <c r="AR781" i="1"/>
  <c r="AS781" i="1"/>
  <c r="AT773" i="1"/>
  <c r="AR773" i="1"/>
  <c r="AS773" i="1"/>
  <c r="AT765" i="1"/>
  <c r="AR765" i="1"/>
  <c r="AS765" i="1"/>
  <c r="AT757" i="1"/>
  <c r="AS757" i="1"/>
  <c r="AR757" i="1"/>
  <c r="AT749" i="1"/>
  <c r="AR749" i="1"/>
  <c r="AS749" i="1"/>
  <c r="AT741" i="1"/>
  <c r="AS741" i="1"/>
  <c r="AR741" i="1"/>
  <c r="AT733" i="1"/>
  <c r="AR733" i="1"/>
  <c r="AS733" i="1"/>
  <c r="AT725" i="1"/>
  <c r="AS725" i="1"/>
  <c r="AR725" i="1"/>
  <c r="AT717" i="1"/>
  <c r="AR717" i="1"/>
  <c r="AS717" i="1"/>
  <c r="AT709" i="1"/>
  <c r="AR709" i="1"/>
  <c r="AS709" i="1"/>
  <c r="AT701" i="1"/>
  <c r="AR701" i="1"/>
  <c r="AS701" i="1"/>
  <c r="AT697" i="1"/>
  <c r="AS697" i="1"/>
  <c r="AR697" i="1"/>
  <c r="AT689" i="1"/>
  <c r="AS689" i="1"/>
  <c r="AR689" i="1"/>
  <c r="AT681" i="1"/>
  <c r="AS681" i="1"/>
  <c r="AR681" i="1"/>
  <c r="AT673" i="1"/>
  <c r="AS673" i="1"/>
  <c r="AR673" i="1"/>
  <c r="AT665" i="1"/>
  <c r="AS665" i="1"/>
  <c r="AR665" i="1"/>
  <c r="AT657" i="1"/>
  <c r="AS657" i="1"/>
  <c r="AR657" i="1"/>
  <c r="AT649" i="1"/>
  <c r="AS649" i="1"/>
  <c r="AR649" i="1"/>
  <c r="AT641" i="1"/>
  <c r="AS641" i="1"/>
  <c r="AR641" i="1"/>
  <c r="AT633" i="1"/>
  <c r="AS633" i="1"/>
  <c r="AR633" i="1"/>
  <c r="AT625" i="1"/>
  <c r="AS625" i="1"/>
  <c r="AR625" i="1"/>
  <c r="AT617" i="1"/>
  <c r="AS617" i="1"/>
  <c r="AR617" i="1"/>
  <c r="AT609" i="1"/>
  <c r="AS609" i="1"/>
  <c r="AR609" i="1"/>
  <c r="AT601" i="1"/>
  <c r="AS601" i="1"/>
  <c r="AR601" i="1"/>
  <c r="AT593" i="1"/>
  <c r="AS593" i="1"/>
  <c r="AR593" i="1"/>
  <c r="AT585" i="1"/>
  <c r="AS585" i="1"/>
  <c r="AR585" i="1"/>
  <c r="AT577" i="1"/>
  <c r="AS577" i="1"/>
  <c r="AR577" i="1"/>
  <c r="AT569" i="1"/>
  <c r="AS569" i="1"/>
  <c r="AR569" i="1"/>
  <c r="AT561" i="1"/>
  <c r="AS561" i="1"/>
  <c r="AR561" i="1"/>
  <c r="AT553" i="1"/>
  <c r="AS553" i="1"/>
  <c r="AR553" i="1"/>
  <c r="AT545" i="1"/>
  <c r="AS545" i="1"/>
  <c r="AR545" i="1"/>
  <c r="AT537" i="1"/>
  <c r="AS537" i="1"/>
  <c r="AR537" i="1"/>
  <c r="AT529" i="1"/>
  <c r="AS529" i="1"/>
  <c r="AR529" i="1"/>
  <c r="AT521" i="1"/>
  <c r="AS521" i="1"/>
  <c r="AR521" i="1"/>
  <c r="AR513" i="1"/>
  <c r="AS513" i="1"/>
  <c r="AT513" i="1"/>
  <c r="AR505" i="1"/>
  <c r="AT505" i="1"/>
  <c r="AS505" i="1"/>
  <c r="AR497" i="1"/>
  <c r="AS497" i="1"/>
  <c r="AT497" i="1"/>
  <c r="AR493" i="1"/>
  <c r="AT493" i="1"/>
  <c r="AS493" i="1"/>
  <c r="AR489" i="1"/>
  <c r="AT489" i="1"/>
  <c r="AS489" i="1"/>
  <c r="AR481" i="1"/>
  <c r="AS481" i="1"/>
  <c r="AT481" i="1"/>
  <c r="AR477" i="1"/>
  <c r="AT477" i="1"/>
  <c r="AS477" i="1"/>
  <c r="AR473" i="1"/>
  <c r="AS473" i="1"/>
  <c r="AT473" i="1"/>
  <c r="AR469" i="1"/>
  <c r="AS469" i="1"/>
  <c r="AT469" i="1"/>
  <c r="AS453" i="1"/>
  <c r="AT453" i="1"/>
  <c r="AR453" i="1"/>
  <c r="AS445" i="1"/>
  <c r="AT445" i="1"/>
  <c r="AR445" i="1"/>
  <c r="AS437" i="1"/>
  <c r="AT437" i="1"/>
  <c r="AR437" i="1"/>
  <c r="AS429" i="1"/>
  <c r="AT429" i="1"/>
  <c r="AR429" i="1"/>
  <c r="AS421" i="1"/>
  <c r="AR421" i="1"/>
  <c r="AT421" i="1"/>
  <c r="AS413" i="1"/>
  <c r="AT413" i="1"/>
  <c r="AR413" i="1"/>
  <c r="AS405" i="1"/>
  <c r="AR405" i="1"/>
  <c r="AT405" i="1"/>
  <c r="AS397" i="1"/>
  <c r="AT397" i="1"/>
  <c r="AR397" i="1"/>
  <c r="AS389" i="1"/>
  <c r="AT389" i="1"/>
  <c r="AR389" i="1"/>
  <c r="AS381" i="1"/>
  <c r="AR381" i="1"/>
  <c r="AT381" i="1"/>
  <c r="AS373" i="1"/>
  <c r="AR373" i="1"/>
  <c r="AT373" i="1"/>
  <c r="AS361" i="1"/>
  <c r="AT361" i="1"/>
  <c r="AR361" i="1"/>
  <c r="AS353" i="1"/>
  <c r="AR353" i="1"/>
  <c r="AT353" i="1"/>
  <c r="AS345" i="1"/>
  <c r="AT345" i="1"/>
  <c r="AR345" i="1"/>
  <c r="AS337" i="1"/>
  <c r="AT337" i="1"/>
  <c r="AR337" i="1"/>
  <c r="AR329" i="1"/>
  <c r="AS329" i="1"/>
  <c r="AT329" i="1"/>
  <c r="AS321" i="1"/>
  <c r="AT321" i="1"/>
  <c r="AR321" i="1"/>
  <c r="AR313" i="1"/>
  <c r="AT313" i="1"/>
  <c r="AS313" i="1"/>
  <c r="AS305" i="1"/>
  <c r="AR305" i="1"/>
  <c r="AT305" i="1"/>
  <c r="AT301" i="1"/>
  <c r="AS301" i="1"/>
  <c r="AR301" i="1"/>
  <c r="AS289" i="1"/>
  <c r="AR289" i="1"/>
  <c r="AT289" i="1"/>
  <c r="AS281" i="1"/>
  <c r="AT281" i="1"/>
  <c r="AR281" i="1"/>
  <c r="AR277" i="1"/>
  <c r="AT277" i="1"/>
  <c r="AS277" i="1"/>
  <c r="AT269" i="1"/>
  <c r="AR269" i="1"/>
  <c r="AS269" i="1"/>
  <c r="AR261" i="1"/>
  <c r="AT261" i="1"/>
  <c r="AS261" i="1"/>
  <c r="AR253" i="1"/>
  <c r="AT253" i="1"/>
  <c r="AS253" i="1"/>
  <c r="AR245" i="1"/>
  <c r="AS245" i="1"/>
  <c r="AT245" i="1"/>
  <c r="AT237" i="1"/>
  <c r="AR237" i="1"/>
  <c r="AS237" i="1"/>
  <c r="AT229" i="1"/>
  <c r="AS229" i="1"/>
  <c r="AR229" i="1"/>
  <c r="AT221" i="1"/>
  <c r="AR221" i="1"/>
  <c r="AS221" i="1"/>
  <c r="AT213" i="1"/>
  <c r="AR213" i="1"/>
  <c r="AS213" i="1"/>
  <c r="AT205" i="1"/>
  <c r="AR205" i="1"/>
  <c r="AS205" i="1"/>
  <c r="AT197" i="1"/>
  <c r="AS197" i="1"/>
  <c r="AR197" i="1"/>
  <c r="AT189" i="1"/>
  <c r="AR189" i="1"/>
  <c r="AS189" i="1"/>
  <c r="AT181" i="1"/>
  <c r="AR181" i="1"/>
  <c r="AS181" i="1"/>
  <c r="AT173" i="1"/>
  <c r="AR173" i="1"/>
  <c r="AS173" i="1"/>
  <c r="AT165" i="1"/>
  <c r="AR165" i="1"/>
  <c r="AS165" i="1"/>
  <c r="AT157" i="1"/>
  <c r="AR157" i="1"/>
  <c r="AS157" i="1"/>
  <c r="AT149" i="1"/>
  <c r="AR149" i="1"/>
  <c r="AS149" i="1"/>
  <c r="AT141" i="1"/>
  <c r="AR141" i="1"/>
  <c r="AS141" i="1"/>
  <c r="AT133" i="1"/>
  <c r="AR133" i="1"/>
  <c r="AS133" i="1"/>
  <c r="AT124" i="1"/>
  <c r="AS124" i="1"/>
  <c r="AR124" i="1"/>
  <c r="AT116" i="1"/>
  <c r="AR116" i="1"/>
  <c r="AS116" i="1"/>
  <c r="AT104" i="1"/>
  <c r="AR104" i="1"/>
  <c r="AS104" i="1"/>
  <c r="AT80" i="1"/>
  <c r="AS80" i="1"/>
  <c r="AR80" i="1"/>
  <c r="AS976" i="1"/>
  <c r="AR976" i="1"/>
  <c r="AT976" i="1"/>
  <c r="AS968" i="1"/>
  <c r="AT968" i="1"/>
  <c r="AR968" i="1"/>
  <c r="AS960" i="1"/>
  <c r="AR960" i="1"/>
  <c r="AT960" i="1"/>
  <c r="AS952" i="1"/>
  <c r="AT952" i="1"/>
  <c r="AR952" i="1"/>
  <c r="AS944" i="1"/>
  <c r="AR944" i="1"/>
  <c r="AT944" i="1"/>
  <c r="AS936" i="1"/>
  <c r="AT936" i="1"/>
  <c r="AR936" i="1"/>
  <c r="AS928" i="1"/>
  <c r="AT928" i="1"/>
  <c r="AR928" i="1"/>
  <c r="AS916" i="1"/>
  <c r="AR916" i="1"/>
  <c r="AT916" i="1"/>
  <c r="AS908" i="1"/>
  <c r="AR908" i="1"/>
  <c r="AT908" i="1"/>
  <c r="AS900" i="1"/>
  <c r="AR900" i="1"/>
  <c r="AT900" i="1"/>
  <c r="AS892" i="1"/>
  <c r="AR892" i="1"/>
  <c r="AT892" i="1"/>
  <c r="AS884" i="1"/>
  <c r="AR884" i="1"/>
  <c r="AT884" i="1"/>
  <c r="AS880" i="1"/>
  <c r="AT880" i="1"/>
  <c r="AR880" i="1"/>
  <c r="AS872" i="1"/>
  <c r="AT872" i="1"/>
  <c r="AR872" i="1"/>
  <c r="AS864" i="1"/>
  <c r="AR864" i="1"/>
  <c r="AT864" i="1"/>
  <c r="AS856" i="1"/>
  <c r="AT856" i="1"/>
  <c r="AR856" i="1"/>
  <c r="AS848" i="1"/>
  <c r="AT848" i="1"/>
  <c r="AR848" i="1"/>
  <c r="AS840" i="1"/>
  <c r="AT840" i="1"/>
  <c r="AR840" i="1"/>
  <c r="AS832" i="1"/>
  <c r="AT832" i="1"/>
  <c r="AR832" i="1"/>
  <c r="AR824" i="1"/>
  <c r="AT824" i="1"/>
  <c r="AS824" i="1"/>
  <c r="AR816" i="1"/>
  <c r="AT816" i="1"/>
  <c r="AS816" i="1"/>
  <c r="AR808" i="1"/>
  <c r="AT808" i="1"/>
  <c r="AS808" i="1"/>
  <c r="AR800" i="1"/>
  <c r="AT800" i="1"/>
  <c r="AS800" i="1"/>
  <c r="AR792" i="1"/>
  <c r="AT792" i="1"/>
  <c r="AS792" i="1"/>
  <c r="AR784" i="1"/>
  <c r="AT784" i="1"/>
  <c r="AS784" i="1"/>
  <c r="AR776" i="1"/>
  <c r="AT776" i="1"/>
  <c r="AS776" i="1"/>
  <c r="AR768" i="1"/>
  <c r="AT768" i="1"/>
  <c r="AS768" i="1"/>
  <c r="AR760" i="1"/>
  <c r="AT760" i="1"/>
  <c r="AS760" i="1"/>
  <c r="AR752" i="1"/>
  <c r="AT752" i="1"/>
  <c r="AS752" i="1"/>
  <c r="AR744" i="1"/>
  <c r="AT744" i="1"/>
  <c r="AS744" i="1"/>
  <c r="AR736" i="1"/>
  <c r="AT736" i="1"/>
  <c r="AS736" i="1"/>
  <c r="AR728" i="1"/>
  <c r="AT728" i="1"/>
  <c r="AS728" i="1"/>
  <c r="AR720" i="1"/>
  <c r="AT720" i="1"/>
  <c r="AS720" i="1"/>
  <c r="AR712" i="1"/>
  <c r="AT712" i="1"/>
  <c r="AS712" i="1"/>
  <c r="AR700" i="1"/>
  <c r="AS700" i="1"/>
  <c r="AT700" i="1"/>
  <c r="AR692" i="1"/>
  <c r="AT692" i="1"/>
  <c r="AS692" i="1"/>
  <c r="AR684" i="1"/>
  <c r="AS684" i="1"/>
  <c r="AT684" i="1"/>
  <c r="AR676" i="1"/>
  <c r="AS676" i="1"/>
  <c r="AT676" i="1"/>
  <c r="AR668" i="1"/>
  <c r="AS668" i="1"/>
  <c r="AT668" i="1"/>
  <c r="AR660" i="1"/>
  <c r="AT660" i="1"/>
  <c r="AS660" i="1"/>
  <c r="AR648" i="1"/>
  <c r="AT648" i="1"/>
  <c r="AS648" i="1"/>
  <c r="AR644" i="1"/>
  <c r="AS644" i="1"/>
  <c r="AT644" i="1"/>
  <c r="AR636" i="1"/>
  <c r="AS636" i="1"/>
  <c r="AT636" i="1"/>
  <c r="AR628" i="1"/>
  <c r="AT628" i="1"/>
  <c r="AS628" i="1"/>
  <c r="AR620" i="1"/>
  <c r="AS620" i="1"/>
  <c r="AT620" i="1"/>
  <c r="AR612" i="1"/>
  <c r="AS612" i="1"/>
  <c r="AT612" i="1"/>
  <c r="AR600" i="1"/>
  <c r="AT600" i="1"/>
  <c r="AS600" i="1"/>
  <c r="AR592" i="1"/>
  <c r="AT592" i="1"/>
  <c r="AS592" i="1"/>
  <c r="AR584" i="1"/>
  <c r="AT584" i="1"/>
  <c r="AS584" i="1"/>
  <c r="AR576" i="1"/>
  <c r="AT576" i="1"/>
  <c r="AS576" i="1"/>
  <c r="AR568" i="1"/>
  <c r="AT568" i="1"/>
  <c r="AS568" i="1"/>
  <c r="AR560" i="1"/>
  <c r="AT560" i="1"/>
  <c r="AS560" i="1"/>
  <c r="AR552" i="1"/>
  <c r="AT552" i="1"/>
  <c r="AS552" i="1"/>
  <c r="AR544" i="1"/>
  <c r="AT544" i="1"/>
  <c r="AS544" i="1"/>
  <c r="AR536" i="1"/>
  <c r="AT536" i="1"/>
  <c r="AS536" i="1"/>
  <c r="AR528" i="1"/>
  <c r="AT528" i="1"/>
  <c r="AS528" i="1"/>
  <c r="AS520" i="1"/>
  <c r="AT520" i="1"/>
  <c r="AR520" i="1"/>
  <c r="AS512" i="1"/>
  <c r="AR512" i="1"/>
  <c r="AT512" i="1"/>
  <c r="AS504" i="1"/>
  <c r="AT504" i="1"/>
  <c r="AR504" i="1"/>
  <c r="AS496" i="1"/>
  <c r="AR496" i="1"/>
  <c r="AT496" i="1"/>
  <c r="AS488" i="1"/>
  <c r="AT488" i="1"/>
  <c r="AR488" i="1"/>
  <c r="AS480" i="1"/>
  <c r="AR480" i="1"/>
  <c r="AT480" i="1"/>
  <c r="AS472" i="1"/>
  <c r="AR472" i="1"/>
  <c r="AT472" i="1"/>
  <c r="AS464" i="1"/>
  <c r="AR464" i="1"/>
  <c r="AT464" i="1"/>
  <c r="AT456" i="1"/>
  <c r="AS456" i="1"/>
  <c r="AR456" i="1"/>
  <c r="AT448" i="1"/>
  <c r="AR448" i="1"/>
  <c r="AS448" i="1"/>
  <c r="AT440" i="1"/>
  <c r="AR440" i="1"/>
  <c r="AS440" i="1"/>
  <c r="AT432" i="1"/>
  <c r="AR432" i="1"/>
  <c r="AS432" i="1"/>
  <c r="AT424" i="1"/>
  <c r="AR424" i="1"/>
  <c r="AS424" i="1"/>
  <c r="AT416" i="1"/>
  <c r="AR416" i="1"/>
  <c r="AS416" i="1"/>
  <c r="AT408" i="1"/>
  <c r="AS408" i="1"/>
  <c r="AR408" i="1"/>
  <c r="AT400" i="1"/>
  <c r="AR400" i="1"/>
  <c r="AS400" i="1"/>
  <c r="AT392" i="1"/>
  <c r="AS392" i="1"/>
  <c r="AR392" i="1"/>
  <c r="AT384" i="1"/>
  <c r="AR384" i="1"/>
  <c r="AS384" i="1"/>
  <c r="AT372" i="1"/>
  <c r="AR372" i="1"/>
  <c r="AS372" i="1"/>
  <c r="AT364" i="1"/>
  <c r="AR364" i="1"/>
  <c r="AS364" i="1"/>
  <c r="AT356" i="1"/>
  <c r="AS356" i="1"/>
  <c r="AR356" i="1"/>
  <c r="AR348" i="1"/>
  <c r="AS348" i="1"/>
  <c r="AT348" i="1"/>
  <c r="AR340" i="1"/>
  <c r="AS340" i="1"/>
  <c r="AT340" i="1"/>
  <c r="AR332" i="1"/>
  <c r="AS332" i="1"/>
  <c r="AT332" i="1"/>
  <c r="AR324" i="1"/>
  <c r="AS324" i="1"/>
  <c r="AT324" i="1"/>
  <c r="AR316" i="1"/>
  <c r="AT316" i="1"/>
  <c r="AS316" i="1"/>
  <c r="AR308" i="1"/>
  <c r="AS308" i="1"/>
  <c r="AT308" i="1"/>
  <c r="AR304" i="1"/>
  <c r="AT304" i="1"/>
  <c r="AS304" i="1"/>
  <c r="AR296" i="1"/>
  <c r="AS296" i="1"/>
  <c r="AT296" i="1"/>
  <c r="AR288" i="1"/>
  <c r="AT288" i="1"/>
  <c r="AS288" i="1"/>
  <c r="AR280" i="1"/>
  <c r="AT280" i="1"/>
  <c r="AS280" i="1"/>
  <c r="AR272" i="1"/>
  <c r="AT272" i="1"/>
  <c r="AS272" i="1"/>
  <c r="AR264" i="1"/>
  <c r="AS264" i="1"/>
  <c r="AT264" i="1"/>
  <c r="AR256" i="1"/>
  <c r="AS256" i="1"/>
  <c r="AT256" i="1"/>
  <c r="AR248" i="1"/>
  <c r="AS248" i="1"/>
  <c r="AT248" i="1"/>
  <c r="AR240" i="1"/>
  <c r="AS240" i="1"/>
  <c r="AT240" i="1"/>
  <c r="AT232" i="1"/>
  <c r="AS232" i="1"/>
  <c r="AR232" i="1"/>
  <c r="AR224" i="1"/>
  <c r="AS224" i="1"/>
  <c r="AT224" i="1"/>
  <c r="AT216" i="1"/>
  <c r="AR216" i="1"/>
  <c r="AS216" i="1"/>
  <c r="AR208" i="1"/>
  <c r="AS208" i="1"/>
  <c r="AT208" i="1"/>
  <c r="AT200" i="1"/>
  <c r="AS200" i="1"/>
  <c r="AR200" i="1"/>
  <c r="AR192" i="1"/>
  <c r="AS192" i="1"/>
  <c r="AT192" i="1"/>
  <c r="AT184" i="1"/>
  <c r="AR184" i="1"/>
  <c r="AS184" i="1"/>
  <c r="AR176" i="1"/>
  <c r="AS176" i="1"/>
  <c r="AT176" i="1"/>
  <c r="AT168" i="1"/>
  <c r="AR168" i="1"/>
  <c r="AS168" i="1"/>
  <c r="AR160" i="1"/>
  <c r="AS160" i="1"/>
  <c r="AT160" i="1"/>
  <c r="AT152" i="1"/>
  <c r="AR152" i="1"/>
  <c r="AS152" i="1"/>
  <c r="AR144" i="1"/>
  <c r="AS144" i="1"/>
  <c r="AT144" i="1"/>
  <c r="AT136" i="1"/>
  <c r="AR136" i="1"/>
  <c r="AS136" i="1"/>
  <c r="AR132" i="1"/>
  <c r="AS132" i="1"/>
  <c r="AT132" i="1"/>
  <c r="AR123" i="1"/>
  <c r="AT123" i="1"/>
  <c r="AS123" i="1"/>
  <c r="AR119" i="1"/>
  <c r="AS119" i="1"/>
  <c r="AT119" i="1"/>
  <c r="AR115" i="1"/>
  <c r="AS115" i="1"/>
  <c r="AT115" i="1"/>
  <c r="AR111" i="1"/>
  <c r="AT111" i="1"/>
  <c r="AS111" i="1"/>
  <c r="AR107" i="1"/>
  <c r="AT107" i="1"/>
  <c r="AS107" i="1"/>
  <c r="AR103" i="1"/>
  <c r="AS103" i="1"/>
  <c r="AT103" i="1"/>
  <c r="AR95" i="1"/>
  <c r="AT95" i="1"/>
  <c r="AS95" i="1"/>
  <c r="AR91" i="1"/>
  <c r="AT91" i="1"/>
  <c r="AS91" i="1"/>
  <c r="AR87" i="1"/>
  <c r="AS87" i="1"/>
  <c r="AT87" i="1"/>
  <c r="AR83" i="1"/>
  <c r="AS83" i="1"/>
  <c r="AT83" i="1"/>
  <c r="AR79" i="1"/>
  <c r="AT79" i="1"/>
  <c r="AS79" i="1"/>
  <c r="AR75" i="1"/>
  <c r="AT75" i="1"/>
  <c r="AS75" i="1"/>
  <c r="AR71" i="1"/>
  <c r="AS71" i="1"/>
  <c r="AT71" i="1"/>
  <c r="AR67" i="1"/>
  <c r="AS67" i="1"/>
  <c r="AT67" i="1"/>
  <c r="AS62" i="1"/>
  <c r="AR62" i="1"/>
  <c r="AT58" i="1"/>
  <c r="AS58" i="1"/>
  <c r="AR58" i="1"/>
  <c r="AS54" i="1"/>
  <c r="AR54" i="1"/>
  <c r="AT50" i="1"/>
  <c r="AS50" i="1"/>
  <c r="AR50" i="1"/>
  <c r="AS46" i="1"/>
  <c r="AR46" i="1"/>
  <c r="AT42" i="1"/>
  <c r="AS42" i="1"/>
  <c r="AR42" i="1"/>
  <c r="AS38" i="1"/>
  <c r="AR38" i="1"/>
  <c r="AS34" i="1"/>
  <c r="AR34" i="1"/>
  <c r="AT30" i="1"/>
  <c r="AS30" i="1"/>
  <c r="AR30" i="1"/>
  <c r="AS26" i="1"/>
  <c r="AR26" i="1"/>
  <c r="AT22" i="1"/>
  <c r="AS22" i="1"/>
  <c r="AR22" i="1"/>
  <c r="AR18" i="1"/>
  <c r="AS18" i="1"/>
  <c r="AT14" i="1"/>
  <c r="AR14" i="1"/>
  <c r="AS14" i="1"/>
  <c r="AR10" i="1"/>
  <c r="AS10" i="1"/>
  <c r="AT975" i="1"/>
  <c r="AR975" i="1"/>
  <c r="AS975" i="1"/>
  <c r="AT971" i="1"/>
  <c r="AR971" i="1"/>
  <c r="AS971" i="1"/>
  <c r="AT967" i="1"/>
  <c r="AS967" i="1"/>
  <c r="AR967" i="1"/>
  <c r="AT963" i="1"/>
  <c r="AS963" i="1"/>
  <c r="AR963" i="1"/>
  <c r="AT959" i="1"/>
  <c r="AR959" i="1"/>
  <c r="AS959" i="1"/>
  <c r="AT955" i="1"/>
  <c r="AR955" i="1"/>
  <c r="AS955" i="1"/>
  <c r="AT951" i="1"/>
  <c r="AS951" i="1"/>
  <c r="AR951" i="1"/>
  <c r="AT947" i="1"/>
  <c r="AR947" i="1"/>
  <c r="AS947" i="1"/>
  <c r="AT943" i="1"/>
  <c r="AR943" i="1"/>
  <c r="AS943" i="1"/>
  <c r="AT939" i="1"/>
  <c r="AR939" i="1"/>
  <c r="AS939" i="1"/>
  <c r="AT935" i="1"/>
  <c r="AS935" i="1"/>
  <c r="AR935" i="1"/>
  <c r="AT931" i="1"/>
  <c r="AS931" i="1"/>
  <c r="AR931" i="1"/>
  <c r="AT927" i="1"/>
  <c r="AR927" i="1"/>
  <c r="AS927" i="1"/>
  <c r="AT923" i="1"/>
  <c r="AR923" i="1"/>
  <c r="AS923" i="1"/>
  <c r="AT919" i="1"/>
  <c r="AS919" i="1"/>
  <c r="AR919" i="1"/>
  <c r="AT915" i="1"/>
  <c r="AR915" i="1"/>
  <c r="AS915" i="1"/>
  <c r="AT911" i="1"/>
  <c r="AR911" i="1"/>
  <c r="AS911" i="1"/>
  <c r="AT907" i="1"/>
  <c r="AR907" i="1"/>
  <c r="AS907" i="1"/>
  <c r="AT903" i="1"/>
  <c r="AS903" i="1"/>
  <c r="AR903" i="1"/>
  <c r="AT899" i="1"/>
  <c r="AR899" i="1"/>
  <c r="AS899" i="1"/>
  <c r="AT895" i="1"/>
  <c r="AS895" i="1"/>
  <c r="AR895" i="1"/>
  <c r="AT891" i="1"/>
  <c r="AR891" i="1"/>
  <c r="AS891" i="1"/>
  <c r="AT887" i="1"/>
  <c r="AS887" i="1"/>
  <c r="AR887" i="1"/>
  <c r="AT883" i="1"/>
  <c r="AR883" i="1"/>
  <c r="AS883" i="1"/>
  <c r="AT879" i="1"/>
  <c r="AR879" i="1"/>
  <c r="AS879" i="1"/>
  <c r="AT875" i="1"/>
  <c r="AR875" i="1"/>
  <c r="AS875" i="1"/>
  <c r="AT871" i="1"/>
  <c r="AS871" i="1"/>
  <c r="AR871" i="1"/>
  <c r="AT867" i="1"/>
  <c r="AR867" i="1"/>
  <c r="AS867" i="1"/>
  <c r="AT863" i="1"/>
  <c r="AS863" i="1"/>
  <c r="AR863" i="1"/>
  <c r="AT859" i="1"/>
  <c r="AR859" i="1"/>
  <c r="AS859" i="1"/>
  <c r="AT855" i="1"/>
  <c r="AS855" i="1"/>
  <c r="AR855" i="1"/>
  <c r="AT851" i="1"/>
  <c r="AR851" i="1"/>
  <c r="AS851" i="1"/>
  <c r="AT847" i="1"/>
  <c r="AS847" i="1"/>
  <c r="AR847" i="1"/>
  <c r="AT843" i="1"/>
  <c r="AR843" i="1"/>
  <c r="AS843" i="1"/>
  <c r="AT839" i="1"/>
  <c r="AS839" i="1"/>
  <c r="AR839" i="1"/>
  <c r="AT835" i="1"/>
  <c r="AR835" i="1"/>
  <c r="AS835" i="1"/>
  <c r="AT831" i="1"/>
  <c r="AR831" i="1"/>
  <c r="AS831" i="1"/>
  <c r="AR827" i="1"/>
  <c r="AS827" i="1"/>
  <c r="AT827" i="1"/>
  <c r="AR823" i="1"/>
  <c r="AS823" i="1"/>
  <c r="AT823" i="1"/>
  <c r="AR819" i="1"/>
  <c r="AS819" i="1"/>
  <c r="AT819" i="1"/>
  <c r="AR815" i="1"/>
  <c r="AS815" i="1"/>
  <c r="AT815" i="1"/>
  <c r="AR811" i="1"/>
  <c r="AS811" i="1"/>
  <c r="AT811" i="1"/>
  <c r="AR807" i="1"/>
  <c r="AS807" i="1"/>
  <c r="AT807" i="1"/>
  <c r="AR803" i="1"/>
  <c r="AS803" i="1"/>
  <c r="AT803" i="1"/>
  <c r="AR799" i="1"/>
  <c r="AS799" i="1"/>
  <c r="AT799" i="1"/>
  <c r="AR795" i="1"/>
  <c r="AS795" i="1"/>
  <c r="AT795" i="1"/>
  <c r="AR791" i="1"/>
  <c r="AS791" i="1"/>
  <c r="AT791" i="1"/>
  <c r="AR787" i="1"/>
  <c r="AS787" i="1"/>
  <c r="AT787" i="1"/>
  <c r="AR783" i="1"/>
  <c r="AS783" i="1"/>
  <c r="AT783" i="1"/>
  <c r="AR779" i="1"/>
  <c r="AS779" i="1"/>
  <c r="AT779" i="1"/>
  <c r="AR775" i="1"/>
  <c r="AS775" i="1"/>
  <c r="AT775" i="1"/>
  <c r="AR771" i="1"/>
  <c r="AS771" i="1"/>
  <c r="AT771" i="1"/>
  <c r="AR767" i="1"/>
  <c r="AS767" i="1"/>
  <c r="AT767" i="1"/>
  <c r="AR763" i="1"/>
  <c r="AS763" i="1"/>
  <c r="AT763" i="1"/>
  <c r="AR759" i="1"/>
  <c r="AS759" i="1"/>
  <c r="AT759" i="1"/>
  <c r="AR755" i="1"/>
  <c r="AS755" i="1"/>
  <c r="AT755" i="1"/>
  <c r="AR751" i="1"/>
  <c r="AS751" i="1"/>
  <c r="AT751" i="1"/>
  <c r="AR747" i="1"/>
  <c r="AS747" i="1"/>
  <c r="AT747" i="1"/>
  <c r="AR743" i="1"/>
  <c r="AS743" i="1"/>
  <c r="AT743" i="1"/>
  <c r="AR739" i="1"/>
  <c r="AS739" i="1"/>
  <c r="AT739" i="1"/>
  <c r="AR735" i="1"/>
  <c r="AS735" i="1"/>
  <c r="AT735" i="1"/>
  <c r="AR731" i="1"/>
  <c r="AS731" i="1"/>
  <c r="AT731" i="1"/>
  <c r="AR727" i="1"/>
  <c r="AS727" i="1"/>
  <c r="AT727" i="1"/>
  <c r="AR723" i="1"/>
  <c r="AS723" i="1"/>
  <c r="AT723" i="1"/>
  <c r="AR719" i="1"/>
  <c r="AS719" i="1"/>
  <c r="AT719" i="1"/>
  <c r="AR715" i="1"/>
  <c r="AS715" i="1"/>
  <c r="AT715" i="1"/>
  <c r="AR711" i="1"/>
  <c r="AS711" i="1"/>
  <c r="AT711" i="1"/>
  <c r="AR707" i="1"/>
  <c r="AS707" i="1"/>
  <c r="AT707" i="1"/>
  <c r="AR703" i="1"/>
  <c r="AS703" i="1"/>
  <c r="AT703" i="1"/>
  <c r="AR699" i="1"/>
  <c r="AS699" i="1"/>
  <c r="AT699" i="1"/>
  <c r="AR695" i="1"/>
  <c r="AS695" i="1"/>
  <c r="AT695" i="1"/>
  <c r="AR691" i="1"/>
  <c r="AS691" i="1"/>
  <c r="AT691" i="1"/>
  <c r="AR687" i="1"/>
  <c r="AS687" i="1"/>
  <c r="AT687" i="1"/>
  <c r="AR683" i="1"/>
  <c r="AS683" i="1"/>
  <c r="AT683" i="1"/>
  <c r="AR679" i="1"/>
  <c r="AS679" i="1"/>
  <c r="AT679" i="1"/>
  <c r="AR675" i="1"/>
  <c r="AS675" i="1"/>
  <c r="AT675" i="1"/>
  <c r="AR671" i="1"/>
  <c r="AS671" i="1"/>
  <c r="AT671" i="1"/>
  <c r="AR667" i="1"/>
  <c r="AS667" i="1"/>
  <c r="AT667" i="1"/>
  <c r="AR663" i="1"/>
  <c r="AS663" i="1"/>
  <c r="AT663" i="1"/>
  <c r="AR659" i="1"/>
  <c r="AS659" i="1"/>
  <c r="AT659" i="1"/>
  <c r="AR655" i="1"/>
  <c r="AS655" i="1"/>
  <c r="AT655" i="1"/>
  <c r="AR651" i="1"/>
  <c r="AS651" i="1"/>
  <c r="AT651" i="1"/>
  <c r="AR647" i="1"/>
  <c r="AS647" i="1"/>
  <c r="AT647" i="1"/>
  <c r="AR643" i="1"/>
  <c r="AS643" i="1"/>
  <c r="AT643" i="1"/>
  <c r="AR639" i="1"/>
  <c r="AS639" i="1"/>
  <c r="AT639" i="1"/>
  <c r="AR635" i="1"/>
  <c r="AS635" i="1"/>
  <c r="AT635" i="1"/>
  <c r="AR631" i="1"/>
  <c r="AS631" i="1"/>
  <c r="AT631" i="1"/>
  <c r="AR627" i="1"/>
  <c r="AS627" i="1"/>
  <c r="AT627" i="1"/>
  <c r="AR623" i="1"/>
  <c r="AS623" i="1"/>
  <c r="AT623" i="1"/>
  <c r="AR619" i="1"/>
  <c r="AS619" i="1"/>
  <c r="AT619" i="1"/>
  <c r="AR615" i="1"/>
  <c r="AS615" i="1"/>
  <c r="AT615" i="1"/>
  <c r="AR611" i="1"/>
  <c r="AS611" i="1"/>
  <c r="AT611" i="1"/>
  <c r="AR607" i="1"/>
  <c r="AS607" i="1"/>
  <c r="AT607" i="1"/>
  <c r="AR603" i="1"/>
  <c r="AS603" i="1"/>
  <c r="AT603" i="1"/>
  <c r="AR599" i="1"/>
  <c r="AS599" i="1"/>
  <c r="AT599" i="1"/>
  <c r="AR595" i="1"/>
  <c r="AS595" i="1"/>
  <c r="AT595" i="1"/>
  <c r="AR591" i="1"/>
  <c r="AS591" i="1"/>
  <c r="AT591" i="1"/>
  <c r="AR587" i="1"/>
  <c r="AS587" i="1"/>
  <c r="AT587" i="1"/>
  <c r="AR583" i="1"/>
  <c r="AS583" i="1"/>
  <c r="AT583" i="1"/>
  <c r="AR579" i="1"/>
  <c r="AS579" i="1"/>
  <c r="AT579" i="1"/>
  <c r="AR575" i="1"/>
  <c r="AS575" i="1"/>
  <c r="AT575" i="1"/>
  <c r="AR571" i="1"/>
  <c r="AS571" i="1"/>
  <c r="AT571" i="1"/>
  <c r="AR567" i="1"/>
  <c r="AS567" i="1"/>
  <c r="AT567" i="1"/>
  <c r="AR563" i="1"/>
  <c r="AS563" i="1"/>
  <c r="AT563" i="1"/>
  <c r="AR559" i="1"/>
  <c r="AS559" i="1"/>
  <c r="AT559" i="1"/>
  <c r="AR555" i="1"/>
  <c r="AS555" i="1"/>
  <c r="AT555" i="1"/>
  <c r="AR551" i="1"/>
  <c r="AS551" i="1"/>
  <c r="AT551" i="1"/>
  <c r="AR547" i="1"/>
  <c r="AS547" i="1"/>
  <c r="AT547" i="1"/>
  <c r="AR543" i="1"/>
  <c r="AS543" i="1"/>
  <c r="AT543" i="1"/>
  <c r="AR539" i="1"/>
  <c r="AS539" i="1"/>
  <c r="AT539" i="1"/>
  <c r="AR535" i="1"/>
  <c r="AS535" i="1"/>
  <c r="AT535" i="1"/>
  <c r="AR531" i="1"/>
  <c r="AS531" i="1"/>
  <c r="AT531" i="1"/>
  <c r="AR527" i="1"/>
  <c r="AS527" i="1"/>
  <c r="AT527" i="1"/>
  <c r="AR523" i="1"/>
  <c r="AS523" i="1"/>
  <c r="AT523" i="1"/>
  <c r="AT519" i="1"/>
  <c r="AS519" i="1"/>
  <c r="AR519" i="1"/>
  <c r="AT515" i="1"/>
  <c r="AR515" i="1"/>
  <c r="AS515" i="1"/>
  <c r="AT511" i="1"/>
  <c r="AR511" i="1"/>
  <c r="AS511" i="1"/>
  <c r="AT507" i="1"/>
  <c r="AS507" i="1"/>
  <c r="AR507" i="1"/>
  <c r="AT503" i="1"/>
  <c r="AS503" i="1"/>
  <c r="AR503" i="1"/>
  <c r="AT499" i="1"/>
  <c r="AR499" i="1"/>
  <c r="AS499" i="1"/>
  <c r="AT495" i="1"/>
  <c r="AR495" i="1"/>
  <c r="AS495" i="1"/>
  <c r="AT491" i="1"/>
  <c r="AS491" i="1"/>
  <c r="AR491" i="1"/>
  <c r="AT487" i="1"/>
  <c r="AS487" i="1"/>
  <c r="AR487" i="1"/>
  <c r="AT483" i="1"/>
  <c r="AR483" i="1"/>
  <c r="AS483" i="1"/>
  <c r="AT479" i="1"/>
  <c r="AR479" i="1"/>
  <c r="AS479" i="1"/>
  <c r="AT475" i="1"/>
  <c r="AS475" i="1"/>
  <c r="AR475" i="1"/>
  <c r="AT471" i="1"/>
  <c r="AS471" i="1"/>
  <c r="AR471" i="1"/>
  <c r="AT467" i="1"/>
  <c r="AR467" i="1"/>
  <c r="AS467" i="1"/>
  <c r="AT463" i="1"/>
  <c r="AR463" i="1"/>
  <c r="AS463" i="1"/>
  <c r="AT459" i="1"/>
  <c r="AS459" i="1"/>
  <c r="AR459" i="1"/>
  <c r="AT455" i="1"/>
  <c r="AS455" i="1"/>
  <c r="AR455" i="1"/>
  <c r="AR451" i="1"/>
  <c r="AT451" i="1"/>
  <c r="AS451" i="1"/>
  <c r="AS447" i="1"/>
  <c r="AR447" i="1"/>
  <c r="AT447" i="1"/>
  <c r="AT443" i="1"/>
  <c r="AR443" i="1"/>
  <c r="AS443" i="1"/>
  <c r="AS439" i="1"/>
  <c r="AT439" i="1"/>
  <c r="AR439" i="1"/>
  <c r="AR435" i="1"/>
  <c r="AT435" i="1"/>
  <c r="AS435" i="1"/>
  <c r="AS431" i="1"/>
  <c r="AT431" i="1"/>
  <c r="AR431" i="1"/>
  <c r="AT427" i="1"/>
  <c r="AR427" i="1"/>
  <c r="AS427" i="1"/>
  <c r="AR423" i="1"/>
  <c r="AS423" i="1"/>
  <c r="AT423" i="1"/>
  <c r="AR419" i="1"/>
  <c r="AS419" i="1"/>
  <c r="AT419" i="1"/>
  <c r="AS415" i="1"/>
  <c r="AT415" i="1"/>
  <c r="AR415" i="1"/>
  <c r="AT411" i="1"/>
  <c r="AS411" i="1"/>
  <c r="AR411" i="1"/>
  <c r="AR407" i="1"/>
  <c r="AT407" i="1"/>
  <c r="AS407" i="1"/>
  <c r="AR403" i="1"/>
  <c r="AS403" i="1"/>
  <c r="AT403" i="1"/>
  <c r="AS399" i="1"/>
  <c r="AR399" i="1"/>
  <c r="AT399" i="1"/>
  <c r="AT395" i="1"/>
  <c r="AS395" i="1"/>
  <c r="AR395" i="1"/>
  <c r="AT391" i="1"/>
  <c r="AS391" i="1"/>
  <c r="AR391" i="1"/>
  <c r="AR387" i="1"/>
  <c r="AT387" i="1"/>
  <c r="AS387" i="1"/>
  <c r="AR383" i="1"/>
  <c r="AS383" i="1"/>
  <c r="AT383" i="1"/>
  <c r="AS379" i="1"/>
  <c r="AT379" i="1"/>
  <c r="AR379" i="1"/>
  <c r="AT375" i="1"/>
  <c r="AR375" i="1"/>
  <c r="AS375" i="1"/>
  <c r="AR371" i="1"/>
  <c r="AS371" i="1"/>
  <c r="AT371" i="1"/>
  <c r="AR367" i="1"/>
  <c r="AS367" i="1"/>
  <c r="AT367" i="1"/>
  <c r="AS363" i="1"/>
  <c r="AT363" i="1"/>
  <c r="AR363" i="1"/>
  <c r="AT359" i="1"/>
  <c r="AS359" i="1"/>
  <c r="AR359" i="1"/>
  <c r="AR355" i="1"/>
  <c r="AT355" i="1"/>
  <c r="AS355" i="1"/>
  <c r="AS351" i="1"/>
  <c r="AT351" i="1"/>
  <c r="AR351" i="1"/>
  <c r="AS347" i="1"/>
  <c r="AR347" i="1"/>
  <c r="AT347" i="1"/>
  <c r="AS343" i="1"/>
  <c r="AT343" i="1"/>
  <c r="AR343" i="1"/>
  <c r="AS339" i="1"/>
  <c r="AR339" i="1"/>
  <c r="AT339" i="1"/>
  <c r="AS335" i="1"/>
  <c r="AT335" i="1"/>
  <c r="AR335" i="1"/>
  <c r="AS331" i="1"/>
  <c r="AR331" i="1"/>
  <c r="AT331" i="1"/>
  <c r="AS327" i="1"/>
  <c r="AR327" i="1"/>
  <c r="AT327" i="1"/>
  <c r="AS323" i="1"/>
  <c r="AR323" i="1"/>
  <c r="AT323" i="1"/>
  <c r="AS319" i="1"/>
  <c r="AT319" i="1"/>
  <c r="AR319" i="1"/>
  <c r="AS315" i="1"/>
  <c r="AT315" i="1"/>
  <c r="AR315" i="1"/>
  <c r="AS311" i="1"/>
  <c r="AR311" i="1"/>
  <c r="AT311" i="1"/>
  <c r="AS307" i="1"/>
  <c r="AR307" i="1"/>
  <c r="AT307" i="1"/>
  <c r="AS303" i="1"/>
  <c r="AT303" i="1"/>
  <c r="AR303" i="1"/>
  <c r="AS299" i="1"/>
  <c r="AT299" i="1"/>
  <c r="AR299" i="1"/>
  <c r="AS295" i="1"/>
  <c r="AR295" i="1"/>
  <c r="AT295" i="1"/>
  <c r="AS291" i="1"/>
  <c r="AR291" i="1"/>
  <c r="AT291" i="1"/>
  <c r="AS287" i="1"/>
  <c r="AT287" i="1"/>
  <c r="AR287" i="1"/>
  <c r="AS283" i="1"/>
  <c r="AR283" i="1"/>
  <c r="AT283" i="1"/>
  <c r="AS279" i="1"/>
  <c r="AT279" i="1"/>
  <c r="AR279" i="1"/>
  <c r="AS275" i="1"/>
  <c r="AR275" i="1"/>
  <c r="AT275" i="1"/>
  <c r="AS271" i="1"/>
  <c r="AT271" i="1"/>
  <c r="AR271" i="1"/>
  <c r="AS267" i="1"/>
  <c r="AT267" i="1"/>
  <c r="AR267" i="1"/>
  <c r="AS263" i="1"/>
  <c r="AT263" i="1"/>
  <c r="AR263" i="1"/>
  <c r="AS259" i="1"/>
  <c r="AT259" i="1"/>
  <c r="AR259" i="1"/>
  <c r="AS255" i="1"/>
  <c r="AT255" i="1"/>
  <c r="AR255" i="1"/>
  <c r="AS251" i="1"/>
  <c r="AT251" i="1"/>
  <c r="AR251" i="1"/>
  <c r="AS247" i="1"/>
  <c r="AT247" i="1"/>
  <c r="AR247" i="1"/>
  <c r="AS243" i="1"/>
  <c r="AT243" i="1"/>
  <c r="AR243" i="1"/>
  <c r="AR239" i="1"/>
  <c r="AS239" i="1"/>
  <c r="AT239" i="1"/>
  <c r="AR235" i="1"/>
  <c r="AT235" i="1"/>
  <c r="AS235" i="1"/>
  <c r="AR231" i="1"/>
  <c r="AT231" i="1"/>
  <c r="AS231" i="1"/>
  <c r="AR227" i="1"/>
  <c r="AS227" i="1"/>
  <c r="AT227" i="1"/>
  <c r="AR223" i="1"/>
  <c r="AS223" i="1"/>
  <c r="AT223" i="1"/>
  <c r="AR219" i="1"/>
  <c r="AT219" i="1"/>
  <c r="AS219" i="1"/>
  <c r="AR215" i="1"/>
  <c r="AS215" i="1"/>
  <c r="AT215" i="1"/>
  <c r="AR211" i="1"/>
  <c r="AS211" i="1"/>
  <c r="AT211" i="1"/>
  <c r="AR207" i="1"/>
  <c r="AS207" i="1"/>
  <c r="AT207" i="1"/>
  <c r="AR203" i="1"/>
  <c r="AT203" i="1"/>
  <c r="AS203" i="1"/>
  <c r="AR199" i="1"/>
  <c r="AT199" i="1"/>
  <c r="AS199" i="1"/>
  <c r="AR195" i="1"/>
  <c r="AS195" i="1"/>
  <c r="AT195" i="1"/>
  <c r="AR191" i="1"/>
  <c r="AS191" i="1"/>
  <c r="AT191" i="1"/>
  <c r="AR187" i="1"/>
  <c r="AT187" i="1"/>
  <c r="AS187" i="1"/>
  <c r="AR183" i="1"/>
  <c r="AS183" i="1"/>
  <c r="AT183" i="1"/>
  <c r="AR179" i="1"/>
  <c r="AS179" i="1"/>
  <c r="AT179" i="1"/>
  <c r="AR175" i="1"/>
  <c r="AS175" i="1"/>
  <c r="AT175" i="1"/>
  <c r="AR171" i="1"/>
  <c r="AT171" i="1"/>
  <c r="AS171" i="1"/>
  <c r="AR167" i="1"/>
  <c r="AS167" i="1"/>
  <c r="AT167" i="1"/>
  <c r="AR163" i="1"/>
  <c r="AS163" i="1"/>
  <c r="AT163" i="1"/>
  <c r="AR159" i="1"/>
  <c r="AS159" i="1"/>
  <c r="AT159" i="1"/>
  <c r="AR155" i="1"/>
  <c r="AT155" i="1"/>
  <c r="AS155" i="1"/>
  <c r="AR151" i="1"/>
  <c r="AS151" i="1"/>
  <c r="AT151" i="1"/>
  <c r="AR147" i="1"/>
  <c r="AS147" i="1"/>
  <c r="AT147" i="1"/>
  <c r="AR143" i="1"/>
  <c r="AS143" i="1"/>
  <c r="AT143" i="1"/>
  <c r="AR139" i="1"/>
  <c r="AT139" i="1"/>
  <c r="AS139" i="1"/>
  <c r="AR135" i="1"/>
  <c r="AS135" i="1"/>
  <c r="AT135" i="1"/>
  <c r="AR131" i="1"/>
  <c r="AS131" i="1"/>
  <c r="AT131" i="1"/>
  <c r="AR127" i="1"/>
  <c r="AS127" i="1"/>
  <c r="AT127" i="1"/>
  <c r="AT122" i="1"/>
  <c r="AS122" i="1"/>
  <c r="AR122" i="1"/>
  <c r="AT118" i="1"/>
  <c r="AS118" i="1"/>
  <c r="AR118" i="1"/>
  <c r="AS114" i="1"/>
  <c r="AR114" i="1"/>
  <c r="AT114" i="1"/>
  <c r="AS110" i="1"/>
  <c r="AR110" i="1"/>
  <c r="AT110" i="1"/>
  <c r="AR106" i="1"/>
  <c r="AT106" i="1"/>
  <c r="AS106" i="1"/>
  <c r="AT102" i="1"/>
  <c r="AS102" i="1"/>
  <c r="AR102" i="1"/>
  <c r="AS98" i="1"/>
  <c r="AR98" i="1"/>
  <c r="AT98" i="1"/>
  <c r="AS94" i="1"/>
  <c r="AR94" i="1"/>
  <c r="AT94" i="1"/>
  <c r="AT90" i="1"/>
  <c r="AS90" i="1"/>
  <c r="AR90" i="1"/>
  <c r="AT86" i="1"/>
  <c r="AS86" i="1"/>
  <c r="AR86" i="1"/>
  <c r="AS82" i="1"/>
  <c r="AR82" i="1"/>
  <c r="AT82" i="1"/>
  <c r="AS78" i="1"/>
  <c r="AR78" i="1"/>
  <c r="AT78" i="1"/>
  <c r="AR74" i="1"/>
  <c r="AT74" i="1"/>
  <c r="AS74" i="1"/>
  <c r="AT70" i="1"/>
  <c r="AS70" i="1"/>
  <c r="AR70" i="1"/>
  <c r="AS66" i="1"/>
  <c r="AR66" i="1"/>
  <c r="AT66" i="1"/>
  <c r="AT61" i="1"/>
  <c r="AR61" i="1"/>
  <c r="AS61" i="1"/>
  <c r="AT57" i="1"/>
  <c r="AS57" i="1"/>
  <c r="AR57" i="1"/>
  <c r="AT53" i="1"/>
  <c r="AS53" i="1"/>
  <c r="AR53" i="1"/>
  <c r="AT49" i="1"/>
  <c r="AS49" i="1"/>
  <c r="AR49" i="1"/>
  <c r="AT45" i="1"/>
  <c r="AS45" i="1"/>
  <c r="AR45" i="1"/>
  <c r="AT41" i="1"/>
  <c r="AS41" i="1"/>
  <c r="AR41" i="1"/>
  <c r="AT37" i="1"/>
  <c r="AS37" i="1"/>
  <c r="AR37" i="1"/>
  <c r="AT33" i="1"/>
  <c r="AS33" i="1"/>
  <c r="AR33" i="1"/>
  <c r="AT29" i="1"/>
  <c r="AS29" i="1"/>
  <c r="AR29" i="1"/>
  <c r="AT25" i="1"/>
  <c r="AS25" i="1"/>
  <c r="AR25" i="1"/>
  <c r="AT21" i="1"/>
  <c r="AS21" i="1"/>
  <c r="AR21" i="1"/>
  <c r="AT17" i="1"/>
  <c r="AS17" i="1"/>
  <c r="AR17" i="1"/>
  <c r="AT13" i="1"/>
  <c r="AS13" i="1"/>
  <c r="AR13" i="1"/>
  <c r="AT9" i="1"/>
  <c r="AR9" i="1"/>
  <c r="AS9" i="1"/>
  <c r="AT24" i="1"/>
  <c r="AT51" i="1"/>
  <c r="AT27" i="1"/>
  <c r="AT8" i="1"/>
  <c r="AT32" i="1"/>
  <c r="AT59" i="1"/>
  <c r="AT35" i="1"/>
  <c r="AT43" i="1"/>
  <c r="AT11" i="1"/>
  <c r="AT16" i="1"/>
  <c r="AT19" i="1"/>
  <c r="AT62" i="1"/>
  <c r="AT54" i="1"/>
  <c r="AT46" i="1"/>
  <c r="AT38" i="1"/>
  <c r="AT55" i="1"/>
  <c r="AT47" i="1"/>
  <c r="AT39" i="1"/>
  <c r="AT31" i="1"/>
  <c r="AT23" i="1"/>
  <c r="AT15" i="1"/>
  <c r="AT7" i="1"/>
  <c r="AQ5" i="1"/>
  <c r="F1097" i="1" s="1"/>
  <c r="AT34" i="1"/>
  <c r="AT26" i="1"/>
  <c r="AT18" i="1"/>
  <c r="AT10" i="1"/>
  <c r="AL5" i="1"/>
  <c r="P1088" i="1" s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S6" i="1"/>
  <c r="T6" i="1"/>
  <c r="Q5" i="1"/>
  <c r="R5" i="1"/>
  <c r="P5" i="1"/>
  <c r="F1098" i="1" l="1"/>
  <c r="X1101" i="1" s="1"/>
  <c r="F1099" i="1"/>
  <c r="X1102" i="1" s="1"/>
  <c r="AE1103" i="1"/>
  <c r="T1091" i="1"/>
  <c r="AB1103" i="1"/>
  <c r="F1100" i="1"/>
  <c r="X1103" i="1" s="1"/>
  <c r="P1089" i="1"/>
  <c r="T1089" i="1" s="1"/>
  <c r="AD1102" i="1" l="1"/>
  <c r="X5" i="1" l="1"/>
  <c r="AD5" i="1" l="1"/>
  <c r="AE5" i="1" l="1"/>
  <c r="AB5" i="1"/>
  <c r="AA5" i="1"/>
  <c r="AC5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6" i="1"/>
  <c r="AK85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6" i="1"/>
  <c r="AK5" i="1" l="1"/>
  <c r="V1098" i="1"/>
  <c r="AG5" i="1"/>
  <c r="H976" i="1"/>
  <c r="H975" i="1"/>
  <c r="D5" i="1"/>
  <c r="AP5" i="1" l="1"/>
  <c r="F1096" i="1" s="1"/>
  <c r="P1086" i="1"/>
  <c r="H5" i="1"/>
  <c r="V1097" i="1"/>
  <c r="AA1097" i="1"/>
  <c r="M1103" i="1" l="1"/>
  <c r="P1091" i="1"/>
  <c r="AD1103" i="1" s="1"/>
  <c r="AD1100" i="1"/>
  <c r="Z1082" i="1"/>
  <c r="Y1082" i="1"/>
  <c r="Y1087" i="1" s="1"/>
  <c r="AB1083" i="1"/>
  <c r="AA1083" i="1"/>
  <c r="J1104" i="1" s="1"/>
  <c r="W1087" i="1"/>
  <c r="X1087" i="1" l="1"/>
  <c r="AA1086" i="1" s="1"/>
  <c r="AA1087" i="1" s="1"/>
  <c r="S1103" i="1" s="1"/>
  <c r="AB1086" i="1"/>
  <c r="AB1087" i="1" s="1"/>
  <c r="J1103" i="1" s="1"/>
  <c r="S1104" i="1"/>
  <c r="R1103" i="1" l="1"/>
  <c r="I1103" i="1"/>
  <c r="L5" i="1"/>
  <c r="O1088" i="1" s="1"/>
  <c r="AC1102" i="1" s="1"/>
  <c r="M5" i="1"/>
  <c r="O1087" i="1"/>
  <c r="AC1101" i="1" s="1"/>
  <c r="O1091" i="1" l="1"/>
  <c r="AC1103" i="1" s="1"/>
  <c r="T5" i="1"/>
  <c r="E1097" i="1" s="1"/>
  <c r="J1097" i="1" s="1"/>
  <c r="S5" i="1"/>
  <c r="E1096" i="1" s="1"/>
  <c r="J1096" i="1" s="1"/>
</calcChain>
</file>

<file path=xl/sharedStrings.xml><?xml version="1.0" encoding="utf-8"?>
<sst xmlns="http://schemas.openxmlformats.org/spreadsheetml/2006/main" count="10770" uniqueCount="2534">
  <si>
    <t>İL</t>
  </si>
  <si>
    <t>İLÇE</t>
  </si>
  <si>
    <t>ADANA</t>
  </si>
  <si>
    <t>ALADAĞ</t>
  </si>
  <si>
    <t>CEYHAN</t>
  </si>
  <si>
    <t>ÇUKUROVA</t>
  </si>
  <si>
    <t>FEKE</t>
  </si>
  <si>
    <t>İMAMOĞLU</t>
  </si>
  <si>
    <t>KARAİSALI</t>
  </si>
  <si>
    <t>KARATAŞ</t>
  </si>
  <si>
    <t>KOZAN</t>
  </si>
  <si>
    <t>POZANTI</t>
  </si>
  <si>
    <t>SAİMBEYLİ</t>
  </si>
  <si>
    <t>SARIÇAM</t>
  </si>
  <si>
    <t>SEYHAN</t>
  </si>
  <si>
    <t>TUFANBEYLİ</t>
  </si>
  <si>
    <t>YUMURTALIK</t>
  </si>
  <si>
    <t>YÜREĞİR</t>
  </si>
  <si>
    <t>ADIYAMAN</t>
  </si>
  <si>
    <t>BESNİ</t>
  </si>
  <si>
    <t>ÇELİKHAN</t>
  </si>
  <si>
    <t>GERGER</t>
  </si>
  <si>
    <t>KAHTA</t>
  </si>
  <si>
    <t>SAMSAT</t>
  </si>
  <si>
    <t>SİNCİK</t>
  </si>
  <si>
    <t>TUT</t>
  </si>
  <si>
    <t>AFYONKARAHİSAR</t>
  </si>
  <si>
    <t>BAŞMAKÇI</t>
  </si>
  <si>
    <t>BOLVADİN</t>
  </si>
  <si>
    <t>ÇAY</t>
  </si>
  <si>
    <t>ÇOBANLAR</t>
  </si>
  <si>
    <t>DAZKIRI</t>
  </si>
  <si>
    <t>DİNAR</t>
  </si>
  <si>
    <t>EMİRDAĞ</t>
  </si>
  <si>
    <t>EVCİLER</t>
  </si>
  <si>
    <t>HOCALAR</t>
  </si>
  <si>
    <t>İHSANİYE</t>
  </si>
  <si>
    <t>İSCEHİSAR</t>
  </si>
  <si>
    <t>KIZILÖREN</t>
  </si>
  <si>
    <t>SANDIKLI</t>
  </si>
  <si>
    <t>SİNANPAŞA</t>
  </si>
  <si>
    <t>SULTANDAĞI</t>
  </si>
  <si>
    <t>ŞUHUT</t>
  </si>
  <si>
    <t>AĞRI</t>
  </si>
  <si>
    <t>DİYADİN</t>
  </si>
  <si>
    <t>DOĞUBEYAZIT</t>
  </si>
  <si>
    <t>ELEŞKİRT</t>
  </si>
  <si>
    <t>HAMUR</t>
  </si>
  <si>
    <t>PATNOS</t>
  </si>
  <si>
    <t>TAŞLIÇAY</t>
  </si>
  <si>
    <t>TUTAK</t>
  </si>
  <si>
    <t>AKSARAY</t>
  </si>
  <si>
    <t>AĞAÇÖREN</t>
  </si>
  <si>
    <t>ESKİL</t>
  </si>
  <si>
    <t>GÜLAĞAÇ</t>
  </si>
  <si>
    <t>GÜZELYURT</t>
  </si>
  <si>
    <t>SARIYAHŞİ</t>
  </si>
  <si>
    <t>AMASYA</t>
  </si>
  <si>
    <t>GÖYNÜCEK</t>
  </si>
  <si>
    <t>GÜMÜŞHACIKÖY</t>
  </si>
  <si>
    <t>HAMAMÖZÜ</t>
  </si>
  <si>
    <t>MERZİFON</t>
  </si>
  <si>
    <t>SULUOVA</t>
  </si>
  <si>
    <t>TAŞOVA</t>
  </si>
  <si>
    <t>ANKARA</t>
  </si>
  <si>
    <t>AKYURT</t>
  </si>
  <si>
    <t>ALTINDAĞ</t>
  </si>
  <si>
    <t>AYAŞ</t>
  </si>
  <si>
    <t>BALA</t>
  </si>
  <si>
    <t>BEYPAZARI</t>
  </si>
  <si>
    <t>ÇAMLIDERE</t>
  </si>
  <si>
    <t>ÇANKAYA</t>
  </si>
  <si>
    <t>ÇUBUK</t>
  </si>
  <si>
    <t>ELMADAĞ</t>
  </si>
  <si>
    <t>ETİMESGUT</t>
  </si>
  <si>
    <t>EVREN</t>
  </si>
  <si>
    <t>GÜDÜL</t>
  </si>
  <si>
    <t>HAYMANA</t>
  </si>
  <si>
    <t>KALECİK</t>
  </si>
  <si>
    <t>KEÇİÖREN</t>
  </si>
  <si>
    <t>KIZILCAHAMAM</t>
  </si>
  <si>
    <t>MAMAK</t>
  </si>
  <si>
    <t>NALLIHAN</t>
  </si>
  <si>
    <t>POLATLI</t>
  </si>
  <si>
    <t>PURSAKLAR</t>
  </si>
  <si>
    <t>SİNCAN</t>
  </si>
  <si>
    <t>ŞEREFLİKOÇHİSAR</t>
  </si>
  <si>
    <t>YENİMAHALLE</t>
  </si>
  <si>
    <t>ANTALYA</t>
  </si>
  <si>
    <t>AKSEKİ</t>
  </si>
  <si>
    <t>ALANYA</t>
  </si>
  <si>
    <t>DEMRE</t>
  </si>
  <si>
    <t>DÖŞEMEALTI</t>
  </si>
  <si>
    <t>ELMALI</t>
  </si>
  <si>
    <t>FİNİKE</t>
  </si>
  <si>
    <t>GAZİPAŞA</t>
  </si>
  <si>
    <t>GÜNDOĞMUŞ</t>
  </si>
  <si>
    <t>İBRADI</t>
  </si>
  <si>
    <t>KAŞ</t>
  </si>
  <si>
    <t>KEPEZ</t>
  </si>
  <si>
    <t>KONYAALTI</t>
  </si>
  <si>
    <t>KORKUTELİ</t>
  </si>
  <si>
    <t>KUMLUCA</t>
  </si>
  <si>
    <t>MANAVGAT</t>
  </si>
  <si>
    <t>MURATPAŞA</t>
  </si>
  <si>
    <t>SERİK</t>
  </si>
  <si>
    <t>ARDAHAN</t>
  </si>
  <si>
    <t>ÇILDIR</t>
  </si>
  <si>
    <t>DAMAL</t>
  </si>
  <si>
    <t>GÖLE</t>
  </si>
  <si>
    <t>HANAK</t>
  </si>
  <si>
    <t>POSOF</t>
  </si>
  <si>
    <t>ARTVİN</t>
  </si>
  <si>
    <t>ARDANUÇ</t>
  </si>
  <si>
    <t>ARHAVİ</t>
  </si>
  <si>
    <t>BORÇKA</t>
  </si>
  <si>
    <t>HOPA</t>
  </si>
  <si>
    <t>MURGUL</t>
  </si>
  <si>
    <t>ŞAVŞAT</t>
  </si>
  <si>
    <t>YUSUFELİ</t>
  </si>
  <si>
    <t>AYDIN</t>
  </si>
  <si>
    <t>BOZDOĞAN</t>
  </si>
  <si>
    <t>BUHARKENT</t>
  </si>
  <si>
    <t>ÇİNE</t>
  </si>
  <si>
    <t>DİDİM</t>
  </si>
  <si>
    <t>EFELER</t>
  </si>
  <si>
    <t>GERMENCİK</t>
  </si>
  <si>
    <t>İNCİRLİOVA</t>
  </si>
  <si>
    <t>KARACASU</t>
  </si>
  <si>
    <t>KARPUZLU</t>
  </si>
  <si>
    <t>KOÇARLI</t>
  </si>
  <si>
    <t>KÖŞK</t>
  </si>
  <si>
    <t>KUŞADASI</t>
  </si>
  <si>
    <t>KUYUCAK</t>
  </si>
  <si>
    <t>NAZİLLİ</t>
  </si>
  <si>
    <t>SÖKE</t>
  </si>
  <si>
    <t>SULTANHİSAR</t>
  </si>
  <si>
    <t>BALIKESİR</t>
  </si>
  <si>
    <t>ALTIEYLÜL</t>
  </si>
  <si>
    <t>AYVALIK</t>
  </si>
  <si>
    <t>BALYA</t>
  </si>
  <si>
    <t>BANDIRMA</t>
  </si>
  <si>
    <t>BİGADİÇ</t>
  </si>
  <si>
    <t>BURHANİYE</t>
  </si>
  <si>
    <t>DURSUNBEY</t>
  </si>
  <si>
    <t>ERDEK</t>
  </si>
  <si>
    <t>GÖMEÇ</t>
  </si>
  <si>
    <t>HAVRAN</t>
  </si>
  <si>
    <t>İVRİNDİ</t>
  </si>
  <si>
    <t>KARESİ</t>
  </si>
  <si>
    <t>KEPSUT</t>
  </si>
  <si>
    <t>MANYAS</t>
  </si>
  <si>
    <t>MARMARA</t>
  </si>
  <si>
    <t>SAVAŞTEPE</t>
  </si>
  <si>
    <t>SINDIRGI</t>
  </si>
  <si>
    <t>SUSURLUK</t>
  </si>
  <si>
    <t>BARTIN</t>
  </si>
  <si>
    <t>AMASRA</t>
  </si>
  <si>
    <t>KURUCAŞİLE</t>
  </si>
  <si>
    <t>ULUS</t>
  </si>
  <si>
    <t>BATMAN</t>
  </si>
  <si>
    <t>BEŞİRİ</t>
  </si>
  <si>
    <t>GERCÜŞ</t>
  </si>
  <si>
    <t>HASANKEYF</t>
  </si>
  <si>
    <t>KOZLUK</t>
  </si>
  <si>
    <t>SASON</t>
  </si>
  <si>
    <t>BAYBURT</t>
  </si>
  <si>
    <t>AYDINTEPE</t>
  </si>
  <si>
    <t>DEMİRÖZÜ</t>
  </si>
  <si>
    <t>BİLECİK</t>
  </si>
  <si>
    <t>BOZÜYÜK</t>
  </si>
  <si>
    <t>GÖLPAZARI</t>
  </si>
  <si>
    <t>İNHİSAR</t>
  </si>
  <si>
    <t>OSMANELİ</t>
  </si>
  <si>
    <t>PAZARYERİ</t>
  </si>
  <si>
    <t>SÖĞÜT</t>
  </si>
  <si>
    <t>BİNGÖL</t>
  </si>
  <si>
    <t>ADAKLI</t>
  </si>
  <si>
    <t>GENÇ</t>
  </si>
  <si>
    <t>KARLIOVA</t>
  </si>
  <si>
    <t>KIĞI</t>
  </si>
  <si>
    <t>SOLHAN</t>
  </si>
  <si>
    <t>YAYLADERE</t>
  </si>
  <si>
    <t>YEDİSU</t>
  </si>
  <si>
    <t>BİTLİS</t>
  </si>
  <si>
    <t>ADİLCEVAZ</t>
  </si>
  <si>
    <t>AHLAT</t>
  </si>
  <si>
    <t>GÜROYMAK</t>
  </si>
  <si>
    <t>HİZAN</t>
  </si>
  <si>
    <t>MUTKİ</t>
  </si>
  <si>
    <t>TATVAN</t>
  </si>
  <si>
    <t>BOLU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</si>
  <si>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</si>
  <si>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</si>
  <si>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</si>
  <si>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</si>
  <si>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</si>
  <si>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</si>
  <si>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</si>
  <si>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</si>
  <si>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BURDUR</t>
  </si>
  <si>
    <t>AĞLASUN</t>
  </si>
  <si>
    <t>BUCAK</t>
  </si>
  <si>
    <t>ÇAVDIR</t>
  </si>
  <si>
    <t>ÇELTİKÇİ</t>
  </si>
  <si>
    <t>GÖLHİSAR</t>
  </si>
  <si>
    <t>KARAMANLI</t>
  </si>
  <si>
    <t>TEFENNİ</t>
  </si>
  <si>
    <t>YEŞİLOVA</t>
  </si>
  <si>
    <t>BURSA</t>
  </si>
  <si>
    <t>BÜYÜKORHAN</t>
  </si>
  <si>
    <t>GEMLİK</t>
  </si>
  <si>
    <t>GÜRSU</t>
  </si>
  <si>
    <t>HARMANCIK</t>
  </si>
  <si>
    <t>İNEGÖL</t>
  </si>
  <si>
    <t>İZNİK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</si>
  <si>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</si>
  <si>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</si>
  <si>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</si>
  <si>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</si>
  <si>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</si>
  <si>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</si>
  <si>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</si>
  <si>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</si>
  <si>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</si>
  <si>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YILDIRIM</t>
  </si>
  <si>
    <t>ÇANAKKALE</t>
  </si>
  <si>
    <t>BAYRAMİÇ</t>
  </si>
  <si>
    <t>BİGA</t>
  </si>
  <si>
    <t>BOZCAADA</t>
  </si>
  <si>
    <t>ÇAN</t>
  </si>
  <si>
    <t>ECEABAT</t>
  </si>
  <si>
    <t>EZİNE</t>
  </si>
  <si>
    <t>GELİBOLU</t>
  </si>
  <si>
    <t>GÖKÇEADA</t>
  </si>
  <si>
    <t>LAPSEKİ</t>
  </si>
  <si>
    <t>ÇANKIRI</t>
  </si>
  <si>
    <t>ATKARACALAR</t>
  </si>
  <si>
    <t>BAYRAMÖREN</t>
  </si>
  <si>
    <t>ÇERKEŞ</t>
  </si>
  <si>
    <t>ELDİVAN</t>
  </si>
  <si>
    <t>ILGAZ</t>
  </si>
  <si>
    <t>KIZILIRMAK</t>
  </si>
  <si>
    <t>KORGUN</t>
  </si>
  <si>
    <t>KURŞUNLU</t>
  </si>
  <si>
    <t>ORTA</t>
  </si>
  <si>
    <t>ŞABANÖZÜ</t>
  </si>
  <si>
    <t>YAPRAKLI</t>
  </si>
  <si>
    <t>ÇORUM</t>
  </si>
  <si>
    <t>ALACA</t>
  </si>
  <si>
    <t>BOĞAZKALE</t>
  </si>
  <si>
    <t>DODURGA</t>
  </si>
  <si>
    <t>İSKİLİP</t>
  </si>
  <si>
    <t>KARGI</t>
  </si>
  <si>
    <t>LAÇİN</t>
  </si>
  <si>
    <t>MECİTÖZÜ</t>
  </si>
  <si>
    <t>OĞUZLAR</t>
  </si>
  <si>
    <t>OSMANCIK</t>
  </si>
  <si>
    <t>SUNGURLU</t>
  </si>
  <si>
    <t>UĞURLUDAĞ</t>
  </si>
  <si>
    <t>DENİZLİ</t>
  </si>
  <si>
    <t>ACIPAYAM</t>
  </si>
  <si>
    <t>BABADAĞ</t>
  </si>
  <si>
    <t>BAKLAN</t>
  </si>
  <si>
    <t>BEKİLLİ</t>
  </si>
  <si>
    <t>BEYAĞAÇ</t>
  </si>
  <si>
    <t>BULDAN</t>
  </si>
  <si>
    <t>ÇAL</t>
  </si>
  <si>
    <t>ÇAMELİ</t>
  </si>
  <si>
    <t>ÇARDAK</t>
  </si>
  <si>
    <t>ÇİVRİL</t>
  </si>
  <si>
    <t>GÜNEY</t>
  </si>
  <si>
    <t>HONAZ</t>
  </si>
  <si>
    <t>MERKEZEFENDİ</t>
  </si>
  <si>
    <t>PAMUKKALE</t>
  </si>
  <si>
    <t>SARAYKÖY</t>
  </si>
  <si>
    <t>SERİNHİSAR</t>
  </si>
  <si>
    <t>TAVAS</t>
  </si>
  <si>
    <t>DİYARBAKIR</t>
  </si>
  <si>
    <t>BAĞLAR</t>
  </si>
  <si>
    <t>BİSMİL</t>
  </si>
  <si>
    <t>ÇERMİK</t>
  </si>
  <si>
    <t>ÇINAR</t>
  </si>
  <si>
    <t>ÇÜNGÜŞ</t>
  </si>
  <si>
    <t>DİCLE</t>
  </si>
  <si>
    <t>EĞİL</t>
  </si>
  <si>
    <t>ERGANİ</t>
  </si>
  <si>
    <t>HANİ</t>
  </si>
  <si>
    <t>HAZRO</t>
  </si>
  <si>
    <t>KAYAPINAR</t>
  </si>
  <si>
    <t>KOCAKÖY</t>
  </si>
  <si>
    <t>KULP</t>
  </si>
  <si>
    <t>LİCE</t>
  </si>
  <si>
    <t>SİLVAN</t>
  </si>
  <si>
    <t>SUR</t>
  </si>
  <si>
    <t>DÜZCE</t>
  </si>
  <si>
    <t>AKÇAKOCA</t>
  </si>
  <si>
    <t>CUMAYERİ</t>
  </si>
  <si>
    <t>ÇİLİMLİ</t>
  </si>
  <si>
    <t>GÖLYAKA</t>
  </si>
  <si>
    <t>GÜMÜŞOVA</t>
  </si>
  <si>
    <t>KAYNAŞLI</t>
  </si>
  <si>
    <t>YIĞILCA</t>
  </si>
  <si>
    <t>EDİRNE</t>
  </si>
  <si>
    <t>ENEZ</t>
  </si>
  <si>
    <t>HAVSA</t>
  </si>
  <si>
    <t>İPSALA</t>
  </si>
  <si>
    <t>KEŞAN</t>
  </si>
  <si>
    <t>LALAPAŞA</t>
  </si>
  <si>
    <t>MERİÇ</t>
  </si>
  <si>
    <t>SÜLOĞLU</t>
  </si>
  <si>
    <t>UZUNKÖPRÜ</t>
  </si>
  <si>
    <t>ELAZIĞ</t>
  </si>
  <si>
    <t>AĞIN</t>
  </si>
  <si>
    <t>ALACAKAYA</t>
  </si>
  <si>
    <t>ARICAK</t>
  </si>
  <si>
    <t>BASKİL</t>
  </si>
  <si>
    <t>KARAKOÇAN</t>
  </si>
  <si>
    <t>KEBAN</t>
  </si>
  <si>
    <t>KOVANCILAR</t>
  </si>
  <si>
    <t>MADEN</t>
  </si>
  <si>
    <t>PALU</t>
  </si>
  <si>
    <t>SİVRİCE</t>
  </si>
  <si>
    <t>ERZİNCAN</t>
  </si>
  <si>
    <t>ÇAYIRLI</t>
  </si>
  <si>
    <t>İLİÇ</t>
  </si>
  <si>
    <t>KEMAH</t>
  </si>
  <si>
    <t>KEMALİYE</t>
  </si>
  <si>
    <t>OTLUKBELİ</t>
  </si>
  <si>
    <t>REFAHİYE</t>
  </si>
  <si>
    <t>TERCAN</t>
  </si>
  <si>
    <t>ÜZÜMLÜ</t>
  </si>
  <si>
    <t>ERZURUM</t>
  </si>
  <si>
    <t>AŞKALE</t>
  </si>
  <si>
    <t>AZİZİYE</t>
  </si>
  <si>
    <t>ÇAT</t>
  </si>
  <si>
    <t>HINIS</t>
  </si>
  <si>
    <t>HORASAN</t>
  </si>
  <si>
    <t>İSPİR</t>
  </si>
  <si>
    <t>KARAÇOBAN</t>
  </si>
  <si>
    <t>KARAYAZI</t>
  </si>
  <si>
    <t>KÖPRÜKÖY</t>
  </si>
  <si>
    <t>NARMAN</t>
  </si>
  <si>
    <t>OLTU</t>
  </si>
  <si>
    <t>OLUR</t>
  </si>
  <si>
    <t>PALANDÖKEN</t>
  </si>
  <si>
    <t>PASİNLER</t>
  </si>
  <si>
    <t>PAZARYOLU</t>
  </si>
  <si>
    <t>ŞENKAYA</t>
  </si>
  <si>
    <t>TEKMAN</t>
  </si>
  <si>
    <t>TORTUM</t>
  </si>
  <si>
    <t>UZUNDERE</t>
  </si>
  <si>
    <t>YAKUTİYE</t>
  </si>
  <si>
    <t>ESKİŞEHİR</t>
  </si>
  <si>
    <t>ALPU</t>
  </si>
  <si>
    <t>BEYLİKOVA</t>
  </si>
  <si>
    <t>ÇİFTELER</t>
  </si>
  <si>
    <t>GÜNYÜZÜ</t>
  </si>
  <si>
    <t>HAN</t>
  </si>
  <si>
    <t>İNÖNÜ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</si>
  <si>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</si>
  <si>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</si>
  <si>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</si>
  <si>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</si>
  <si>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</si>
  <si>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</si>
  <si>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</si>
  <si>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</si>
  <si>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GAZİANTEP</t>
  </si>
  <si>
    <t>ARABAN</t>
  </si>
  <si>
    <t>İSLAHİYE</t>
  </si>
  <si>
    <t>KARKAMIŞ</t>
  </si>
  <si>
    <t>NİZİP</t>
  </si>
  <si>
    <t>NURDAĞI</t>
  </si>
  <si>
    <t>OĞUZELİ</t>
  </si>
  <si>
    <t>ŞAHİNBEY</t>
  </si>
  <si>
    <t>ŞEHİTKAMİL</t>
  </si>
  <si>
    <t>YAVUZELİ</t>
  </si>
  <si>
    <t>GİRESUN</t>
  </si>
  <si>
    <t>ALUCRA</t>
  </si>
  <si>
    <t>BULANCAK</t>
  </si>
  <si>
    <t>ÇAMOLUK</t>
  </si>
  <si>
    <t>ÇANAKÇI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</si>
  <si>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</si>
  <si>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</si>
  <si>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</si>
  <si>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</si>
  <si>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</si>
  <si>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</si>
  <si>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</si>
  <si>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</si>
  <si>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ŞEBİNKARAHİSAR</t>
  </si>
  <si>
    <t>TİREBOLU</t>
  </si>
  <si>
    <t>YAĞLIDERE</t>
  </si>
  <si>
    <t>GÜMÜŞHANE</t>
  </si>
  <si>
    <t>KELKİT</t>
  </si>
  <si>
    <t>KÖSE</t>
  </si>
  <si>
    <t>KÜRTÜN</t>
  </si>
  <si>
    <t>ŞİRAN</t>
  </si>
  <si>
    <t>TORUL</t>
  </si>
  <si>
    <t>HAKKARİ</t>
  </si>
  <si>
    <t>ÇUKURCA</t>
  </si>
  <si>
    <t>ŞEMDİNLİ</t>
  </si>
  <si>
    <t>YÜKSEKOVA</t>
  </si>
  <si>
    <t>HATAY</t>
  </si>
  <si>
    <t>ALTINÖZÜ</t>
  </si>
  <si>
    <t>ANTAKYA</t>
  </si>
  <si>
    <t>ARSUZ</t>
  </si>
  <si>
    <t>BELEN</t>
  </si>
  <si>
    <t>DEFNE</t>
  </si>
  <si>
    <t>DÖRTYOL</t>
  </si>
  <si>
    <t>ERZİN</t>
  </si>
  <si>
    <t>HASSA</t>
  </si>
  <si>
    <t>İSKENDERUN</t>
  </si>
  <si>
    <t>KIRIKHAN</t>
  </si>
  <si>
    <t>KUMLU</t>
  </si>
  <si>
    <t>PAYAS</t>
  </si>
  <si>
    <t>REYHANLI</t>
  </si>
  <si>
    <t>SAMANDAĞ</t>
  </si>
  <si>
    <t>YAYLADAĞI</t>
  </si>
  <si>
    <t>IĞDIR</t>
  </si>
  <si>
    <t>ARALIK</t>
  </si>
  <si>
    <t>KARAKOYUNLU</t>
  </si>
  <si>
    <t>TUZLUCA</t>
  </si>
  <si>
    <t>ISPARTA</t>
  </si>
  <si>
    <t>ATABEY</t>
  </si>
  <si>
    <t>EĞİRDİR</t>
  </si>
  <si>
    <t>GELENDOST</t>
  </si>
  <si>
    <t>KEÇİBORLU</t>
  </si>
  <si>
    <t>SENİRKENT</t>
  </si>
  <si>
    <t>SÜTÇÜLER</t>
  </si>
  <si>
    <t>ŞARKIKARAAĞAÇ</t>
  </si>
  <si>
    <t>ULUBORLU</t>
  </si>
  <si>
    <t>YALVAÇ</t>
  </si>
  <si>
    <t>YENİŞARBADEMLİ</t>
  </si>
  <si>
    <t>İSTANBUL</t>
  </si>
  <si>
    <t>ADALAR</t>
  </si>
  <si>
    <t>ARNAVUTKÖY</t>
  </si>
  <si>
    <t>ATAŞEHİR</t>
  </si>
  <si>
    <t>AVCILAR</t>
  </si>
  <si>
    <t>BAĞCILAR</t>
  </si>
  <si>
    <t>BAHÇELİEVLER</t>
  </si>
  <si>
    <t>BAKIRKÖY</t>
  </si>
  <si>
    <t>BAŞAKŞEHİR</t>
  </si>
  <si>
    <t>BAYRAMPAŞA</t>
  </si>
  <si>
    <t>BEŞİKTAŞ</t>
  </si>
  <si>
    <t>BEYKOZ</t>
  </si>
  <si>
    <t>BEYLİKDÜZÜ</t>
  </si>
  <si>
    <t>BEYOĞLU</t>
  </si>
  <si>
    <t>BÜYÜKÇEKMECE</t>
  </si>
  <si>
    <t>ÇATALCA</t>
  </si>
  <si>
    <t>ÇEKMEKÖY</t>
  </si>
  <si>
    <t>ESENLER</t>
  </si>
  <si>
    <t>ESENYURT</t>
  </si>
  <si>
    <t>FATİH</t>
  </si>
  <si>
    <t>GAZİOSMANPAŞA</t>
  </si>
  <si>
    <t>GÜNGÖREN</t>
  </si>
  <si>
    <t>KADIKÖY</t>
  </si>
  <si>
    <t>KAĞITHANE</t>
  </si>
  <si>
    <t>KARTAL</t>
  </si>
  <si>
    <t>KÜÇÜKÇEKMECE</t>
  </si>
  <si>
    <t>MALTEPE</t>
  </si>
  <si>
    <t>PENDİK</t>
  </si>
  <si>
    <t>SANCAKTEPE</t>
  </si>
  <si>
    <t>SARIYER</t>
  </si>
  <si>
    <t>SİLİVRİ</t>
  </si>
  <si>
    <t>SULTANBEYLİ</t>
  </si>
  <si>
    <t>SULTANGAZİ</t>
  </si>
  <si>
    <t>ŞİLE</t>
  </si>
  <si>
    <t>ŞİŞLİ</t>
  </si>
  <si>
    <t>TUZLA</t>
  </si>
  <si>
    <t>ÜMRANİYE</t>
  </si>
  <si>
    <t>ÜSKÜDAR</t>
  </si>
  <si>
    <t>ZEYTİNBURNU</t>
  </si>
  <si>
    <t>İZMİR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</si>
  <si>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</si>
  <si>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</si>
  <si>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</si>
  <si>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</si>
  <si>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</si>
  <si>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</si>
  <si>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</si>
  <si>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</si>
  <si>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ÇEŞME</t>
  </si>
  <si>
    <t>ÇİĞLİ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</si>
  <si>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</si>
  <si>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</si>
  <si>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</si>
  <si>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</si>
  <si>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</si>
  <si>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</si>
  <si>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</si>
  <si>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KINIK</t>
  </si>
  <si>
    <t>KİRAZ</t>
  </si>
  <si>
    <t>KONAK</t>
  </si>
  <si>
    <t>MENDERES</t>
  </si>
  <si>
    <t>MENEMEN</t>
  </si>
  <si>
    <t>NARLIDERE</t>
  </si>
  <si>
    <t>ÖDEMİŞ</t>
  </si>
  <si>
    <t>SEFERİHİSAR</t>
  </si>
  <si>
    <t>SELÇUK</t>
  </si>
  <si>
    <t>TİRE</t>
  </si>
  <si>
    <t>TORBALI</t>
  </si>
  <si>
    <t>URLA</t>
  </si>
  <si>
    <t>KAHRAMANMARAŞ</t>
  </si>
  <si>
    <t>AFŞİN</t>
  </si>
  <si>
    <t>ANDIRIN</t>
  </si>
  <si>
    <t>ÇAĞLIYANCERİT</t>
  </si>
  <si>
    <t>DULKADİROĞLU</t>
  </si>
  <si>
    <t>EKİNÖZÜ</t>
  </si>
  <si>
    <t>ELBİSTAN</t>
  </si>
  <si>
    <t>GÖKSUN</t>
  </si>
  <si>
    <t>NURHAK</t>
  </si>
  <si>
    <t>ONİKİŞUBAT</t>
  </si>
  <si>
    <t>PAZARCIK</t>
  </si>
  <si>
    <t>TÜRKOĞLU</t>
  </si>
  <si>
    <t>KARABÜK</t>
  </si>
  <si>
    <t>EFLANİ</t>
  </si>
  <si>
    <t>ESKİPAZAR</t>
  </si>
  <si>
    <t>SAFRANBOLU</t>
  </si>
  <si>
    <t>KARAMAN</t>
  </si>
  <si>
    <t>AYRANCI</t>
  </si>
  <si>
    <t>BAŞYAYLA</t>
  </si>
  <si>
    <t>ERMENEK</t>
  </si>
  <si>
    <t>KAZIMKARABEKİR</t>
  </si>
  <si>
    <t>SARIVELİLER</t>
  </si>
  <si>
    <t>KARS</t>
  </si>
  <si>
    <t>AKYAKA</t>
  </si>
  <si>
    <t>ARPAÇAY</t>
  </si>
  <si>
    <t>DİGOR</t>
  </si>
  <si>
    <t>KAĞIZMAN</t>
  </si>
  <si>
    <t>SARIKAMIŞ</t>
  </si>
  <si>
    <t>SELİM</t>
  </si>
  <si>
    <t>SUSUZ</t>
  </si>
  <si>
    <t>KASTAMONU</t>
  </si>
  <si>
    <t>ABANA</t>
  </si>
  <si>
    <t>AĞLI</t>
  </si>
  <si>
    <t>ARAÇ</t>
  </si>
  <si>
    <t>AZDAVAY</t>
  </si>
  <si>
    <t>CİDE</t>
  </si>
  <si>
    <t>ÇATALZEYTİN</t>
  </si>
  <si>
    <t>DADAY</t>
  </si>
  <si>
    <t>DEVREKANİ</t>
  </si>
  <si>
    <t>DOĞANYURT</t>
  </si>
  <si>
    <t>HANÖNÜ</t>
  </si>
  <si>
    <t>İHSANGAZİ</t>
  </si>
  <si>
    <t>İNEBOLU</t>
  </si>
  <si>
    <t>KÜRE</t>
  </si>
  <si>
    <t>SEYDİLER</t>
  </si>
  <si>
    <t>ŞENPAZAR</t>
  </si>
  <si>
    <t>TAŞKÖPRÜ</t>
  </si>
  <si>
    <t>TOSYA</t>
  </si>
  <si>
    <t>KAYSERİ</t>
  </si>
  <si>
    <t>AKKIŞLA</t>
  </si>
  <si>
    <t>BÜNYAN</t>
  </si>
  <si>
    <t>DEVELİ</t>
  </si>
  <si>
    <t>FELAHİYE</t>
  </si>
  <si>
    <t>HACILAR</t>
  </si>
  <si>
    <t>İNCESU</t>
  </si>
  <si>
    <t>KOCASİNAN</t>
  </si>
  <si>
    <t>MELİKGAZİ</t>
  </si>
  <si>
    <t>ÖZVATAN</t>
  </si>
  <si>
    <t>SARIOĞLAN</t>
  </si>
  <si>
    <t>SARIZ</t>
  </si>
  <si>
    <t>TALAS</t>
  </si>
  <si>
    <t>TOMARZA</t>
  </si>
  <si>
    <t>YAHYALI</t>
  </si>
  <si>
    <t>YEŞİLHİSAR</t>
  </si>
  <si>
    <t>KIRIKKALE</t>
  </si>
  <si>
    <t>BAHŞİLİ</t>
  </si>
  <si>
    <t>BALIŞEYH</t>
  </si>
  <si>
    <t>ÇELEBİ</t>
  </si>
  <si>
    <t>DELİCE</t>
  </si>
  <si>
    <t>KARAKEÇİLİ</t>
  </si>
  <si>
    <t>KESKİN</t>
  </si>
  <si>
    <t>SULAKYURT</t>
  </si>
  <si>
    <t>YAHŞİHAN</t>
  </si>
  <si>
    <t>KIRKLARELİ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</si>
  <si>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</si>
  <si>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</si>
  <si>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</si>
  <si>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</si>
  <si>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</si>
  <si>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</si>
  <si>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</si>
  <si>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KIRŞEHİR</t>
  </si>
  <si>
    <t>AKÇAKENT</t>
  </si>
  <si>
    <t>AKPINAR</t>
  </si>
  <si>
    <t>BOZTEPE</t>
  </si>
  <si>
    <t>ÇİÇEKDAĞI</t>
  </si>
  <si>
    <t>KAMAN</t>
  </si>
  <si>
    <t>MUCUR</t>
  </si>
  <si>
    <t>KİLİS</t>
  </si>
  <si>
    <t>ELBEYLİ</t>
  </si>
  <si>
    <t>MUSABEYLİ</t>
  </si>
  <si>
    <t>POLATELİ</t>
  </si>
  <si>
    <t>KOCAELİ</t>
  </si>
  <si>
    <t>BAŞİSKELE</t>
  </si>
  <si>
    <t>ÇAYIROVA</t>
  </si>
  <si>
    <t>DARICA</t>
  </si>
  <si>
    <t>DERİNCE</t>
  </si>
  <si>
    <t>DİLOVASI</t>
  </si>
  <si>
    <t>GEBZE</t>
  </si>
  <si>
    <t>GÖLCÜK</t>
  </si>
  <si>
    <t>İZMİT</t>
  </si>
  <si>
    <t>KANDIRA</t>
  </si>
  <si>
    <t>KARAMÜRSEL</t>
  </si>
  <si>
    <t>KARTEPE</t>
  </si>
  <si>
    <t>KÖRFEZ</t>
  </si>
  <si>
    <t>KONYA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</si>
  <si>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</si>
  <si>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</si>
  <si>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</si>
  <si>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</si>
  <si>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</si>
  <si>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</si>
  <si>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</si>
  <si>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ÇELTİK</t>
  </si>
  <si>
    <t>ÇUMRA</t>
  </si>
  <si>
    <t>DERBENT</t>
  </si>
  <si>
    <t>DEREBUCAK</t>
  </si>
  <si>
    <t>DOĞANHİSAR</t>
  </si>
  <si>
    <t>EMİRGAZİ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</si>
  <si>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</si>
  <si>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</si>
  <si>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</si>
  <si>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</si>
  <si>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</si>
  <si>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</si>
  <si>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</si>
  <si>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</si>
  <si>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</si>
  <si>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</si>
  <si>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</si>
  <si>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</si>
  <si>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</si>
  <si>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</si>
  <si>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</si>
  <si>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</si>
  <si>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</si>
  <si>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KÜTAHYA</t>
  </si>
  <si>
    <t>ALTINTAŞ</t>
  </si>
  <si>
    <t>ASLANAPA</t>
  </si>
  <si>
    <t>ÇAVDARHİSAR</t>
  </si>
  <si>
    <t>DOMANİÇ</t>
  </si>
  <si>
    <t>DUMLUPINAR</t>
  </si>
  <si>
    <t>EMET</t>
  </si>
  <si>
    <t>GEDİZ</t>
  </si>
  <si>
    <t>HİSARCIK</t>
  </si>
  <si>
    <t>PAZARLAR</t>
  </si>
  <si>
    <t>SİMAV</t>
  </si>
  <si>
    <t>ŞAPHANE</t>
  </si>
  <si>
    <t>TAVŞANLI</t>
  </si>
  <si>
    <t>MALATYA</t>
  </si>
  <si>
    <t>AKÇADAĞ</t>
  </si>
  <si>
    <t>ARAPGİR</t>
  </si>
  <si>
    <t>ARGUVAN</t>
  </si>
  <si>
    <t>BATTALGAZİ</t>
  </si>
  <si>
    <t>DARENDE</t>
  </si>
  <si>
    <t>DOĞANŞEHİR</t>
  </si>
  <si>
    <t>DOĞANYOL</t>
  </si>
  <si>
    <t>HEKİMHAN</t>
  </si>
  <si>
    <t>KULUNCAK</t>
  </si>
  <si>
    <t>PÜTÜRGE</t>
  </si>
  <si>
    <t>YAZIHAN</t>
  </si>
  <si>
    <t>MANİSA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</si>
  <si>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</si>
  <si>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</si>
  <si>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</si>
  <si>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</si>
  <si>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</si>
  <si>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</si>
  <si>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</si>
  <si>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</si>
  <si>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</si>
  <si>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</si>
  <si>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</si>
  <si>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</si>
  <si>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</si>
  <si>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ŞEHZADELER</t>
  </si>
  <si>
    <t>TURGUTLU</t>
  </si>
  <si>
    <t>YUNUSEMRE</t>
  </si>
  <si>
    <t>MARDİN</t>
  </si>
  <si>
    <t>ARTUKLU</t>
  </si>
  <si>
    <t>DARGEÇİT</t>
  </si>
  <si>
    <t>DERİK</t>
  </si>
  <si>
    <t>KIZILTEPE</t>
  </si>
  <si>
    <t>MAZIDAĞI</t>
  </si>
  <si>
    <t>MİDYAT</t>
  </si>
  <si>
    <t>NUSAYBİN</t>
  </si>
  <si>
    <t>ÖMERLİ</t>
  </si>
  <si>
    <t>SAVUR</t>
  </si>
  <si>
    <t>YEŞİLLİ</t>
  </si>
  <si>
    <t>MERSİN</t>
  </si>
  <si>
    <t>AKDENİZ</t>
  </si>
  <si>
    <t>ANAMUR</t>
  </si>
  <si>
    <t>BOZYAZI</t>
  </si>
  <si>
    <t>ÇAMLIYAYLA</t>
  </si>
  <si>
    <t>ERDEMLİ</t>
  </si>
  <si>
    <t>GÜLNAR</t>
  </si>
  <si>
    <t>MEZİTLİ</t>
  </si>
  <si>
    <t>MUT</t>
  </si>
  <si>
    <t>SİLİFKE</t>
  </si>
  <si>
    <t>TARSUS</t>
  </si>
  <si>
    <t>TOROSLAR</t>
  </si>
  <si>
    <t>MUĞLA</t>
  </si>
  <si>
    <t>BODRUM</t>
  </si>
  <si>
    <t>DALAMAN</t>
  </si>
  <si>
    <t>DATÇA</t>
  </si>
  <si>
    <t>FETHİYE</t>
  </si>
  <si>
    <t>KAVAKLIDERE</t>
  </si>
  <si>
    <t>KÖYCEĞİZ</t>
  </si>
  <si>
    <t>MARMARİS</t>
  </si>
  <si>
    <t>MENTEŞE</t>
  </si>
  <si>
    <t>MİLAS</t>
  </si>
  <si>
    <t>ORTACA</t>
  </si>
  <si>
    <t>SEYDİKEMER</t>
  </si>
  <si>
    <t>ULA</t>
  </si>
  <si>
    <t>YATAĞAN</t>
  </si>
  <si>
    <t>MUŞ</t>
  </si>
  <si>
    <t>BULANIK</t>
  </si>
  <si>
    <t>HASKÖY</t>
  </si>
  <si>
    <t>KORKUT</t>
  </si>
  <si>
    <t>MALAZGİRT</t>
  </si>
  <si>
    <t>VARTO</t>
  </si>
  <si>
    <t>NEVŞEHİR</t>
  </si>
  <si>
    <t>ACIGÖL</t>
  </si>
  <si>
    <t>AVANOS</t>
  </si>
  <si>
    <t>DERİNKUYU</t>
  </si>
  <si>
    <t>GÜLŞEHİR</t>
  </si>
  <si>
    <t>HACIBEKTAŞ</t>
  </si>
  <si>
    <t>KOZAKLI</t>
  </si>
  <si>
    <t>ÜRGÜP</t>
  </si>
  <si>
    <t>NİĞDE</t>
  </si>
  <si>
    <t>ALTUNHİSAR</t>
  </si>
  <si>
    <t>BOR</t>
  </si>
  <si>
    <t>ÇAMARDI</t>
  </si>
  <si>
    <t>ÇİFTLİK</t>
  </si>
  <si>
    <t>ULUKIŞLA</t>
  </si>
  <si>
    <t>ORDU</t>
  </si>
  <si>
    <t>AKKUŞ</t>
  </si>
  <si>
    <t>ALTINORDU</t>
  </si>
  <si>
    <t>AYBASTI</t>
  </si>
  <si>
    <t>ÇAMAŞ</t>
  </si>
  <si>
    <t>ÇATALPINAR</t>
  </si>
  <si>
    <t>ÇAYBAŞI</t>
  </si>
  <si>
    <t>FATSA</t>
  </si>
  <si>
    <t>GÖLKÖY</t>
  </si>
  <si>
    <t>GÜLYALI</t>
  </si>
  <si>
    <t>GÜRGENTEPE</t>
  </si>
  <si>
    <t>İKİZCE</t>
  </si>
  <si>
    <t>KABADÜZ</t>
  </si>
  <si>
    <t>KABATAŞ</t>
  </si>
  <si>
    <t>KORGAN</t>
  </si>
  <si>
    <t>KUMRU</t>
  </si>
  <si>
    <t>MESUDİYE</t>
  </si>
  <si>
    <t>PERŞEMBE</t>
  </si>
  <si>
    <t>ÜNYE</t>
  </si>
  <si>
    <t>OSMANİYE</t>
  </si>
  <si>
    <t>BAHÇE</t>
  </si>
  <si>
    <t>DÜZİÇİ</t>
  </si>
  <si>
    <t>HASANBEYLİ</t>
  </si>
  <si>
    <t>KADİRLİ</t>
  </si>
  <si>
    <t>SUMBAS</t>
  </si>
  <si>
    <t>TOPRAKKALE</t>
  </si>
  <si>
    <t>RİZE</t>
  </si>
  <si>
    <t>ARDEŞEN</t>
  </si>
  <si>
    <t>ÇAMLIHEMŞİN</t>
  </si>
  <si>
    <t>ÇAYELİ</t>
  </si>
  <si>
    <t>DEREPAZARI</t>
  </si>
  <si>
    <t>FINDIKLI</t>
  </si>
  <si>
    <t>GÜNEYSU</t>
  </si>
  <si>
    <t>HEMŞİN</t>
  </si>
  <si>
    <t>İKİZDERE</t>
  </si>
  <si>
    <t>İYİDERE</t>
  </si>
  <si>
    <t>KALKANDERE</t>
  </si>
  <si>
    <t>SAKARYA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</si>
  <si>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</si>
  <si>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</si>
  <si>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</si>
  <si>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</si>
  <si>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</si>
  <si>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</si>
  <si>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</si>
  <si>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</si>
  <si>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</si>
  <si>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</si>
  <si>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</si>
  <si>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</si>
  <si>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</si>
  <si>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</si>
  <si>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</si>
  <si>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</si>
  <si>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SAMSUN</t>
  </si>
  <si>
    <t>ALAÇAM</t>
  </si>
  <si>
    <t>ASARCIK</t>
  </si>
  <si>
    <t>ATAKUM</t>
  </si>
  <si>
    <t>BAFRA</t>
  </si>
  <si>
    <t>CANİK</t>
  </si>
  <si>
    <t>ÇARŞAMBA</t>
  </si>
  <si>
    <t>HAVZA</t>
  </si>
  <si>
    <t>İLKADIM</t>
  </si>
  <si>
    <t>KAVAK</t>
  </si>
  <si>
    <t>LADİK</t>
  </si>
  <si>
    <t>ONDOKUZMAYIS</t>
  </si>
  <si>
    <t>SALIPAZARI</t>
  </si>
  <si>
    <t>TEKKEKÖY</t>
  </si>
  <si>
    <t>TERME</t>
  </si>
  <si>
    <t>VEZİRKÖPRÜ</t>
  </si>
  <si>
    <t>YAKAKENT</t>
  </si>
  <si>
    <t>SİİRT</t>
  </si>
  <si>
    <t>BAYKAN</t>
  </si>
  <si>
    <t>ERUH</t>
  </si>
  <si>
    <t>KURTALAN</t>
  </si>
  <si>
    <t>PERVARİ</t>
  </si>
  <si>
    <t>ŞİRVAN</t>
  </si>
  <si>
    <t>TİLLO</t>
  </si>
  <si>
    <t>SİNOP</t>
  </si>
  <si>
    <t>AYANCIK</t>
  </si>
  <si>
    <t>BOYABAT</t>
  </si>
  <si>
    <t>DİKMEN</t>
  </si>
  <si>
    <t>DURAĞAN</t>
  </si>
  <si>
    <t>ERFELEK</t>
  </si>
  <si>
    <t>GERZE</t>
  </si>
  <si>
    <t>SARAYDÜZÜ</t>
  </si>
  <si>
    <t>TÜRKELİ</t>
  </si>
  <si>
    <t>SİVAS</t>
  </si>
  <si>
    <t>AKINCILAR</t>
  </si>
  <si>
    <t>DİVRİĞİ</t>
  </si>
  <si>
    <t>DOĞANŞAR</t>
  </si>
  <si>
    <t>GEMEREK</t>
  </si>
  <si>
    <t>GÖLOVA</t>
  </si>
  <si>
    <t>GÜRÜN</t>
  </si>
  <si>
    <t>HAFİK</t>
  </si>
  <si>
    <t>İMRANLI</t>
  </si>
  <si>
    <t>KANGAL</t>
  </si>
  <si>
    <t>KOYULHİSAR</t>
  </si>
  <si>
    <t>SUŞEHRİ</t>
  </si>
  <si>
    <t>ŞARKIŞLA</t>
  </si>
  <si>
    <t>ULAŞ</t>
  </si>
  <si>
    <t>YILDIZELİ</t>
  </si>
  <si>
    <t>ZARA</t>
  </si>
  <si>
    <t>ŞANLIURFA</t>
  </si>
  <si>
    <t>AKÇAKALE</t>
  </si>
  <si>
    <t>BİRECİK</t>
  </si>
  <si>
    <t>BOZOVA</t>
  </si>
  <si>
    <t>CEYLANPINAR</t>
  </si>
  <si>
    <t>EYYÜBİYE</t>
  </si>
  <si>
    <t>HALFETİ</t>
  </si>
  <si>
    <t>HALİLİYE</t>
  </si>
  <si>
    <t>HARRAN</t>
  </si>
  <si>
    <t>HİLVAN</t>
  </si>
  <si>
    <t>KARAKÖPRÜ</t>
  </si>
  <si>
    <t>SİVEREK</t>
  </si>
  <si>
    <t>SURUÇ</t>
  </si>
  <si>
    <t>VİRANŞEHİR</t>
  </si>
  <si>
    <t>ŞIRNAK</t>
  </si>
  <si>
    <t>BEYTÜŞŞEBAB</t>
  </si>
  <si>
    <t>CİZRE</t>
  </si>
  <si>
    <t>GÜÇLÜKONAK</t>
  </si>
  <si>
    <t>İDİL</t>
  </si>
  <si>
    <t>SİLOPİ</t>
  </si>
  <si>
    <t>ULUDERE</t>
  </si>
  <si>
    <t>TEKİRDAĞ</t>
  </si>
  <si>
    <t>ÇERKEZKÖY</t>
  </si>
  <si>
    <t>ÇORLU</t>
  </si>
  <si>
    <t>ERGENE</t>
  </si>
  <si>
    <t>HAYRABOLU</t>
  </si>
  <si>
    <t>KAPAKLI</t>
  </si>
  <si>
    <t>MALKARA</t>
  </si>
  <si>
    <t>MARMARA EREĞLİSİ</t>
  </si>
  <si>
    <t>MURATLI</t>
  </si>
  <si>
    <t>SÜLEYMANPAŞA</t>
  </si>
  <si>
    <t>ŞARKÖY</t>
  </si>
  <si>
    <t>TOKAT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</si>
  <si>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</si>
  <si>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</si>
  <si>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</si>
  <si>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</si>
  <si>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</si>
  <si>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</si>
  <si>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</si>
  <si>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</si>
  <si>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</si>
  <si>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TRABZON</t>
  </si>
  <si>
    <t>AKÇAABAT</t>
  </si>
  <si>
    <t>ARAKLI</t>
  </si>
  <si>
    <t>ARSİN</t>
  </si>
  <si>
    <t>BEŞİKDÜZÜ</t>
  </si>
  <si>
    <t>ÇARŞIBAŞI</t>
  </si>
  <si>
    <t>ÇAYKARA</t>
  </si>
  <si>
    <t>DERNEKPAZARI</t>
  </si>
  <si>
    <t>DÜZKÖY</t>
  </si>
  <si>
    <t>HAYRAT</t>
  </si>
  <si>
    <t>MAÇKA</t>
  </si>
  <si>
    <t>OF</t>
  </si>
  <si>
    <t>ORTAHİSAR</t>
  </si>
  <si>
    <t>SÜRMENE</t>
  </si>
  <si>
    <t>ŞALPAZARI</t>
  </si>
  <si>
    <t>TONYA</t>
  </si>
  <si>
    <t>VAKFIKEBİR</t>
  </si>
  <si>
    <t>YOMRA</t>
  </si>
  <si>
    <t>TUNCELİ</t>
  </si>
  <si>
    <t>ÇEMİŞGEZEK</t>
  </si>
  <si>
    <t>HOZAT</t>
  </si>
  <si>
    <t>MAZGİRT</t>
  </si>
  <si>
    <t>NAZİMİYE</t>
  </si>
  <si>
    <t>PERTEK</t>
  </si>
  <si>
    <t>PÜLÜMÜR</t>
  </si>
  <si>
    <t>UŞAK</t>
  </si>
  <si>
    <t>BANAZ</t>
  </si>
  <si>
    <t>EŞME</t>
  </si>
  <si>
    <t>KARAHALLI</t>
  </si>
  <si>
    <t>SİVASLI</t>
  </si>
  <si>
    <t>VAN</t>
  </si>
  <si>
    <t>BAHÇESARAY</t>
  </si>
  <si>
    <t>BAŞKALE</t>
  </si>
  <si>
    <t>ÇALDIRAN</t>
  </si>
  <si>
    <t>ÇATAK</t>
  </si>
  <si>
    <t>ERCİŞ</t>
  </si>
  <si>
    <t>GEVAŞ</t>
  </si>
  <si>
    <t>GÜRPINAR</t>
  </si>
  <si>
    <t>İPEKYOLU</t>
  </si>
  <si>
    <t>MURADİYE</t>
  </si>
  <si>
    <t>ÖZALP</t>
  </si>
  <si>
    <t>TUŞBA</t>
  </si>
  <si>
    <t>YALOVA</t>
  </si>
  <si>
    <t>ALTINOVA</t>
  </si>
  <si>
    <t>ARMUTLU</t>
  </si>
  <si>
    <t>ÇINARCIK</t>
  </si>
  <si>
    <t>ÇİFTLİKKÖY</t>
  </si>
  <si>
    <t>TERMAL</t>
  </si>
  <si>
    <t>YOZGAT</t>
  </si>
  <si>
    <t>AKDAĞMADENİ</t>
  </si>
  <si>
    <t>BOĞAZLIYAN</t>
  </si>
  <si>
    <t>ÇANDIR</t>
  </si>
  <si>
    <t>ÇAYIRALAN</t>
  </si>
  <si>
    <t>ÇEKEREK</t>
  </si>
  <si>
    <t>KADIŞEHRİ</t>
  </si>
  <si>
    <t>SARAYKENT</t>
  </si>
  <si>
    <t>SARIKAYA</t>
  </si>
  <si>
    <t>SORGUN</t>
  </si>
  <si>
    <t>ŞEFAATLİ</t>
  </si>
  <si>
    <t>YENİFAKILI</t>
  </si>
  <si>
    <t>YERKÖY</t>
  </si>
  <si>
    <t>ZONGULDAK</t>
  </si>
  <si>
    <t>ALAPLI</t>
  </si>
  <si>
    <t>ÇAYCUMA</t>
  </si>
  <si>
    <t>DEVREK</t>
  </si>
  <si>
    <t>GÖKÇEBEY</t>
  </si>
  <si>
    <t>KİLİMLİ</t>
  </si>
  <si>
    <t>KOZLU</t>
  </si>
  <si>
    <t>3 YAŞ</t>
  </si>
  <si>
    <t>4 YAŞ</t>
  </si>
  <si>
    <t>5 YAŞ</t>
  </si>
  <si>
    <t>TOPLAM</t>
  </si>
  <si>
    <t>FARK</t>
  </si>
  <si>
    <t>2013-2014 ÇOCUK SAYISI</t>
  </si>
  <si>
    <t>2014-2015 ÇOCUK SAYISI</t>
  </si>
  <si>
    <t>DİĞER</t>
  </si>
  <si>
    <t>ASPB</t>
  </si>
  <si>
    <t>KURUM</t>
  </si>
  <si>
    <t>AKSU/ANTALYA</t>
  </si>
  <si>
    <t>AKSU/ISPARTA</t>
  </si>
  <si>
    <t>ALTINYAYLA/BURDUR</t>
  </si>
  <si>
    <t>ALTINYAYLA/SİVAS</t>
  </si>
  <si>
    <t>AYDINCIK/MERSİN</t>
  </si>
  <si>
    <t>AYDINCIK/YOZGAT</t>
  </si>
  <si>
    <t>AYVACIK/ÇANAKKALE</t>
  </si>
  <si>
    <t>AYVACIK/SAMSUN</t>
  </si>
  <si>
    <t>BAYAT/AFYONKARAHİSAR</t>
  </si>
  <si>
    <t>BAYAT/ÇORUM</t>
  </si>
  <si>
    <t>BOZKURT/DENİZLİ</t>
  </si>
  <si>
    <t>BOZKURT/KASTAMONU</t>
  </si>
  <si>
    <t>EDREMİT/BALIKESİR</t>
  </si>
  <si>
    <t>EDREMİT/VAN</t>
  </si>
  <si>
    <t>EREĞLİ/KONYA</t>
  </si>
  <si>
    <t>EREĞLİ/ZONGULDAK</t>
  </si>
  <si>
    <t>GÖLBAŞI/ADIYAMAN</t>
  </si>
  <si>
    <t>GÖLBAŞI/ANKARA</t>
  </si>
  <si>
    <t>GÖNEN/BALIKESİR</t>
  </si>
  <si>
    <t>GÖNEN/ISPARTA</t>
  </si>
  <si>
    <t>KALE/DENİZLİ</t>
  </si>
  <si>
    <t>KALE/MALATYA</t>
  </si>
  <si>
    <t>KEMER/ANTALYA</t>
  </si>
  <si>
    <t>KEMER/BURDUR</t>
  </si>
  <si>
    <t>KÖPRÜBAŞI/MANİSA</t>
  </si>
  <si>
    <t>KÖPRÜBAŞI/TRABZON</t>
  </si>
  <si>
    <t>MERKEZ/ADIYAMAN</t>
  </si>
  <si>
    <t>MERKEZ/AFYONKARAHİSAR</t>
  </si>
  <si>
    <t>MERKEZ/AĞRI</t>
  </si>
  <si>
    <t>MERKEZ/AKSARAY</t>
  </si>
  <si>
    <t>MERKEZ/AMASYA</t>
  </si>
  <si>
    <t>MERKEZ/ARDAHAN</t>
  </si>
  <si>
    <t>MERKEZ/ARTVİN</t>
  </si>
  <si>
    <t>MERKEZ/BARTIN</t>
  </si>
  <si>
    <t>MERKEZ/BATMAN</t>
  </si>
  <si>
    <t>MERKEZ/BAYBURT</t>
  </si>
  <si>
    <t>MERKEZ/BİLECİK</t>
  </si>
  <si>
    <t>MERKEZ/BİNGÖL</t>
  </si>
  <si>
    <t>MERKEZ/BİTLİS</t>
  </si>
  <si>
    <t>MERKEZ/BOLU</t>
  </si>
  <si>
    <t>MERKEZ/BURDUR</t>
  </si>
  <si>
    <t>MERKEZ/ÇANAKKALE</t>
  </si>
  <si>
    <t>MERKEZ/ÇANKIRI</t>
  </si>
  <si>
    <t>MERKEZ/ÇORUM</t>
  </si>
  <si>
    <t>MERKEZ/DÜZCE</t>
  </si>
  <si>
    <t>MERKEZ/EDİRNE</t>
  </si>
  <si>
    <t>MERKEZ/ELAZIĞ</t>
  </si>
  <si>
    <t>MERKEZ/ERZİNCAN</t>
  </si>
  <si>
    <t>MERKEZ/GİRESUN</t>
  </si>
  <si>
    <t>MERKEZ/GÜMÜŞHANE</t>
  </si>
  <si>
    <t>MERKEZ/HAKKARİ</t>
  </si>
  <si>
    <t>MERKEZ/IĞDIR</t>
  </si>
  <si>
    <t>MERKEZ/ISPARTA</t>
  </si>
  <si>
    <t>MERKEZ/KARABÜK</t>
  </si>
  <si>
    <t>MERKEZ/KARAMAN</t>
  </si>
  <si>
    <t>MERKEZ/KARS</t>
  </si>
  <si>
    <t>MERKEZ/KASTAMONU</t>
  </si>
  <si>
    <t>MERKEZ/KIRIKKALE</t>
  </si>
  <si>
    <t>MERKEZ/KIRKLARELİ</t>
  </si>
  <si>
    <t>MERKEZ/KIRŞEHİR</t>
  </si>
  <si>
    <t>MERKEZ/KİLİS</t>
  </si>
  <si>
    <t>MERKEZ/KÜTAHYA</t>
  </si>
  <si>
    <t>MERKEZ/MUŞ</t>
  </si>
  <si>
    <t>MERKEZ/NEVŞEHİR</t>
  </si>
  <si>
    <t>MERKEZ/NİĞDE</t>
  </si>
  <si>
    <t>MERKEZ/OSMANİYE</t>
  </si>
  <si>
    <t>MERKEZ/RİZE</t>
  </si>
  <si>
    <t>MERKEZ/SİİRT</t>
  </si>
  <si>
    <t>MERKEZ/SİNOP</t>
  </si>
  <si>
    <t>MERKEZ/SİVAS</t>
  </si>
  <si>
    <t>MERKEZ/ŞIRNAK</t>
  </si>
  <si>
    <t>MERKEZ/TOKAT</t>
  </si>
  <si>
    <t>MERKEZ/TUNCELİ</t>
  </si>
  <si>
    <t>MERKEZ/UŞAK</t>
  </si>
  <si>
    <t>MERKEZ/YALOVA</t>
  </si>
  <si>
    <t>MERKEZ/YOZGAT</t>
  </si>
  <si>
    <t>MERKEZ/ZONGULDAK</t>
  </si>
  <si>
    <t>ORTAKÖY/AKSARAY</t>
  </si>
  <si>
    <t>ORTAKÖY/ÇORUM</t>
  </si>
  <si>
    <t>OVACIK/KARABÜK</t>
  </si>
  <si>
    <t>OVACIK/TUNCELİ</t>
  </si>
  <si>
    <t>PAZAR/RİZE</t>
  </si>
  <si>
    <t>PAZAR/TOKAT</t>
  </si>
  <si>
    <t>PINARBAŞI/KASTAMONU</t>
  </si>
  <si>
    <t>PINARBAŞI/KAYSERİ</t>
  </si>
  <si>
    <t>SARAY/TEKİRDAĞ</t>
  </si>
  <si>
    <t>SARAY/VAN</t>
  </si>
  <si>
    <t>ULUBEY/ORDU</t>
  </si>
  <si>
    <t>ULUBEY/UŞAK</t>
  </si>
  <si>
    <t>YENİCE/ÇANAKKALE</t>
  </si>
  <si>
    <t>YENİCE/KARABÜK</t>
  </si>
  <si>
    <t>YENİPAZAR/AYDIN</t>
  </si>
  <si>
    <t>YENİPAZAR/BİLECİK</t>
  </si>
  <si>
    <t>YENİŞEHİR/BURSA</t>
  </si>
  <si>
    <t>YENİŞEHİR/DİYARBAKIR</t>
  </si>
  <si>
    <t>YENİŞEHİR/MERSİN</t>
  </si>
  <si>
    <t>YEŞİLYURT/MALATYA</t>
  </si>
  <si>
    <t>YEŞİLYURT/TOKAT</t>
  </si>
  <si>
    <t>MERKEZ/DENİZLİ</t>
  </si>
  <si>
    <t>MERKEZ/VAN</t>
  </si>
  <si>
    <t>MERKEZ/ŞANLIURFA</t>
  </si>
  <si>
    <t>MERKEZ/MALATYA</t>
  </si>
  <si>
    <t>MERKEZ/KAHRAMANMARAŞ</t>
  </si>
  <si>
    <t>MERKEZ/HATAY</t>
  </si>
  <si>
    <t>MERKEZ/MANİSA</t>
  </si>
  <si>
    <t>BÜYÜKŞEHİR/KOCAELİ</t>
  </si>
  <si>
    <t>BÜYÜKŞEHİR/MERSİN</t>
  </si>
  <si>
    <t>MERKEZ/BALIKESİR</t>
  </si>
  <si>
    <t>MERKEZ/TEKİRDAĞ</t>
  </si>
  <si>
    <t>TÜRKİYE</t>
  </si>
  <si>
    <t>İLL</t>
  </si>
  <si>
    <t>Kurum Sys.</t>
  </si>
  <si>
    <t>Derslik</t>
  </si>
  <si>
    <t>4-5 YAŞ</t>
  </si>
  <si>
    <t>3-5 YAŞ</t>
  </si>
  <si>
    <t>2015-16 OKULLAŞMA</t>
  </si>
  <si>
    <t>Seneye İlkokul
Nisan 2011-Mart 2012</t>
  </si>
  <si>
    <t>BELEDİYE</t>
  </si>
  <si>
    <t>2013-14</t>
  </si>
  <si>
    <t>2014-15</t>
  </si>
  <si>
    <t>2015-16</t>
  </si>
  <si>
    <t>OKULLAŞMA SIRASI</t>
  </si>
  <si>
    <t>4 -5 YAŞ</t>
  </si>
  <si>
    <t>İli/İlçesi Okullaşma Durumu</t>
  </si>
  <si>
    <t>Türkiye 4-5 okllş</t>
  </si>
  <si>
    <t>Türkiye 5 okllş</t>
  </si>
  <si>
    <t>il 4-5 okllş</t>
  </si>
  <si>
    <t>il 5 okllş</t>
  </si>
  <si>
    <t>türkiye fark 4-5</t>
  </si>
  <si>
    <t>Türkiye Fark 5</t>
  </si>
  <si>
    <t>4-5 üzer</t>
  </si>
  <si>
    <t>5 üzeri</t>
  </si>
  <si>
    <t>Okullaşma</t>
  </si>
  <si>
    <t>Öğrenci Sayısı</t>
  </si>
  <si>
    <t>Okullaşma artarken öğrenci sayısının düşüşü 66 ay ve üzerinin ilkokul çağa dahil edilmesindendir.</t>
  </si>
  <si>
    <t>YAŞ</t>
  </si>
  <si>
    <t>GÖSTERGELER</t>
  </si>
  <si>
    <t>YAŞLAR</t>
  </si>
  <si>
    <t>İL/İLÇE ÇOCUK SAYISI</t>
  </si>
  <si>
    <t>OKULA GİDEMEYEN</t>
  </si>
  <si>
    <r>
      <t xml:space="preserve">YIL BAZINDA OKULLAŞMA ve ARTIŞ ORANLARI
</t>
    </r>
    <r>
      <rPr>
        <b/>
        <sz val="11"/>
        <color theme="1"/>
        <rFont val="Calibri"/>
        <family val="2"/>
        <charset val="162"/>
        <scheme val="minor"/>
      </rPr>
      <t>(Okullaşa Verisi Olmayan Yaşlardaki Artış Oranı Son İki Yıla Aittir)</t>
    </r>
  </si>
  <si>
    <t xml:space="preserve">İLİ : </t>
  </si>
  <si>
    <r>
      <t xml:space="preserve">İL  İLÇE ADI YAZINIZ </t>
    </r>
    <r>
      <rPr>
        <b/>
        <sz val="12"/>
        <color rgb="FFFF0000"/>
        <rFont val="Arial Tur"/>
        <charset val="162"/>
      </rPr>
      <t>►►</t>
    </r>
  </si>
  <si>
    <t>Sıra</t>
  </si>
  <si>
    <t>MEB</t>
  </si>
  <si>
    <t>TEMEL EĞİTİM GENEL MÜDÜRLÜĞÜ</t>
  </si>
  <si>
    <t>Erken Çocukluk Eğitimi Daire Başkanlığı</t>
  </si>
  <si>
    <t>İletişim: 0312 413 13 22</t>
  </si>
  <si>
    <t>İç Anadolu</t>
  </si>
  <si>
    <t>Akdeniz</t>
  </si>
  <si>
    <t>Karadeniz</t>
  </si>
  <si>
    <t>Ege</t>
  </si>
  <si>
    <t>Marmara</t>
  </si>
  <si>
    <t>NET</t>
  </si>
  <si>
    <t>Güneydoğu</t>
  </si>
  <si>
    <t>Doğuanadolu</t>
  </si>
  <si>
    <t>5,5
2016 2009</t>
  </si>
  <si>
    <t>SULTANHANI</t>
  </si>
  <si>
    <t>KAHRAMANKAZAN</t>
  </si>
  <si>
    <t>EYÜPSULTAN</t>
  </si>
  <si>
    <t>ÇAĞ NÜFUSU 14-15</t>
  </si>
  <si>
    <t>KEMALPAŞA/ARTVİN</t>
  </si>
  <si>
    <t>KEMALPAŞA/İZMİR</t>
  </si>
  <si>
    <t>14- 3 ÇOCUK</t>
  </si>
  <si>
    <t>14- 4 ÇOCUK</t>
  </si>
  <si>
    <t>15- 3 ÇOCUK</t>
  </si>
  <si>
    <t>15- 4 ÇOCUK</t>
  </si>
  <si>
    <t>15-66-68 OKUL ÖNC.</t>
  </si>
  <si>
    <t>15-İLKOKULA ERKEN GİDEN</t>
  </si>
  <si>
    <t>15-5 ÇOCUK</t>
  </si>
  <si>
    <t>14-5 ÇOCUK</t>
  </si>
  <si>
    <t>14- TOPL. ÇOCUK</t>
  </si>
  <si>
    <t>15- TOPL. ÇOCUK</t>
  </si>
  <si>
    <t>15- 3 ÇAĞ</t>
  </si>
  <si>
    <t>15- 4 ÇAĞ</t>
  </si>
  <si>
    <t>15- 5 ÇAĞ</t>
  </si>
  <si>
    <t>15-3 OKULŞ</t>
  </si>
  <si>
    <t>15- 4 OKULŞ</t>
  </si>
  <si>
    <t>15- 5 OKULŞ</t>
  </si>
  <si>
    <t>15- 4-5 OKULŞ</t>
  </si>
  <si>
    <t>15- 3-5  OKULŞ</t>
  </si>
  <si>
    <t>16- 3 ÇAĞ</t>
  </si>
  <si>
    <t>16- 4 ÇAĞ</t>
  </si>
  <si>
    <t>16- 5 ÇAĞ</t>
  </si>
  <si>
    <t>16- 5,5 ÇAĞ</t>
  </si>
  <si>
    <t>16- 6 ÇAĞ</t>
  </si>
  <si>
    <t>2015-2016 TUİK VERİLERİ ÇAĞ NÜFUSU</t>
  </si>
  <si>
    <t>2015- 2016 STRATEJİ VERİ ÖĞRENCİ SAYISI</t>
  </si>
  <si>
    <t>16-TOPL. ÇOCUJK</t>
  </si>
  <si>
    <t>16-66-68 OKUL ÖNC.</t>
  </si>
  <si>
    <t>16-İ.OK.ERKEN KAYIT</t>
  </si>
  <si>
    <t>16-66-71 OKUL ÖNC.</t>
  </si>
  <si>
    <t>16- 66-72 İ.OKULDA</t>
  </si>
  <si>
    <t>16-3 OKULŞ</t>
  </si>
  <si>
    <t>16- 4 OKULŞ</t>
  </si>
  <si>
    <t>16- 5 OKULŞ</t>
  </si>
  <si>
    <t>16- 3-5 OKULŞ</t>
  </si>
  <si>
    <t>16- 4-5  OKULŞ</t>
  </si>
  <si>
    <t>2016-2017- ÇAĞ</t>
  </si>
  <si>
    <t>2016-2017 ÖĞRENCİ</t>
  </si>
  <si>
    <t>2016-2017 OKULLAŞMA</t>
  </si>
  <si>
    <t>17- 5 ÇAĞ</t>
  </si>
  <si>
    <t>17- 4 ÇAĞ</t>
  </si>
  <si>
    <t>17- 3 ÇAĞ</t>
  </si>
  <si>
    <t>17- TOPL.ÇOCUK</t>
  </si>
  <si>
    <t>17- 3 ÇOCUK</t>
  </si>
  <si>
    <t>17- 4 ÇOCUK</t>
  </si>
  <si>
    <t>17- 5 ÇOCUK</t>
  </si>
  <si>
    <t>17- 5 ÜSTÜ ÇOCUK</t>
  </si>
  <si>
    <t>17- 66-68 OKL.ÖNC</t>
  </si>
  <si>
    <t>17- 66-68 İ.OK</t>
  </si>
  <si>
    <t>17-3 OKULŞ</t>
  </si>
  <si>
    <t>17- 4 OKULŞ</t>
  </si>
  <si>
    <t>17- 5 OKULŞ</t>
  </si>
  <si>
    <t>17- 3-5 OKULŞ</t>
  </si>
  <si>
    <t>17- 4-5  OKULŞ</t>
  </si>
  <si>
    <t>2015-şube</t>
  </si>
  <si>
    <t>3 YAŞ ÇAĞ</t>
  </si>
  <si>
    <t>4 YAŞ ÇAĞ</t>
  </si>
  <si>
    <t>5 YAŞ ÇAĞ</t>
  </si>
  <si>
    <t>60-65 ÇAĞ</t>
  </si>
  <si>
    <t>66-68 ÇAĞ</t>
  </si>
  <si>
    <t>69-71 ÇAĞ</t>
  </si>
  <si>
    <t>ŞUBE</t>
  </si>
  <si>
    <t>DERSLİK</t>
  </si>
  <si>
    <t>3 yaş okullaşma</t>
  </si>
  <si>
    <t>4 yaş okullaşma</t>
  </si>
  <si>
    <t>5 yaş okullaşma</t>
  </si>
  <si>
    <t>3-5 yaş okullaşma</t>
  </si>
  <si>
    <t>4-5 yaş okullaşma</t>
  </si>
  <si>
    <t>2017-2018 ÇAĞ</t>
  </si>
  <si>
    <t>2017-2018 ÖĞRENCİ</t>
  </si>
  <si>
    <t>2017-2018 OKULLAŞMA</t>
  </si>
  <si>
    <t>2017-18 ÖZEL ANAOKULU</t>
  </si>
  <si>
    <t>2017-18 ÖZEL ANA SINIFI</t>
  </si>
  <si>
    <t>2017-18 RESMİ ANAOKULU</t>
  </si>
  <si>
    <t>2017-18 RESMİ ANA SINIFI</t>
  </si>
  <si>
    <t>2017-18 RESMİ ANA SINIFI ORTAÖĞRETİM</t>
  </si>
  <si>
    <t>2017-18 ASPB KURUMLARI</t>
  </si>
  <si>
    <t>2017-18 BELEDİYELERCE AÇILAN</t>
  </si>
  <si>
    <t>2017-18 DİYANET</t>
  </si>
  <si>
    <t>2017-18 DMK - İŞ KANUNU</t>
  </si>
  <si>
    <t>2017-18 TOPLUM TEMELLİ</t>
  </si>
  <si>
    <t>2017-18 RESMİ ÖZEL EĞİTİM</t>
  </si>
  <si>
    <t>3 YAŞ ÖĞRENCİ</t>
  </si>
  <si>
    <t>4 YAŞ ÖĞRENCİ</t>
  </si>
  <si>
    <t>5 YAŞ ÖĞRENCİ</t>
  </si>
  <si>
    <t>5 YAŞ ÜZERİ ÖĞRENCİ</t>
  </si>
  <si>
    <t>OKULA GİTMEYEN</t>
  </si>
  <si>
    <t>2016-şube</t>
  </si>
  <si>
    <t>2017-ŞUBE</t>
  </si>
  <si>
    <t>2016-17</t>
  </si>
  <si>
    <t>2017-18</t>
  </si>
  <si>
    <t>2014-2015 OKULLAŞMA</t>
  </si>
  <si>
    <t>2018-ŞUBE</t>
  </si>
  <si>
    <t>OKULLAŞMA</t>
  </si>
  <si>
    <t>ÇOCUK</t>
  </si>
  <si>
    <t xml:space="preserve">5 YAŞ 2014-15 / 17-18 FARK           </t>
  </si>
  <si>
    <t>3 YAŞ SIRA</t>
  </si>
  <si>
    <t>4 YAŞ SIRA</t>
  </si>
  <si>
    <t>5 YAŞ SIRA</t>
  </si>
  <si>
    <t>3-5 YAŞ SIRA</t>
  </si>
  <si>
    <t>4-5 YAŞ SIRA</t>
  </si>
  <si>
    <t>260/972</t>
  </si>
  <si>
    <t>414/972</t>
  </si>
  <si>
    <t>453/972</t>
  </si>
  <si>
    <t>603/972</t>
  </si>
  <si>
    <t>617/972</t>
  </si>
  <si>
    <t>OKULLAŞMA SIRA</t>
  </si>
  <si>
    <t>Satır Etiketleri</t>
  </si>
  <si>
    <t>16-3 YAŞ ÇOCUK</t>
  </si>
  <si>
    <t>16-4 YAŞ ÇOCUK</t>
  </si>
  <si>
    <t>16-5 YAŞ ÇOCUK</t>
  </si>
  <si>
    <t>18- DERSLİK</t>
  </si>
  <si>
    <t>18- 3 YAŞ ÇOCUK</t>
  </si>
  <si>
    <t>18- 4 YAŞ ÇOCUK</t>
  </si>
  <si>
    <t>18- 5 YAŞ ÇOCUK</t>
  </si>
  <si>
    <t>18- 5 YAŞ ÜZRİ ÇOCUK</t>
  </si>
  <si>
    <t>18- 66-68 AY ÇOCUK</t>
  </si>
  <si>
    <t>18- 69 AY ÜZERİ ÇOCUK</t>
  </si>
  <si>
    <t>18- 66-68 İLKOKUL</t>
  </si>
  <si>
    <t>2018- 57-66 OKULA GİTMEYEN</t>
  </si>
  <si>
    <t>2018- 5 YAŞ OKULA GİTMEYEN</t>
  </si>
  <si>
    <t>18- 60-65 AY İ.OKUL</t>
  </si>
  <si>
    <t>Ö.OK- KURUM</t>
  </si>
  <si>
    <t>Ö.OK- ŞUBE</t>
  </si>
  <si>
    <t>Ö.OK- DERSLİK</t>
  </si>
  <si>
    <t>Ö.OK- 3 YAŞ ÖĞRENCİ</t>
  </si>
  <si>
    <t>Ö.OK- 4 YAŞ ÖĞRENCİ</t>
  </si>
  <si>
    <t>Ö.OK- 5 YAŞ ÖĞRENCİ</t>
  </si>
  <si>
    <t>Ö.OK- 5 YAŞ ÜZERİ ÖĞRENCİ</t>
  </si>
  <si>
    <t>Ö.SNF- KURUM</t>
  </si>
  <si>
    <t>Ö.SNF- ŞUBE</t>
  </si>
  <si>
    <t>Ö.SNF- DERSLİK</t>
  </si>
  <si>
    <t>Ö.SNF- 3 YAŞ ÖĞRENCİ</t>
  </si>
  <si>
    <t>Ö.SNF- 4 YAŞ ÖĞRENCİ</t>
  </si>
  <si>
    <t>Ö.SNF- 5 YAŞ ÖĞRENCİ</t>
  </si>
  <si>
    <t>Ö.SNF- 5 YAŞ ÜZERİ ÖĞRENCİ</t>
  </si>
  <si>
    <t>A.OKL- KURUM</t>
  </si>
  <si>
    <t>A.OKL- ŞUBE</t>
  </si>
  <si>
    <t>A.OKL- DERSLİK</t>
  </si>
  <si>
    <t>A.OKL- 3 YAŞ ÖĞRENCİ</t>
  </si>
  <si>
    <t>A.OKL- 4 YAŞ ÖĞRENCİ</t>
  </si>
  <si>
    <t>A.OKL- 5 YAŞ ÖĞRENCİ</t>
  </si>
  <si>
    <t>A.OKL- 5 YAŞ ÜZERİ ÖĞRENCİ</t>
  </si>
  <si>
    <t>A.SNF- KURUM</t>
  </si>
  <si>
    <t>A.SNF- ŞUBE</t>
  </si>
  <si>
    <t>A.SNF- DERSLİK</t>
  </si>
  <si>
    <t>A.SNF- 3 YAŞ ÖĞRENCİ</t>
  </si>
  <si>
    <t>A.SNF- 4 YAŞ ÖĞRENCİ</t>
  </si>
  <si>
    <t>A.SNF- 5 YAŞ ÖĞRENCİ</t>
  </si>
  <si>
    <t>A.SNF- 5 YAŞ ÜZERİ ÖĞRENCİ</t>
  </si>
  <si>
    <t>S.SNF.ORT- KURUM</t>
  </si>
  <si>
    <t>S.SNF.ORT- ŞUBE</t>
  </si>
  <si>
    <t>S.SNF.ORT- DERSLİK</t>
  </si>
  <si>
    <t>S.SNF.ORT- 3 YAŞ ÖĞRENCİ</t>
  </si>
  <si>
    <t>S.SNF.ORT- 4 YAŞ ÖĞRENCİ</t>
  </si>
  <si>
    <t>S.SNF.ORT- 5 YAŞ ÖĞRENCİ</t>
  </si>
  <si>
    <t>S.SNF.ORT- 5 YAŞ ÜZERİ ÖĞRENCİ</t>
  </si>
  <si>
    <t>ASBP- KURUM</t>
  </si>
  <si>
    <t>ASBP- ŞUBE</t>
  </si>
  <si>
    <t>ASBP- DERSLİK</t>
  </si>
  <si>
    <t>ASBP- 3 YAŞ ÖĞRENCİ</t>
  </si>
  <si>
    <t>ASBP- 4 YAŞ ÖĞRENCİ</t>
  </si>
  <si>
    <t>ASBP- 5 YAŞ ÖĞRENCİ</t>
  </si>
  <si>
    <t>ASBP- 5 YAŞ ÜZERİ ÖĞRENCİ</t>
  </si>
  <si>
    <t>BEL- KURUM</t>
  </si>
  <si>
    <t>BEL- ŞUBE</t>
  </si>
  <si>
    <t>BEL- DERSLİK</t>
  </si>
  <si>
    <t>BEL- 3 YAŞ ÖĞRENCİ</t>
  </si>
  <si>
    <t>BEL- 4 YAŞ ÖĞRENCİ</t>
  </si>
  <si>
    <t>BEL- 5 YAŞ ÖĞRENCİ</t>
  </si>
  <si>
    <t>BEL- 5 YAŞ ÜZERİ ÖĞRENCİ</t>
  </si>
  <si>
    <t>DYNT- KURUM</t>
  </si>
  <si>
    <t>DYNT- ŞUBE</t>
  </si>
  <si>
    <t>DYNT- DERSLİK</t>
  </si>
  <si>
    <t>DYNT- 3 YAŞ ÖĞRENCİ</t>
  </si>
  <si>
    <t>DYNT- 4 YAŞ ÖĞRENCİ</t>
  </si>
  <si>
    <t>DYNT- 5 YAŞ ÖĞRENCİ</t>
  </si>
  <si>
    <t>DYNT- 5 YAŞ ÜZERİ ÖĞRENCİ</t>
  </si>
  <si>
    <t>DMK- KURUM</t>
  </si>
  <si>
    <t>DMK- ŞUBE</t>
  </si>
  <si>
    <t>DMK- DERSLİK</t>
  </si>
  <si>
    <t>DMK- 3 YAŞ ÖĞRENCİ</t>
  </si>
  <si>
    <t>DMK- 4 YAŞ ÖĞRENCİ</t>
  </si>
  <si>
    <t>DMK- 5 YAŞ ÖĞRENCİ</t>
  </si>
  <si>
    <t>DMK- 5 YAŞ ÜZERİ ÖĞRENCİ</t>
  </si>
  <si>
    <t>TOPL- KURUM</t>
  </si>
  <si>
    <t>TOPL- ŞUBE</t>
  </si>
  <si>
    <t>TOPL- DERSLİK</t>
  </si>
  <si>
    <t>TOPL- 3 YAŞ ÖĞRENCİ</t>
  </si>
  <si>
    <t>TOPL- 4 YAŞ ÖĞRENCİ</t>
  </si>
  <si>
    <t>TOPL- 5 YAŞ ÖĞRENCİ</t>
  </si>
  <si>
    <t>TOPL- 5 YAŞ ÜZERİ ÖĞRENCİ</t>
  </si>
  <si>
    <t>Say BEL- 3 YAŞ ÖĞRENCİ</t>
  </si>
  <si>
    <t>OKUL</t>
  </si>
  <si>
    <t>TOP. ÖĞRENCİ</t>
  </si>
  <si>
    <t>4-5 YAŞ ÖĞRENCİ</t>
  </si>
  <si>
    <t>GÜNLÜK YEMEK MALİYET</t>
  </si>
  <si>
    <t>GÜN SAYISI</t>
  </si>
  <si>
    <t>5 YAŞ ÖĞRENCİ YEMEK MALİYET</t>
  </si>
  <si>
    <t>TOPL.ÖĞR.YEMEK MALİYET</t>
  </si>
  <si>
    <t>TOPLAM ÇOCUK</t>
  </si>
  <si>
    <t>18- TOPLAM ÇOCUK</t>
  </si>
  <si>
    <t>Şube Sys.</t>
  </si>
  <si>
    <t>Derslik Sys</t>
  </si>
  <si>
    <t>ANAOKULU</t>
  </si>
  <si>
    <t>Kayıtlı Çocuk Sys</t>
  </si>
  <si>
    <t xml:space="preserve">Şubeye Düşen Çocuk </t>
  </si>
  <si>
    <t>ORTA ÖĞR. A.SINIFI</t>
  </si>
  <si>
    <t>İ.ÖĞRT. A.SINIFI</t>
  </si>
  <si>
    <t>MEB ÖZEL</t>
  </si>
  <si>
    <t>2017-18 ÖZELTOPLAMI</t>
  </si>
  <si>
    <t>ÖZEL- KURUM</t>
  </si>
  <si>
    <t>ÖZEL- ŞUBE</t>
  </si>
  <si>
    <t>ÖZEL- DERSLİK</t>
  </si>
  <si>
    <t>ÖZEL- TOPLAM ÇOCUK</t>
  </si>
  <si>
    <t>ÖZEL- 3 YAŞ ÖĞRENCİ</t>
  </si>
  <si>
    <t>ÖZEL- 4 YAŞ ÖĞRENCİ</t>
  </si>
  <si>
    <t>ÖZEL- 5 YAŞ ÖĞRENCİ</t>
  </si>
  <si>
    <t>ÖZEL- 5 YAŞ ÜZERİ ÖĞRENCİ</t>
  </si>
  <si>
    <t>2017-18 DİĞER TOPLAM- DİYANET-DMK-İŞ-TOP.TEM-ÖZL.EĞT</t>
  </si>
  <si>
    <t>2017-2018 RESMİ İSTATİSTİKİ VERİLERİ</t>
  </si>
  <si>
    <t>66-68 AY VELİ İSTEĞİ İLE OKUL ÖNCESİNE KAYIT YAPTIRAN ÇOCUK SYS.</t>
  </si>
  <si>
    <t>60-65 AY OKUL ÖNCESİ ÇAĞDA OLUP İLKOKULA ERKEN KAYIT YAPTIRAN ÇOCUK SYS.</t>
  </si>
  <si>
    <t>69-71 AY DOKTOR RPORU İLE OKUL ÖNCESİNE KAYIT YAPTIRAN ÇOCUK SYS.</t>
  </si>
  <si>
    <r>
      <rPr>
        <b/>
        <sz val="12"/>
        <rFont val="Calibri"/>
        <family val="2"/>
        <charset val="162"/>
        <scheme val="minor"/>
      </rPr>
      <t xml:space="preserve">2017-2018 EĞİTİM ÖĞRETİM YILI İL/İLÇE BAZLI OKUL ÖNCESİ EĞİTİM DURUM RAPORU. </t>
    </r>
    <r>
      <rPr>
        <b/>
        <sz val="12"/>
        <color theme="1"/>
        <rFont val="Calibri"/>
        <family val="2"/>
        <charset val="162"/>
        <scheme val="minor"/>
      </rPr>
      <t xml:space="preserve">
* Aynı addaki ilçeler ve büyük şehir kapsamında olmayan il merkezleri için İLÇE ADI/İL ADI şeklinde arama yapınız. (Örnek:</t>
    </r>
    <r>
      <rPr>
        <b/>
        <sz val="12"/>
        <color rgb="FFFF0000"/>
        <rFont val="Calibri"/>
        <family val="2"/>
        <charset val="162"/>
        <scheme val="minor"/>
      </rPr>
      <t>GÖLBAŞI/ANKARA</t>
    </r>
    <r>
      <rPr>
        <b/>
        <sz val="12"/>
        <color theme="1"/>
        <rFont val="Calibri"/>
        <family val="2"/>
        <charset val="162"/>
        <scheme val="minor"/>
      </rPr>
      <t xml:space="preserve"> -  </t>
    </r>
    <r>
      <rPr>
        <b/>
        <sz val="12"/>
        <color rgb="FFFF0000"/>
        <rFont val="Calibri"/>
        <family val="2"/>
        <charset val="162"/>
        <scheme val="minor"/>
      </rPr>
      <t>MERKEZ/TOKAT</t>
    </r>
    <r>
      <rPr>
        <b/>
        <sz val="12"/>
        <color theme="1"/>
        <rFont val="Calibri"/>
        <family val="2"/>
        <charset val="162"/>
        <scheme val="minor"/>
      </rPr>
      <t>)</t>
    </r>
  </si>
  <si>
    <t>5 YAŞ ÜSTÜ</t>
  </si>
  <si>
    <t>66-68 AY</t>
  </si>
  <si>
    <t>2016-17 *</t>
  </si>
  <si>
    <t>2017'ten 2018'E ARTIŞ</t>
  </si>
  <si>
    <t>2014'ten 2018'E ARTIŞ</t>
  </si>
  <si>
    <t>2013-14 -- 2017-18 ARASI KAYITLI ÇOCUK SAYISI ve ARTIŞ MİKTARI</t>
  </si>
  <si>
    <t>66-68 AY OLUP İLKOKULA GİDEN ÇOCUK SAYISI</t>
  </si>
  <si>
    <t>2015 / 2018 ARTIŞ ORANI</t>
  </si>
  <si>
    <t>2017 / 2018 ARTIŞ ORANI</t>
  </si>
  <si>
    <t>41/971</t>
  </si>
  <si>
    <t>100/971</t>
  </si>
  <si>
    <t>85/971</t>
  </si>
  <si>
    <t>156/971</t>
  </si>
  <si>
    <t>361/971</t>
  </si>
  <si>
    <t>1/971</t>
  </si>
  <si>
    <t>20/971</t>
  </si>
  <si>
    <t>48/971</t>
  </si>
  <si>
    <t>37/971</t>
  </si>
  <si>
    <t>117/971</t>
  </si>
  <si>
    <t>470/971</t>
  </si>
  <si>
    <t>2/971</t>
  </si>
  <si>
    <t>29/971</t>
  </si>
  <si>
    <t>57/971</t>
  </si>
  <si>
    <t>78/971</t>
  </si>
  <si>
    <t>193/971</t>
  </si>
  <si>
    <t>603/971</t>
  </si>
  <si>
    <t>3/971</t>
  </si>
  <si>
    <t>838/971</t>
  </si>
  <si>
    <t>918/971</t>
  </si>
  <si>
    <t>770/971</t>
  </si>
  <si>
    <t>725/971</t>
  </si>
  <si>
    <t>261/971</t>
  </si>
  <si>
    <t>4/971</t>
  </si>
  <si>
    <t>34/971</t>
  </si>
  <si>
    <t>118/971</t>
  </si>
  <si>
    <t>23/971</t>
  </si>
  <si>
    <t>27/971</t>
  </si>
  <si>
    <t>11/971</t>
  </si>
  <si>
    <t>5/971</t>
  </si>
  <si>
    <t>13/971</t>
  </si>
  <si>
    <t>31/971</t>
  </si>
  <si>
    <t>17/971</t>
  </si>
  <si>
    <t>44/971</t>
  </si>
  <si>
    <t>223/971</t>
  </si>
  <si>
    <t>6/971</t>
  </si>
  <si>
    <t>960/971</t>
  </si>
  <si>
    <t>903/971</t>
  </si>
  <si>
    <t>834/971</t>
  </si>
  <si>
    <t>805/971</t>
  </si>
  <si>
    <t>566/971</t>
  </si>
  <si>
    <t>7/971</t>
  </si>
  <si>
    <t>9/971</t>
  </si>
  <si>
    <t>36/971</t>
  </si>
  <si>
    <t>692/971</t>
  </si>
  <si>
    <t>8/971</t>
  </si>
  <si>
    <t>126/971</t>
  </si>
  <si>
    <t>279/971</t>
  </si>
  <si>
    <t>269/971</t>
  </si>
  <si>
    <t>386/971</t>
  </si>
  <si>
    <t>540/971</t>
  </si>
  <si>
    <t>230/971</t>
  </si>
  <si>
    <t>102/971</t>
  </si>
  <si>
    <t>581/971</t>
  </si>
  <si>
    <t>654/971</t>
  </si>
  <si>
    <t>934/971</t>
  </si>
  <si>
    <t>10/971</t>
  </si>
  <si>
    <t>226/971</t>
  </si>
  <si>
    <t>576/971</t>
  </si>
  <si>
    <t>380/971</t>
  </si>
  <si>
    <t>437/971</t>
  </si>
  <si>
    <t>259/971</t>
  </si>
  <si>
    <t>804/971</t>
  </si>
  <si>
    <t>679/971</t>
  </si>
  <si>
    <t>884/971</t>
  </si>
  <si>
    <t>898/971</t>
  </si>
  <si>
    <t>12/971</t>
  </si>
  <si>
    <t>687/971</t>
  </si>
  <si>
    <t>315/971</t>
  </si>
  <si>
    <t>329/971</t>
  </si>
  <si>
    <t>254/971</t>
  </si>
  <si>
    <t>235/971</t>
  </si>
  <si>
    <t>125/971</t>
  </si>
  <si>
    <t>698/971</t>
  </si>
  <si>
    <t>602/971</t>
  </si>
  <si>
    <t>763/971</t>
  </si>
  <si>
    <t>708/971</t>
  </si>
  <si>
    <t>14/971</t>
  </si>
  <si>
    <t>722/971</t>
  </si>
  <si>
    <t>335/971</t>
  </si>
  <si>
    <t>559/971</t>
  </si>
  <si>
    <t>508/971</t>
  </si>
  <si>
    <t>671/971</t>
  </si>
  <si>
    <t>15/971</t>
  </si>
  <si>
    <t>106/971</t>
  </si>
  <si>
    <t>728/971</t>
  </si>
  <si>
    <t>645/971</t>
  </si>
  <si>
    <t>786/971</t>
  </si>
  <si>
    <t>766/971</t>
  </si>
  <si>
    <t>16/971</t>
  </si>
  <si>
    <t>872/971</t>
  </si>
  <si>
    <t>964/971</t>
  </si>
  <si>
    <t>947/971</t>
  </si>
  <si>
    <t>949/971</t>
  </si>
  <si>
    <t>914/971</t>
  </si>
  <si>
    <t>39/971</t>
  </si>
  <si>
    <t>46/971</t>
  </si>
  <si>
    <t>72/971</t>
  </si>
  <si>
    <t>449/971</t>
  </si>
  <si>
    <t>18/971</t>
  </si>
  <si>
    <t>55/971</t>
  </si>
  <si>
    <t>53/971</t>
  </si>
  <si>
    <t>154/971</t>
  </si>
  <si>
    <t>513/971</t>
  </si>
  <si>
    <t>19/971</t>
  </si>
  <si>
    <t>24/971</t>
  </si>
  <si>
    <t>469/971</t>
  </si>
  <si>
    <t>231/971</t>
  </si>
  <si>
    <t>69/971</t>
  </si>
  <si>
    <t>42/971</t>
  </si>
  <si>
    <t>593/971</t>
  </si>
  <si>
    <t>21/971</t>
  </si>
  <si>
    <t>375/971</t>
  </si>
  <si>
    <t>82/971</t>
  </si>
  <si>
    <t>80/971</t>
  </si>
  <si>
    <t>22/971</t>
  </si>
  <si>
    <t>861/971</t>
  </si>
  <si>
    <t>682/971</t>
  </si>
  <si>
    <t>592/971</t>
  </si>
  <si>
    <t>464/971</t>
  </si>
  <si>
    <t>40/971</t>
  </si>
  <si>
    <t>376/971</t>
  </si>
  <si>
    <t>751/971</t>
  </si>
  <si>
    <t>895/971</t>
  </si>
  <si>
    <t>909/971</t>
  </si>
  <si>
    <t>932/971</t>
  </si>
  <si>
    <t>25/971</t>
  </si>
  <si>
    <t>75/971</t>
  </si>
  <si>
    <t>219/971</t>
  </si>
  <si>
    <t>26/971</t>
  </si>
  <si>
    <t>863/971</t>
  </si>
  <si>
    <t>326/971</t>
  </si>
  <si>
    <t>739/971</t>
  </si>
  <si>
    <t>666/971</t>
  </si>
  <si>
    <t>858/971</t>
  </si>
  <si>
    <t>606/971</t>
  </si>
  <si>
    <t>407/971</t>
  </si>
  <si>
    <t>477/971</t>
  </si>
  <si>
    <t>426/971</t>
  </si>
  <si>
    <t>435/971</t>
  </si>
  <si>
    <t>28/971</t>
  </si>
  <si>
    <t>971/971</t>
  </si>
  <si>
    <t>317/971</t>
  </si>
  <si>
    <t>455/971</t>
  </si>
  <si>
    <t>232/971</t>
  </si>
  <si>
    <t>105/971</t>
  </si>
  <si>
    <t>95/971</t>
  </si>
  <si>
    <t>120/971</t>
  </si>
  <si>
    <t>140/971</t>
  </si>
  <si>
    <t>330/971</t>
  </si>
  <si>
    <t>30/971</t>
  </si>
  <si>
    <t>820/971</t>
  </si>
  <si>
    <t>181/971</t>
  </si>
  <si>
    <t>59/971</t>
  </si>
  <si>
    <t>738/971</t>
  </si>
  <si>
    <t>633/971</t>
  </si>
  <si>
    <t>752/971</t>
  </si>
  <si>
    <t>740/971</t>
  </si>
  <si>
    <t>768/971</t>
  </si>
  <si>
    <t>32/971</t>
  </si>
  <si>
    <t>512/971</t>
  </si>
  <si>
    <t>571/971</t>
  </si>
  <si>
    <t>778/971</t>
  </si>
  <si>
    <t>802/971</t>
  </si>
  <si>
    <t>865/971</t>
  </si>
  <si>
    <t>33/971</t>
  </si>
  <si>
    <t>422/971</t>
  </si>
  <si>
    <t>201/971</t>
  </si>
  <si>
    <t>306/971</t>
  </si>
  <si>
    <t>267/971</t>
  </si>
  <si>
    <t>389/971</t>
  </si>
  <si>
    <t>413/971</t>
  </si>
  <si>
    <t>296/971</t>
  </si>
  <si>
    <t>209/971</t>
  </si>
  <si>
    <t>180/971</t>
  </si>
  <si>
    <t>136/971</t>
  </si>
  <si>
    <t>35/971</t>
  </si>
  <si>
    <t>89/971</t>
  </si>
  <si>
    <t>43/971</t>
  </si>
  <si>
    <t>172/971</t>
  </si>
  <si>
    <t>517/971</t>
  </si>
  <si>
    <t>86/971</t>
  </si>
  <si>
    <t>826/971</t>
  </si>
  <si>
    <t>672/971</t>
  </si>
  <si>
    <t>853/971</t>
  </si>
  <si>
    <t>840/971</t>
  </si>
  <si>
    <t>859/971</t>
  </si>
  <si>
    <t>38/971</t>
  </si>
  <si>
    <t>79/971</t>
  </si>
  <si>
    <t>147/971</t>
  </si>
  <si>
    <t>131/971</t>
  </si>
  <si>
    <t>166/971</t>
  </si>
  <si>
    <t>244/971</t>
  </si>
  <si>
    <t>717/971</t>
  </si>
  <si>
    <t>316/971</t>
  </si>
  <si>
    <t>417/971</t>
  </si>
  <si>
    <t>669/971</t>
  </si>
  <si>
    <t>610/971</t>
  </si>
  <si>
    <t>707/971</t>
  </si>
  <si>
    <t>742/971</t>
  </si>
  <si>
    <t>238/971</t>
  </si>
  <si>
    <t>282/971</t>
  </si>
  <si>
    <t>491/971</t>
  </si>
  <si>
    <t>801/971</t>
  </si>
  <si>
    <t>609/971</t>
  </si>
  <si>
    <t>526/971</t>
  </si>
  <si>
    <t>458/971</t>
  </si>
  <si>
    <t>341/971</t>
  </si>
  <si>
    <t>177/971</t>
  </si>
  <si>
    <t>45/971</t>
  </si>
  <si>
    <t>943/971</t>
  </si>
  <si>
    <t>186/971</t>
  </si>
  <si>
    <t>208/971</t>
  </si>
  <si>
    <t>51/971</t>
  </si>
  <si>
    <t>49/971</t>
  </si>
  <si>
    <t>54/971</t>
  </si>
  <si>
    <t>397/971</t>
  </si>
  <si>
    <t>47/971</t>
  </si>
  <si>
    <t>196/971</t>
  </si>
  <si>
    <t>424/971</t>
  </si>
  <si>
    <t>250/971</t>
  </si>
  <si>
    <t>334/971</t>
  </si>
  <si>
    <t>536/971</t>
  </si>
  <si>
    <t>616/971</t>
  </si>
  <si>
    <t>61/971</t>
  </si>
  <si>
    <t>134/971</t>
  </si>
  <si>
    <t>66/971</t>
  </si>
  <si>
    <t>143/971</t>
  </si>
  <si>
    <t>50/971</t>
  </si>
  <si>
    <t>110/971</t>
  </si>
  <si>
    <t>63/971</t>
  </si>
  <si>
    <t>104/971</t>
  </si>
  <si>
    <t>320/971</t>
  </si>
  <si>
    <t>377/971</t>
  </si>
  <si>
    <t>359/971</t>
  </si>
  <si>
    <t>356/971</t>
  </si>
  <si>
    <t>328/971</t>
  </si>
  <si>
    <t>52/971</t>
  </si>
  <si>
    <t>312/971</t>
  </si>
  <si>
    <t>272/971</t>
  </si>
  <si>
    <t>273/971</t>
  </si>
  <si>
    <t>779/971</t>
  </si>
  <si>
    <t>73/971</t>
  </si>
  <si>
    <t>966/971</t>
  </si>
  <si>
    <t>957/971</t>
  </si>
  <si>
    <t>956/971</t>
  </si>
  <si>
    <t>923/971</t>
  </si>
  <si>
    <t>881/971</t>
  </si>
  <si>
    <t>777/971</t>
  </si>
  <si>
    <t>878/971</t>
  </si>
  <si>
    <t>864/971</t>
  </si>
  <si>
    <t>856/971</t>
  </si>
  <si>
    <t>56/971</t>
  </si>
  <si>
    <t>409/971</t>
  </si>
  <si>
    <t>271/971</t>
  </si>
  <si>
    <t>204/971</t>
  </si>
  <si>
    <t>155/971</t>
  </si>
  <si>
    <t>653/971</t>
  </si>
  <si>
    <t>299/971</t>
  </si>
  <si>
    <t>264/971</t>
  </si>
  <si>
    <t>93/971</t>
  </si>
  <si>
    <t>58/971</t>
  </si>
  <si>
    <t>418/971</t>
  </si>
  <si>
    <t>580/971</t>
  </si>
  <si>
    <t>724/971</t>
  </si>
  <si>
    <t>621/971</t>
  </si>
  <si>
    <t>245/971</t>
  </si>
  <si>
    <t>588/971</t>
  </si>
  <si>
    <t>828/971</t>
  </si>
  <si>
    <t>60/971</t>
  </si>
  <si>
    <t>291/971</t>
  </si>
  <si>
    <t>456/971</t>
  </si>
  <si>
    <t>575/971</t>
  </si>
  <si>
    <t>806/971</t>
  </si>
  <si>
    <t>64/971</t>
  </si>
  <si>
    <t>624/971</t>
  </si>
  <si>
    <t>587/971</t>
  </si>
  <si>
    <t>790/971</t>
  </si>
  <si>
    <t>825/971</t>
  </si>
  <si>
    <t>62/971</t>
  </si>
  <si>
    <t>529/971</t>
  </si>
  <si>
    <t>421/971</t>
  </si>
  <si>
    <t>489/971</t>
  </si>
  <si>
    <t>544/971</t>
  </si>
  <si>
    <t>295/971</t>
  </si>
  <si>
    <t>905/971</t>
  </si>
  <si>
    <t>841/971</t>
  </si>
  <si>
    <t>65/971</t>
  </si>
  <si>
    <t>688/971</t>
  </si>
  <si>
    <t>509/971</t>
  </si>
  <si>
    <t>574/971</t>
  </si>
  <si>
    <t>527/971</t>
  </si>
  <si>
    <t>504/971</t>
  </si>
  <si>
    <t>70/971</t>
  </si>
  <si>
    <t>466/971</t>
  </si>
  <si>
    <t>829/971</t>
  </si>
  <si>
    <t>67/971</t>
  </si>
  <si>
    <t>451/971</t>
  </si>
  <si>
    <t>369/971</t>
  </si>
  <si>
    <t>284/971</t>
  </si>
  <si>
    <t>276/971</t>
  </si>
  <si>
    <t>191/971</t>
  </si>
  <si>
    <t>68/971</t>
  </si>
  <si>
    <t>595/971</t>
  </si>
  <si>
    <t>636/971</t>
  </si>
  <si>
    <t>568/971</t>
  </si>
  <si>
    <t>589/971</t>
  </si>
  <si>
    <t>641/971</t>
  </si>
  <si>
    <t>399/971</t>
  </si>
  <si>
    <t>365/971</t>
  </si>
  <si>
    <t>149/971</t>
  </si>
  <si>
    <t>203/971</t>
  </si>
  <si>
    <t>217/971</t>
  </si>
  <si>
    <t>332/971</t>
  </si>
  <si>
    <t>71/971</t>
  </si>
  <si>
    <t>293/971</t>
  </si>
  <si>
    <t>280/971</t>
  </si>
  <si>
    <t>178/971</t>
  </si>
  <si>
    <t>174/971</t>
  </si>
  <si>
    <t>127/971</t>
  </si>
  <si>
    <t>885/971</t>
  </si>
  <si>
    <t>545/971</t>
  </si>
  <si>
    <t>676/971</t>
  </si>
  <si>
    <t>583/971</t>
  </si>
  <si>
    <t>233/971</t>
  </si>
  <si>
    <t>221/971</t>
  </si>
  <si>
    <t>129/971</t>
  </si>
  <si>
    <t>74/971</t>
  </si>
  <si>
    <t>350/971</t>
  </si>
  <si>
    <t>569/971</t>
  </si>
  <si>
    <t>788/971</t>
  </si>
  <si>
    <t>819/971</t>
  </si>
  <si>
    <t>891/971</t>
  </si>
  <si>
    <t>153/971</t>
  </si>
  <si>
    <t>206/971</t>
  </si>
  <si>
    <t>159/971</t>
  </si>
  <si>
    <t>168/971</t>
  </si>
  <si>
    <t>76/971</t>
  </si>
  <si>
    <t>77/971</t>
  </si>
  <si>
    <t>446/971</t>
  </si>
  <si>
    <t>394/971</t>
  </si>
  <si>
    <t>354/971</t>
  </si>
  <si>
    <t>179/971</t>
  </si>
  <si>
    <t>304/971</t>
  </si>
  <si>
    <t>699/971</t>
  </si>
  <si>
    <t>908/971</t>
  </si>
  <si>
    <t>833/971</t>
  </si>
  <si>
    <t>897/971</t>
  </si>
  <si>
    <t>876/971</t>
  </si>
  <si>
    <t>185/971</t>
  </si>
  <si>
    <t>277/971</t>
  </si>
  <si>
    <t>202/971</t>
  </si>
  <si>
    <t>224/971</t>
  </si>
  <si>
    <t>81/971</t>
  </si>
  <si>
    <t>814/971</t>
  </si>
  <si>
    <t>780/971</t>
  </si>
  <si>
    <t>843/971</t>
  </si>
  <si>
    <t>795/971</t>
  </si>
  <si>
    <t>620/971</t>
  </si>
  <si>
    <t>478/971</t>
  </si>
  <si>
    <t>323/971</t>
  </si>
  <si>
    <t>200/971</t>
  </si>
  <si>
    <t>83/971</t>
  </si>
  <si>
    <t>877/971</t>
  </si>
  <si>
    <t>867/971</t>
  </si>
  <si>
    <t>832/971</t>
  </si>
  <si>
    <t>789/971</t>
  </si>
  <si>
    <t>605/971</t>
  </si>
  <si>
    <t>84/971</t>
  </si>
  <si>
    <t>173/971</t>
  </si>
  <si>
    <t>241/971</t>
  </si>
  <si>
    <t>146/971</t>
  </si>
  <si>
    <t>176/971</t>
  </si>
  <si>
    <t>162/971</t>
  </si>
  <si>
    <t>614/971</t>
  </si>
  <si>
    <t>874/971</t>
  </si>
  <si>
    <t>737/971</t>
  </si>
  <si>
    <t>869/971</t>
  </si>
  <si>
    <t>87/971</t>
  </si>
  <si>
    <t>642/971</t>
  </si>
  <si>
    <t>839/971</t>
  </si>
  <si>
    <t>847/971</t>
  </si>
  <si>
    <t>769/971</t>
  </si>
  <si>
    <t>88/971</t>
  </si>
  <si>
    <t>615/971</t>
  </si>
  <si>
    <t>550/971</t>
  </si>
  <si>
    <t>460/971</t>
  </si>
  <si>
    <t>525/971</t>
  </si>
  <si>
    <t>528/971</t>
  </si>
  <si>
    <t>797/971</t>
  </si>
  <si>
    <t>90/971</t>
  </si>
  <si>
    <t>188/971</t>
  </si>
  <si>
    <t>730/971</t>
  </si>
  <si>
    <t>596/971</t>
  </si>
  <si>
    <t>91/971</t>
  </si>
  <si>
    <t>493/971</t>
  </si>
  <si>
    <t>311/971</t>
  </si>
  <si>
    <t>430/971</t>
  </si>
  <si>
    <t>388/971</t>
  </si>
  <si>
    <t>92/971</t>
  </si>
  <si>
    <t>215/971</t>
  </si>
  <si>
    <t>497/971</t>
  </si>
  <si>
    <t>425/971</t>
  </si>
  <si>
    <t>704/971</t>
  </si>
  <si>
    <t>538/971</t>
  </si>
  <si>
    <t>210/971</t>
  </si>
  <si>
    <t>594/971</t>
  </si>
  <si>
    <t>94/971</t>
  </si>
  <si>
    <t>784/971</t>
  </si>
  <si>
    <t>852/971</t>
  </si>
  <si>
    <t>281/971</t>
  </si>
  <si>
    <t>462/971</t>
  </si>
  <si>
    <t>457/971</t>
  </si>
  <si>
    <t>675/971</t>
  </si>
  <si>
    <t>96/971</t>
  </si>
  <si>
    <t>696/971</t>
  </si>
  <si>
    <t>726/971</t>
  </si>
  <si>
    <t>503/971</t>
  </si>
  <si>
    <t>97/971</t>
  </si>
  <si>
    <t>98/971</t>
  </si>
  <si>
    <t>99/971</t>
  </si>
  <si>
    <t>649/971</t>
  </si>
  <si>
    <t>547/971</t>
  </si>
  <si>
    <t>411/971</t>
  </si>
  <si>
    <t>333/971</t>
  </si>
  <si>
    <t>189/971</t>
  </si>
  <si>
    <t>851/971</t>
  </si>
  <si>
    <t>952/971</t>
  </si>
  <si>
    <t>962/971</t>
  </si>
  <si>
    <t>101/971</t>
  </si>
  <si>
    <t>270/971</t>
  </si>
  <si>
    <t>308/971</t>
  </si>
  <si>
    <t>484/971</t>
  </si>
  <si>
    <t>686/971</t>
  </si>
  <si>
    <t>709/971</t>
  </si>
  <si>
    <t>532/971</t>
  </si>
  <si>
    <t>678/971</t>
  </si>
  <si>
    <t>705/971</t>
  </si>
  <si>
    <t>103/971</t>
  </si>
  <si>
    <t>472/971</t>
  </si>
  <si>
    <t>639/971</t>
  </si>
  <si>
    <t>764/971</t>
  </si>
  <si>
    <t>807/971</t>
  </si>
  <si>
    <t>775/971</t>
  </si>
  <si>
    <t>733/971</t>
  </si>
  <si>
    <t>902/971</t>
  </si>
  <si>
    <t>599/971</t>
  </si>
  <si>
    <t>761/971</t>
  </si>
  <si>
    <t>141/971</t>
  </si>
  <si>
    <t>237/971</t>
  </si>
  <si>
    <t>434/971</t>
  </si>
  <si>
    <t>107/971</t>
  </si>
  <si>
    <t>252/971</t>
  </si>
  <si>
    <t>207/971</t>
  </si>
  <si>
    <t>194/971</t>
  </si>
  <si>
    <t>108/971</t>
  </si>
  <si>
    <t>673/971</t>
  </si>
  <si>
    <t>683/971</t>
  </si>
  <si>
    <t>697/971</t>
  </si>
  <si>
    <t>109/971</t>
  </si>
  <si>
    <t>564/971</t>
  </si>
  <si>
    <t>798/971</t>
  </si>
  <si>
    <t>715/971</t>
  </si>
  <si>
    <t>572/971</t>
  </si>
  <si>
    <t>591/971</t>
  </si>
  <si>
    <t>253/971</t>
  </si>
  <si>
    <t>286/971</t>
  </si>
  <si>
    <t>374/971</t>
  </si>
  <si>
    <t>111/971</t>
  </si>
  <si>
    <t>522/971</t>
  </si>
  <si>
    <t>362/971</t>
  </si>
  <si>
    <t>339/971</t>
  </si>
  <si>
    <t>635/971</t>
  </si>
  <si>
    <t>112/971</t>
  </si>
  <si>
    <t>735/971</t>
  </si>
  <si>
    <t>608/971</t>
  </si>
  <si>
    <t>762/971</t>
  </si>
  <si>
    <t>810/971</t>
  </si>
  <si>
    <t>113/971</t>
  </si>
  <si>
    <t>907/971</t>
  </si>
  <si>
    <t>114/971</t>
  </si>
  <si>
    <t>668/971</t>
  </si>
  <si>
    <t>433/971</t>
  </si>
  <si>
    <t>115/971</t>
  </si>
  <si>
    <t>258/971</t>
  </si>
  <si>
    <t>301/971</t>
  </si>
  <si>
    <t>116/971</t>
  </si>
  <si>
    <t>302/971</t>
  </si>
  <si>
    <t>400/971</t>
  </si>
  <si>
    <t>452/971</t>
  </si>
  <si>
    <t>439/971</t>
  </si>
  <si>
    <t>395/971</t>
  </si>
  <si>
    <t>396/971</t>
  </si>
  <si>
    <t>402/971</t>
  </si>
  <si>
    <t>211/971</t>
  </si>
  <si>
    <t>119/971</t>
  </si>
  <si>
    <t>670/971</t>
  </si>
  <si>
    <t>348/971</t>
  </si>
  <si>
    <t>868/971</t>
  </si>
  <si>
    <t>121/971</t>
  </si>
  <si>
    <t>445/971</t>
  </si>
  <si>
    <t>431/971</t>
  </si>
  <si>
    <t>436/971</t>
  </si>
  <si>
    <t>122/971</t>
  </si>
  <si>
    <t>680/971</t>
  </si>
  <si>
    <t>398/971</t>
  </si>
  <si>
    <t>123/971</t>
  </si>
  <si>
    <t>490/971</t>
  </si>
  <si>
    <t>857/971</t>
  </si>
  <si>
    <t>950/971</t>
  </si>
  <si>
    <t>124/971</t>
  </si>
  <si>
    <t>787/971</t>
  </si>
  <si>
    <t>331/971</t>
  </si>
  <si>
    <t>297/971</t>
  </si>
  <si>
    <t>467/971</t>
  </si>
  <si>
    <t>158/971</t>
  </si>
  <si>
    <t>132/971</t>
  </si>
  <si>
    <t>298/971</t>
  </si>
  <si>
    <t>745/971</t>
  </si>
  <si>
    <t>813/971</t>
  </si>
  <si>
    <t>744/971</t>
  </si>
  <si>
    <t>128/971</t>
  </si>
  <si>
    <t>406/971</t>
  </si>
  <si>
    <t>358/971</t>
  </si>
  <si>
    <t>342/971</t>
  </si>
  <si>
    <t>548/971</t>
  </si>
  <si>
    <t>130/971</t>
  </si>
  <si>
    <t>506/971</t>
  </si>
  <si>
    <t>321/971</t>
  </si>
  <si>
    <t>139/971</t>
  </si>
  <si>
    <t>379/971</t>
  </si>
  <si>
    <t>890/971</t>
  </si>
  <si>
    <t>420/971</t>
  </si>
  <si>
    <t>626/971</t>
  </si>
  <si>
    <t>135/971</t>
  </si>
  <si>
    <t>165/971</t>
  </si>
  <si>
    <t>133/971</t>
  </si>
  <si>
    <t>195/971</t>
  </si>
  <si>
    <t>285/971</t>
  </si>
  <si>
    <t>152/971</t>
  </si>
  <si>
    <t>199/971</t>
  </si>
  <si>
    <t>429/971</t>
  </si>
  <si>
    <t>137/971</t>
  </si>
  <si>
    <t>650/971</t>
  </si>
  <si>
    <t>604/971</t>
  </si>
  <si>
    <t>138/971</t>
  </si>
  <si>
    <t>931/971</t>
  </si>
  <si>
    <t>305/971</t>
  </si>
  <si>
    <t>368/971</t>
  </si>
  <si>
    <t>727/971</t>
  </si>
  <si>
    <t>228/971</t>
  </si>
  <si>
    <t>371/971</t>
  </si>
  <si>
    <t>582/971</t>
  </si>
  <si>
    <t>142/971</t>
  </si>
  <si>
    <t>251/971</t>
  </si>
  <si>
    <t>151/971</t>
  </si>
  <si>
    <t>192/971</t>
  </si>
  <si>
    <t>347/971</t>
  </si>
  <si>
    <t>222/971</t>
  </si>
  <si>
    <t>410/971</t>
  </si>
  <si>
    <t>648/971</t>
  </si>
  <si>
    <t>144/971</t>
  </si>
  <si>
    <t>551/971</t>
  </si>
  <si>
    <t>498/971</t>
  </si>
  <si>
    <t>427/971</t>
  </si>
  <si>
    <t>404/971</t>
  </si>
  <si>
    <t>145/971</t>
  </si>
  <si>
    <t>213/971</t>
  </si>
  <si>
    <t>227/971</t>
  </si>
  <si>
    <t>948/971</t>
  </si>
  <si>
    <t>925/971</t>
  </si>
  <si>
    <t>928/971</t>
  </si>
  <si>
    <t>866/971</t>
  </si>
  <si>
    <t>613/971</t>
  </si>
  <si>
    <t>924/971</t>
  </si>
  <si>
    <t>944/971</t>
  </si>
  <si>
    <t>953/971</t>
  </si>
  <si>
    <t>148/971</t>
  </si>
  <si>
    <t>836/971</t>
  </si>
  <si>
    <t>887/971</t>
  </si>
  <si>
    <t>959/971</t>
  </si>
  <si>
    <t>955/971</t>
  </si>
  <si>
    <t>963/971</t>
  </si>
  <si>
    <t>150/971</t>
  </si>
  <si>
    <t>318/971</t>
  </si>
  <si>
    <t>164/971</t>
  </si>
  <si>
    <t>198/971</t>
  </si>
  <si>
    <t>345/971</t>
  </si>
  <si>
    <t>372/971</t>
  </si>
  <si>
    <t>236/971</t>
  </si>
  <si>
    <t>543/971</t>
  </si>
  <si>
    <t>577/971</t>
  </si>
  <si>
    <t>619/971</t>
  </si>
  <si>
    <t>623/971</t>
  </si>
  <si>
    <t>946/971</t>
  </si>
  <si>
    <t>911/971</t>
  </si>
  <si>
    <t>894/971</t>
  </si>
  <si>
    <t>552/971</t>
  </si>
  <si>
    <t>471/971</t>
  </si>
  <si>
    <t>640/971</t>
  </si>
  <si>
    <t>607/971</t>
  </si>
  <si>
    <t>157/971</t>
  </si>
  <si>
    <t>205/971</t>
  </si>
  <si>
    <t>256/971</t>
  </si>
  <si>
    <t>216/971</t>
  </si>
  <si>
    <t>870/971</t>
  </si>
  <si>
    <t>729/971</t>
  </si>
  <si>
    <t>618/971</t>
  </si>
  <si>
    <t>443/971</t>
  </si>
  <si>
    <t>160/971</t>
  </si>
  <si>
    <t>695/971</t>
  </si>
  <si>
    <t>663/971</t>
  </si>
  <si>
    <t>161/971</t>
  </si>
  <si>
    <t>187/971</t>
  </si>
  <si>
    <t>757/971</t>
  </si>
  <si>
    <t>712/971</t>
  </si>
  <si>
    <t>628/971</t>
  </si>
  <si>
    <t>684/971</t>
  </si>
  <si>
    <t>473/971</t>
  </si>
  <si>
    <t>611/971</t>
  </si>
  <si>
    <t>776/971</t>
  </si>
  <si>
    <t>163/971</t>
  </si>
  <si>
    <t>831/971</t>
  </si>
  <si>
    <t>702/971</t>
  </si>
  <si>
    <t>585/971</t>
  </si>
  <si>
    <t>229/971</t>
  </si>
  <si>
    <t>240/971</t>
  </si>
  <si>
    <t>234/971</t>
  </si>
  <si>
    <t>343/971</t>
  </si>
  <si>
    <t>175/971</t>
  </si>
  <si>
    <t>629/971</t>
  </si>
  <si>
    <t>563/971</t>
  </si>
  <si>
    <t>476/971</t>
  </si>
  <si>
    <t>167/971</t>
  </si>
  <si>
    <t>871/971</t>
  </si>
  <si>
    <t>720/971</t>
  </si>
  <si>
    <t>667/971</t>
  </si>
  <si>
    <t>622/971</t>
  </si>
  <si>
    <t>652/971</t>
  </si>
  <si>
    <t>169/971</t>
  </si>
  <si>
    <t>170/971</t>
  </si>
  <si>
    <t>171/971</t>
  </si>
  <si>
    <t>450/971</t>
  </si>
  <si>
    <t>732/971</t>
  </si>
  <si>
    <t>765/971</t>
  </si>
  <si>
    <t>721/971</t>
  </si>
  <si>
    <t>913/971</t>
  </si>
  <si>
    <t>938/971</t>
  </si>
  <si>
    <t>965/971</t>
  </si>
  <si>
    <t>968/971</t>
  </si>
  <si>
    <t>516/971</t>
  </si>
  <si>
    <t>873/971</t>
  </si>
  <si>
    <t>542/971</t>
  </si>
  <si>
    <t>340/971</t>
  </si>
  <si>
    <t>246/971</t>
  </si>
  <si>
    <t>319/971</t>
  </si>
  <si>
    <t>656/971</t>
  </si>
  <si>
    <t>718/971</t>
  </si>
  <si>
    <t>190/971</t>
  </si>
  <si>
    <t>499/971</t>
  </si>
  <si>
    <t>313/971</t>
  </si>
  <si>
    <t>518/971</t>
  </si>
  <si>
    <t>283/971</t>
  </si>
  <si>
    <t>225/971</t>
  </si>
  <si>
    <t>182/971</t>
  </si>
  <si>
    <t>746/971</t>
  </si>
  <si>
    <t>689/971</t>
  </si>
  <si>
    <t>659/971</t>
  </si>
  <si>
    <t>546/971</t>
  </si>
  <si>
    <t>183/971</t>
  </si>
  <si>
    <t>184/971</t>
  </si>
  <si>
    <t>265/971</t>
  </si>
  <si>
    <t>262/971</t>
  </si>
  <si>
    <t>325/971</t>
  </si>
  <si>
    <t>448/971</t>
  </si>
  <si>
    <t>500/971</t>
  </si>
  <si>
    <t>539/971</t>
  </si>
  <si>
    <t>736/971</t>
  </si>
  <si>
    <t>750/971</t>
  </si>
  <si>
    <t>904/971</t>
  </si>
  <si>
    <t>759/971</t>
  </si>
  <si>
    <t>783/971</t>
  </si>
  <si>
    <t>691/971</t>
  </si>
  <si>
    <t>355/971</t>
  </si>
  <si>
    <t>346/971</t>
  </si>
  <si>
    <t>701/971</t>
  </si>
  <si>
    <t>507/971</t>
  </si>
  <si>
    <t>535/971</t>
  </si>
  <si>
    <t>549/971</t>
  </si>
  <si>
    <t>627/971</t>
  </si>
  <si>
    <t>655/971</t>
  </si>
  <si>
    <t>782/971</t>
  </si>
  <si>
    <t>714/971</t>
  </si>
  <si>
    <t>392/971</t>
  </si>
  <si>
    <t>487/971</t>
  </si>
  <si>
    <t>760/971</t>
  </si>
  <si>
    <t>796/971</t>
  </si>
  <si>
    <t>771/971</t>
  </si>
  <si>
    <t>197/971</t>
  </si>
  <si>
    <t>713/971</t>
  </si>
  <si>
    <t>785/971</t>
  </si>
  <si>
    <t>309/971</t>
  </si>
  <si>
    <t>292/971</t>
  </si>
  <si>
    <t>882/971</t>
  </si>
  <si>
    <t>951/971</t>
  </si>
  <si>
    <t>940/971</t>
  </si>
  <si>
    <t>927/971</t>
  </si>
  <si>
    <t>933/971</t>
  </si>
  <si>
    <t>815/971</t>
  </si>
  <si>
    <t>483/971</t>
  </si>
  <si>
    <t>896/971</t>
  </si>
  <si>
    <t>850/971</t>
  </si>
  <si>
    <t>646/971</t>
  </si>
  <si>
    <t>360/971</t>
  </si>
  <si>
    <t>685/971</t>
  </si>
  <si>
    <t>249/971</t>
  </si>
  <si>
    <t>278/971</t>
  </si>
  <si>
    <t>474/971</t>
  </si>
  <si>
    <t>755/971</t>
  </si>
  <si>
    <t>534/971</t>
  </si>
  <si>
    <t>463/971</t>
  </si>
  <si>
    <t>212/971</t>
  </si>
  <si>
    <t>937/971</t>
  </si>
  <si>
    <t>630/971</t>
  </si>
  <si>
    <t>703/971</t>
  </si>
  <si>
    <t>510/971</t>
  </si>
  <si>
    <t>214/971</t>
  </si>
  <si>
    <t>632/971</t>
  </si>
  <si>
    <t>664/971</t>
  </si>
  <si>
    <t>573/971</t>
  </si>
  <si>
    <t>393/971</t>
  </si>
  <si>
    <t>263/971</t>
  </si>
  <si>
    <t>344/971</t>
  </si>
  <si>
    <t>218/971</t>
  </si>
  <si>
    <t>598/971</t>
  </si>
  <si>
    <t>579/971</t>
  </si>
  <si>
    <t>220/971</t>
  </si>
  <si>
    <t>743/971</t>
  </si>
  <si>
    <t>657/971</t>
  </si>
  <si>
    <t>916/971</t>
  </si>
  <si>
    <t>837/971</t>
  </si>
  <si>
    <t>875/971</t>
  </si>
  <si>
    <t>486/971</t>
  </si>
  <si>
    <t>488/971</t>
  </si>
  <si>
    <t>468/971</t>
  </si>
  <si>
    <t>681/971</t>
  </si>
  <si>
    <t>643/971</t>
  </si>
  <si>
    <t>651/971</t>
  </si>
  <si>
    <t>307/971</t>
  </si>
  <si>
    <t>336/971</t>
  </si>
  <si>
    <t>423/971</t>
  </si>
  <si>
    <t>758/971</t>
  </si>
  <si>
    <t>781/971</t>
  </si>
  <si>
    <t>373/971</t>
  </si>
  <si>
    <t>247/971</t>
  </si>
  <si>
    <t>268/971</t>
  </si>
  <si>
    <t>257/971</t>
  </si>
  <si>
    <t>665/971</t>
  </si>
  <si>
    <t>855/971</t>
  </si>
  <si>
    <t>661/971</t>
  </si>
  <si>
    <t>502/971</t>
  </si>
  <si>
    <t>556/971</t>
  </si>
  <si>
    <t>515/971</t>
  </si>
  <si>
    <t>243/971</t>
  </si>
  <si>
    <t>694/971</t>
  </si>
  <si>
    <t>560/971</t>
  </si>
  <si>
    <t>357/971</t>
  </si>
  <si>
    <t>600/971</t>
  </si>
  <si>
    <t>496/971</t>
  </si>
  <si>
    <t>660/971</t>
  </si>
  <si>
    <t>239/971</t>
  </si>
  <si>
    <t>495/971</t>
  </si>
  <si>
    <t>242/971</t>
  </si>
  <si>
    <t>700/971</t>
  </si>
  <si>
    <t>520/971</t>
  </si>
  <si>
    <t>401/971</t>
  </si>
  <si>
    <t>327/971</t>
  </si>
  <si>
    <t>454/971</t>
  </si>
  <si>
    <t>353/971</t>
  </si>
  <si>
    <t>555/971</t>
  </si>
  <si>
    <t>803/971</t>
  </si>
  <si>
    <t>248/971</t>
  </si>
  <si>
    <t>821/971</t>
  </si>
  <si>
    <t>385/971</t>
  </si>
  <si>
    <t>612/971</t>
  </si>
  <si>
    <t>723/971</t>
  </si>
  <si>
    <t>381/971</t>
  </si>
  <si>
    <t>300/971</t>
  </si>
  <si>
    <t>288/971</t>
  </si>
  <si>
    <t>521/971</t>
  </si>
  <si>
    <t>378/971</t>
  </si>
  <si>
    <t>706/971</t>
  </si>
  <si>
    <t>255/971</t>
  </si>
  <si>
    <t>634/971</t>
  </si>
  <si>
    <t>363/971</t>
  </si>
  <si>
    <t>625/971</t>
  </si>
  <si>
    <t>809/971</t>
  </si>
  <si>
    <t>260/971</t>
  </si>
  <si>
    <t>741/971</t>
  </si>
  <si>
    <t>842/971</t>
  </si>
  <si>
    <t>954/971</t>
  </si>
  <si>
    <t>690/971</t>
  </si>
  <si>
    <t>844/971</t>
  </si>
  <si>
    <t>845/971</t>
  </si>
  <si>
    <t>461/971</t>
  </si>
  <si>
    <t>849/971</t>
  </si>
  <si>
    <t>453/971</t>
  </si>
  <si>
    <t>438/971</t>
  </si>
  <si>
    <t>266/971</t>
  </si>
  <si>
    <t>274/971</t>
  </si>
  <si>
    <t>366/971</t>
  </si>
  <si>
    <t>889/971</t>
  </si>
  <si>
    <t>942/971</t>
  </si>
  <si>
    <t>919/971</t>
  </si>
  <si>
    <t>658/971</t>
  </si>
  <si>
    <t>677/971</t>
  </si>
  <si>
    <t>337/971</t>
  </si>
  <si>
    <t>275/971</t>
  </si>
  <si>
    <t>912/971</t>
  </si>
  <si>
    <t>883/971</t>
  </si>
  <si>
    <t>494/971</t>
  </si>
  <si>
    <t>403/971</t>
  </si>
  <si>
    <t>390/971</t>
  </si>
  <si>
    <t>287/971</t>
  </si>
  <si>
    <t>888/971</t>
  </si>
  <si>
    <t>711/971</t>
  </si>
  <si>
    <t>289/971</t>
  </si>
  <si>
    <t>290/971</t>
  </si>
  <si>
    <t>590/971</t>
  </si>
  <si>
    <t>537/971</t>
  </si>
  <si>
    <t>731/971</t>
  </si>
  <si>
    <t>324/971</t>
  </si>
  <si>
    <t>835/971</t>
  </si>
  <si>
    <t>294/971</t>
  </si>
  <si>
    <t>533/971</t>
  </si>
  <si>
    <t>823/971</t>
  </si>
  <si>
    <t>892/971</t>
  </si>
  <si>
    <t>567/971</t>
  </si>
  <si>
    <t>382/971</t>
  </si>
  <si>
    <t>674/971</t>
  </si>
  <si>
    <t>794/971</t>
  </si>
  <si>
    <t>303/971</t>
  </si>
  <si>
    <t>414/971</t>
  </si>
  <si>
    <t>405/971</t>
  </si>
  <si>
    <t>415/971</t>
  </si>
  <si>
    <t>893/971</t>
  </si>
  <si>
    <t>440/971</t>
  </si>
  <si>
    <t>383/971</t>
  </si>
  <si>
    <t>310/971</t>
  </si>
  <si>
    <t>338/971</t>
  </si>
  <si>
    <t>748/971</t>
  </si>
  <si>
    <t>848/971</t>
  </si>
  <si>
    <t>485/971</t>
  </si>
  <si>
    <t>314/971</t>
  </si>
  <si>
    <t>554/971</t>
  </si>
  <si>
    <t>565/971</t>
  </si>
  <si>
    <t>910/971</t>
  </si>
  <si>
    <t>817/971</t>
  </si>
  <si>
    <t>586/971</t>
  </si>
  <si>
    <t>349/971</t>
  </si>
  <si>
    <t>747/971</t>
  </si>
  <si>
    <t>322/971</t>
  </si>
  <si>
    <t>447/971</t>
  </si>
  <si>
    <t>444/971</t>
  </si>
  <si>
    <t>578/971</t>
  </si>
  <si>
    <t>412/971</t>
  </si>
  <si>
    <t>432/971</t>
  </si>
  <si>
    <t>749/971</t>
  </si>
  <si>
    <t>811/971</t>
  </si>
  <si>
    <t>428/971</t>
  </si>
  <si>
    <t>570/971</t>
  </si>
  <si>
    <t>514/971</t>
  </si>
  <si>
    <t>387/971</t>
  </si>
  <si>
    <t>482/971</t>
  </si>
  <si>
    <t>558/971</t>
  </si>
  <si>
    <t>523/971</t>
  </si>
  <si>
    <t>419/971</t>
  </si>
  <si>
    <t>756/971</t>
  </si>
  <si>
    <t>351/971</t>
  </si>
  <si>
    <t>352/971</t>
  </si>
  <si>
    <t>637/971</t>
  </si>
  <si>
    <t>774/971</t>
  </si>
  <si>
    <t>920/971</t>
  </si>
  <si>
    <t>524/971</t>
  </si>
  <si>
    <t>511/971</t>
  </si>
  <si>
    <t>854/971</t>
  </si>
  <si>
    <t>827/971</t>
  </si>
  <si>
    <t>364/971</t>
  </si>
  <si>
    <t>886/971</t>
  </si>
  <si>
    <t>716/971</t>
  </si>
  <si>
    <t>367/971</t>
  </si>
  <si>
    <t>370/971</t>
  </si>
  <si>
    <t>638/971</t>
  </si>
  <si>
    <t>480/971</t>
  </si>
  <si>
    <t>481/971</t>
  </si>
  <si>
    <t>617/971</t>
  </si>
  <si>
    <t>812/971</t>
  </si>
  <si>
    <t>384/971</t>
  </si>
  <si>
    <t>530/971</t>
  </si>
  <si>
    <t>557/971</t>
  </si>
  <si>
    <t>505/971</t>
  </si>
  <si>
    <t>391/971</t>
  </si>
  <si>
    <t>475/971</t>
  </si>
  <si>
    <t>939/971</t>
  </si>
  <si>
    <t>662/971</t>
  </si>
  <si>
    <t>900/971</t>
  </si>
  <si>
    <t>930/971</t>
  </si>
  <si>
    <t>929/971</t>
  </si>
  <si>
    <t>880/971</t>
  </si>
  <si>
    <t>799/971</t>
  </si>
  <si>
    <t>408/971</t>
  </si>
  <si>
    <t>818/971</t>
  </si>
  <si>
    <t>967/971</t>
  </si>
  <si>
    <t>416/971</t>
  </si>
  <si>
    <t>862/971</t>
  </si>
  <si>
    <t>824/971</t>
  </si>
  <si>
    <t>772/971</t>
  </si>
  <si>
    <t>906/971</t>
  </si>
  <si>
    <t>822/971</t>
  </si>
  <si>
    <t>791/971</t>
  </si>
  <si>
    <t>922/971</t>
  </si>
  <si>
    <t>459/971</t>
  </si>
  <si>
    <t>465/971</t>
  </si>
  <si>
    <t>808/971</t>
  </si>
  <si>
    <t>479/971</t>
  </si>
  <si>
    <t>647/971</t>
  </si>
  <si>
    <t>441/971</t>
  </si>
  <si>
    <t>584/971</t>
  </si>
  <si>
    <t>442/971</t>
  </si>
  <si>
    <t>719/971</t>
  </si>
  <si>
    <t>541/971</t>
  </si>
  <si>
    <t>501/971</t>
  </si>
  <si>
    <t>899/971</t>
  </si>
  <si>
    <t>816/971</t>
  </si>
  <si>
    <t>961/971</t>
  </si>
  <si>
    <t>562/971</t>
  </si>
  <si>
    <t>601/971</t>
  </si>
  <si>
    <t>644/971</t>
  </si>
  <si>
    <t>969/971</t>
  </si>
  <si>
    <t>561/971</t>
  </si>
  <si>
    <t>710/971</t>
  </si>
  <si>
    <t>792/971</t>
  </si>
  <si>
    <t>767/971</t>
  </si>
  <si>
    <t>492/971</t>
  </si>
  <si>
    <t>531/971</t>
  </si>
  <si>
    <t>597/971</t>
  </si>
  <si>
    <t>773/971</t>
  </si>
  <si>
    <t>753/971</t>
  </si>
  <si>
    <t>926/971</t>
  </si>
  <si>
    <t>846/971</t>
  </si>
  <si>
    <t>935/971</t>
  </si>
  <si>
    <t>693/971</t>
  </si>
  <si>
    <t>754/971</t>
  </si>
  <si>
    <t>519/971</t>
  </si>
  <si>
    <t>915/971</t>
  </si>
  <si>
    <t>860/971</t>
  </si>
  <si>
    <t>631/971</t>
  </si>
  <si>
    <t>800/971</t>
  </si>
  <si>
    <t>553/971</t>
  </si>
  <si>
    <t>901/971</t>
  </si>
  <si>
    <t>917/971</t>
  </si>
  <si>
    <t>958/971</t>
  </si>
  <si>
    <t>830/971</t>
  </si>
  <si>
    <t>879/971</t>
  </si>
  <si>
    <t>945/971</t>
  </si>
  <si>
    <t>941/971</t>
  </si>
  <si>
    <t>921/971</t>
  </si>
  <si>
    <t>936/971</t>
  </si>
  <si>
    <t>734/971</t>
  </si>
  <si>
    <t>793/971</t>
  </si>
  <si>
    <t>970/971</t>
  </si>
  <si>
    <t>2017/2018 ARTIŞ SIRA</t>
  </si>
  <si>
    <t>ÇAĞ NÜFUSU- 2018 OCAK ve OKULA GİTMEYEN ÇOCUK SAYISI</t>
  </si>
  <si>
    <t>TOPLAMŞUBE SAYISI</t>
  </si>
  <si>
    <t>2015-2016 YILI</t>
  </si>
  <si>
    <t>2016-2017 YILI</t>
  </si>
  <si>
    <t>2017-2018 YILI</t>
  </si>
  <si>
    <t>ŞUBE ARTIŞ ORANI</t>
  </si>
  <si>
    <t>OKULLAŞMAYI EN ÇOK ARTAN İL/İLÇE SIRALAMASI</t>
  </si>
  <si>
    <t>*2013-14 ile 2014-15 yıllarındaki 5 yaş öğrenci sayısına 66 ay üzeri çocuklar da dahildir.</t>
  </si>
  <si>
    <t>3 YAŞ (NİSAN-ARALIK)</t>
  </si>
  <si>
    <t>5 YAŞ (NİSAN-ARALIK)</t>
  </si>
  <si>
    <t>seneye 54-65</t>
  </si>
  <si>
    <t>2018-2019 YILINDA OKULLAŞMASI ÖNCELİKLİ OLAN   
54-65 AYLIK ÇOCUK SAYISI (TUİK verisi)</t>
  </si>
  <si>
    <t>2018 -5 yaş İL FARK</t>
  </si>
  <si>
    <t>Haziran 2018</t>
  </si>
  <si>
    <t>Bu veriler bilgi için derlenmiş olup resmi veriler için MEB 2017/18 Örgün Eğitim İstatistiklerini kullanınız</t>
  </si>
  <si>
    <t>Bu tablodaki veriler  yabancı öğrencilerin dahil edilmesi durumuna bağlı olarak resmi istatistiklerden (+ -) 2 puan kadar farklılık gösterebilir.</t>
  </si>
  <si>
    <t xml:space="preserve"> 14- 3 ÇOCUK</t>
  </si>
  <si>
    <t xml:space="preserve"> 14- 4 ÇOCUK</t>
  </si>
  <si>
    <t xml:space="preserve"> 14-5 ÇOCUK</t>
  </si>
  <si>
    <t xml:space="preserve"> 2015-şube</t>
  </si>
  <si>
    <t xml:space="preserve"> 15- 3 ÇOCUK</t>
  </si>
  <si>
    <t xml:space="preserve"> 15-66-68 OKUL ÖNC.</t>
  </si>
  <si>
    <t xml:space="preserve"> 15-İLKOKULA ERKEN GİDEN</t>
  </si>
  <si>
    <t xml:space="preserve"> 2016-şube</t>
  </si>
  <si>
    <t xml:space="preserve"> 16-3 YAŞ ÇOCUK</t>
  </si>
  <si>
    <t xml:space="preserve"> 16-4 YAŞ ÇOCUK</t>
  </si>
  <si>
    <t xml:space="preserve"> 16-5 YAŞ ÇOCUK</t>
  </si>
  <si>
    <t xml:space="preserve"> 16-66-68 OKUL ÖNC.</t>
  </si>
  <si>
    <t xml:space="preserve"> 2017-ŞUBE</t>
  </si>
  <si>
    <t xml:space="preserve"> 17- 3 ÇOCUK</t>
  </si>
  <si>
    <t xml:space="preserve"> 17- 4 ÇOCUK</t>
  </si>
  <si>
    <t xml:space="preserve"> 17- 5 ÇOCUK</t>
  </si>
  <si>
    <t xml:space="preserve"> 17- 66-68 OKL.ÖNC</t>
  </si>
  <si>
    <t xml:space="preserve"> 2018-ŞUBE</t>
  </si>
  <si>
    <t xml:space="preserve"> 18- 3 YAŞ ÇOCUK</t>
  </si>
  <si>
    <t xml:space="preserve"> 18- 4 YAŞ ÇOCUK</t>
  </si>
  <si>
    <t xml:space="preserve"> 18- 5 YAŞ ÇOCUK</t>
  </si>
  <si>
    <t xml:space="preserve"> 18- 5 YAŞ ÜZRİ ÇOCUK</t>
  </si>
  <si>
    <t xml:space="preserve"> 18- 66-68 AY ÇOCUK</t>
  </si>
  <si>
    <t xml:space="preserve"> 18- 69 AY ÜZERİ ÇOCUK</t>
  </si>
  <si>
    <t xml:space="preserve"> 18- 66-68 İLKOKUL</t>
  </si>
  <si>
    <t xml:space="preserve"> 2018- 57-66 OKULA GİTMEYEN</t>
  </si>
  <si>
    <t xml:space="preserve"> 2018- 5 YAŞ OKULA GİTMEYEN</t>
  </si>
  <si>
    <t xml:space="preserve"> Ö.OK- KURUM</t>
  </si>
  <si>
    <t xml:space="preserve"> Ö.OK- ŞUBE</t>
  </si>
  <si>
    <t xml:space="preserve"> Ö.OK- DERSLİK</t>
  </si>
  <si>
    <t xml:space="preserve"> Ö.OK- 3 YAŞ ÖĞRENCİ</t>
  </si>
  <si>
    <t xml:space="preserve"> Ö.OK- 4 YAŞ ÖĞRENCİ</t>
  </si>
  <si>
    <t xml:space="preserve"> Ö.OK- 5 YAŞ ÖĞRENCİ</t>
  </si>
  <si>
    <t xml:space="preserve"> Ö.OK- 5 YAŞ ÜZERİ ÖĞRENCİ</t>
  </si>
  <si>
    <t xml:space="preserve"> Ö.SNF- KURUM</t>
  </si>
  <si>
    <t xml:space="preserve"> Ö.SNF- ŞUBE</t>
  </si>
  <si>
    <t xml:space="preserve"> Ö.SNF- DERSLİK</t>
  </si>
  <si>
    <t xml:space="preserve"> Ö.SNF- 3 YAŞ ÖĞRENCİ</t>
  </si>
  <si>
    <t xml:space="preserve"> Ö.SNF- 4 YAŞ ÖĞRENCİ</t>
  </si>
  <si>
    <t xml:space="preserve"> Ö.SNF- 5 YAŞ ÖĞRENCİ</t>
  </si>
  <si>
    <t xml:space="preserve"> Ö.SNF- 5 YAŞ ÜZERİ ÖĞRENCİ</t>
  </si>
  <si>
    <t xml:space="preserve"> A.OKL- KURUM</t>
  </si>
  <si>
    <t xml:space="preserve"> A.OKL- ŞUBE</t>
  </si>
  <si>
    <t xml:space="preserve"> A.OKL- DERSLİK</t>
  </si>
  <si>
    <t xml:space="preserve"> A.OKL- 3 YAŞ ÖĞRENCİ</t>
  </si>
  <si>
    <t xml:space="preserve"> A.OKL- 4 YAŞ ÖĞRENCİ</t>
  </si>
  <si>
    <t xml:space="preserve"> A.OKL- 5 YAŞ ÖĞRENCİ</t>
  </si>
  <si>
    <t xml:space="preserve"> A.OKL- 5 YAŞ ÜZERİ ÖĞRENCİ</t>
  </si>
  <si>
    <t xml:space="preserve"> A.SNF- KURUM</t>
  </si>
  <si>
    <t xml:space="preserve"> A.SNF- ŞUBE</t>
  </si>
  <si>
    <t xml:space="preserve"> A.SNF- DERSLİK</t>
  </si>
  <si>
    <t xml:space="preserve"> A.SNF- 3 YAŞ ÖĞRENCİ</t>
  </si>
  <si>
    <t xml:space="preserve"> A.SNF- 4 YAŞ ÖĞRENCİ</t>
  </si>
  <si>
    <t xml:space="preserve"> A.SNF- 5 YAŞ ÖĞRENCİ</t>
  </si>
  <si>
    <t xml:space="preserve"> A.SNF- 5 YAŞ ÜZERİ ÖĞRENCİ</t>
  </si>
  <si>
    <t xml:space="preserve"> S.SNF.ORT- KURUM</t>
  </si>
  <si>
    <t xml:space="preserve"> S.SNF.ORT- ŞUBE</t>
  </si>
  <si>
    <t xml:space="preserve"> S.SNF.ORT- DERSLİK</t>
  </si>
  <si>
    <t xml:space="preserve"> S.SNF.ORT- 3 YAŞ ÖĞRENCİ</t>
  </si>
  <si>
    <t xml:space="preserve"> S.SNF.ORT- 4 YAŞ ÖĞRENCİ</t>
  </si>
  <si>
    <t xml:space="preserve"> S.SNF.ORT- 5 YAŞ ÖĞRENCİ</t>
  </si>
  <si>
    <t xml:space="preserve"> S.SNF.ORT- 5 YAŞ ÜZERİ ÖĞRENCİ</t>
  </si>
  <si>
    <t xml:space="preserve"> ASBP- KURUM</t>
  </si>
  <si>
    <t xml:space="preserve"> ASBP- ŞUBE</t>
  </si>
  <si>
    <t xml:space="preserve"> ASBP- DERSLİK</t>
  </si>
  <si>
    <t xml:space="preserve"> ASBP- 3 YAŞ ÖĞRENCİ</t>
  </si>
  <si>
    <t xml:space="preserve"> ASBP- 4 YAŞ ÖĞRENCİ</t>
  </si>
  <si>
    <t xml:space="preserve"> ASBP- 5 YAŞ ÖĞRENCİ</t>
  </si>
  <si>
    <t xml:space="preserve"> ASBP- 5 YAŞ ÜZERİ ÖĞRENCİ</t>
  </si>
  <si>
    <t xml:space="preserve"> BEL- KURUM</t>
  </si>
  <si>
    <t xml:space="preserve"> BEL- ŞUBE</t>
  </si>
  <si>
    <t xml:space="preserve"> BEL- DERSLİK</t>
  </si>
  <si>
    <t xml:space="preserve"> BEL- 4 YAŞ ÖĞRENCİ</t>
  </si>
  <si>
    <t xml:space="preserve"> BEL- 5 YAŞ ÖĞRENCİ</t>
  </si>
  <si>
    <t xml:space="preserve"> BEL- 5 YAŞ ÜZERİ ÖĞRENCİ</t>
  </si>
  <si>
    <t>DİĞER KURUM</t>
  </si>
  <si>
    <t>DİĞER ŞUBE</t>
  </si>
  <si>
    <t>DİĞER DERSLİK</t>
  </si>
  <si>
    <t>DİĞER TOPLAM ÇOCUK</t>
  </si>
  <si>
    <t>DİĞER 3 YAŞ ÖĞRENCİ</t>
  </si>
  <si>
    <t>DİĞER 4 YAŞ ÖĞRENCİ</t>
  </si>
  <si>
    <t>DİĞER 5 YAŞ ÖĞRENCİ</t>
  </si>
  <si>
    <t>DİĞER 5 YAŞ ÜZERİ ÖĞRENCİ</t>
  </si>
  <si>
    <t xml:space="preserve"> DİĞER KURUM</t>
  </si>
  <si>
    <t xml:space="preserve"> DİĞER ŞUBE</t>
  </si>
  <si>
    <t xml:space="preserve"> DİĞER DERSLİK</t>
  </si>
  <si>
    <t xml:space="preserve"> DİĞER 3 YAŞ ÖĞRENCİ</t>
  </si>
  <si>
    <t xml:space="preserve"> DİĞER 4 YAŞ ÖĞRENCİ</t>
  </si>
  <si>
    <t xml:space="preserve"> DİĞER 5 YAŞ ÖĞRENCİ</t>
  </si>
  <si>
    <t xml:space="preserve"> DİĞER 5 YAŞ ÜZERİ ÖĞRENCİ</t>
  </si>
  <si>
    <t xml:space="preserve"> seneye 54-65</t>
  </si>
  <si>
    <t xml:space="preserve"> 18- TOP. ÇOCUK</t>
  </si>
  <si>
    <t xml:space="preserve"> 15-4 ÇOCUK</t>
  </si>
  <si>
    <t xml:space="preserve"> 15- 5 ÇOCUK</t>
  </si>
  <si>
    <t>*Diğer kurumlara, DMK ve İş Güvenliği Kanununa göre  açılan kreşler, toplum temelli kurumlar, Diyanet kursları ile özel eğitim kurumları dahildir.</t>
  </si>
  <si>
    <t>2018 -4-5 yaş İL FARK</t>
  </si>
  <si>
    <t>↓</t>
  </si>
  <si>
    <t>↑</t>
  </si>
  <si>
    <t>TÜRKİYE 5 YAŞ</t>
  </si>
  <si>
    <t>*Büyükşehir kapsamına alınan illerin merkez ilçelerindeki öğrenciler yeni kurulan ilgili ilçelere zamanında  aktarılmadığından 2014 yılına ait öğrenci sayısında farklılık olabilir.</t>
  </si>
  <si>
    <t>ÜLKE GENELİ  SIRALAMALAR -2017-2018
(971 İlçe - 81 İl )</t>
  </si>
  <si>
    <t>1/81</t>
  </si>
  <si>
    <t>7/81</t>
  </si>
  <si>
    <t>4/81</t>
  </si>
  <si>
    <t>12/81</t>
  </si>
  <si>
    <t>3/81</t>
  </si>
  <si>
    <t>6/81</t>
  </si>
  <si>
    <t>9/81</t>
  </si>
  <si>
    <t>8/81</t>
  </si>
  <si>
    <t>24/81</t>
  </si>
  <si>
    <t>18/81</t>
  </si>
  <si>
    <t>2/81</t>
  </si>
  <si>
    <t>25/81</t>
  </si>
  <si>
    <t>11/81</t>
  </si>
  <si>
    <t>19/81</t>
  </si>
  <si>
    <t>13/81</t>
  </si>
  <si>
    <t>34/81</t>
  </si>
  <si>
    <t>21/81</t>
  </si>
  <si>
    <t>22/81</t>
  </si>
  <si>
    <t>10/81</t>
  </si>
  <si>
    <t>5/81</t>
  </si>
  <si>
    <t>20/81</t>
  </si>
  <si>
    <t>43/81</t>
  </si>
  <si>
    <t>40/81</t>
  </si>
  <si>
    <t>41/81</t>
  </si>
  <si>
    <t>16/81</t>
  </si>
  <si>
    <t>14/81</t>
  </si>
  <si>
    <t>32/81</t>
  </si>
  <si>
    <t>27/81</t>
  </si>
  <si>
    <t>23/81</t>
  </si>
  <si>
    <t>46/81</t>
  </si>
  <si>
    <t>33/81</t>
  </si>
  <si>
    <t>44/81</t>
  </si>
  <si>
    <t>17/81</t>
  </si>
  <si>
    <t>45/81</t>
  </si>
  <si>
    <t>30/81</t>
  </si>
  <si>
    <t>29/81</t>
  </si>
  <si>
    <t>55/81</t>
  </si>
  <si>
    <t>15/81</t>
  </si>
  <si>
    <t>28/81</t>
  </si>
  <si>
    <t>36/81</t>
  </si>
  <si>
    <t>58/81</t>
  </si>
  <si>
    <t>38/81</t>
  </si>
  <si>
    <t>26/81</t>
  </si>
  <si>
    <t>48/81</t>
  </si>
  <si>
    <t>37/81</t>
  </si>
  <si>
    <t>49/81</t>
  </si>
  <si>
    <t>53/81</t>
  </si>
  <si>
    <t>42/81</t>
  </si>
  <si>
    <t>51/81</t>
  </si>
  <si>
    <t>65/81</t>
  </si>
  <si>
    <t>69/81</t>
  </si>
  <si>
    <t>31/81</t>
  </si>
  <si>
    <t>39/81</t>
  </si>
  <si>
    <t>66/81</t>
  </si>
  <si>
    <t>52/81</t>
  </si>
  <si>
    <t>57/81</t>
  </si>
  <si>
    <t>68/81</t>
  </si>
  <si>
    <t>67/81</t>
  </si>
  <si>
    <t>74/81</t>
  </si>
  <si>
    <t>63/81</t>
  </si>
  <si>
    <t>60/81</t>
  </si>
  <si>
    <t>62/81</t>
  </si>
  <si>
    <t>54/81</t>
  </si>
  <si>
    <t>80/81</t>
  </si>
  <si>
    <t>35/81</t>
  </si>
  <si>
    <t>47/81</t>
  </si>
  <si>
    <t>72/81</t>
  </si>
  <si>
    <t>78/81</t>
  </si>
  <si>
    <t>56/81</t>
  </si>
  <si>
    <t>64/81</t>
  </si>
  <si>
    <t>59/81</t>
  </si>
  <si>
    <t>50/81</t>
  </si>
  <si>
    <t>61/81</t>
  </si>
  <si>
    <t>71/81</t>
  </si>
  <si>
    <t>73/81</t>
  </si>
  <si>
    <t>76/81</t>
  </si>
  <si>
    <t>75/81</t>
  </si>
  <si>
    <t>70/81</t>
  </si>
  <si>
    <t>79/81</t>
  </si>
  <si>
    <t>77/81</t>
  </si>
  <si>
    <t>81/81</t>
  </si>
  <si>
    <r>
      <t xml:space="preserve">66-68 AY OLUP </t>
    </r>
    <r>
      <rPr>
        <b/>
        <sz val="11"/>
        <color rgb="FFFF0000"/>
        <rFont val="Calibri"/>
        <family val="2"/>
        <charset val="162"/>
        <scheme val="minor"/>
      </rPr>
      <t>OKUL DIŞI OLAN</t>
    </r>
    <r>
      <rPr>
        <b/>
        <sz val="11"/>
        <color theme="1"/>
        <rFont val="Calibri"/>
        <family val="2"/>
        <charset val="162"/>
        <scheme val="minor"/>
      </rPr>
      <t xml:space="preserve">  ÇOCUK SAYISI
</t>
    </r>
    <r>
      <rPr>
        <b/>
        <sz val="11"/>
        <color rgb="FF1A5FFA"/>
        <rFont val="Calibri"/>
        <family val="2"/>
        <charset val="162"/>
        <scheme val="minor"/>
      </rPr>
      <t>(Çağ Nüs-(O.Ön+İ.Ok))</t>
    </r>
  </si>
  <si>
    <t>5 yaş</t>
  </si>
  <si>
    <t>4-5 yaş</t>
  </si>
  <si>
    <t>66-68 OKULSUZ</t>
  </si>
  <si>
    <t>2017-2018 EĞİTİM ÖĞRETİM YILI OKUL ÖNCESİ EĞİTİM  İL VE İLÇE BAZLI İSTATİSTİK VERİLERİ TABLOSU</t>
  </si>
  <si>
    <t xml:space="preserve">Veriler, MEB Strateji Geliştirme Başkanlığı, Bilgi İşlem Dairesi Başkanlığı ve TÜİK verileri baz alınarak bilgi amaçlı derlenmişti. Resmi istatistik için 2017-2018 eğitim öğretim istatistikleri kullanılmalıdır.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</si>
</sst>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0.0"/>
  </numFmts>
  <fonts count="6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b/>
      <sz val="10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1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3"/>
      <name val="Calibri"/>
      <family val="2"/>
      <charset val="162"/>
      <scheme val="minor"/>
    </font>
    <font>
      <sz val="11"/>
      <color rgb="FF7030A0"/>
      <name val="Calibri"/>
      <family val="2"/>
      <charset val="162"/>
      <scheme val="minor"/>
    </font>
    <font>
      <sz val="11"/>
      <color rgb="FF00B050"/>
      <name val="Calibri"/>
      <family val="2"/>
      <charset val="162"/>
      <scheme val="minor"/>
    </font>
    <font>
      <b/>
      <sz val="11"/>
      <color rgb="FF1A5FFA"/>
      <name val="Calibri"/>
      <family val="2"/>
      <charset val="162"/>
      <scheme val="minor"/>
    </font>
    <font>
      <sz val="11"/>
      <color rgb="FF1A5FFA"/>
      <name val="Calibri"/>
      <family val="2"/>
      <charset val="162"/>
      <scheme val="minor"/>
    </font>
    <font>
      <sz val="11"/>
      <color rgb="FFC00000"/>
      <name val="Calibri"/>
      <family val="2"/>
      <charset val="162"/>
      <scheme val="minor"/>
    </font>
    <font>
      <sz val="10"/>
      <color rgb="FFFF000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2"/>
      <color rgb="FFFF0000"/>
      <name val="Calibri"/>
      <family val="2"/>
      <charset val="162"/>
      <scheme val="minor"/>
    </font>
    <font>
      <b/>
      <sz val="12"/>
      <color rgb="FF002060"/>
      <name val="Calibri"/>
      <family val="2"/>
      <charset val="162"/>
      <scheme val="minor"/>
    </font>
    <font>
      <sz val="14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i/>
      <sz val="11"/>
      <color theme="1"/>
      <name val="Calibri"/>
      <family val="2"/>
      <charset val="162"/>
      <scheme val="minor"/>
    </font>
    <font>
      <b/>
      <sz val="12"/>
      <color rgb="FFFF0000"/>
      <name val="Arial Tur"/>
      <charset val="162"/>
    </font>
    <font>
      <b/>
      <sz val="12"/>
      <name val="Calibri"/>
      <family val="2"/>
      <charset val="162"/>
      <scheme val="minor"/>
    </font>
    <font>
      <b/>
      <i/>
      <sz val="11"/>
      <color rgb="FF002060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sz val="12"/>
      <color rgb="FFFF0000"/>
      <name val="Calibri"/>
      <family val="2"/>
      <charset val="162"/>
      <scheme val="minor"/>
    </font>
    <font>
      <b/>
      <sz val="10"/>
      <color rgb="FF1A5FFA"/>
      <name val="Times New Roman"/>
      <family val="1"/>
      <charset val="162"/>
    </font>
    <font>
      <b/>
      <sz val="11"/>
      <color rgb="FF1A5FFA"/>
      <name val="Times New Roman"/>
      <family val="1"/>
      <charset val="162"/>
    </font>
    <font>
      <sz val="11"/>
      <color rgb="FF1A5FFA"/>
      <name val="Times New Roman"/>
      <family val="1"/>
      <charset val="162"/>
    </font>
    <font>
      <b/>
      <sz val="11"/>
      <name val="Calibri"/>
      <family val="2"/>
      <charset val="16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1A5FFA"/>
      <name val="Calibri"/>
      <family val="2"/>
      <charset val="162"/>
      <scheme val="minor"/>
    </font>
    <font>
      <b/>
      <sz val="10"/>
      <color rgb="FFFF0000"/>
      <name val="Times New Roman"/>
      <family val="1"/>
      <charset val="162"/>
    </font>
    <font>
      <b/>
      <sz val="9"/>
      <name val="Calibri"/>
      <family val="2"/>
      <charset val="162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2"/>
      <name val="Calibri"/>
      <family val="2"/>
      <charset val="162"/>
      <scheme val="minor"/>
    </font>
    <font>
      <i/>
      <sz val="12"/>
      <color theme="1"/>
      <name val="Calibri"/>
      <family val="2"/>
      <charset val="162"/>
      <scheme val="minor"/>
    </font>
    <font>
      <b/>
      <sz val="16"/>
      <color theme="1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b/>
      <i/>
      <sz val="14"/>
      <color rgb="FF002060"/>
      <name val="Calibri"/>
      <family val="2"/>
      <charset val="162"/>
      <scheme val="minor"/>
    </font>
    <font>
      <sz val="14"/>
      <color rgb="FF0066FF"/>
      <name val="Calibri"/>
      <family val="2"/>
      <charset val="162"/>
      <scheme val="minor"/>
    </font>
    <font>
      <sz val="11"/>
      <color theme="0"/>
      <name val="Calibri"/>
      <family val="2"/>
      <charset val="162"/>
    </font>
    <font>
      <sz val="11"/>
      <color theme="0"/>
      <name val="Wingdings 3"/>
      <family val="1"/>
      <charset val="2"/>
    </font>
    <font>
      <sz val="10"/>
      <color theme="0"/>
      <name val="Calibri"/>
      <family val="2"/>
      <charset val="162"/>
      <scheme val="minor"/>
    </font>
    <font>
      <b/>
      <i/>
      <sz val="10"/>
      <color theme="0"/>
      <name val="Calibri"/>
      <family val="2"/>
      <charset val="162"/>
      <scheme val="minor"/>
    </font>
  </fonts>
  <fills count="5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FFD75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9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rgb="FF1A5FFA"/>
      </left>
      <right style="thin">
        <color rgb="FF1A5FFA"/>
      </right>
      <top style="thin">
        <color rgb="FF1A5FFA"/>
      </top>
      <bottom style="thin">
        <color rgb="FF1A5FFA"/>
      </bottom>
      <diagonal/>
    </border>
    <border>
      <left style="thin">
        <color rgb="FF1A5FFA"/>
      </left>
      <right style="thick">
        <color rgb="FF1A5FFA"/>
      </right>
      <top style="thin">
        <color rgb="FF1A5FFA"/>
      </top>
      <bottom style="thin">
        <color rgb="FF1A5FFA"/>
      </bottom>
      <diagonal/>
    </border>
    <border>
      <left style="thin">
        <color rgb="FF1A5FFA"/>
      </left>
      <right style="thin">
        <color rgb="FF1A5FFA"/>
      </right>
      <top style="thin">
        <color rgb="FF1A5FFA"/>
      </top>
      <bottom style="thick">
        <color rgb="FF1A5FFA"/>
      </bottom>
      <diagonal/>
    </border>
    <border>
      <left style="thin">
        <color rgb="FF1A5FFA"/>
      </left>
      <right style="thick">
        <color rgb="FF1A5FFA"/>
      </right>
      <top style="thin">
        <color rgb="FF1A5FFA"/>
      </top>
      <bottom style="thick">
        <color rgb="FF1A5FFA"/>
      </bottom>
      <diagonal/>
    </border>
    <border>
      <left style="thick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ck">
        <color rgb="FFC00000"/>
      </right>
      <top style="thin">
        <color rgb="FFC00000"/>
      </top>
      <bottom style="thin">
        <color rgb="FFC00000"/>
      </bottom>
      <diagonal/>
    </border>
    <border>
      <left style="thick">
        <color rgb="FFC00000"/>
      </left>
      <right style="thin">
        <color rgb="FFC00000"/>
      </right>
      <top style="thin">
        <color rgb="FFC00000"/>
      </top>
      <bottom style="thick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ck">
        <color rgb="FFC00000"/>
      </bottom>
      <diagonal/>
    </border>
    <border>
      <left style="thick">
        <color rgb="FF238D3C"/>
      </left>
      <right style="thin">
        <color rgb="FF238D3C"/>
      </right>
      <top style="thick">
        <color rgb="FF238D3C"/>
      </top>
      <bottom style="thin">
        <color rgb="FF238D3C"/>
      </bottom>
      <diagonal/>
    </border>
    <border>
      <left style="thin">
        <color rgb="FF238D3C"/>
      </left>
      <right style="thin">
        <color rgb="FF238D3C"/>
      </right>
      <top style="thick">
        <color rgb="FF238D3C"/>
      </top>
      <bottom style="thin">
        <color rgb="FF238D3C"/>
      </bottom>
      <diagonal/>
    </border>
    <border>
      <left style="thick">
        <color rgb="FF238D3C"/>
      </left>
      <right style="thin">
        <color rgb="FF238D3C"/>
      </right>
      <top style="thin">
        <color rgb="FF238D3C"/>
      </top>
      <bottom style="thin">
        <color rgb="FF238D3C"/>
      </bottom>
      <diagonal/>
    </border>
    <border>
      <left style="thin">
        <color rgb="FF238D3C"/>
      </left>
      <right style="thin">
        <color rgb="FF238D3C"/>
      </right>
      <top style="thin">
        <color rgb="FF238D3C"/>
      </top>
      <bottom style="thin">
        <color rgb="FF238D3C"/>
      </bottom>
      <diagonal/>
    </border>
    <border>
      <left style="thick">
        <color rgb="FF238D3C"/>
      </left>
      <right style="thin">
        <color rgb="FF238D3C"/>
      </right>
      <top style="thin">
        <color rgb="FF238D3C"/>
      </top>
      <bottom style="thick">
        <color rgb="FF238D3C"/>
      </bottom>
      <diagonal/>
    </border>
    <border>
      <left style="thin">
        <color rgb="FF238D3C"/>
      </left>
      <right style="thin">
        <color rgb="FF238D3C"/>
      </right>
      <top style="thin">
        <color rgb="FF238D3C"/>
      </top>
      <bottom style="thick">
        <color rgb="FF238D3C"/>
      </bottom>
      <diagonal/>
    </border>
    <border>
      <left style="thin">
        <color rgb="FF238D3C"/>
      </left>
      <right/>
      <top style="thick">
        <color rgb="FF238D3C"/>
      </top>
      <bottom style="thin">
        <color rgb="FF238D3C"/>
      </bottom>
      <diagonal/>
    </border>
    <border>
      <left style="thick">
        <color rgb="FFF05F0E"/>
      </left>
      <right style="thin">
        <color rgb="FFF05F0E"/>
      </right>
      <top style="thick">
        <color rgb="FFF05F0E"/>
      </top>
      <bottom style="thin">
        <color rgb="FFF05F0E"/>
      </bottom>
      <diagonal/>
    </border>
    <border>
      <left style="thin">
        <color rgb="FFF05F0E"/>
      </left>
      <right style="thin">
        <color rgb="FFF05F0E"/>
      </right>
      <top style="thick">
        <color rgb="FFF05F0E"/>
      </top>
      <bottom style="thin">
        <color rgb="FFF05F0E"/>
      </bottom>
      <diagonal/>
    </border>
    <border>
      <left style="thick">
        <color rgb="FFF05F0E"/>
      </left>
      <right style="thin">
        <color rgb="FFF05F0E"/>
      </right>
      <top style="thin">
        <color rgb="FFF05F0E"/>
      </top>
      <bottom style="thin">
        <color rgb="FFF05F0E"/>
      </bottom>
      <diagonal/>
    </border>
    <border>
      <left style="thin">
        <color rgb="FFF05F0E"/>
      </left>
      <right style="thick">
        <color rgb="FFF05F0E"/>
      </right>
      <top style="thin">
        <color rgb="FFF05F0E"/>
      </top>
      <bottom style="thin">
        <color rgb="FFF05F0E"/>
      </bottom>
      <diagonal/>
    </border>
    <border>
      <left style="thick">
        <color rgb="FFF05F0E"/>
      </left>
      <right style="thin">
        <color rgb="FFF05F0E"/>
      </right>
      <top style="thin">
        <color rgb="FFF05F0E"/>
      </top>
      <bottom style="thick">
        <color rgb="FFF05F0E"/>
      </bottom>
      <diagonal/>
    </border>
    <border>
      <left style="thin">
        <color rgb="FFF05F0E"/>
      </left>
      <right style="thick">
        <color rgb="FFF05F0E"/>
      </right>
      <top style="thin">
        <color rgb="FFF05F0E"/>
      </top>
      <bottom style="thick">
        <color rgb="FFF05F0E"/>
      </bottom>
      <diagonal/>
    </border>
    <border>
      <left style="thin">
        <color rgb="FFFDA1CB"/>
      </left>
      <right style="thin">
        <color rgb="FFFDA1CB"/>
      </right>
      <top style="thin">
        <color rgb="FFFDA1CB"/>
      </top>
      <bottom style="thin">
        <color rgb="FFFDA1CB"/>
      </bottom>
      <diagonal/>
    </border>
    <border>
      <left style="thin">
        <color rgb="FFFDA1CB"/>
      </left>
      <right style="thick">
        <color rgb="FFFDA1CB"/>
      </right>
      <top style="thin">
        <color rgb="FFFDA1CB"/>
      </top>
      <bottom style="thin">
        <color rgb="FFFDA1CB"/>
      </bottom>
      <diagonal/>
    </border>
    <border>
      <left style="thin">
        <color rgb="FFFDA1CB"/>
      </left>
      <right style="thin">
        <color rgb="FFFDA1CB"/>
      </right>
      <top style="thin">
        <color rgb="FFFDA1CB"/>
      </top>
      <bottom style="thick">
        <color rgb="FFFDA1CB"/>
      </bottom>
      <diagonal/>
    </border>
    <border>
      <left style="thin">
        <color rgb="FFFDA1CB"/>
      </left>
      <right style="thick">
        <color rgb="FFFDA1CB"/>
      </right>
      <top style="thin">
        <color rgb="FFFDA1CB"/>
      </top>
      <bottom style="thick">
        <color rgb="FFFDA1CB"/>
      </bottom>
      <diagonal/>
    </border>
    <border>
      <left style="thin">
        <color indexed="64"/>
      </left>
      <right/>
      <top style="thick">
        <color indexed="64"/>
      </top>
      <bottom style="thick">
        <color rgb="FFC00000"/>
      </bottom>
      <diagonal/>
    </border>
    <border>
      <left/>
      <right style="thin">
        <color indexed="64"/>
      </right>
      <top style="thick">
        <color indexed="64"/>
      </top>
      <bottom style="thick">
        <color rgb="FFC00000"/>
      </bottom>
      <diagonal/>
    </border>
    <border>
      <left/>
      <right/>
      <top style="thick">
        <color indexed="64"/>
      </top>
      <bottom/>
      <diagonal/>
    </border>
    <border>
      <left style="thick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 style="thick">
        <color rgb="FFC00000"/>
      </right>
      <top/>
      <bottom style="thin">
        <color rgb="FFC00000"/>
      </bottom>
      <diagonal/>
    </border>
    <border>
      <left style="thick">
        <color rgb="FFC00000"/>
      </left>
      <right/>
      <top/>
      <bottom style="thin">
        <color rgb="FF1A5FFA"/>
      </bottom>
      <diagonal/>
    </border>
    <border>
      <left/>
      <right/>
      <top/>
      <bottom style="thin">
        <color rgb="FF1A5FFA"/>
      </bottom>
      <diagonal/>
    </border>
    <border>
      <left/>
      <right style="thick">
        <color rgb="FF1A5FFA"/>
      </right>
      <top/>
      <bottom style="thin">
        <color rgb="FF1A5FFA"/>
      </bottom>
      <diagonal/>
    </border>
    <border>
      <left style="thick">
        <color rgb="FFC00000"/>
      </left>
      <right style="thin">
        <color rgb="FF1A5FFA"/>
      </right>
      <top style="thin">
        <color rgb="FF1A5FFA"/>
      </top>
      <bottom style="thin">
        <color rgb="FF1A5FFA"/>
      </bottom>
      <diagonal/>
    </border>
    <border>
      <left style="thick">
        <color rgb="FFC00000"/>
      </left>
      <right style="thin">
        <color rgb="FF1A5FFA"/>
      </right>
      <top style="thin">
        <color rgb="FF1A5FFA"/>
      </top>
      <bottom style="thick">
        <color rgb="FF1A5FFA"/>
      </bottom>
      <diagonal/>
    </border>
    <border>
      <left style="thick">
        <color rgb="FFC00000"/>
      </left>
      <right/>
      <top/>
      <bottom/>
      <diagonal/>
    </border>
    <border>
      <left/>
      <right style="thick">
        <color rgb="FF1A5FFA"/>
      </right>
      <top/>
      <bottom/>
      <diagonal/>
    </border>
    <border>
      <left style="thick">
        <color rgb="FFC00000"/>
      </left>
      <right style="thin">
        <color rgb="FFC00000"/>
      </right>
      <top style="thin">
        <color rgb="FFC00000"/>
      </top>
      <bottom/>
      <diagonal/>
    </border>
    <border>
      <left/>
      <right style="thick">
        <color rgb="FFC00000"/>
      </right>
      <top/>
      <bottom/>
      <diagonal/>
    </border>
    <border>
      <left style="thick">
        <color rgb="FFC00000"/>
      </left>
      <right/>
      <top/>
      <bottom style="thin">
        <color rgb="FFC00000"/>
      </bottom>
      <diagonal/>
    </border>
    <border>
      <left style="thick">
        <color indexed="64"/>
      </left>
      <right/>
      <top style="thick">
        <color indexed="64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rgb="FFC00000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rgb="FFC00000"/>
      </bottom>
      <diagonal/>
    </border>
    <border>
      <left style="thick">
        <color rgb="FFC00000"/>
      </left>
      <right style="thin">
        <color theme="1"/>
      </right>
      <top style="thin">
        <color indexed="64"/>
      </top>
      <bottom style="thick">
        <color rgb="FFC00000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ck">
        <color rgb="FFC00000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ck">
        <color rgb="FF1A5FF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1A5FFA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rgb="FF1A5FFA"/>
      </bottom>
      <diagonal/>
    </border>
    <border>
      <left style="thin">
        <color rgb="FF00B0F0"/>
      </left>
      <right style="thin">
        <color rgb="FF00B0F0"/>
      </right>
      <top style="thick">
        <color rgb="FF00B0F0"/>
      </top>
      <bottom style="thin">
        <color rgb="FF00B0F0"/>
      </bottom>
      <diagonal/>
    </border>
    <border>
      <left style="thin">
        <color rgb="FF00B0F0"/>
      </left>
      <right style="thick">
        <color rgb="FF00B0F0"/>
      </right>
      <top style="thick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thick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ck">
        <color rgb="FF00B0F0"/>
      </bottom>
      <diagonal/>
    </border>
    <border>
      <left style="thin">
        <color rgb="FF00B0F0"/>
      </left>
      <right style="thick">
        <color rgb="FF00B0F0"/>
      </right>
      <top style="thin">
        <color rgb="FF00B0F0"/>
      </top>
      <bottom style="thick">
        <color rgb="FF00B0F0"/>
      </bottom>
      <diagonal/>
    </border>
    <border>
      <left style="thin">
        <color rgb="FFF05F0E"/>
      </left>
      <right style="thin">
        <color rgb="FFF05F0E"/>
      </right>
      <top style="thick">
        <color rgb="FFF05F0E"/>
      </top>
      <bottom/>
      <diagonal/>
    </border>
    <border>
      <left style="thick">
        <color rgb="FFF05F0E"/>
      </left>
      <right style="thin">
        <color rgb="FFFDA1CB"/>
      </right>
      <top style="thin">
        <color rgb="FFFDA1CB"/>
      </top>
      <bottom style="thin">
        <color rgb="FFFDA1CB"/>
      </bottom>
      <diagonal/>
    </border>
    <border>
      <left style="thick">
        <color rgb="FFF05F0E"/>
      </left>
      <right style="thin">
        <color rgb="FFFDA1CB"/>
      </right>
      <top style="thin">
        <color rgb="FFFDA1CB"/>
      </top>
      <bottom style="thick">
        <color rgb="FFFDA1CB"/>
      </bottom>
      <diagonal/>
    </border>
    <border>
      <left style="thin">
        <color rgb="FFF05F0E"/>
      </left>
      <right style="thick">
        <color rgb="FFF05F0E"/>
      </right>
      <top style="thick">
        <color rgb="FFF05F0E"/>
      </top>
      <bottom/>
      <diagonal/>
    </border>
    <border>
      <left/>
      <right/>
      <top style="thick">
        <color rgb="FF1A5FFA"/>
      </top>
      <bottom/>
      <diagonal/>
    </border>
    <border>
      <left style="thick">
        <color rgb="FFF05F0E"/>
      </left>
      <right style="thin">
        <color rgb="FF00B0F0"/>
      </right>
      <top style="thick">
        <color rgb="FF00B0F0"/>
      </top>
      <bottom style="thin">
        <color rgb="FF00B0F0"/>
      </bottom>
      <diagonal/>
    </border>
    <border>
      <left style="thick">
        <color rgb="FFFDA1CB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ck">
        <color rgb="FFFDA1CB"/>
      </left>
      <right style="thin">
        <color rgb="FF00B0F0"/>
      </right>
      <top style="thin">
        <color rgb="FF00B0F0"/>
      </top>
      <bottom style="thick">
        <color rgb="FF00B0F0"/>
      </bottom>
      <diagonal/>
    </border>
    <border>
      <left/>
      <right/>
      <top style="thick">
        <color rgb="FFC00000"/>
      </top>
      <bottom/>
      <diagonal/>
    </border>
    <border>
      <left style="thick">
        <color rgb="FFC00000"/>
      </left>
      <right/>
      <top style="thick">
        <color rgb="FFC00000"/>
      </top>
      <bottom style="thick">
        <color rgb="FFC00000"/>
      </bottom>
      <diagonal/>
    </border>
    <border>
      <left/>
      <right/>
      <top style="thick">
        <color rgb="FFC00000"/>
      </top>
      <bottom style="thick">
        <color rgb="FFC00000"/>
      </bottom>
      <diagonal/>
    </border>
    <border>
      <left/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/>
      <right style="thin">
        <color rgb="FFC00000"/>
      </right>
      <top style="thick">
        <color rgb="FFC00000"/>
      </top>
      <bottom style="thick">
        <color rgb="FFC00000"/>
      </bottom>
      <diagonal/>
    </border>
    <border>
      <left style="thin">
        <color rgb="FFC00000"/>
      </left>
      <right/>
      <top style="thick">
        <color rgb="FFC00000"/>
      </top>
      <bottom style="thick">
        <color rgb="FFC00000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9" fontId="1" fillId="0" borderId="0" applyFont="0" applyFill="0" applyBorder="0" applyAlignment="0" applyProtection="0"/>
    <xf numFmtId="0" fontId="21" fillId="0" borderId="0"/>
    <xf numFmtId="0" fontId="21" fillId="0" borderId="0"/>
  </cellStyleXfs>
  <cellXfs count="370">
    <xf numFmtId="0" fontId="0" fillId="0" borderId="0" xfId="0"/>
    <xf numFmtId="0" fontId="0" fillId="0" borderId="0" xfId="0" applyFont="1" applyAlignment="1" applyProtection="1">
      <alignment horizontal="center" vertical="center" wrapText="1"/>
    </xf>
    <xf numFmtId="0" fontId="0" fillId="0" borderId="0" xfId="0" applyFont="1" applyProtection="1"/>
    <xf numFmtId="0" fontId="0" fillId="0" borderId="0" xfId="0" applyFont="1" applyAlignment="1" applyProtection="1">
      <alignment horizontal="left" vertical="center" wrapText="1"/>
    </xf>
    <xf numFmtId="0" fontId="0" fillId="0" borderId="0" xfId="0" applyFont="1" applyAlignment="1" applyProtection="1">
      <alignment horizontal="left"/>
    </xf>
    <xf numFmtId="0" fontId="25" fillId="0" borderId="0" xfId="0" applyFont="1" applyFill="1" applyAlignment="1" applyProtection="1">
      <alignment horizontal="left" vertical="center" wrapText="1"/>
    </xf>
    <xf numFmtId="0" fontId="26" fillId="0" borderId="0" xfId="0" applyFont="1" applyAlignment="1" applyProtection="1">
      <alignment horizontal="left" vertical="center" wrapText="1"/>
    </xf>
    <xf numFmtId="0" fontId="22" fillId="0" borderId="0" xfId="0" applyFont="1" applyFill="1" applyBorder="1" applyAlignment="1" applyProtection="1">
      <alignment horizontal="left"/>
    </xf>
    <xf numFmtId="0" fontId="0" fillId="0" borderId="0" xfId="0" applyFont="1" applyAlignment="1" applyProtection="1">
      <alignment horizontal="center"/>
    </xf>
    <xf numFmtId="0" fontId="25" fillId="0" borderId="0" xfId="0" applyFont="1" applyFill="1" applyAlignment="1" applyProtection="1">
      <alignment vertical="center" wrapText="1"/>
    </xf>
    <xf numFmtId="0" fontId="26" fillId="0" borderId="0" xfId="0" applyFont="1" applyAlignment="1" applyProtection="1">
      <alignment vertical="center" wrapText="1"/>
    </xf>
    <xf numFmtId="0" fontId="22" fillId="0" borderId="0" xfId="0" applyFont="1" applyFill="1" applyBorder="1" applyProtection="1"/>
    <xf numFmtId="0" fontId="14" fillId="0" borderId="0" xfId="0" applyFont="1" applyFill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/>
    </xf>
    <xf numFmtId="0" fontId="25" fillId="0" borderId="0" xfId="0" applyFont="1" applyFill="1" applyProtection="1"/>
    <xf numFmtId="0" fontId="26" fillId="0" borderId="0" xfId="0" applyFont="1" applyProtection="1"/>
    <xf numFmtId="3" fontId="0" fillId="0" borderId="0" xfId="0" applyNumberFormat="1" applyFont="1" applyAlignment="1" applyProtection="1">
      <alignment horizontal="center"/>
    </xf>
    <xf numFmtId="0" fontId="0" fillId="0" borderId="0" xfId="0" applyFont="1" applyFill="1" applyAlignment="1" applyProtection="1">
      <alignment vertical="center" wrapText="1"/>
    </xf>
    <xf numFmtId="0" fontId="16" fillId="0" borderId="0" xfId="0" applyFont="1" applyFill="1" applyAlignment="1" applyProtection="1">
      <alignment horizontal="center" vertical="center" wrapText="1"/>
    </xf>
    <xf numFmtId="0" fontId="24" fillId="0" borderId="0" xfId="0" applyFont="1" applyAlignment="1" applyProtection="1">
      <alignment horizontal="center"/>
    </xf>
    <xf numFmtId="0" fontId="39" fillId="0" borderId="0" xfId="0" applyFont="1" applyAlignment="1" applyProtection="1"/>
    <xf numFmtId="0" fontId="40" fillId="0" borderId="0" xfId="0" applyFont="1" applyAlignment="1" applyProtection="1">
      <alignment horizontal="left"/>
    </xf>
    <xf numFmtId="0" fontId="40" fillId="0" borderId="0" xfId="0" applyFont="1" applyProtection="1"/>
    <xf numFmtId="0" fontId="40" fillId="0" borderId="0" xfId="0" applyFont="1" applyAlignment="1" applyProtection="1">
      <alignment horizontal="center" vertical="center" wrapText="1"/>
    </xf>
    <xf numFmtId="0" fontId="40" fillId="0" borderId="0" xfId="0" applyFont="1" applyAlignment="1" applyProtection="1">
      <alignment horizontal="center"/>
    </xf>
    <xf numFmtId="0" fontId="50" fillId="0" borderId="0" xfId="0" applyNumberFormat="1" applyFont="1" applyFill="1" applyBorder="1" applyAlignment="1" applyProtection="1"/>
    <xf numFmtId="0" fontId="36" fillId="0" borderId="0" xfId="0" applyFont="1" applyAlignment="1" applyProtection="1">
      <alignment vertical="center" wrapText="1"/>
    </xf>
    <xf numFmtId="0" fontId="34" fillId="0" borderId="0" xfId="0" applyFont="1" applyProtection="1"/>
    <xf numFmtId="0" fontId="0" fillId="0" borderId="0" xfId="0" applyFont="1" applyAlignment="1" applyProtection="1"/>
    <xf numFmtId="2" fontId="0" fillId="0" borderId="0" xfId="0" applyNumberFormat="1" applyFont="1" applyAlignment="1" applyProtection="1"/>
    <xf numFmtId="0" fontId="16" fillId="0" borderId="0" xfId="0" applyFont="1" applyAlignment="1" applyProtection="1">
      <alignment horizontal="center"/>
    </xf>
    <xf numFmtId="0" fontId="16" fillId="0" borderId="0" xfId="0" applyFont="1" applyAlignment="1" applyProtection="1">
      <alignment horizontal="center" vertical="center" wrapText="1"/>
    </xf>
    <xf numFmtId="0" fontId="47" fillId="0" borderId="0" xfId="0" applyFont="1" applyProtection="1"/>
    <xf numFmtId="0" fontId="14" fillId="0" borderId="0" xfId="0" applyFont="1" applyProtection="1"/>
    <xf numFmtId="0" fontId="31" fillId="0" borderId="0" xfId="0" applyFont="1" applyAlignment="1" applyProtection="1">
      <alignment vertical="center" wrapText="1"/>
    </xf>
    <xf numFmtId="0" fontId="16" fillId="0" borderId="0" xfId="0" applyFont="1" applyAlignment="1" applyProtection="1">
      <alignment vertical="center" wrapText="1"/>
    </xf>
    <xf numFmtId="0" fontId="16" fillId="0" borderId="13" xfId="0" applyFont="1" applyFill="1" applyBorder="1" applyAlignment="1" applyProtection="1">
      <alignment horizontal="center" vertical="center" wrapText="1"/>
    </xf>
    <xf numFmtId="0" fontId="16" fillId="0" borderId="11" xfId="0" applyFont="1" applyBorder="1" applyAlignment="1" applyProtection="1">
      <alignment horizontal="center" vertical="center" wrapText="1"/>
    </xf>
    <xf numFmtId="0" fontId="16" fillId="0" borderId="11" xfId="0" applyFont="1" applyBorder="1" applyAlignment="1" applyProtection="1">
      <alignment vertical="center" wrapText="1"/>
    </xf>
    <xf numFmtId="0" fontId="16" fillId="38" borderId="11" xfId="0" applyFont="1" applyFill="1" applyBorder="1" applyAlignment="1" applyProtection="1">
      <alignment vertical="center" wrapText="1"/>
    </xf>
    <xf numFmtId="0" fontId="16" fillId="0" borderId="11" xfId="0" applyFont="1" applyFill="1" applyBorder="1" applyAlignment="1" applyProtection="1">
      <alignment horizontal="center" vertical="center" wrapText="1"/>
    </xf>
    <xf numFmtId="0" fontId="27" fillId="0" borderId="11" xfId="0" applyFont="1" applyBorder="1" applyAlignment="1" applyProtection="1">
      <alignment vertical="center" wrapText="1"/>
    </xf>
    <xf numFmtId="0" fontId="27" fillId="0" borderId="11" xfId="0" applyFont="1" applyFill="1" applyBorder="1" applyAlignment="1" applyProtection="1">
      <alignment horizontal="center" vertical="center" wrapText="1"/>
    </xf>
    <xf numFmtId="0" fontId="45" fillId="0" borderId="11" xfId="0" applyFont="1" applyFill="1" applyBorder="1" applyAlignment="1" applyProtection="1">
      <alignment horizontal="center" vertical="center" wrapText="1"/>
    </xf>
    <xf numFmtId="0" fontId="16" fillId="0" borderId="11" xfId="0" applyFont="1" applyFill="1" applyBorder="1" applyAlignment="1" applyProtection="1">
      <alignment vertical="center" wrapText="1"/>
    </xf>
    <xf numFmtId="0" fontId="23" fillId="0" borderId="11" xfId="0" applyFont="1" applyFill="1" applyBorder="1" applyAlignment="1" applyProtection="1">
      <alignment vertical="center" wrapText="1"/>
    </xf>
    <xf numFmtId="0" fontId="16" fillId="0" borderId="10" xfId="0" applyFont="1" applyFill="1" applyBorder="1" applyAlignment="1" applyProtection="1">
      <alignment horizontal="center" vertical="center" wrapText="1"/>
    </xf>
    <xf numFmtId="0" fontId="42" fillId="0" borderId="11" xfId="0" applyFont="1" applyFill="1" applyBorder="1" applyAlignment="1" applyProtection="1">
      <alignment horizontal="center" vertical="center" wrapText="1"/>
    </xf>
    <xf numFmtId="0" fontId="49" fillId="0" borderId="11" xfId="0" applyFont="1" applyFill="1" applyBorder="1" applyAlignment="1" applyProtection="1">
      <alignment horizontal="center" vertical="center" wrapText="1"/>
    </xf>
    <xf numFmtId="0" fontId="16" fillId="0" borderId="13" xfId="0" applyFont="1" applyBorder="1" applyAlignment="1" applyProtection="1">
      <alignment horizontal="center" vertical="center" wrapText="1"/>
    </xf>
    <xf numFmtId="0" fontId="19" fillId="44" borderId="11" xfId="0" applyFont="1" applyFill="1" applyBorder="1" applyAlignment="1" applyProtection="1">
      <alignment horizontal="center" vertical="center" wrapText="1"/>
    </xf>
    <xf numFmtId="0" fontId="19" fillId="44" borderId="14" xfId="0" applyFont="1" applyFill="1" applyBorder="1" applyAlignment="1" applyProtection="1">
      <alignment horizontal="center" vertical="center" wrapText="1"/>
    </xf>
    <xf numFmtId="0" fontId="19" fillId="44" borderId="13" xfId="0" applyFont="1" applyFill="1" applyBorder="1" applyAlignment="1" applyProtection="1">
      <alignment horizontal="center" vertical="center" wrapText="1"/>
    </xf>
    <xf numFmtId="0" fontId="16" fillId="40" borderId="0" xfId="0" applyFont="1" applyFill="1" applyAlignment="1" applyProtection="1">
      <alignment vertical="center" wrapText="1"/>
    </xf>
    <xf numFmtId="0" fontId="19" fillId="45" borderId="11" xfId="0" applyFont="1" applyFill="1" applyBorder="1" applyAlignment="1" applyProtection="1">
      <alignment horizontal="center" vertical="center" wrapText="1"/>
    </xf>
    <xf numFmtId="0" fontId="16" fillId="50" borderId="11" xfId="0" applyFont="1" applyFill="1" applyBorder="1" applyAlignment="1" applyProtection="1">
      <alignment vertical="center" wrapText="1"/>
    </xf>
    <xf numFmtId="0" fontId="52" fillId="33" borderId="11" xfId="0" applyFont="1" applyFill="1" applyBorder="1" applyAlignment="1" applyProtection="1">
      <alignment horizontal="center" vertical="center" wrapText="1"/>
    </xf>
    <xf numFmtId="0" fontId="46" fillId="33" borderId="11" xfId="0" applyFont="1" applyFill="1" applyBorder="1" applyAlignment="1" applyProtection="1">
      <alignment horizontal="center" vertical="center" wrapText="1"/>
    </xf>
    <xf numFmtId="0" fontId="46" fillId="39" borderId="11" xfId="0" applyFont="1" applyFill="1" applyBorder="1" applyAlignment="1" applyProtection="1">
      <alignment horizontal="center" vertical="center" wrapText="1"/>
    </xf>
    <xf numFmtId="0" fontId="46" fillId="40" borderId="11" xfId="0" applyFont="1" applyFill="1" applyBorder="1" applyAlignment="1" applyProtection="1">
      <alignment horizontal="center" vertical="center" wrapText="1"/>
    </xf>
    <xf numFmtId="0" fontId="46" fillId="46" borderId="11" xfId="0" applyFont="1" applyFill="1" applyBorder="1" applyAlignment="1" applyProtection="1">
      <alignment horizontal="center" vertical="center" wrapText="1"/>
    </xf>
    <xf numFmtId="0" fontId="46" fillId="36" borderId="11" xfId="0" applyFont="1" applyFill="1" applyBorder="1" applyAlignment="1" applyProtection="1">
      <alignment horizontal="center" vertical="center" wrapText="1"/>
    </xf>
    <xf numFmtId="0" fontId="46" fillId="47" borderId="11" xfId="0" applyFont="1" applyFill="1" applyBorder="1" applyAlignment="1" applyProtection="1">
      <alignment horizontal="center" vertical="center" wrapText="1"/>
    </xf>
    <xf numFmtId="0" fontId="46" fillId="48" borderId="11" xfId="0" applyFont="1" applyFill="1" applyBorder="1" applyAlignment="1" applyProtection="1">
      <alignment horizontal="center" vertical="center" wrapText="1"/>
    </xf>
    <xf numFmtId="0" fontId="46" fillId="34" borderId="11" xfId="0" applyFont="1" applyFill="1" applyBorder="1" applyAlignment="1" applyProtection="1">
      <alignment horizontal="center" vertical="center" wrapText="1"/>
    </xf>
    <xf numFmtId="0" fontId="46" fillId="49" borderId="11" xfId="0" applyFont="1" applyFill="1" applyBorder="1" applyAlignment="1" applyProtection="1">
      <alignment horizontal="center" vertical="center" wrapText="1"/>
    </xf>
    <xf numFmtId="0" fontId="46" fillId="52" borderId="11" xfId="0" applyFont="1" applyFill="1" applyBorder="1" applyAlignment="1" applyProtection="1">
      <alignment horizontal="center" vertical="center" wrapText="1"/>
    </xf>
    <xf numFmtId="0" fontId="16" fillId="0" borderId="0" xfId="0" applyFont="1" applyFill="1" applyBorder="1" applyAlignment="1" applyProtection="1">
      <alignment horizontal="center" vertical="center" wrapText="1"/>
    </xf>
    <xf numFmtId="0" fontId="48" fillId="0" borderId="11" xfId="0" applyFont="1" applyBorder="1" applyAlignment="1" applyProtection="1">
      <alignment horizontal="center" vertical="center" wrapText="1"/>
    </xf>
    <xf numFmtId="0" fontId="27" fillId="0" borderId="0" xfId="0" applyFont="1" applyFill="1" applyBorder="1" applyAlignment="1" applyProtection="1">
      <alignment horizontal="center" vertical="center" wrapText="1"/>
    </xf>
    <xf numFmtId="164" fontId="27" fillId="0" borderId="0" xfId="44" applyNumberFormat="1" applyFont="1" applyFill="1" applyBorder="1" applyAlignment="1" applyProtection="1">
      <alignment horizontal="center" vertical="center"/>
    </xf>
    <xf numFmtId="10" fontId="27" fillId="0" borderId="0" xfId="44" applyNumberFormat="1" applyFont="1" applyAlignment="1" applyProtection="1">
      <alignment horizontal="center" vertical="center"/>
    </xf>
    <xf numFmtId="0" fontId="41" fillId="51" borderId="11" xfId="0" applyFont="1" applyFill="1" applyBorder="1" applyAlignment="1" applyProtection="1">
      <alignment vertical="center"/>
    </xf>
    <xf numFmtId="3" fontId="16" fillId="0" borderId="0" xfId="0" applyNumberFormat="1" applyFont="1" applyFill="1" applyAlignment="1" applyProtection="1">
      <alignment horizontal="center" vertical="center" wrapText="1"/>
    </xf>
    <xf numFmtId="164" fontId="16" fillId="0" borderId="11" xfId="44" applyNumberFormat="1" applyFont="1" applyFill="1" applyBorder="1" applyAlignment="1" applyProtection="1">
      <alignment horizontal="center" vertical="center" wrapText="1"/>
    </xf>
    <xf numFmtId="10" fontId="16" fillId="0" borderId="11" xfId="0" applyNumberFormat="1" applyFont="1" applyFill="1" applyBorder="1" applyAlignment="1" applyProtection="1">
      <alignment horizontal="center" vertical="center"/>
    </xf>
    <xf numFmtId="10" fontId="16" fillId="0" borderId="11" xfId="44" applyNumberFormat="1" applyFont="1" applyFill="1" applyBorder="1" applyAlignment="1" applyProtection="1">
      <alignment horizontal="center" vertical="center"/>
    </xf>
    <xf numFmtId="3" fontId="43" fillId="0" borderId="10" xfId="0" applyNumberFormat="1" applyFont="1" applyFill="1" applyBorder="1" applyAlignment="1" applyProtection="1">
      <alignment vertical="center"/>
    </xf>
    <xf numFmtId="0" fontId="41" fillId="51" borderId="11" xfId="0" applyFont="1" applyFill="1" applyBorder="1" applyAlignment="1" applyProtection="1">
      <alignment horizontal="center" vertical="center"/>
    </xf>
    <xf numFmtId="3" fontId="43" fillId="0" borderId="10" xfId="0" applyNumberFormat="1" applyFont="1" applyFill="1" applyBorder="1" applyAlignment="1" applyProtection="1">
      <alignment horizontal="center" vertical="center"/>
    </xf>
    <xf numFmtId="3" fontId="27" fillId="0" borderId="0" xfId="0" applyNumberFormat="1" applyFont="1" applyFill="1" applyProtection="1"/>
    <xf numFmtId="3" fontId="43" fillId="0" borderId="10" xfId="0" applyNumberFormat="1" applyFont="1" applyFill="1" applyBorder="1" applyAlignment="1" applyProtection="1">
      <alignment horizontal="center" vertical="center" wrapText="1"/>
    </xf>
    <xf numFmtId="164" fontId="43" fillId="0" borderId="10" xfId="44" applyNumberFormat="1" applyFont="1" applyFill="1" applyBorder="1" applyAlignment="1" applyProtection="1">
      <alignment vertical="center"/>
    </xf>
    <xf numFmtId="164" fontId="43" fillId="0" borderId="11" xfId="44" applyNumberFormat="1" applyFont="1" applyFill="1" applyBorder="1" applyAlignment="1" applyProtection="1">
      <alignment vertical="center"/>
    </xf>
    <xf numFmtId="0" fontId="19" fillId="0" borderId="0" xfId="0" applyFont="1" applyBorder="1" applyAlignment="1" applyProtection="1">
      <alignment horizontal="center" vertical="center" wrapText="1"/>
    </xf>
    <xf numFmtId="164" fontId="19" fillId="0" borderId="0" xfId="44" applyNumberFormat="1" applyFont="1" applyBorder="1" applyAlignment="1" applyProtection="1">
      <alignment horizontal="center" vertical="center" wrapText="1"/>
    </xf>
    <xf numFmtId="10" fontId="19" fillId="0" borderId="0" xfId="44" applyNumberFormat="1" applyFont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center" vertical="center" wrapText="1"/>
    </xf>
    <xf numFmtId="0" fontId="30" fillId="0" borderId="0" xfId="0" applyFont="1" applyBorder="1" applyAlignment="1" applyProtection="1">
      <alignment horizontal="center" vertical="center" wrapText="1"/>
    </xf>
    <xf numFmtId="10" fontId="16" fillId="0" borderId="0" xfId="0" applyNumberFormat="1" applyFont="1" applyAlignment="1" applyProtection="1">
      <alignment horizontal="center" vertical="center" wrapText="1"/>
    </xf>
    <xf numFmtId="10" fontId="16" fillId="0" borderId="0" xfId="44" applyNumberFormat="1" applyFont="1" applyAlignment="1" applyProtection="1">
      <alignment horizontal="center" vertical="center" wrapText="1"/>
    </xf>
    <xf numFmtId="3" fontId="16" fillId="0" borderId="0" xfId="0" applyNumberFormat="1" applyFont="1" applyAlignment="1" applyProtection="1">
      <alignment horizontal="center" vertical="center" wrapText="1"/>
    </xf>
    <xf numFmtId="0" fontId="0" fillId="0" borderId="0" xfId="0" applyFont="1" applyAlignment="1" applyProtection="1">
      <alignment vertical="center"/>
    </xf>
    <xf numFmtId="0" fontId="0" fillId="0" borderId="0" xfId="0" applyFont="1" applyAlignment="1" applyProtection="1">
      <alignment horizontal="left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28" fillId="0" borderId="0" xfId="0" applyFont="1" applyProtection="1"/>
    <xf numFmtId="0" fontId="28" fillId="0" borderId="0" xfId="0" applyNumberFormat="1" applyFont="1" applyFill="1" applyBorder="1" applyAlignment="1" applyProtection="1">
      <alignment horizontal="center" vertical="center"/>
    </xf>
    <xf numFmtId="0" fontId="28" fillId="0" borderId="0" xfId="0" applyFont="1" applyFill="1" applyBorder="1" applyAlignment="1" applyProtection="1">
      <alignment horizontal="center" vertical="center"/>
    </xf>
    <xf numFmtId="0" fontId="28" fillId="0" borderId="0" xfId="0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horizontal="center" vertical="top" wrapText="1"/>
    </xf>
    <xf numFmtId="3" fontId="0" fillId="0" borderId="0" xfId="0" applyNumberFormat="1" applyAlignment="1" applyProtection="1">
      <alignment horizontal="center"/>
    </xf>
    <xf numFmtId="0" fontId="0" fillId="0" borderId="0" xfId="0" applyFont="1" applyFill="1" applyAlignment="1" applyProtection="1">
      <alignment horizontal="center" vertical="center" wrapText="1"/>
    </xf>
    <xf numFmtId="3" fontId="0" fillId="0" borderId="0" xfId="0" applyNumberFormat="1" applyFont="1" applyFill="1" applyBorder="1" applyAlignment="1" applyProtection="1">
      <alignment horizontal="center"/>
    </xf>
    <xf numFmtId="3" fontId="20" fillId="0" borderId="0" xfId="0" applyNumberFormat="1" applyFont="1" applyFill="1" applyBorder="1" applyAlignment="1" applyProtection="1">
      <alignment horizontal="center"/>
    </xf>
    <xf numFmtId="164" fontId="16" fillId="0" borderId="11" xfId="44" applyNumberFormat="1" applyFont="1" applyFill="1" applyBorder="1" applyAlignment="1" applyProtection="1">
      <alignment horizontal="center" vertical="center"/>
    </xf>
    <xf numFmtId="0" fontId="44" fillId="0" borderId="11" xfId="0" applyFont="1" applyFill="1" applyBorder="1" applyAlignment="1" applyProtection="1">
      <alignment vertical="center"/>
    </xf>
    <xf numFmtId="3" fontId="44" fillId="0" borderId="11" xfId="0" applyNumberFormat="1" applyFont="1" applyFill="1" applyBorder="1" applyAlignment="1" applyProtection="1">
      <alignment horizontal="center" vertical="center"/>
    </xf>
    <xf numFmtId="0" fontId="28" fillId="0" borderId="11" xfId="0" applyFont="1" applyFill="1" applyBorder="1" applyProtection="1"/>
    <xf numFmtId="0" fontId="28" fillId="0" borderId="11" xfId="0" applyFont="1" applyFill="1" applyBorder="1" applyAlignment="1" applyProtection="1">
      <alignment horizontal="center"/>
    </xf>
    <xf numFmtId="0" fontId="20" fillId="0" borderId="0" xfId="0" applyFont="1" applyProtection="1"/>
    <xf numFmtId="0" fontId="20" fillId="0" borderId="0" xfId="0" applyFont="1" applyBorder="1" applyAlignment="1" applyProtection="1">
      <alignment horizontal="center" vertical="center" wrapText="1"/>
    </xf>
    <xf numFmtId="3" fontId="20" fillId="0" borderId="0" xfId="0" applyNumberFormat="1" applyFont="1" applyFill="1" applyBorder="1" applyAlignment="1" applyProtection="1">
      <alignment horizontal="center" vertical="center"/>
    </xf>
    <xf numFmtId="164" fontId="20" fillId="0" borderId="0" xfId="44" applyNumberFormat="1" applyFont="1" applyBorder="1" applyAlignment="1" applyProtection="1">
      <alignment horizontal="center" vertical="center" wrapText="1"/>
    </xf>
    <xf numFmtId="0" fontId="23" fillId="0" borderId="0" xfId="0" applyFont="1" applyAlignment="1" applyProtection="1">
      <alignment horizontal="center" vertical="center" wrapText="1"/>
    </xf>
    <xf numFmtId="10" fontId="0" fillId="0" borderId="0" xfId="0" applyNumberFormat="1" applyFont="1" applyAlignment="1" applyProtection="1">
      <alignment horizontal="center" vertical="center" wrapText="1"/>
    </xf>
    <xf numFmtId="0" fontId="0" fillId="0" borderId="0" xfId="0" applyProtection="1"/>
    <xf numFmtId="0" fontId="0" fillId="0" borderId="0" xfId="0" applyFont="1" applyAlignment="1" applyProtection="1">
      <alignment horizontal="left" indent="1"/>
    </xf>
    <xf numFmtId="0" fontId="0" fillId="0" borderId="0" xfId="0" applyNumberFormat="1" applyFont="1" applyFill="1" applyAlignment="1" applyProtection="1">
      <alignment horizontal="center"/>
    </xf>
    <xf numFmtId="0" fontId="28" fillId="0" borderId="0" xfId="0" applyNumberFormat="1" applyFont="1" applyFill="1" applyAlignment="1" applyProtection="1">
      <alignment horizontal="center"/>
    </xf>
    <xf numFmtId="0" fontId="28" fillId="0" borderId="0" xfId="0" applyFont="1" applyFill="1" applyAlignment="1" applyProtection="1">
      <alignment horizontal="center"/>
    </xf>
    <xf numFmtId="0" fontId="28" fillId="0" borderId="0" xfId="0" applyFont="1" applyFill="1" applyProtection="1"/>
    <xf numFmtId="0" fontId="0" fillId="0" borderId="0" xfId="0" applyFont="1" applyFill="1" applyBorder="1" applyAlignment="1" applyProtection="1">
      <alignment vertical="top" wrapText="1"/>
    </xf>
    <xf numFmtId="0" fontId="44" fillId="0" borderId="11" xfId="0" applyFont="1" applyFill="1" applyBorder="1" applyAlignment="1" applyProtection="1">
      <alignment horizontal="center" vertical="center"/>
    </xf>
    <xf numFmtId="0" fontId="0" fillId="0" borderId="0" xfId="0" applyFont="1" applyFill="1" applyAlignment="1" applyProtection="1">
      <alignment horizontal="center"/>
    </xf>
    <xf numFmtId="0" fontId="0" fillId="0" borderId="0" xfId="0" applyFont="1" applyFill="1" applyBorder="1" applyProtection="1"/>
    <xf numFmtId="0" fontId="44" fillId="0" borderId="0" xfId="0" applyFont="1" applyFill="1" applyBorder="1" applyAlignment="1" applyProtection="1">
      <alignment vertical="center"/>
    </xf>
    <xf numFmtId="0" fontId="44" fillId="0" borderId="0" xfId="0" applyFont="1" applyFill="1" applyBorder="1" applyAlignment="1" applyProtection="1">
      <alignment horizontal="center" vertical="center"/>
    </xf>
    <xf numFmtId="0" fontId="20" fillId="0" borderId="0" xfId="0" applyFont="1" applyBorder="1" applyProtection="1"/>
    <xf numFmtId="0" fontId="0" fillId="33" borderId="0" xfId="0" applyFont="1" applyFill="1" applyProtection="1"/>
    <xf numFmtId="0" fontId="0" fillId="33" borderId="0" xfId="0" applyFont="1" applyFill="1" applyAlignment="1" applyProtection="1">
      <alignment horizontal="left" indent="1"/>
    </xf>
    <xf numFmtId="0" fontId="0" fillId="34" borderId="0" xfId="0" applyFont="1" applyFill="1" applyProtection="1"/>
    <xf numFmtId="0" fontId="0" fillId="34" borderId="0" xfId="0" applyFont="1" applyFill="1" applyAlignment="1" applyProtection="1">
      <alignment horizontal="left" indent="1"/>
    </xf>
    <xf numFmtId="0" fontId="0" fillId="0" borderId="0" xfId="0" applyFont="1" applyBorder="1" applyProtection="1"/>
    <xf numFmtId="0" fontId="0" fillId="0" borderId="0" xfId="0" applyFont="1" applyBorder="1" applyAlignment="1" applyProtection="1">
      <alignment horizontal="left" indent="1"/>
    </xf>
    <xf numFmtId="0" fontId="0" fillId="37" borderId="0" xfId="0" applyFont="1" applyFill="1" applyProtection="1"/>
    <xf numFmtId="0" fontId="0" fillId="37" borderId="0" xfId="0" applyFont="1" applyFill="1" applyAlignment="1" applyProtection="1">
      <alignment horizontal="left" indent="1"/>
    </xf>
    <xf numFmtId="0" fontId="41" fillId="0" borderId="0" xfId="0" applyFont="1" applyProtection="1"/>
    <xf numFmtId="0" fontId="14" fillId="0" borderId="0" xfId="0" applyFont="1" applyAlignment="1" applyProtection="1">
      <alignment horizontal="left" indent="1"/>
    </xf>
    <xf numFmtId="0" fontId="23" fillId="0" borderId="0" xfId="0" applyFont="1" applyAlignment="1" applyProtection="1">
      <alignment vertical="center" wrapText="1"/>
    </xf>
    <xf numFmtId="0" fontId="0" fillId="0" borderId="0" xfId="0" applyNumberFormat="1" applyFont="1" applyFill="1" applyBorder="1" applyAlignment="1" applyProtection="1">
      <alignment horizontal="center"/>
    </xf>
    <xf numFmtId="0" fontId="28" fillId="0" borderId="0" xfId="0" applyNumberFormat="1" applyFont="1" applyFill="1" applyBorder="1" applyAlignment="1" applyProtection="1">
      <alignment horizontal="center"/>
    </xf>
    <xf numFmtId="0" fontId="28" fillId="0" borderId="0" xfId="0" applyFont="1" applyFill="1" applyBorder="1" applyAlignment="1" applyProtection="1">
      <alignment horizontal="center"/>
    </xf>
    <xf numFmtId="0" fontId="28" fillId="0" borderId="0" xfId="0" applyFont="1" applyFill="1" applyBorder="1" applyProtection="1"/>
    <xf numFmtId="0" fontId="0" fillId="0" borderId="0" xfId="0" applyFont="1" applyFill="1" applyProtection="1"/>
    <xf numFmtId="0" fontId="14" fillId="0" borderId="0" xfId="0" applyNumberFormat="1" applyFont="1" applyFill="1" applyAlignment="1" applyProtection="1">
      <alignment horizontal="center"/>
    </xf>
    <xf numFmtId="0" fontId="25" fillId="0" borderId="0" xfId="0" applyFont="1" applyFill="1" applyAlignment="1" applyProtection="1">
      <alignment horizontal="center"/>
    </xf>
    <xf numFmtId="164" fontId="25" fillId="0" borderId="0" xfId="44" applyNumberFormat="1" applyFont="1" applyFill="1" applyAlignment="1" applyProtection="1">
      <alignment horizontal="center"/>
    </xf>
    <xf numFmtId="0" fontId="22" fillId="0" borderId="0" xfId="0" applyFont="1" applyBorder="1" applyAlignment="1" applyProtection="1">
      <alignment horizontal="center" vertical="center"/>
    </xf>
    <xf numFmtId="164" fontId="0" fillId="0" borderId="0" xfId="44" applyNumberFormat="1" applyFont="1" applyAlignment="1" applyProtection="1">
      <alignment horizontal="center"/>
    </xf>
    <xf numFmtId="3" fontId="0" fillId="0" borderId="0" xfId="44" applyNumberFormat="1" applyFont="1" applyAlignment="1" applyProtection="1">
      <alignment horizontal="center"/>
    </xf>
    <xf numFmtId="0" fontId="28" fillId="0" borderId="0" xfId="0" applyFont="1" applyFill="1" applyAlignment="1" applyProtection="1">
      <alignment horizontal="center" vertical="center" wrapText="1"/>
    </xf>
    <xf numFmtId="164" fontId="27" fillId="0" borderId="11" xfId="44" applyNumberFormat="1" applyFont="1" applyFill="1" applyBorder="1" applyAlignment="1" applyProtection="1">
      <alignment horizontal="center" vertical="center" wrapText="1"/>
    </xf>
    <xf numFmtId="2" fontId="28" fillId="0" borderId="0" xfId="0" applyNumberFormat="1" applyFont="1" applyFill="1" applyAlignment="1" applyProtection="1">
      <alignment horizontal="center" vertical="center" wrapText="1"/>
    </xf>
    <xf numFmtId="0" fontId="27" fillId="0" borderId="0" xfId="0" applyFont="1" applyAlignment="1" applyProtection="1">
      <alignment horizontal="center" vertical="center" wrapText="1"/>
    </xf>
    <xf numFmtId="0" fontId="0" fillId="36" borderId="0" xfId="0" applyFont="1" applyFill="1" applyProtection="1"/>
    <xf numFmtId="0" fontId="0" fillId="36" borderId="0" xfId="0" applyFont="1" applyFill="1" applyAlignment="1" applyProtection="1">
      <alignment horizontal="left" indent="1"/>
    </xf>
    <xf numFmtId="2" fontId="0" fillId="0" borderId="0" xfId="0" applyNumberFormat="1" applyFont="1" applyFill="1" applyAlignment="1" applyProtection="1">
      <alignment horizontal="center" vertical="center" wrapText="1"/>
    </xf>
    <xf numFmtId="2" fontId="16" fillId="0" borderId="0" xfId="0" applyNumberFormat="1" applyFont="1" applyFill="1" applyAlignment="1" applyProtection="1">
      <alignment horizontal="center" vertical="center" wrapText="1"/>
    </xf>
    <xf numFmtId="2" fontId="0" fillId="0" borderId="0" xfId="0" applyNumberFormat="1" applyProtection="1"/>
    <xf numFmtId="0" fontId="0" fillId="35" borderId="0" xfId="0" applyFont="1" applyFill="1" applyProtection="1"/>
    <xf numFmtId="0" fontId="0" fillId="35" borderId="0" xfId="0" applyFont="1" applyFill="1" applyAlignment="1" applyProtection="1">
      <alignment horizontal="left" indent="1"/>
    </xf>
    <xf numFmtId="0" fontId="0" fillId="0" borderId="0" xfId="0" applyAlignment="1" applyProtection="1">
      <alignment vertical="center" wrapText="1"/>
    </xf>
    <xf numFmtId="0" fontId="29" fillId="0" borderId="0" xfId="0" applyFont="1" applyAlignment="1" applyProtection="1">
      <alignment horizontal="left"/>
    </xf>
    <xf numFmtId="0" fontId="0" fillId="0" borderId="0" xfId="0" applyNumberFormat="1" applyAlignment="1" applyProtection="1"/>
    <xf numFmtId="164" fontId="26" fillId="0" borderId="0" xfId="44" applyNumberFormat="1" applyFont="1" applyProtection="1"/>
    <xf numFmtId="164" fontId="16" fillId="0" borderId="0" xfId="44" applyNumberFormat="1" applyFont="1" applyFill="1" applyAlignment="1" applyProtection="1">
      <alignment horizontal="center" vertical="center" wrapText="1"/>
    </xf>
    <xf numFmtId="164" fontId="0" fillId="0" borderId="0" xfId="44" applyNumberFormat="1" applyFont="1" applyProtection="1"/>
    <xf numFmtId="1" fontId="0" fillId="0" borderId="0" xfId="44" applyNumberFormat="1" applyFont="1" applyProtection="1"/>
    <xf numFmtId="0" fontId="40" fillId="0" borderId="0" xfId="0" applyFont="1" applyBorder="1" applyAlignment="1" applyProtection="1">
      <alignment horizontal="center"/>
    </xf>
    <xf numFmtId="0" fontId="41" fillId="0" borderId="0" xfId="0" applyFont="1" applyAlignment="1" applyProtection="1">
      <alignment horizontal="center"/>
    </xf>
    <xf numFmtId="0" fontId="14" fillId="0" borderId="0" xfId="0" applyFont="1" applyAlignment="1" applyProtection="1">
      <alignment horizontal="left"/>
    </xf>
    <xf numFmtId="164" fontId="14" fillId="0" borderId="0" xfId="44" applyNumberFormat="1" applyFont="1" applyProtection="1"/>
    <xf numFmtId="0" fontId="14" fillId="0" borderId="0" xfId="0" applyFont="1" applyAlignment="1" applyProtection="1">
      <alignment horizontal="center"/>
    </xf>
    <xf numFmtId="2" fontId="0" fillId="0" borderId="0" xfId="0" applyNumberFormat="1" applyFont="1" applyAlignment="1" applyProtection="1">
      <alignment horizontal="center"/>
    </xf>
    <xf numFmtId="0" fontId="24" fillId="0" borderId="0" xfId="0" applyNumberFormat="1" applyFont="1" applyAlignment="1" applyProtection="1">
      <alignment horizontal="center"/>
    </xf>
    <xf numFmtId="10" fontId="14" fillId="0" borderId="0" xfId="44" applyNumberFormat="1" applyFont="1" applyFill="1" applyAlignment="1" applyProtection="1">
      <alignment horizontal="center"/>
    </xf>
    <xf numFmtId="0" fontId="14" fillId="0" borderId="0" xfId="0" applyFont="1" applyFill="1" applyAlignment="1" applyProtection="1">
      <alignment vertical="center" wrapText="1"/>
    </xf>
    <xf numFmtId="0" fontId="31" fillId="0" borderId="47" xfId="0" applyFont="1" applyBorder="1" applyAlignment="1" applyProtection="1">
      <alignment horizontal="right" vertical="center" wrapText="1"/>
    </xf>
    <xf numFmtId="0" fontId="14" fillId="0" borderId="0" xfId="0" applyFont="1" applyFill="1" applyAlignment="1" applyProtection="1">
      <alignment vertical="center"/>
    </xf>
    <xf numFmtId="0" fontId="24" fillId="0" borderId="0" xfId="0" applyFont="1" applyAlignment="1" applyProtection="1">
      <alignment horizontal="center" vertical="center" wrapText="1"/>
    </xf>
    <xf numFmtId="0" fontId="16" fillId="0" borderId="60" xfId="0" applyFont="1" applyBorder="1" applyAlignment="1" applyProtection="1">
      <alignment vertical="center" wrapText="1"/>
    </xf>
    <xf numFmtId="0" fontId="16" fillId="0" borderId="26" xfId="0" applyFont="1" applyBorder="1" applyAlignment="1" applyProtection="1">
      <alignment horizontal="center" vertical="center" wrapText="1"/>
    </xf>
    <xf numFmtId="0" fontId="16" fillId="0" borderId="26" xfId="0" applyFont="1" applyBorder="1" applyAlignment="1" applyProtection="1">
      <alignment vertical="center" wrapText="1"/>
    </xf>
    <xf numFmtId="0" fontId="16" fillId="0" borderId="26" xfId="0" applyFont="1" applyFill="1" applyBorder="1" applyAlignment="1" applyProtection="1">
      <alignment horizontal="center" vertical="center" wrapText="1"/>
    </xf>
    <xf numFmtId="0" fontId="16" fillId="0" borderId="27" xfId="0" applyFont="1" applyBorder="1" applyAlignment="1" applyProtection="1">
      <alignment horizontal="center" vertical="center" wrapText="1"/>
    </xf>
    <xf numFmtId="0" fontId="16" fillId="0" borderId="56" xfId="0" applyFont="1" applyFill="1" applyBorder="1" applyAlignment="1" applyProtection="1">
      <alignment vertical="center" wrapText="1"/>
    </xf>
    <xf numFmtId="0" fontId="16" fillId="0" borderId="21" xfId="0" applyFont="1" applyBorder="1" applyAlignment="1" applyProtection="1">
      <alignment vertical="center" wrapText="1"/>
    </xf>
    <xf numFmtId="0" fontId="16" fillId="0" borderId="21" xfId="0" applyFont="1" applyFill="1" applyBorder="1" applyAlignment="1" applyProtection="1">
      <alignment horizontal="center" vertical="center" wrapText="1"/>
    </xf>
    <xf numFmtId="0" fontId="16" fillId="0" borderId="21" xfId="0" applyFont="1" applyFill="1" applyBorder="1" applyAlignment="1" applyProtection="1">
      <alignment vertical="center" wrapText="1"/>
    </xf>
    <xf numFmtId="0" fontId="16" fillId="0" borderId="22" xfId="0" applyFont="1" applyBorder="1" applyAlignment="1" applyProtection="1">
      <alignment vertical="center" wrapText="1"/>
    </xf>
    <xf numFmtId="0" fontId="16" fillId="0" borderId="50" xfId="0" applyFont="1" applyBorder="1" applyAlignment="1" applyProtection="1">
      <alignment vertical="center" wrapText="1"/>
    </xf>
    <xf numFmtId="3" fontId="0" fillId="0" borderId="26" xfId="0" applyNumberFormat="1" applyFont="1" applyBorder="1" applyAlignment="1" applyProtection="1">
      <alignment horizontal="center" vertical="center"/>
    </xf>
    <xf numFmtId="3" fontId="0" fillId="0" borderId="26" xfId="0" applyNumberFormat="1" applyFont="1" applyBorder="1" applyAlignment="1" applyProtection="1">
      <alignment horizontal="center" vertical="center" wrapText="1"/>
    </xf>
    <xf numFmtId="3" fontId="0" fillId="0" borderId="27" xfId="0" applyNumberFormat="1" applyFont="1" applyBorder="1" applyAlignment="1" applyProtection="1">
      <alignment horizontal="center" vertical="center" wrapText="1"/>
    </xf>
    <xf numFmtId="0" fontId="16" fillId="0" borderId="56" xfId="0" applyFont="1" applyBorder="1" applyAlignment="1" applyProtection="1">
      <alignment horizontal="center" vertical="center" wrapText="1"/>
    </xf>
    <xf numFmtId="3" fontId="0" fillId="0" borderId="21" xfId="0" applyNumberFormat="1" applyFont="1" applyBorder="1" applyAlignment="1" applyProtection="1">
      <alignment horizontal="right" vertical="center" wrapText="1"/>
    </xf>
    <xf numFmtId="3" fontId="0" fillId="0" borderId="21" xfId="0" applyNumberFormat="1" applyFont="1" applyFill="1" applyBorder="1" applyAlignment="1" applyProtection="1">
      <alignment horizontal="right" vertical="center"/>
    </xf>
    <xf numFmtId="3" fontId="0" fillId="0" borderId="22" xfId="0" applyNumberFormat="1" applyFont="1" applyBorder="1" applyAlignment="1" applyProtection="1">
      <alignment horizontal="right" vertical="center" wrapText="1"/>
    </xf>
    <xf numFmtId="0" fontId="0" fillId="0" borderId="0" xfId="0" applyFont="1" applyAlignment="1" applyProtection="1">
      <alignment vertical="center" wrapText="1"/>
    </xf>
    <xf numFmtId="3" fontId="0" fillId="0" borderId="26" xfId="0" applyNumberFormat="1" applyFont="1" applyFill="1" applyBorder="1" applyAlignment="1" applyProtection="1">
      <alignment horizontal="center" vertical="center" wrapText="1"/>
    </xf>
    <xf numFmtId="3" fontId="0" fillId="0" borderId="21" xfId="0" applyNumberFormat="1" applyFont="1" applyFill="1" applyBorder="1" applyAlignment="1" applyProtection="1">
      <alignment horizontal="right" vertical="center" wrapText="1"/>
    </xf>
    <xf numFmtId="3" fontId="0" fillId="0" borderId="26" xfId="0" applyNumberFormat="1" applyFont="1" applyFill="1" applyBorder="1" applyAlignment="1" applyProtection="1">
      <alignment horizontal="center" vertical="center"/>
    </xf>
    <xf numFmtId="0" fontId="16" fillId="0" borderId="25" xfId="0" applyFont="1" applyBorder="1" applyAlignment="1" applyProtection="1">
      <alignment vertical="center" wrapText="1"/>
    </xf>
    <xf numFmtId="0" fontId="16" fillId="0" borderId="56" xfId="0" applyFont="1" applyBorder="1" applyAlignment="1" applyProtection="1">
      <alignment vertical="center" wrapText="1"/>
    </xf>
    <xf numFmtId="3" fontId="0" fillId="38" borderId="21" xfId="0" applyNumberFormat="1" applyFont="1" applyFill="1" applyBorder="1" applyAlignment="1" applyProtection="1">
      <alignment horizontal="right" vertical="center" wrapText="1"/>
    </xf>
    <xf numFmtId="0" fontId="16" fillId="0" borderId="57" xfId="0" applyFont="1" applyBorder="1" applyAlignment="1" applyProtection="1">
      <alignment vertical="center" wrapText="1"/>
    </xf>
    <xf numFmtId="3" fontId="0" fillId="0" borderId="23" xfId="0" applyNumberFormat="1" applyFont="1" applyFill="1" applyBorder="1" applyAlignment="1" applyProtection="1">
      <alignment horizontal="right" vertical="center" wrapText="1"/>
    </xf>
    <xf numFmtId="3" fontId="0" fillId="0" borderId="24" xfId="0" applyNumberFormat="1" applyFont="1" applyBorder="1" applyAlignment="1" applyProtection="1">
      <alignment horizontal="right" vertical="center" wrapText="1"/>
    </xf>
    <xf numFmtId="0" fontId="16" fillId="0" borderId="32" xfId="0" applyFont="1" applyBorder="1" applyAlignment="1" applyProtection="1">
      <alignment horizontal="center" vertical="center" wrapText="1"/>
    </xf>
    <xf numFmtId="0" fontId="16" fillId="0" borderId="33" xfId="0" applyFont="1" applyFill="1" applyBorder="1" applyAlignment="1" applyProtection="1">
      <alignment horizontal="center" vertical="center" wrapText="1"/>
    </xf>
    <xf numFmtId="0" fontId="16" fillId="0" borderId="39" xfId="0" applyFont="1" applyBorder="1" applyAlignment="1" applyProtection="1">
      <alignment horizontal="center" vertical="center"/>
    </xf>
    <xf numFmtId="0" fontId="16" fillId="0" borderId="40" xfId="0" applyFont="1" applyBorder="1" applyAlignment="1" applyProtection="1">
      <alignment horizontal="center" vertical="center" wrapText="1"/>
    </xf>
    <xf numFmtId="0" fontId="16" fillId="33" borderId="44" xfId="0" applyFont="1" applyFill="1" applyBorder="1" applyAlignment="1" applyProtection="1">
      <alignment horizontal="center" vertical="center" wrapText="1"/>
    </xf>
    <xf numFmtId="0" fontId="31" fillId="0" borderId="74" xfId="0" applyFont="1" applyBorder="1" applyAlignment="1" applyProtection="1">
      <alignment horizontal="center" vertical="center" wrapText="1"/>
    </xf>
    <xf numFmtId="164" fontId="0" fillId="0" borderId="33" xfId="44" applyNumberFormat="1" applyFont="1" applyBorder="1" applyAlignment="1" applyProtection="1">
      <alignment horizontal="center" vertical="center" wrapText="1"/>
    </xf>
    <xf numFmtId="0" fontId="16" fillId="0" borderId="39" xfId="0" applyFont="1" applyBorder="1" applyAlignment="1" applyProtection="1">
      <alignment horizontal="center" vertical="center" wrapText="1"/>
    </xf>
    <xf numFmtId="3" fontId="40" fillId="0" borderId="74" xfId="0" applyNumberFormat="1" applyFont="1" applyBorder="1" applyAlignment="1" applyProtection="1">
      <alignment horizontal="center" vertical="center" wrapText="1"/>
    </xf>
    <xf numFmtId="164" fontId="0" fillId="0" borderId="33" xfId="44" applyNumberFormat="1" applyFont="1" applyFill="1" applyBorder="1" applyAlignment="1" applyProtection="1">
      <alignment horizontal="center" vertical="center" wrapText="1"/>
    </xf>
    <xf numFmtId="3" fontId="53" fillId="0" borderId="44" xfId="0" applyNumberFormat="1" applyFont="1" applyFill="1" applyBorder="1" applyAlignment="1" applyProtection="1">
      <alignment horizontal="center" vertical="center" wrapText="1"/>
    </xf>
    <xf numFmtId="3" fontId="38" fillId="0" borderId="44" xfId="0" applyNumberFormat="1" applyFont="1" applyFill="1" applyBorder="1" applyAlignment="1" applyProtection="1">
      <alignment horizontal="center" vertical="center" wrapText="1"/>
    </xf>
    <xf numFmtId="3" fontId="40" fillId="33" borderId="74" xfId="0" applyNumberFormat="1" applyFont="1" applyFill="1" applyBorder="1" applyAlignment="1" applyProtection="1">
      <alignment horizontal="center" vertical="center" wrapText="1"/>
    </xf>
    <xf numFmtId="164" fontId="26" fillId="0" borderId="0" xfId="0" applyNumberFormat="1" applyFont="1" applyProtection="1"/>
    <xf numFmtId="0" fontId="16" fillId="0" borderId="34" xfId="0" applyFont="1" applyBorder="1" applyAlignment="1" applyProtection="1">
      <alignment horizontal="center" vertical="center" wrapText="1"/>
    </xf>
    <xf numFmtId="164" fontId="0" fillId="0" borderId="35" xfId="44" applyNumberFormat="1" applyFont="1" applyFill="1" applyBorder="1" applyAlignment="1" applyProtection="1">
      <alignment horizontal="center" vertical="center" wrapText="1"/>
    </xf>
    <xf numFmtId="0" fontId="16" fillId="33" borderId="41" xfId="0" applyFont="1" applyFill="1" applyBorder="1" applyAlignment="1" applyProtection="1">
      <alignment horizontal="center" vertical="center" wrapText="1"/>
    </xf>
    <xf numFmtId="0" fontId="16" fillId="33" borderId="42" xfId="0" applyFont="1" applyFill="1" applyBorder="1" applyAlignment="1" applyProtection="1">
      <alignment horizontal="center" vertical="center" wrapText="1"/>
    </xf>
    <xf numFmtId="164" fontId="38" fillId="0" borderId="46" xfId="44" applyNumberFormat="1" applyFont="1" applyFill="1" applyBorder="1" applyAlignment="1" applyProtection="1">
      <alignment horizontal="center" vertical="center" wrapText="1"/>
    </xf>
    <xf numFmtId="3" fontId="40" fillId="0" borderId="76" xfId="0" applyNumberFormat="1" applyFont="1" applyBorder="1" applyAlignment="1" applyProtection="1">
      <alignment horizontal="center" vertical="center" wrapText="1"/>
    </xf>
    <xf numFmtId="9" fontId="0" fillId="0" borderId="0" xfId="44" applyFont="1" applyAlignment="1" applyProtection="1">
      <alignment horizontal="center" vertical="center" wrapText="1"/>
    </xf>
    <xf numFmtId="9" fontId="0" fillId="0" borderId="0" xfId="44" applyFont="1" applyFill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5" fillId="0" borderId="0" xfId="0" applyFont="1" applyFill="1" applyBorder="1" applyAlignment="1" applyProtection="1">
      <alignment vertical="center" wrapText="1"/>
    </xf>
    <xf numFmtId="0" fontId="33" fillId="40" borderId="0" xfId="0" applyFont="1" applyFill="1" applyAlignment="1" applyProtection="1">
      <alignment horizontal="center" vertical="center" wrapText="1"/>
    </xf>
    <xf numFmtId="0" fontId="33" fillId="40" borderId="0" xfId="0" applyFont="1" applyFill="1" applyAlignment="1" applyProtection="1">
      <alignment vertical="center" wrapText="1"/>
    </xf>
    <xf numFmtId="0" fontId="0" fillId="0" borderId="0" xfId="0" applyFont="1" applyBorder="1" applyAlignment="1" applyProtection="1">
      <alignment horizontal="center" vertical="center" wrapText="1"/>
    </xf>
    <xf numFmtId="0" fontId="31" fillId="39" borderId="0" xfId="0" applyFont="1" applyFill="1" applyAlignment="1" applyProtection="1">
      <alignment horizontal="center" vertical="center" wrapText="1"/>
    </xf>
    <xf numFmtId="0" fontId="31" fillId="39" borderId="0" xfId="0" applyFont="1" applyFill="1" applyAlignment="1" applyProtection="1">
      <alignment vertical="center" wrapText="1"/>
    </xf>
    <xf numFmtId="0" fontId="17" fillId="0" borderId="0" xfId="0" applyFont="1" applyFill="1" applyAlignment="1" applyProtection="1">
      <alignment vertical="center" wrapText="1"/>
    </xf>
    <xf numFmtId="0" fontId="17" fillId="0" borderId="0" xfId="0" applyFont="1" applyAlignment="1" applyProtection="1">
      <alignment vertical="center" wrapText="1"/>
    </xf>
    <xf numFmtId="0" fontId="17" fillId="0" borderId="0" xfId="0" applyFont="1" applyAlignment="1" applyProtection="1">
      <alignment horizontal="center"/>
    </xf>
    <xf numFmtId="0" fontId="17" fillId="0" borderId="0" xfId="0" applyFont="1" applyAlignment="1" applyProtection="1">
      <alignment horizontal="center" vertical="center" wrapText="1"/>
    </xf>
    <xf numFmtId="0" fontId="17" fillId="0" borderId="0" xfId="0" applyFont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horizontal="center" vertical="center" wrapText="1"/>
    </xf>
    <xf numFmtId="0" fontId="17" fillId="0" borderId="0" xfId="0" applyFont="1" applyFill="1" applyAlignment="1" applyProtection="1">
      <alignment horizontal="center" vertical="center" wrapText="1"/>
    </xf>
    <xf numFmtId="0" fontId="17" fillId="0" borderId="0" xfId="0" applyFont="1" applyProtection="1"/>
    <xf numFmtId="10" fontId="17" fillId="0" borderId="0" xfId="44" applyNumberFormat="1" applyFont="1" applyBorder="1" applyAlignment="1" applyProtection="1">
      <alignment horizontal="center" vertical="center" wrapText="1"/>
    </xf>
    <xf numFmtId="10" fontId="17" fillId="0" borderId="0" xfId="44" applyNumberFormat="1" applyFont="1" applyFill="1" applyBorder="1" applyAlignment="1" applyProtection="1">
      <alignment horizontal="center" vertical="center" wrapText="1"/>
    </xf>
    <xf numFmtId="0" fontId="59" fillId="0" borderId="0" xfId="0" applyFont="1" applyFill="1" applyProtection="1"/>
    <xf numFmtId="0" fontId="60" fillId="0" borderId="0" xfId="0" applyFont="1" applyProtection="1"/>
    <xf numFmtId="3" fontId="17" fillId="0" borderId="0" xfId="0" applyNumberFormat="1" applyFont="1" applyAlignment="1" applyProtection="1">
      <alignment horizontal="center"/>
    </xf>
    <xf numFmtId="2" fontId="17" fillId="0" borderId="0" xfId="0" applyNumberFormat="1" applyFont="1" applyFill="1" applyAlignment="1" applyProtection="1">
      <alignment horizontal="center" vertical="center" wrapText="1"/>
    </xf>
    <xf numFmtId="0" fontId="61" fillId="0" borderId="0" xfId="0" applyFont="1" applyAlignment="1" applyProtection="1">
      <alignment horizontal="center" vertical="center" wrapText="1"/>
    </xf>
    <xf numFmtId="2" fontId="17" fillId="0" borderId="0" xfId="0" applyNumberFormat="1" applyFont="1" applyAlignment="1" applyProtection="1">
      <alignment horizontal="center" vertical="center" wrapText="1"/>
    </xf>
    <xf numFmtId="0" fontId="17" fillId="0" borderId="0" xfId="0" applyFont="1" applyFill="1" applyBorder="1" applyProtection="1"/>
    <xf numFmtId="0" fontId="17" fillId="0" borderId="0" xfId="0" applyFont="1" applyBorder="1" applyProtection="1"/>
    <xf numFmtId="2" fontId="17" fillId="0" borderId="0" xfId="0" applyNumberFormat="1" applyFont="1" applyBorder="1" applyProtection="1"/>
    <xf numFmtId="0" fontId="17" fillId="0" borderId="0" xfId="0" applyFont="1" applyBorder="1" applyAlignment="1" applyProtection="1">
      <alignment horizontal="center"/>
    </xf>
    <xf numFmtId="0" fontId="17" fillId="0" borderId="0" xfId="0" applyFont="1" applyFill="1" applyBorder="1" applyAlignment="1" applyProtection="1">
      <alignment horizontal="center"/>
    </xf>
    <xf numFmtId="1" fontId="17" fillId="0" borderId="0" xfId="0" applyNumberFormat="1" applyFont="1" applyBorder="1" applyAlignment="1" applyProtection="1">
      <alignment horizontal="center"/>
    </xf>
    <xf numFmtId="1" fontId="17" fillId="0" borderId="0" xfId="0" applyNumberFormat="1" applyFont="1" applyBorder="1" applyProtection="1"/>
    <xf numFmtId="1" fontId="17" fillId="0" borderId="0" xfId="0" applyNumberFormat="1" applyFont="1" applyFill="1" applyBorder="1" applyProtection="1"/>
    <xf numFmtId="164" fontId="17" fillId="0" borderId="0" xfId="44" applyNumberFormat="1" applyFont="1" applyBorder="1" applyAlignment="1" applyProtection="1">
      <alignment horizontal="center"/>
    </xf>
    <xf numFmtId="3" fontId="17" fillId="0" borderId="0" xfId="0" applyNumberFormat="1" applyFont="1" applyFill="1" applyBorder="1" applyProtection="1"/>
    <xf numFmtId="10" fontId="17" fillId="0" borderId="0" xfId="0" applyNumberFormat="1" applyFont="1" applyBorder="1" applyAlignment="1" applyProtection="1">
      <alignment horizontal="center"/>
    </xf>
    <xf numFmtId="164" fontId="17" fillId="0" borderId="0" xfId="0" applyNumberFormat="1" applyFont="1" applyBorder="1" applyAlignment="1" applyProtection="1">
      <alignment horizontal="center"/>
    </xf>
    <xf numFmtId="0" fontId="55" fillId="38" borderId="0" xfId="0" applyFont="1" applyFill="1" applyAlignment="1" applyProtection="1">
      <alignment horizontal="center" vertical="center" wrapText="1"/>
    </xf>
    <xf numFmtId="0" fontId="56" fillId="0" borderId="0" xfId="0" applyFont="1" applyAlignment="1" applyProtection="1">
      <alignment horizontal="center"/>
    </xf>
    <xf numFmtId="0" fontId="47" fillId="0" borderId="11" xfId="0" applyFont="1" applyBorder="1" applyAlignment="1" applyProtection="1">
      <alignment horizontal="center"/>
    </xf>
    <xf numFmtId="0" fontId="16" fillId="0" borderId="11" xfId="0" applyFont="1" applyBorder="1" applyAlignment="1" applyProtection="1">
      <alignment horizontal="center" vertical="center" wrapText="1"/>
    </xf>
    <xf numFmtId="0" fontId="47" fillId="39" borderId="11" xfId="0" applyFont="1" applyFill="1" applyBorder="1" applyAlignment="1" applyProtection="1">
      <alignment horizontal="center"/>
    </xf>
    <xf numFmtId="0" fontId="51" fillId="33" borderId="14" xfId="0" applyFont="1" applyFill="1" applyBorder="1" applyAlignment="1" applyProtection="1">
      <alignment horizontal="center" vertical="center"/>
    </xf>
    <xf numFmtId="0" fontId="51" fillId="33" borderId="12" xfId="0" applyFont="1" applyFill="1" applyBorder="1" applyAlignment="1" applyProtection="1">
      <alignment horizontal="center" vertical="center"/>
    </xf>
    <xf numFmtId="0" fontId="51" fillId="33" borderId="13" xfId="0" applyFont="1" applyFill="1" applyBorder="1" applyAlignment="1" applyProtection="1">
      <alignment horizontal="center" vertical="center"/>
    </xf>
    <xf numFmtId="0" fontId="57" fillId="0" borderId="0" xfId="0" applyFont="1" applyAlignment="1" applyProtection="1">
      <alignment horizontal="left"/>
    </xf>
    <xf numFmtId="0" fontId="31" fillId="0" borderId="83" xfId="0" applyFont="1" applyFill="1" applyBorder="1" applyAlignment="1" applyProtection="1">
      <alignment horizontal="center" vertical="center"/>
    </xf>
    <xf numFmtId="0" fontId="31" fillId="0" borderId="73" xfId="0" applyFont="1" applyFill="1" applyBorder="1" applyAlignment="1" applyProtection="1">
      <alignment horizontal="center" vertical="center"/>
    </xf>
    <xf numFmtId="0" fontId="16" fillId="0" borderId="83" xfId="0" applyFont="1" applyBorder="1" applyAlignment="1" applyProtection="1">
      <alignment horizontal="center" vertical="center" wrapText="1"/>
    </xf>
    <xf numFmtId="0" fontId="16" fillId="0" borderId="73" xfId="0" applyFont="1" applyBorder="1" applyAlignment="1" applyProtection="1">
      <alignment horizontal="center" vertical="center" wrapText="1"/>
    </xf>
    <xf numFmtId="0" fontId="16" fillId="33" borderId="83" xfId="0" applyFont="1" applyFill="1" applyBorder="1" applyAlignment="1" applyProtection="1">
      <alignment horizontal="center" vertical="center" wrapText="1"/>
    </xf>
    <xf numFmtId="0" fontId="16" fillId="33" borderId="73" xfId="0" applyFont="1" applyFill="1" applyBorder="1" applyAlignment="1" applyProtection="1">
      <alignment horizontal="center" vertical="center" wrapText="1"/>
    </xf>
    <xf numFmtId="0" fontId="31" fillId="38" borderId="37" xfId="0" applyFont="1" applyFill="1" applyBorder="1" applyAlignment="1" applyProtection="1">
      <alignment horizontal="center" vertical="center" wrapText="1"/>
    </xf>
    <xf numFmtId="0" fontId="31" fillId="38" borderId="38" xfId="0" applyFont="1" applyFill="1" applyBorder="1" applyAlignment="1" applyProtection="1">
      <alignment horizontal="center" vertical="center" wrapText="1"/>
    </xf>
    <xf numFmtId="0" fontId="31" fillId="38" borderId="77" xfId="0" applyFont="1" applyFill="1" applyBorder="1" applyAlignment="1" applyProtection="1">
      <alignment horizontal="center" vertical="center" wrapText="1"/>
    </xf>
    <xf numFmtId="0" fontId="31" fillId="38" borderId="80" xfId="0" applyFont="1" applyFill="1" applyBorder="1" applyAlignment="1" applyProtection="1">
      <alignment horizontal="center" vertical="center" wrapText="1"/>
    </xf>
    <xf numFmtId="0" fontId="31" fillId="38" borderId="30" xfId="0" applyFont="1" applyFill="1" applyBorder="1" applyAlignment="1" applyProtection="1">
      <alignment horizontal="center" vertical="center" wrapText="1"/>
    </xf>
    <xf numFmtId="0" fontId="31" fillId="38" borderId="31" xfId="0" applyFont="1" applyFill="1" applyBorder="1" applyAlignment="1" applyProtection="1">
      <alignment horizontal="center" vertical="center" wrapText="1"/>
    </xf>
    <xf numFmtId="0" fontId="31" fillId="38" borderId="36" xfId="0" applyFont="1" applyFill="1" applyBorder="1" applyAlignment="1" applyProtection="1">
      <alignment horizontal="center" vertical="center" wrapText="1"/>
    </xf>
    <xf numFmtId="0" fontId="19" fillId="0" borderId="17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vertical="center" wrapText="1"/>
    </xf>
    <xf numFmtId="0" fontId="47" fillId="33" borderId="11" xfId="0" applyFont="1" applyFill="1" applyBorder="1" applyAlignment="1" applyProtection="1">
      <alignment horizontal="center"/>
    </xf>
    <xf numFmtId="0" fontId="54" fillId="0" borderId="0" xfId="0" applyFont="1" applyAlignment="1" applyProtection="1">
      <alignment horizontal="left"/>
    </xf>
    <xf numFmtId="0" fontId="17" fillId="0" borderId="0" xfId="0" applyFont="1" applyBorder="1" applyAlignment="1" applyProtection="1">
      <alignment horizontal="center" vertical="center" wrapText="1"/>
    </xf>
    <xf numFmtId="0" fontId="38" fillId="0" borderId="78" xfId="0" applyFont="1" applyFill="1" applyBorder="1" applyAlignment="1" applyProtection="1">
      <alignment horizontal="center" vertical="center" wrapText="1"/>
    </xf>
    <xf numFmtId="0" fontId="38" fillId="0" borderId="43" xfId="0" applyFont="1" applyFill="1" applyBorder="1" applyAlignment="1" applyProtection="1">
      <alignment horizontal="center" vertical="center" wrapText="1"/>
    </xf>
    <xf numFmtId="0" fontId="16" fillId="0" borderId="84" xfId="0" applyFont="1" applyBorder="1" applyAlignment="1" applyProtection="1">
      <alignment horizontal="center" vertical="center" wrapText="1"/>
    </xf>
    <xf numFmtId="0" fontId="16" fillId="0" borderId="75" xfId="0" applyFont="1" applyBorder="1" applyAlignment="1" applyProtection="1">
      <alignment horizontal="center" vertical="center" wrapText="1"/>
    </xf>
    <xf numFmtId="3" fontId="40" fillId="0" borderId="75" xfId="0" applyNumberFormat="1" applyFont="1" applyBorder="1" applyAlignment="1" applyProtection="1">
      <alignment horizontal="center" vertical="center" wrapText="1"/>
    </xf>
    <xf numFmtId="0" fontId="0" fillId="0" borderId="0" xfId="0" applyFont="1" applyAlignment="1" applyProtection="1">
      <alignment horizontal="left" vertical="center" wrapText="1"/>
    </xf>
    <xf numFmtId="0" fontId="33" fillId="40" borderId="0" xfId="0" applyFont="1" applyFill="1" applyAlignment="1" applyProtection="1">
      <alignment horizontal="left" vertical="center" wrapText="1"/>
    </xf>
    <xf numFmtId="0" fontId="33" fillId="40" borderId="0" xfId="0" applyFont="1" applyFill="1" applyAlignment="1" applyProtection="1">
      <alignment horizontal="right" vertical="center" wrapText="1"/>
    </xf>
    <xf numFmtId="0" fontId="31" fillId="39" borderId="0" xfId="0" applyFont="1" applyFill="1" applyAlignment="1" applyProtection="1">
      <alignment horizontal="right" vertical="center" wrapText="1"/>
    </xf>
    <xf numFmtId="0" fontId="31" fillId="39" borderId="0" xfId="0" applyFont="1" applyFill="1" applyAlignment="1" applyProtection="1">
      <alignment horizontal="left" vertical="center" wrapText="1"/>
    </xf>
    <xf numFmtId="165" fontId="0" fillId="0" borderId="26" xfId="0" applyNumberFormat="1" applyFont="1" applyFill="1" applyBorder="1" applyAlignment="1" applyProtection="1">
      <alignment horizontal="center" vertical="center"/>
    </xf>
    <xf numFmtId="165" fontId="0" fillId="0" borderId="29" xfId="0" applyNumberFormat="1" applyFont="1" applyFill="1" applyBorder="1" applyAlignment="1" applyProtection="1">
      <alignment horizontal="center" vertical="center"/>
    </xf>
    <xf numFmtId="0" fontId="54" fillId="0" borderId="0" xfId="0" applyFont="1" applyAlignment="1" applyProtection="1">
      <alignment horizontal="left" vertical="center" wrapText="1"/>
    </xf>
    <xf numFmtId="0" fontId="35" fillId="43" borderId="0" xfId="0" applyFont="1" applyFill="1" applyAlignment="1" applyProtection="1">
      <alignment horizontal="right" vertical="center" wrapText="1"/>
    </xf>
    <xf numFmtId="3" fontId="40" fillId="0" borderId="73" xfId="0" applyNumberFormat="1" applyFont="1" applyBorder="1" applyAlignment="1" applyProtection="1">
      <alignment horizontal="center" vertical="center" wrapText="1"/>
    </xf>
    <xf numFmtId="0" fontId="16" fillId="0" borderId="25" xfId="0" applyFont="1" applyBorder="1" applyAlignment="1" applyProtection="1">
      <alignment horizontal="center" vertical="center" wrapText="1"/>
    </xf>
    <xf numFmtId="0" fontId="16" fillId="0" borderId="28" xfId="0" applyFont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left" vertical="center"/>
    </xf>
    <xf numFmtId="0" fontId="27" fillId="0" borderId="14" xfId="0" applyFont="1" applyFill="1" applyBorder="1" applyAlignment="1" applyProtection="1">
      <alignment horizontal="center" vertical="center" wrapText="1"/>
    </xf>
    <xf numFmtId="0" fontId="27" fillId="0" borderId="12" xfId="0" applyFont="1" applyFill="1" applyBorder="1" applyAlignment="1" applyProtection="1">
      <alignment horizontal="center" vertical="center" wrapText="1"/>
    </xf>
    <xf numFmtId="0" fontId="27" fillId="0" borderId="13" xfId="0" applyFont="1" applyFill="1" applyBorder="1" applyAlignment="1" applyProtection="1">
      <alignment horizontal="center" vertical="center" wrapText="1"/>
    </xf>
    <xf numFmtId="0" fontId="16" fillId="0" borderId="14" xfId="0" applyFont="1" applyFill="1" applyBorder="1" applyAlignment="1" applyProtection="1">
      <alignment horizontal="center" vertical="center" wrapText="1"/>
    </xf>
    <xf numFmtId="0" fontId="16" fillId="0" borderId="12" xfId="0" applyFont="1" applyFill="1" applyBorder="1" applyAlignment="1" applyProtection="1">
      <alignment horizontal="center" vertical="center" wrapText="1"/>
    </xf>
    <xf numFmtId="0" fontId="16" fillId="0" borderId="13" xfId="0" applyFont="1" applyFill="1" applyBorder="1" applyAlignment="1" applyProtection="1">
      <alignment horizontal="center" vertical="center" wrapText="1"/>
    </xf>
    <xf numFmtId="0" fontId="27" fillId="0" borderId="11" xfId="0" applyFont="1" applyFill="1" applyBorder="1" applyAlignment="1" applyProtection="1">
      <alignment horizontal="center" vertical="center" wrapText="1"/>
    </xf>
    <xf numFmtId="0" fontId="16" fillId="0" borderId="11" xfId="0" applyFont="1" applyFill="1" applyBorder="1" applyAlignment="1" applyProtection="1">
      <alignment horizontal="center" vertical="center" wrapText="1"/>
    </xf>
    <xf numFmtId="0" fontId="16" fillId="0" borderId="14" xfId="0" applyFont="1" applyFill="1" applyBorder="1" applyAlignment="1" applyProtection="1">
      <alignment horizontal="center" vertical="center"/>
    </xf>
    <xf numFmtId="0" fontId="16" fillId="0" borderId="12" xfId="0" applyFont="1" applyFill="1" applyBorder="1" applyAlignment="1" applyProtection="1">
      <alignment horizontal="center" vertical="center"/>
    </xf>
    <xf numFmtId="0" fontId="16" fillId="0" borderId="13" xfId="0" applyFont="1" applyFill="1" applyBorder="1" applyAlignment="1" applyProtection="1">
      <alignment horizontal="center" vertical="center"/>
    </xf>
    <xf numFmtId="0" fontId="31" fillId="38" borderId="18" xfId="0" applyFont="1" applyFill="1" applyBorder="1" applyAlignment="1" applyProtection="1">
      <alignment horizontal="center" vertical="center" wrapText="1"/>
    </xf>
    <xf numFmtId="0" fontId="31" fillId="38" borderId="19" xfId="0" applyFont="1" applyFill="1" applyBorder="1" applyAlignment="1" applyProtection="1">
      <alignment horizontal="center" vertical="center" wrapText="1"/>
    </xf>
    <xf numFmtId="0" fontId="31" fillId="38" borderId="20" xfId="0" applyFont="1" applyFill="1" applyBorder="1" applyAlignment="1" applyProtection="1">
      <alignment horizontal="center" vertical="center" wrapText="1"/>
    </xf>
    <xf numFmtId="0" fontId="31" fillId="38" borderId="58" xfId="0" applyFont="1" applyFill="1" applyBorder="1" applyAlignment="1" applyProtection="1">
      <alignment horizontal="center" vertical="center" wrapText="1"/>
    </xf>
    <xf numFmtId="0" fontId="31" fillId="38" borderId="0" xfId="0" applyFont="1" applyFill="1" applyBorder="1" applyAlignment="1" applyProtection="1">
      <alignment horizontal="center" vertical="center" wrapText="1"/>
    </xf>
    <xf numFmtId="0" fontId="31" fillId="38" borderId="59" xfId="0" applyFont="1" applyFill="1" applyBorder="1" applyAlignment="1" applyProtection="1">
      <alignment horizontal="center" vertical="center" wrapText="1"/>
    </xf>
    <xf numFmtId="0" fontId="31" fillId="38" borderId="53" xfId="0" applyFont="1" applyFill="1" applyBorder="1" applyAlignment="1" applyProtection="1">
      <alignment horizontal="center" vertical="center" wrapText="1"/>
    </xf>
    <xf numFmtId="0" fontId="31" fillId="38" borderId="54" xfId="0" applyFont="1" applyFill="1" applyBorder="1" applyAlignment="1" applyProtection="1">
      <alignment horizontal="center" vertical="center" wrapText="1"/>
    </xf>
    <xf numFmtId="0" fontId="31" fillId="38" borderId="55" xfId="0" applyFont="1" applyFill="1" applyBorder="1" applyAlignment="1" applyProtection="1">
      <alignment horizontal="center" vertical="center" wrapText="1"/>
    </xf>
    <xf numFmtId="0" fontId="16" fillId="0" borderId="15" xfId="0" applyFont="1" applyBorder="1" applyAlignment="1" applyProtection="1">
      <alignment horizontal="center" vertical="center" wrapText="1"/>
    </xf>
    <xf numFmtId="0" fontId="32" fillId="0" borderId="63" xfId="0" applyFont="1" applyBorder="1" applyAlignment="1" applyProtection="1">
      <alignment horizontal="right" vertical="center" wrapText="1"/>
    </xf>
    <xf numFmtId="0" fontId="32" fillId="0" borderId="48" xfId="0" applyFont="1" applyBorder="1" applyAlignment="1" applyProtection="1">
      <alignment horizontal="right" vertical="center" wrapText="1"/>
    </xf>
    <xf numFmtId="3" fontId="35" fillId="0" borderId="69" xfId="0" applyNumberFormat="1" applyFont="1" applyBorder="1" applyAlignment="1" applyProtection="1">
      <alignment horizontal="center" vertical="center"/>
    </xf>
    <xf numFmtId="0" fontId="16" fillId="38" borderId="58" xfId="0" applyFont="1" applyFill="1" applyBorder="1" applyAlignment="1" applyProtection="1">
      <alignment horizontal="center" vertical="center" wrapText="1"/>
    </xf>
    <xf numFmtId="0" fontId="16" fillId="38" borderId="0" xfId="0" applyFont="1" applyFill="1" applyBorder="1" applyAlignment="1" applyProtection="1">
      <alignment horizontal="center" vertical="center" wrapText="1"/>
    </xf>
    <xf numFmtId="0" fontId="16" fillId="38" borderId="61" xfId="0" applyFont="1" applyFill="1" applyBorder="1" applyAlignment="1" applyProtection="1">
      <alignment horizontal="center" vertical="center" wrapText="1"/>
    </xf>
    <xf numFmtId="0" fontId="16" fillId="38" borderId="62" xfId="0" applyFont="1" applyFill="1" applyBorder="1" applyAlignment="1" applyProtection="1">
      <alignment horizontal="center" vertical="center" wrapText="1"/>
    </xf>
    <xf numFmtId="0" fontId="16" fillId="38" borderId="51" xfId="0" applyFont="1" applyFill="1" applyBorder="1" applyAlignment="1" applyProtection="1">
      <alignment horizontal="center" vertical="center" wrapText="1"/>
    </xf>
    <xf numFmtId="0" fontId="16" fillId="38" borderId="52" xfId="0" applyFont="1" applyFill="1" applyBorder="1" applyAlignment="1" applyProtection="1">
      <alignment horizontal="center" vertical="center" wrapText="1"/>
    </xf>
    <xf numFmtId="0" fontId="16" fillId="0" borderId="16" xfId="0" applyFont="1" applyBorder="1" applyAlignment="1" applyProtection="1">
      <alignment horizontal="center" vertical="center" wrapText="1"/>
    </xf>
    <xf numFmtId="3" fontId="35" fillId="0" borderId="70" xfId="0" applyNumberFormat="1" applyFont="1" applyBorder="1" applyAlignment="1" applyProtection="1">
      <alignment horizontal="center" vertical="center"/>
    </xf>
    <xf numFmtId="3" fontId="35" fillId="0" borderId="66" xfId="0" applyNumberFormat="1" applyFont="1" applyBorder="1" applyAlignment="1" applyProtection="1">
      <alignment horizontal="center" vertical="center"/>
    </xf>
    <xf numFmtId="3" fontId="35" fillId="0" borderId="67" xfId="0" applyNumberFormat="1" applyFont="1" applyBorder="1" applyAlignment="1" applyProtection="1">
      <alignment horizontal="center" vertical="center"/>
    </xf>
    <xf numFmtId="3" fontId="35" fillId="0" borderId="68" xfId="0" applyNumberFormat="1" applyFont="1" applyBorder="1" applyAlignment="1" applyProtection="1">
      <alignment horizontal="center" vertical="center"/>
    </xf>
    <xf numFmtId="0" fontId="31" fillId="33" borderId="86" xfId="0" applyFont="1" applyFill="1" applyBorder="1" applyAlignment="1" applyProtection="1">
      <alignment horizontal="center" vertical="center" wrapText="1"/>
    </xf>
    <xf numFmtId="0" fontId="31" fillId="33" borderId="87" xfId="0" applyFont="1" applyFill="1" applyBorder="1" applyAlignment="1" applyProtection="1">
      <alignment horizontal="center" vertical="center" wrapText="1"/>
    </xf>
    <xf numFmtId="0" fontId="31" fillId="33" borderId="89" xfId="0" applyFont="1" applyFill="1" applyBorder="1" applyAlignment="1" applyProtection="1">
      <alignment horizontal="center" vertical="center" wrapText="1"/>
    </xf>
    <xf numFmtId="3" fontId="31" fillId="33" borderId="90" xfId="0" applyNumberFormat="1" applyFont="1" applyFill="1" applyBorder="1" applyAlignment="1" applyProtection="1">
      <alignment horizontal="center" vertical="center" wrapText="1"/>
    </xf>
    <xf numFmtId="3" fontId="31" fillId="33" borderId="88" xfId="0" applyNumberFormat="1" applyFont="1" applyFill="1" applyBorder="1" applyAlignment="1" applyProtection="1">
      <alignment horizontal="center" vertical="center" wrapText="1"/>
    </xf>
    <xf numFmtId="0" fontId="31" fillId="41" borderId="47" xfId="0" applyFont="1" applyFill="1" applyBorder="1" applyAlignment="1" applyProtection="1">
      <alignment horizontal="center" vertical="center" wrapText="1"/>
      <protection locked="0"/>
    </xf>
    <xf numFmtId="0" fontId="31" fillId="41" borderId="48" xfId="0" applyFont="1" applyFill="1" applyBorder="1" applyAlignment="1" applyProtection="1">
      <alignment horizontal="center" vertical="center" wrapText="1"/>
      <protection locked="0"/>
    </xf>
    <xf numFmtId="0" fontId="31" fillId="42" borderId="64" xfId="0" applyFont="1" applyFill="1" applyBorder="1" applyAlignment="1" applyProtection="1">
      <alignment horizontal="center" vertical="center" wrapText="1"/>
    </xf>
    <xf numFmtId="0" fontId="31" fillId="42" borderId="65" xfId="0" applyFont="1" applyFill="1" applyBorder="1" applyAlignment="1" applyProtection="1">
      <alignment horizontal="center" vertical="center" wrapText="1"/>
    </xf>
    <xf numFmtId="49" fontId="58" fillId="0" borderId="0" xfId="0" applyNumberFormat="1" applyFont="1" applyAlignment="1" applyProtection="1">
      <alignment horizontal="center"/>
    </xf>
    <xf numFmtId="0" fontId="58" fillId="0" borderId="0" xfId="0" applyFont="1" applyAlignment="1" applyProtection="1">
      <alignment horizontal="center"/>
    </xf>
    <xf numFmtId="0" fontId="0" fillId="0" borderId="85" xfId="0" applyFont="1" applyBorder="1" applyAlignment="1" applyProtection="1">
      <alignment horizontal="left" vertical="center" wrapText="1"/>
    </xf>
    <xf numFmtId="0" fontId="0" fillId="0" borderId="81" xfId="0" applyFont="1" applyBorder="1" applyAlignment="1" applyProtection="1">
      <alignment horizontal="left" vertical="center" wrapText="1"/>
    </xf>
    <xf numFmtId="0" fontId="31" fillId="38" borderId="82" xfId="0" applyFont="1" applyFill="1" applyBorder="1" applyAlignment="1" applyProtection="1">
      <alignment horizontal="center" vertical="center" wrapText="1"/>
    </xf>
    <xf numFmtId="0" fontId="31" fillId="38" borderId="71" xfId="0" applyFont="1" applyFill="1" applyBorder="1" applyAlignment="1" applyProtection="1">
      <alignment horizontal="center" vertical="center" wrapText="1"/>
    </xf>
    <xf numFmtId="0" fontId="31" fillId="38" borderId="72" xfId="0" applyFont="1" applyFill="1" applyBorder="1" applyAlignment="1" applyProtection="1">
      <alignment horizontal="center" vertical="center" wrapText="1"/>
    </xf>
    <xf numFmtId="0" fontId="31" fillId="0" borderId="78" xfId="0" applyFont="1" applyFill="1" applyBorder="1" applyAlignment="1" applyProtection="1">
      <alignment horizontal="center" vertical="center" wrapText="1"/>
    </xf>
    <xf numFmtId="0" fontId="31" fillId="0" borderId="43" xfId="0" applyFont="1" applyFill="1" applyBorder="1" applyAlignment="1" applyProtection="1">
      <alignment horizontal="center" vertical="center" wrapText="1"/>
    </xf>
    <xf numFmtId="0" fontId="38" fillId="0" borderId="79" xfId="0" applyFont="1" applyFill="1" applyBorder="1" applyAlignment="1" applyProtection="1">
      <alignment horizontal="center" vertical="center" wrapText="1"/>
    </xf>
    <xf numFmtId="0" fontId="38" fillId="0" borderId="45" xfId="0" applyFont="1" applyFill="1" applyBorder="1" applyAlignment="1" applyProtection="1">
      <alignment horizontal="center" vertical="center" wrapText="1"/>
    </xf>
    <xf numFmtId="0" fontId="38" fillId="38" borderId="78" xfId="0" applyFont="1" applyFill="1" applyBorder="1" applyAlignment="1" applyProtection="1">
      <alignment horizontal="center" vertical="center" wrapText="1"/>
    </xf>
    <xf numFmtId="0" fontId="38" fillId="38" borderId="43" xfId="0" applyFont="1" applyFill="1" applyBorder="1" applyAlignment="1" applyProtection="1">
      <alignment horizontal="center" vertical="center" wrapText="1"/>
    </xf>
    <xf numFmtId="0" fontId="38" fillId="38" borderId="44" xfId="0" applyFont="1" applyFill="1" applyBorder="1" applyAlignment="1" applyProtection="1">
      <alignment horizontal="center" vertical="center" wrapText="1"/>
    </xf>
    <xf numFmtId="0" fontId="31" fillId="0" borderId="73" xfId="0" applyFont="1" applyBorder="1" applyAlignment="1" applyProtection="1">
      <alignment horizontal="center" vertical="center" wrapText="1"/>
    </xf>
    <xf numFmtId="3" fontId="40" fillId="33" borderId="73" xfId="0" applyNumberFormat="1" applyFont="1" applyFill="1" applyBorder="1" applyAlignment="1" applyProtection="1">
      <alignment horizontal="center" vertical="center" wrapText="1"/>
    </xf>
  </cellXfs>
  <cellStyles count="47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2" xfId="43"/>
    <cellStyle name="Normal 3" xfId="42"/>
    <cellStyle name="Normal 4" xfId="45"/>
    <cellStyle name="Normal 5" xfId="46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  <cellStyle name="Yüzde" xfId="44" builtinId="5"/>
  </cellStyles>
  <dxfs count="3"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66FF"/>
      <color rgb="FF1A5FFA"/>
      <color rgb="FFFF99FF"/>
      <color rgb="FFFDA1CB"/>
      <color rgb="FFDF4F0F"/>
      <color rgb="FFFF3F3F"/>
      <color rgb="FF85DFFF"/>
      <color rgb="FFFFCCCC"/>
      <color rgb="FFFF9966"/>
      <color rgb="FFFFD75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'İL-,LÇE KARNE'!$V$1101</c:f>
              <c:strCache>
                <c:ptCount val="1"/>
                <c:pt idx="0">
                  <c:v>3-5 YAŞ</c:v>
                </c:pt>
              </c:strCache>
            </c:strRef>
          </c:tx>
          <c:marker>
            <c:spPr>
              <a:solidFill>
                <a:schemeClr val="lt1"/>
              </a:solidFill>
            </c:spPr>
          </c:marker>
          <c:dLbls>
            <c:spPr>
              <a:solidFill>
                <a:srgbClr val="00B0F0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'İL-,LÇE KARNE'!$W$1100:$Z$1100</c:f>
              <c:numCache>
                <c:formatCode>0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'İL-,LÇE KARNE'!$W$1101:$Z$1101</c:f>
              <c:numCache>
                <c:formatCode>0.0%</c:formatCode>
                <c:ptCount val="4"/>
                <c:pt idx="0">
                  <c:v>0.26747620610436496</c:v>
                </c:pt>
                <c:pt idx="1">
                  <c:v>0.29077781424351823</c:v>
                </c:pt>
                <c:pt idx="2">
                  <c:v>0.33148996681940274</c:v>
                </c:pt>
                <c:pt idx="3">
                  <c:v>0.33266563944530048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'İL-,LÇE KARNE'!$V$1102</c:f>
              <c:strCache>
                <c:ptCount val="1"/>
                <c:pt idx="0">
                  <c:v>4 -5 YAŞ</c:v>
                </c:pt>
              </c:strCache>
            </c:strRef>
          </c:tx>
          <c:dLbls>
            <c:spPr>
              <a:solidFill>
                <a:srgbClr val="DF4F0F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'İL-,LÇE KARNE'!$W$1100:$Z$1100</c:f>
              <c:numCache>
                <c:formatCode>0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'İL-,LÇE KARNE'!$W$1102:$Z$1102</c:f>
              <c:numCache>
                <c:formatCode>0.0%</c:formatCode>
                <c:ptCount val="4"/>
                <c:pt idx="0">
                  <c:v>0.35603864734299517</c:v>
                </c:pt>
                <c:pt idx="1">
                  <c:v>0.39879227053140098</c:v>
                </c:pt>
                <c:pt idx="2">
                  <c:v>0.43275783734666062</c:v>
                </c:pt>
                <c:pt idx="3">
                  <c:v>0.44307421272847392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'İL-,LÇE KARNE'!$V$1103</c:f>
              <c:strCache>
                <c:ptCount val="1"/>
                <c:pt idx="0">
                  <c:v>5 YAŞ</c:v>
                </c:pt>
              </c:strCache>
            </c:strRef>
          </c:tx>
          <c:dLbls>
            <c:spPr>
              <a:solidFill>
                <a:srgbClr val="92D050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'İL-,LÇE KARNE'!$W$1100:$Z$1100</c:f>
              <c:numCache>
                <c:formatCode>0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'İL-,LÇE KARNE'!$W$1103:$Z$1103</c:f>
              <c:numCache>
                <c:formatCode>0.0%</c:formatCode>
                <c:ptCount val="4"/>
                <c:pt idx="0">
                  <c:v>0.57403055229142186</c:v>
                </c:pt>
                <c:pt idx="1">
                  <c:v>0.59400705052878966</c:v>
                </c:pt>
                <c:pt idx="2">
                  <c:v>0.61866235167206041</c:v>
                </c:pt>
                <c:pt idx="3">
                  <c:v>0.65286298568507162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'İL-,LÇE KARNE'!$V$1104</c:f>
              <c:strCache>
                <c:ptCount val="1"/>
                <c:pt idx="0">
                  <c:v>TÜRKİYE 5 YAŞ</c:v>
                </c:pt>
              </c:strCache>
            </c:strRef>
          </c:tx>
          <c:dPt>
            <c:idx val="1"/>
            <c:bubble3D val="0"/>
            <c:spPr>
              <a:ln w="50800"/>
            </c:spPr>
          </c:dPt>
          <c:dPt>
            <c:idx val="2"/>
            <c:bubble3D val="0"/>
            <c:spPr>
              <a:ln w="50800"/>
            </c:spPr>
          </c:dPt>
          <c:dPt>
            <c:idx val="3"/>
            <c:bubble3D val="0"/>
            <c:spPr>
              <a:ln w="50800"/>
            </c:spPr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7339557263313861E-2"/>
                  <c:y val="-1.1229663642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accent4">
                  <a:lumMod val="60000"/>
                  <a:lumOff val="40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/>
                    </a:solidFill>
                  </a:defRPr>
                </a:pPr>
                <a:endParaRPr lang="tr-T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'İL-,LÇE KARNE'!$W$1100:$Z$1100</c:f>
              <c:numCache>
                <c:formatCode>0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'İL-,LÇE KARNE'!$W$1104:$Z$1104</c:f>
              <c:numCache>
                <c:formatCode>0.00%</c:formatCode>
                <c:ptCount val="4"/>
                <c:pt idx="0">
                  <c:v>0.53779999999999994</c:v>
                </c:pt>
                <c:pt idx="1">
                  <c:v>0.55479999999999996</c:v>
                </c:pt>
                <c:pt idx="2" formatCode="0.0%">
                  <c:v>0.58789999999999998</c:v>
                </c:pt>
                <c:pt idx="3">
                  <c:v>0.66869999999999996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481368"/>
        <c:axId val="195481760"/>
      </c:lineChart>
      <c:catAx>
        <c:axId val="1954813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1400" b="1" i="0" baseline="0">
                <a:solidFill>
                  <a:srgbClr val="FF0000"/>
                </a:solidFill>
              </a:defRPr>
            </a:pPr>
            <a:endParaRPr lang="tr-TR"/>
          </a:p>
        </c:txPr>
        <c:crossAx val="195481760"/>
        <c:crosses val="autoZero"/>
        <c:auto val="1"/>
        <c:lblAlgn val="ctr"/>
        <c:lblOffset val="100"/>
        <c:noMultiLvlLbl val="0"/>
      </c:catAx>
      <c:valAx>
        <c:axId val="19548176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spPr>
          <a:ln w="9525">
            <a:noFill/>
          </a:ln>
        </c:spPr>
        <c:crossAx val="195481368"/>
        <c:crosses val="autoZero"/>
        <c:crossBetween val="between"/>
      </c:valAx>
    </c:plotArea>
    <c:legend>
      <c:legendPos val="b"/>
      <c:legendEntry>
        <c:idx val="3"/>
        <c:txPr>
          <a:bodyPr/>
          <a:lstStyle/>
          <a:p>
            <a:pPr>
              <a:defRPr sz="1200" b="1" i="0" baseline="0"/>
            </a:pPr>
            <a:endParaRPr lang="tr-TR"/>
          </a:p>
        </c:txPr>
      </c:legendEntry>
      <c:layout>
        <c:manualLayout>
          <c:xMode val="edge"/>
          <c:yMode val="edge"/>
          <c:x val="0.25002563142892115"/>
          <c:y val="0.89409298375968582"/>
          <c:w val="0.63048213972313816"/>
          <c:h val="5.7561973706228897E-2"/>
        </c:manualLayout>
      </c:layout>
      <c:overlay val="0"/>
      <c:txPr>
        <a:bodyPr/>
        <a:lstStyle/>
        <a:p>
          <a:pPr>
            <a:defRPr sz="1100" b="1" i="0" baseline="0"/>
          </a:pPr>
          <a:endParaRPr lang="tr-TR"/>
        </a:p>
      </c:txPr>
    </c:legend>
    <c:plotVisOnly val="1"/>
    <c:dispBlanksAs val="gap"/>
    <c:showDLblsOverMax val="0"/>
  </c:chart>
  <c:spPr>
    <a:ln w="38100">
      <a:solidFill>
        <a:srgbClr val="C00000"/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'İL-,LÇE KARNE'!$AA$1100</c:f>
              <c:strCache>
                <c:ptCount val="1"/>
                <c:pt idx="0">
                  <c:v>3 YAŞ</c:v>
                </c:pt>
              </c:strCache>
            </c:strRef>
          </c:tx>
          <c:marker>
            <c:spPr>
              <a:solidFill>
                <a:schemeClr val="lt1"/>
              </a:solidFill>
            </c:spPr>
          </c:marker>
          <c:dLbls>
            <c:spPr>
              <a:solidFill>
                <a:srgbClr val="00B0F0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'İL-,LÇE KARNE'!$AB$1099:$AF$1099</c:f>
              <c:numCache>
                <c:formatCode>0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'İL-,LÇE KARNE'!$AB$1100:$AF$1100</c:f>
              <c:numCache>
                <c:formatCode>0</c:formatCode>
                <c:ptCount val="5"/>
                <c:pt idx="0">
                  <c:v>105</c:v>
                </c:pt>
                <c:pt idx="1">
                  <c:v>156</c:v>
                </c:pt>
                <c:pt idx="2">
                  <c:v>121</c:v>
                </c:pt>
                <c:pt idx="3">
                  <c:v>193</c:v>
                </c:pt>
                <c:pt idx="4">
                  <c:v>147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'İL-,LÇE KARNE'!$AA$1101</c:f>
              <c:strCache>
                <c:ptCount val="1"/>
                <c:pt idx="0">
                  <c:v>4 YAŞ</c:v>
                </c:pt>
              </c:strCache>
            </c:strRef>
          </c:tx>
          <c:dLbls>
            <c:spPr>
              <a:solidFill>
                <a:srgbClr val="DF4F0F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'İL-,LÇE KARNE'!$AB$1099:$AF$1099</c:f>
              <c:numCache>
                <c:formatCode>0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'İL-,LÇE KARNE'!$AB$1101:$AF$1101</c:f>
              <c:numCache>
                <c:formatCode>0</c:formatCode>
                <c:ptCount val="5"/>
                <c:pt idx="0">
                  <c:v>555</c:v>
                </c:pt>
                <c:pt idx="1">
                  <c:v>497</c:v>
                </c:pt>
                <c:pt idx="2">
                  <c:v>640</c:v>
                </c:pt>
                <c:pt idx="3">
                  <c:v>758</c:v>
                </c:pt>
                <c:pt idx="4">
                  <c:v>735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'İL-,LÇE KARNE'!$AA$1102</c:f>
              <c:strCache>
                <c:ptCount val="1"/>
                <c:pt idx="0">
                  <c:v>5 YAŞ</c:v>
                </c:pt>
              </c:strCache>
            </c:strRef>
          </c:tx>
          <c:dLbls>
            <c:spPr>
              <a:solidFill>
                <a:srgbClr val="92D050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'İL-,LÇE KARNE'!$AB$1099:$AF$1099</c:f>
              <c:numCache>
                <c:formatCode>0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'İL-,LÇE KARNE'!$AB$1102:$AF$1102</c:f>
              <c:numCache>
                <c:formatCode>0</c:formatCode>
                <c:ptCount val="5"/>
                <c:pt idx="0">
                  <c:v>1047</c:v>
                </c:pt>
                <c:pt idx="1">
                  <c:v>1320</c:v>
                </c:pt>
                <c:pt idx="2">
                  <c:v>1349</c:v>
                </c:pt>
                <c:pt idx="3">
                  <c:v>1534</c:v>
                </c:pt>
                <c:pt idx="4">
                  <c:v>1711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'İL-,LÇE KARNE'!$AA$1103</c:f>
              <c:strCache>
                <c:ptCount val="1"/>
                <c:pt idx="0">
                  <c:v>TOPLAM</c:v>
                </c:pt>
              </c:strCache>
            </c:strRef>
          </c:tx>
          <c:marker>
            <c:spPr>
              <a:solidFill>
                <a:schemeClr val="accent4"/>
              </a:solidFill>
            </c:spPr>
          </c:marker>
          <c:dLbls>
            <c:spPr>
              <a:solidFill>
                <a:schemeClr val="accent4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tr-T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'İL-,LÇE KARNE'!$AB$1099:$AF$1099</c:f>
              <c:numCache>
                <c:formatCode>0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'İL-,LÇE KARNE'!$AB$1103:$AF$1103</c:f>
              <c:numCache>
                <c:formatCode>#,##0</c:formatCode>
                <c:ptCount val="5"/>
                <c:pt idx="0">
                  <c:v>1707</c:v>
                </c:pt>
                <c:pt idx="1">
                  <c:v>1973</c:v>
                </c:pt>
                <c:pt idx="2">
                  <c:v>2166</c:v>
                </c:pt>
                <c:pt idx="3">
                  <c:v>2553</c:v>
                </c:pt>
                <c:pt idx="4">
                  <c:v>2697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484112"/>
        <c:axId val="195484504"/>
      </c:lineChart>
      <c:catAx>
        <c:axId val="19548411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1400">
                <a:solidFill>
                  <a:srgbClr val="FF0000"/>
                </a:solidFill>
              </a:defRPr>
            </a:pPr>
            <a:endParaRPr lang="tr-TR"/>
          </a:p>
        </c:txPr>
        <c:crossAx val="195484504"/>
        <c:crosses val="autoZero"/>
        <c:auto val="1"/>
        <c:lblAlgn val="ctr"/>
        <c:lblOffset val="100"/>
        <c:noMultiLvlLbl val="0"/>
      </c:catAx>
      <c:valAx>
        <c:axId val="195484504"/>
        <c:scaling>
          <c:orientation val="minMax"/>
        </c:scaling>
        <c:delete val="0"/>
        <c:axPos val="l"/>
        <c:majorGridlines/>
        <c:numFmt formatCode="0" sourceLinked="1"/>
        <c:majorTickMark val="none"/>
        <c:minorTickMark val="none"/>
        <c:tickLblPos val="nextTo"/>
        <c:spPr>
          <a:ln w="9525">
            <a:noFill/>
          </a:ln>
        </c:spPr>
        <c:crossAx val="195484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089563450564631"/>
          <c:y val="0.90409720466224863"/>
          <c:w val="0.82117047312429792"/>
          <c:h val="5.2352581513901937E-2"/>
        </c:manualLayout>
      </c:layout>
      <c:overlay val="0"/>
    </c:legend>
    <c:plotVisOnly val="1"/>
    <c:dispBlanksAs val="gap"/>
    <c:showDLblsOverMax val="0"/>
  </c:chart>
  <c:spPr>
    <a:ln w="38100">
      <a:solidFill>
        <a:srgbClr val="1A5FFA"/>
      </a:solidFill>
    </a:ln>
  </c:spPr>
  <c:txPr>
    <a:bodyPr/>
    <a:lstStyle/>
    <a:p>
      <a:pPr>
        <a:defRPr sz="1100" b="1" i="0" baseline="0"/>
      </a:pPr>
      <a:endParaRPr lang="tr-T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158151</xdr:colOff>
      <xdr:row>1079</xdr:row>
      <xdr:rowOff>32657</xdr:rowOff>
    </xdr:from>
    <xdr:to>
      <xdr:col>31</xdr:col>
      <xdr:colOff>359227</xdr:colOff>
      <xdr:row>1092</xdr:row>
      <xdr:rowOff>17049</xdr:rowOff>
    </xdr:to>
    <xdr:graphicFrame macro="">
      <xdr:nvGraphicFramePr>
        <xdr:cNvPr id="6" name="Grafik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157844</xdr:colOff>
      <xdr:row>1092</xdr:row>
      <xdr:rowOff>174172</xdr:rowOff>
    </xdr:from>
    <xdr:to>
      <xdr:col>31</xdr:col>
      <xdr:colOff>370115</xdr:colOff>
      <xdr:row>1104</xdr:row>
      <xdr:rowOff>32658</xdr:rowOff>
    </xdr:to>
    <xdr:graphicFrame macro="">
      <xdr:nvGraphicFramePr>
        <xdr:cNvPr id="4" name="Grafi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0.15694</cdr:x>
      <cdr:y>0.00388</cdr:y>
    </cdr:from>
    <cdr:to>
      <cdr:x>0.93099</cdr:x>
      <cdr:y>0.08318</cdr:y>
    </cdr:to>
    <cdr:sp macro="" textlink="'İL-,LÇE KARNE'!$V$1097">
      <cdr:nvSpPr>
        <cdr:cNvPr id="3" name="Dikdörtgen 2"/>
        <cdr:cNvSpPr/>
      </cdr:nvSpPr>
      <cdr:spPr>
        <a:xfrm xmlns:a="http://schemas.openxmlformats.org/drawingml/2006/main">
          <a:off x="1010472" y="17552"/>
          <a:ext cx="4983791" cy="35872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3C52E65-C909-4C6B-96EB-FE77558488BE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TURGUTLU  Okullaşma Durumu</a:t>
          </a:fld>
          <a:endParaRPr lang="tr-TR" sz="2000" b="1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0.0992</cdr:x>
      <cdr:y>0.02173</cdr:y>
    </cdr:from>
    <cdr:to>
      <cdr:x>0.87325</cdr:x>
      <cdr:y>0.09652</cdr:y>
    </cdr:to>
    <cdr:sp macro="" textlink="'İL-,LÇE KARNE'!$AA$1097">
      <cdr:nvSpPr>
        <cdr:cNvPr id="3" name="Dikdörtgen 2"/>
        <cdr:cNvSpPr/>
      </cdr:nvSpPr>
      <cdr:spPr>
        <a:xfrm xmlns:a="http://schemas.openxmlformats.org/drawingml/2006/main">
          <a:off x="639819" y="88233"/>
          <a:ext cx="4992456" cy="30365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911FAF7-E10D-41AC-A442-282C58DC6D74}" type="TxLink">
            <a:rPr lang="en-US" sz="1600" b="1" i="0" u="none" strike="noStrike">
              <a:solidFill>
                <a:srgbClr val="1F497D"/>
              </a:solidFill>
              <a:latin typeface="Calibri"/>
              <a:cs typeface="Calibri"/>
            </a:rPr>
            <a:pPr algn="ctr"/>
            <a:t>TURGUTLU Öğrenci Sayısı</a:t>
          </a:fld>
          <a:endParaRPr lang="tr-TR" sz="2800" b="1"/>
        </a:p>
      </cdr:txBody>
    </cdr:sp>
  </cdr:relSizeAnchor>
</c:userShape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>
    <pageSetUpPr fitToPage="1"/>
  </sheetPr>
  <dimension ref="A1:GZ1156"/>
  <sheetViews>
    <sheetView tabSelected="1" view="pageBreakPreview" topLeftCell="A1082" zoomScale="70" zoomScaleNormal="85" zoomScaleSheetLayoutView="70" workbookViewId="0">
      <selection activeCell="F1081" sqref="F1081:G1081"/>
    </sheetView>
  </sheetViews>
  <sheetFormatPr defaultColWidth="9.140625" defaultRowHeight="15.75" x14ac:dyDescent="0.25"/>
  <cols>
    <col min="1" max="1" width="5.5703125" style="22" customWidth="1"/>
    <col min="2" max="2" width="8" style="8" hidden="1" customWidth="1"/>
    <col min="3" max="3" width="17.42578125" style="8" hidden="1" customWidth="1"/>
    <col min="4" max="4" width="16.5703125" style="8" customWidth="1"/>
    <col min="5" max="5" width="11.140625" style="8" customWidth="1"/>
    <col min="6" max="6" width="10" style="8" customWidth="1"/>
    <col min="7" max="7" width="9.85546875" style="8" customWidth="1"/>
    <col min="8" max="8" width="10" style="19" customWidth="1"/>
    <col min="9" max="9" width="8.42578125" style="19" customWidth="1"/>
    <col min="10" max="10" width="9.85546875" style="19" customWidth="1"/>
    <col min="11" max="11" width="10" style="19" customWidth="1"/>
    <col min="12" max="12" width="10.85546875" style="19" customWidth="1"/>
    <col min="13" max="13" width="13.140625" style="13" customWidth="1"/>
    <col min="14" max="14" width="9.42578125" style="13" customWidth="1"/>
    <col min="15" max="15" width="10.5703125" style="13" customWidth="1"/>
    <col min="16" max="16" width="10.28515625" style="13" customWidth="1"/>
    <col min="17" max="17" width="11" style="13" customWidth="1"/>
    <col min="18" max="18" width="10.85546875" style="13" customWidth="1"/>
    <col min="19" max="19" width="11" style="14" customWidth="1"/>
    <col min="20" max="20" width="12" style="14" customWidth="1"/>
    <col min="21" max="21" width="9.140625" style="15" customWidth="1"/>
    <col min="22" max="22" width="8" style="15" customWidth="1"/>
    <col min="23" max="23" width="11.85546875" style="15" customWidth="1"/>
    <col min="24" max="24" width="8" style="15" customWidth="1"/>
    <col min="25" max="25" width="7.28515625" style="15" customWidth="1"/>
    <col min="26" max="26" width="8.28515625" style="15" customWidth="1"/>
    <col min="27" max="28" width="8.42578125" style="8" customWidth="1"/>
    <col min="29" max="29" width="7.85546875" style="8" customWidth="1"/>
    <col min="30" max="30" width="6.5703125" style="8" customWidth="1"/>
    <col min="31" max="32" width="7.140625" style="8" customWidth="1"/>
    <col min="33" max="33" width="10.7109375" style="16" customWidth="1"/>
    <col min="34" max="34" width="12.42578125" style="8" customWidth="1"/>
    <col min="35" max="35" width="9.85546875" style="11" customWidth="1"/>
    <col min="36" max="36" width="7.7109375" style="11" customWidth="1"/>
    <col min="37" max="37" width="9.140625" style="11" customWidth="1"/>
    <col min="38" max="38" width="10.42578125" style="11" customWidth="1"/>
    <col min="39" max="39" width="8.42578125" style="11" customWidth="1"/>
    <col min="40" max="40" width="8.7109375" style="11" customWidth="1"/>
    <col min="41" max="41" width="10.42578125" style="17" customWidth="1"/>
    <col min="42" max="42" width="8.28515625" style="17" customWidth="1"/>
    <col min="43" max="43" width="8.42578125" style="18" customWidth="1"/>
    <col min="44" max="44" width="7.28515625" style="18" customWidth="1"/>
    <col min="45" max="45" width="8" style="18" customWidth="1"/>
    <col min="46" max="46" width="7.28515625" style="18" customWidth="1"/>
    <col min="47" max="48" width="9.42578125" style="18" customWidth="1"/>
    <col min="49" max="49" width="10.28515625" style="18" customWidth="1"/>
    <col min="50" max="50" width="8.28515625" style="18" customWidth="1"/>
    <col min="51" max="51" width="12.7109375" style="18" customWidth="1"/>
    <col min="52" max="54" width="8.42578125" style="18" customWidth="1"/>
    <col min="55" max="55" width="8.140625" style="18" customWidth="1"/>
    <col min="56" max="56" width="9.140625" style="18" customWidth="1"/>
    <col min="57" max="57" width="7" style="18" customWidth="1"/>
    <col min="58" max="58" width="9.85546875" style="2" customWidth="1"/>
    <col min="59" max="59" width="11.28515625" style="2" customWidth="1"/>
    <col min="60" max="60" width="9.140625" style="2" customWidth="1"/>
    <col min="61" max="61" width="9.85546875" style="2" customWidth="1"/>
    <col min="62" max="62" width="9.140625" style="2" customWidth="1"/>
    <col min="63" max="63" width="11.140625" style="2" customWidth="1"/>
    <col min="64" max="69" width="9.140625" style="2" customWidth="1"/>
    <col min="70" max="70" width="6.85546875" style="2" customWidth="1"/>
    <col min="71" max="71" width="8.28515625" style="2" customWidth="1"/>
    <col min="72" max="72" width="7.28515625" style="2" customWidth="1"/>
    <col min="73" max="73" width="7.5703125" style="2" customWidth="1"/>
    <col min="74" max="74" width="7.85546875" style="2" customWidth="1"/>
    <col min="75" max="86" width="9.140625" style="2" customWidth="1"/>
    <col min="87" max="95" width="11.140625" style="2" customWidth="1"/>
    <col min="96" max="96" width="7.42578125" style="32" customWidth="1"/>
    <col min="97" max="97" width="7" style="32" customWidth="1"/>
    <col min="98" max="99" width="7.140625" style="32" customWidth="1"/>
    <col min="100" max="100" width="7.42578125" style="32" customWidth="1"/>
    <col min="101" max="101" width="7" style="32" customWidth="1"/>
    <col min="102" max="102" width="7.42578125" style="32" customWidth="1"/>
    <col min="103" max="106" width="6" style="32" customWidth="1"/>
    <col min="107" max="107" width="7" style="32" customWidth="1"/>
    <col min="108" max="108" width="6" style="32" customWidth="1"/>
    <col min="109" max="109" width="8" style="32" customWidth="1"/>
    <col min="110" max="110" width="7.5703125" style="32" customWidth="1"/>
    <col min="111" max="112" width="6" style="32" customWidth="1"/>
    <col min="113" max="113" width="7.28515625" style="32" customWidth="1"/>
    <col min="114" max="114" width="6" style="32" customWidth="1"/>
    <col min="115" max="115" width="7.85546875" style="32" customWidth="1"/>
    <col min="116" max="116" width="6" style="32" customWidth="1"/>
    <col min="117" max="118" width="7" style="32" customWidth="1"/>
    <col min="119" max="119" width="6" style="32" customWidth="1"/>
    <col min="120" max="121" width="6.85546875" style="32" customWidth="1"/>
    <col min="122" max="122" width="6.5703125" style="32" customWidth="1"/>
    <col min="123" max="123" width="8" style="32" customWidth="1"/>
    <col min="124" max="124" width="6.5703125" style="32" customWidth="1"/>
    <col min="125" max="126" width="7" style="32" customWidth="1"/>
    <col min="127" max="130" width="6" style="32" customWidth="1"/>
    <col min="131" max="131" width="9.28515625" style="32" customWidth="1"/>
    <col min="132" max="138" width="6" style="32" customWidth="1"/>
    <col min="139" max="139" width="7.140625" style="32" customWidth="1"/>
    <col min="140" max="146" width="6" style="32" customWidth="1"/>
    <col min="147" max="147" width="8" style="32" customWidth="1"/>
    <col min="148" max="154" width="6" style="32" customWidth="1"/>
    <col min="155" max="155" width="7.42578125" style="32" customWidth="1"/>
    <col min="156" max="175" width="6" style="32" customWidth="1"/>
    <col min="176" max="177" width="5.85546875" style="32" customWidth="1"/>
    <col min="178" max="186" width="6" style="32" customWidth="1"/>
    <col min="187" max="187" width="8.42578125" style="32" customWidth="1"/>
    <col min="188" max="191" width="6" style="32" customWidth="1"/>
    <col min="192" max="192" width="9.140625" style="2" customWidth="1"/>
    <col min="193" max="193" width="12.140625" style="2" customWidth="1"/>
    <col min="194" max="194" width="9.5703125" style="2" customWidth="1"/>
    <col min="195" max="198" width="9.140625" style="2" customWidth="1"/>
    <col min="199" max="199" width="9.140625" style="2"/>
    <col min="200" max="200" width="10.42578125" style="2" customWidth="1"/>
    <col min="201" max="206" width="9.140625" style="2"/>
    <col min="207" max="207" width="13" style="2" customWidth="1"/>
    <col min="208" max="208" width="15.42578125" style="2" customWidth="1"/>
    <col min="209" max="16384" width="9.140625" style="33"/>
  </cols>
  <sheetData>
    <row r="1" spans="1:208" ht="21.75" hidden="1" customHeight="1" x14ac:dyDescent="0.25"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9"/>
      <c r="V1" s="29"/>
      <c r="W1" s="29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>
        <v>33.262235546891965</v>
      </c>
      <c r="AS1" s="28">
        <v>42.962506202174922</v>
      </c>
      <c r="AT1" s="28">
        <v>55.48290575209289</v>
      </c>
      <c r="AU1" s="28"/>
      <c r="AV1" s="28"/>
      <c r="AW1" s="28"/>
      <c r="AX1" s="28"/>
      <c r="AY1" s="28">
        <f>AY5-(SUM(BT5:BW5))</f>
        <v>-171548</v>
      </c>
      <c r="AZ1" s="28">
        <f>AY1*-1</f>
        <v>171548</v>
      </c>
      <c r="BA1" s="28">
        <f>AZ1/AY5</f>
        <v>0.13037008665095065</v>
      </c>
      <c r="BB1" s="28"/>
      <c r="BC1" s="28"/>
      <c r="BD1" s="28"/>
      <c r="BE1" s="28"/>
      <c r="BF1" s="30"/>
      <c r="CA1" s="31"/>
      <c r="CB1" s="31"/>
      <c r="CC1" s="31"/>
      <c r="GW1" s="2" t="s">
        <v>1320</v>
      </c>
      <c r="GY1" s="2">
        <v>5</v>
      </c>
    </row>
    <row r="2" spans="1:208" ht="20.25" hidden="1" customHeight="1" x14ac:dyDescent="0.25">
      <c r="D2" s="8">
        <v>2</v>
      </c>
      <c r="E2" s="8">
        <v>3</v>
      </c>
      <c r="F2" s="8">
        <v>4</v>
      </c>
      <c r="G2" s="8">
        <v>5</v>
      </c>
      <c r="H2" s="8">
        <v>6</v>
      </c>
      <c r="I2" s="8">
        <v>7</v>
      </c>
      <c r="J2" s="8">
        <v>8</v>
      </c>
      <c r="K2" s="8">
        <v>9</v>
      </c>
      <c r="L2" s="8">
        <v>10</v>
      </c>
      <c r="M2" s="8">
        <v>11</v>
      </c>
      <c r="N2" s="8">
        <v>12</v>
      </c>
      <c r="O2" s="8">
        <v>13</v>
      </c>
      <c r="P2" s="8">
        <v>14</v>
      </c>
      <c r="Q2" s="8">
        <v>15</v>
      </c>
      <c r="R2" s="8">
        <v>16</v>
      </c>
      <c r="S2" s="8">
        <v>17</v>
      </c>
      <c r="T2" s="8">
        <v>18</v>
      </c>
      <c r="U2" s="8">
        <v>19</v>
      </c>
      <c r="V2" s="8">
        <v>20</v>
      </c>
      <c r="W2" s="8">
        <v>21</v>
      </c>
      <c r="X2" s="8">
        <v>22</v>
      </c>
      <c r="Y2" s="8">
        <v>23</v>
      </c>
      <c r="Z2" s="8">
        <v>24</v>
      </c>
      <c r="AA2" s="8">
        <v>25</v>
      </c>
      <c r="AB2" s="8">
        <v>26</v>
      </c>
      <c r="AC2" s="8">
        <v>27</v>
      </c>
      <c r="AD2" s="8">
        <v>28</v>
      </c>
      <c r="AE2" s="8">
        <v>29</v>
      </c>
      <c r="AF2" s="8">
        <v>30</v>
      </c>
      <c r="AG2" s="8">
        <v>31</v>
      </c>
      <c r="AH2" s="8">
        <v>32</v>
      </c>
      <c r="AI2" s="8">
        <v>33</v>
      </c>
      <c r="AJ2" s="8">
        <v>34</v>
      </c>
      <c r="AK2" s="8">
        <v>35</v>
      </c>
      <c r="AL2" s="8">
        <v>36</v>
      </c>
      <c r="AM2" s="8">
        <v>37</v>
      </c>
      <c r="AN2" s="8">
        <v>38</v>
      </c>
      <c r="AO2" s="8">
        <v>39</v>
      </c>
      <c r="AP2" s="8">
        <v>40</v>
      </c>
      <c r="AQ2" s="8">
        <v>41</v>
      </c>
      <c r="AR2" s="8">
        <v>42</v>
      </c>
      <c r="AS2" s="8">
        <v>43</v>
      </c>
      <c r="AT2" s="8">
        <v>44</v>
      </c>
      <c r="AU2" s="8">
        <v>45</v>
      </c>
      <c r="AV2" s="8">
        <v>46</v>
      </c>
      <c r="AW2" s="8">
        <v>47</v>
      </c>
      <c r="AX2" s="8">
        <v>48</v>
      </c>
      <c r="AY2" s="8">
        <v>49</v>
      </c>
      <c r="AZ2" s="8">
        <v>50</v>
      </c>
      <c r="BA2" s="8">
        <v>51</v>
      </c>
      <c r="BB2" s="8">
        <v>52</v>
      </c>
      <c r="BC2" s="8">
        <v>53</v>
      </c>
      <c r="BD2" s="8">
        <v>54</v>
      </c>
      <c r="BE2" s="8">
        <v>55</v>
      </c>
      <c r="BF2" s="8">
        <v>56</v>
      </c>
      <c r="BG2" s="8">
        <v>57</v>
      </c>
      <c r="BH2" s="8">
        <v>58</v>
      </c>
      <c r="BI2" s="8">
        <v>59</v>
      </c>
      <c r="BJ2" s="8">
        <v>60</v>
      </c>
      <c r="BK2" s="8">
        <v>61</v>
      </c>
      <c r="BL2" s="8">
        <v>62</v>
      </c>
      <c r="BM2" s="8">
        <v>63</v>
      </c>
      <c r="BN2" s="8">
        <v>64</v>
      </c>
      <c r="BO2" s="8">
        <v>65</v>
      </c>
      <c r="BP2" s="8">
        <v>66</v>
      </c>
      <c r="BQ2" s="8">
        <v>67</v>
      </c>
      <c r="BR2" s="8">
        <v>68</v>
      </c>
      <c r="BS2" s="8">
        <v>69</v>
      </c>
      <c r="BT2" s="8">
        <v>70</v>
      </c>
      <c r="BU2" s="8">
        <v>71</v>
      </c>
      <c r="BV2" s="8">
        <v>72</v>
      </c>
      <c r="BW2" s="8">
        <v>73</v>
      </c>
      <c r="BX2" s="8">
        <v>74</v>
      </c>
      <c r="BY2" s="8">
        <v>75</v>
      </c>
      <c r="BZ2" s="8">
        <v>76</v>
      </c>
      <c r="CA2" s="8">
        <v>77</v>
      </c>
      <c r="CB2" s="8">
        <v>78</v>
      </c>
      <c r="CC2" s="8">
        <v>79</v>
      </c>
      <c r="CD2" s="8">
        <v>80</v>
      </c>
      <c r="CE2" s="8">
        <v>81</v>
      </c>
      <c r="CF2" s="8">
        <v>82</v>
      </c>
      <c r="CG2" s="8">
        <v>83</v>
      </c>
      <c r="CH2" s="8">
        <v>84</v>
      </c>
      <c r="CI2" s="8">
        <v>85</v>
      </c>
      <c r="CJ2" s="8">
        <v>86</v>
      </c>
      <c r="CK2" s="8">
        <v>87</v>
      </c>
      <c r="CL2" s="8">
        <v>88</v>
      </c>
      <c r="CM2" s="8">
        <v>89</v>
      </c>
      <c r="CN2" s="8">
        <v>90</v>
      </c>
      <c r="CO2" s="8">
        <v>91</v>
      </c>
      <c r="CP2" s="8">
        <v>92</v>
      </c>
      <c r="CQ2" s="8">
        <v>93</v>
      </c>
      <c r="CR2" s="8">
        <v>94</v>
      </c>
      <c r="CS2" s="8">
        <v>95</v>
      </c>
      <c r="CT2" s="8">
        <v>96</v>
      </c>
      <c r="CU2" s="8">
        <v>97</v>
      </c>
      <c r="CV2" s="8">
        <v>98</v>
      </c>
      <c r="CW2" s="8">
        <v>99</v>
      </c>
      <c r="CX2" s="8">
        <v>100</v>
      </c>
      <c r="CY2" s="8">
        <v>101</v>
      </c>
      <c r="CZ2" s="8">
        <v>102</v>
      </c>
      <c r="DA2" s="8">
        <v>103</v>
      </c>
      <c r="DB2" s="8">
        <v>104</v>
      </c>
      <c r="DC2" s="8">
        <v>105</v>
      </c>
      <c r="DD2" s="8">
        <v>106</v>
      </c>
      <c r="DE2" s="8">
        <v>107</v>
      </c>
      <c r="DF2" s="8">
        <v>108</v>
      </c>
      <c r="DG2" s="8">
        <v>109</v>
      </c>
      <c r="DH2" s="8">
        <v>110</v>
      </c>
      <c r="DI2" s="8">
        <v>111</v>
      </c>
      <c r="DJ2" s="8">
        <v>112</v>
      </c>
      <c r="DK2" s="8">
        <v>113</v>
      </c>
      <c r="DL2" s="8">
        <v>114</v>
      </c>
      <c r="DM2" s="8">
        <v>115</v>
      </c>
      <c r="DN2" s="8">
        <v>116</v>
      </c>
      <c r="DO2" s="8">
        <v>117</v>
      </c>
      <c r="DP2" s="8">
        <v>118</v>
      </c>
      <c r="DQ2" s="8">
        <v>119</v>
      </c>
      <c r="DR2" s="8">
        <v>120</v>
      </c>
      <c r="DS2" s="8">
        <v>121</v>
      </c>
      <c r="DT2" s="8">
        <v>122</v>
      </c>
      <c r="DU2" s="8">
        <v>123</v>
      </c>
      <c r="DV2" s="8">
        <v>124</v>
      </c>
      <c r="DW2" s="8">
        <v>125</v>
      </c>
      <c r="DX2" s="8">
        <v>126</v>
      </c>
      <c r="DY2" s="8">
        <v>127</v>
      </c>
      <c r="DZ2" s="8">
        <v>128</v>
      </c>
      <c r="EA2" s="8">
        <v>129</v>
      </c>
      <c r="EB2" s="8">
        <v>130</v>
      </c>
      <c r="EC2" s="8">
        <v>131</v>
      </c>
      <c r="ED2" s="8">
        <v>132</v>
      </c>
      <c r="EE2" s="8">
        <v>133</v>
      </c>
      <c r="EF2" s="8">
        <v>134</v>
      </c>
      <c r="EG2" s="8">
        <v>135</v>
      </c>
      <c r="EH2" s="8">
        <v>136</v>
      </c>
      <c r="EI2" s="8">
        <v>137</v>
      </c>
      <c r="EJ2" s="8">
        <v>138</v>
      </c>
      <c r="EK2" s="8">
        <v>139</v>
      </c>
      <c r="EL2" s="8">
        <v>140</v>
      </c>
      <c r="EM2" s="8">
        <v>141</v>
      </c>
      <c r="EN2" s="8">
        <v>142</v>
      </c>
      <c r="EO2" s="8">
        <v>143</v>
      </c>
      <c r="EP2" s="8">
        <v>144</v>
      </c>
      <c r="EQ2" s="8">
        <v>145</v>
      </c>
      <c r="ER2" s="8">
        <v>146</v>
      </c>
      <c r="ES2" s="8">
        <v>147</v>
      </c>
      <c r="ET2" s="8">
        <v>148</v>
      </c>
      <c r="EU2" s="8">
        <v>149</v>
      </c>
      <c r="EV2" s="8">
        <v>150</v>
      </c>
      <c r="EW2" s="8">
        <v>151</v>
      </c>
      <c r="EX2" s="8">
        <v>152</v>
      </c>
      <c r="EY2" s="8">
        <v>153</v>
      </c>
      <c r="EZ2" s="8">
        <v>154</v>
      </c>
      <c r="FA2" s="8">
        <v>155</v>
      </c>
      <c r="FB2" s="8">
        <v>156</v>
      </c>
      <c r="FC2" s="8">
        <v>157</v>
      </c>
      <c r="FD2" s="8">
        <v>158</v>
      </c>
      <c r="FE2" s="8">
        <v>159</v>
      </c>
      <c r="FF2" s="8">
        <v>160</v>
      </c>
      <c r="FG2" s="8">
        <v>161</v>
      </c>
      <c r="FH2" s="8">
        <v>162</v>
      </c>
      <c r="FI2" s="8">
        <v>163</v>
      </c>
      <c r="FJ2" s="8">
        <v>164</v>
      </c>
      <c r="FK2" s="8">
        <v>165</v>
      </c>
      <c r="FL2" s="8">
        <v>166</v>
      </c>
      <c r="FM2" s="8">
        <v>167</v>
      </c>
      <c r="FN2" s="8">
        <v>168</v>
      </c>
      <c r="FO2" s="8">
        <v>169</v>
      </c>
      <c r="FP2" s="8">
        <v>170</v>
      </c>
      <c r="FQ2" s="8">
        <v>171</v>
      </c>
      <c r="FR2" s="8">
        <v>172</v>
      </c>
      <c r="FS2" s="8">
        <v>173</v>
      </c>
      <c r="FT2" s="8">
        <v>174</v>
      </c>
      <c r="FU2" s="8">
        <v>175</v>
      </c>
      <c r="FV2" s="8">
        <v>176</v>
      </c>
      <c r="FW2" s="8">
        <v>177</v>
      </c>
      <c r="FX2" s="8">
        <v>178</v>
      </c>
      <c r="FY2" s="8">
        <v>179</v>
      </c>
      <c r="FZ2" s="8">
        <v>180</v>
      </c>
      <c r="GA2" s="8">
        <v>181</v>
      </c>
      <c r="GB2" s="8">
        <v>182</v>
      </c>
      <c r="GC2" s="8">
        <v>183</v>
      </c>
      <c r="GD2" s="8">
        <v>184</v>
      </c>
      <c r="GE2" s="8">
        <v>185</v>
      </c>
      <c r="GF2" s="8">
        <v>186</v>
      </c>
      <c r="GG2" s="8">
        <v>187</v>
      </c>
      <c r="GH2" s="8">
        <v>188</v>
      </c>
      <c r="GI2" s="8">
        <v>189</v>
      </c>
      <c r="GJ2" s="8">
        <v>190</v>
      </c>
      <c r="GK2" s="8">
        <v>191</v>
      </c>
      <c r="GL2" s="8">
        <v>192</v>
      </c>
      <c r="GM2" s="8">
        <v>193</v>
      </c>
      <c r="GN2" s="8">
        <v>194</v>
      </c>
      <c r="GO2" s="8">
        <v>195</v>
      </c>
      <c r="GP2" s="8">
        <v>196</v>
      </c>
      <c r="GQ2" s="8">
        <v>197</v>
      </c>
      <c r="GR2" s="8">
        <v>198</v>
      </c>
      <c r="GW2" s="2" t="s">
        <v>1321</v>
      </c>
      <c r="GY2" s="2">
        <v>180</v>
      </c>
    </row>
    <row r="3" spans="1:208" s="35" customFormat="1" ht="24" hidden="1" customHeight="1" x14ac:dyDescent="0.2">
      <c r="A3" s="34"/>
      <c r="E3" s="313" t="s">
        <v>957</v>
      </c>
      <c r="F3" s="314"/>
      <c r="G3" s="314"/>
      <c r="H3" s="315"/>
      <c r="I3" s="310" t="s">
        <v>958</v>
      </c>
      <c r="J3" s="311"/>
      <c r="K3" s="311"/>
      <c r="L3" s="311"/>
      <c r="M3" s="311"/>
      <c r="N3" s="311"/>
      <c r="O3" s="312"/>
      <c r="P3" s="311" t="s">
        <v>1122</v>
      </c>
      <c r="Q3" s="311"/>
      <c r="R3" s="312"/>
      <c r="S3" s="310" t="s">
        <v>1215</v>
      </c>
      <c r="T3" s="311"/>
      <c r="U3" s="311"/>
      <c r="V3" s="311"/>
      <c r="W3" s="311"/>
      <c r="X3" s="318" t="s">
        <v>1148</v>
      </c>
      <c r="Y3" s="319"/>
      <c r="Z3" s="319"/>
      <c r="AA3" s="319"/>
      <c r="AB3" s="319"/>
      <c r="AC3" s="320"/>
      <c r="AD3" s="313" t="s">
        <v>1149</v>
      </c>
      <c r="AE3" s="314"/>
      <c r="AF3" s="314"/>
      <c r="AG3" s="314"/>
      <c r="AH3" s="314"/>
      <c r="AI3" s="314"/>
      <c r="AJ3" s="314"/>
      <c r="AK3" s="314"/>
      <c r="AL3" s="314"/>
      <c r="AM3" s="314"/>
      <c r="AN3" s="315"/>
      <c r="AO3" s="36"/>
      <c r="AP3" s="317" t="s">
        <v>1077</v>
      </c>
      <c r="AQ3" s="317"/>
      <c r="AR3" s="317"/>
      <c r="AS3" s="317"/>
      <c r="AT3" s="317"/>
      <c r="AU3" s="316" t="s">
        <v>1160</v>
      </c>
      <c r="AV3" s="316"/>
      <c r="AW3" s="316"/>
      <c r="AX3" s="310" t="s">
        <v>1161</v>
      </c>
      <c r="AY3" s="311"/>
      <c r="AZ3" s="311"/>
      <c r="BA3" s="311"/>
      <c r="BB3" s="311"/>
      <c r="BC3" s="311"/>
      <c r="BD3" s="311"/>
      <c r="BE3" s="312"/>
      <c r="BF3" s="310" t="s">
        <v>1162</v>
      </c>
      <c r="BG3" s="311"/>
      <c r="BH3" s="311"/>
      <c r="BI3" s="311"/>
      <c r="BJ3" s="312"/>
      <c r="BK3" s="268" t="s">
        <v>1192</v>
      </c>
      <c r="BL3" s="268"/>
      <c r="BM3" s="268"/>
      <c r="BN3" s="268"/>
      <c r="BO3" s="268"/>
      <c r="BP3" s="268"/>
      <c r="BQ3" s="268" t="s">
        <v>1193</v>
      </c>
      <c r="BR3" s="268"/>
      <c r="BS3" s="268"/>
      <c r="BT3" s="268"/>
      <c r="BU3" s="268"/>
      <c r="BV3" s="268"/>
      <c r="BW3" s="268"/>
      <c r="BX3" s="268"/>
      <c r="BY3" s="268"/>
      <c r="BZ3" s="268"/>
      <c r="CA3" s="268"/>
      <c r="CB3" s="37"/>
      <c r="CC3" s="268" t="s">
        <v>1194</v>
      </c>
      <c r="CD3" s="268"/>
      <c r="CE3" s="268"/>
      <c r="CF3" s="268"/>
      <c r="CG3" s="268"/>
      <c r="CH3" s="268" t="s">
        <v>1210</v>
      </c>
      <c r="CI3" s="268"/>
      <c r="CJ3" s="270" t="s">
        <v>1334</v>
      </c>
      <c r="CK3" s="271"/>
      <c r="CL3" s="271"/>
      <c r="CM3" s="271"/>
      <c r="CN3" s="271"/>
      <c r="CO3" s="271"/>
      <c r="CP3" s="271"/>
      <c r="CQ3" s="272"/>
      <c r="CR3" s="289" t="s">
        <v>1195</v>
      </c>
      <c r="CS3" s="289"/>
      <c r="CT3" s="289"/>
      <c r="CU3" s="289"/>
      <c r="CV3" s="289"/>
      <c r="CW3" s="289"/>
      <c r="CX3" s="289"/>
      <c r="CY3" s="289"/>
      <c r="CZ3" s="269" t="s">
        <v>1196</v>
      </c>
      <c r="DA3" s="269"/>
      <c r="DB3" s="269"/>
      <c r="DC3" s="269"/>
      <c r="DD3" s="269"/>
      <c r="DE3" s="269"/>
      <c r="DF3" s="269"/>
      <c r="DG3" s="269"/>
      <c r="DH3" s="267" t="s">
        <v>1197</v>
      </c>
      <c r="DI3" s="267"/>
      <c r="DJ3" s="267"/>
      <c r="DK3" s="267"/>
      <c r="DL3" s="267"/>
      <c r="DM3" s="267"/>
      <c r="DN3" s="267"/>
      <c r="DO3" s="267"/>
      <c r="DP3" s="267" t="s">
        <v>1198</v>
      </c>
      <c r="DQ3" s="267"/>
      <c r="DR3" s="267"/>
      <c r="DS3" s="267"/>
      <c r="DT3" s="267"/>
      <c r="DU3" s="267"/>
      <c r="DV3" s="267"/>
      <c r="DW3" s="267"/>
      <c r="DX3" s="267" t="s">
        <v>1199</v>
      </c>
      <c r="DY3" s="267"/>
      <c r="DZ3" s="267"/>
      <c r="EA3" s="267"/>
      <c r="EB3" s="267"/>
      <c r="EC3" s="267"/>
      <c r="ED3" s="267"/>
      <c r="EE3" s="267"/>
      <c r="EF3" s="267" t="s">
        <v>1200</v>
      </c>
      <c r="EG3" s="267"/>
      <c r="EH3" s="267"/>
      <c r="EI3" s="267"/>
      <c r="EJ3" s="267"/>
      <c r="EK3" s="267"/>
      <c r="EL3" s="267"/>
      <c r="EM3" s="267"/>
      <c r="EN3" s="267" t="s">
        <v>1201</v>
      </c>
      <c r="EO3" s="267"/>
      <c r="EP3" s="267"/>
      <c r="EQ3" s="267"/>
      <c r="ER3" s="267"/>
      <c r="ES3" s="267"/>
      <c r="ET3" s="267"/>
      <c r="EU3" s="267"/>
      <c r="EV3" s="267" t="s">
        <v>1202</v>
      </c>
      <c r="EW3" s="267"/>
      <c r="EX3" s="267"/>
      <c r="EY3" s="267"/>
      <c r="EZ3" s="267"/>
      <c r="FA3" s="267"/>
      <c r="FB3" s="267"/>
      <c r="FC3" s="267"/>
      <c r="FD3" s="267" t="s">
        <v>1203</v>
      </c>
      <c r="FE3" s="267"/>
      <c r="FF3" s="267"/>
      <c r="FG3" s="267"/>
      <c r="FH3" s="267"/>
      <c r="FI3" s="267"/>
      <c r="FJ3" s="267"/>
      <c r="FK3" s="267"/>
      <c r="FL3" s="267" t="s">
        <v>1204</v>
      </c>
      <c r="FM3" s="267"/>
      <c r="FN3" s="267"/>
      <c r="FO3" s="267"/>
      <c r="FP3" s="267"/>
      <c r="FQ3" s="267"/>
      <c r="FR3" s="267"/>
      <c r="FS3" s="267"/>
      <c r="FT3" s="267" t="s">
        <v>1205</v>
      </c>
      <c r="FU3" s="267"/>
      <c r="FV3" s="267"/>
      <c r="FW3" s="267"/>
      <c r="FX3" s="267"/>
      <c r="FY3" s="267"/>
      <c r="FZ3" s="267"/>
      <c r="GA3" s="267"/>
      <c r="GB3" s="267" t="s">
        <v>1343</v>
      </c>
      <c r="GC3" s="267"/>
      <c r="GD3" s="267"/>
      <c r="GE3" s="267"/>
      <c r="GF3" s="267"/>
      <c r="GG3" s="267"/>
      <c r="GH3" s="267"/>
      <c r="GI3" s="267"/>
      <c r="GJ3" s="38" t="s">
        <v>1217</v>
      </c>
      <c r="GK3" s="38" t="s">
        <v>1218</v>
      </c>
      <c r="GL3" s="268" t="s">
        <v>1230</v>
      </c>
      <c r="GM3" s="268"/>
      <c r="GN3" s="268"/>
      <c r="GO3" s="268"/>
      <c r="GP3" s="268"/>
    </row>
    <row r="4" spans="1:208" s="35" customFormat="1" ht="69.75" hidden="1" customHeight="1" x14ac:dyDescent="0.25">
      <c r="A4" s="34" t="s">
        <v>1105</v>
      </c>
      <c r="B4" s="39" t="s">
        <v>0</v>
      </c>
      <c r="C4" s="39" t="s">
        <v>1</v>
      </c>
      <c r="D4" s="35" t="s">
        <v>1072</v>
      </c>
      <c r="E4" s="40" t="s">
        <v>1125</v>
      </c>
      <c r="F4" s="40" t="s">
        <v>1126</v>
      </c>
      <c r="G4" s="40" t="s">
        <v>1132</v>
      </c>
      <c r="H4" s="40" t="s">
        <v>1133</v>
      </c>
      <c r="I4" s="41" t="s">
        <v>1178</v>
      </c>
      <c r="J4" s="42" t="s">
        <v>1127</v>
      </c>
      <c r="K4" s="42" t="s">
        <v>1128</v>
      </c>
      <c r="L4" s="42" t="s">
        <v>1131</v>
      </c>
      <c r="M4" s="42" t="s">
        <v>1134</v>
      </c>
      <c r="N4" s="42" t="s">
        <v>1129</v>
      </c>
      <c r="O4" s="42" t="s">
        <v>1130</v>
      </c>
      <c r="P4" s="42" t="s">
        <v>1135</v>
      </c>
      <c r="Q4" s="42" t="s">
        <v>1136</v>
      </c>
      <c r="R4" s="42" t="s">
        <v>1137</v>
      </c>
      <c r="S4" s="42" t="s">
        <v>1138</v>
      </c>
      <c r="T4" s="42" t="s">
        <v>1139</v>
      </c>
      <c r="U4" s="42" t="s">
        <v>1142</v>
      </c>
      <c r="V4" s="42" t="s">
        <v>1141</v>
      </c>
      <c r="W4" s="42" t="s">
        <v>1140</v>
      </c>
      <c r="X4" s="40" t="s">
        <v>1078</v>
      </c>
      <c r="Y4" s="43" t="s">
        <v>1143</v>
      </c>
      <c r="Z4" s="43" t="s">
        <v>1144</v>
      </c>
      <c r="AA4" s="43" t="s">
        <v>1145</v>
      </c>
      <c r="AB4" s="43" t="s">
        <v>1146</v>
      </c>
      <c r="AC4" s="43" t="s">
        <v>1147</v>
      </c>
      <c r="AD4" s="44" t="s">
        <v>1073</v>
      </c>
      <c r="AE4" s="44" t="s">
        <v>1074</v>
      </c>
      <c r="AF4" s="45" t="s">
        <v>1211</v>
      </c>
      <c r="AG4" s="40" t="s">
        <v>1232</v>
      </c>
      <c r="AH4" s="40" t="s">
        <v>1233</v>
      </c>
      <c r="AI4" s="40" t="s">
        <v>1234</v>
      </c>
      <c r="AJ4" s="40" t="s">
        <v>1118</v>
      </c>
      <c r="AK4" s="40" t="s">
        <v>1150</v>
      </c>
      <c r="AL4" s="40" t="s">
        <v>1151</v>
      </c>
      <c r="AM4" s="40" t="s">
        <v>1153</v>
      </c>
      <c r="AN4" s="40" t="s">
        <v>1152</v>
      </c>
      <c r="AO4" s="46" t="s">
        <v>1154</v>
      </c>
      <c r="AP4" s="43" t="s">
        <v>1155</v>
      </c>
      <c r="AQ4" s="43" t="s">
        <v>1156</v>
      </c>
      <c r="AR4" s="43" t="s">
        <v>1158</v>
      </c>
      <c r="AS4" s="43" t="s">
        <v>1159</v>
      </c>
      <c r="AT4" s="43" t="s">
        <v>1157</v>
      </c>
      <c r="AU4" s="47" t="s">
        <v>1163</v>
      </c>
      <c r="AV4" s="47" t="s">
        <v>1164</v>
      </c>
      <c r="AW4" s="47" t="s">
        <v>1165</v>
      </c>
      <c r="AX4" s="48" t="s">
        <v>1212</v>
      </c>
      <c r="AY4" s="47" t="s">
        <v>1166</v>
      </c>
      <c r="AZ4" s="47" t="s">
        <v>1167</v>
      </c>
      <c r="BA4" s="47" t="s">
        <v>1168</v>
      </c>
      <c r="BB4" s="47" t="s">
        <v>1169</v>
      </c>
      <c r="BC4" s="47" t="s">
        <v>1170</v>
      </c>
      <c r="BD4" s="47" t="s">
        <v>1171</v>
      </c>
      <c r="BE4" s="47" t="s">
        <v>1172</v>
      </c>
      <c r="BF4" s="42" t="s">
        <v>1173</v>
      </c>
      <c r="BG4" s="42" t="s">
        <v>1174</v>
      </c>
      <c r="BH4" s="42" t="s">
        <v>1176</v>
      </c>
      <c r="BI4" s="42" t="s">
        <v>1177</v>
      </c>
      <c r="BJ4" s="42" t="s">
        <v>1175</v>
      </c>
      <c r="BK4" s="49" t="s">
        <v>1179</v>
      </c>
      <c r="BL4" s="37" t="s">
        <v>1180</v>
      </c>
      <c r="BM4" s="37" t="s">
        <v>1181</v>
      </c>
      <c r="BN4" s="37" t="s">
        <v>1182</v>
      </c>
      <c r="BO4" s="37" t="s">
        <v>1183</v>
      </c>
      <c r="BP4" s="37" t="s">
        <v>1184</v>
      </c>
      <c r="BQ4" s="50" t="s">
        <v>961</v>
      </c>
      <c r="BR4" s="50" t="s">
        <v>1216</v>
      </c>
      <c r="BS4" s="50" t="s">
        <v>1235</v>
      </c>
      <c r="BT4" s="50" t="s">
        <v>1236</v>
      </c>
      <c r="BU4" s="50" t="s">
        <v>1237</v>
      </c>
      <c r="BV4" s="50" t="s">
        <v>1238</v>
      </c>
      <c r="BW4" s="51" t="s">
        <v>1239</v>
      </c>
      <c r="BX4" s="51" t="s">
        <v>1325</v>
      </c>
      <c r="BY4" s="50" t="s">
        <v>1245</v>
      </c>
      <c r="BZ4" s="52" t="s">
        <v>1240</v>
      </c>
      <c r="CA4" s="50" t="s">
        <v>1241</v>
      </c>
      <c r="CB4" s="53" t="s">
        <v>1242</v>
      </c>
      <c r="CC4" s="54" t="s">
        <v>1187</v>
      </c>
      <c r="CD4" s="54" t="s">
        <v>1188</v>
      </c>
      <c r="CE4" s="54" t="s">
        <v>1190</v>
      </c>
      <c r="CF4" s="54" t="s">
        <v>1191</v>
      </c>
      <c r="CG4" s="54" t="s">
        <v>1189</v>
      </c>
      <c r="CH4" s="55" t="s">
        <v>1243</v>
      </c>
      <c r="CI4" s="55" t="s">
        <v>1244</v>
      </c>
      <c r="CJ4" s="56" t="s">
        <v>1335</v>
      </c>
      <c r="CK4" s="56" t="s">
        <v>1336</v>
      </c>
      <c r="CL4" s="56" t="s">
        <v>1337</v>
      </c>
      <c r="CM4" s="56" t="s">
        <v>1338</v>
      </c>
      <c r="CN4" s="56" t="s">
        <v>1339</v>
      </c>
      <c r="CO4" s="56" t="s">
        <v>1340</v>
      </c>
      <c r="CP4" s="56" t="s">
        <v>1341</v>
      </c>
      <c r="CQ4" s="56" t="s">
        <v>1342</v>
      </c>
      <c r="CR4" s="57" t="s">
        <v>1246</v>
      </c>
      <c r="CS4" s="57" t="s">
        <v>1247</v>
      </c>
      <c r="CT4" s="57" t="s">
        <v>1248</v>
      </c>
      <c r="CU4" s="57" t="s">
        <v>1324</v>
      </c>
      <c r="CV4" s="57" t="s">
        <v>1249</v>
      </c>
      <c r="CW4" s="57" t="s">
        <v>1250</v>
      </c>
      <c r="CX4" s="57" t="s">
        <v>1251</v>
      </c>
      <c r="CY4" s="57" t="s">
        <v>1252</v>
      </c>
      <c r="CZ4" s="58" t="s">
        <v>1253</v>
      </c>
      <c r="DA4" s="58" t="s">
        <v>1254</v>
      </c>
      <c r="DB4" s="58" t="s">
        <v>1255</v>
      </c>
      <c r="DC4" s="58" t="s">
        <v>1324</v>
      </c>
      <c r="DD4" s="58" t="s">
        <v>1256</v>
      </c>
      <c r="DE4" s="58" t="s">
        <v>1257</v>
      </c>
      <c r="DF4" s="58" t="s">
        <v>1258</v>
      </c>
      <c r="DG4" s="58" t="s">
        <v>1259</v>
      </c>
      <c r="DH4" s="59" t="s">
        <v>1260</v>
      </c>
      <c r="DI4" s="59" t="s">
        <v>1261</v>
      </c>
      <c r="DJ4" s="59" t="s">
        <v>1262</v>
      </c>
      <c r="DK4" s="59" t="s">
        <v>1324</v>
      </c>
      <c r="DL4" s="59" t="s">
        <v>1263</v>
      </c>
      <c r="DM4" s="59" t="s">
        <v>1264</v>
      </c>
      <c r="DN4" s="59" t="s">
        <v>1265</v>
      </c>
      <c r="DO4" s="59" t="s">
        <v>1266</v>
      </c>
      <c r="DP4" s="60" t="s">
        <v>1267</v>
      </c>
      <c r="DQ4" s="60" t="s">
        <v>1268</v>
      </c>
      <c r="DR4" s="60" t="s">
        <v>1269</v>
      </c>
      <c r="DS4" s="60" t="s">
        <v>1324</v>
      </c>
      <c r="DT4" s="60" t="s">
        <v>1270</v>
      </c>
      <c r="DU4" s="60" t="s">
        <v>1271</v>
      </c>
      <c r="DV4" s="60" t="s">
        <v>1272</v>
      </c>
      <c r="DW4" s="60" t="s">
        <v>1273</v>
      </c>
      <c r="DX4" s="61" t="s">
        <v>1274</v>
      </c>
      <c r="DY4" s="61" t="s">
        <v>1275</v>
      </c>
      <c r="DZ4" s="61" t="s">
        <v>1276</v>
      </c>
      <c r="EA4" s="61" t="s">
        <v>1324</v>
      </c>
      <c r="EB4" s="61" t="s">
        <v>1277</v>
      </c>
      <c r="EC4" s="61" t="s">
        <v>1278</v>
      </c>
      <c r="ED4" s="61" t="s">
        <v>1279</v>
      </c>
      <c r="EE4" s="61" t="s">
        <v>1280</v>
      </c>
      <c r="EF4" s="62" t="s">
        <v>1281</v>
      </c>
      <c r="EG4" s="62" t="s">
        <v>1282</v>
      </c>
      <c r="EH4" s="62" t="s">
        <v>1283</v>
      </c>
      <c r="EI4" s="62" t="s">
        <v>1324</v>
      </c>
      <c r="EJ4" s="62" t="s">
        <v>1284</v>
      </c>
      <c r="EK4" s="62" t="s">
        <v>1285</v>
      </c>
      <c r="EL4" s="62" t="s">
        <v>1286</v>
      </c>
      <c r="EM4" s="62" t="s">
        <v>1287</v>
      </c>
      <c r="EN4" s="57" t="s">
        <v>1288</v>
      </c>
      <c r="EO4" s="57" t="s">
        <v>1289</v>
      </c>
      <c r="EP4" s="57" t="s">
        <v>1290</v>
      </c>
      <c r="EQ4" s="57" t="s">
        <v>1324</v>
      </c>
      <c r="ER4" s="57" t="s">
        <v>1291</v>
      </c>
      <c r="ES4" s="57" t="s">
        <v>1292</v>
      </c>
      <c r="ET4" s="57" t="s">
        <v>1293</v>
      </c>
      <c r="EU4" s="57" t="s">
        <v>1294</v>
      </c>
      <c r="EV4" s="58" t="s">
        <v>1295</v>
      </c>
      <c r="EW4" s="58" t="s">
        <v>1296</v>
      </c>
      <c r="EX4" s="58" t="s">
        <v>1297</v>
      </c>
      <c r="EY4" s="58" t="s">
        <v>1324</v>
      </c>
      <c r="EZ4" s="58" t="s">
        <v>1298</v>
      </c>
      <c r="FA4" s="58" t="s">
        <v>1299</v>
      </c>
      <c r="FB4" s="58" t="s">
        <v>1300</v>
      </c>
      <c r="FC4" s="58" t="s">
        <v>1301</v>
      </c>
      <c r="FD4" s="63" t="s">
        <v>1302</v>
      </c>
      <c r="FE4" s="63" t="s">
        <v>1303</v>
      </c>
      <c r="FF4" s="63" t="s">
        <v>1304</v>
      </c>
      <c r="FG4" s="63" t="s">
        <v>1324</v>
      </c>
      <c r="FH4" s="63" t="s">
        <v>1305</v>
      </c>
      <c r="FI4" s="63" t="s">
        <v>1306</v>
      </c>
      <c r="FJ4" s="63" t="s">
        <v>1307</v>
      </c>
      <c r="FK4" s="63" t="s">
        <v>1308</v>
      </c>
      <c r="FL4" s="64" t="s">
        <v>1309</v>
      </c>
      <c r="FM4" s="64" t="s">
        <v>1310</v>
      </c>
      <c r="FN4" s="64" t="s">
        <v>1311</v>
      </c>
      <c r="FO4" s="64" t="s">
        <v>1324</v>
      </c>
      <c r="FP4" s="64" t="s">
        <v>1312</v>
      </c>
      <c r="FQ4" s="64" t="s">
        <v>1313</v>
      </c>
      <c r="FR4" s="64" t="s">
        <v>1314</v>
      </c>
      <c r="FS4" s="64" t="s">
        <v>1315</v>
      </c>
      <c r="FT4" s="65" t="s">
        <v>961</v>
      </c>
      <c r="FU4" s="65" t="s">
        <v>1185</v>
      </c>
      <c r="FV4" s="65" t="s">
        <v>1186</v>
      </c>
      <c r="FW4" s="65" t="s">
        <v>1324</v>
      </c>
      <c r="FX4" s="65" t="s">
        <v>1206</v>
      </c>
      <c r="FY4" s="65" t="s">
        <v>1207</v>
      </c>
      <c r="FZ4" s="65" t="s">
        <v>1208</v>
      </c>
      <c r="GA4" s="65" t="s">
        <v>1209</v>
      </c>
      <c r="GB4" s="66" t="s">
        <v>2421</v>
      </c>
      <c r="GC4" s="66" t="s">
        <v>2422</v>
      </c>
      <c r="GD4" s="66" t="s">
        <v>2423</v>
      </c>
      <c r="GE4" s="66" t="s">
        <v>2424</v>
      </c>
      <c r="GF4" s="66" t="s">
        <v>2425</v>
      </c>
      <c r="GG4" s="66" t="s">
        <v>2426</v>
      </c>
      <c r="GH4" s="66" t="s">
        <v>2427</v>
      </c>
      <c r="GI4" s="66" t="s">
        <v>2428</v>
      </c>
      <c r="GJ4" s="38" t="s">
        <v>1219</v>
      </c>
      <c r="GK4" s="38" t="s">
        <v>1219</v>
      </c>
      <c r="GL4" s="38" t="s">
        <v>1220</v>
      </c>
      <c r="GM4" s="38" t="s">
        <v>1221</v>
      </c>
      <c r="GN4" s="38" t="s">
        <v>1223</v>
      </c>
      <c r="GO4" s="38" t="s">
        <v>1224</v>
      </c>
      <c r="GP4" s="38" t="s">
        <v>1222</v>
      </c>
      <c r="GQ4" s="35" t="s">
        <v>2329</v>
      </c>
      <c r="GR4" s="31" t="s">
        <v>2340</v>
      </c>
      <c r="GS4" s="35" t="s">
        <v>1317</v>
      </c>
      <c r="GT4" s="35" t="s">
        <v>1186</v>
      </c>
      <c r="GU4" s="35" t="s">
        <v>1185</v>
      </c>
      <c r="GV4" s="35" t="s">
        <v>1318</v>
      </c>
      <c r="GW4" s="35" t="s">
        <v>1208</v>
      </c>
      <c r="GX4" s="35" t="s">
        <v>1319</v>
      </c>
      <c r="GY4" s="35" t="s">
        <v>1323</v>
      </c>
      <c r="GZ4" s="35" t="s">
        <v>1322</v>
      </c>
    </row>
    <row r="5" spans="1:208" s="31" customFormat="1" ht="30.75" hidden="1" customHeight="1" x14ac:dyDescent="0.25">
      <c r="A5" s="37" t="s">
        <v>1071</v>
      </c>
      <c r="B5" s="37" t="s">
        <v>1071</v>
      </c>
      <c r="C5" s="37" t="s">
        <v>1071</v>
      </c>
      <c r="D5" s="31" t="str">
        <f>B5</f>
        <v>TÜRKİYE</v>
      </c>
      <c r="E5" s="67">
        <f t="shared" ref="E5:O5" si="0">SUM(E6:E990)</f>
        <v>96085</v>
      </c>
      <c r="F5" s="67">
        <f t="shared" si="0"/>
        <v>401982</v>
      </c>
      <c r="G5" s="67">
        <f t="shared" si="0"/>
        <v>561812</v>
      </c>
      <c r="H5" s="67">
        <f t="shared" si="0"/>
        <v>1059879</v>
      </c>
      <c r="I5" s="68">
        <f>SUM(I6:I977)</f>
        <v>67719</v>
      </c>
      <c r="J5" s="69">
        <f t="shared" si="0"/>
        <v>111969</v>
      </c>
      <c r="K5" s="69">
        <f>SUM(K6:K990)</f>
        <v>402326</v>
      </c>
      <c r="L5" s="69">
        <f t="shared" si="0"/>
        <v>642365</v>
      </c>
      <c r="M5" s="69">
        <f t="shared" si="0"/>
        <v>1156660</v>
      </c>
      <c r="N5" s="69">
        <f t="shared" si="0"/>
        <v>138439</v>
      </c>
      <c r="O5" s="69">
        <f t="shared" si="0"/>
        <v>74141</v>
      </c>
      <c r="P5" s="69">
        <f>SUM(P6:P977)</f>
        <v>973304</v>
      </c>
      <c r="Q5" s="69">
        <f>SUM(Q6:Q977)</f>
        <v>1229886</v>
      </c>
      <c r="R5" s="69">
        <f>SUM(R6:R977)</f>
        <v>926196</v>
      </c>
      <c r="S5" s="70">
        <f t="shared" ref="S5" si="1">J5/P5</f>
        <v>0.11504011079785967</v>
      </c>
      <c r="T5" s="70">
        <f t="shared" ref="T5" si="2">K5/Q5</f>
        <v>0.32712462781103291</v>
      </c>
      <c r="U5" s="71">
        <v>0.32679999999999998</v>
      </c>
      <c r="V5" s="71">
        <v>0.41570000000000001</v>
      </c>
      <c r="W5" s="71">
        <v>0.53779999999999994</v>
      </c>
      <c r="X5" s="18">
        <f>SUM(AI6:AI990)</f>
        <v>649813</v>
      </c>
      <c r="Y5" s="18">
        <f>SUM(Y6:Y990)</f>
        <v>973304</v>
      </c>
      <c r="Z5" s="18">
        <f t="shared" ref="Z5:AH5" si="3">SUM(Z6:Z990)</f>
        <v>1229886</v>
      </c>
      <c r="AA5" s="18">
        <f t="shared" si="3"/>
        <v>926196</v>
      </c>
      <c r="AB5" s="18">
        <f t="shared" si="3"/>
        <v>313049</v>
      </c>
      <c r="AC5" s="18">
        <f t="shared" si="3"/>
        <v>283620</v>
      </c>
      <c r="AD5" s="18">
        <f t="shared" si="3"/>
        <v>27793</v>
      </c>
      <c r="AE5" s="18">
        <f t="shared" si="3"/>
        <v>58265</v>
      </c>
      <c r="AF5" s="72">
        <f>SUM(AF6:AF977)</f>
        <v>71003</v>
      </c>
      <c r="AG5" s="18">
        <f t="shared" si="3"/>
        <v>114210</v>
      </c>
      <c r="AH5" s="18">
        <f t="shared" si="3"/>
        <v>413720</v>
      </c>
      <c r="AI5" s="18">
        <f t="shared" ref="AI5:AO5" si="4">SUM(AI6:AI977)</f>
        <v>649813</v>
      </c>
      <c r="AJ5" s="18">
        <f t="shared" si="4"/>
        <v>31363</v>
      </c>
      <c r="AK5" s="18">
        <f t="shared" si="4"/>
        <v>1209106</v>
      </c>
      <c r="AL5" s="18">
        <f t="shared" si="4"/>
        <v>136180</v>
      </c>
      <c r="AM5" s="18">
        <f t="shared" si="4"/>
        <v>167543</v>
      </c>
      <c r="AN5" s="73">
        <f>SUM(AN6:AN977)</f>
        <v>54211</v>
      </c>
      <c r="AO5" s="18">
        <f t="shared" si="4"/>
        <v>132949</v>
      </c>
      <c r="AP5" s="74">
        <f t="shared" ref="AP5" si="5">AG5/Y5</f>
        <v>0.11734257744753951</v>
      </c>
      <c r="AQ5" s="74">
        <f t="shared" ref="AQ5" si="6">AH5/Z5</f>
        <v>0.33638890108514125</v>
      </c>
      <c r="AR5" s="75">
        <v>0.33260000000000001</v>
      </c>
      <c r="AS5" s="75">
        <v>0.42959999999999998</v>
      </c>
      <c r="AT5" s="76">
        <v>0.55479999999999996</v>
      </c>
      <c r="AU5" s="77">
        <f>SUM(AU6:AU977)</f>
        <v>956907</v>
      </c>
      <c r="AV5" s="77">
        <f t="shared" ref="AV5:AW5" si="7">SUM(AV6:AV977)</f>
        <v>1279390</v>
      </c>
      <c r="AW5" s="77">
        <f t="shared" si="7"/>
        <v>975285</v>
      </c>
      <c r="AX5" s="78">
        <f>SUM(AX6:AX977)</f>
        <v>76783</v>
      </c>
      <c r="AY5" s="79">
        <f>SUM(AY6:AY977)</f>
        <v>1315854</v>
      </c>
      <c r="AZ5" s="79">
        <f t="shared" ref="AZ5:BE5" si="8">SUM(AZ6:AZ977)</f>
        <v>121483</v>
      </c>
      <c r="BA5" s="79">
        <f t="shared" si="8"/>
        <v>463882</v>
      </c>
      <c r="BB5" s="79">
        <f t="shared" si="8"/>
        <v>691420</v>
      </c>
      <c r="BC5" s="79">
        <f t="shared" si="8"/>
        <v>39069</v>
      </c>
      <c r="BD5" s="80">
        <f t="shared" si="8"/>
        <v>148171</v>
      </c>
      <c r="BE5" s="81">
        <f t="shared" si="8"/>
        <v>69210</v>
      </c>
      <c r="BF5" s="82">
        <f t="shared" ref="BF5" si="9">AZ5/AW5</f>
        <v>0.12456153842210226</v>
      </c>
      <c r="BG5" s="82">
        <f t="shared" ref="BG5" si="10">BA5/AV5</f>
        <v>0.36258060481948429</v>
      </c>
      <c r="BH5" s="83">
        <v>0.35520000000000002</v>
      </c>
      <c r="BI5" s="83">
        <v>0.45700000000000002</v>
      </c>
      <c r="BJ5" s="83">
        <v>0.58789999999999998</v>
      </c>
      <c r="BK5" s="84">
        <f t="shared" ref="BK5:BR5" si="11">SUM(BK6:BK977)</f>
        <v>1009359</v>
      </c>
      <c r="BL5" s="84">
        <f t="shared" si="11"/>
        <v>1338077</v>
      </c>
      <c r="BM5" s="84">
        <f t="shared" si="11"/>
        <v>972232</v>
      </c>
      <c r="BN5" s="84">
        <f t="shared" si="11"/>
        <v>664901</v>
      </c>
      <c r="BO5" s="84">
        <f t="shared" si="11"/>
        <v>313976</v>
      </c>
      <c r="BP5" s="84">
        <f t="shared" si="11"/>
        <v>300158</v>
      </c>
      <c r="BQ5" s="84">
        <f t="shared" si="11"/>
        <v>30836</v>
      </c>
      <c r="BR5" s="84">
        <f t="shared" si="11"/>
        <v>83450</v>
      </c>
      <c r="BS5" s="84">
        <f t="shared" ref="BS5:CA5" si="12">SUM(BS6:BS977)</f>
        <v>77783</v>
      </c>
      <c r="BT5" s="84">
        <f t="shared" si="12"/>
        <v>128876</v>
      </c>
      <c r="BU5" s="84">
        <f t="shared" si="12"/>
        <v>498486</v>
      </c>
      <c r="BV5" s="84">
        <f t="shared" si="12"/>
        <v>818177</v>
      </c>
      <c r="BW5" s="84">
        <f t="shared" si="12"/>
        <v>41863</v>
      </c>
      <c r="BX5" s="84">
        <f t="shared" ref="BX5:BX6" si="13">SUM(BT5:BW5)</f>
        <v>1487402</v>
      </c>
      <c r="BY5" s="84">
        <f t="shared" si="12"/>
        <v>42580</v>
      </c>
      <c r="BZ5" s="84">
        <f t="shared" si="12"/>
        <v>160865</v>
      </c>
      <c r="CA5" s="84">
        <f t="shared" si="12"/>
        <v>41523</v>
      </c>
      <c r="CB5" s="31">
        <f>SUM(CB6:CB977)</f>
        <v>115794</v>
      </c>
      <c r="CC5" s="85">
        <f t="shared" ref="CC5" si="14">BT5/BK5</f>
        <v>0.12768103321018587</v>
      </c>
      <c r="CD5" s="85">
        <f t="shared" ref="CD5" si="15">BU5/BL5</f>
        <v>0.37253909902045995</v>
      </c>
      <c r="CE5" s="86">
        <v>0.38519999999999999</v>
      </c>
      <c r="CF5" s="86">
        <v>0.50419999999999998</v>
      </c>
      <c r="CG5" s="86">
        <v>0.66869999999999996</v>
      </c>
      <c r="CH5" s="87">
        <f t="shared" ref="CH5" si="16">BM5-(BV5-BZ5)</f>
        <v>314920</v>
      </c>
      <c r="CI5" s="31">
        <f t="shared" ref="CI5" si="17">(BM5+BO5)-(BV5+CB5)</f>
        <v>352237</v>
      </c>
      <c r="CJ5" s="31">
        <f t="shared" ref="CJ5:CJ6" si="18">CR5+CZ5</f>
        <v>4320</v>
      </c>
      <c r="CK5" s="31">
        <f t="shared" ref="CK5:CP5" si="19">CS5+DA5</f>
        <v>13870</v>
      </c>
      <c r="CL5" s="31">
        <f t="shared" si="19"/>
        <v>20591</v>
      </c>
      <c r="CM5" s="31">
        <f>CU5+DC5</f>
        <v>178763</v>
      </c>
      <c r="CN5" s="31">
        <f t="shared" si="19"/>
        <v>37977</v>
      </c>
      <c r="CO5" s="31">
        <f t="shared" si="19"/>
        <v>64506</v>
      </c>
      <c r="CP5" s="31">
        <f t="shared" si="19"/>
        <v>71842</v>
      </c>
      <c r="CQ5" s="31">
        <f t="shared" ref="CQ5:CQ6" si="20">CY5+DG5</f>
        <v>4438</v>
      </c>
      <c r="CR5" s="88">
        <f t="shared" ref="CR5:FL5" si="21">SUM(CR6:CR977)</f>
        <v>3282</v>
      </c>
      <c r="CS5" s="88">
        <f t="shared" si="21"/>
        <v>10963</v>
      </c>
      <c r="CT5" s="88">
        <f t="shared" si="21"/>
        <v>16732</v>
      </c>
      <c r="CU5" s="88">
        <f>CV5+CW5+CX5+CY5</f>
        <v>137971</v>
      </c>
      <c r="CV5" s="88">
        <f t="shared" si="21"/>
        <v>35088</v>
      </c>
      <c r="CW5" s="88">
        <f t="shared" si="21"/>
        <v>52565</v>
      </c>
      <c r="CX5" s="88">
        <f t="shared" si="21"/>
        <v>47638</v>
      </c>
      <c r="CY5" s="88">
        <f t="shared" si="21"/>
        <v>2680</v>
      </c>
      <c r="CZ5" s="88">
        <f t="shared" si="21"/>
        <v>1038</v>
      </c>
      <c r="DA5" s="88">
        <f t="shared" si="21"/>
        <v>2907</v>
      </c>
      <c r="DB5" s="88">
        <f t="shared" si="21"/>
        <v>3859</v>
      </c>
      <c r="DC5" s="88">
        <f t="shared" ref="DC5:DC6" si="22">DD5+DE5+DF5+DG5</f>
        <v>40792</v>
      </c>
      <c r="DD5" s="88">
        <f t="shared" si="21"/>
        <v>2889</v>
      </c>
      <c r="DE5" s="88">
        <f t="shared" si="21"/>
        <v>11941</v>
      </c>
      <c r="DF5" s="88">
        <f t="shared" si="21"/>
        <v>24204</v>
      </c>
      <c r="DG5" s="88">
        <f t="shared" si="21"/>
        <v>1758</v>
      </c>
      <c r="DH5" s="88">
        <f t="shared" si="21"/>
        <v>2511</v>
      </c>
      <c r="DI5" s="88">
        <f t="shared" si="21"/>
        <v>17870</v>
      </c>
      <c r="DJ5" s="88">
        <f t="shared" si="21"/>
        <v>12698</v>
      </c>
      <c r="DK5" s="88">
        <f t="shared" ref="DK5:DK6" si="23">DL5+DM5+DN5+DO5</f>
        <v>369073</v>
      </c>
      <c r="DL5" s="88">
        <f t="shared" si="21"/>
        <v>40740</v>
      </c>
      <c r="DM5" s="88">
        <f t="shared" si="21"/>
        <v>139004</v>
      </c>
      <c r="DN5" s="88">
        <f t="shared" si="21"/>
        <v>180516</v>
      </c>
      <c r="DO5" s="88">
        <f t="shared" si="21"/>
        <v>8813</v>
      </c>
      <c r="DP5" s="88">
        <f t="shared" si="21"/>
        <v>19423</v>
      </c>
      <c r="DQ5" s="88">
        <f t="shared" si="21"/>
        <v>39053</v>
      </c>
      <c r="DR5" s="88">
        <f t="shared" si="21"/>
        <v>28737</v>
      </c>
      <c r="DS5" s="88">
        <f t="shared" ref="DS5:DS6" si="24">DT5+DU5+DV5+DW5</f>
        <v>774176</v>
      </c>
      <c r="DT5" s="88">
        <f t="shared" si="21"/>
        <v>18745</v>
      </c>
      <c r="DU5" s="88">
        <f t="shared" si="21"/>
        <v>221674</v>
      </c>
      <c r="DV5" s="88">
        <f t="shared" si="21"/>
        <v>507664</v>
      </c>
      <c r="DW5" s="88">
        <f t="shared" si="21"/>
        <v>26093</v>
      </c>
      <c r="DX5" s="88">
        <f t="shared" si="21"/>
        <v>586</v>
      </c>
      <c r="DY5" s="88">
        <f t="shared" si="21"/>
        <v>1389</v>
      </c>
      <c r="DZ5" s="88">
        <f t="shared" si="21"/>
        <v>1520</v>
      </c>
      <c r="EA5" s="88">
        <f t="shared" ref="EA5:EA6" si="25">EB5+EC5+ED5+EE5</f>
        <v>22018</v>
      </c>
      <c r="EB5" s="88">
        <f t="shared" si="21"/>
        <v>3383</v>
      </c>
      <c r="EC5" s="88">
        <f t="shared" si="21"/>
        <v>8968</v>
      </c>
      <c r="ED5" s="88">
        <f t="shared" si="21"/>
        <v>9219</v>
      </c>
      <c r="EE5" s="88">
        <f t="shared" si="21"/>
        <v>448</v>
      </c>
      <c r="EF5" s="88">
        <f t="shared" si="21"/>
        <v>1784</v>
      </c>
      <c r="EG5" s="88">
        <f t="shared" si="21"/>
        <v>5855</v>
      </c>
      <c r="EH5" s="88">
        <f t="shared" si="21"/>
        <v>8359</v>
      </c>
      <c r="EI5" s="88">
        <f t="shared" ref="EI5:EI6" si="26">EJ5+EK5+EL5+EM5</f>
        <v>60586</v>
      </c>
      <c r="EJ5" s="88">
        <f t="shared" si="21"/>
        <v>20923</v>
      </c>
      <c r="EK5" s="88">
        <f t="shared" si="21"/>
        <v>23069</v>
      </c>
      <c r="EL5" s="88">
        <f t="shared" si="21"/>
        <v>15542</v>
      </c>
      <c r="EM5" s="88">
        <f t="shared" si="21"/>
        <v>1052</v>
      </c>
      <c r="EN5" s="88">
        <f t="shared" si="21"/>
        <v>157</v>
      </c>
      <c r="EO5" s="88">
        <f t="shared" si="21"/>
        <v>669</v>
      </c>
      <c r="EP5" s="88">
        <f t="shared" si="21"/>
        <v>687</v>
      </c>
      <c r="EQ5" s="88">
        <f t="shared" ref="EQ5:EQ6" si="27">ER5+ES5+ET5+EU5</f>
        <v>13141</v>
      </c>
      <c r="ER5" s="88">
        <f t="shared" si="21"/>
        <v>3129</v>
      </c>
      <c r="ES5" s="88">
        <f t="shared" si="21"/>
        <v>5653</v>
      </c>
      <c r="ET5" s="88">
        <f t="shared" si="21"/>
        <v>4264</v>
      </c>
      <c r="EU5" s="88">
        <f t="shared" si="21"/>
        <v>95</v>
      </c>
      <c r="EV5" s="88">
        <f t="shared" si="21"/>
        <v>1930</v>
      </c>
      <c r="EW5" s="88">
        <f t="shared" si="21"/>
        <v>4126</v>
      </c>
      <c r="EX5" s="88">
        <f t="shared" si="21"/>
        <v>4472</v>
      </c>
      <c r="EY5" s="88">
        <f t="shared" ref="EY5:EY6" si="28">EZ5+FA5+FB5+FC5</f>
        <v>58870</v>
      </c>
      <c r="EZ5" s="88">
        <f t="shared" si="21"/>
        <v>1104</v>
      </c>
      <c r="FA5" s="88">
        <f t="shared" si="21"/>
        <v>31679</v>
      </c>
      <c r="FB5" s="88">
        <f t="shared" si="21"/>
        <v>25249</v>
      </c>
      <c r="FC5" s="88">
        <f t="shared" si="21"/>
        <v>838</v>
      </c>
      <c r="FD5" s="88">
        <f t="shared" si="21"/>
        <v>110</v>
      </c>
      <c r="FE5" s="88">
        <f t="shared" si="21"/>
        <v>510</v>
      </c>
      <c r="FF5" s="88">
        <f t="shared" si="21"/>
        <v>569</v>
      </c>
      <c r="FG5" s="88">
        <f t="shared" ref="FG5:FG6" si="29">FH5+FI5+FJ5+FK5</f>
        <v>7619</v>
      </c>
      <c r="FH5" s="88">
        <f t="shared" si="21"/>
        <v>2497</v>
      </c>
      <c r="FI5" s="88">
        <f t="shared" si="21"/>
        <v>2979</v>
      </c>
      <c r="FJ5" s="88">
        <f t="shared" si="21"/>
        <v>2081</v>
      </c>
      <c r="FK5" s="88">
        <f t="shared" si="21"/>
        <v>62</v>
      </c>
      <c r="FL5" s="88">
        <f t="shared" si="21"/>
        <v>10</v>
      </c>
      <c r="FM5" s="88">
        <f t="shared" ref="FM5:GA5" si="30">SUM(FM6:FM977)</f>
        <v>31</v>
      </c>
      <c r="FN5" s="88">
        <f t="shared" si="30"/>
        <v>84</v>
      </c>
      <c r="FO5" s="88">
        <f t="shared" ref="FO5:FO6" si="31">FP5+FQ5+FR5+FS5</f>
        <v>470</v>
      </c>
      <c r="FP5" s="88">
        <f t="shared" si="30"/>
        <v>55</v>
      </c>
      <c r="FQ5" s="88">
        <f t="shared" si="30"/>
        <v>181</v>
      </c>
      <c r="FR5" s="88">
        <f t="shared" si="30"/>
        <v>224</v>
      </c>
      <c r="FS5" s="88">
        <f t="shared" si="30"/>
        <v>10</v>
      </c>
      <c r="FT5" s="88">
        <f t="shared" si="30"/>
        <v>0</v>
      </c>
      <c r="FU5" s="88">
        <f t="shared" si="30"/>
        <v>0</v>
      </c>
      <c r="FV5" s="88">
        <f t="shared" si="30"/>
        <v>66</v>
      </c>
      <c r="FW5" s="88">
        <f t="shared" ref="FW5:FW6" si="32">FX5+FY5+FZ5+GA5</f>
        <v>0</v>
      </c>
      <c r="FX5" s="88">
        <f t="shared" si="30"/>
        <v>0</v>
      </c>
      <c r="FY5" s="88">
        <f t="shared" si="30"/>
        <v>0</v>
      </c>
      <c r="FZ5" s="88">
        <f t="shared" si="30"/>
        <v>0</v>
      </c>
      <c r="GA5" s="88">
        <f t="shared" si="30"/>
        <v>0</v>
      </c>
      <c r="GB5" s="88">
        <f t="shared" ref="GB5:GB6" si="33">EV5+FD5+FL5+FT5</f>
        <v>2050</v>
      </c>
      <c r="GC5" s="88">
        <f t="shared" ref="GC5:GH5" si="34">EW5+FE5+FM5+FU5</f>
        <v>4667</v>
      </c>
      <c r="GD5" s="88">
        <f t="shared" si="34"/>
        <v>5191</v>
      </c>
      <c r="GE5" s="88">
        <f t="shared" si="34"/>
        <v>66959</v>
      </c>
      <c r="GF5" s="88">
        <f t="shared" si="34"/>
        <v>3656</v>
      </c>
      <c r="GG5" s="88">
        <f t="shared" si="34"/>
        <v>34839</v>
      </c>
      <c r="GH5" s="88">
        <f t="shared" si="34"/>
        <v>27554</v>
      </c>
      <c r="GI5" s="88">
        <f t="shared" ref="GI5:GI6" si="35">FC5+FK5+FS5+GA5</f>
        <v>910</v>
      </c>
      <c r="GJ5" s="89">
        <f t="shared" ref="GJ5" si="36">(CG5-W5)/W5</f>
        <v>0.24339903309780594</v>
      </c>
      <c r="GK5" s="90">
        <f>(BX5-AY5)/AY5</f>
        <v>0.13037008665095065</v>
      </c>
      <c r="GR5" s="31">
        <f>SUM(GR6:GR977)</f>
        <v>1338643</v>
      </c>
      <c r="GS5" s="31">
        <f t="shared" ref="GS5" si="37">DH5+DP5+DX5</f>
        <v>22520</v>
      </c>
      <c r="GT5" s="31">
        <f t="shared" ref="GT5" si="38">DJ5+DR5+DZ5</f>
        <v>42955</v>
      </c>
      <c r="GU5" s="31">
        <f t="shared" ref="GU5" si="39">DI5+DQ5+DY5</f>
        <v>58312</v>
      </c>
      <c r="GV5" s="31">
        <f t="shared" ref="GV5" si="40">DL5+DM5+DN5+DO5+DT5+DU5+DV5+DW5+EB5+EC5+ED5+EE5</f>
        <v>1165267</v>
      </c>
      <c r="GW5" s="31">
        <f t="shared" ref="GW5" si="41">DN5+DO5+DV5+DW5+ED5+EE5</f>
        <v>732753</v>
      </c>
      <c r="GX5" s="31">
        <f t="shared" ref="GX5" si="42">GV5-(DL5+DT5+EB5)</f>
        <v>1102399</v>
      </c>
      <c r="GY5" s="91">
        <f>GV5*$GY$1*$GY$2</f>
        <v>1048740300</v>
      </c>
      <c r="GZ5" s="91">
        <f>GW5*$GY$1*$GY$2</f>
        <v>659477700</v>
      </c>
    </row>
    <row r="6" spans="1:208" ht="15.75" hidden="1" customHeight="1" x14ac:dyDescent="0.25">
      <c r="A6" s="22" t="s">
        <v>1111</v>
      </c>
      <c r="B6" s="92" t="s">
        <v>2</v>
      </c>
      <c r="C6" s="93" t="s">
        <v>3</v>
      </c>
      <c r="D6" s="35" t="s">
        <v>2</v>
      </c>
      <c r="E6" s="94">
        <v>9</v>
      </c>
      <c r="F6" s="94">
        <v>88</v>
      </c>
      <c r="G6" s="94">
        <v>114</v>
      </c>
      <c r="H6" s="94">
        <v>211</v>
      </c>
      <c r="I6" s="95">
        <v>15</v>
      </c>
      <c r="J6" s="96">
        <v>10</v>
      </c>
      <c r="K6" s="96">
        <v>68</v>
      </c>
      <c r="L6" s="96">
        <v>138</v>
      </c>
      <c r="M6" s="96">
        <v>216</v>
      </c>
      <c r="N6" s="97">
        <v>31</v>
      </c>
      <c r="O6" s="97">
        <v>14</v>
      </c>
      <c r="P6" s="98">
        <v>193</v>
      </c>
      <c r="Q6" s="98">
        <v>270</v>
      </c>
      <c r="R6" s="98">
        <v>213</v>
      </c>
      <c r="S6" s="70">
        <f t="shared" ref="S6" si="43">J6/P6</f>
        <v>5.181347150259067E-2</v>
      </c>
      <c r="T6" s="70">
        <f t="shared" ref="T6" si="44">K6/Q6</f>
        <v>0.25185185185185183</v>
      </c>
      <c r="U6" s="70">
        <f t="shared" ref="U6" si="45">((J6+K6+L6)-N6)/(P6+Q6+R6)</f>
        <v>0.27366863905325445</v>
      </c>
      <c r="V6" s="70">
        <f t="shared" ref="V6" si="46">((K6+L6)-N6)/(Q6+R6)</f>
        <v>0.36231884057971014</v>
      </c>
      <c r="W6" s="70">
        <f t="shared" ref="W6" si="47">(L6-N6)/R6</f>
        <v>0.50234741784037562</v>
      </c>
      <c r="X6" s="99">
        <v>247</v>
      </c>
      <c r="Y6" s="99">
        <v>193</v>
      </c>
      <c r="Z6" s="99">
        <v>270</v>
      </c>
      <c r="AA6" s="99">
        <v>213</v>
      </c>
      <c r="AB6" s="99">
        <v>59</v>
      </c>
      <c r="AC6" s="99">
        <v>49</v>
      </c>
      <c r="AD6" s="17">
        <v>16</v>
      </c>
      <c r="AE6" s="17">
        <v>17</v>
      </c>
      <c r="AF6" s="100">
        <v>18</v>
      </c>
      <c r="AG6" s="101">
        <v>14</v>
      </c>
      <c r="AH6" s="101">
        <v>94</v>
      </c>
      <c r="AI6" s="101">
        <v>163</v>
      </c>
      <c r="AJ6" s="101">
        <v>1</v>
      </c>
      <c r="AK6" s="101">
        <f t="shared" ref="AK6" si="48">AG6+AH6+AI6+AJ6</f>
        <v>272</v>
      </c>
      <c r="AL6" s="101">
        <f t="shared" ref="AL6" si="49">AM6-AJ6</f>
        <v>26</v>
      </c>
      <c r="AM6" s="101">
        <v>27</v>
      </c>
      <c r="AN6" s="102">
        <v>12</v>
      </c>
      <c r="AO6" s="103">
        <v>26</v>
      </c>
      <c r="AP6" s="74">
        <f t="shared" ref="AP6" si="50">AG6/Y6</f>
        <v>7.2538860103626937E-2</v>
      </c>
      <c r="AQ6" s="74">
        <f t="shared" ref="AQ6" si="51">AH6/Z6</f>
        <v>0.34814814814814815</v>
      </c>
      <c r="AR6" s="104">
        <f t="shared" ref="AR6" si="52">((AG6+AH6+AI6)-AL6)/(Y6+Z6+AA6)</f>
        <v>0.3624260355029586</v>
      </c>
      <c r="AS6" s="104">
        <f t="shared" ref="AS6" si="53">((AH6+AI6)-AL6)/(Z6+AA6)</f>
        <v>0.47826086956521741</v>
      </c>
      <c r="AT6" s="104">
        <f t="shared" ref="AT6" si="54">(AI6-AL6)/AA6</f>
        <v>0.64319248826291076</v>
      </c>
      <c r="AU6" s="105">
        <v>185</v>
      </c>
      <c r="AV6" s="105">
        <v>240</v>
      </c>
      <c r="AW6" s="105">
        <v>202</v>
      </c>
      <c r="AX6" s="100">
        <v>18</v>
      </c>
      <c r="AY6" s="106">
        <v>263</v>
      </c>
      <c r="AZ6" s="106">
        <v>18</v>
      </c>
      <c r="BA6" s="106">
        <v>77</v>
      </c>
      <c r="BB6" s="106">
        <v>167</v>
      </c>
      <c r="BC6" s="106">
        <v>1</v>
      </c>
      <c r="BD6" s="107">
        <v>37</v>
      </c>
      <c r="BE6" s="108">
        <v>19</v>
      </c>
      <c r="BF6" s="82">
        <f t="shared" ref="BF6" si="55">AZ6/AW6</f>
        <v>8.9108910891089105E-2</v>
      </c>
      <c r="BG6" s="82">
        <f t="shared" ref="BG6" si="56">BA6/AV6</f>
        <v>0.32083333333333336</v>
      </c>
      <c r="BH6" s="83">
        <f t="shared" ref="BH6" si="57">((AZ6+BA6+BB6)-BD6)/(AW6+AV6+AU6)</f>
        <v>0.35885167464114831</v>
      </c>
      <c r="BI6" s="83">
        <f t="shared" ref="BI6" si="58">((BA6+BB6)-BD6)/(AV6+AU6)</f>
        <v>0.48705882352941177</v>
      </c>
      <c r="BJ6" s="83">
        <f t="shared" ref="BJ6" si="59">(BB6-BD6)/AU6</f>
        <v>0.70270270270270274</v>
      </c>
      <c r="BK6" s="2">
        <v>210</v>
      </c>
      <c r="BL6" s="2">
        <v>281</v>
      </c>
      <c r="BM6" s="2">
        <v>214</v>
      </c>
      <c r="BN6" s="2">
        <v>134</v>
      </c>
      <c r="BO6" s="2">
        <v>60</v>
      </c>
      <c r="BP6" s="2">
        <v>56</v>
      </c>
      <c r="BQ6" s="109">
        <v>14</v>
      </c>
      <c r="BR6" s="109">
        <v>20</v>
      </c>
      <c r="BS6" s="110">
        <v>17</v>
      </c>
      <c r="BT6" s="109">
        <v>20</v>
      </c>
      <c r="BU6" s="109">
        <v>139</v>
      </c>
      <c r="BV6" s="109">
        <v>168</v>
      </c>
      <c r="BW6" s="109">
        <v>6</v>
      </c>
      <c r="BX6" s="84">
        <f t="shared" si="13"/>
        <v>333</v>
      </c>
      <c r="BY6" s="111">
        <v>11</v>
      </c>
      <c r="BZ6" s="109">
        <v>30</v>
      </c>
      <c r="CA6" s="109">
        <v>6</v>
      </c>
      <c r="CB6" s="1">
        <v>16</v>
      </c>
      <c r="CC6" s="112">
        <f t="shared" ref="CC6" si="60">BT6/BK6</f>
        <v>9.5238095238095233E-2</v>
      </c>
      <c r="CD6" s="112">
        <f t="shared" ref="CD6" si="61">BU6/BL6</f>
        <v>0.49466192170818507</v>
      </c>
      <c r="CE6" s="112">
        <f t="shared" ref="CE6" si="62">((BT6+BU6+BV6)-BZ6)/(BK6+BL6+BM6)</f>
        <v>0.42127659574468085</v>
      </c>
      <c r="CF6" s="112">
        <f t="shared" ref="CF6" si="63">((BU6+BV6)-BZ6)/(BL6+BM6)</f>
        <v>0.55959595959595965</v>
      </c>
      <c r="CG6" s="112">
        <f t="shared" ref="CG6" si="64">(BV6-BZ6)/BM6</f>
        <v>0.64485981308411211</v>
      </c>
      <c r="CH6" s="87">
        <f t="shared" ref="CH6" si="65">BM6-(BV6-BZ6)</f>
        <v>76</v>
      </c>
      <c r="CI6" s="31">
        <f t="shared" ref="CI6" si="66">(BM6+BO6)-(BV6+CB6)</f>
        <v>90</v>
      </c>
      <c r="CJ6" s="31">
        <f t="shared" si="18"/>
        <v>0</v>
      </c>
      <c r="CK6" s="31">
        <f t="shared" ref="CK6" si="67">CS6+DA6</f>
        <v>0</v>
      </c>
      <c r="CL6" s="31">
        <f t="shared" ref="CL6" si="68">CT6+DB6</f>
        <v>0</v>
      </c>
      <c r="CM6" s="113">
        <f t="shared" ref="CM6" si="69">CU6+DC6</f>
        <v>0</v>
      </c>
      <c r="CN6" s="31">
        <f t="shared" ref="CN6" si="70">CV6+DD6</f>
        <v>0</v>
      </c>
      <c r="CO6" s="31">
        <f t="shared" ref="CO6" si="71">CW6+DE6</f>
        <v>0</v>
      </c>
      <c r="CP6" s="31">
        <f t="shared" ref="CP6" si="72">CX6+DF6</f>
        <v>0</v>
      </c>
      <c r="CQ6" s="31">
        <f t="shared" si="20"/>
        <v>0</v>
      </c>
      <c r="CU6" s="88">
        <f t="shared" ref="CU6:CU69" si="73">CV6+CW6+CX6+CY6</f>
        <v>0</v>
      </c>
      <c r="DC6" s="88">
        <f t="shared" si="22"/>
        <v>0</v>
      </c>
      <c r="DK6" s="88">
        <f t="shared" si="23"/>
        <v>0</v>
      </c>
      <c r="DP6" s="32">
        <v>14</v>
      </c>
      <c r="DQ6" s="32">
        <v>20</v>
      </c>
      <c r="DR6" s="32">
        <v>17</v>
      </c>
      <c r="DS6" s="88">
        <f t="shared" si="24"/>
        <v>333</v>
      </c>
      <c r="DT6" s="32">
        <v>20</v>
      </c>
      <c r="DU6" s="32">
        <v>139</v>
      </c>
      <c r="DV6" s="32">
        <v>168</v>
      </c>
      <c r="DW6" s="32">
        <v>6</v>
      </c>
      <c r="EA6" s="88">
        <f t="shared" si="25"/>
        <v>0</v>
      </c>
      <c r="EI6" s="88">
        <f t="shared" si="26"/>
        <v>0</v>
      </c>
      <c r="EQ6" s="88">
        <f t="shared" si="27"/>
        <v>0</v>
      </c>
      <c r="EY6" s="88">
        <f t="shared" si="28"/>
        <v>0</v>
      </c>
      <c r="FG6" s="88">
        <f t="shared" si="29"/>
        <v>0</v>
      </c>
      <c r="FO6" s="88">
        <f t="shared" si="31"/>
        <v>0</v>
      </c>
      <c r="FW6" s="110">
        <f t="shared" si="32"/>
        <v>0</v>
      </c>
      <c r="GB6" s="110">
        <f t="shared" si="33"/>
        <v>0</v>
      </c>
      <c r="GC6" s="110">
        <f t="shared" ref="GC6" si="74">EW6+FE6+FM6+FU6</f>
        <v>0</v>
      </c>
      <c r="GD6" s="110">
        <f t="shared" ref="GD6" si="75">EX6+FF6+FN6+FV6</f>
        <v>0</v>
      </c>
      <c r="GE6" s="110">
        <f t="shared" ref="GE6" si="76">EY6+FG6+FO6+FW6</f>
        <v>0</v>
      </c>
      <c r="GF6" s="110">
        <f t="shared" ref="GF6" si="77">EZ6+FH6+FP6+FX6</f>
        <v>0</v>
      </c>
      <c r="GG6" s="110">
        <f t="shared" ref="GG6" si="78">FA6+FI6+FQ6+FY6</f>
        <v>0</v>
      </c>
      <c r="GH6" s="110">
        <f t="shared" ref="GH6" si="79">FB6+FJ6+FR6+FZ6</f>
        <v>0</v>
      </c>
      <c r="GI6" s="110">
        <f t="shared" si="35"/>
        <v>0</v>
      </c>
      <c r="GJ6" s="114">
        <f t="shared" ref="GJ6" si="80">(CG6-W6)/W6</f>
        <v>0.28369289894313898</v>
      </c>
      <c r="GK6" s="90">
        <f t="shared" ref="GK6" si="81">(BX6-AY6)/AY6</f>
        <v>0.26615969581749049</v>
      </c>
      <c r="GL6" s="92" t="s">
        <v>1228</v>
      </c>
      <c r="GM6" s="2" t="s">
        <v>1225</v>
      </c>
      <c r="GN6" s="92" t="s">
        <v>1227</v>
      </c>
      <c r="GO6" s="2" t="s">
        <v>1226</v>
      </c>
      <c r="GP6" s="92" t="s">
        <v>1229</v>
      </c>
      <c r="GR6" s="115">
        <v>276</v>
      </c>
      <c r="GS6" s="31">
        <f t="shared" ref="GS6" si="82">DH6+DP6+DX6</f>
        <v>14</v>
      </c>
      <c r="GT6" s="31">
        <f t="shared" ref="GT6" si="83">DJ6+DR6+DZ6</f>
        <v>17</v>
      </c>
      <c r="GU6" s="31">
        <f t="shared" ref="GU6" si="84">DI6+DQ6+DY6</f>
        <v>20</v>
      </c>
      <c r="GV6" s="31">
        <f t="shared" ref="GV6" si="85">DL6+DM6+DN6+DO6+DT6+DU6+DV6+DW6+EB6+EC6+ED6+EE6</f>
        <v>333</v>
      </c>
      <c r="GW6" s="31">
        <f t="shared" ref="GW6" si="86">DN6+DO6+DV6+DW6+ED6+EE6</f>
        <v>174</v>
      </c>
      <c r="GX6" s="31">
        <f t="shared" ref="GX6" si="87">GV6-(DL6+DT6+EB6)</f>
        <v>313</v>
      </c>
    </row>
    <row r="7" spans="1:208" ht="15.75" hidden="1" customHeight="1" x14ac:dyDescent="0.25">
      <c r="A7" s="22" t="s">
        <v>1111</v>
      </c>
      <c r="B7" s="2" t="s">
        <v>2</v>
      </c>
      <c r="C7" s="116" t="s">
        <v>4</v>
      </c>
      <c r="D7" s="35" t="s">
        <v>2</v>
      </c>
      <c r="E7" s="117">
        <v>185</v>
      </c>
      <c r="F7" s="117">
        <v>899</v>
      </c>
      <c r="G7" s="117">
        <v>1346</v>
      </c>
      <c r="H7" s="117">
        <v>2430</v>
      </c>
      <c r="I7" s="95">
        <v>133</v>
      </c>
      <c r="J7" s="118">
        <v>230</v>
      </c>
      <c r="K7" s="118">
        <v>857</v>
      </c>
      <c r="L7" s="118">
        <v>1373</v>
      </c>
      <c r="M7" s="118">
        <v>2460</v>
      </c>
      <c r="N7" s="119">
        <v>269</v>
      </c>
      <c r="O7" s="119">
        <v>120</v>
      </c>
      <c r="P7" s="120">
        <v>2029</v>
      </c>
      <c r="Q7" s="120">
        <v>2676</v>
      </c>
      <c r="R7" s="120">
        <v>1960</v>
      </c>
      <c r="S7" s="70">
        <f t="shared" ref="S7:S38" si="88">J7/P7</f>
        <v>0.11335633316904879</v>
      </c>
      <c r="T7" s="70">
        <f t="shared" ref="T7:T38" si="89">K7/Q7</f>
        <v>0.32025411061285503</v>
      </c>
      <c r="U7" s="70">
        <f t="shared" ref="U7:U38" si="90">((J7+K7+L7)-N7)/(P7+Q7+R7)</f>
        <v>0.32873218304576146</v>
      </c>
      <c r="V7" s="70">
        <f t="shared" ref="V7:V38" si="91">((K7+L7)-N7)/(Q7+R7)</f>
        <v>0.42299396031061259</v>
      </c>
      <c r="W7" s="70">
        <f t="shared" ref="W7:W38" si="92">(L7-N7)/R7</f>
        <v>0.56326530612244896</v>
      </c>
      <c r="X7" s="121">
        <v>2669</v>
      </c>
      <c r="Y7" s="121">
        <v>2029</v>
      </c>
      <c r="Z7" s="121">
        <v>2676</v>
      </c>
      <c r="AA7" s="121">
        <v>1960</v>
      </c>
      <c r="AB7" s="121">
        <v>702</v>
      </c>
      <c r="AC7" s="121">
        <v>709</v>
      </c>
      <c r="AD7" s="17">
        <v>52</v>
      </c>
      <c r="AE7" s="17">
        <v>93</v>
      </c>
      <c r="AF7" s="100">
        <v>135</v>
      </c>
      <c r="AG7" s="101">
        <v>231</v>
      </c>
      <c r="AH7" s="101">
        <v>882</v>
      </c>
      <c r="AI7" s="101">
        <v>1404</v>
      </c>
      <c r="AJ7" s="101">
        <v>56</v>
      </c>
      <c r="AK7" s="101">
        <f t="shared" ref="AK7:AK38" si="93">AG7+AH7+AI7+AJ7</f>
        <v>2573</v>
      </c>
      <c r="AL7" s="101">
        <f t="shared" ref="AL7:AL38" si="94">AM7-AJ7</f>
        <v>323</v>
      </c>
      <c r="AM7" s="101">
        <v>379</v>
      </c>
      <c r="AN7" s="102">
        <v>86</v>
      </c>
      <c r="AO7" s="103">
        <v>281</v>
      </c>
      <c r="AP7" s="74">
        <f t="shared" ref="AP7:AP38" si="95">AG7/Y7</f>
        <v>0.11384918679152292</v>
      </c>
      <c r="AQ7" s="74">
        <f t="shared" ref="AQ7:AQ38" si="96">AH7/Z7</f>
        <v>0.32959641255605382</v>
      </c>
      <c r="AR7" s="104">
        <f t="shared" ref="AR7:AR38" si="97">((AG7+AH7+AI7)-AL7)/(Y7+Z7+AA7)</f>
        <v>0.32918229557389345</v>
      </c>
      <c r="AS7" s="104">
        <f t="shared" ref="AS7:AS38" si="98">((AH7+AI7)-AL7)/(Z7+AA7)</f>
        <v>0.42342536669542707</v>
      </c>
      <c r="AT7" s="104">
        <f t="shared" ref="AT7:AT38" si="99">(AI7-AL7)/AA7</f>
        <v>0.55153061224489797</v>
      </c>
      <c r="AU7" s="105">
        <v>2086</v>
      </c>
      <c r="AV7" s="105">
        <v>2758</v>
      </c>
      <c r="AW7" s="105">
        <v>2047</v>
      </c>
      <c r="AX7" s="100">
        <v>145</v>
      </c>
      <c r="AY7" s="106">
        <v>2812</v>
      </c>
      <c r="AZ7" s="106">
        <v>279</v>
      </c>
      <c r="BA7" s="106">
        <v>952</v>
      </c>
      <c r="BB7" s="106">
        <v>1512</v>
      </c>
      <c r="BC7" s="106">
        <v>69</v>
      </c>
      <c r="BD7" s="107">
        <v>325</v>
      </c>
      <c r="BE7" s="108">
        <v>148</v>
      </c>
      <c r="BF7" s="82">
        <f t="shared" ref="BF7:BF38" si="100">AZ7/AW7</f>
        <v>0.13629702002931118</v>
      </c>
      <c r="BG7" s="82">
        <f t="shared" ref="BG7:BG38" si="101">BA7/AV7</f>
        <v>0.34517766497461927</v>
      </c>
      <c r="BH7" s="83">
        <f t="shared" ref="BH7:BH38" si="102">((AZ7+BA7+BB7)-BD7)/(AW7+AV7+AU7)</f>
        <v>0.35089246843709188</v>
      </c>
      <c r="BI7" s="83">
        <f t="shared" ref="BI7:BI38" si="103">((BA7+BB7)-BD7)/(AV7+AU7)</f>
        <v>0.44157720891824936</v>
      </c>
      <c r="BJ7" s="83">
        <f t="shared" ref="BJ7:BJ38" si="104">(BB7-BD7)/AU7</f>
        <v>0.5690316395014382</v>
      </c>
      <c r="BK7" s="2">
        <v>2072</v>
      </c>
      <c r="BL7" s="2">
        <v>2909</v>
      </c>
      <c r="BM7" s="2">
        <v>2054</v>
      </c>
      <c r="BN7" s="2">
        <v>1366</v>
      </c>
      <c r="BO7" s="2">
        <v>668</v>
      </c>
      <c r="BP7" s="2">
        <v>703</v>
      </c>
      <c r="BQ7" s="109">
        <v>56</v>
      </c>
      <c r="BR7" s="109">
        <v>168</v>
      </c>
      <c r="BS7" s="110">
        <v>150</v>
      </c>
      <c r="BT7" s="109">
        <v>157</v>
      </c>
      <c r="BU7" s="109">
        <v>1078</v>
      </c>
      <c r="BV7" s="109">
        <v>1776</v>
      </c>
      <c r="BW7" s="109">
        <v>66</v>
      </c>
      <c r="BX7" s="84">
        <f t="shared" ref="BX7:BX70" si="105">SUM(BT7:BW7)</f>
        <v>3077</v>
      </c>
      <c r="BY7" s="111">
        <v>75</v>
      </c>
      <c r="BZ7" s="109">
        <v>339</v>
      </c>
      <c r="CA7" s="109">
        <v>64</v>
      </c>
      <c r="CB7" s="92">
        <v>236</v>
      </c>
      <c r="CC7" s="112">
        <f t="shared" ref="CC7:CC70" si="106">BT7/BK7</f>
        <v>7.5772200772200773E-2</v>
      </c>
      <c r="CD7" s="112">
        <f t="shared" ref="CD7:CD70" si="107">BU7/BL7</f>
        <v>0.37057408044001378</v>
      </c>
      <c r="CE7" s="112">
        <f t="shared" ref="CE7:CE70" si="108">((BT7+BU7+BV7)-BZ7)/(BK7+BL7+BM7)</f>
        <v>0.37981520966595594</v>
      </c>
      <c r="CF7" s="112">
        <f t="shared" ref="CF7:CF70" si="109">((BU7+BV7)-BZ7)/(BL7+BM7)</f>
        <v>0.50674994962724162</v>
      </c>
      <c r="CG7" s="112">
        <f t="shared" ref="CG7:CG70" si="110">(BV7-BZ7)/BM7</f>
        <v>0.69961051606621227</v>
      </c>
      <c r="CH7" s="87">
        <f t="shared" ref="CH7:CH70" si="111">BM7-(BV7-BZ7)</f>
        <v>617</v>
      </c>
      <c r="CI7" s="31">
        <f t="shared" ref="CI7:CI70" si="112">(BM7+BO7)-(BV7+CB7)</f>
        <v>710</v>
      </c>
      <c r="CJ7" s="31">
        <f t="shared" ref="CJ7:CJ70" si="113">CR7+CZ7</f>
        <v>2</v>
      </c>
      <c r="CK7" s="31">
        <f t="shared" ref="CK7:CK70" si="114">CS7+DA7</f>
        <v>9</v>
      </c>
      <c r="CL7" s="31">
        <f t="shared" ref="CL7:CL70" si="115">CT7+DB7</f>
        <v>8</v>
      </c>
      <c r="CM7" s="113">
        <f t="shared" ref="CM7:CM70" si="116">CU7+DC7</f>
        <v>78</v>
      </c>
      <c r="CN7" s="31">
        <f t="shared" ref="CN7:CN70" si="117">CV7+DD7</f>
        <v>18</v>
      </c>
      <c r="CO7" s="31">
        <f t="shared" ref="CO7:CO70" si="118">CW7+DE7</f>
        <v>25</v>
      </c>
      <c r="CP7" s="31">
        <f t="shared" ref="CP7:CP70" si="119">CX7+DF7</f>
        <v>32</v>
      </c>
      <c r="CQ7" s="31">
        <f t="shared" ref="CQ7:CQ70" si="120">CY7+DG7</f>
        <v>3</v>
      </c>
      <c r="CR7" s="32">
        <v>1</v>
      </c>
      <c r="CS7" s="32">
        <v>4</v>
      </c>
      <c r="CT7" s="32">
        <v>3</v>
      </c>
      <c r="CU7" s="88">
        <f t="shared" si="73"/>
        <v>30</v>
      </c>
      <c r="CV7" s="32">
        <v>13</v>
      </c>
      <c r="CW7" s="32">
        <v>11</v>
      </c>
      <c r="CX7" s="32">
        <v>6</v>
      </c>
      <c r="CY7" s="32">
        <v>0</v>
      </c>
      <c r="CZ7" s="32">
        <v>1</v>
      </c>
      <c r="DA7" s="32">
        <v>5</v>
      </c>
      <c r="DB7" s="32">
        <v>5</v>
      </c>
      <c r="DC7" s="88">
        <f t="shared" ref="DC7:DC70" si="121">DD7+DE7+DF7+DG7</f>
        <v>48</v>
      </c>
      <c r="DD7" s="32">
        <v>5</v>
      </c>
      <c r="DE7" s="32">
        <v>14</v>
      </c>
      <c r="DF7" s="32">
        <v>26</v>
      </c>
      <c r="DG7" s="32">
        <v>3</v>
      </c>
      <c r="DH7" s="32">
        <v>12</v>
      </c>
      <c r="DI7" s="32">
        <v>64</v>
      </c>
      <c r="DJ7" s="32">
        <v>64</v>
      </c>
      <c r="DK7" s="88">
        <f t="shared" ref="DK7:DK70" si="122">DL7+DM7+DN7+DO7</f>
        <v>1361</v>
      </c>
      <c r="DL7" s="32">
        <v>85</v>
      </c>
      <c r="DM7" s="32">
        <v>484</v>
      </c>
      <c r="DN7" s="32">
        <v>775</v>
      </c>
      <c r="DO7" s="32">
        <v>17</v>
      </c>
      <c r="DP7" s="32">
        <v>37</v>
      </c>
      <c r="DQ7" s="32">
        <v>65</v>
      </c>
      <c r="DR7" s="32">
        <v>51</v>
      </c>
      <c r="DS7" s="88">
        <f t="shared" ref="DS7:DS70" si="123">DT7+DU7+DV7+DW7</f>
        <v>1195</v>
      </c>
      <c r="DT7" s="32">
        <v>8</v>
      </c>
      <c r="DU7" s="32">
        <v>347</v>
      </c>
      <c r="DV7" s="32">
        <v>801</v>
      </c>
      <c r="DW7" s="32">
        <v>39</v>
      </c>
      <c r="DX7" s="32">
        <v>3</v>
      </c>
      <c r="DY7" s="32">
        <v>9</v>
      </c>
      <c r="DZ7" s="32">
        <v>6</v>
      </c>
      <c r="EA7" s="88">
        <f t="shared" ref="EA7:EA70" si="124">EB7+EC7+ED7+EE7</f>
        <v>180</v>
      </c>
      <c r="EB7" s="32">
        <v>21</v>
      </c>
      <c r="EC7" s="32">
        <v>81</v>
      </c>
      <c r="ED7" s="32">
        <v>72</v>
      </c>
      <c r="EE7" s="32">
        <v>6</v>
      </c>
      <c r="EF7" s="32">
        <v>1</v>
      </c>
      <c r="EG7" s="32">
        <v>3</v>
      </c>
      <c r="EH7" s="32">
        <v>3</v>
      </c>
      <c r="EI7" s="88">
        <f t="shared" ref="EI7:EI70" si="125">EJ7+EK7+EL7+EM7</f>
        <v>26</v>
      </c>
      <c r="EJ7" s="32">
        <v>19</v>
      </c>
      <c r="EK7" s="32">
        <v>7</v>
      </c>
      <c r="EL7" s="32">
        <v>0</v>
      </c>
      <c r="EM7" s="32">
        <v>0</v>
      </c>
      <c r="EQ7" s="88">
        <f t="shared" ref="EQ7:EQ70" si="126">ER7+ES7+ET7+EU7</f>
        <v>0</v>
      </c>
      <c r="EV7" s="32">
        <v>1</v>
      </c>
      <c r="EW7" s="32">
        <v>18</v>
      </c>
      <c r="EX7" s="32">
        <v>18</v>
      </c>
      <c r="EY7" s="88">
        <f t="shared" ref="EY7:EY70" si="127">EZ7+FA7+FB7+FC7</f>
        <v>237</v>
      </c>
      <c r="EZ7" s="32">
        <v>6</v>
      </c>
      <c r="FA7" s="32">
        <v>134</v>
      </c>
      <c r="FB7" s="32">
        <v>96</v>
      </c>
      <c r="FC7" s="32">
        <v>1</v>
      </c>
      <c r="FG7" s="88">
        <f t="shared" ref="FG7:FG70" si="128">FH7+FI7+FJ7+FK7</f>
        <v>0</v>
      </c>
      <c r="FO7" s="88">
        <f t="shared" ref="FO7:FO70" si="129">FP7+FQ7+FR7+FS7</f>
        <v>0</v>
      </c>
      <c r="FW7" s="110">
        <f t="shared" ref="FW7:FW70" si="130">FX7+FY7+FZ7+GA7</f>
        <v>0</v>
      </c>
      <c r="GB7" s="110">
        <f t="shared" ref="GB7:GB70" si="131">EV7+FD7+FL7+FT7</f>
        <v>1</v>
      </c>
      <c r="GC7" s="110">
        <f t="shared" ref="GC7:GC70" si="132">EW7+FE7+FM7+FU7</f>
        <v>18</v>
      </c>
      <c r="GD7" s="110">
        <f t="shared" ref="GD7:GD70" si="133">EX7+FF7+FN7+FV7</f>
        <v>18</v>
      </c>
      <c r="GE7" s="110">
        <f t="shared" ref="GE7:GE70" si="134">EY7+FG7+FO7+FW7</f>
        <v>237</v>
      </c>
      <c r="GF7" s="110">
        <f t="shared" ref="GF7:GF70" si="135">EZ7+FH7+FP7+FX7</f>
        <v>6</v>
      </c>
      <c r="GG7" s="110">
        <f t="shared" ref="GG7:GG70" si="136">FA7+FI7+FQ7+FY7</f>
        <v>134</v>
      </c>
      <c r="GH7" s="110">
        <f t="shared" ref="GH7:GH70" si="137">FB7+FJ7+FR7+FZ7</f>
        <v>96</v>
      </c>
      <c r="GI7" s="110">
        <f t="shared" ref="GI7:GI70" si="138">FC7+FK7+FS7+GA7</f>
        <v>1</v>
      </c>
      <c r="GJ7" s="114">
        <f t="shared" ref="GJ7:GJ38" si="139">(CG7-W7)/W7</f>
        <v>0.2420621480885653</v>
      </c>
      <c r="GK7" s="90">
        <f t="shared" ref="GK7:GK38" si="140">(BX7-AY7)/AY7</f>
        <v>9.423897581792319E-2</v>
      </c>
      <c r="GL7" s="2" t="s">
        <v>2298</v>
      </c>
      <c r="GM7" s="92" t="s">
        <v>1982</v>
      </c>
      <c r="GN7" s="2" t="s">
        <v>1493</v>
      </c>
      <c r="GO7" s="2" t="s">
        <v>1818</v>
      </c>
      <c r="GP7" s="2" t="s">
        <v>2178</v>
      </c>
      <c r="GQ7" s="2" t="s">
        <v>2052</v>
      </c>
      <c r="GR7" s="115">
        <v>2937</v>
      </c>
      <c r="GS7" s="31">
        <f t="shared" ref="GS7:GS70" si="141">DH7+DP7+DX7</f>
        <v>52</v>
      </c>
      <c r="GT7" s="31">
        <f t="shared" ref="GT7:GT70" si="142">DJ7+DR7+DZ7</f>
        <v>121</v>
      </c>
      <c r="GU7" s="31">
        <f t="shared" ref="GU7:GU70" si="143">DI7+DQ7+DY7</f>
        <v>138</v>
      </c>
      <c r="GV7" s="31">
        <f t="shared" ref="GV7:GV70" si="144">DL7+DM7+DN7+DO7+DT7+DU7+DV7+DW7+EB7+EC7+ED7+EE7</f>
        <v>2736</v>
      </c>
      <c r="GW7" s="31">
        <f t="shared" ref="GW7:GW70" si="145">DN7+DO7+DV7+DW7+ED7+EE7</f>
        <v>1710</v>
      </c>
      <c r="GX7" s="31">
        <f t="shared" ref="GX7:GX70" si="146">GV7-(DL7+DT7+EB7)</f>
        <v>2622</v>
      </c>
    </row>
    <row r="8" spans="1:208" ht="15.75" hidden="1" customHeight="1" x14ac:dyDescent="0.25">
      <c r="A8" s="22" t="s">
        <v>1111</v>
      </c>
      <c r="B8" s="2" t="s">
        <v>2</v>
      </c>
      <c r="C8" s="116" t="s">
        <v>5</v>
      </c>
      <c r="D8" s="35" t="s">
        <v>2</v>
      </c>
      <c r="E8" s="117">
        <v>766</v>
      </c>
      <c r="F8" s="117">
        <v>2480</v>
      </c>
      <c r="G8" s="117">
        <v>3469</v>
      </c>
      <c r="H8" s="117">
        <v>6715</v>
      </c>
      <c r="I8" s="95">
        <v>345</v>
      </c>
      <c r="J8" s="118">
        <v>594</v>
      </c>
      <c r="K8" s="118">
        <v>2168</v>
      </c>
      <c r="L8" s="118">
        <v>3880</v>
      </c>
      <c r="M8" s="118">
        <v>6642</v>
      </c>
      <c r="N8" s="119">
        <v>1154</v>
      </c>
      <c r="O8" s="119">
        <v>77</v>
      </c>
      <c r="P8" s="120">
        <v>3831</v>
      </c>
      <c r="Q8" s="120">
        <v>4885</v>
      </c>
      <c r="R8" s="120">
        <v>3716</v>
      </c>
      <c r="S8" s="70">
        <f t="shared" si="88"/>
        <v>0.15505090054815976</v>
      </c>
      <c r="T8" s="70">
        <f t="shared" si="89"/>
        <v>0.44380757420675537</v>
      </c>
      <c r="U8" s="70">
        <f t="shared" si="90"/>
        <v>0.44144144144144143</v>
      </c>
      <c r="V8" s="70">
        <f t="shared" si="91"/>
        <v>0.56900360423206608</v>
      </c>
      <c r="W8" s="70">
        <f t="shared" si="92"/>
        <v>0.73358449946178683</v>
      </c>
      <c r="X8" s="121">
        <v>4953</v>
      </c>
      <c r="Y8" s="121">
        <v>3831</v>
      </c>
      <c r="Z8" s="121">
        <v>4885</v>
      </c>
      <c r="AA8" s="121">
        <v>3716</v>
      </c>
      <c r="AB8" s="121">
        <v>1332</v>
      </c>
      <c r="AC8" s="121">
        <v>1236</v>
      </c>
      <c r="AD8" s="17">
        <v>111</v>
      </c>
      <c r="AE8" s="17">
        <v>374</v>
      </c>
      <c r="AF8" s="100">
        <v>451</v>
      </c>
      <c r="AG8" s="101">
        <v>1025</v>
      </c>
      <c r="AH8" s="101">
        <v>2550</v>
      </c>
      <c r="AI8" s="101">
        <v>3849</v>
      </c>
      <c r="AJ8" s="101">
        <v>261</v>
      </c>
      <c r="AK8" s="101">
        <f t="shared" si="93"/>
        <v>7685</v>
      </c>
      <c r="AL8" s="101">
        <f t="shared" si="94"/>
        <v>995</v>
      </c>
      <c r="AM8" s="101">
        <v>1256</v>
      </c>
      <c r="AN8" s="102">
        <v>47</v>
      </c>
      <c r="AO8" s="103">
        <v>193</v>
      </c>
      <c r="AP8" s="74">
        <f t="shared" si="95"/>
        <v>0.267554163403811</v>
      </c>
      <c r="AQ8" s="74">
        <f t="shared" si="96"/>
        <v>0.52200614124872058</v>
      </c>
      <c r="AR8" s="104">
        <f t="shared" si="97"/>
        <v>0.51713320463320467</v>
      </c>
      <c r="AS8" s="104">
        <f t="shared" si="98"/>
        <v>0.62829903499593076</v>
      </c>
      <c r="AT8" s="104">
        <f t="shared" si="99"/>
        <v>0.76803013993541447</v>
      </c>
      <c r="AU8" s="105">
        <v>3723</v>
      </c>
      <c r="AV8" s="105">
        <v>5119</v>
      </c>
      <c r="AW8" s="105">
        <v>3816</v>
      </c>
      <c r="AX8" s="100">
        <v>539</v>
      </c>
      <c r="AY8" s="106">
        <v>8675</v>
      </c>
      <c r="AZ8" s="106">
        <v>1249</v>
      </c>
      <c r="BA8" s="106">
        <v>3022</v>
      </c>
      <c r="BB8" s="106">
        <v>4077</v>
      </c>
      <c r="BC8" s="106">
        <v>327</v>
      </c>
      <c r="BD8" s="107">
        <v>1029</v>
      </c>
      <c r="BE8" s="108">
        <v>74</v>
      </c>
      <c r="BF8" s="82">
        <f t="shared" si="100"/>
        <v>0.3273060796645702</v>
      </c>
      <c r="BG8" s="82">
        <f t="shared" si="101"/>
        <v>0.59034967767142021</v>
      </c>
      <c r="BH8" s="83">
        <f t="shared" si="102"/>
        <v>0.57821140780534053</v>
      </c>
      <c r="BI8" s="83">
        <f t="shared" si="103"/>
        <v>0.686496267812712</v>
      </c>
      <c r="BJ8" s="83">
        <f t="shared" si="104"/>
        <v>0.81869460112812253</v>
      </c>
      <c r="BK8" s="2">
        <v>3847</v>
      </c>
      <c r="BL8" s="2">
        <v>5043</v>
      </c>
      <c r="BM8" s="2">
        <v>3763</v>
      </c>
      <c r="BN8" s="2">
        <v>2584</v>
      </c>
      <c r="BO8" s="2">
        <v>1324</v>
      </c>
      <c r="BP8" s="2">
        <v>1244</v>
      </c>
      <c r="BQ8" s="109">
        <v>135</v>
      </c>
      <c r="BR8" s="109">
        <v>562</v>
      </c>
      <c r="BS8" s="110">
        <v>572</v>
      </c>
      <c r="BT8" s="109">
        <v>1395</v>
      </c>
      <c r="BU8" s="109">
        <v>3097</v>
      </c>
      <c r="BV8" s="109">
        <v>4559</v>
      </c>
      <c r="BW8" s="109">
        <v>409</v>
      </c>
      <c r="BX8" s="84">
        <f t="shared" si="105"/>
        <v>9460</v>
      </c>
      <c r="BY8" s="111">
        <v>49</v>
      </c>
      <c r="BZ8" s="109">
        <v>1178</v>
      </c>
      <c r="CA8" s="109">
        <v>409</v>
      </c>
      <c r="CB8" s="2">
        <v>154</v>
      </c>
      <c r="CC8" s="112">
        <f t="shared" si="106"/>
        <v>0.3626202235508188</v>
      </c>
      <c r="CD8" s="112">
        <f t="shared" si="107"/>
        <v>0.61411858021019239</v>
      </c>
      <c r="CE8" s="112">
        <f t="shared" si="108"/>
        <v>0.62222397850312183</v>
      </c>
      <c r="CF8" s="112">
        <f t="shared" si="109"/>
        <v>0.73563479445832392</v>
      </c>
      <c r="CG8" s="112">
        <f t="shared" si="110"/>
        <v>0.89848525112941802</v>
      </c>
      <c r="CH8" s="87">
        <f t="shared" si="111"/>
        <v>382</v>
      </c>
      <c r="CI8" s="31">
        <f t="shared" si="112"/>
        <v>374</v>
      </c>
      <c r="CJ8" s="31">
        <f t="shared" si="113"/>
        <v>42</v>
      </c>
      <c r="CK8" s="31">
        <f t="shared" si="114"/>
        <v>175</v>
      </c>
      <c r="CL8" s="31">
        <f t="shared" si="115"/>
        <v>243</v>
      </c>
      <c r="CM8" s="113">
        <f t="shared" si="116"/>
        <v>2456</v>
      </c>
      <c r="CN8" s="31">
        <f t="shared" si="117"/>
        <v>561</v>
      </c>
      <c r="CO8" s="31">
        <f t="shared" si="118"/>
        <v>860</v>
      </c>
      <c r="CP8" s="31">
        <f t="shared" si="119"/>
        <v>945</v>
      </c>
      <c r="CQ8" s="31">
        <f t="shared" si="120"/>
        <v>90</v>
      </c>
      <c r="CR8" s="32">
        <v>35</v>
      </c>
      <c r="CS8" s="32">
        <v>146</v>
      </c>
      <c r="CT8" s="32">
        <v>210</v>
      </c>
      <c r="CU8" s="88">
        <f t="shared" si="73"/>
        <v>2020</v>
      </c>
      <c r="CV8" s="32">
        <v>550</v>
      </c>
      <c r="CW8" s="32">
        <v>740</v>
      </c>
      <c r="CX8" s="32">
        <v>670</v>
      </c>
      <c r="CY8" s="32">
        <v>60</v>
      </c>
      <c r="CZ8" s="32">
        <v>7</v>
      </c>
      <c r="DA8" s="32">
        <v>29</v>
      </c>
      <c r="DB8" s="32">
        <v>33</v>
      </c>
      <c r="DC8" s="88">
        <f t="shared" si="121"/>
        <v>436</v>
      </c>
      <c r="DD8" s="32">
        <v>11</v>
      </c>
      <c r="DE8" s="32">
        <v>120</v>
      </c>
      <c r="DF8" s="32">
        <v>275</v>
      </c>
      <c r="DG8" s="32">
        <v>30</v>
      </c>
      <c r="DH8" s="32">
        <v>10</v>
      </c>
      <c r="DI8" s="32">
        <v>113</v>
      </c>
      <c r="DJ8" s="32">
        <v>48</v>
      </c>
      <c r="DK8" s="88">
        <f t="shared" si="122"/>
        <v>2737</v>
      </c>
      <c r="DL8" s="32">
        <v>306</v>
      </c>
      <c r="DM8" s="32">
        <v>986</v>
      </c>
      <c r="DN8" s="32">
        <v>1357</v>
      </c>
      <c r="DO8" s="32">
        <v>88</v>
      </c>
      <c r="DP8" s="32">
        <v>38</v>
      </c>
      <c r="DQ8" s="32">
        <v>120</v>
      </c>
      <c r="DR8" s="32">
        <v>75</v>
      </c>
      <c r="DS8" s="88">
        <f t="shared" si="123"/>
        <v>2613</v>
      </c>
      <c r="DT8" s="32">
        <v>13</v>
      </c>
      <c r="DU8" s="32">
        <v>559</v>
      </c>
      <c r="DV8" s="32">
        <v>1845</v>
      </c>
      <c r="DW8" s="32">
        <v>196</v>
      </c>
      <c r="EA8" s="88">
        <f t="shared" si="124"/>
        <v>0</v>
      </c>
      <c r="EF8" s="32">
        <v>38</v>
      </c>
      <c r="EG8" s="32">
        <v>133</v>
      </c>
      <c r="EH8" s="32">
        <v>179</v>
      </c>
      <c r="EI8" s="88">
        <f t="shared" si="125"/>
        <v>1276</v>
      </c>
      <c r="EJ8" s="32">
        <v>438</v>
      </c>
      <c r="EK8" s="32">
        <v>504</v>
      </c>
      <c r="EL8" s="32">
        <v>305</v>
      </c>
      <c r="EM8" s="32">
        <v>29</v>
      </c>
      <c r="EN8" s="32">
        <v>2</v>
      </c>
      <c r="EO8" s="32">
        <v>12</v>
      </c>
      <c r="EP8" s="32">
        <v>14</v>
      </c>
      <c r="EQ8" s="88">
        <f t="shared" si="126"/>
        <v>242</v>
      </c>
      <c r="ER8" s="32">
        <v>72</v>
      </c>
      <c r="ES8" s="32">
        <v>107</v>
      </c>
      <c r="ET8" s="32">
        <v>61</v>
      </c>
      <c r="EU8" s="32">
        <v>2</v>
      </c>
      <c r="EV8" s="32">
        <v>5</v>
      </c>
      <c r="EW8" s="32">
        <v>9</v>
      </c>
      <c r="EX8" s="32">
        <v>11</v>
      </c>
      <c r="EY8" s="88">
        <f t="shared" si="127"/>
        <v>136</v>
      </c>
      <c r="EZ8" s="32">
        <v>5</v>
      </c>
      <c r="FA8" s="32">
        <v>81</v>
      </c>
      <c r="FB8" s="32">
        <v>46</v>
      </c>
      <c r="FC8" s="32">
        <v>4</v>
      </c>
      <c r="FG8" s="88">
        <f t="shared" si="128"/>
        <v>0</v>
      </c>
      <c r="FO8" s="88">
        <f t="shared" si="129"/>
        <v>0</v>
      </c>
      <c r="FV8" s="32">
        <v>2</v>
      </c>
      <c r="FW8" s="110">
        <f t="shared" si="130"/>
        <v>0</v>
      </c>
      <c r="FX8" s="32">
        <v>0</v>
      </c>
      <c r="FY8" s="32">
        <v>0</v>
      </c>
      <c r="FZ8" s="32">
        <v>0</v>
      </c>
      <c r="GA8" s="32">
        <v>0</v>
      </c>
      <c r="GB8" s="110">
        <f t="shared" si="131"/>
        <v>5</v>
      </c>
      <c r="GC8" s="110">
        <f t="shared" si="132"/>
        <v>9</v>
      </c>
      <c r="GD8" s="110">
        <f t="shared" si="133"/>
        <v>13</v>
      </c>
      <c r="GE8" s="110">
        <f t="shared" si="134"/>
        <v>136</v>
      </c>
      <c r="GF8" s="110">
        <f t="shared" si="135"/>
        <v>5</v>
      </c>
      <c r="GG8" s="110">
        <f t="shared" si="136"/>
        <v>81</v>
      </c>
      <c r="GH8" s="110">
        <f t="shared" si="137"/>
        <v>46</v>
      </c>
      <c r="GI8" s="110">
        <f t="shared" si="138"/>
        <v>4</v>
      </c>
      <c r="GJ8" s="114">
        <f t="shared" si="139"/>
        <v>0.22478767175235417</v>
      </c>
      <c r="GK8" s="90">
        <f t="shared" si="140"/>
        <v>9.0489913544668593E-2</v>
      </c>
      <c r="GL8" s="2" t="s">
        <v>1545</v>
      </c>
      <c r="GM8" s="92" t="s">
        <v>1360</v>
      </c>
      <c r="GN8" s="92" t="s">
        <v>1453</v>
      </c>
      <c r="GO8" s="92" t="s">
        <v>1459</v>
      </c>
      <c r="GP8" s="92" t="s">
        <v>1836</v>
      </c>
      <c r="GQ8" s="2" t="s">
        <v>2178</v>
      </c>
      <c r="GR8" s="115">
        <v>5060</v>
      </c>
      <c r="GS8" s="31">
        <f t="shared" si="141"/>
        <v>48</v>
      </c>
      <c r="GT8" s="31">
        <f t="shared" si="142"/>
        <v>123</v>
      </c>
      <c r="GU8" s="31">
        <f t="shared" si="143"/>
        <v>233</v>
      </c>
      <c r="GV8" s="31">
        <f t="shared" si="144"/>
        <v>5350</v>
      </c>
      <c r="GW8" s="31">
        <f t="shared" si="145"/>
        <v>3486</v>
      </c>
      <c r="GX8" s="31">
        <f t="shared" si="146"/>
        <v>5031</v>
      </c>
    </row>
    <row r="9" spans="1:208" ht="15.75" hidden="1" customHeight="1" x14ac:dyDescent="0.25">
      <c r="A9" s="22" t="s">
        <v>1111</v>
      </c>
      <c r="B9" s="2" t="s">
        <v>2</v>
      </c>
      <c r="C9" s="116" t="s">
        <v>6</v>
      </c>
      <c r="D9" s="35" t="s">
        <v>2</v>
      </c>
      <c r="E9" s="117">
        <v>14</v>
      </c>
      <c r="F9" s="117">
        <v>93</v>
      </c>
      <c r="G9" s="117">
        <v>101</v>
      </c>
      <c r="H9" s="117">
        <v>208</v>
      </c>
      <c r="I9" s="95">
        <v>16</v>
      </c>
      <c r="J9" s="118">
        <v>25</v>
      </c>
      <c r="K9" s="118">
        <v>68</v>
      </c>
      <c r="L9" s="118">
        <v>115</v>
      </c>
      <c r="M9" s="118">
        <v>208</v>
      </c>
      <c r="N9" s="119">
        <v>30</v>
      </c>
      <c r="O9" s="119">
        <v>18</v>
      </c>
      <c r="P9" s="120">
        <v>153</v>
      </c>
      <c r="Q9" s="120">
        <v>239</v>
      </c>
      <c r="R9" s="120">
        <v>166</v>
      </c>
      <c r="S9" s="70">
        <f t="shared" si="88"/>
        <v>0.16339869281045752</v>
      </c>
      <c r="T9" s="70">
        <f t="shared" si="89"/>
        <v>0.28451882845188287</v>
      </c>
      <c r="U9" s="70">
        <f t="shared" si="90"/>
        <v>0.31899641577060933</v>
      </c>
      <c r="V9" s="70">
        <f t="shared" si="91"/>
        <v>0.37777777777777777</v>
      </c>
      <c r="W9" s="70">
        <f t="shared" si="92"/>
        <v>0.51204819277108438</v>
      </c>
      <c r="X9" s="121">
        <v>230</v>
      </c>
      <c r="Y9" s="121">
        <v>153</v>
      </c>
      <c r="Z9" s="121">
        <v>239</v>
      </c>
      <c r="AA9" s="121">
        <v>166</v>
      </c>
      <c r="AB9" s="121">
        <v>61</v>
      </c>
      <c r="AC9" s="121">
        <v>58</v>
      </c>
      <c r="AD9" s="17">
        <v>14</v>
      </c>
      <c r="AE9" s="17">
        <v>17</v>
      </c>
      <c r="AF9" s="100">
        <v>17</v>
      </c>
      <c r="AG9" s="101">
        <v>16</v>
      </c>
      <c r="AH9" s="101">
        <v>98</v>
      </c>
      <c r="AI9" s="101">
        <v>99</v>
      </c>
      <c r="AJ9" s="101">
        <v>3</v>
      </c>
      <c r="AK9" s="101">
        <f t="shared" si="93"/>
        <v>216</v>
      </c>
      <c r="AL9" s="101">
        <f t="shared" si="94"/>
        <v>17</v>
      </c>
      <c r="AM9" s="101">
        <v>20</v>
      </c>
      <c r="AN9" s="102">
        <v>10</v>
      </c>
      <c r="AO9" s="103">
        <v>29</v>
      </c>
      <c r="AP9" s="74">
        <f t="shared" si="95"/>
        <v>0.10457516339869281</v>
      </c>
      <c r="AQ9" s="74">
        <f t="shared" si="96"/>
        <v>0.41004184100418412</v>
      </c>
      <c r="AR9" s="104">
        <f t="shared" si="97"/>
        <v>0.35125448028673834</v>
      </c>
      <c r="AS9" s="104">
        <f t="shared" si="98"/>
        <v>0.44444444444444442</v>
      </c>
      <c r="AT9" s="104">
        <f t="shared" si="99"/>
        <v>0.49397590361445781</v>
      </c>
      <c r="AU9" s="105">
        <v>148</v>
      </c>
      <c r="AV9" s="105">
        <v>203</v>
      </c>
      <c r="AW9" s="105">
        <v>206</v>
      </c>
      <c r="AX9" s="100">
        <v>12</v>
      </c>
      <c r="AY9" s="106">
        <v>218</v>
      </c>
      <c r="AZ9" s="106">
        <v>7</v>
      </c>
      <c r="BA9" s="106">
        <v>83</v>
      </c>
      <c r="BB9" s="106">
        <v>119</v>
      </c>
      <c r="BC9" s="106">
        <v>9</v>
      </c>
      <c r="BD9" s="107">
        <v>29</v>
      </c>
      <c r="BE9" s="108">
        <v>15</v>
      </c>
      <c r="BF9" s="82">
        <f t="shared" si="100"/>
        <v>3.3980582524271843E-2</v>
      </c>
      <c r="BG9" s="82">
        <f t="shared" si="101"/>
        <v>0.40886699507389163</v>
      </c>
      <c r="BH9" s="83">
        <f t="shared" si="102"/>
        <v>0.3231597845601436</v>
      </c>
      <c r="BI9" s="83">
        <f t="shared" si="103"/>
        <v>0.49287749287749288</v>
      </c>
      <c r="BJ9" s="83">
        <f t="shared" si="104"/>
        <v>0.60810810810810811</v>
      </c>
      <c r="BK9" s="2">
        <v>162</v>
      </c>
      <c r="BL9" s="2">
        <v>205</v>
      </c>
      <c r="BM9" s="2">
        <v>177</v>
      </c>
      <c r="BN9" s="2">
        <v>125</v>
      </c>
      <c r="BO9" s="2">
        <v>62</v>
      </c>
      <c r="BP9" s="2">
        <v>49</v>
      </c>
      <c r="BQ9" s="109">
        <v>10</v>
      </c>
      <c r="BR9" s="109">
        <v>14</v>
      </c>
      <c r="BS9" s="110">
        <v>14</v>
      </c>
      <c r="BT9" s="109">
        <v>2</v>
      </c>
      <c r="BU9" s="109">
        <v>74</v>
      </c>
      <c r="BV9" s="109">
        <v>112</v>
      </c>
      <c r="BW9" s="109">
        <v>5</v>
      </c>
      <c r="BX9" s="84">
        <f t="shared" si="105"/>
        <v>193</v>
      </c>
      <c r="BY9" s="111">
        <v>6</v>
      </c>
      <c r="BZ9" s="109">
        <v>34</v>
      </c>
      <c r="CA9" s="109">
        <v>5</v>
      </c>
      <c r="CB9" s="2">
        <v>17</v>
      </c>
      <c r="CC9" s="112">
        <f t="shared" si="106"/>
        <v>1.2345679012345678E-2</v>
      </c>
      <c r="CD9" s="112">
        <f t="shared" si="107"/>
        <v>0.36097560975609755</v>
      </c>
      <c r="CE9" s="112">
        <f t="shared" si="108"/>
        <v>0.28308823529411764</v>
      </c>
      <c r="CF9" s="112">
        <f t="shared" si="109"/>
        <v>0.39790575916230364</v>
      </c>
      <c r="CG9" s="112">
        <f t="shared" si="110"/>
        <v>0.44067796610169491</v>
      </c>
      <c r="CH9" s="87">
        <f t="shared" si="111"/>
        <v>99</v>
      </c>
      <c r="CI9" s="31">
        <f t="shared" si="112"/>
        <v>110</v>
      </c>
      <c r="CJ9" s="31">
        <f t="shared" si="113"/>
        <v>0</v>
      </c>
      <c r="CK9" s="31">
        <f t="shared" si="114"/>
        <v>0</v>
      </c>
      <c r="CL9" s="31">
        <f t="shared" si="115"/>
        <v>0</v>
      </c>
      <c r="CM9" s="113">
        <f t="shared" si="116"/>
        <v>0</v>
      </c>
      <c r="CN9" s="31">
        <f t="shared" si="117"/>
        <v>0</v>
      </c>
      <c r="CO9" s="31">
        <f t="shared" si="118"/>
        <v>0</v>
      </c>
      <c r="CP9" s="31">
        <f t="shared" si="119"/>
        <v>0</v>
      </c>
      <c r="CQ9" s="31">
        <f t="shared" si="120"/>
        <v>0</v>
      </c>
      <c r="CU9" s="88">
        <f t="shared" si="73"/>
        <v>0</v>
      </c>
      <c r="DC9" s="88">
        <f t="shared" si="121"/>
        <v>0</v>
      </c>
      <c r="DK9" s="88">
        <f t="shared" si="122"/>
        <v>0</v>
      </c>
      <c r="DP9" s="32">
        <v>9</v>
      </c>
      <c r="DQ9" s="32">
        <v>13</v>
      </c>
      <c r="DR9" s="32">
        <v>13</v>
      </c>
      <c r="DS9" s="88">
        <f t="shared" si="123"/>
        <v>187</v>
      </c>
      <c r="DT9" s="32">
        <v>2</v>
      </c>
      <c r="DU9" s="32">
        <v>69</v>
      </c>
      <c r="DV9" s="32">
        <v>111</v>
      </c>
      <c r="DW9" s="32">
        <v>5</v>
      </c>
      <c r="EA9" s="88">
        <f t="shared" si="124"/>
        <v>0</v>
      </c>
      <c r="EI9" s="88">
        <f t="shared" si="125"/>
        <v>0</v>
      </c>
      <c r="EQ9" s="88">
        <f t="shared" si="126"/>
        <v>0</v>
      </c>
      <c r="EV9" s="32">
        <v>1</v>
      </c>
      <c r="EW9" s="32">
        <v>1</v>
      </c>
      <c r="EX9" s="32">
        <v>1</v>
      </c>
      <c r="EY9" s="88">
        <f t="shared" si="127"/>
        <v>6</v>
      </c>
      <c r="EZ9" s="32">
        <v>0</v>
      </c>
      <c r="FA9" s="32">
        <v>5</v>
      </c>
      <c r="FB9" s="32">
        <v>1</v>
      </c>
      <c r="FC9" s="32">
        <v>0</v>
      </c>
      <c r="FG9" s="88">
        <f t="shared" si="128"/>
        <v>0</v>
      </c>
      <c r="FO9" s="88">
        <f t="shared" si="129"/>
        <v>0</v>
      </c>
      <c r="FW9" s="110">
        <f t="shared" si="130"/>
        <v>0</v>
      </c>
      <c r="GB9" s="110">
        <f t="shared" si="131"/>
        <v>1</v>
      </c>
      <c r="GC9" s="110">
        <f t="shared" si="132"/>
        <v>1</v>
      </c>
      <c r="GD9" s="110">
        <f t="shared" si="133"/>
        <v>1</v>
      </c>
      <c r="GE9" s="110">
        <f t="shared" si="134"/>
        <v>6</v>
      </c>
      <c r="GF9" s="110">
        <f t="shared" si="135"/>
        <v>0</v>
      </c>
      <c r="GG9" s="110">
        <f t="shared" si="136"/>
        <v>5</v>
      </c>
      <c r="GH9" s="110">
        <f t="shared" si="137"/>
        <v>1</v>
      </c>
      <c r="GI9" s="110">
        <f t="shared" si="138"/>
        <v>0</v>
      </c>
      <c r="GJ9" s="114">
        <f t="shared" si="139"/>
        <v>-0.13938185443669002</v>
      </c>
      <c r="GK9" s="90">
        <f t="shared" si="140"/>
        <v>-0.11467889908256881</v>
      </c>
      <c r="GL9" s="2" t="s">
        <v>1483</v>
      </c>
      <c r="GM9" s="2" t="s">
        <v>1974</v>
      </c>
      <c r="GN9" s="2" t="s">
        <v>1608</v>
      </c>
      <c r="GO9" s="92" t="s">
        <v>2098</v>
      </c>
      <c r="GP9" s="92" t="s">
        <v>2169</v>
      </c>
      <c r="GQ9" s="2" t="s">
        <v>1395</v>
      </c>
      <c r="GR9" s="115">
        <v>207</v>
      </c>
      <c r="GS9" s="31">
        <f t="shared" si="141"/>
        <v>9</v>
      </c>
      <c r="GT9" s="31">
        <f t="shared" si="142"/>
        <v>13</v>
      </c>
      <c r="GU9" s="31">
        <f t="shared" si="143"/>
        <v>13</v>
      </c>
      <c r="GV9" s="31">
        <f t="shared" si="144"/>
        <v>187</v>
      </c>
      <c r="GW9" s="31">
        <f t="shared" si="145"/>
        <v>116</v>
      </c>
      <c r="GX9" s="31">
        <f t="shared" si="146"/>
        <v>185</v>
      </c>
    </row>
    <row r="10" spans="1:208" ht="15.75" hidden="1" customHeight="1" x14ac:dyDescent="0.25">
      <c r="A10" s="22" t="s">
        <v>1111</v>
      </c>
      <c r="B10" s="2" t="s">
        <v>2</v>
      </c>
      <c r="C10" s="116" t="s">
        <v>7</v>
      </c>
      <c r="D10" s="35" t="s">
        <v>2</v>
      </c>
      <c r="E10" s="117">
        <v>38</v>
      </c>
      <c r="F10" s="117">
        <v>201</v>
      </c>
      <c r="G10" s="117">
        <v>271</v>
      </c>
      <c r="H10" s="117">
        <v>510</v>
      </c>
      <c r="I10" s="95">
        <v>33</v>
      </c>
      <c r="J10" s="118">
        <v>64</v>
      </c>
      <c r="K10" s="118">
        <v>174</v>
      </c>
      <c r="L10" s="118">
        <v>306</v>
      </c>
      <c r="M10" s="118">
        <v>544</v>
      </c>
      <c r="N10" s="119">
        <v>84</v>
      </c>
      <c r="O10" s="119">
        <v>9</v>
      </c>
      <c r="P10" s="120">
        <v>364</v>
      </c>
      <c r="Q10" s="120">
        <v>449</v>
      </c>
      <c r="R10" s="120">
        <v>334</v>
      </c>
      <c r="S10" s="70">
        <f t="shared" si="88"/>
        <v>0.17582417582417584</v>
      </c>
      <c r="T10" s="70">
        <f t="shared" si="89"/>
        <v>0.38752783964365256</v>
      </c>
      <c r="U10" s="70">
        <f t="shared" si="90"/>
        <v>0.40104620749782038</v>
      </c>
      <c r="V10" s="70">
        <f t="shared" si="91"/>
        <v>0.50574712643678166</v>
      </c>
      <c r="W10" s="70">
        <f t="shared" si="92"/>
        <v>0.66467065868263475</v>
      </c>
      <c r="X10" s="121">
        <v>483</v>
      </c>
      <c r="Y10" s="121">
        <v>364</v>
      </c>
      <c r="Z10" s="121">
        <v>449</v>
      </c>
      <c r="AA10" s="121">
        <v>334</v>
      </c>
      <c r="AB10" s="121">
        <v>116</v>
      </c>
      <c r="AC10" s="121">
        <v>130</v>
      </c>
      <c r="AD10" s="17">
        <v>20</v>
      </c>
      <c r="AE10" s="17">
        <v>31</v>
      </c>
      <c r="AF10" s="100">
        <v>34</v>
      </c>
      <c r="AG10" s="101">
        <v>71</v>
      </c>
      <c r="AH10" s="101">
        <v>194</v>
      </c>
      <c r="AI10" s="101">
        <v>265</v>
      </c>
      <c r="AJ10" s="101">
        <v>13</v>
      </c>
      <c r="AK10" s="101">
        <f t="shared" si="93"/>
        <v>543</v>
      </c>
      <c r="AL10" s="101">
        <f t="shared" si="94"/>
        <v>51</v>
      </c>
      <c r="AM10" s="101">
        <v>64</v>
      </c>
      <c r="AN10" s="102">
        <v>9</v>
      </c>
      <c r="AO10" s="103">
        <v>47</v>
      </c>
      <c r="AP10" s="74">
        <f t="shared" si="95"/>
        <v>0.19505494505494506</v>
      </c>
      <c r="AQ10" s="74">
        <f t="shared" si="96"/>
        <v>0.43207126948775054</v>
      </c>
      <c r="AR10" s="104">
        <f t="shared" si="97"/>
        <v>0.41761115954664341</v>
      </c>
      <c r="AS10" s="104">
        <f t="shared" si="98"/>
        <v>0.52107279693486586</v>
      </c>
      <c r="AT10" s="104">
        <f t="shared" si="99"/>
        <v>0.64071856287425155</v>
      </c>
      <c r="AU10" s="105">
        <v>321</v>
      </c>
      <c r="AV10" s="105">
        <v>456</v>
      </c>
      <c r="AW10" s="105">
        <v>332</v>
      </c>
      <c r="AX10" s="100">
        <v>35</v>
      </c>
      <c r="AY10" s="106">
        <v>567</v>
      </c>
      <c r="AZ10" s="106">
        <v>44</v>
      </c>
      <c r="BA10" s="106">
        <v>199</v>
      </c>
      <c r="BB10" s="106">
        <v>295</v>
      </c>
      <c r="BC10" s="106">
        <v>29</v>
      </c>
      <c r="BD10" s="107">
        <v>61</v>
      </c>
      <c r="BE10" s="108">
        <v>8</v>
      </c>
      <c r="BF10" s="82">
        <f t="shared" si="100"/>
        <v>0.13253012048192772</v>
      </c>
      <c r="BG10" s="82">
        <f t="shared" si="101"/>
        <v>0.43640350877192985</v>
      </c>
      <c r="BH10" s="83">
        <f t="shared" si="102"/>
        <v>0.43011722272317404</v>
      </c>
      <c r="BI10" s="83">
        <f t="shared" si="103"/>
        <v>0.55727155727155731</v>
      </c>
      <c r="BJ10" s="83">
        <f t="shared" si="104"/>
        <v>0.7289719626168224</v>
      </c>
      <c r="BK10" s="2">
        <v>301</v>
      </c>
      <c r="BL10" s="2">
        <v>453</v>
      </c>
      <c r="BM10" s="2">
        <v>323</v>
      </c>
      <c r="BN10" s="2">
        <v>205</v>
      </c>
      <c r="BO10" s="2">
        <v>110</v>
      </c>
      <c r="BP10" s="2">
        <v>92</v>
      </c>
      <c r="BQ10" s="109">
        <v>16</v>
      </c>
      <c r="BR10" s="109">
        <v>32</v>
      </c>
      <c r="BS10" s="110">
        <v>39</v>
      </c>
      <c r="BT10" s="109">
        <v>42</v>
      </c>
      <c r="BU10" s="109">
        <v>164</v>
      </c>
      <c r="BV10" s="109">
        <v>338</v>
      </c>
      <c r="BW10" s="109">
        <v>21</v>
      </c>
      <c r="BX10" s="84">
        <f t="shared" si="105"/>
        <v>565</v>
      </c>
      <c r="BY10" s="111">
        <v>7</v>
      </c>
      <c r="BZ10" s="109">
        <v>90</v>
      </c>
      <c r="CA10" s="109">
        <v>21</v>
      </c>
      <c r="CB10" s="2">
        <v>24</v>
      </c>
      <c r="CC10" s="112">
        <f t="shared" si="106"/>
        <v>0.13953488372093023</v>
      </c>
      <c r="CD10" s="112">
        <f t="shared" si="107"/>
        <v>0.36203090507726271</v>
      </c>
      <c r="CE10" s="112">
        <f t="shared" si="108"/>
        <v>0.42154131847725163</v>
      </c>
      <c r="CF10" s="112">
        <f t="shared" si="109"/>
        <v>0.53092783505154639</v>
      </c>
      <c r="CG10" s="112">
        <f t="shared" si="110"/>
        <v>0.7678018575851393</v>
      </c>
      <c r="CH10" s="87">
        <f t="shared" si="111"/>
        <v>75</v>
      </c>
      <c r="CI10" s="31">
        <f t="shared" si="112"/>
        <v>71</v>
      </c>
      <c r="CJ10" s="31">
        <f t="shared" si="113"/>
        <v>0</v>
      </c>
      <c r="CK10" s="31">
        <f t="shared" si="114"/>
        <v>0</v>
      </c>
      <c r="CL10" s="31">
        <f t="shared" si="115"/>
        <v>0</v>
      </c>
      <c r="CM10" s="113">
        <f t="shared" si="116"/>
        <v>0</v>
      </c>
      <c r="CN10" s="31">
        <f t="shared" si="117"/>
        <v>0</v>
      </c>
      <c r="CO10" s="31">
        <f t="shared" si="118"/>
        <v>0</v>
      </c>
      <c r="CP10" s="31">
        <f t="shared" si="119"/>
        <v>0</v>
      </c>
      <c r="CQ10" s="31">
        <f t="shared" si="120"/>
        <v>0</v>
      </c>
      <c r="CU10" s="88">
        <f t="shared" si="73"/>
        <v>0</v>
      </c>
      <c r="DC10" s="88">
        <f t="shared" si="121"/>
        <v>0</v>
      </c>
      <c r="DH10" s="32">
        <v>3</v>
      </c>
      <c r="DI10" s="32">
        <v>16</v>
      </c>
      <c r="DJ10" s="32">
        <v>15</v>
      </c>
      <c r="DK10" s="88">
        <f t="shared" si="122"/>
        <v>327</v>
      </c>
      <c r="DL10" s="32">
        <v>31</v>
      </c>
      <c r="DM10" s="32">
        <v>85</v>
      </c>
      <c r="DN10" s="32">
        <v>199</v>
      </c>
      <c r="DO10" s="32">
        <v>12</v>
      </c>
      <c r="DP10" s="32">
        <v>12</v>
      </c>
      <c r="DQ10" s="32">
        <v>14</v>
      </c>
      <c r="DR10" s="32">
        <v>13</v>
      </c>
      <c r="DS10" s="88">
        <f t="shared" si="123"/>
        <v>208</v>
      </c>
      <c r="DT10" s="32">
        <v>10</v>
      </c>
      <c r="DU10" s="32">
        <v>68</v>
      </c>
      <c r="DV10" s="32">
        <v>124</v>
      </c>
      <c r="DW10" s="32">
        <v>6</v>
      </c>
      <c r="EA10" s="88">
        <f t="shared" si="124"/>
        <v>0</v>
      </c>
      <c r="EF10" s="32">
        <v>1</v>
      </c>
      <c r="EG10" s="32">
        <v>2</v>
      </c>
      <c r="EH10" s="32">
        <v>11</v>
      </c>
      <c r="EI10" s="88">
        <f t="shared" si="125"/>
        <v>30</v>
      </c>
      <c r="EJ10" s="32">
        <v>1</v>
      </c>
      <c r="EK10" s="32">
        <v>11</v>
      </c>
      <c r="EL10" s="32">
        <v>15</v>
      </c>
      <c r="EM10" s="32">
        <v>3</v>
      </c>
      <c r="EQ10" s="88">
        <f t="shared" si="126"/>
        <v>0</v>
      </c>
      <c r="EY10" s="88">
        <f t="shared" si="127"/>
        <v>0</v>
      </c>
      <c r="FG10" s="88">
        <f t="shared" si="128"/>
        <v>0</v>
      </c>
      <c r="FO10" s="88">
        <f t="shared" si="129"/>
        <v>0</v>
      </c>
      <c r="FW10" s="110">
        <f t="shared" si="130"/>
        <v>0</v>
      </c>
      <c r="GB10" s="110">
        <f t="shared" si="131"/>
        <v>0</v>
      </c>
      <c r="GC10" s="110">
        <f t="shared" si="132"/>
        <v>0</v>
      </c>
      <c r="GD10" s="110">
        <f t="shared" si="133"/>
        <v>0</v>
      </c>
      <c r="GE10" s="110">
        <f t="shared" si="134"/>
        <v>0</v>
      </c>
      <c r="GF10" s="110">
        <f t="shared" si="135"/>
        <v>0</v>
      </c>
      <c r="GG10" s="110">
        <f t="shared" si="136"/>
        <v>0</v>
      </c>
      <c r="GH10" s="110">
        <f t="shared" si="137"/>
        <v>0</v>
      </c>
      <c r="GI10" s="110">
        <f t="shared" si="138"/>
        <v>0</v>
      </c>
      <c r="GJ10" s="114">
        <f t="shared" si="139"/>
        <v>0.1551613533037681</v>
      </c>
      <c r="GK10" s="90">
        <f t="shared" si="140"/>
        <v>-3.5273368606701938E-3</v>
      </c>
      <c r="GL10" s="92" t="s">
        <v>1574</v>
      </c>
      <c r="GM10" s="2" t="s">
        <v>1995</v>
      </c>
      <c r="GN10" s="2" t="s">
        <v>2000</v>
      </c>
      <c r="GO10" s="92" t="s">
        <v>2129</v>
      </c>
      <c r="GP10" s="2" t="s">
        <v>2189</v>
      </c>
      <c r="GQ10" s="2" t="s">
        <v>1805</v>
      </c>
      <c r="GR10" s="115">
        <v>454</v>
      </c>
      <c r="GS10" s="31">
        <f t="shared" si="141"/>
        <v>15</v>
      </c>
      <c r="GT10" s="31">
        <f t="shared" si="142"/>
        <v>28</v>
      </c>
      <c r="GU10" s="31">
        <f t="shared" si="143"/>
        <v>30</v>
      </c>
      <c r="GV10" s="31">
        <f t="shared" si="144"/>
        <v>535</v>
      </c>
      <c r="GW10" s="31">
        <f t="shared" si="145"/>
        <v>341</v>
      </c>
      <c r="GX10" s="31">
        <f t="shared" si="146"/>
        <v>494</v>
      </c>
    </row>
    <row r="11" spans="1:208" ht="15.75" hidden="1" customHeight="1" x14ac:dyDescent="0.25">
      <c r="A11" s="22" t="s">
        <v>1111</v>
      </c>
      <c r="B11" s="2" t="s">
        <v>2</v>
      </c>
      <c r="C11" s="116" t="s">
        <v>8</v>
      </c>
      <c r="D11" s="35" t="s">
        <v>2</v>
      </c>
      <c r="E11" s="117">
        <v>13</v>
      </c>
      <c r="F11" s="117">
        <v>61</v>
      </c>
      <c r="G11" s="117">
        <v>116</v>
      </c>
      <c r="H11" s="117">
        <v>190</v>
      </c>
      <c r="I11" s="95">
        <v>13</v>
      </c>
      <c r="J11" s="118">
        <v>15</v>
      </c>
      <c r="K11" s="118">
        <v>57</v>
      </c>
      <c r="L11" s="118">
        <v>133</v>
      </c>
      <c r="M11" s="118">
        <v>205</v>
      </c>
      <c r="N11" s="119">
        <v>35</v>
      </c>
      <c r="O11" s="119">
        <v>2</v>
      </c>
      <c r="P11" s="120">
        <v>194</v>
      </c>
      <c r="Q11" s="120">
        <v>262</v>
      </c>
      <c r="R11" s="120">
        <v>191</v>
      </c>
      <c r="S11" s="70">
        <f t="shared" si="88"/>
        <v>7.7319587628865982E-2</v>
      </c>
      <c r="T11" s="70">
        <f t="shared" si="89"/>
        <v>0.21755725190839695</v>
      </c>
      <c r="U11" s="70">
        <f t="shared" si="90"/>
        <v>0.26275115919629055</v>
      </c>
      <c r="V11" s="70">
        <f t="shared" si="91"/>
        <v>0.34216335540838855</v>
      </c>
      <c r="W11" s="70">
        <f t="shared" si="92"/>
        <v>0.51308900523560208</v>
      </c>
      <c r="X11" s="121">
        <v>270</v>
      </c>
      <c r="Y11" s="121">
        <v>194</v>
      </c>
      <c r="Z11" s="121">
        <v>262</v>
      </c>
      <c r="AA11" s="121">
        <v>191</v>
      </c>
      <c r="AB11" s="121">
        <v>72</v>
      </c>
      <c r="AC11" s="121">
        <v>67</v>
      </c>
      <c r="AD11" s="17">
        <v>11</v>
      </c>
      <c r="AE11" s="17">
        <v>16</v>
      </c>
      <c r="AF11" s="100">
        <v>15</v>
      </c>
      <c r="AG11" s="101">
        <v>19</v>
      </c>
      <c r="AH11" s="101">
        <v>80</v>
      </c>
      <c r="AI11" s="101">
        <v>134</v>
      </c>
      <c r="AJ11" s="101">
        <v>4</v>
      </c>
      <c r="AK11" s="101">
        <f t="shared" si="93"/>
        <v>237</v>
      </c>
      <c r="AL11" s="101">
        <f t="shared" si="94"/>
        <v>40</v>
      </c>
      <c r="AM11" s="101">
        <v>44</v>
      </c>
      <c r="AN11" s="102">
        <v>6</v>
      </c>
      <c r="AO11" s="103">
        <v>20</v>
      </c>
      <c r="AP11" s="74">
        <f t="shared" si="95"/>
        <v>9.7938144329896906E-2</v>
      </c>
      <c r="AQ11" s="74">
        <f t="shared" si="96"/>
        <v>0.30534351145038169</v>
      </c>
      <c r="AR11" s="104">
        <f t="shared" si="97"/>
        <v>0.29829984544049459</v>
      </c>
      <c r="AS11" s="104">
        <f t="shared" si="98"/>
        <v>0.38410596026490068</v>
      </c>
      <c r="AT11" s="104">
        <f t="shared" si="99"/>
        <v>0.49214659685863876</v>
      </c>
      <c r="AU11" s="105">
        <v>185</v>
      </c>
      <c r="AV11" s="105">
        <v>255</v>
      </c>
      <c r="AW11" s="105">
        <v>200</v>
      </c>
      <c r="AX11" s="100">
        <v>14</v>
      </c>
      <c r="AY11" s="106">
        <v>261</v>
      </c>
      <c r="AZ11" s="106">
        <v>23</v>
      </c>
      <c r="BA11" s="106">
        <v>92</v>
      </c>
      <c r="BB11" s="106">
        <v>139</v>
      </c>
      <c r="BC11" s="106">
        <v>7</v>
      </c>
      <c r="BD11" s="107">
        <v>33</v>
      </c>
      <c r="BE11" s="108">
        <v>12</v>
      </c>
      <c r="BF11" s="82">
        <f t="shared" si="100"/>
        <v>0.115</v>
      </c>
      <c r="BG11" s="82">
        <f t="shared" si="101"/>
        <v>0.36078431372549019</v>
      </c>
      <c r="BH11" s="83">
        <f t="shared" si="102"/>
        <v>0.34531250000000002</v>
      </c>
      <c r="BI11" s="83">
        <f t="shared" si="103"/>
        <v>0.45</v>
      </c>
      <c r="BJ11" s="83">
        <f t="shared" si="104"/>
        <v>0.572972972972973</v>
      </c>
      <c r="BK11" s="2">
        <v>199</v>
      </c>
      <c r="BL11" s="2">
        <v>241</v>
      </c>
      <c r="BM11" s="2">
        <v>201</v>
      </c>
      <c r="BN11" s="2">
        <v>125</v>
      </c>
      <c r="BO11" s="2">
        <v>73</v>
      </c>
      <c r="BP11" s="2">
        <v>67</v>
      </c>
      <c r="BQ11" s="109">
        <v>10</v>
      </c>
      <c r="BR11" s="109">
        <v>14</v>
      </c>
      <c r="BS11" s="110">
        <v>20</v>
      </c>
      <c r="BT11" s="109">
        <v>14</v>
      </c>
      <c r="BU11" s="109">
        <v>78</v>
      </c>
      <c r="BV11" s="109">
        <v>154</v>
      </c>
      <c r="BW11" s="109">
        <v>12</v>
      </c>
      <c r="BX11" s="84">
        <f t="shared" si="105"/>
        <v>258</v>
      </c>
      <c r="BY11" s="111">
        <v>7</v>
      </c>
      <c r="BZ11" s="109">
        <v>40</v>
      </c>
      <c r="CA11" s="109">
        <v>12</v>
      </c>
      <c r="CB11" s="2">
        <v>15</v>
      </c>
      <c r="CC11" s="112">
        <f t="shared" si="106"/>
        <v>7.0351758793969849E-2</v>
      </c>
      <c r="CD11" s="112">
        <f t="shared" si="107"/>
        <v>0.32365145228215769</v>
      </c>
      <c r="CE11" s="112">
        <f t="shared" si="108"/>
        <v>0.32137285491419659</v>
      </c>
      <c r="CF11" s="112">
        <f t="shared" si="109"/>
        <v>0.43438914027149322</v>
      </c>
      <c r="CG11" s="112">
        <f t="shared" si="110"/>
        <v>0.56716417910447758</v>
      </c>
      <c r="CH11" s="87">
        <f t="shared" si="111"/>
        <v>87</v>
      </c>
      <c r="CI11" s="31">
        <f t="shared" si="112"/>
        <v>105</v>
      </c>
      <c r="CJ11" s="31">
        <f t="shared" si="113"/>
        <v>0</v>
      </c>
      <c r="CK11" s="31">
        <f t="shared" si="114"/>
        <v>0</v>
      </c>
      <c r="CL11" s="31">
        <f t="shared" si="115"/>
        <v>0</v>
      </c>
      <c r="CM11" s="113">
        <f t="shared" si="116"/>
        <v>0</v>
      </c>
      <c r="CN11" s="31">
        <f t="shared" si="117"/>
        <v>0</v>
      </c>
      <c r="CO11" s="31">
        <f t="shared" si="118"/>
        <v>0</v>
      </c>
      <c r="CP11" s="31">
        <f t="shared" si="119"/>
        <v>0</v>
      </c>
      <c r="CQ11" s="31">
        <f t="shared" si="120"/>
        <v>0</v>
      </c>
      <c r="CU11" s="88">
        <f t="shared" si="73"/>
        <v>0</v>
      </c>
      <c r="DC11" s="88">
        <f t="shared" si="121"/>
        <v>0</v>
      </c>
      <c r="DH11" s="32">
        <v>1</v>
      </c>
      <c r="DI11" s="32">
        <v>4</v>
      </c>
      <c r="DJ11" s="32">
        <v>4</v>
      </c>
      <c r="DK11" s="88">
        <f t="shared" si="122"/>
        <v>103</v>
      </c>
      <c r="DL11" s="32">
        <v>10</v>
      </c>
      <c r="DM11" s="32">
        <v>24</v>
      </c>
      <c r="DN11" s="32">
        <v>61</v>
      </c>
      <c r="DO11" s="32">
        <v>8</v>
      </c>
      <c r="DP11" s="32">
        <v>8</v>
      </c>
      <c r="DQ11" s="32">
        <v>8</v>
      </c>
      <c r="DR11" s="32">
        <v>8</v>
      </c>
      <c r="DS11" s="88">
        <f t="shared" si="123"/>
        <v>125</v>
      </c>
      <c r="DT11" s="32">
        <v>3</v>
      </c>
      <c r="DU11" s="32">
        <v>40</v>
      </c>
      <c r="DV11" s="32">
        <v>78</v>
      </c>
      <c r="DW11" s="32">
        <v>4</v>
      </c>
      <c r="EA11" s="88">
        <f t="shared" si="124"/>
        <v>0</v>
      </c>
      <c r="EI11" s="88">
        <f t="shared" si="125"/>
        <v>0</v>
      </c>
      <c r="EQ11" s="88">
        <f t="shared" si="126"/>
        <v>0</v>
      </c>
      <c r="EV11" s="32">
        <v>1</v>
      </c>
      <c r="EW11" s="32">
        <v>2</v>
      </c>
      <c r="EX11" s="32">
        <v>8</v>
      </c>
      <c r="EY11" s="88">
        <f t="shared" si="127"/>
        <v>30</v>
      </c>
      <c r="EZ11" s="32">
        <v>1</v>
      </c>
      <c r="FA11" s="32">
        <v>14</v>
      </c>
      <c r="FB11" s="32">
        <v>15</v>
      </c>
      <c r="FC11" s="32">
        <v>0</v>
      </c>
      <c r="FG11" s="88">
        <f t="shared" si="128"/>
        <v>0</v>
      </c>
      <c r="FO11" s="88">
        <f t="shared" si="129"/>
        <v>0</v>
      </c>
      <c r="FW11" s="110">
        <f t="shared" si="130"/>
        <v>0</v>
      </c>
      <c r="GB11" s="110">
        <f t="shared" si="131"/>
        <v>1</v>
      </c>
      <c r="GC11" s="110">
        <f t="shared" si="132"/>
        <v>2</v>
      </c>
      <c r="GD11" s="110">
        <f t="shared" si="133"/>
        <v>8</v>
      </c>
      <c r="GE11" s="110">
        <f t="shared" si="134"/>
        <v>30</v>
      </c>
      <c r="GF11" s="110">
        <f t="shared" si="135"/>
        <v>1</v>
      </c>
      <c r="GG11" s="110">
        <f t="shared" si="136"/>
        <v>14</v>
      </c>
      <c r="GH11" s="110">
        <f t="shared" si="137"/>
        <v>15</v>
      </c>
      <c r="GI11" s="110">
        <f t="shared" si="138"/>
        <v>0</v>
      </c>
      <c r="GJ11" s="114">
        <f t="shared" si="139"/>
        <v>0.10539141029546144</v>
      </c>
      <c r="GK11" s="90">
        <f t="shared" si="140"/>
        <v>-1.1494252873563218E-2</v>
      </c>
      <c r="GL11" s="92" t="s">
        <v>1876</v>
      </c>
      <c r="GM11" s="2" t="s">
        <v>2035</v>
      </c>
      <c r="GN11" s="92" t="s">
        <v>2277</v>
      </c>
      <c r="GO11" s="2" t="s">
        <v>2109</v>
      </c>
      <c r="GP11" s="92" t="s">
        <v>2225</v>
      </c>
      <c r="GQ11" s="2" t="s">
        <v>1599</v>
      </c>
      <c r="GR11" s="115">
        <v>250</v>
      </c>
      <c r="GS11" s="31">
        <f t="shared" si="141"/>
        <v>9</v>
      </c>
      <c r="GT11" s="31">
        <f t="shared" si="142"/>
        <v>12</v>
      </c>
      <c r="GU11" s="31">
        <f t="shared" si="143"/>
        <v>12</v>
      </c>
      <c r="GV11" s="31">
        <f t="shared" si="144"/>
        <v>228</v>
      </c>
      <c r="GW11" s="31">
        <f t="shared" si="145"/>
        <v>151</v>
      </c>
      <c r="GX11" s="31">
        <f t="shared" si="146"/>
        <v>215</v>
      </c>
    </row>
    <row r="12" spans="1:208" ht="15.75" hidden="1" customHeight="1" x14ac:dyDescent="0.25">
      <c r="A12" s="22" t="s">
        <v>1111</v>
      </c>
      <c r="B12" s="2" t="s">
        <v>2</v>
      </c>
      <c r="C12" s="116" t="s">
        <v>9</v>
      </c>
      <c r="D12" s="35" t="s">
        <v>2</v>
      </c>
      <c r="E12" s="117">
        <v>25</v>
      </c>
      <c r="F12" s="117">
        <v>128</v>
      </c>
      <c r="G12" s="117">
        <v>141</v>
      </c>
      <c r="H12" s="117">
        <v>294</v>
      </c>
      <c r="I12" s="95">
        <v>21</v>
      </c>
      <c r="J12" s="118">
        <v>25</v>
      </c>
      <c r="K12" s="118">
        <v>155</v>
      </c>
      <c r="L12" s="118">
        <v>217</v>
      </c>
      <c r="M12" s="118">
        <v>397</v>
      </c>
      <c r="N12" s="119">
        <v>41</v>
      </c>
      <c r="O12" s="119">
        <v>37</v>
      </c>
      <c r="P12" s="120">
        <v>258</v>
      </c>
      <c r="Q12" s="120">
        <v>346</v>
      </c>
      <c r="R12" s="120">
        <v>260</v>
      </c>
      <c r="S12" s="70">
        <f t="shared" si="88"/>
        <v>9.6899224806201556E-2</v>
      </c>
      <c r="T12" s="70">
        <f t="shared" si="89"/>
        <v>0.44797687861271679</v>
      </c>
      <c r="U12" s="70">
        <f t="shared" si="90"/>
        <v>0.41203703703703703</v>
      </c>
      <c r="V12" s="70">
        <f t="shared" si="91"/>
        <v>0.54620462046204621</v>
      </c>
      <c r="W12" s="70">
        <f t="shared" si="92"/>
        <v>0.67692307692307696</v>
      </c>
      <c r="X12" s="121">
        <v>353</v>
      </c>
      <c r="Y12" s="121">
        <v>258</v>
      </c>
      <c r="Z12" s="121">
        <v>346</v>
      </c>
      <c r="AA12" s="121">
        <v>260</v>
      </c>
      <c r="AB12" s="121">
        <v>102</v>
      </c>
      <c r="AC12" s="121">
        <v>82</v>
      </c>
      <c r="AD12" s="17">
        <v>14</v>
      </c>
      <c r="AE12" s="17">
        <v>17</v>
      </c>
      <c r="AF12" s="100">
        <v>21</v>
      </c>
      <c r="AG12" s="101">
        <v>49</v>
      </c>
      <c r="AH12" s="101">
        <v>128</v>
      </c>
      <c r="AI12" s="101">
        <v>169</v>
      </c>
      <c r="AJ12" s="101">
        <v>1</v>
      </c>
      <c r="AK12" s="101">
        <f t="shared" si="93"/>
        <v>347</v>
      </c>
      <c r="AL12" s="101">
        <f t="shared" si="94"/>
        <v>27</v>
      </c>
      <c r="AM12" s="101">
        <v>28</v>
      </c>
      <c r="AN12" s="102">
        <v>30</v>
      </c>
      <c r="AO12" s="103">
        <v>74</v>
      </c>
      <c r="AP12" s="74">
        <f t="shared" si="95"/>
        <v>0.18992248062015504</v>
      </c>
      <c r="AQ12" s="74">
        <f t="shared" si="96"/>
        <v>0.36994219653179189</v>
      </c>
      <c r="AR12" s="104">
        <f t="shared" si="97"/>
        <v>0.36921296296296297</v>
      </c>
      <c r="AS12" s="104">
        <f t="shared" si="98"/>
        <v>0.44554455445544555</v>
      </c>
      <c r="AT12" s="104">
        <f t="shared" si="99"/>
        <v>0.5461538461538461</v>
      </c>
      <c r="AU12" s="105">
        <v>261</v>
      </c>
      <c r="AV12" s="105">
        <v>355</v>
      </c>
      <c r="AW12" s="105">
        <v>257</v>
      </c>
      <c r="AX12" s="100">
        <v>23</v>
      </c>
      <c r="AY12" s="106">
        <v>398</v>
      </c>
      <c r="AZ12" s="106">
        <v>40</v>
      </c>
      <c r="BA12" s="106">
        <v>151</v>
      </c>
      <c r="BB12" s="106">
        <v>199</v>
      </c>
      <c r="BC12" s="106">
        <v>8</v>
      </c>
      <c r="BD12" s="107">
        <v>45</v>
      </c>
      <c r="BE12" s="108">
        <v>28</v>
      </c>
      <c r="BF12" s="82">
        <f t="shared" si="100"/>
        <v>0.1556420233463035</v>
      </c>
      <c r="BG12" s="82">
        <f t="shared" si="101"/>
        <v>0.42535211267605633</v>
      </c>
      <c r="BH12" s="83">
        <f t="shared" si="102"/>
        <v>0.3951890034364261</v>
      </c>
      <c r="BI12" s="83">
        <f t="shared" si="103"/>
        <v>0.49512987012987014</v>
      </c>
      <c r="BJ12" s="83">
        <f t="shared" si="104"/>
        <v>0.59003831417624519</v>
      </c>
      <c r="BK12" s="2">
        <v>277</v>
      </c>
      <c r="BL12" s="2">
        <v>374</v>
      </c>
      <c r="BM12" s="2">
        <v>262</v>
      </c>
      <c r="BN12" s="2">
        <v>176</v>
      </c>
      <c r="BO12" s="2">
        <v>91</v>
      </c>
      <c r="BP12" s="2">
        <v>86</v>
      </c>
      <c r="BQ12" s="109">
        <v>14</v>
      </c>
      <c r="BR12" s="109">
        <v>21</v>
      </c>
      <c r="BS12" s="110">
        <v>17</v>
      </c>
      <c r="BT12" s="109">
        <v>36</v>
      </c>
      <c r="BU12" s="109">
        <v>149</v>
      </c>
      <c r="BV12" s="109">
        <v>164</v>
      </c>
      <c r="BW12" s="109">
        <v>6</v>
      </c>
      <c r="BX12" s="84">
        <f t="shared" si="105"/>
        <v>355</v>
      </c>
      <c r="BY12" s="111">
        <v>26</v>
      </c>
      <c r="BZ12" s="109">
        <v>38</v>
      </c>
      <c r="CA12" s="109">
        <v>5</v>
      </c>
      <c r="CB12" s="2">
        <v>45</v>
      </c>
      <c r="CC12" s="112">
        <f t="shared" si="106"/>
        <v>0.1299638989169675</v>
      </c>
      <c r="CD12" s="112">
        <f t="shared" si="107"/>
        <v>0.39839572192513367</v>
      </c>
      <c r="CE12" s="112">
        <f t="shared" si="108"/>
        <v>0.34063526834611174</v>
      </c>
      <c r="CF12" s="112">
        <f t="shared" si="109"/>
        <v>0.43238993710691825</v>
      </c>
      <c r="CG12" s="112">
        <f t="shared" si="110"/>
        <v>0.48091603053435117</v>
      </c>
      <c r="CH12" s="87">
        <f t="shared" si="111"/>
        <v>136</v>
      </c>
      <c r="CI12" s="31">
        <f t="shared" si="112"/>
        <v>144</v>
      </c>
      <c r="CJ12" s="31">
        <f t="shared" si="113"/>
        <v>0</v>
      </c>
      <c r="CK12" s="31">
        <f t="shared" si="114"/>
        <v>0</v>
      </c>
      <c r="CL12" s="31">
        <f t="shared" si="115"/>
        <v>0</v>
      </c>
      <c r="CM12" s="113">
        <f t="shared" si="116"/>
        <v>0</v>
      </c>
      <c r="CN12" s="31">
        <f t="shared" si="117"/>
        <v>0</v>
      </c>
      <c r="CO12" s="31">
        <f t="shared" si="118"/>
        <v>0</v>
      </c>
      <c r="CP12" s="31">
        <f t="shared" si="119"/>
        <v>0</v>
      </c>
      <c r="CQ12" s="31">
        <f t="shared" si="120"/>
        <v>0</v>
      </c>
      <c r="CU12" s="88">
        <f t="shared" si="73"/>
        <v>0</v>
      </c>
      <c r="DC12" s="88">
        <f t="shared" si="121"/>
        <v>0</v>
      </c>
      <c r="DH12" s="32">
        <v>1</v>
      </c>
      <c r="DI12" s="32">
        <v>5</v>
      </c>
      <c r="DJ12" s="32">
        <v>4</v>
      </c>
      <c r="DK12" s="88">
        <f t="shared" si="122"/>
        <v>108</v>
      </c>
      <c r="DL12" s="32">
        <v>29</v>
      </c>
      <c r="DM12" s="32">
        <v>48</v>
      </c>
      <c r="DN12" s="32">
        <v>31</v>
      </c>
      <c r="DO12" s="32">
        <v>0</v>
      </c>
      <c r="DP12" s="32">
        <v>13</v>
      </c>
      <c r="DQ12" s="32">
        <v>16</v>
      </c>
      <c r="DR12" s="32">
        <v>13</v>
      </c>
      <c r="DS12" s="88">
        <f t="shared" si="123"/>
        <v>247</v>
      </c>
      <c r="DT12" s="32">
        <v>7</v>
      </c>
      <c r="DU12" s="32">
        <v>101</v>
      </c>
      <c r="DV12" s="32">
        <v>133</v>
      </c>
      <c r="DW12" s="32">
        <v>6</v>
      </c>
      <c r="EA12" s="88">
        <f t="shared" si="124"/>
        <v>0</v>
      </c>
      <c r="EI12" s="88">
        <f t="shared" si="125"/>
        <v>0</v>
      </c>
      <c r="EQ12" s="88">
        <f t="shared" si="126"/>
        <v>0</v>
      </c>
      <c r="EY12" s="88">
        <f t="shared" si="127"/>
        <v>0</v>
      </c>
      <c r="FG12" s="88">
        <f t="shared" si="128"/>
        <v>0</v>
      </c>
      <c r="FO12" s="88">
        <f t="shared" si="129"/>
        <v>0</v>
      </c>
      <c r="FW12" s="110">
        <f t="shared" si="130"/>
        <v>0</v>
      </c>
      <c r="GB12" s="110">
        <f t="shared" si="131"/>
        <v>0</v>
      </c>
      <c r="GC12" s="110">
        <f t="shared" si="132"/>
        <v>0</v>
      </c>
      <c r="GD12" s="110">
        <f t="shared" si="133"/>
        <v>0</v>
      </c>
      <c r="GE12" s="110">
        <f t="shared" si="134"/>
        <v>0</v>
      </c>
      <c r="GF12" s="110">
        <f t="shared" si="135"/>
        <v>0</v>
      </c>
      <c r="GG12" s="110">
        <f t="shared" si="136"/>
        <v>0</v>
      </c>
      <c r="GH12" s="110">
        <f t="shared" si="137"/>
        <v>0</v>
      </c>
      <c r="GI12" s="110">
        <f t="shared" si="138"/>
        <v>0</v>
      </c>
      <c r="GJ12" s="114">
        <f t="shared" si="139"/>
        <v>-0.28955586398334493</v>
      </c>
      <c r="GK12" s="90">
        <f t="shared" si="140"/>
        <v>-0.10804020100502512</v>
      </c>
      <c r="GL12" s="92" t="s">
        <v>1418</v>
      </c>
      <c r="GM12" s="2" t="s">
        <v>2083</v>
      </c>
      <c r="GN12" s="92" t="s">
        <v>1802</v>
      </c>
      <c r="GO12" s="2" t="s">
        <v>1446</v>
      </c>
      <c r="GP12" s="2" t="s">
        <v>2209</v>
      </c>
      <c r="GQ12" s="2" t="s">
        <v>2263</v>
      </c>
      <c r="GR12" s="115">
        <v>372</v>
      </c>
      <c r="GS12" s="31">
        <f t="shared" si="141"/>
        <v>14</v>
      </c>
      <c r="GT12" s="31">
        <f t="shared" si="142"/>
        <v>17</v>
      </c>
      <c r="GU12" s="31">
        <f t="shared" si="143"/>
        <v>21</v>
      </c>
      <c r="GV12" s="31">
        <f t="shared" si="144"/>
        <v>355</v>
      </c>
      <c r="GW12" s="31">
        <f t="shared" si="145"/>
        <v>170</v>
      </c>
      <c r="GX12" s="31">
        <f t="shared" si="146"/>
        <v>319</v>
      </c>
      <c r="GY12" s="33"/>
      <c r="GZ12" s="33"/>
    </row>
    <row r="13" spans="1:208" ht="15.75" hidden="1" customHeight="1" x14ac:dyDescent="0.25">
      <c r="A13" s="22" t="s">
        <v>1111</v>
      </c>
      <c r="B13" s="2" t="s">
        <v>2</v>
      </c>
      <c r="C13" s="116" t="s">
        <v>10</v>
      </c>
      <c r="D13" s="35" t="s">
        <v>2</v>
      </c>
      <c r="E13" s="117">
        <v>113</v>
      </c>
      <c r="F13" s="117">
        <v>647</v>
      </c>
      <c r="G13" s="117">
        <v>1225</v>
      </c>
      <c r="H13" s="117">
        <v>1985</v>
      </c>
      <c r="I13" s="95">
        <v>114</v>
      </c>
      <c r="J13" s="118">
        <v>92</v>
      </c>
      <c r="K13" s="118">
        <v>561</v>
      </c>
      <c r="L13" s="118">
        <v>1327</v>
      </c>
      <c r="M13" s="118">
        <v>1980</v>
      </c>
      <c r="N13" s="119">
        <v>396</v>
      </c>
      <c r="O13" s="119">
        <v>26</v>
      </c>
      <c r="P13" s="120">
        <v>1623</v>
      </c>
      <c r="Q13" s="120">
        <v>2081</v>
      </c>
      <c r="R13" s="120">
        <v>1601</v>
      </c>
      <c r="S13" s="70">
        <f t="shared" si="88"/>
        <v>5.6685150955021565E-2</v>
      </c>
      <c r="T13" s="70">
        <f t="shared" si="89"/>
        <v>0.2695819317635752</v>
      </c>
      <c r="U13" s="70">
        <f t="shared" si="90"/>
        <v>0.29858623939679546</v>
      </c>
      <c r="V13" s="70">
        <f t="shared" si="91"/>
        <v>0.40521455730581207</v>
      </c>
      <c r="W13" s="70">
        <f t="shared" si="92"/>
        <v>0.58151155527795129</v>
      </c>
      <c r="X13" s="121">
        <v>2136</v>
      </c>
      <c r="Y13" s="121">
        <v>1623</v>
      </c>
      <c r="Z13" s="121">
        <v>2081</v>
      </c>
      <c r="AA13" s="121">
        <v>1601</v>
      </c>
      <c r="AB13" s="121">
        <v>547</v>
      </c>
      <c r="AC13" s="121">
        <v>500</v>
      </c>
      <c r="AD13" s="17">
        <v>53</v>
      </c>
      <c r="AE13" s="17">
        <v>92</v>
      </c>
      <c r="AF13" s="100">
        <v>125</v>
      </c>
      <c r="AG13" s="101">
        <v>149</v>
      </c>
      <c r="AH13" s="101">
        <v>598</v>
      </c>
      <c r="AI13" s="101">
        <v>1420</v>
      </c>
      <c r="AJ13" s="101">
        <v>120</v>
      </c>
      <c r="AK13" s="101">
        <f t="shared" si="93"/>
        <v>2287</v>
      </c>
      <c r="AL13" s="101">
        <f t="shared" si="94"/>
        <v>375</v>
      </c>
      <c r="AM13" s="101">
        <v>495</v>
      </c>
      <c r="AN13" s="102">
        <v>16</v>
      </c>
      <c r="AO13" s="103">
        <v>100</v>
      </c>
      <c r="AP13" s="74">
        <f t="shared" si="95"/>
        <v>9.1805298829328405E-2</v>
      </c>
      <c r="AQ13" s="74">
        <f t="shared" si="96"/>
        <v>0.28736184526669872</v>
      </c>
      <c r="AR13" s="104">
        <f t="shared" si="97"/>
        <v>0.33779453345900096</v>
      </c>
      <c r="AS13" s="104">
        <f t="shared" si="98"/>
        <v>0.44622487778381315</v>
      </c>
      <c r="AT13" s="104">
        <f t="shared" si="99"/>
        <v>0.65271705184259843</v>
      </c>
      <c r="AU13" s="105">
        <v>1520</v>
      </c>
      <c r="AV13" s="105">
        <v>2100</v>
      </c>
      <c r="AW13" s="105">
        <v>1556</v>
      </c>
      <c r="AX13" s="100">
        <v>131</v>
      </c>
      <c r="AY13" s="106">
        <v>2531</v>
      </c>
      <c r="AZ13" s="106">
        <v>143</v>
      </c>
      <c r="BA13" s="106">
        <v>724</v>
      </c>
      <c r="BB13" s="106">
        <v>1474</v>
      </c>
      <c r="BC13" s="106">
        <v>190</v>
      </c>
      <c r="BD13" s="107">
        <v>414</v>
      </c>
      <c r="BE13" s="108">
        <v>47</v>
      </c>
      <c r="BF13" s="82">
        <f t="shared" si="100"/>
        <v>9.1902313624678669E-2</v>
      </c>
      <c r="BG13" s="82">
        <f t="shared" si="101"/>
        <v>0.34476190476190477</v>
      </c>
      <c r="BH13" s="83">
        <f t="shared" si="102"/>
        <v>0.37229520865533228</v>
      </c>
      <c r="BI13" s="83">
        <f t="shared" si="103"/>
        <v>0.49281767955801103</v>
      </c>
      <c r="BJ13" s="83">
        <f t="shared" si="104"/>
        <v>0.69736842105263153</v>
      </c>
      <c r="BK13" s="2">
        <v>1502</v>
      </c>
      <c r="BL13" s="2">
        <v>2088</v>
      </c>
      <c r="BM13" s="2">
        <v>1593</v>
      </c>
      <c r="BN13" s="2">
        <v>1044</v>
      </c>
      <c r="BO13" s="2">
        <v>531</v>
      </c>
      <c r="BP13" s="2">
        <v>483</v>
      </c>
      <c r="BQ13" s="109">
        <v>56</v>
      </c>
      <c r="BR13" s="109">
        <v>149</v>
      </c>
      <c r="BS13" s="110">
        <v>110</v>
      </c>
      <c r="BT13" s="109">
        <v>122</v>
      </c>
      <c r="BU13" s="109">
        <v>815</v>
      </c>
      <c r="BV13" s="109">
        <v>1771</v>
      </c>
      <c r="BW13" s="109">
        <v>209</v>
      </c>
      <c r="BX13" s="84">
        <f t="shared" si="105"/>
        <v>2917</v>
      </c>
      <c r="BY13" s="111">
        <v>20</v>
      </c>
      <c r="BZ13" s="109">
        <v>478</v>
      </c>
      <c r="CA13" s="109">
        <v>197</v>
      </c>
      <c r="CB13" s="2">
        <v>71</v>
      </c>
      <c r="CC13" s="112">
        <f t="shared" si="106"/>
        <v>8.1225033288948076E-2</v>
      </c>
      <c r="CD13" s="112">
        <f t="shared" si="107"/>
        <v>0.39032567049808431</v>
      </c>
      <c r="CE13" s="112">
        <f t="shared" si="108"/>
        <v>0.43025274937295005</v>
      </c>
      <c r="CF13" s="112">
        <f t="shared" si="109"/>
        <v>0.57267046998098348</v>
      </c>
      <c r="CG13" s="112">
        <f t="shared" si="110"/>
        <v>0.81167608286252357</v>
      </c>
      <c r="CH13" s="87">
        <f t="shared" si="111"/>
        <v>300</v>
      </c>
      <c r="CI13" s="31">
        <f t="shared" si="112"/>
        <v>282</v>
      </c>
      <c r="CJ13" s="31">
        <f t="shared" si="113"/>
        <v>1</v>
      </c>
      <c r="CK13" s="31">
        <f t="shared" si="114"/>
        <v>1</v>
      </c>
      <c r="CL13" s="31">
        <f t="shared" si="115"/>
        <v>2</v>
      </c>
      <c r="CM13" s="113">
        <f t="shared" si="116"/>
        <v>19</v>
      </c>
      <c r="CN13" s="31">
        <f t="shared" si="117"/>
        <v>1</v>
      </c>
      <c r="CO13" s="31">
        <f t="shared" si="118"/>
        <v>5</v>
      </c>
      <c r="CP13" s="31">
        <f t="shared" si="119"/>
        <v>10</v>
      </c>
      <c r="CQ13" s="31">
        <f t="shared" si="120"/>
        <v>3</v>
      </c>
      <c r="CU13" s="88">
        <f t="shared" si="73"/>
        <v>0</v>
      </c>
      <c r="CZ13" s="32">
        <v>1</v>
      </c>
      <c r="DA13" s="32">
        <v>1</v>
      </c>
      <c r="DB13" s="32">
        <v>2</v>
      </c>
      <c r="DC13" s="88">
        <f t="shared" si="121"/>
        <v>19</v>
      </c>
      <c r="DD13" s="32">
        <v>1</v>
      </c>
      <c r="DE13" s="32">
        <v>5</v>
      </c>
      <c r="DF13" s="32">
        <v>10</v>
      </c>
      <c r="DG13" s="32">
        <v>3</v>
      </c>
      <c r="DH13" s="32">
        <v>6</v>
      </c>
      <c r="DI13" s="32">
        <v>46</v>
      </c>
      <c r="DJ13" s="32">
        <v>27</v>
      </c>
      <c r="DK13" s="88">
        <f t="shared" si="122"/>
        <v>1039</v>
      </c>
      <c r="DL13" s="32">
        <v>44</v>
      </c>
      <c r="DM13" s="32">
        <v>300</v>
      </c>
      <c r="DN13" s="32">
        <v>636</v>
      </c>
      <c r="DO13" s="32">
        <v>59</v>
      </c>
      <c r="DP13" s="32">
        <v>45</v>
      </c>
      <c r="DQ13" s="32">
        <v>77</v>
      </c>
      <c r="DR13" s="32">
        <v>56</v>
      </c>
      <c r="DS13" s="88">
        <f t="shared" si="123"/>
        <v>1628</v>
      </c>
      <c r="DT13" s="32">
        <v>25</v>
      </c>
      <c r="DU13" s="32">
        <v>381</v>
      </c>
      <c r="DV13" s="32">
        <v>1081</v>
      </c>
      <c r="DW13" s="32">
        <v>141</v>
      </c>
      <c r="DZ13" s="32">
        <v>2</v>
      </c>
      <c r="EA13" s="88">
        <f t="shared" si="124"/>
        <v>0</v>
      </c>
      <c r="EF13" s="32">
        <v>3</v>
      </c>
      <c r="EG13" s="32">
        <v>15</v>
      </c>
      <c r="EH13" s="32">
        <v>17</v>
      </c>
      <c r="EI13" s="88">
        <f t="shared" si="125"/>
        <v>96</v>
      </c>
      <c r="EJ13" s="32">
        <v>50</v>
      </c>
      <c r="EK13" s="32">
        <v>34</v>
      </c>
      <c r="EL13" s="32">
        <v>11</v>
      </c>
      <c r="EM13" s="32">
        <v>1</v>
      </c>
      <c r="EQ13" s="88">
        <f t="shared" si="126"/>
        <v>0</v>
      </c>
      <c r="EV13" s="32">
        <v>1</v>
      </c>
      <c r="EW13" s="32">
        <v>10</v>
      </c>
      <c r="EX13" s="32">
        <v>6</v>
      </c>
      <c r="EY13" s="88">
        <f t="shared" si="127"/>
        <v>135</v>
      </c>
      <c r="EZ13" s="32">
        <v>2</v>
      </c>
      <c r="FA13" s="32">
        <v>95</v>
      </c>
      <c r="FB13" s="32">
        <v>33</v>
      </c>
      <c r="FC13" s="32">
        <v>5</v>
      </c>
      <c r="FG13" s="88">
        <f t="shared" si="128"/>
        <v>0</v>
      </c>
      <c r="FO13" s="88">
        <f t="shared" si="129"/>
        <v>0</v>
      </c>
      <c r="FW13" s="110">
        <f t="shared" si="130"/>
        <v>0</v>
      </c>
      <c r="GB13" s="110">
        <f t="shared" si="131"/>
        <v>1</v>
      </c>
      <c r="GC13" s="110">
        <f t="shared" si="132"/>
        <v>10</v>
      </c>
      <c r="GD13" s="110">
        <f t="shared" si="133"/>
        <v>6</v>
      </c>
      <c r="GE13" s="110">
        <f t="shared" si="134"/>
        <v>135</v>
      </c>
      <c r="GF13" s="110">
        <f t="shared" si="135"/>
        <v>2</v>
      </c>
      <c r="GG13" s="110">
        <f t="shared" si="136"/>
        <v>95</v>
      </c>
      <c r="GH13" s="110">
        <f t="shared" si="137"/>
        <v>33</v>
      </c>
      <c r="GI13" s="110">
        <f t="shared" si="138"/>
        <v>5</v>
      </c>
      <c r="GJ13" s="114">
        <f t="shared" si="139"/>
        <v>0.39580387611482304</v>
      </c>
      <c r="GK13" s="90">
        <f t="shared" si="140"/>
        <v>0.15250888976689056</v>
      </c>
      <c r="GL13" s="2" t="s">
        <v>1680</v>
      </c>
      <c r="GM13" s="92" t="s">
        <v>2192</v>
      </c>
      <c r="GN13" s="92" t="s">
        <v>2108</v>
      </c>
      <c r="GO13" s="2" t="s">
        <v>1417</v>
      </c>
      <c r="GP13" s="92" t="s">
        <v>2121</v>
      </c>
      <c r="GQ13" s="2" t="s">
        <v>1871</v>
      </c>
      <c r="GR13" s="115">
        <v>2126</v>
      </c>
      <c r="GS13" s="31">
        <f t="shared" si="141"/>
        <v>51</v>
      </c>
      <c r="GT13" s="31">
        <f t="shared" si="142"/>
        <v>85</v>
      </c>
      <c r="GU13" s="31">
        <f t="shared" si="143"/>
        <v>123</v>
      </c>
      <c r="GV13" s="31">
        <f t="shared" si="144"/>
        <v>2667</v>
      </c>
      <c r="GW13" s="31">
        <f t="shared" si="145"/>
        <v>1917</v>
      </c>
      <c r="GX13" s="31">
        <f t="shared" si="146"/>
        <v>2598</v>
      </c>
    </row>
    <row r="14" spans="1:208" ht="15.75" hidden="1" customHeight="1" x14ac:dyDescent="0.25">
      <c r="A14" s="22" t="s">
        <v>1111</v>
      </c>
      <c r="B14" s="2" t="s">
        <v>2</v>
      </c>
      <c r="C14" s="116" t="s">
        <v>11</v>
      </c>
      <c r="D14" s="35" t="s">
        <v>2</v>
      </c>
      <c r="E14" s="117">
        <v>18</v>
      </c>
      <c r="F14" s="117">
        <v>66</v>
      </c>
      <c r="G14" s="117">
        <v>121</v>
      </c>
      <c r="H14" s="117">
        <v>205</v>
      </c>
      <c r="I14" s="95">
        <v>13</v>
      </c>
      <c r="J14" s="118">
        <v>33</v>
      </c>
      <c r="K14" s="118">
        <v>60</v>
      </c>
      <c r="L14" s="118">
        <v>150</v>
      </c>
      <c r="M14" s="118">
        <v>243</v>
      </c>
      <c r="N14" s="119">
        <v>49</v>
      </c>
      <c r="O14" s="119">
        <v>12</v>
      </c>
      <c r="P14" s="120">
        <v>195</v>
      </c>
      <c r="Q14" s="120">
        <v>285</v>
      </c>
      <c r="R14" s="120">
        <v>184</v>
      </c>
      <c r="S14" s="70">
        <f t="shared" si="88"/>
        <v>0.16923076923076924</v>
      </c>
      <c r="T14" s="70">
        <f t="shared" si="89"/>
        <v>0.21052631578947367</v>
      </c>
      <c r="U14" s="70">
        <f t="shared" si="90"/>
        <v>0.29216867469879521</v>
      </c>
      <c r="V14" s="70">
        <f t="shared" si="91"/>
        <v>0.34328358208955223</v>
      </c>
      <c r="W14" s="70">
        <f t="shared" si="92"/>
        <v>0.54891304347826086</v>
      </c>
      <c r="X14" s="121">
        <v>288</v>
      </c>
      <c r="Y14" s="121">
        <v>195</v>
      </c>
      <c r="Z14" s="121">
        <v>285</v>
      </c>
      <c r="AA14" s="121">
        <v>184</v>
      </c>
      <c r="AB14" s="121">
        <v>75</v>
      </c>
      <c r="AC14" s="121">
        <v>60</v>
      </c>
      <c r="AD14" s="17">
        <v>9</v>
      </c>
      <c r="AE14" s="17">
        <v>15</v>
      </c>
      <c r="AF14" s="100">
        <v>15</v>
      </c>
      <c r="AG14" s="101">
        <v>20</v>
      </c>
      <c r="AH14" s="101">
        <v>90</v>
      </c>
      <c r="AI14" s="101">
        <v>151</v>
      </c>
      <c r="AJ14" s="101">
        <v>8</v>
      </c>
      <c r="AK14" s="101">
        <f t="shared" si="93"/>
        <v>269</v>
      </c>
      <c r="AL14" s="101">
        <f t="shared" si="94"/>
        <v>46</v>
      </c>
      <c r="AM14" s="101">
        <v>54</v>
      </c>
      <c r="AN14" s="102">
        <v>3</v>
      </c>
      <c r="AO14" s="103">
        <v>19</v>
      </c>
      <c r="AP14" s="74">
        <f t="shared" si="95"/>
        <v>0.10256410256410256</v>
      </c>
      <c r="AQ14" s="74">
        <f t="shared" si="96"/>
        <v>0.31578947368421051</v>
      </c>
      <c r="AR14" s="104">
        <f t="shared" si="97"/>
        <v>0.32379518072289154</v>
      </c>
      <c r="AS14" s="104">
        <f t="shared" si="98"/>
        <v>0.41577825159914711</v>
      </c>
      <c r="AT14" s="104">
        <f t="shared" si="99"/>
        <v>0.57065217391304346</v>
      </c>
      <c r="AU14" s="105">
        <v>182</v>
      </c>
      <c r="AV14" s="105">
        <v>258</v>
      </c>
      <c r="AW14" s="105">
        <v>243</v>
      </c>
      <c r="AX14" s="100">
        <v>18</v>
      </c>
      <c r="AY14" s="106">
        <v>330</v>
      </c>
      <c r="AZ14" s="106">
        <v>20</v>
      </c>
      <c r="BA14" s="106">
        <v>99</v>
      </c>
      <c r="BB14" s="106">
        <v>202</v>
      </c>
      <c r="BC14" s="106">
        <v>9</v>
      </c>
      <c r="BD14" s="107">
        <v>49</v>
      </c>
      <c r="BE14" s="108">
        <v>7</v>
      </c>
      <c r="BF14" s="82">
        <f t="shared" si="100"/>
        <v>8.2304526748971193E-2</v>
      </c>
      <c r="BG14" s="82">
        <f t="shared" si="101"/>
        <v>0.38372093023255816</v>
      </c>
      <c r="BH14" s="83">
        <f t="shared" si="102"/>
        <v>0.39824304538799415</v>
      </c>
      <c r="BI14" s="83">
        <f t="shared" si="103"/>
        <v>0.57272727272727275</v>
      </c>
      <c r="BJ14" s="83">
        <f t="shared" si="104"/>
        <v>0.84065934065934067</v>
      </c>
      <c r="BK14" s="2">
        <v>225</v>
      </c>
      <c r="BL14" s="2">
        <v>280</v>
      </c>
      <c r="BM14" s="2">
        <v>222</v>
      </c>
      <c r="BN14" s="2">
        <v>162</v>
      </c>
      <c r="BO14" s="2">
        <v>72</v>
      </c>
      <c r="BP14" s="2">
        <v>59</v>
      </c>
      <c r="BQ14" s="109">
        <v>8</v>
      </c>
      <c r="BR14" s="109">
        <v>15</v>
      </c>
      <c r="BS14" s="110">
        <v>16</v>
      </c>
      <c r="BT14" s="109">
        <v>17</v>
      </c>
      <c r="BU14" s="109">
        <v>97</v>
      </c>
      <c r="BV14" s="109">
        <v>168</v>
      </c>
      <c r="BW14" s="109">
        <v>13</v>
      </c>
      <c r="BX14" s="84">
        <f t="shared" si="105"/>
        <v>295</v>
      </c>
      <c r="BY14" s="111">
        <v>2</v>
      </c>
      <c r="BZ14" s="109">
        <v>36</v>
      </c>
      <c r="CA14" s="109">
        <v>13</v>
      </c>
      <c r="CB14" s="2">
        <v>22</v>
      </c>
      <c r="CC14" s="112">
        <f t="shared" si="106"/>
        <v>7.5555555555555556E-2</v>
      </c>
      <c r="CD14" s="112">
        <f t="shared" si="107"/>
        <v>0.34642857142857142</v>
      </c>
      <c r="CE14" s="112">
        <f t="shared" si="108"/>
        <v>0.33837689133425036</v>
      </c>
      <c r="CF14" s="112">
        <f t="shared" si="109"/>
        <v>0.45617529880478086</v>
      </c>
      <c r="CG14" s="112">
        <f t="shared" si="110"/>
        <v>0.59459459459459463</v>
      </c>
      <c r="CH14" s="87">
        <f t="shared" si="111"/>
        <v>90</v>
      </c>
      <c r="CI14" s="31">
        <f t="shared" si="112"/>
        <v>104</v>
      </c>
      <c r="CJ14" s="31">
        <f t="shared" si="113"/>
        <v>0</v>
      </c>
      <c r="CK14" s="31">
        <f t="shared" si="114"/>
        <v>0</v>
      </c>
      <c r="CL14" s="31">
        <f t="shared" si="115"/>
        <v>0</v>
      </c>
      <c r="CM14" s="113">
        <f t="shared" si="116"/>
        <v>0</v>
      </c>
      <c r="CN14" s="31">
        <f t="shared" si="117"/>
        <v>0</v>
      </c>
      <c r="CO14" s="31">
        <f t="shared" si="118"/>
        <v>0</v>
      </c>
      <c r="CP14" s="31">
        <f t="shared" si="119"/>
        <v>0</v>
      </c>
      <c r="CQ14" s="31">
        <f t="shared" si="120"/>
        <v>0</v>
      </c>
      <c r="CU14" s="88">
        <f t="shared" si="73"/>
        <v>0</v>
      </c>
      <c r="DC14" s="88">
        <f t="shared" si="121"/>
        <v>0</v>
      </c>
      <c r="DH14" s="32">
        <v>1</v>
      </c>
      <c r="DI14" s="32">
        <v>4</v>
      </c>
      <c r="DJ14" s="32">
        <v>4</v>
      </c>
      <c r="DK14" s="88">
        <f t="shared" si="122"/>
        <v>80</v>
      </c>
      <c r="DL14" s="32">
        <v>16</v>
      </c>
      <c r="DM14" s="32">
        <v>42</v>
      </c>
      <c r="DN14" s="32">
        <v>22</v>
      </c>
      <c r="DO14" s="32">
        <v>0</v>
      </c>
      <c r="DP14" s="32">
        <v>7</v>
      </c>
      <c r="DQ14" s="32">
        <v>11</v>
      </c>
      <c r="DR14" s="32">
        <v>10</v>
      </c>
      <c r="DS14" s="88">
        <f t="shared" si="123"/>
        <v>215</v>
      </c>
      <c r="DT14" s="32">
        <v>1</v>
      </c>
      <c r="DU14" s="32">
        <v>55</v>
      </c>
      <c r="DV14" s="32">
        <v>146</v>
      </c>
      <c r="DW14" s="32">
        <v>13</v>
      </c>
      <c r="DX14" s="32">
        <v>1</v>
      </c>
      <c r="DY14" s="32">
        <v>1</v>
      </c>
      <c r="DZ14" s="32">
        <v>2</v>
      </c>
      <c r="EA14" s="88">
        <f t="shared" si="124"/>
        <v>14</v>
      </c>
      <c r="EB14" s="32">
        <v>5</v>
      </c>
      <c r="EC14" s="32">
        <v>5</v>
      </c>
      <c r="ED14" s="32">
        <v>4</v>
      </c>
      <c r="EI14" s="88">
        <f t="shared" si="125"/>
        <v>0</v>
      </c>
      <c r="EQ14" s="88">
        <f t="shared" si="126"/>
        <v>0</v>
      </c>
      <c r="EY14" s="88">
        <f t="shared" si="127"/>
        <v>0</v>
      </c>
      <c r="FG14" s="88">
        <f t="shared" si="128"/>
        <v>0</v>
      </c>
      <c r="FO14" s="88">
        <f t="shared" si="129"/>
        <v>0</v>
      </c>
      <c r="FW14" s="110">
        <f t="shared" si="130"/>
        <v>0</v>
      </c>
      <c r="GB14" s="110">
        <f t="shared" si="131"/>
        <v>0</v>
      </c>
      <c r="GC14" s="110">
        <f t="shared" si="132"/>
        <v>0</v>
      </c>
      <c r="GD14" s="110">
        <f t="shared" si="133"/>
        <v>0</v>
      </c>
      <c r="GE14" s="110">
        <f t="shared" si="134"/>
        <v>0</v>
      </c>
      <c r="GF14" s="110">
        <f t="shared" si="135"/>
        <v>0</v>
      </c>
      <c r="GG14" s="110">
        <f t="shared" si="136"/>
        <v>0</v>
      </c>
      <c r="GH14" s="110">
        <f t="shared" si="137"/>
        <v>0</v>
      </c>
      <c r="GI14" s="110">
        <f t="shared" si="138"/>
        <v>0</v>
      </c>
      <c r="GJ14" s="114">
        <f t="shared" si="139"/>
        <v>8.3221835697083288E-2</v>
      </c>
      <c r="GK14" s="90">
        <f t="shared" si="140"/>
        <v>-0.10606060606060606</v>
      </c>
      <c r="GL14" s="92" t="s">
        <v>2183</v>
      </c>
      <c r="GM14" s="2" t="s">
        <v>1491</v>
      </c>
      <c r="GN14" s="2" t="s">
        <v>2326</v>
      </c>
      <c r="GO14" s="92" t="s">
        <v>1702</v>
      </c>
      <c r="GP14" s="92" t="s">
        <v>1792</v>
      </c>
      <c r="GQ14" s="2" t="s">
        <v>1705</v>
      </c>
      <c r="GR14" s="115">
        <v>313</v>
      </c>
      <c r="GS14" s="31">
        <f t="shared" si="141"/>
        <v>9</v>
      </c>
      <c r="GT14" s="31">
        <f t="shared" si="142"/>
        <v>16</v>
      </c>
      <c r="GU14" s="31">
        <f t="shared" si="143"/>
        <v>16</v>
      </c>
      <c r="GV14" s="31">
        <f t="shared" si="144"/>
        <v>309</v>
      </c>
      <c r="GW14" s="31">
        <f t="shared" si="145"/>
        <v>185</v>
      </c>
      <c r="GX14" s="31">
        <f t="shared" si="146"/>
        <v>287</v>
      </c>
    </row>
    <row r="15" spans="1:208" ht="15.75" hidden="1" customHeight="1" x14ac:dyDescent="0.25">
      <c r="A15" s="22" t="s">
        <v>1111</v>
      </c>
      <c r="B15" s="2" t="s">
        <v>2</v>
      </c>
      <c r="C15" s="116" t="s">
        <v>12</v>
      </c>
      <c r="D15" s="35" t="s">
        <v>2</v>
      </c>
      <c r="E15" s="117">
        <v>7</v>
      </c>
      <c r="F15" s="117">
        <v>100</v>
      </c>
      <c r="G15" s="117">
        <v>88</v>
      </c>
      <c r="H15" s="117">
        <v>195</v>
      </c>
      <c r="I15" s="95">
        <v>17</v>
      </c>
      <c r="J15" s="118">
        <v>6</v>
      </c>
      <c r="K15" s="118">
        <v>96</v>
      </c>
      <c r="L15" s="118">
        <v>132</v>
      </c>
      <c r="M15" s="118">
        <v>234</v>
      </c>
      <c r="N15" s="119">
        <v>25</v>
      </c>
      <c r="O15" s="119">
        <v>28</v>
      </c>
      <c r="P15" s="120">
        <v>190</v>
      </c>
      <c r="Q15" s="120">
        <v>232</v>
      </c>
      <c r="R15" s="120">
        <v>160</v>
      </c>
      <c r="S15" s="70">
        <f t="shared" si="88"/>
        <v>3.1578947368421054E-2</v>
      </c>
      <c r="T15" s="70">
        <f t="shared" si="89"/>
        <v>0.41379310344827586</v>
      </c>
      <c r="U15" s="70">
        <f t="shared" si="90"/>
        <v>0.35910652920962199</v>
      </c>
      <c r="V15" s="70">
        <f t="shared" si="91"/>
        <v>0.5178571428571429</v>
      </c>
      <c r="W15" s="70">
        <f t="shared" si="92"/>
        <v>0.66874999999999996</v>
      </c>
      <c r="X15" s="121">
        <v>243</v>
      </c>
      <c r="Y15" s="121">
        <v>190</v>
      </c>
      <c r="Z15" s="121">
        <v>232</v>
      </c>
      <c r="AA15" s="121">
        <v>160</v>
      </c>
      <c r="AB15" s="121">
        <v>60</v>
      </c>
      <c r="AC15" s="121">
        <v>57</v>
      </c>
      <c r="AD15" s="17">
        <v>12</v>
      </c>
      <c r="AE15" s="17">
        <v>13</v>
      </c>
      <c r="AF15" s="100">
        <v>16</v>
      </c>
      <c r="AG15" s="101">
        <v>5</v>
      </c>
      <c r="AH15" s="101">
        <v>81</v>
      </c>
      <c r="AI15" s="101">
        <v>116</v>
      </c>
      <c r="AJ15" s="101">
        <v>3</v>
      </c>
      <c r="AK15" s="101">
        <f t="shared" si="93"/>
        <v>205</v>
      </c>
      <c r="AL15" s="101">
        <f t="shared" si="94"/>
        <v>31</v>
      </c>
      <c r="AM15" s="101">
        <v>34</v>
      </c>
      <c r="AN15" s="102">
        <v>7</v>
      </c>
      <c r="AO15" s="103">
        <v>26</v>
      </c>
      <c r="AP15" s="74">
        <f t="shared" si="95"/>
        <v>2.6315789473684209E-2</v>
      </c>
      <c r="AQ15" s="74">
        <f t="shared" si="96"/>
        <v>0.34913793103448276</v>
      </c>
      <c r="AR15" s="104">
        <f t="shared" si="97"/>
        <v>0.29381443298969073</v>
      </c>
      <c r="AS15" s="104">
        <f t="shared" si="98"/>
        <v>0.42346938775510207</v>
      </c>
      <c r="AT15" s="104">
        <f t="shared" si="99"/>
        <v>0.53125</v>
      </c>
      <c r="AU15" s="105">
        <v>180</v>
      </c>
      <c r="AV15" s="105">
        <v>237</v>
      </c>
      <c r="AW15" s="105">
        <v>161</v>
      </c>
      <c r="AX15" s="100">
        <v>16</v>
      </c>
      <c r="AY15" s="106">
        <v>234</v>
      </c>
      <c r="AZ15" s="106">
        <v>5</v>
      </c>
      <c r="BA15" s="106">
        <v>97</v>
      </c>
      <c r="BB15" s="106">
        <v>127</v>
      </c>
      <c r="BC15" s="106">
        <v>5</v>
      </c>
      <c r="BD15" s="107">
        <v>21</v>
      </c>
      <c r="BE15" s="108">
        <v>11</v>
      </c>
      <c r="BF15" s="82">
        <f t="shared" si="100"/>
        <v>3.1055900621118012E-2</v>
      </c>
      <c r="BG15" s="82">
        <f t="shared" si="101"/>
        <v>0.40928270042194093</v>
      </c>
      <c r="BH15" s="83">
        <f t="shared" si="102"/>
        <v>0.35986159169550175</v>
      </c>
      <c r="BI15" s="83">
        <f t="shared" si="103"/>
        <v>0.48681055155875302</v>
      </c>
      <c r="BJ15" s="83">
        <f t="shared" si="104"/>
        <v>0.58888888888888891</v>
      </c>
      <c r="BK15" s="2">
        <v>136</v>
      </c>
      <c r="BL15" s="2">
        <v>200</v>
      </c>
      <c r="BM15" s="2">
        <v>140</v>
      </c>
      <c r="BN15" s="2">
        <v>99</v>
      </c>
      <c r="BO15" s="2">
        <v>60</v>
      </c>
      <c r="BP15" s="2">
        <v>44</v>
      </c>
      <c r="BQ15" s="109">
        <v>12</v>
      </c>
      <c r="BR15" s="109">
        <v>14</v>
      </c>
      <c r="BS15" s="110">
        <v>15</v>
      </c>
      <c r="BT15" s="109">
        <v>7</v>
      </c>
      <c r="BU15" s="109">
        <v>62</v>
      </c>
      <c r="BV15" s="109">
        <v>134</v>
      </c>
      <c r="BW15" s="109">
        <v>8</v>
      </c>
      <c r="BX15" s="84">
        <f t="shared" si="105"/>
        <v>211</v>
      </c>
      <c r="BY15" s="111">
        <v>10</v>
      </c>
      <c r="BZ15" s="109">
        <v>22</v>
      </c>
      <c r="CA15" s="109">
        <v>8</v>
      </c>
      <c r="CB15" s="2">
        <v>21</v>
      </c>
      <c r="CC15" s="112">
        <f t="shared" si="106"/>
        <v>5.1470588235294115E-2</v>
      </c>
      <c r="CD15" s="112">
        <f t="shared" si="107"/>
        <v>0.31</v>
      </c>
      <c r="CE15" s="112">
        <f t="shared" si="108"/>
        <v>0.38025210084033612</v>
      </c>
      <c r="CF15" s="112">
        <f t="shared" si="109"/>
        <v>0.5117647058823529</v>
      </c>
      <c r="CG15" s="112">
        <f t="shared" si="110"/>
        <v>0.8</v>
      </c>
      <c r="CH15" s="87">
        <f t="shared" si="111"/>
        <v>28</v>
      </c>
      <c r="CI15" s="31">
        <f t="shared" si="112"/>
        <v>45</v>
      </c>
      <c r="CJ15" s="31">
        <f t="shared" si="113"/>
        <v>0</v>
      </c>
      <c r="CK15" s="31">
        <f t="shared" si="114"/>
        <v>0</v>
      </c>
      <c r="CL15" s="31">
        <f t="shared" si="115"/>
        <v>0</v>
      </c>
      <c r="CM15" s="113">
        <f t="shared" si="116"/>
        <v>0</v>
      </c>
      <c r="CN15" s="31">
        <f t="shared" si="117"/>
        <v>0</v>
      </c>
      <c r="CO15" s="31">
        <f t="shared" si="118"/>
        <v>0</v>
      </c>
      <c r="CP15" s="31">
        <f t="shared" si="119"/>
        <v>0</v>
      </c>
      <c r="CQ15" s="31">
        <f t="shared" si="120"/>
        <v>0</v>
      </c>
      <c r="CU15" s="88">
        <f t="shared" si="73"/>
        <v>0</v>
      </c>
      <c r="DC15" s="88">
        <f t="shared" si="121"/>
        <v>0</v>
      </c>
      <c r="DK15" s="88">
        <f t="shared" si="122"/>
        <v>0</v>
      </c>
      <c r="DP15" s="32">
        <v>11</v>
      </c>
      <c r="DQ15" s="32">
        <v>13</v>
      </c>
      <c r="DR15" s="32">
        <v>13</v>
      </c>
      <c r="DS15" s="88">
        <f t="shared" si="123"/>
        <v>200</v>
      </c>
      <c r="DT15" s="32">
        <v>7</v>
      </c>
      <c r="DU15" s="32">
        <v>52</v>
      </c>
      <c r="DV15" s="32">
        <v>133</v>
      </c>
      <c r="DW15" s="32">
        <v>8</v>
      </c>
      <c r="EA15" s="88">
        <f t="shared" si="124"/>
        <v>0</v>
      </c>
      <c r="EI15" s="88">
        <f t="shared" si="125"/>
        <v>0</v>
      </c>
      <c r="EQ15" s="88">
        <f t="shared" si="126"/>
        <v>0</v>
      </c>
      <c r="EV15" s="32">
        <v>1</v>
      </c>
      <c r="EW15" s="32">
        <v>1</v>
      </c>
      <c r="EX15" s="32">
        <v>2</v>
      </c>
      <c r="EY15" s="88">
        <f t="shared" si="127"/>
        <v>11</v>
      </c>
      <c r="EZ15" s="32">
        <v>0</v>
      </c>
      <c r="FA15" s="32">
        <v>10</v>
      </c>
      <c r="FB15" s="32">
        <v>1</v>
      </c>
      <c r="FC15" s="32">
        <v>0</v>
      </c>
      <c r="FG15" s="88">
        <f t="shared" si="128"/>
        <v>0</v>
      </c>
      <c r="FO15" s="88">
        <f t="shared" si="129"/>
        <v>0</v>
      </c>
      <c r="FW15" s="110">
        <f t="shared" si="130"/>
        <v>0</v>
      </c>
      <c r="GB15" s="110">
        <f t="shared" si="131"/>
        <v>1</v>
      </c>
      <c r="GC15" s="110">
        <f t="shared" si="132"/>
        <v>1</v>
      </c>
      <c r="GD15" s="110">
        <f t="shared" si="133"/>
        <v>2</v>
      </c>
      <c r="GE15" s="110">
        <f t="shared" si="134"/>
        <v>11</v>
      </c>
      <c r="GF15" s="110">
        <f t="shared" si="135"/>
        <v>0</v>
      </c>
      <c r="GG15" s="110">
        <f t="shared" si="136"/>
        <v>10</v>
      </c>
      <c r="GH15" s="110">
        <f t="shared" si="137"/>
        <v>1</v>
      </c>
      <c r="GI15" s="110">
        <f t="shared" si="138"/>
        <v>0</v>
      </c>
      <c r="GJ15" s="114">
        <f t="shared" si="139"/>
        <v>0.19626168224299079</v>
      </c>
      <c r="GK15" s="90">
        <f t="shared" si="140"/>
        <v>-9.8290598290598288E-2</v>
      </c>
      <c r="GL15" s="2" t="s">
        <v>2320</v>
      </c>
      <c r="GM15" s="92" t="s">
        <v>2304</v>
      </c>
      <c r="GN15" s="92" t="s">
        <v>1374</v>
      </c>
      <c r="GO15" s="2" t="s">
        <v>1743</v>
      </c>
      <c r="GP15" s="2" t="s">
        <v>2155</v>
      </c>
      <c r="GQ15" s="2" t="s">
        <v>2182</v>
      </c>
      <c r="GR15" s="115">
        <v>202</v>
      </c>
      <c r="GS15" s="31">
        <f t="shared" si="141"/>
        <v>11</v>
      </c>
      <c r="GT15" s="31">
        <f t="shared" si="142"/>
        <v>13</v>
      </c>
      <c r="GU15" s="31">
        <f t="shared" si="143"/>
        <v>13</v>
      </c>
      <c r="GV15" s="31">
        <f t="shared" si="144"/>
        <v>200</v>
      </c>
      <c r="GW15" s="31">
        <f t="shared" si="145"/>
        <v>141</v>
      </c>
      <c r="GX15" s="31">
        <f t="shared" si="146"/>
        <v>193</v>
      </c>
    </row>
    <row r="16" spans="1:208" ht="15.75" hidden="1" customHeight="1" x14ac:dyDescent="0.25">
      <c r="A16" s="22" t="s">
        <v>1111</v>
      </c>
      <c r="B16" s="2" t="s">
        <v>2</v>
      </c>
      <c r="C16" s="116" t="s">
        <v>13</v>
      </c>
      <c r="D16" s="35" t="s">
        <v>2</v>
      </c>
      <c r="E16" s="117">
        <v>173</v>
      </c>
      <c r="F16" s="117">
        <v>810</v>
      </c>
      <c r="G16" s="117">
        <v>1367</v>
      </c>
      <c r="H16" s="117">
        <v>2350</v>
      </c>
      <c r="I16" s="95">
        <v>122</v>
      </c>
      <c r="J16" s="118">
        <v>119</v>
      </c>
      <c r="K16" s="118">
        <v>642</v>
      </c>
      <c r="L16" s="118">
        <v>1513</v>
      </c>
      <c r="M16" s="118">
        <v>2274</v>
      </c>
      <c r="N16" s="119">
        <v>380</v>
      </c>
      <c r="O16" s="119">
        <v>47</v>
      </c>
      <c r="P16" s="120">
        <v>2025</v>
      </c>
      <c r="Q16" s="120">
        <v>2632</v>
      </c>
      <c r="R16" s="120">
        <v>1937</v>
      </c>
      <c r="S16" s="70">
        <f t="shared" si="88"/>
        <v>5.8765432098765433E-2</v>
      </c>
      <c r="T16" s="70">
        <f t="shared" si="89"/>
        <v>0.2439209726443769</v>
      </c>
      <c r="U16" s="70">
        <f t="shared" si="90"/>
        <v>0.28723081589323629</v>
      </c>
      <c r="V16" s="70">
        <f t="shared" si="91"/>
        <v>0.38848763405559206</v>
      </c>
      <c r="W16" s="70">
        <f t="shared" si="92"/>
        <v>0.58492514197212186</v>
      </c>
      <c r="X16" s="121">
        <v>2605</v>
      </c>
      <c r="Y16" s="121">
        <v>2025</v>
      </c>
      <c r="Z16" s="121">
        <v>2632</v>
      </c>
      <c r="AA16" s="121">
        <v>1937</v>
      </c>
      <c r="AB16" s="121">
        <v>690</v>
      </c>
      <c r="AC16" s="121">
        <v>660</v>
      </c>
      <c r="AD16" s="17">
        <v>66</v>
      </c>
      <c r="AE16" s="17">
        <v>122</v>
      </c>
      <c r="AF16" s="100">
        <v>151</v>
      </c>
      <c r="AG16" s="101">
        <v>211</v>
      </c>
      <c r="AH16" s="101">
        <v>863</v>
      </c>
      <c r="AI16" s="101">
        <v>1595</v>
      </c>
      <c r="AJ16" s="101">
        <v>85</v>
      </c>
      <c r="AK16" s="101">
        <f t="shared" si="93"/>
        <v>2754</v>
      </c>
      <c r="AL16" s="101">
        <f t="shared" si="94"/>
        <v>364</v>
      </c>
      <c r="AM16" s="101">
        <v>449</v>
      </c>
      <c r="AN16" s="102">
        <v>40</v>
      </c>
      <c r="AO16" s="103">
        <v>183</v>
      </c>
      <c r="AP16" s="74">
        <f t="shared" si="95"/>
        <v>0.10419753086419753</v>
      </c>
      <c r="AQ16" s="74">
        <f t="shared" si="96"/>
        <v>0.32788753799392095</v>
      </c>
      <c r="AR16" s="104">
        <f t="shared" si="97"/>
        <v>0.34956020624810435</v>
      </c>
      <c r="AS16" s="104">
        <f t="shared" si="98"/>
        <v>0.45830597504924492</v>
      </c>
      <c r="AT16" s="104">
        <f t="shared" si="99"/>
        <v>0.63551884357253485</v>
      </c>
      <c r="AU16" s="105">
        <v>2212</v>
      </c>
      <c r="AV16" s="105">
        <v>2868</v>
      </c>
      <c r="AW16" s="105">
        <v>2116</v>
      </c>
      <c r="AX16" s="100">
        <v>157</v>
      </c>
      <c r="AY16" s="106">
        <v>3425</v>
      </c>
      <c r="AZ16" s="106">
        <v>211</v>
      </c>
      <c r="BA16" s="106">
        <v>1225</v>
      </c>
      <c r="BB16" s="106">
        <v>1843</v>
      </c>
      <c r="BC16" s="106">
        <v>146</v>
      </c>
      <c r="BD16" s="107">
        <v>400</v>
      </c>
      <c r="BE16" s="108">
        <v>90</v>
      </c>
      <c r="BF16" s="82">
        <f t="shared" si="100"/>
        <v>9.97164461247637E-2</v>
      </c>
      <c r="BG16" s="82">
        <f t="shared" si="101"/>
        <v>0.42712691771269179</v>
      </c>
      <c r="BH16" s="83">
        <f t="shared" si="102"/>
        <v>0.40008337965536411</v>
      </c>
      <c r="BI16" s="83">
        <f t="shared" si="103"/>
        <v>0.52519685039370079</v>
      </c>
      <c r="BJ16" s="83">
        <f t="shared" si="104"/>
        <v>0.65235081374321879</v>
      </c>
      <c r="BK16" s="2">
        <v>2188</v>
      </c>
      <c r="BL16" s="2">
        <v>3160</v>
      </c>
      <c r="BM16" s="2">
        <v>2247</v>
      </c>
      <c r="BN16" s="2">
        <v>1499</v>
      </c>
      <c r="BO16" s="2">
        <v>706</v>
      </c>
      <c r="BP16" s="2">
        <v>779</v>
      </c>
      <c r="BQ16" s="109">
        <v>56</v>
      </c>
      <c r="BR16" s="109">
        <v>165</v>
      </c>
      <c r="BS16" s="110">
        <v>116</v>
      </c>
      <c r="BT16" s="109">
        <v>191</v>
      </c>
      <c r="BU16" s="109">
        <v>1005</v>
      </c>
      <c r="BV16" s="109">
        <v>2132</v>
      </c>
      <c r="BW16" s="109">
        <v>109</v>
      </c>
      <c r="BX16" s="84">
        <f t="shared" si="105"/>
        <v>3437</v>
      </c>
      <c r="BY16" s="111">
        <v>26</v>
      </c>
      <c r="BZ16" s="109">
        <v>415</v>
      </c>
      <c r="CA16" s="109">
        <v>109</v>
      </c>
      <c r="CB16" s="2">
        <v>150</v>
      </c>
      <c r="CC16" s="112">
        <f t="shared" si="106"/>
        <v>8.7294332723948806E-2</v>
      </c>
      <c r="CD16" s="112">
        <f t="shared" si="107"/>
        <v>0.31803797468354428</v>
      </c>
      <c r="CE16" s="112">
        <f t="shared" si="108"/>
        <v>0.3835418038183015</v>
      </c>
      <c r="CF16" s="112">
        <f t="shared" si="109"/>
        <v>0.50342149066025521</v>
      </c>
      <c r="CG16" s="112">
        <f t="shared" si="110"/>
        <v>0.76412995104583892</v>
      </c>
      <c r="CH16" s="87">
        <f t="shared" si="111"/>
        <v>530</v>
      </c>
      <c r="CI16" s="31">
        <f t="shared" si="112"/>
        <v>671</v>
      </c>
      <c r="CJ16" s="31">
        <f t="shared" si="113"/>
        <v>1</v>
      </c>
      <c r="CK16" s="31">
        <f t="shared" si="114"/>
        <v>5</v>
      </c>
      <c r="CL16" s="31">
        <f t="shared" si="115"/>
        <v>5</v>
      </c>
      <c r="CM16" s="113">
        <f t="shared" si="116"/>
        <v>69</v>
      </c>
      <c r="CN16" s="31">
        <f t="shared" si="117"/>
        <v>1</v>
      </c>
      <c r="CO16" s="31">
        <f t="shared" si="118"/>
        <v>28</v>
      </c>
      <c r="CP16" s="31">
        <f t="shared" si="119"/>
        <v>39</v>
      </c>
      <c r="CQ16" s="31">
        <f t="shared" si="120"/>
        <v>1</v>
      </c>
      <c r="CR16" s="32">
        <v>1</v>
      </c>
      <c r="CS16" s="32">
        <v>5</v>
      </c>
      <c r="CT16" s="32">
        <v>5</v>
      </c>
      <c r="CU16" s="88">
        <f t="shared" si="73"/>
        <v>69</v>
      </c>
      <c r="CV16" s="32">
        <v>1</v>
      </c>
      <c r="CW16" s="32">
        <v>28</v>
      </c>
      <c r="CX16" s="32">
        <v>39</v>
      </c>
      <c r="CY16" s="32">
        <v>1</v>
      </c>
      <c r="DC16" s="88">
        <f t="shared" si="121"/>
        <v>0</v>
      </c>
      <c r="DH16" s="32">
        <v>5</v>
      </c>
      <c r="DI16" s="32">
        <v>43</v>
      </c>
      <c r="DJ16" s="32">
        <v>25</v>
      </c>
      <c r="DK16" s="88">
        <f t="shared" si="122"/>
        <v>1042</v>
      </c>
      <c r="DL16" s="32">
        <v>95</v>
      </c>
      <c r="DM16" s="32">
        <v>331</v>
      </c>
      <c r="DN16" s="32">
        <v>589</v>
      </c>
      <c r="DO16" s="32">
        <v>27</v>
      </c>
      <c r="DP16" s="32">
        <v>45</v>
      </c>
      <c r="DQ16" s="32">
        <v>94</v>
      </c>
      <c r="DR16" s="32">
        <v>63</v>
      </c>
      <c r="DS16" s="88">
        <f t="shared" si="123"/>
        <v>1935</v>
      </c>
      <c r="DT16" s="32">
        <v>43</v>
      </c>
      <c r="DU16" s="32">
        <v>431</v>
      </c>
      <c r="DV16" s="32">
        <v>1386</v>
      </c>
      <c r="DW16" s="32">
        <v>75</v>
      </c>
      <c r="EA16" s="88">
        <f t="shared" si="124"/>
        <v>0</v>
      </c>
      <c r="EF16" s="32">
        <v>3</v>
      </c>
      <c r="EG16" s="32">
        <v>13</v>
      </c>
      <c r="EH16" s="32">
        <v>14</v>
      </c>
      <c r="EI16" s="88">
        <f t="shared" si="125"/>
        <v>177</v>
      </c>
      <c r="EJ16" s="32">
        <v>47</v>
      </c>
      <c r="EK16" s="32">
        <v>80</v>
      </c>
      <c r="EL16" s="32">
        <v>45</v>
      </c>
      <c r="EM16" s="32">
        <v>5</v>
      </c>
      <c r="EQ16" s="88">
        <f t="shared" si="126"/>
        <v>0</v>
      </c>
      <c r="EV16" s="32">
        <v>1</v>
      </c>
      <c r="EW16" s="32">
        <v>9</v>
      </c>
      <c r="EX16" s="32">
        <v>9</v>
      </c>
      <c r="EY16" s="88">
        <f t="shared" si="127"/>
        <v>200</v>
      </c>
      <c r="EZ16" s="32">
        <v>0</v>
      </c>
      <c r="FA16" s="32">
        <v>130</v>
      </c>
      <c r="FB16" s="32">
        <v>69</v>
      </c>
      <c r="FC16" s="32">
        <v>1</v>
      </c>
      <c r="FG16" s="88">
        <f t="shared" si="128"/>
        <v>0</v>
      </c>
      <c r="FO16" s="88">
        <f t="shared" si="129"/>
        <v>0</v>
      </c>
      <c r="FW16" s="110">
        <f t="shared" si="130"/>
        <v>0</v>
      </c>
      <c r="GB16" s="110">
        <f t="shared" si="131"/>
        <v>1</v>
      </c>
      <c r="GC16" s="110">
        <f t="shared" si="132"/>
        <v>9</v>
      </c>
      <c r="GD16" s="110">
        <f t="shared" si="133"/>
        <v>9</v>
      </c>
      <c r="GE16" s="110">
        <f t="shared" si="134"/>
        <v>200</v>
      </c>
      <c r="GF16" s="110">
        <f t="shared" si="135"/>
        <v>0</v>
      </c>
      <c r="GG16" s="110">
        <f t="shared" si="136"/>
        <v>130</v>
      </c>
      <c r="GH16" s="110">
        <f t="shared" si="137"/>
        <v>69</v>
      </c>
      <c r="GI16" s="110">
        <f t="shared" si="138"/>
        <v>1</v>
      </c>
      <c r="GJ16" s="114">
        <f t="shared" si="139"/>
        <v>0.30637221109954982</v>
      </c>
      <c r="GK16" s="90">
        <f t="shared" si="140"/>
        <v>3.5036496350364962E-3</v>
      </c>
      <c r="GL16" s="2" t="s">
        <v>2295</v>
      </c>
      <c r="GM16" s="2" t="s">
        <v>1514</v>
      </c>
      <c r="GN16" s="2" t="s">
        <v>1625</v>
      </c>
      <c r="GO16" s="2" t="s">
        <v>1821</v>
      </c>
      <c r="GP16" s="2" t="s">
        <v>1579</v>
      </c>
      <c r="GQ16" s="2" t="s">
        <v>1490</v>
      </c>
      <c r="GR16" s="115">
        <v>3138</v>
      </c>
      <c r="GS16" s="31">
        <f t="shared" si="141"/>
        <v>50</v>
      </c>
      <c r="GT16" s="31">
        <f t="shared" si="142"/>
        <v>88</v>
      </c>
      <c r="GU16" s="31">
        <f t="shared" si="143"/>
        <v>137</v>
      </c>
      <c r="GV16" s="31">
        <f t="shared" si="144"/>
        <v>2977</v>
      </c>
      <c r="GW16" s="31">
        <f t="shared" si="145"/>
        <v>2077</v>
      </c>
      <c r="GX16" s="31">
        <f t="shared" si="146"/>
        <v>2839</v>
      </c>
    </row>
    <row r="17" spans="1:206" ht="15.75" hidden="1" customHeight="1" x14ac:dyDescent="0.25">
      <c r="A17" s="22" t="s">
        <v>1111</v>
      </c>
      <c r="B17" s="2" t="s">
        <v>2</v>
      </c>
      <c r="C17" s="116" t="s">
        <v>14</v>
      </c>
      <c r="D17" s="35" t="s">
        <v>2</v>
      </c>
      <c r="E17" s="117">
        <v>524</v>
      </c>
      <c r="F17" s="117">
        <v>2756</v>
      </c>
      <c r="G17" s="117">
        <v>4435</v>
      </c>
      <c r="H17" s="117">
        <v>7715</v>
      </c>
      <c r="I17" s="95">
        <v>471</v>
      </c>
      <c r="J17" s="118">
        <v>474</v>
      </c>
      <c r="K17" s="118">
        <v>2654</v>
      </c>
      <c r="L17" s="118">
        <v>5216</v>
      </c>
      <c r="M17" s="118">
        <v>8344</v>
      </c>
      <c r="N17" s="119">
        <v>1153</v>
      </c>
      <c r="O17" s="119">
        <v>572</v>
      </c>
      <c r="P17" s="120">
        <v>10649</v>
      </c>
      <c r="Q17" s="120">
        <v>13449</v>
      </c>
      <c r="R17" s="120">
        <v>10152</v>
      </c>
      <c r="S17" s="70">
        <f t="shared" si="88"/>
        <v>4.4511221710958775E-2</v>
      </c>
      <c r="T17" s="70">
        <f t="shared" si="89"/>
        <v>0.19733809205145364</v>
      </c>
      <c r="U17" s="70">
        <f t="shared" si="90"/>
        <v>0.20995620437956206</v>
      </c>
      <c r="V17" s="70">
        <f t="shared" si="91"/>
        <v>0.2846065844667599</v>
      </c>
      <c r="W17" s="70">
        <f t="shared" si="92"/>
        <v>0.40021670606776988</v>
      </c>
      <c r="X17" s="121">
        <v>13635</v>
      </c>
      <c r="Y17" s="121">
        <v>10649</v>
      </c>
      <c r="Z17" s="121">
        <v>13449</v>
      </c>
      <c r="AA17" s="121">
        <v>10152</v>
      </c>
      <c r="AB17" s="121">
        <v>3601</v>
      </c>
      <c r="AC17" s="121">
        <v>3282</v>
      </c>
      <c r="AD17" s="17">
        <v>141</v>
      </c>
      <c r="AE17" s="17">
        <v>330</v>
      </c>
      <c r="AF17" s="100">
        <v>489</v>
      </c>
      <c r="AG17" s="101">
        <v>729</v>
      </c>
      <c r="AH17" s="101">
        <v>3165</v>
      </c>
      <c r="AI17" s="101">
        <v>5808</v>
      </c>
      <c r="AJ17" s="101">
        <v>294</v>
      </c>
      <c r="AK17" s="101">
        <f t="shared" si="93"/>
        <v>9996</v>
      </c>
      <c r="AL17" s="101">
        <f t="shared" si="94"/>
        <v>1180</v>
      </c>
      <c r="AM17" s="101">
        <v>1474</v>
      </c>
      <c r="AN17" s="102">
        <v>431</v>
      </c>
      <c r="AO17" s="103">
        <v>1471</v>
      </c>
      <c r="AP17" s="74">
        <f t="shared" si="95"/>
        <v>6.8457132125082171E-2</v>
      </c>
      <c r="AQ17" s="74">
        <f t="shared" si="96"/>
        <v>0.23533348204327459</v>
      </c>
      <c r="AR17" s="104">
        <f t="shared" si="97"/>
        <v>0.24881751824817519</v>
      </c>
      <c r="AS17" s="104">
        <f t="shared" si="98"/>
        <v>0.33019787297148429</v>
      </c>
      <c r="AT17" s="104">
        <f t="shared" si="99"/>
        <v>0.45587076438140267</v>
      </c>
      <c r="AU17" s="105">
        <v>10613</v>
      </c>
      <c r="AV17" s="105">
        <v>14211</v>
      </c>
      <c r="AW17" s="105">
        <v>10672</v>
      </c>
      <c r="AX17" s="100">
        <v>576</v>
      </c>
      <c r="AY17" s="106">
        <v>12217</v>
      </c>
      <c r="AZ17" s="106">
        <v>788</v>
      </c>
      <c r="BA17" s="106">
        <v>4229</v>
      </c>
      <c r="BB17" s="106">
        <v>6797</v>
      </c>
      <c r="BC17" s="106">
        <v>403</v>
      </c>
      <c r="BD17" s="107">
        <v>1466</v>
      </c>
      <c r="BE17" s="108">
        <v>724</v>
      </c>
      <c r="BF17" s="82">
        <f t="shared" si="100"/>
        <v>7.3838080959520241E-2</v>
      </c>
      <c r="BG17" s="82">
        <f t="shared" si="101"/>
        <v>0.29758637675040461</v>
      </c>
      <c r="BH17" s="83">
        <f t="shared" si="102"/>
        <v>0.29152580572458869</v>
      </c>
      <c r="BI17" s="83">
        <f t="shared" si="103"/>
        <v>0.38511118272639383</v>
      </c>
      <c r="BJ17" s="83">
        <f t="shared" si="104"/>
        <v>0.50230848958824081</v>
      </c>
      <c r="BK17" s="2">
        <v>11233</v>
      </c>
      <c r="BL17" s="2">
        <v>14884</v>
      </c>
      <c r="BM17" s="2">
        <v>10779</v>
      </c>
      <c r="BN17" s="2">
        <v>7137</v>
      </c>
      <c r="BO17" s="2">
        <v>3503</v>
      </c>
      <c r="BP17" s="2">
        <v>3523</v>
      </c>
      <c r="BQ17" s="109">
        <v>168</v>
      </c>
      <c r="BR17" s="109">
        <v>645</v>
      </c>
      <c r="BS17" s="110">
        <v>479</v>
      </c>
      <c r="BT17" s="109">
        <v>828</v>
      </c>
      <c r="BU17" s="109">
        <v>4053</v>
      </c>
      <c r="BV17" s="109">
        <v>7632</v>
      </c>
      <c r="BW17" s="109">
        <v>379</v>
      </c>
      <c r="BX17" s="84">
        <f t="shared" si="105"/>
        <v>12892</v>
      </c>
      <c r="BY17" s="111">
        <v>384</v>
      </c>
      <c r="BZ17" s="109">
        <v>1476</v>
      </c>
      <c r="CA17" s="109">
        <v>371</v>
      </c>
      <c r="CB17" s="2">
        <v>1283</v>
      </c>
      <c r="CC17" s="112">
        <f t="shared" si="106"/>
        <v>7.3711386094542863E-2</v>
      </c>
      <c r="CD17" s="112">
        <f t="shared" si="107"/>
        <v>0.27230583176565437</v>
      </c>
      <c r="CE17" s="112">
        <f t="shared" si="108"/>
        <v>0.29913811795316564</v>
      </c>
      <c r="CF17" s="112">
        <f t="shared" si="109"/>
        <v>0.39781007676421309</v>
      </c>
      <c r="CG17" s="112">
        <f t="shared" si="110"/>
        <v>0.57111049262454772</v>
      </c>
      <c r="CH17" s="87">
        <f t="shared" si="111"/>
        <v>4623</v>
      </c>
      <c r="CI17" s="31">
        <f t="shared" si="112"/>
        <v>5367</v>
      </c>
      <c r="CJ17" s="31">
        <f t="shared" si="113"/>
        <v>22</v>
      </c>
      <c r="CK17" s="31">
        <f t="shared" si="114"/>
        <v>65</v>
      </c>
      <c r="CL17" s="31">
        <f t="shared" si="115"/>
        <v>86</v>
      </c>
      <c r="CM17" s="113">
        <f t="shared" si="116"/>
        <v>774</v>
      </c>
      <c r="CN17" s="31">
        <f t="shared" si="117"/>
        <v>131</v>
      </c>
      <c r="CO17" s="31">
        <f t="shared" si="118"/>
        <v>267</v>
      </c>
      <c r="CP17" s="31">
        <f t="shared" si="119"/>
        <v>354</v>
      </c>
      <c r="CQ17" s="31">
        <f t="shared" si="120"/>
        <v>22</v>
      </c>
      <c r="CR17" s="32">
        <v>14</v>
      </c>
      <c r="CS17" s="32">
        <v>42</v>
      </c>
      <c r="CT17" s="32">
        <v>63</v>
      </c>
      <c r="CU17" s="88">
        <f t="shared" si="73"/>
        <v>423</v>
      </c>
      <c r="CV17" s="32">
        <v>122</v>
      </c>
      <c r="CW17" s="32">
        <v>162</v>
      </c>
      <c r="CX17" s="32">
        <v>134</v>
      </c>
      <c r="CY17" s="32">
        <v>5</v>
      </c>
      <c r="CZ17" s="32">
        <v>8</v>
      </c>
      <c r="DA17" s="32">
        <v>23</v>
      </c>
      <c r="DB17" s="32">
        <v>23</v>
      </c>
      <c r="DC17" s="88">
        <f t="shared" si="121"/>
        <v>351</v>
      </c>
      <c r="DD17" s="32">
        <v>9</v>
      </c>
      <c r="DE17" s="32">
        <v>105</v>
      </c>
      <c r="DF17" s="32">
        <v>220</v>
      </c>
      <c r="DG17" s="32">
        <v>17</v>
      </c>
      <c r="DH17" s="32">
        <v>16</v>
      </c>
      <c r="DI17" s="32">
        <v>166</v>
      </c>
      <c r="DJ17" s="32">
        <v>97</v>
      </c>
      <c r="DK17" s="88">
        <f t="shared" si="122"/>
        <v>3813</v>
      </c>
      <c r="DL17" s="32">
        <v>331</v>
      </c>
      <c r="DM17" s="32">
        <v>1403</v>
      </c>
      <c r="DN17" s="32">
        <v>1999</v>
      </c>
      <c r="DO17" s="32">
        <v>80</v>
      </c>
      <c r="DP17" s="32">
        <v>107</v>
      </c>
      <c r="DQ17" s="32">
        <v>311</v>
      </c>
      <c r="DR17" s="32">
        <v>178</v>
      </c>
      <c r="DS17" s="88">
        <f t="shared" si="123"/>
        <v>6884</v>
      </c>
      <c r="DT17" s="32">
        <v>78</v>
      </c>
      <c r="DU17" s="32">
        <v>1726</v>
      </c>
      <c r="DV17" s="32">
        <v>4823</v>
      </c>
      <c r="DW17" s="32">
        <v>257</v>
      </c>
      <c r="DX17" s="32">
        <v>4</v>
      </c>
      <c r="DY17" s="32">
        <v>7</v>
      </c>
      <c r="DZ17" s="32">
        <v>9</v>
      </c>
      <c r="EA17" s="88">
        <f t="shared" si="124"/>
        <v>168</v>
      </c>
      <c r="EB17" s="32">
        <v>21</v>
      </c>
      <c r="EC17" s="32">
        <v>68</v>
      </c>
      <c r="ED17" s="32">
        <v>74</v>
      </c>
      <c r="EE17" s="32">
        <v>5</v>
      </c>
      <c r="EF17" s="32">
        <v>14</v>
      </c>
      <c r="EG17" s="32">
        <v>37</v>
      </c>
      <c r="EH17" s="32">
        <v>51</v>
      </c>
      <c r="EI17" s="88">
        <f t="shared" si="125"/>
        <v>388</v>
      </c>
      <c r="EJ17" s="32">
        <v>131</v>
      </c>
      <c r="EK17" s="32">
        <v>164</v>
      </c>
      <c r="EL17" s="32">
        <v>88</v>
      </c>
      <c r="EM17" s="32">
        <v>5</v>
      </c>
      <c r="EN17" s="32">
        <v>3</v>
      </c>
      <c r="EO17" s="32">
        <v>22</v>
      </c>
      <c r="EP17" s="32">
        <v>19</v>
      </c>
      <c r="EQ17" s="88">
        <f t="shared" si="126"/>
        <v>408</v>
      </c>
      <c r="ER17" s="32">
        <v>136</v>
      </c>
      <c r="ES17" s="32">
        <v>153</v>
      </c>
      <c r="ET17" s="32">
        <v>112</v>
      </c>
      <c r="EU17" s="32">
        <v>7</v>
      </c>
      <c r="EV17" s="32">
        <v>2</v>
      </c>
      <c r="EW17" s="32">
        <v>37</v>
      </c>
      <c r="EX17" s="32">
        <v>39</v>
      </c>
      <c r="EY17" s="88">
        <f t="shared" si="127"/>
        <v>457</v>
      </c>
      <c r="EZ17" s="32">
        <v>0</v>
      </c>
      <c r="FA17" s="32">
        <v>272</v>
      </c>
      <c r="FB17" s="32">
        <v>182</v>
      </c>
      <c r="FC17" s="32">
        <v>3</v>
      </c>
      <c r="FG17" s="88">
        <f t="shared" si="128"/>
        <v>0</v>
      </c>
      <c r="FO17" s="88">
        <f t="shared" si="129"/>
        <v>0</v>
      </c>
      <c r="FW17" s="110">
        <f t="shared" si="130"/>
        <v>0</v>
      </c>
      <c r="GB17" s="110">
        <f t="shared" si="131"/>
        <v>2</v>
      </c>
      <c r="GC17" s="110">
        <f t="shared" si="132"/>
        <v>37</v>
      </c>
      <c r="GD17" s="110">
        <f t="shared" si="133"/>
        <v>39</v>
      </c>
      <c r="GE17" s="110">
        <f t="shared" si="134"/>
        <v>457</v>
      </c>
      <c r="GF17" s="110">
        <f t="shared" si="135"/>
        <v>0</v>
      </c>
      <c r="GG17" s="110">
        <f t="shared" si="136"/>
        <v>272</v>
      </c>
      <c r="GH17" s="110">
        <f t="shared" si="137"/>
        <v>182</v>
      </c>
      <c r="GI17" s="110">
        <f t="shared" si="138"/>
        <v>3</v>
      </c>
      <c r="GJ17" s="114">
        <f t="shared" si="139"/>
        <v>0.42700313096835063</v>
      </c>
      <c r="GK17" s="90">
        <f t="shared" si="140"/>
        <v>5.525087992142097E-2</v>
      </c>
      <c r="GL17" s="92" t="s">
        <v>2003</v>
      </c>
      <c r="GM17" s="92" t="s">
        <v>1784</v>
      </c>
      <c r="GN17" s="92" t="s">
        <v>1644</v>
      </c>
      <c r="GO17" s="2" t="s">
        <v>1376</v>
      </c>
      <c r="GP17" s="92" t="s">
        <v>1876</v>
      </c>
      <c r="GQ17" s="2" t="s">
        <v>1374</v>
      </c>
      <c r="GR17" s="115">
        <v>14988</v>
      </c>
      <c r="GS17" s="31">
        <f t="shared" si="141"/>
        <v>127</v>
      </c>
      <c r="GT17" s="31">
        <f t="shared" si="142"/>
        <v>284</v>
      </c>
      <c r="GU17" s="31">
        <f t="shared" si="143"/>
        <v>484</v>
      </c>
      <c r="GV17" s="31">
        <f t="shared" si="144"/>
        <v>10865</v>
      </c>
      <c r="GW17" s="31">
        <f t="shared" si="145"/>
        <v>7238</v>
      </c>
      <c r="GX17" s="31">
        <f t="shared" si="146"/>
        <v>10435</v>
      </c>
    </row>
    <row r="18" spans="1:206" ht="15.75" hidden="1" customHeight="1" x14ac:dyDescent="0.25">
      <c r="A18" s="22" t="s">
        <v>1111</v>
      </c>
      <c r="B18" s="2" t="s">
        <v>2</v>
      </c>
      <c r="C18" s="116" t="s">
        <v>15</v>
      </c>
      <c r="D18" s="35" t="s">
        <v>2</v>
      </c>
      <c r="E18" s="117">
        <v>8</v>
      </c>
      <c r="F18" s="117">
        <v>76</v>
      </c>
      <c r="G18" s="117">
        <v>149</v>
      </c>
      <c r="H18" s="117">
        <v>233</v>
      </c>
      <c r="I18" s="95">
        <v>16</v>
      </c>
      <c r="J18" s="118">
        <v>13</v>
      </c>
      <c r="K18" s="118">
        <v>78</v>
      </c>
      <c r="L18" s="118">
        <v>157</v>
      </c>
      <c r="M18" s="118">
        <v>248</v>
      </c>
      <c r="N18" s="119">
        <v>29</v>
      </c>
      <c r="O18" s="119">
        <v>13</v>
      </c>
      <c r="P18" s="120">
        <v>180</v>
      </c>
      <c r="Q18" s="120">
        <v>243</v>
      </c>
      <c r="R18" s="120">
        <v>209</v>
      </c>
      <c r="S18" s="70">
        <f t="shared" si="88"/>
        <v>7.2222222222222215E-2</v>
      </c>
      <c r="T18" s="70">
        <f t="shared" si="89"/>
        <v>0.32098765432098764</v>
      </c>
      <c r="U18" s="70">
        <f t="shared" si="90"/>
        <v>0.34651898734177217</v>
      </c>
      <c r="V18" s="70">
        <f t="shared" si="91"/>
        <v>0.45575221238938052</v>
      </c>
      <c r="W18" s="70">
        <f t="shared" si="92"/>
        <v>0.61244019138755978</v>
      </c>
      <c r="X18" s="121">
        <v>259</v>
      </c>
      <c r="Y18" s="121">
        <v>180</v>
      </c>
      <c r="Z18" s="121">
        <v>243</v>
      </c>
      <c r="AA18" s="121">
        <v>209</v>
      </c>
      <c r="AB18" s="121">
        <v>70</v>
      </c>
      <c r="AC18" s="121">
        <v>49</v>
      </c>
      <c r="AD18" s="17">
        <v>15</v>
      </c>
      <c r="AE18" s="17">
        <v>15</v>
      </c>
      <c r="AF18" s="100">
        <v>17</v>
      </c>
      <c r="AG18" s="101">
        <v>12</v>
      </c>
      <c r="AH18" s="101">
        <v>90</v>
      </c>
      <c r="AI18" s="101">
        <v>187</v>
      </c>
      <c r="AJ18" s="101">
        <v>4</v>
      </c>
      <c r="AK18" s="101">
        <f t="shared" si="93"/>
        <v>293</v>
      </c>
      <c r="AL18" s="101">
        <f t="shared" si="94"/>
        <v>41</v>
      </c>
      <c r="AM18" s="101">
        <v>45</v>
      </c>
      <c r="AN18" s="102">
        <v>10</v>
      </c>
      <c r="AO18" s="103">
        <v>24</v>
      </c>
      <c r="AP18" s="74">
        <f t="shared" si="95"/>
        <v>6.6666666666666666E-2</v>
      </c>
      <c r="AQ18" s="74">
        <f t="shared" si="96"/>
        <v>0.37037037037037035</v>
      </c>
      <c r="AR18" s="104">
        <f t="shared" si="97"/>
        <v>0.39240506329113922</v>
      </c>
      <c r="AS18" s="104">
        <f t="shared" si="98"/>
        <v>0.52212389380530977</v>
      </c>
      <c r="AT18" s="104">
        <f t="shared" si="99"/>
        <v>0.69856459330143539</v>
      </c>
      <c r="AU18" s="105">
        <v>163</v>
      </c>
      <c r="AV18" s="105">
        <v>224</v>
      </c>
      <c r="AW18" s="105">
        <v>201</v>
      </c>
      <c r="AX18" s="100">
        <v>16</v>
      </c>
      <c r="AY18" s="106">
        <v>272</v>
      </c>
      <c r="AZ18" s="106">
        <v>5</v>
      </c>
      <c r="BA18" s="106">
        <v>84</v>
      </c>
      <c r="BB18" s="106">
        <v>171</v>
      </c>
      <c r="BC18" s="106">
        <v>12</v>
      </c>
      <c r="BD18" s="107">
        <v>25</v>
      </c>
      <c r="BE18" s="108">
        <v>7</v>
      </c>
      <c r="BF18" s="82">
        <f t="shared" si="100"/>
        <v>2.4875621890547265E-2</v>
      </c>
      <c r="BG18" s="82">
        <f t="shared" si="101"/>
        <v>0.375</v>
      </c>
      <c r="BH18" s="83">
        <f t="shared" si="102"/>
        <v>0.39965986394557823</v>
      </c>
      <c r="BI18" s="83">
        <f t="shared" si="103"/>
        <v>0.59431524547803616</v>
      </c>
      <c r="BJ18" s="83">
        <f t="shared" si="104"/>
        <v>0.89570552147239269</v>
      </c>
      <c r="BK18" s="2">
        <v>200</v>
      </c>
      <c r="BL18" s="2">
        <v>264</v>
      </c>
      <c r="BM18" s="2">
        <v>187</v>
      </c>
      <c r="BN18" s="2">
        <v>134</v>
      </c>
      <c r="BO18" s="2">
        <v>63</v>
      </c>
      <c r="BP18" s="2">
        <v>55</v>
      </c>
      <c r="BQ18" s="109">
        <v>14</v>
      </c>
      <c r="BR18" s="109">
        <v>18</v>
      </c>
      <c r="BS18" s="110">
        <v>14</v>
      </c>
      <c r="BT18" s="109">
        <v>10</v>
      </c>
      <c r="BU18" s="109">
        <v>115</v>
      </c>
      <c r="BV18" s="109">
        <v>163</v>
      </c>
      <c r="BW18" s="109">
        <v>14</v>
      </c>
      <c r="BX18" s="84">
        <f t="shared" si="105"/>
        <v>302</v>
      </c>
      <c r="BY18" s="111">
        <v>4</v>
      </c>
      <c r="BZ18" s="109">
        <v>36</v>
      </c>
      <c r="CA18" s="109">
        <v>14</v>
      </c>
      <c r="CB18" s="2">
        <v>21</v>
      </c>
      <c r="CC18" s="112">
        <f t="shared" si="106"/>
        <v>0.05</v>
      </c>
      <c r="CD18" s="112">
        <f t="shared" si="107"/>
        <v>0.43560606060606061</v>
      </c>
      <c r="CE18" s="112">
        <f t="shared" si="108"/>
        <v>0.38709677419354838</v>
      </c>
      <c r="CF18" s="112">
        <f t="shared" si="109"/>
        <v>0.53658536585365857</v>
      </c>
      <c r="CG18" s="112">
        <f t="shared" si="110"/>
        <v>0.67914438502673802</v>
      </c>
      <c r="CH18" s="87">
        <f t="shared" si="111"/>
        <v>60</v>
      </c>
      <c r="CI18" s="31">
        <f t="shared" si="112"/>
        <v>66</v>
      </c>
      <c r="CJ18" s="31">
        <f t="shared" si="113"/>
        <v>0</v>
      </c>
      <c r="CK18" s="31">
        <f t="shared" si="114"/>
        <v>0</v>
      </c>
      <c r="CL18" s="31">
        <f t="shared" si="115"/>
        <v>0</v>
      </c>
      <c r="CM18" s="113">
        <f t="shared" si="116"/>
        <v>0</v>
      </c>
      <c r="CN18" s="31">
        <f t="shared" si="117"/>
        <v>0</v>
      </c>
      <c r="CO18" s="31">
        <f t="shared" si="118"/>
        <v>0</v>
      </c>
      <c r="CP18" s="31">
        <f t="shared" si="119"/>
        <v>0</v>
      </c>
      <c r="CQ18" s="31">
        <f t="shared" si="120"/>
        <v>0</v>
      </c>
      <c r="CU18" s="88">
        <f t="shared" si="73"/>
        <v>0</v>
      </c>
      <c r="DC18" s="88">
        <f t="shared" si="121"/>
        <v>0</v>
      </c>
      <c r="DK18" s="88">
        <f t="shared" si="122"/>
        <v>0</v>
      </c>
      <c r="DP18" s="32">
        <v>14</v>
      </c>
      <c r="DQ18" s="32">
        <v>18</v>
      </c>
      <c r="DR18" s="32">
        <v>14</v>
      </c>
      <c r="DS18" s="88">
        <f t="shared" si="123"/>
        <v>302</v>
      </c>
      <c r="DT18" s="32">
        <v>10</v>
      </c>
      <c r="DU18" s="32">
        <v>115</v>
      </c>
      <c r="DV18" s="32">
        <v>163</v>
      </c>
      <c r="DW18" s="32">
        <v>14</v>
      </c>
      <c r="EA18" s="88">
        <f t="shared" si="124"/>
        <v>0</v>
      </c>
      <c r="EI18" s="88">
        <f t="shared" si="125"/>
        <v>0</v>
      </c>
      <c r="EQ18" s="88">
        <f t="shared" si="126"/>
        <v>0</v>
      </c>
      <c r="EY18" s="88">
        <f t="shared" si="127"/>
        <v>0</v>
      </c>
      <c r="FG18" s="88">
        <f t="shared" si="128"/>
        <v>0</v>
      </c>
      <c r="FO18" s="88">
        <f t="shared" si="129"/>
        <v>0</v>
      </c>
      <c r="FW18" s="110">
        <f t="shared" si="130"/>
        <v>0</v>
      </c>
      <c r="GB18" s="110">
        <f t="shared" si="131"/>
        <v>0</v>
      </c>
      <c r="GC18" s="110">
        <f t="shared" si="132"/>
        <v>0</v>
      </c>
      <c r="GD18" s="110">
        <f t="shared" si="133"/>
        <v>0</v>
      </c>
      <c r="GE18" s="110">
        <f t="shared" si="134"/>
        <v>0</v>
      </c>
      <c r="GF18" s="110">
        <f t="shared" si="135"/>
        <v>0</v>
      </c>
      <c r="GG18" s="110">
        <f t="shared" si="136"/>
        <v>0</v>
      </c>
      <c r="GH18" s="110">
        <f t="shared" si="137"/>
        <v>0</v>
      </c>
      <c r="GI18" s="110">
        <f t="shared" si="138"/>
        <v>0</v>
      </c>
      <c r="GJ18" s="114">
        <f t="shared" si="139"/>
        <v>0.10891544117647071</v>
      </c>
      <c r="GK18" s="90">
        <f t="shared" si="140"/>
        <v>0.11029411764705882</v>
      </c>
      <c r="GL18" s="2" t="s">
        <v>1723</v>
      </c>
      <c r="GM18" s="92" t="s">
        <v>1553</v>
      </c>
      <c r="GN18" s="92" t="s">
        <v>1519</v>
      </c>
      <c r="GO18" s="92" t="s">
        <v>2260</v>
      </c>
      <c r="GP18" s="2" t="s">
        <v>2077</v>
      </c>
      <c r="GQ18" s="2" t="s">
        <v>2271</v>
      </c>
      <c r="GR18" s="115">
        <v>246</v>
      </c>
      <c r="GS18" s="31">
        <f t="shared" si="141"/>
        <v>14</v>
      </c>
      <c r="GT18" s="31">
        <f t="shared" si="142"/>
        <v>14</v>
      </c>
      <c r="GU18" s="31">
        <f t="shared" si="143"/>
        <v>18</v>
      </c>
      <c r="GV18" s="31">
        <f t="shared" si="144"/>
        <v>302</v>
      </c>
      <c r="GW18" s="31">
        <f t="shared" si="145"/>
        <v>177</v>
      </c>
      <c r="GX18" s="31">
        <f t="shared" si="146"/>
        <v>292</v>
      </c>
    </row>
    <row r="19" spans="1:206" ht="15.75" hidden="1" customHeight="1" x14ac:dyDescent="0.25">
      <c r="A19" s="22" t="s">
        <v>1111</v>
      </c>
      <c r="B19" s="2" t="s">
        <v>2</v>
      </c>
      <c r="C19" s="116" t="s">
        <v>16</v>
      </c>
      <c r="D19" s="35" t="s">
        <v>2</v>
      </c>
      <c r="E19" s="117">
        <v>21</v>
      </c>
      <c r="F19" s="117">
        <v>94</v>
      </c>
      <c r="G19" s="117">
        <v>135</v>
      </c>
      <c r="H19" s="117">
        <v>250</v>
      </c>
      <c r="I19" s="95">
        <v>21</v>
      </c>
      <c r="J19" s="118">
        <v>23</v>
      </c>
      <c r="K19" s="118">
        <v>123</v>
      </c>
      <c r="L19" s="118">
        <v>140</v>
      </c>
      <c r="M19" s="118">
        <v>286</v>
      </c>
      <c r="N19" s="119">
        <v>21</v>
      </c>
      <c r="O19" s="119">
        <v>29</v>
      </c>
      <c r="P19" s="120">
        <v>205</v>
      </c>
      <c r="Q19" s="120">
        <v>255</v>
      </c>
      <c r="R19" s="120">
        <v>193</v>
      </c>
      <c r="S19" s="70">
        <f t="shared" si="88"/>
        <v>0.11219512195121951</v>
      </c>
      <c r="T19" s="70">
        <f t="shared" si="89"/>
        <v>0.4823529411764706</v>
      </c>
      <c r="U19" s="70">
        <f t="shared" si="90"/>
        <v>0.40581929555895863</v>
      </c>
      <c r="V19" s="70">
        <f t="shared" si="91"/>
        <v>0.5401785714285714</v>
      </c>
      <c r="W19" s="70">
        <f t="shared" si="92"/>
        <v>0.61658031088082899</v>
      </c>
      <c r="X19" s="121">
        <v>269</v>
      </c>
      <c r="Y19" s="121">
        <v>205</v>
      </c>
      <c r="Z19" s="121">
        <v>255</v>
      </c>
      <c r="AA19" s="121">
        <v>193</v>
      </c>
      <c r="AB19" s="121">
        <v>72</v>
      </c>
      <c r="AC19" s="121">
        <v>65</v>
      </c>
      <c r="AD19" s="17">
        <v>14</v>
      </c>
      <c r="AE19" s="17">
        <v>17</v>
      </c>
      <c r="AF19" s="100">
        <v>20</v>
      </c>
      <c r="AG19" s="101">
        <v>21</v>
      </c>
      <c r="AH19" s="101">
        <v>108</v>
      </c>
      <c r="AI19" s="101">
        <v>159</v>
      </c>
      <c r="AJ19" s="101">
        <v>6</v>
      </c>
      <c r="AK19" s="101">
        <f t="shared" si="93"/>
        <v>294</v>
      </c>
      <c r="AL19" s="101">
        <f t="shared" si="94"/>
        <v>33</v>
      </c>
      <c r="AM19" s="101">
        <v>39</v>
      </c>
      <c r="AN19" s="102">
        <v>24</v>
      </c>
      <c r="AO19" s="103">
        <v>35</v>
      </c>
      <c r="AP19" s="74">
        <f t="shared" si="95"/>
        <v>0.1024390243902439</v>
      </c>
      <c r="AQ19" s="74">
        <f t="shared" si="96"/>
        <v>0.42352941176470588</v>
      </c>
      <c r="AR19" s="104">
        <f t="shared" si="97"/>
        <v>0.39050535987748852</v>
      </c>
      <c r="AS19" s="104">
        <f t="shared" si="98"/>
        <v>0.5223214285714286</v>
      </c>
      <c r="AT19" s="104">
        <f t="shared" si="99"/>
        <v>0.65284974093264247</v>
      </c>
      <c r="AU19" s="105">
        <v>185</v>
      </c>
      <c r="AV19" s="105">
        <v>265</v>
      </c>
      <c r="AW19" s="105">
        <v>204</v>
      </c>
      <c r="AX19" s="100">
        <v>23</v>
      </c>
      <c r="AY19" s="106">
        <v>305</v>
      </c>
      <c r="AZ19" s="106">
        <v>32</v>
      </c>
      <c r="BA19" s="106">
        <v>124</v>
      </c>
      <c r="BB19" s="106">
        <v>143</v>
      </c>
      <c r="BC19" s="106">
        <v>6</v>
      </c>
      <c r="BD19" s="107">
        <v>23</v>
      </c>
      <c r="BE19" s="108">
        <v>12</v>
      </c>
      <c r="BF19" s="82">
        <f t="shared" si="100"/>
        <v>0.15686274509803921</v>
      </c>
      <c r="BG19" s="82">
        <f t="shared" si="101"/>
        <v>0.4679245283018868</v>
      </c>
      <c r="BH19" s="83">
        <f t="shared" si="102"/>
        <v>0.42201834862385323</v>
      </c>
      <c r="BI19" s="83">
        <f t="shared" si="103"/>
        <v>0.54222222222222227</v>
      </c>
      <c r="BJ19" s="83">
        <f t="shared" si="104"/>
        <v>0.64864864864864868</v>
      </c>
      <c r="BK19" s="2">
        <v>185</v>
      </c>
      <c r="BL19" s="2">
        <v>252</v>
      </c>
      <c r="BM19" s="2">
        <v>179</v>
      </c>
      <c r="BN19" s="2">
        <v>121</v>
      </c>
      <c r="BO19" s="2">
        <v>66</v>
      </c>
      <c r="BP19" s="2">
        <v>62</v>
      </c>
      <c r="BQ19" s="109">
        <v>15</v>
      </c>
      <c r="BR19" s="109">
        <v>21</v>
      </c>
      <c r="BS19" s="110">
        <v>18</v>
      </c>
      <c r="BT19" s="109">
        <v>22</v>
      </c>
      <c r="BU19" s="109">
        <v>120</v>
      </c>
      <c r="BV19" s="109">
        <v>173</v>
      </c>
      <c r="BW19" s="109">
        <v>4</v>
      </c>
      <c r="BX19" s="84">
        <f t="shared" si="105"/>
        <v>319</v>
      </c>
      <c r="BY19" s="111">
        <v>14</v>
      </c>
      <c r="BZ19" s="109">
        <v>37</v>
      </c>
      <c r="CA19" s="109">
        <v>4</v>
      </c>
      <c r="CB19" s="2">
        <v>38</v>
      </c>
      <c r="CC19" s="112">
        <f t="shared" si="106"/>
        <v>0.11891891891891893</v>
      </c>
      <c r="CD19" s="112">
        <f t="shared" si="107"/>
        <v>0.47619047619047616</v>
      </c>
      <c r="CE19" s="112">
        <f t="shared" si="108"/>
        <v>0.45129870129870131</v>
      </c>
      <c r="CF19" s="112">
        <f t="shared" si="109"/>
        <v>0.59396751740139209</v>
      </c>
      <c r="CG19" s="112">
        <f t="shared" si="110"/>
        <v>0.75977653631284914</v>
      </c>
      <c r="CH19" s="87">
        <f t="shared" si="111"/>
        <v>43</v>
      </c>
      <c r="CI19" s="31">
        <f t="shared" si="112"/>
        <v>34</v>
      </c>
      <c r="CJ19" s="31">
        <f t="shared" si="113"/>
        <v>2</v>
      </c>
      <c r="CK19" s="31">
        <f t="shared" si="114"/>
        <v>3</v>
      </c>
      <c r="CL19" s="31">
        <f t="shared" si="115"/>
        <v>4</v>
      </c>
      <c r="CM19" s="113">
        <f t="shared" si="116"/>
        <v>25</v>
      </c>
      <c r="CN19" s="31">
        <f t="shared" si="117"/>
        <v>10</v>
      </c>
      <c r="CO19" s="31">
        <f t="shared" si="118"/>
        <v>13</v>
      </c>
      <c r="CP19" s="31">
        <f t="shared" si="119"/>
        <v>2</v>
      </c>
      <c r="CQ19" s="31">
        <f t="shared" si="120"/>
        <v>0</v>
      </c>
      <c r="CR19" s="32">
        <v>2</v>
      </c>
      <c r="CS19" s="32">
        <v>3</v>
      </c>
      <c r="CT19" s="32">
        <v>4</v>
      </c>
      <c r="CU19" s="88">
        <f t="shared" si="73"/>
        <v>25</v>
      </c>
      <c r="CV19" s="32">
        <v>10</v>
      </c>
      <c r="CW19" s="32">
        <v>13</v>
      </c>
      <c r="CX19" s="32">
        <v>2</v>
      </c>
      <c r="CY19" s="32">
        <v>0</v>
      </c>
      <c r="DC19" s="88">
        <f t="shared" si="121"/>
        <v>0</v>
      </c>
      <c r="DK19" s="88">
        <f t="shared" si="122"/>
        <v>0</v>
      </c>
      <c r="DP19" s="32">
        <v>13</v>
      </c>
      <c r="DQ19" s="32">
        <v>18</v>
      </c>
      <c r="DR19" s="32">
        <v>14</v>
      </c>
      <c r="DS19" s="88">
        <f t="shared" si="123"/>
        <v>294</v>
      </c>
      <c r="DT19" s="32">
        <v>12</v>
      </c>
      <c r="DU19" s="32">
        <v>107</v>
      </c>
      <c r="DV19" s="32">
        <v>171</v>
      </c>
      <c r="DW19" s="32">
        <v>4</v>
      </c>
      <c r="EA19" s="88">
        <f t="shared" si="124"/>
        <v>0</v>
      </c>
      <c r="EI19" s="88">
        <f t="shared" si="125"/>
        <v>0</v>
      </c>
      <c r="EQ19" s="88">
        <f t="shared" si="126"/>
        <v>0</v>
      </c>
      <c r="EY19" s="88">
        <f t="shared" si="127"/>
        <v>0</v>
      </c>
      <c r="FG19" s="88">
        <f t="shared" si="128"/>
        <v>0</v>
      </c>
      <c r="FO19" s="88">
        <f t="shared" si="129"/>
        <v>0</v>
      </c>
      <c r="FW19" s="110">
        <f t="shared" si="130"/>
        <v>0</v>
      </c>
      <c r="GB19" s="110">
        <f t="shared" si="131"/>
        <v>0</v>
      </c>
      <c r="GC19" s="110">
        <f t="shared" si="132"/>
        <v>0</v>
      </c>
      <c r="GD19" s="110">
        <f t="shared" si="133"/>
        <v>0</v>
      </c>
      <c r="GE19" s="110">
        <f t="shared" si="134"/>
        <v>0</v>
      </c>
      <c r="GF19" s="110">
        <f t="shared" si="135"/>
        <v>0</v>
      </c>
      <c r="GG19" s="110">
        <f t="shared" si="136"/>
        <v>0</v>
      </c>
      <c r="GH19" s="110">
        <f t="shared" si="137"/>
        <v>0</v>
      </c>
      <c r="GI19" s="110">
        <f t="shared" si="138"/>
        <v>0</v>
      </c>
      <c r="GJ19" s="114">
        <f t="shared" si="139"/>
        <v>0.23224261771747806</v>
      </c>
      <c r="GK19" s="90">
        <f t="shared" si="140"/>
        <v>4.5901639344262293E-2</v>
      </c>
      <c r="GL19" s="92" t="s">
        <v>1560</v>
      </c>
      <c r="GM19" s="2" t="s">
        <v>1701</v>
      </c>
      <c r="GN19" s="2" t="s">
        <v>1699</v>
      </c>
      <c r="GO19" s="2" t="s">
        <v>1552</v>
      </c>
      <c r="GP19" s="92" t="s">
        <v>1915</v>
      </c>
      <c r="GQ19" s="2" t="s">
        <v>2314</v>
      </c>
      <c r="GR19" s="115">
        <v>263</v>
      </c>
      <c r="GS19" s="31">
        <f t="shared" si="141"/>
        <v>13</v>
      </c>
      <c r="GT19" s="31">
        <f t="shared" si="142"/>
        <v>14</v>
      </c>
      <c r="GU19" s="31">
        <f t="shared" si="143"/>
        <v>18</v>
      </c>
      <c r="GV19" s="31">
        <f t="shared" si="144"/>
        <v>294</v>
      </c>
      <c r="GW19" s="31">
        <f t="shared" si="145"/>
        <v>175</v>
      </c>
      <c r="GX19" s="31">
        <f t="shared" si="146"/>
        <v>282</v>
      </c>
    </row>
    <row r="20" spans="1:206" ht="15.75" hidden="1" customHeight="1" x14ac:dyDescent="0.25">
      <c r="A20" s="22" t="s">
        <v>1111</v>
      </c>
      <c r="B20" s="2" t="s">
        <v>2</v>
      </c>
      <c r="C20" s="116" t="s">
        <v>17</v>
      </c>
      <c r="D20" s="35" t="s">
        <v>2</v>
      </c>
      <c r="E20" s="117">
        <v>342</v>
      </c>
      <c r="F20" s="117">
        <v>2186</v>
      </c>
      <c r="G20" s="117">
        <v>3092</v>
      </c>
      <c r="H20" s="117">
        <v>5620</v>
      </c>
      <c r="I20" s="95">
        <v>330</v>
      </c>
      <c r="J20" s="118">
        <v>465</v>
      </c>
      <c r="K20" s="118">
        <v>2071</v>
      </c>
      <c r="L20" s="118">
        <v>3669</v>
      </c>
      <c r="M20" s="118">
        <v>6205</v>
      </c>
      <c r="N20" s="119">
        <v>698</v>
      </c>
      <c r="O20" s="119">
        <v>496</v>
      </c>
      <c r="P20" s="120">
        <v>6273</v>
      </c>
      <c r="Q20" s="120">
        <v>8106</v>
      </c>
      <c r="R20" s="120">
        <v>6063</v>
      </c>
      <c r="S20" s="70">
        <f t="shared" si="88"/>
        <v>7.4127211860353898E-2</v>
      </c>
      <c r="T20" s="70">
        <f t="shared" si="89"/>
        <v>0.25548976067110785</v>
      </c>
      <c r="U20" s="70">
        <f t="shared" si="90"/>
        <v>0.26939634086684278</v>
      </c>
      <c r="V20" s="70">
        <f t="shared" si="91"/>
        <v>0.35584727221398826</v>
      </c>
      <c r="W20" s="70">
        <f t="shared" si="92"/>
        <v>0.4900214415305954</v>
      </c>
      <c r="X20" s="121">
        <v>8143</v>
      </c>
      <c r="Y20" s="121">
        <v>6273</v>
      </c>
      <c r="Z20" s="121">
        <v>8106</v>
      </c>
      <c r="AA20" s="121">
        <v>6063</v>
      </c>
      <c r="AB20" s="121">
        <v>2074</v>
      </c>
      <c r="AC20" s="121">
        <v>2075</v>
      </c>
      <c r="AD20" s="17">
        <v>90</v>
      </c>
      <c r="AE20" s="17">
        <v>196</v>
      </c>
      <c r="AF20" s="100">
        <v>311</v>
      </c>
      <c r="AG20" s="101">
        <v>1194</v>
      </c>
      <c r="AH20" s="101">
        <v>2086</v>
      </c>
      <c r="AI20" s="101">
        <v>3544</v>
      </c>
      <c r="AJ20" s="101">
        <v>160</v>
      </c>
      <c r="AK20" s="101">
        <f t="shared" si="93"/>
        <v>6984</v>
      </c>
      <c r="AL20" s="101">
        <f t="shared" si="94"/>
        <v>667</v>
      </c>
      <c r="AM20" s="101">
        <v>827</v>
      </c>
      <c r="AN20" s="102">
        <v>300</v>
      </c>
      <c r="AO20" s="103">
        <v>1050</v>
      </c>
      <c r="AP20" s="74">
        <f t="shared" si="95"/>
        <v>0.19033955045432807</v>
      </c>
      <c r="AQ20" s="74">
        <f t="shared" si="96"/>
        <v>0.25734024179620035</v>
      </c>
      <c r="AR20" s="104">
        <f t="shared" si="97"/>
        <v>0.30119362097642111</v>
      </c>
      <c r="AS20" s="104">
        <f t="shared" si="98"/>
        <v>0.3502717199520079</v>
      </c>
      <c r="AT20" s="104">
        <f t="shared" si="99"/>
        <v>0.47451756556160318</v>
      </c>
      <c r="AU20" s="105">
        <v>6362</v>
      </c>
      <c r="AV20" s="105">
        <v>8431</v>
      </c>
      <c r="AW20" s="105">
        <v>6412</v>
      </c>
      <c r="AX20" s="100">
        <v>324</v>
      </c>
      <c r="AY20" s="106">
        <v>7899</v>
      </c>
      <c r="AZ20" s="106">
        <v>789</v>
      </c>
      <c r="BA20" s="106">
        <v>3147</v>
      </c>
      <c r="BB20" s="106">
        <v>3795</v>
      </c>
      <c r="BC20" s="106">
        <v>168</v>
      </c>
      <c r="BD20" s="107">
        <v>761</v>
      </c>
      <c r="BE20" s="108">
        <v>552</v>
      </c>
      <c r="BF20" s="82">
        <f t="shared" si="100"/>
        <v>0.12305053025577042</v>
      </c>
      <c r="BG20" s="82">
        <f t="shared" si="101"/>
        <v>0.37326533032854942</v>
      </c>
      <c r="BH20" s="83">
        <f t="shared" si="102"/>
        <v>0.32869606224946946</v>
      </c>
      <c r="BI20" s="83">
        <f t="shared" si="103"/>
        <v>0.41783275873724057</v>
      </c>
      <c r="BJ20" s="83">
        <f t="shared" si="104"/>
        <v>0.47689405847217858</v>
      </c>
      <c r="BK20" s="2">
        <v>6671</v>
      </c>
      <c r="BL20" s="2">
        <v>9001</v>
      </c>
      <c r="BM20" s="2">
        <v>6607</v>
      </c>
      <c r="BN20" s="2">
        <v>4349</v>
      </c>
      <c r="BO20" s="2">
        <v>2032</v>
      </c>
      <c r="BP20" s="2">
        <v>2167</v>
      </c>
      <c r="BQ20" s="109">
        <v>93</v>
      </c>
      <c r="BR20" s="109">
        <v>354</v>
      </c>
      <c r="BS20" s="110">
        <v>229</v>
      </c>
      <c r="BT20" s="109">
        <v>496</v>
      </c>
      <c r="BU20" s="109">
        <v>2645</v>
      </c>
      <c r="BV20" s="109">
        <v>4455</v>
      </c>
      <c r="BW20" s="109">
        <v>171</v>
      </c>
      <c r="BX20" s="84">
        <f t="shared" si="105"/>
        <v>7767</v>
      </c>
      <c r="BY20" s="111">
        <v>250</v>
      </c>
      <c r="BZ20" s="109">
        <v>718</v>
      </c>
      <c r="CA20" s="109">
        <v>170</v>
      </c>
      <c r="CB20" s="2">
        <v>1092</v>
      </c>
      <c r="CC20" s="112">
        <f t="shared" si="106"/>
        <v>7.4351671413581177E-2</v>
      </c>
      <c r="CD20" s="112">
        <f t="shared" si="107"/>
        <v>0.29385623819575601</v>
      </c>
      <c r="CE20" s="112">
        <f t="shared" si="108"/>
        <v>0.30872121728982449</v>
      </c>
      <c r="CF20" s="112">
        <f t="shared" si="109"/>
        <v>0.40889287544848796</v>
      </c>
      <c r="CG20" s="112">
        <f t="shared" si="110"/>
        <v>0.56561222945360978</v>
      </c>
      <c r="CH20" s="87">
        <f t="shared" si="111"/>
        <v>2870</v>
      </c>
      <c r="CI20" s="31">
        <f t="shared" si="112"/>
        <v>3092</v>
      </c>
      <c r="CJ20" s="31">
        <f t="shared" si="113"/>
        <v>1</v>
      </c>
      <c r="CK20" s="31">
        <f t="shared" si="114"/>
        <v>2</v>
      </c>
      <c r="CL20" s="31">
        <f t="shared" si="115"/>
        <v>5</v>
      </c>
      <c r="CM20" s="113">
        <f t="shared" si="116"/>
        <v>21</v>
      </c>
      <c r="CN20" s="31">
        <f t="shared" si="117"/>
        <v>13</v>
      </c>
      <c r="CO20" s="31">
        <f t="shared" si="118"/>
        <v>6</v>
      </c>
      <c r="CP20" s="31">
        <f t="shared" si="119"/>
        <v>2</v>
      </c>
      <c r="CQ20" s="31">
        <f t="shared" si="120"/>
        <v>0</v>
      </c>
      <c r="CR20" s="32">
        <v>1</v>
      </c>
      <c r="CS20" s="32">
        <v>2</v>
      </c>
      <c r="CT20" s="32">
        <v>5</v>
      </c>
      <c r="CU20" s="88">
        <f t="shared" si="73"/>
        <v>21</v>
      </c>
      <c r="CV20" s="32">
        <v>13</v>
      </c>
      <c r="CW20" s="32">
        <v>6</v>
      </c>
      <c r="CX20" s="32">
        <v>2</v>
      </c>
      <c r="CY20" s="32">
        <v>0</v>
      </c>
      <c r="DC20" s="88">
        <f t="shared" si="121"/>
        <v>0</v>
      </c>
      <c r="DH20" s="32">
        <v>18</v>
      </c>
      <c r="DI20" s="32">
        <v>150</v>
      </c>
      <c r="DJ20" s="32">
        <v>94</v>
      </c>
      <c r="DK20" s="88">
        <f t="shared" si="122"/>
        <v>3283</v>
      </c>
      <c r="DL20" s="32">
        <v>398</v>
      </c>
      <c r="DM20" s="32">
        <v>1219</v>
      </c>
      <c r="DN20" s="32">
        <v>1578</v>
      </c>
      <c r="DO20" s="32">
        <v>88</v>
      </c>
      <c r="DP20" s="32">
        <v>72</v>
      </c>
      <c r="DQ20" s="32">
        <v>199</v>
      </c>
      <c r="DR20" s="32">
        <v>122</v>
      </c>
      <c r="DS20" s="88">
        <f t="shared" si="123"/>
        <v>4410</v>
      </c>
      <c r="DT20" s="32">
        <v>65</v>
      </c>
      <c r="DU20" s="32">
        <v>1405</v>
      </c>
      <c r="DV20" s="32">
        <v>2857</v>
      </c>
      <c r="DW20" s="32">
        <v>83</v>
      </c>
      <c r="DX20" s="32">
        <v>1</v>
      </c>
      <c r="DY20" s="32">
        <v>1</v>
      </c>
      <c r="DZ20" s="32">
        <v>6</v>
      </c>
      <c r="EA20" s="88">
        <f t="shared" si="124"/>
        <v>18</v>
      </c>
      <c r="EB20" s="32">
        <v>8</v>
      </c>
      <c r="EC20" s="32">
        <v>7</v>
      </c>
      <c r="ED20" s="32">
        <v>3</v>
      </c>
      <c r="EF20" s="32">
        <v>1</v>
      </c>
      <c r="EG20" s="32">
        <v>2</v>
      </c>
      <c r="EH20" s="32">
        <v>2</v>
      </c>
      <c r="EI20" s="88">
        <f t="shared" si="125"/>
        <v>35</v>
      </c>
      <c r="EJ20" s="32">
        <v>12</v>
      </c>
      <c r="EK20" s="32">
        <v>8</v>
      </c>
      <c r="EL20" s="32">
        <v>15</v>
      </c>
      <c r="EM20" s="32">
        <v>0</v>
      </c>
      <c r="EQ20" s="88">
        <f t="shared" si="126"/>
        <v>0</v>
      </c>
      <c r="EY20" s="88">
        <f t="shared" si="127"/>
        <v>0</v>
      </c>
      <c r="FG20" s="88">
        <f t="shared" si="128"/>
        <v>0</v>
      </c>
      <c r="FO20" s="88">
        <f t="shared" si="129"/>
        <v>0</v>
      </c>
      <c r="FW20" s="110">
        <f t="shared" si="130"/>
        <v>0</v>
      </c>
      <c r="GB20" s="110">
        <f t="shared" si="131"/>
        <v>0</v>
      </c>
      <c r="GC20" s="110">
        <f t="shared" si="132"/>
        <v>0</v>
      </c>
      <c r="GD20" s="110">
        <f t="shared" si="133"/>
        <v>0</v>
      </c>
      <c r="GE20" s="110">
        <f t="shared" si="134"/>
        <v>0</v>
      </c>
      <c r="GF20" s="110">
        <f t="shared" si="135"/>
        <v>0</v>
      </c>
      <c r="GG20" s="110">
        <f t="shared" si="136"/>
        <v>0</v>
      </c>
      <c r="GH20" s="110">
        <f t="shared" si="137"/>
        <v>0</v>
      </c>
      <c r="GI20" s="110">
        <f t="shared" si="138"/>
        <v>0</v>
      </c>
      <c r="GJ20" s="114">
        <f t="shared" si="139"/>
        <v>0.15426016397752818</v>
      </c>
      <c r="GK20" s="90">
        <f t="shared" si="140"/>
        <v>-1.6710976072920623E-2</v>
      </c>
      <c r="GL20" s="2" t="s">
        <v>2015</v>
      </c>
      <c r="GM20" s="2" t="s">
        <v>2281</v>
      </c>
      <c r="GN20" s="2" t="s">
        <v>2269</v>
      </c>
      <c r="GO20" s="2" t="s">
        <v>2254</v>
      </c>
      <c r="GP20" s="2" t="s">
        <v>2310</v>
      </c>
      <c r="GQ20" s="2" t="s">
        <v>1869</v>
      </c>
      <c r="GR20" s="115">
        <v>9058</v>
      </c>
      <c r="GS20" s="31">
        <f t="shared" si="141"/>
        <v>91</v>
      </c>
      <c r="GT20" s="31">
        <f t="shared" si="142"/>
        <v>222</v>
      </c>
      <c r="GU20" s="31">
        <f t="shared" si="143"/>
        <v>350</v>
      </c>
      <c r="GV20" s="31">
        <f t="shared" si="144"/>
        <v>7711</v>
      </c>
      <c r="GW20" s="31">
        <f t="shared" si="145"/>
        <v>4609</v>
      </c>
      <c r="GX20" s="31">
        <f t="shared" si="146"/>
        <v>7240</v>
      </c>
    </row>
    <row r="21" spans="1:206" ht="15.75" hidden="1" customHeight="1" x14ac:dyDescent="0.25">
      <c r="A21" s="22" t="s">
        <v>1116</v>
      </c>
      <c r="B21" s="2" t="s">
        <v>18</v>
      </c>
      <c r="C21" s="116" t="s">
        <v>19</v>
      </c>
      <c r="D21" s="35" t="s">
        <v>18</v>
      </c>
      <c r="E21" s="117">
        <v>73</v>
      </c>
      <c r="F21" s="117">
        <v>524</v>
      </c>
      <c r="G21" s="117">
        <v>624</v>
      </c>
      <c r="H21" s="117">
        <v>1221</v>
      </c>
      <c r="I21" s="95">
        <v>79</v>
      </c>
      <c r="J21" s="118">
        <v>53</v>
      </c>
      <c r="K21" s="118">
        <v>485</v>
      </c>
      <c r="L21" s="118">
        <v>637</v>
      </c>
      <c r="M21" s="118">
        <v>1175</v>
      </c>
      <c r="N21" s="119">
        <v>64</v>
      </c>
      <c r="O21" s="119">
        <v>127</v>
      </c>
      <c r="P21" s="120">
        <v>1032</v>
      </c>
      <c r="Q21" s="120">
        <v>1365</v>
      </c>
      <c r="R21" s="120">
        <v>1050</v>
      </c>
      <c r="S21" s="70">
        <f t="shared" si="88"/>
        <v>5.1356589147286823E-2</v>
      </c>
      <c r="T21" s="70">
        <f t="shared" si="89"/>
        <v>0.35531135531135533</v>
      </c>
      <c r="U21" s="70">
        <f t="shared" si="90"/>
        <v>0.32230925442413694</v>
      </c>
      <c r="V21" s="70">
        <f t="shared" si="91"/>
        <v>0.43809523809523809</v>
      </c>
      <c r="W21" s="70">
        <f t="shared" si="92"/>
        <v>0.54571428571428571</v>
      </c>
      <c r="X21" s="121">
        <v>1342</v>
      </c>
      <c r="Y21" s="121">
        <v>1032</v>
      </c>
      <c r="Z21" s="121">
        <v>1365</v>
      </c>
      <c r="AA21" s="121">
        <v>1050</v>
      </c>
      <c r="AB21" s="121">
        <v>308</v>
      </c>
      <c r="AC21" s="121">
        <v>300</v>
      </c>
      <c r="AD21" s="17">
        <v>61</v>
      </c>
      <c r="AE21" s="17">
        <v>78</v>
      </c>
      <c r="AF21" s="100">
        <v>84</v>
      </c>
      <c r="AG21" s="101">
        <v>64</v>
      </c>
      <c r="AH21" s="101">
        <v>500</v>
      </c>
      <c r="AI21" s="101">
        <v>703</v>
      </c>
      <c r="AJ21" s="101">
        <v>13</v>
      </c>
      <c r="AK21" s="101">
        <f t="shared" si="93"/>
        <v>1280</v>
      </c>
      <c r="AL21" s="101">
        <f t="shared" si="94"/>
        <v>85</v>
      </c>
      <c r="AM21" s="101">
        <v>98</v>
      </c>
      <c r="AN21" s="102">
        <v>123</v>
      </c>
      <c r="AO21" s="103">
        <v>197</v>
      </c>
      <c r="AP21" s="74">
        <f t="shared" si="95"/>
        <v>6.2015503875968991E-2</v>
      </c>
      <c r="AQ21" s="74">
        <f t="shared" si="96"/>
        <v>0.36630036630036628</v>
      </c>
      <c r="AR21" s="104">
        <f t="shared" si="97"/>
        <v>0.34290687554395127</v>
      </c>
      <c r="AS21" s="104">
        <f t="shared" si="98"/>
        <v>0.46293995859213249</v>
      </c>
      <c r="AT21" s="104">
        <f t="shared" si="99"/>
        <v>0.58857142857142852</v>
      </c>
      <c r="AU21" s="105">
        <v>1025</v>
      </c>
      <c r="AV21" s="105">
        <v>1344</v>
      </c>
      <c r="AW21" s="105">
        <v>1067</v>
      </c>
      <c r="AX21" s="100">
        <v>85</v>
      </c>
      <c r="AY21" s="106">
        <v>1333</v>
      </c>
      <c r="AZ21" s="106">
        <v>75</v>
      </c>
      <c r="BA21" s="106">
        <v>531</v>
      </c>
      <c r="BB21" s="106">
        <v>712</v>
      </c>
      <c r="BC21" s="106">
        <v>15</v>
      </c>
      <c r="BD21" s="107">
        <v>102</v>
      </c>
      <c r="BE21" s="108">
        <v>117</v>
      </c>
      <c r="BF21" s="82">
        <f t="shared" si="100"/>
        <v>7.0290534208059988E-2</v>
      </c>
      <c r="BG21" s="82">
        <f t="shared" si="101"/>
        <v>0.3950892857142857</v>
      </c>
      <c r="BH21" s="83">
        <f t="shared" si="102"/>
        <v>0.35389988358556462</v>
      </c>
      <c r="BI21" s="83">
        <f t="shared" si="103"/>
        <v>0.48163782186576615</v>
      </c>
      <c r="BJ21" s="83">
        <f t="shared" si="104"/>
        <v>0.59512195121951217</v>
      </c>
      <c r="BK21" s="2">
        <v>1094</v>
      </c>
      <c r="BL21" s="2">
        <v>1412</v>
      </c>
      <c r="BM21" s="2">
        <v>1040</v>
      </c>
      <c r="BN21" s="2">
        <v>723</v>
      </c>
      <c r="BO21" s="2">
        <v>349</v>
      </c>
      <c r="BP21" s="2">
        <v>318</v>
      </c>
      <c r="BQ21" s="109">
        <v>60</v>
      </c>
      <c r="BR21" s="109">
        <v>92</v>
      </c>
      <c r="BS21" s="110">
        <v>80</v>
      </c>
      <c r="BT21" s="109">
        <v>80</v>
      </c>
      <c r="BU21" s="109">
        <v>559</v>
      </c>
      <c r="BV21" s="109">
        <v>904</v>
      </c>
      <c r="BW21" s="109">
        <v>16</v>
      </c>
      <c r="BX21" s="84">
        <f t="shared" si="105"/>
        <v>1559</v>
      </c>
      <c r="BY21" s="111">
        <v>80</v>
      </c>
      <c r="BZ21" s="109">
        <v>129</v>
      </c>
      <c r="CA21" s="109">
        <v>16</v>
      </c>
      <c r="CB21" s="2">
        <v>177</v>
      </c>
      <c r="CC21" s="112">
        <f t="shared" si="106"/>
        <v>7.3126142595978064E-2</v>
      </c>
      <c r="CD21" s="112">
        <f t="shared" si="107"/>
        <v>0.39589235127478756</v>
      </c>
      <c r="CE21" s="112">
        <f t="shared" si="108"/>
        <v>0.39875916525662719</v>
      </c>
      <c r="CF21" s="112">
        <f t="shared" si="109"/>
        <v>0.5440456769983687</v>
      </c>
      <c r="CG21" s="112">
        <f t="shared" si="110"/>
        <v>0.74519230769230771</v>
      </c>
      <c r="CH21" s="87">
        <f t="shared" si="111"/>
        <v>265</v>
      </c>
      <c r="CI21" s="31">
        <f t="shared" si="112"/>
        <v>308</v>
      </c>
      <c r="CJ21" s="31">
        <f t="shared" si="113"/>
        <v>0</v>
      </c>
      <c r="CK21" s="31">
        <f t="shared" si="114"/>
        <v>0</v>
      </c>
      <c r="CL21" s="31">
        <f t="shared" si="115"/>
        <v>0</v>
      </c>
      <c r="CM21" s="113">
        <f t="shared" si="116"/>
        <v>0</v>
      </c>
      <c r="CN21" s="31">
        <f t="shared" si="117"/>
        <v>0</v>
      </c>
      <c r="CO21" s="31">
        <f t="shared" si="118"/>
        <v>0</v>
      </c>
      <c r="CP21" s="31">
        <f t="shared" si="119"/>
        <v>0</v>
      </c>
      <c r="CQ21" s="31">
        <f t="shared" si="120"/>
        <v>0</v>
      </c>
      <c r="CU21" s="88">
        <f t="shared" si="73"/>
        <v>0</v>
      </c>
      <c r="DC21" s="88">
        <f t="shared" si="121"/>
        <v>0</v>
      </c>
      <c r="DH21" s="32">
        <v>4</v>
      </c>
      <c r="DI21" s="32">
        <v>25</v>
      </c>
      <c r="DJ21" s="32">
        <v>18</v>
      </c>
      <c r="DK21" s="88">
        <f t="shared" si="122"/>
        <v>488</v>
      </c>
      <c r="DL21" s="32">
        <v>29</v>
      </c>
      <c r="DM21" s="32">
        <v>167</v>
      </c>
      <c r="DN21" s="32">
        <v>286</v>
      </c>
      <c r="DO21" s="32">
        <v>6</v>
      </c>
      <c r="DP21" s="32">
        <v>55</v>
      </c>
      <c r="DQ21" s="32">
        <v>66</v>
      </c>
      <c r="DR21" s="32">
        <v>61</v>
      </c>
      <c r="DS21" s="88">
        <f t="shared" si="123"/>
        <v>1056</v>
      </c>
      <c r="DT21" s="32">
        <v>51</v>
      </c>
      <c r="DU21" s="32">
        <v>385</v>
      </c>
      <c r="DV21" s="32">
        <v>610</v>
      </c>
      <c r="DW21" s="32">
        <v>10</v>
      </c>
      <c r="DX21" s="32">
        <v>1</v>
      </c>
      <c r="DY21" s="32">
        <v>1</v>
      </c>
      <c r="DZ21" s="32">
        <v>1</v>
      </c>
      <c r="EA21" s="88">
        <f t="shared" si="124"/>
        <v>15</v>
      </c>
      <c r="EC21" s="32">
        <v>7</v>
      </c>
      <c r="ED21" s="32">
        <v>8</v>
      </c>
      <c r="EI21" s="88">
        <f t="shared" si="125"/>
        <v>0</v>
      </c>
      <c r="EQ21" s="88">
        <f t="shared" si="126"/>
        <v>0</v>
      </c>
      <c r="EY21" s="88">
        <f t="shared" si="127"/>
        <v>0</v>
      </c>
      <c r="FG21" s="88">
        <f t="shared" si="128"/>
        <v>0</v>
      </c>
      <c r="FO21" s="88">
        <f t="shared" si="129"/>
        <v>0</v>
      </c>
      <c r="FW21" s="110">
        <f t="shared" si="130"/>
        <v>0</v>
      </c>
      <c r="GB21" s="110">
        <f t="shared" si="131"/>
        <v>0</v>
      </c>
      <c r="GC21" s="110">
        <f t="shared" si="132"/>
        <v>0</v>
      </c>
      <c r="GD21" s="110">
        <f t="shared" si="133"/>
        <v>0</v>
      </c>
      <c r="GE21" s="110">
        <f t="shared" si="134"/>
        <v>0</v>
      </c>
      <c r="GF21" s="110">
        <f t="shared" si="135"/>
        <v>0</v>
      </c>
      <c r="GG21" s="110">
        <f t="shared" si="136"/>
        <v>0</v>
      </c>
      <c r="GH21" s="110">
        <f t="shared" si="137"/>
        <v>0</v>
      </c>
      <c r="GI21" s="110">
        <f t="shared" si="138"/>
        <v>0</v>
      </c>
      <c r="GJ21" s="114">
        <f t="shared" si="139"/>
        <v>0.36553564236810315</v>
      </c>
      <c r="GK21" s="90">
        <f t="shared" si="140"/>
        <v>0.16954238559639909</v>
      </c>
      <c r="GL21" s="2" t="s">
        <v>1774</v>
      </c>
      <c r="GM21" s="92" t="s">
        <v>2147</v>
      </c>
      <c r="GN21" s="92" t="s">
        <v>2147</v>
      </c>
      <c r="GO21" s="2" t="s">
        <v>1847</v>
      </c>
      <c r="GP21" s="2" t="s">
        <v>2148</v>
      </c>
      <c r="GQ21" s="2" t="s">
        <v>1428</v>
      </c>
      <c r="GR21" s="115">
        <v>1387</v>
      </c>
      <c r="GS21" s="31">
        <f t="shared" si="141"/>
        <v>60</v>
      </c>
      <c r="GT21" s="31">
        <f t="shared" si="142"/>
        <v>80</v>
      </c>
      <c r="GU21" s="31">
        <f t="shared" si="143"/>
        <v>92</v>
      </c>
      <c r="GV21" s="31">
        <f t="shared" si="144"/>
        <v>1559</v>
      </c>
      <c r="GW21" s="31">
        <f t="shared" si="145"/>
        <v>920</v>
      </c>
      <c r="GX21" s="31">
        <f t="shared" si="146"/>
        <v>1479</v>
      </c>
    </row>
    <row r="22" spans="1:206" ht="15.75" hidden="1" customHeight="1" x14ac:dyDescent="0.25">
      <c r="A22" s="22" t="s">
        <v>1116</v>
      </c>
      <c r="B22" s="2" t="s">
        <v>18</v>
      </c>
      <c r="C22" s="116" t="s">
        <v>20</v>
      </c>
      <c r="D22" s="35" t="s">
        <v>18</v>
      </c>
      <c r="E22" s="117">
        <v>6</v>
      </c>
      <c r="F22" s="117">
        <v>82</v>
      </c>
      <c r="G22" s="117">
        <v>139</v>
      </c>
      <c r="H22" s="117">
        <v>227</v>
      </c>
      <c r="I22" s="95">
        <v>15</v>
      </c>
      <c r="J22" s="118">
        <v>14</v>
      </c>
      <c r="K22" s="118">
        <v>86</v>
      </c>
      <c r="L22" s="118">
        <v>128</v>
      </c>
      <c r="M22" s="118">
        <v>228</v>
      </c>
      <c r="N22" s="119">
        <v>18</v>
      </c>
      <c r="O22" s="119">
        <v>12</v>
      </c>
      <c r="P22" s="120">
        <v>245</v>
      </c>
      <c r="Q22" s="120">
        <v>268</v>
      </c>
      <c r="R22" s="120">
        <v>191</v>
      </c>
      <c r="S22" s="70">
        <f t="shared" si="88"/>
        <v>5.7142857142857141E-2</v>
      </c>
      <c r="T22" s="70">
        <f t="shared" si="89"/>
        <v>0.32089552238805968</v>
      </c>
      <c r="U22" s="70">
        <f t="shared" si="90"/>
        <v>0.29829545454545453</v>
      </c>
      <c r="V22" s="70">
        <f t="shared" si="91"/>
        <v>0.42701525054466233</v>
      </c>
      <c r="W22" s="70">
        <f t="shared" si="92"/>
        <v>0.5759162303664922</v>
      </c>
      <c r="X22" s="121">
        <v>268</v>
      </c>
      <c r="Y22" s="121">
        <v>245</v>
      </c>
      <c r="Z22" s="121">
        <v>268</v>
      </c>
      <c r="AA22" s="121">
        <v>191</v>
      </c>
      <c r="AB22" s="121">
        <v>83</v>
      </c>
      <c r="AC22" s="121">
        <v>41</v>
      </c>
      <c r="AD22" s="17">
        <v>6</v>
      </c>
      <c r="AE22" s="17">
        <v>12</v>
      </c>
      <c r="AF22" s="100">
        <v>15</v>
      </c>
      <c r="AG22" s="101">
        <v>2</v>
      </c>
      <c r="AH22" s="101">
        <v>82</v>
      </c>
      <c r="AI22" s="101">
        <v>125</v>
      </c>
      <c r="AJ22" s="101">
        <v>0</v>
      </c>
      <c r="AK22" s="101">
        <f t="shared" si="93"/>
        <v>209</v>
      </c>
      <c r="AL22" s="101">
        <f t="shared" si="94"/>
        <v>16</v>
      </c>
      <c r="AM22" s="101">
        <v>16</v>
      </c>
      <c r="AN22" s="102">
        <v>15</v>
      </c>
      <c r="AO22" s="103">
        <v>51</v>
      </c>
      <c r="AP22" s="74">
        <f t="shared" si="95"/>
        <v>8.1632653061224497E-3</v>
      </c>
      <c r="AQ22" s="74">
        <f t="shared" si="96"/>
        <v>0.30597014925373134</v>
      </c>
      <c r="AR22" s="104">
        <f t="shared" si="97"/>
        <v>0.27414772727272729</v>
      </c>
      <c r="AS22" s="104">
        <f t="shared" si="98"/>
        <v>0.41612200435729846</v>
      </c>
      <c r="AT22" s="104">
        <f t="shared" si="99"/>
        <v>0.5706806282722513</v>
      </c>
      <c r="AU22" s="105">
        <v>211</v>
      </c>
      <c r="AV22" s="105">
        <v>291</v>
      </c>
      <c r="AW22" s="105">
        <v>239</v>
      </c>
      <c r="AX22" s="100">
        <v>13</v>
      </c>
      <c r="AY22" s="106">
        <v>214</v>
      </c>
      <c r="AZ22" s="106">
        <v>24</v>
      </c>
      <c r="BA22" s="106">
        <v>82</v>
      </c>
      <c r="BB22" s="106">
        <v>106</v>
      </c>
      <c r="BC22" s="106">
        <v>2</v>
      </c>
      <c r="BD22" s="107">
        <v>13</v>
      </c>
      <c r="BE22" s="108">
        <v>21</v>
      </c>
      <c r="BF22" s="82">
        <f t="shared" si="100"/>
        <v>0.100418410041841</v>
      </c>
      <c r="BG22" s="82">
        <f t="shared" si="101"/>
        <v>0.28178694158075601</v>
      </c>
      <c r="BH22" s="83">
        <f t="shared" si="102"/>
        <v>0.26855600539811064</v>
      </c>
      <c r="BI22" s="83">
        <f t="shared" si="103"/>
        <v>0.34860557768924305</v>
      </c>
      <c r="BJ22" s="83">
        <f t="shared" si="104"/>
        <v>0.44075829383886256</v>
      </c>
      <c r="BK22" s="2">
        <v>226</v>
      </c>
      <c r="BL22" s="2">
        <v>290</v>
      </c>
      <c r="BM22" s="2">
        <v>223</v>
      </c>
      <c r="BN22" s="2">
        <v>162</v>
      </c>
      <c r="BO22" s="2">
        <v>77</v>
      </c>
      <c r="BP22" s="2">
        <v>54</v>
      </c>
      <c r="BQ22" s="109">
        <v>8</v>
      </c>
      <c r="BR22" s="109">
        <v>19</v>
      </c>
      <c r="BS22" s="110">
        <v>16</v>
      </c>
      <c r="BT22" s="109">
        <v>18</v>
      </c>
      <c r="BU22" s="109">
        <v>137</v>
      </c>
      <c r="BV22" s="109">
        <v>207</v>
      </c>
      <c r="BW22" s="109">
        <v>2</v>
      </c>
      <c r="BX22" s="84">
        <f t="shared" si="105"/>
        <v>364</v>
      </c>
      <c r="BY22" s="111">
        <v>13</v>
      </c>
      <c r="BZ22" s="109">
        <v>25</v>
      </c>
      <c r="CA22" s="109">
        <v>2</v>
      </c>
      <c r="CB22" s="2">
        <v>41</v>
      </c>
      <c r="CC22" s="112">
        <f t="shared" si="106"/>
        <v>7.9646017699115043E-2</v>
      </c>
      <c r="CD22" s="112">
        <f t="shared" si="107"/>
        <v>0.47241379310344828</v>
      </c>
      <c r="CE22" s="112">
        <f t="shared" si="108"/>
        <v>0.45602165087956698</v>
      </c>
      <c r="CF22" s="112">
        <f t="shared" si="109"/>
        <v>0.62183235867446396</v>
      </c>
      <c r="CG22" s="112">
        <f t="shared" si="110"/>
        <v>0.81614349775784756</v>
      </c>
      <c r="CH22" s="87">
        <f t="shared" si="111"/>
        <v>41</v>
      </c>
      <c r="CI22" s="31">
        <f t="shared" si="112"/>
        <v>52</v>
      </c>
      <c r="CJ22" s="31">
        <f t="shared" si="113"/>
        <v>0</v>
      </c>
      <c r="CK22" s="31">
        <f t="shared" si="114"/>
        <v>0</v>
      </c>
      <c r="CL22" s="31">
        <f t="shared" si="115"/>
        <v>0</v>
      </c>
      <c r="CM22" s="113">
        <f t="shared" si="116"/>
        <v>0</v>
      </c>
      <c r="CN22" s="31">
        <f t="shared" si="117"/>
        <v>0</v>
      </c>
      <c r="CO22" s="31">
        <f t="shared" si="118"/>
        <v>0</v>
      </c>
      <c r="CP22" s="31">
        <f t="shared" si="119"/>
        <v>0</v>
      </c>
      <c r="CQ22" s="31">
        <f t="shared" si="120"/>
        <v>0</v>
      </c>
      <c r="CU22" s="88">
        <f t="shared" si="73"/>
        <v>0</v>
      </c>
      <c r="DC22" s="88">
        <f t="shared" si="121"/>
        <v>0</v>
      </c>
      <c r="DH22" s="32">
        <v>2</v>
      </c>
      <c r="DI22" s="32">
        <v>9</v>
      </c>
      <c r="DJ22" s="32">
        <v>7</v>
      </c>
      <c r="DK22" s="88">
        <f t="shared" si="122"/>
        <v>201</v>
      </c>
      <c r="DL22" s="32">
        <v>16</v>
      </c>
      <c r="DM22" s="32">
        <v>68</v>
      </c>
      <c r="DN22" s="32">
        <v>115</v>
      </c>
      <c r="DO22" s="32">
        <v>2</v>
      </c>
      <c r="DP22" s="32">
        <v>5</v>
      </c>
      <c r="DQ22" s="32">
        <v>6</v>
      </c>
      <c r="DR22" s="32">
        <v>5</v>
      </c>
      <c r="DS22" s="88">
        <f t="shared" si="123"/>
        <v>113</v>
      </c>
      <c r="DT22" s="32">
        <v>1</v>
      </c>
      <c r="DU22" s="32">
        <v>40</v>
      </c>
      <c r="DV22" s="32">
        <v>72</v>
      </c>
      <c r="DW22" s="32">
        <v>0</v>
      </c>
      <c r="EA22" s="88">
        <f t="shared" si="124"/>
        <v>0</v>
      </c>
      <c r="EI22" s="88">
        <f t="shared" si="125"/>
        <v>0</v>
      </c>
      <c r="EQ22" s="88">
        <f t="shared" si="126"/>
        <v>0</v>
      </c>
      <c r="EV22" s="32">
        <v>1</v>
      </c>
      <c r="EW22" s="32">
        <v>4</v>
      </c>
      <c r="EX22" s="32">
        <v>4</v>
      </c>
      <c r="EY22" s="88">
        <f t="shared" si="127"/>
        <v>50</v>
      </c>
      <c r="EZ22" s="32">
        <v>1</v>
      </c>
      <c r="FA22" s="32">
        <v>29</v>
      </c>
      <c r="FB22" s="32">
        <v>20</v>
      </c>
      <c r="FC22" s="32">
        <v>0</v>
      </c>
      <c r="FG22" s="88">
        <f t="shared" si="128"/>
        <v>0</v>
      </c>
      <c r="FO22" s="88">
        <f t="shared" si="129"/>
        <v>0</v>
      </c>
      <c r="FW22" s="110">
        <f t="shared" si="130"/>
        <v>0</v>
      </c>
      <c r="GB22" s="110">
        <f t="shared" si="131"/>
        <v>1</v>
      </c>
      <c r="GC22" s="110">
        <f t="shared" si="132"/>
        <v>4</v>
      </c>
      <c r="GD22" s="110">
        <f t="shared" si="133"/>
        <v>4</v>
      </c>
      <c r="GE22" s="110">
        <f t="shared" si="134"/>
        <v>50</v>
      </c>
      <c r="GF22" s="110">
        <f t="shared" si="135"/>
        <v>1</v>
      </c>
      <c r="GG22" s="110">
        <f t="shared" si="136"/>
        <v>29</v>
      </c>
      <c r="GH22" s="110">
        <f t="shared" si="137"/>
        <v>20</v>
      </c>
      <c r="GI22" s="110">
        <f t="shared" si="138"/>
        <v>0</v>
      </c>
      <c r="GJ22" s="114">
        <f t="shared" si="139"/>
        <v>0.41712189156135338</v>
      </c>
      <c r="GK22" s="90">
        <f t="shared" si="140"/>
        <v>0.7009345794392523</v>
      </c>
      <c r="GL22" s="92" t="s">
        <v>1425</v>
      </c>
      <c r="GM22" s="92" t="s">
        <v>1426</v>
      </c>
      <c r="GN22" s="92" t="s">
        <v>1427</v>
      </c>
      <c r="GO22" s="2" t="s">
        <v>1428</v>
      </c>
      <c r="GP22" s="92" t="s">
        <v>1429</v>
      </c>
      <c r="GQ22" s="2" t="s">
        <v>1388</v>
      </c>
      <c r="GR22" s="115">
        <v>281</v>
      </c>
      <c r="GS22" s="31">
        <f t="shared" si="141"/>
        <v>7</v>
      </c>
      <c r="GT22" s="31">
        <f t="shared" si="142"/>
        <v>12</v>
      </c>
      <c r="GU22" s="31">
        <f t="shared" si="143"/>
        <v>15</v>
      </c>
      <c r="GV22" s="31">
        <f t="shared" si="144"/>
        <v>314</v>
      </c>
      <c r="GW22" s="31">
        <f t="shared" si="145"/>
        <v>189</v>
      </c>
      <c r="GX22" s="31">
        <f t="shared" si="146"/>
        <v>297</v>
      </c>
    </row>
    <row r="23" spans="1:206" ht="15.75" hidden="1" customHeight="1" x14ac:dyDescent="0.25">
      <c r="A23" s="22" t="s">
        <v>1116</v>
      </c>
      <c r="B23" s="2" t="s">
        <v>18</v>
      </c>
      <c r="C23" s="116" t="s">
        <v>21</v>
      </c>
      <c r="D23" s="35" t="s">
        <v>18</v>
      </c>
      <c r="E23" s="117">
        <v>14</v>
      </c>
      <c r="F23" s="117">
        <v>90</v>
      </c>
      <c r="G23" s="117">
        <v>75</v>
      </c>
      <c r="H23" s="117">
        <v>179</v>
      </c>
      <c r="I23" s="95">
        <v>12</v>
      </c>
      <c r="J23" s="118">
        <v>24</v>
      </c>
      <c r="K23" s="118">
        <v>104</v>
      </c>
      <c r="L23" s="118">
        <v>71</v>
      </c>
      <c r="M23" s="118">
        <v>199</v>
      </c>
      <c r="N23" s="119">
        <v>6</v>
      </c>
      <c r="O23" s="119">
        <v>57</v>
      </c>
      <c r="P23" s="120">
        <v>303</v>
      </c>
      <c r="Q23" s="120">
        <v>387</v>
      </c>
      <c r="R23" s="120">
        <v>306</v>
      </c>
      <c r="S23" s="70">
        <f t="shared" si="88"/>
        <v>7.9207920792079209E-2</v>
      </c>
      <c r="T23" s="70">
        <f t="shared" si="89"/>
        <v>0.26873385012919898</v>
      </c>
      <c r="U23" s="70">
        <f t="shared" si="90"/>
        <v>0.19377510040160642</v>
      </c>
      <c r="V23" s="70">
        <f t="shared" si="91"/>
        <v>0.24386724386724387</v>
      </c>
      <c r="W23" s="70">
        <f t="shared" si="92"/>
        <v>0.21241830065359477</v>
      </c>
      <c r="X23" s="121">
        <v>362</v>
      </c>
      <c r="Y23" s="121">
        <v>303</v>
      </c>
      <c r="Z23" s="121">
        <v>387</v>
      </c>
      <c r="AA23" s="121">
        <v>306</v>
      </c>
      <c r="AB23" s="121">
        <v>112</v>
      </c>
      <c r="AC23" s="121">
        <v>98</v>
      </c>
      <c r="AD23" s="17">
        <v>9</v>
      </c>
      <c r="AE23" s="17">
        <v>11</v>
      </c>
      <c r="AF23" s="100">
        <v>13</v>
      </c>
      <c r="AG23" s="101">
        <v>15</v>
      </c>
      <c r="AH23" s="101">
        <v>87</v>
      </c>
      <c r="AI23" s="101">
        <v>70</v>
      </c>
      <c r="AJ23" s="101">
        <v>0</v>
      </c>
      <c r="AK23" s="101">
        <f t="shared" si="93"/>
        <v>172</v>
      </c>
      <c r="AL23" s="101">
        <f t="shared" si="94"/>
        <v>5</v>
      </c>
      <c r="AM23" s="101">
        <v>5</v>
      </c>
      <c r="AN23" s="102">
        <v>66</v>
      </c>
      <c r="AO23" s="103">
        <v>99</v>
      </c>
      <c r="AP23" s="74">
        <f t="shared" si="95"/>
        <v>4.9504950495049507E-2</v>
      </c>
      <c r="AQ23" s="74">
        <f t="shared" si="96"/>
        <v>0.22480620155038761</v>
      </c>
      <c r="AR23" s="104">
        <f t="shared" si="97"/>
        <v>0.1676706827309237</v>
      </c>
      <c r="AS23" s="104">
        <f t="shared" si="98"/>
        <v>0.21933621933621933</v>
      </c>
      <c r="AT23" s="104">
        <f t="shared" si="99"/>
        <v>0.21241830065359477</v>
      </c>
      <c r="AU23" s="105">
        <v>283</v>
      </c>
      <c r="AV23" s="105">
        <v>365</v>
      </c>
      <c r="AW23" s="105">
        <v>252</v>
      </c>
      <c r="AX23" s="100">
        <v>11</v>
      </c>
      <c r="AY23" s="106">
        <v>158</v>
      </c>
      <c r="AZ23" s="106">
        <v>15</v>
      </c>
      <c r="BA23" s="106">
        <v>80</v>
      </c>
      <c r="BB23" s="106">
        <v>62</v>
      </c>
      <c r="BC23" s="106">
        <v>1</v>
      </c>
      <c r="BD23" s="107">
        <v>8</v>
      </c>
      <c r="BE23" s="108">
        <v>54</v>
      </c>
      <c r="BF23" s="82">
        <f t="shared" si="100"/>
        <v>5.9523809523809521E-2</v>
      </c>
      <c r="BG23" s="82">
        <f t="shared" si="101"/>
        <v>0.21917808219178081</v>
      </c>
      <c r="BH23" s="83">
        <f t="shared" si="102"/>
        <v>0.16555555555555557</v>
      </c>
      <c r="BI23" s="83">
        <f t="shared" si="103"/>
        <v>0.20679012345679013</v>
      </c>
      <c r="BJ23" s="83">
        <f t="shared" si="104"/>
        <v>0.19081272084805653</v>
      </c>
      <c r="BK23" s="2">
        <v>270</v>
      </c>
      <c r="BL23" s="2">
        <v>364</v>
      </c>
      <c r="BM23" s="2">
        <v>237</v>
      </c>
      <c r="BN23" s="2">
        <v>167</v>
      </c>
      <c r="BO23" s="2">
        <v>73</v>
      </c>
      <c r="BP23" s="2">
        <v>83</v>
      </c>
      <c r="BQ23" s="109">
        <v>8</v>
      </c>
      <c r="BR23" s="109">
        <v>11</v>
      </c>
      <c r="BS23" s="110">
        <v>10</v>
      </c>
      <c r="BT23" s="109">
        <v>13</v>
      </c>
      <c r="BU23" s="109">
        <v>84</v>
      </c>
      <c r="BV23" s="109">
        <v>54</v>
      </c>
      <c r="BW23" s="109">
        <v>0</v>
      </c>
      <c r="BX23" s="84">
        <f t="shared" si="105"/>
        <v>151</v>
      </c>
      <c r="BY23" s="111">
        <v>77</v>
      </c>
      <c r="BZ23" s="109">
        <v>2</v>
      </c>
      <c r="CA23" s="109">
        <v>0</v>
      </c>
      <c r="CB23" s="2">
        <v>73</v>
      </c>
      <c r="CC23" s="112">
        <f t="shared" si="106"/>
        <v>4.8148148148148148E-2</v>
      </c>
      <c r="CD23" s="112">
        <f t="shared" si="107"/>
        <v>0.23076923076923078</v>
      </c>
      <c r="CE23" s="112">
        <f t="shared" si="108"/>
        <v>0.17106773823191734</v>
      </c>
      <c r="CF23" s="112">
        <f t="shared" si="109"/>
        <v>0.22628951747088186</v>
      </c>
      <c r="CG23" s="112">
        <f t="shared" si="110"/>
        <v>0.21940928270042195</v>
      </c>
      <c r="CH23" s="87">
        <f t="shared" si="111"/>
        <v>185</v>
      </c>
      <c r="CI23" s="31">
        <f t="shared" si="112"/>
        <v>183</v>
      </c>
      <c r="CJ23" s="31">
        <f t="shared" si="113"/>
        <v>0</v>
      </c>
      <c r="CK23" s="31">
        <f t="shared" si="114"/>
        <v>0</v>
      </c>
      <c r="CL23" s="31">
        <f t="shared" si="115"/>
        <v>0</v>
      </c>
      <c r="CM23" s="113">
        <f t="shared" si="116"/>
        <v>0</v>
      </c>
      <c r="CN23" s="31">
        <f t="shared" si="117"/>
        <v>0</v>
      </c>
      <c r="CO23" s="31">
        <f t="shared" si="118"/>
        <v>0</v>
      </c>
      <c r="CP23" s="31">
        <f t="shared" si="119"/>
        <v>0</v>
      </c>
      <c r="CQ23" s="31">
        <f t="shared" si="120"/>
        <v>0</v>
      </c>
      <c r="CU23" s="88">
        <f t="shared" si="73"/>
        <v>0</v>
      </c>
      <c r="DC23" s="88">
        <f t="shared" si="121"/>
        <v>0</v>
      </c>
      <c r="DH23" s="32">
        <v>1</v>
      </c>
      <c r="DI23" s="32">
        <v>3</v>
      </c>
      <c r="DJ23" s="32">
        <v>3</v>
      </c>
      <c r="DK23" s="88">
        <f t="shared" si="122"/>
        <v>39</v>
      </c>
      <c r="DL23" s="32">
        <v>7</v>
      </c>
      <c r="DM23" s="32">
        <v>16</v>
      </c>
      <c r="DN23" s="32">
        <v>16</v>
      </c>
      <c r="DO23" s="32">
        <v>0</v>
      </c>
      <c r="DP23" s="32">
        <v>7</v>
      </c>
      <c r="DQ23" s="32">
        <v>8</v>
      </c>
      <c r="DR23" s="32">
        <v>7</v>
      </c>
      <c r="DS23" s="88">
        <f t="shared" si="123"/>
        <v>112</v>
      </c>
      <c r="DT23" s="32">
        <v>6</v>
      </c>
      <c r="DU23" s="32">
        <v>68</v>
      </c>
      <c r="DV23" s="32">
        <v>38</v>
      </c>
      <c r="DW23" s="32">
        <v>0</v>
      </c>
      <c r="EA23" s="88">
        <f t="shared" si="124"/>
        <v>0</v>
      </c>
      <c r="EI23" s="88">
        <f t="shared" si="125"/>
        <v>0</v>
      </c>
      <c r="EQ23" s="88">
        <f t="shared" si="126"/>
        <v>0</v>
      </c>
      <c r="EY23" s="88">
        <f t="shared" si="127"/>
        <v>0</v>
      </c>
      <c r="FG23" s="88">
        <f t="shared" si="128"/>
        <v>0</v>
      </c>
      <c r="FO23" s="88">
        <f t="shared" si="129"/>
        <v>0</v>
      </c>
      <c r="FW23" s="110">
        <f t="shared" si="130"/>
        <v>0</v>
      </c>
      <c r="GB23" s="110">
        <f t="shared" si="131"/>
        <v>0</v>
      </c>
      <c r="GC23" s="110">
        <f t="shared" si="132"/>
        <v>0</v>
      </c>
      <c r="GD23" s="110">
        <f t="shared" si="133"/>
        <v>0</v>
      </c>
      <c r="GE23" s="110">
        <f t="shared" si="134"/>
        <v>0</v>
      </c>
      <c r="GF23" s="110">
        <f t="shared" si="135"/>
        <v>0</v>
      </c>
      <c r="GG23" s="110">
        <f t="shared" si="136"/>
        <v>0</v>
      </c>
      <c r="GH23" s="110">
        <f t="shared" si="137"/>
        <v>0</v>
      </c>
      <c r="GI23" s="110">
        <f t="shared" si="138"/>
        <v>0</v>
      </c>
      <c r="GJ23" s="114">
        <f t="shared" si="139"/>
        <v>3.2911392405063376E-2</v>
      </c>
      <c r="GK23" s="90">
        <f t="shared" si="140"/>
        <v>-4.4303797468354431E-2</v>
      </c>
      <c r="GL23" s="2" t="s">
        <v>1936</v>
      </c>
      <c r="GM23" s="92" t="s">
        <v>1705</v>
      </c>
      <c r="GN23" s="2" t="s">
        <v>1867</v>
      </c>
      <c r="GO23" s="92" t="s">
        <v>2062</v>
      </c>
      <c r="GP23" s="2" t="s">
        <v>1394</v>
      </c>
      <c r="GQ23" s="2" t="s">
        <v>2273</v>
      </c>
      <c r="GR23" s="115">
        <v>372</v>
      </c>
      <c r="GS23" s="31">
        <f t="shared" si="141"/>
        <v>8</v>
      </c>
      <c r="GT23" s="31">
        <f t="shared" si="142"/>
        <v>10</v>
      </c>
      <c r="GU23" s="31">
        <f t="shared" si="143"/>
        <v>11</v>
      </c>
      <c r="GV23" s="31">
        <f t="shared" si="144"/>
        <v>151</v>
      </c>
      <c r="GW23" s="31">
        <f t="shared" si="145"/>
        <v>54</v>
      </c>
      <c r="GX23" s="31">
        <f t="shared" si="146"/>
        <v>138</v>
      </c>
    </row>
    <row r="24" spans="1:206" ht="15.75" hidden="1" customHeight="1" x14ac:dyDescent="0.25">
      <c r="A24" s="22" t="s">
        <v>1116</v>
      </c>
      <c r="B24" s="2" t="s">
        <v>18</v>
      </c>
      <c r="C24" s="116" t="s">
        <v>978</v>
      </c>
      <c r="D24" s="35" t="s">
        <v>18</v>
      </c>
      <c r="E24" s="117">
        <v>49</v>
      </c>
      <c r="F24" s="117">
        <v>269</v>
      </c>
      <c r="G24" s="117">
        <v>433</v>
      </c>
      <c r="H24" s="117">
        <v>751</v>
      </c>
      <c r="I24" s="95">
        <v>41</v>
      </c>
      <c r="J24" s="118">
        <v>41</v>
      </c>
      <c r="K24" s="118">
        <v>272</v>
      </c>
      <c r="L24" s="118">
        <v>491</v>
      </c>
      <c r="M24" s="118">
        <v>804</v>
      </c>
      <c r="N24" s="119">
        <v>99</v>
      </c>
      <c r="O24" s="119">
        <v>37</v>
      </c>
      <c r="P24" s="120">
        <v>628</v>
      </c>
      <c r="Q24" s="120">
        <v>838</v>
      </c>
      <c r="R24" s="120">
        <v>633</v>
      </c>
      <c r="S24" s="70">
        <f t="shared" si="88"/>
        <v>6.5286624203821655E-2</v>
      </c>
      <c r="T24" s="70">
        <f t="shared" si="89"/>
        <v>0.32458233890214799</v>
      </c>
      <c r="U24" s="70">
        <f t="shared" si="90"/>
        <v>0.33587422582181992</v>
      </c>
      <c r="V24" s="70">
        <f t="shared" si="91"/>
        <v>0.45139360978925902</v>
      </c>
      <c r="W24" s="70">
        <f t="shared" si="92"/>
        <v>0.61927330173775674</v>
      </c>
      <c r="X24" s="121">
        <v>825</v>
      </c>
      <c r="Y24" s="121">
        <v>628</v>
      </c>
      <c r="Z24" s="121">
        <v>838</v>
      </c>
      <c r="AA24" s="121">
        <v>633</v>
      </c>
      <c r="AB24" s="121">
        <v>219</v>
      </c>
      <c r="AC24" s="121">
        <v>195</v>
      </c>
      <c r="AD24" s="17">
        <v>24</v>
      </c>
      <c r="AE24" s="17">
        <v>32</v>
      </c>
      <c r="AF24" s="100">
        <v>43</v>
      </c>
      <c r="AG24" s="101">
        <v>30</v>
      </c>
      <c r="AH24" s="101">
        <v>251</v>
      </c>
      <c r="AI24" s="101">
        <v>522</v>
      </c>
      <c r="AJ24" s="101">
        <v>15</v>
      </c>
      <c r="AK24" s="101">
        <f t="shared" si="93"/>
        <v>818</v>
      </c>
      <c r="AL24" s="101">
        <f t="shared" si="94"/>
        <v>109</v>
      </c>
      <c r="AM24" s="101">
        <v>124</v>
      </c>
      <c r="AN24" s="102">
        <v>19</v>
      </c>
      <c r="AO24" s="103">
        <v>78</v>
      </c>
      <c r="AP24" s="74">
        <f t="shared" si="95"/>
        <v>4.7770700636942678E-2</v>
      </c>
      <c r="AQ24" s="74">
        <f t="shared" si="96"/>
        <v>0.29952267303102625</v>
      </c>
      <c r="AR24" s="104">
        <f t="shared" si="97"/>
        <v>0.33063363506431637</v>
      </c>
      <c r="AS24" s="104">
        <f t="shared" si="98"/>
        <v>0.45139360978925902</v>
      </c>
      <c r="AT24" s="104">
        <f t="shared" si="99"/>
        <v>0.65244865718799372</v>
      </c>
      <c r="AU24" s="105">
        <v>642</v>
      </c>
      <c r="AV24" s="105">
        <v>834</v>
      </c>
      <c r="AW24" s="105">
        <v>611</v>
      </c>
      <c r="AX24" s="100">
        <v>47</v>
      </c>
      <c r="AY24" s="106">
        <v>952</v>
      </c>
      <c r="AZ24" s="106">
        <v>59</v>
      </c>
      <c r="BA24" s="106">
        <v>312</v>
      </c>
      <c r="BB24" s="106">
        <v>563</v>
      </c>
      <c r="BC24" s="106">
        <v>18</v>
      </c>
      <c r="BD24" s="107">
        <v>127</v>
      </c>
      <c r="BE24" s="108">
        <v>36</v>
      </c>
      <c r="BF24" s="82">
        <f t="shared" si="100"/>
        <v>9.6563011456628475E-2</v>
      </c>
      <c r="BG24" s="82">
        <f t="shared" si="101"/>
        <v>0.37410071942446044</v>
      </c>
      <c r="BH24" s="83">
        <f t="shared" si="102"/>
        <v>0.38667944417824629</v>
      </c>
      <c r="BI24" s="83">
        <f t="shared" si="103"/>
        <v>0.50677506775067749</v>
      </c>
      <c r="BJ24" s="83">
        <f t="shared" si="104"/>
        <v>0.67912772585669778</v>
      </c>
      <c r="BK24" s="2">
        <v>694</v>
      </c>
      <c r="BL24" s="2">
        <v>896</v>
      </c>
      <c r="BM24" s="2">
        <v>624</v>
      </c>
      <c r="BN24" s="2">
        <v>432</v>
      </c>
      <c r="BO24" s="2">
        <v>184</v>
      </c>
      <c r="BP24" s="2">
        <v>188</v>
      </c>
      <c r="BQ24" s="109">
        <v>25</v>
      </c>
      <c r="BR24" s="109">
        <v>50</v>
      </c>
      <c r="BS24" s="110">
        <v>36</v>
      </c>
      <c r="BT24" s="109">
        <v>69</v>
      </c>
      <c r="BU24" s="109">
        <v>338</v>
      </c>
      <c r="BV24" s="109">
        <v>663</v>
      </c>
      <c r="BW24" s="109">
        <v>22</v>
      </c>
      <c r="BX24" s="84">
        <f t="shared" si="105"/>
        <v>1092</v>
      </c>
      <c r="BY24" s="111">
        <v>18</v>
      </c>
      <c r="BZ24" s="109">
        <v>131</v>
      </c>
      <c r="CA24" s="109">
        <v>22</v>
      </c>
      <c r="CB24" s="2">
        <v>38</v>
      </c>
      <c r="CC24" s="112">
        <f t="shared" si="106"/>
        <v>9.9423631123919304E-2</v>
      </c>
      <c r="CD24" s="112">
        <f t="shared" si="107"/>
        <v>0.37723214285714285</v>
      </c>
      <c r="CE24" s="112">
        <f t="shared" si="108"/>
        <v>0.4241192411924119</v>
      </c>
      <c r="CF24" s="112">
        <f t="shared" si="109"/>
        <v>0.57236842105263153</v>
      </c>
      <c r="CG24" s="112">
        <f t="shared" si="110"/>
        <v>0.85256410256410253</v>
      </c>
      <c r="CH24" s="87">
        <f t="shared" si="111"/>
        <v>92</v>
      </c>
      <c r="CI24" s="31">
        <f t="shared" si="112"/>
        <v>107</v>
      </c>
      <c r="CJ24" s="31">
        <f t="shared" si="113"/>
        <v>0</v>
      </c>
      <c r="CK24" s="31">
        <f t="shared" si="114"/>
        <v>0</v>
      </c>
      <c r="CL24" s="31">
        <f t="shared" si="115"/>
        <v>0</v>
      </c>
      <c r="CM24" s="113">
        <f t="shared" si="116"/>
        <v>0</v>
      </c>
      <c r="CN24" s="31">
        <f t="shared" si="117"/>
        <v>0</v>
      </c>
      <c r="CO24" s="31">
        <f t="shared" si="118"/>
        <v>0</v>
      </c>
      <c r="CP24" s="31">
        <f t="shared" si="119"/>
        <v>0</v>
      </c>
      <c r="CQ24" s="31">
        <f t="shared" si="120"/>
        <v>0</v>
      </c>
      <c r="CU24" s="88">
        <f t="shared" si="73"/>
        <v>0</v>
      </c>
      <c r="DC24" s="88">
        <f t="shared" si="121"/>
        <v>0</v>
      </c>
      <c r="DH24" s="32">
        <v>4</v>
      </c>
      <c r="DI24" s="32">
        <v>19</v>
      </c>
      <c r="DJ24" s="32">
        <v>11</v>
      </c>
      <c r="DK24" s="88">
        <f t="shared" si="122"/>
        <v>500</v>
      </c>
      <c r="DL24" s="32">
        <v>42</v>
      </c>
      <c r="DM24" s="32">
        <v>171</v>
      </c>
      <c r="DN24" s="32">
        <v>280</v>
      </c>
      <c r="DO24" s="32">
        <v>7</v>
      </c>
      <c r="DP24" s="32">
        <v>20</v>
      </c>
      <c r="DQ24" s="32">
        <v>29</v>
      </c>
      <c r="DR24" s="32">
        <v>21</v>
      </c>
      <c r="DS24" s="88">
        <f t="shared" si="123"/>
        <v>582</v>
      </c>
      <c r="DT24" s="32">
        <v>22</v>
      </c>
      <c r="DU24" s="32">
        <v>166</v>
      </c>
      <c r="DV24" s="32">
        <v>379</v>
      </c>
      <c r="DW24" s="32">
        <v>15</v>
      </c>
      <c r="EA24" s="88">
        <f t="shared" si="124"/>
        <v>0</v>
      </c>
      <c r="EF24" s="32">
        <v>1</v>
      </c>
      <c r="EG24" s="32">
        <v>2</v>
      </c>
      <c r="EH24" s="32">
        <v>4</v>
      </c>
      <c r="EI24" s="88">
        <f t="shared" si="125"/>
        <v>10</v>
      </c>
      <c r="EJ24" s="32">
        <v>5</v>
      </c>
      <c r="EK24" s="32">
        <v>1</v>
      </c>
      <c r="EL24" s="32">
        <v>4</v>
      </c>
      <c r="EM24" s="32">
        <v>0</v>
      </c>
      <c r="EQ24" s="88">
        <f t="shared" si="126"/>
        <v>0</v>
      </c>
      <c r="EY24" s="88">
        <f t="shared" si="127"/>
        <v>0</v>
      </c>
      <c r="FG24" s="88">
        <f t="shared" si="128"/>
        <v>0</v>
      </c>
      <c r="FO24" s="88">
        <f t="shared" si="129"/>
        <v>0</v>
      </c>
      <c r="FW24" s="110">
        <f t="shared" si="130"/>
        <v>0</v>
      </c>
      <c r="GB24" s="110">
        <f t="shared" si="131"/>
        <v>0</v>
      </c>
      <c r="GC24" s="110">
        <f t="shared" si="132"/>
        <v>0</v>
      </c>
      <c r="GD24" s="110">
        <f t="shared" si="133"/>
        <v>0</v>
      </c>
      <c r="GE24" s="110">
        <f t="shared" si="134"/>
        <v>0</v>
      </c>
      <c r="GF24" s="110">
        <f t="shared" si="135"/>
        <v>0</v>
      </c>
      <c r="GG24" s="110">
        <f t="shared" si="136"/>
        <v>0</v>
      </c>
      <c r="GH24" s="110">
        <f t="shared" si="137"/>
        <v>0</v>
      </c>
      <c r="GI24" s="110">
        <f t="shared" si="138"/>
        <v>0</v>
      </c>
      <c r="GJ24" s="114">
        <f t="shared" si="139"/>
        <v>0.37671703296703285</v>
      </c>
      <c r="GK24" s="90">
        <f t="shared" si="140"/>
        <v>0.14705882352941177</v>
      </c>
      <c r="GL24" s="92" t="s">
        <v>1982</v>
      </c>
      <c r="GM24" s="2" t="s">
        <v>1663</v>
      </c>
      <c r="GN24" s="2" t="s">
        <v>2204</v>
      </c>
      <c r="GO24" s="92" t="s">
        <v>2205</v>
      </c>
      <c r="GP24" s="92" t="s">
        <v>1987</v>
      </c>
      <c r="GQ24" s="2" t="s">
        <v>2206</v>
      </c>
      <c r="GR24" s="115">
        <v>912</v>
      </c>
      <c r="GS24" s="31">
        <f t="shared" si="141"/>
        <v>24</v>
      </c>
      <c r="GT24" s="31">
        <f t="shared" si="142"/>
        <v>32</v>
      </c>
      <c r="GU24" s="31">
        <f t="shared" si="143"/>
        <v>48</v>
      </c>
      <c r="GV24" s="31">
        <f t="shared" si="144"/>
        <v>1082</v>
      </c>
      <c r="GW24" s="31">
        <f t="shared" si="145"/>
        <v>681</v>
      </c>
      <c r="GX24" s="31">
        <f t="shared" si="146"/>
        <v>1018</v>
      </c>
    </row>
    <row r="25" spans="1:206" ht="15.75" hidden="1" customHeight="1" x14ac:dyDescent="0.25">
      <c r="A25" s="22" t="s">
        <v>1116</v>
      </c>
      <c r="B25" s="2" t="s">
        <v>18</v>
      </c>
      <c r="C25" s="116" t="s">
        <v>22</v>
      </c>
      <c r="D25" s="35" t="s">
        <v>18</v>
      </c>
      <c r="E25" s="117">
        <v>138</v>
      </c>
      <c r="F25" s="117">
        <v>745</v>
      </c>
      <c r="G25" s="117">
        <v>790</v>
      </c>
      <c r="H25" s="117">
        <v>1673</v>
      </c>
      <c r="I25" s="95">
        <v>108</v>
      </c>
      <c r="J25" s="118">
        <v>131</v>
      </c>
      <c r="K25" s="118">
        <v>921</v>
      </c>
      <c r="L25" s="118">
        <v>875</v>
      </c>
      <c r="M25" s="118">
        <v>1927</v>
      </c>
      <c r="N25" s="119">
        <v>83</v>
      </c>
      <c r="O25" s="119">
        <v>275</v>
      </c>
      <c r="P25" s="120">
        <v>1980</v>
      </c>
      <c r="Q25" s="120">
        <v>2584</v>
      </c>
      <c r="R25" s="120">
        <v>1855</v>
      </c>
      <c r="S25" s="70">
        <f t="shared" si="88"/>
        <v>6.6161616161616157E-2</v>
      </c>
      <c r="T25" s="70">
        <f t="shared" si="89"/>
        <v>0.35642414860681115</v>
      </c>
      <c r="U25" s="70">
        <f t="shared" si="90"/>
        <v>0.28727216077270601</v>
      </c>
      <c r="V25" s="70">
        <f t="shared" si="91"/>
        <v>0.38589772471277317</v>
      </c>
      <c r="W25" s="70">
        <f t="shared" si="92"/>
        <v>0.42695417789757412</v>
      </c>
      <c r="X25" s="121">
        <v>2584</v>
      </c>
      <c r="Y25" s="121">
        <v>1980</v>
      </c>
      <c r="Z25" s="121">
        <v>2584</v>
      </c>
      <c r="AA25" s="121">
        <v>1855</v>
      </c>
      <c r="AB25" s="121">
        <v>674</v>
      </c>
      <c r="AC25" s="121">
        <v>613</v>
      </c>
      <c r="AD25" s="17">
        <v>60</v>
      </c>
      <c r="AE25" s="17">
        <v>80</v>
      </c>
      <c r="AF25" s="100">
        <v>106</v>
      </c>
      <c r="AG25" s="101">
        <v>134</v>
      </c>
      <c r="AH25" s="101">
        <v>763</v>
      </c>
      <c r="AI25" s="101">
        <v>863</v>
      </c>
      <c r="AJ25" s="101">
        <v>19</v>
      </c>
      <c r="AK25" s="101">
        <f t="shared" si="93"/>
        <v>1779</v>
      </c>
      <c r="AL25" s="101">
        <f t="shared" si="94"/>
        <v>118</v>
      </c>
      <c r="AM25" s="101">
        <v>137</v>
      </c>
      <c r="AN25" s="102">
        <v>290</v>
      </c>
      <c r="AO25" s="103">
        <v>508</v>
      </c>
      <c r="AP25" s="74">
        <f t="shared" si="95"/>
        <v>6.7676767676767682E-2</v>
      </c>
      <c r="AQ25" s="74">
        <f t="shared" si="96"/>
        <v>0.29527863777089786</v>
      </c>
      <c r="AR25" s="104">
        <f t="shared" si="97"/>
        <v>0.25580308459261569</v>
      </c>
      <c r="AS25" s="104">
        <f t="shared" si="98"/>
        <v>0.339716152286551</v>
      </c>
      <c r="AT25" s="104">
        <f t="shared" si="99"/>
        <v>0.40161725067385445</v>
      </c>
      <c r="AU25" s="105">
        <v>1986</v>
      </c>
      <c r="AV25" s="105">
        <v>2650</v>
      </c>
      <c r="AW25" s="105">
        <v>1970</v>
      </c>
      <c r="AX25" s="100">
        <v>113</v>
      </c>
      <c r="AY25" s="106">
        <v>2210</v>
      </c>
      <c r="AZ25" s="106">
        <v>133</v>
      </c>
      <c r="BA25" s="106">
        <v>880</v>
      </c>
      <c r="BB25" s="106">
        <v>1155</v>
      </c>
      <c r="BC25" s="106">
        <v>42</v>
      </c>
      <c r="BD25" s="107">
        <v>155</v>
      </c>
      <c r="BE25" s="108">
        <v>275</v>
      </c>
      <c r="BF25" s="82">
        <f t="shared" si="100"/>
        <v>6.7512690355329946E-2</v>
      </c>
      <c r="BG25" s="82">
        <f t="shared" si="101"/>
        <v>0.33207547169811319</v>
      </c>
      <c r="BH25" s="83">
        <f t="shared" si="102"/>
        <v>0.30472297910990009</v>
      </c>
      <c r="BI25" s="83">
        <f t="shared" si="103"/>
        <v>0.40552200172562552</v>
      </c>
      <c r="BJ25" s="83">
        <f t="shared" si="104"/>
        <v>0.50352467270896273</v>
      </c>
      <c r="BK25" s="2">
        <v>2141</v>
      </c>
      <c r="BL25" s="2">
        <v>2743</v>
      </c>
      <c r="BM25" s="2">
        <v>1971</v>
      </c>
      <c r="BN25" s="2">
        <v>1328</v>
      </c>
      <c r="BO25" s="2">
        <v>623</v>
      </c>
      <c r="BP25" s="2">
        <v>639</v>
      </c>
      <c r="BQ25" s="109">
        <v>71</v>
      </c>
      <c r="BR25" s="109">
        <v>143</v>
      </c>
      <c r="BS25" s="110">
        <v>100</v>
      </c>
      <c r="BT25" s="109">
        <v>117</v>
      </c>
      <c r="BU25" s="109">
        <v>927</v>
      </c>
      <c r="BV25" s="109">
        <v>1529</v>
      </c>
      <c r="BW25" s="109">
        <v>31</v>
      </c>
      <c r="BX25" s="84">
        <f t="shared" si="105"/>
        <v>2604</v>
      </c>
      <c r="BY25" s="111">
        <v>173</v>
      </c>
      <c r="BZ25" s="109">
        <v>156</v>
      </c>
      <c r="CA25" s="109">
        <v>31</v>
      </c>
      <c r="CB25" s="2">
        <v>449</v>
      </c>
      <c r="CC25" s="112">
        <f t="shared" si="106"/>
        <v>5.4647361046240073E-2</v>
      </c>
      <c r="CD25" s="112">
        <f t="shared" si="107"/>
        <v>0.33795114837768864</v>
      </c>
      <c r="CE25" s="112">
        <f t="shared" si="108"/>
        <v>0.35258935083880377</v>
      </c>
      <c r="CF25" s="112">
        <f t="shared" si="109"/>
        <v>0.48790835808230804</v>
      </c>
      <c r="CG25" s="112">
        <f t="shared" si="110"/>
        <v>0.69660071029934045</v>
      </c>
      <c r="CH25" s="87">
        <f t="shared" si="111"/>
        <v>598</v>
      </c>
      <c r="CI25" s="31">
        <f t="shared" si="112"/>
        <v>616</v>
      </c>
      <c r="CJ25" s="31">
        <f t="shared" si="113"/>
        <v>1</v>
      </c>
      <c r="CK25" s="31">
        <f t="shared" si="114"/>
        <v>1</v>
      </c>
      <c r="CL25" s="31">
        <f t="shared" si="115"/>
        <v>1</v>
      </c>
      <c r="CM25" s="113">
        <f t="shared" si="116"/>
        <v>9</v>
      </c>
      <c r="CN25" s="31">
        <f t="shared" si="117"/>
        <v>3</v>
      </c>
      <c r="CO25" s="31">
        <f t="shared" si="118"/>
        <v>5</v>
      </c>
      <c r="CP25" s="31">
        <f t="shared" si="119"/>
        <v>1</v>
      </c>
      <c r="CQ25" s="31">
        <f t="shared" si="120"/>
        <v>0</v>
      </c>
      <c r="CU25" s="88">
        <f t="shared" si="73"/>
        <v>0</v>
      </c>
      <c r="CZ25" s="32">
        <v>1</v>
      </c>
      <c r="DA25" s="32">
        <v>1</v>
      </c>
      <c r="DB25" s="32">
        <v>1</v>
      </c>
      <c r="DC25" s="88">
        <f t="shared" si="121"/>
        <v>9</v>
      </c>
      <c r="DD25" s="32">
        <v>3</v>
      </c>
      <c r="DE25" s="32">
        <v>5</v>
      </c>
      <c r="DF25" s="32">
        <v>1</v>
      </c>
      <c r="DG25" s="32">
        <v>0</v>
      </c>
      <c r="DH25" s="32">
        <v>8</v>
      </c>
      <c r="DI25" s="32">
        <v>47</v>
      </c>
      <c r="DJ25" s="32">
        <v>24</v>
      </c>
      <c r="DK25" s="88">
        <f t="shared" si="122"/>
        <v>979</v>
      </c>
      <c r="DL25" s="32">
        <v>22</v>
      </c>
      <c r="DM25" s="32">
        <v>311</v>
      </c>
      <c r="DN25" s="32">
        <v>636</v>
      </c>
      <c r="DO25" s="32">
        <v>10</v>
      </c>
      <c r="DP25" s="32">
        <v>53</v>
      </c>
      <c r="DQ25" s="32">
        <v>84</v>
      </c>
      <c r="DR25" s="32">
        <v>64</v>
      </c>
      <c r="DS25" s="88">
        <f t="shared" si="123"/>
        <v>1537</v>
      </c>
      <c r="DT25" s="32">
        <v>81</v>
      </c>
      <c r="DU25" s="32">
        <v>558</v>
      </c>
      <c r="DV25" s="32">
        <v>877</v>
      </c>
      <c r="DW25" s="32">
        <v>21</v>
      </c>
      <c r="EA25" s="88">
        <f t="shared" si="124"/>
        <v>0</v>
      </c>
      <c r="EF25" s="32">
        <v>1</v>
      </c>
      <c r="EG25" s="32">
        <v>2</v>
      </c>
      <c r="EH25" s="32">
        <v>2</v>
      </c>
      <c r="EI25" s="88">
        <f t="shared" si="125"/>
        <v>12</v>
      </c>
      <c r="EJ25" s="32">
        <v>10</v>
      </c>
      <c r="EK25" s="32">
        <v>2</v>
      </c>
      <c r="EL25" s="32">
        <v>0</v>
      </c>
      <c r="EM25" s="32">
        <v>0</v>
      </c>
      <c r="EQ25" s="88">
        <f t="shared" si="126"/>
        <v>0</v>
      </c>
      <c r="EV25" s="32">
        <v>8</v>
      </c>
      <c r="EW25" s="32">
        <v>9</v>
      </c>
      <c r="EX25" s="32">
        <v>9</v>
      </c>
      <c r="EY25" s="88">
        <f t="shared" si="127"/>
        <v>67</v>
      </c>
      <c r="EZ25" s="32">
        <v>1</v>
      </c>
      <c r="FA25" s="32">
        <v>51</v>
      </c>
      <c r="FB25" s="32">
        <v>15</v>
      </c>
      <c r="FC25" s="32">
        <v>0</v>
      </c>
      <c r="FG25" s="88">
        <f t="shared" si="128"/>
        <v>0</v>
      </c>
      <c r="FO25" s="88">
        <f t="shared" si="129"/>
        <v>0</v>
      </c>
      <c r="FW25" s="110">
        <f t="shared" si="130"/>
        <v>0</v>
      </c>
      <c r="GB25" s="110">
        <f t="shared" si="131"/>
        <v>8</v>
      </c>
      <c r="GC25" s="110">
        <f t="shared" si="132"/>
        <v>9</v>
      </c>
      <c r="GD25" s="110">
        <f t="shared" si="133"/>
        <v>9</v>
      </c>
      <c r="GE25" s="110">
        <f t="shared" si="134"/>
        <v>67</v>
      </c>
      <c r="GF25" s="110">
        <f t="shared" si="135"/>
        <v>1</v>
      </c>
      <c r="GG25" s="110">
        <f t="shared" si="136"/>
        <v>51</v>
      </c>
      <c r="GH25" s="110">
        <f t="shared" si="137"/>
        <v>15</v>
      </c>
      <c r="GI25" s="110">
        <f t="shared" si="138"/>
        <v>0</v>
      </c>
      <c r="GJ25" s="114">
        <f t="shared" si="139"/>
        <v>0.6315584818248442</v>
      </c>
      <c r="GK25" s="90">
        <f t="shared" si="140"/>
        <v>0.17828054298642534</v>
      </c>
      <c r="GL25" s="92" t="s">
        <v>1397</v>
      </c>
      <c r="GM25" s="92" t="s">
        <v>1816</v>
      </c>
      <c r="GN25" s="92" t="s">
        <v>2040</v>
      </c>
      <c r="GO25" s="92" t="s">
        <v>1623</v>
      </c>
      <c r="GP25" s="92" t="s">
        <v>2017</v>
      </c>
      <c r="GQ25" s="2" t="s">
        <v>1947</v>
      </c>
      <c r="GR25" s="115">
        <v>2799</v>
      </c>
      <c r="GS25" s="31">
        <f t="shared" si="141"/>
        <v>61</v>
      </c>
      <c r="GT25" s="31">
        <f t="shared" si="142"/>
        <v>88</v>
      </c>
      <c r="GU25" s="31">
        <f t="shared" si="143"/>
        <v>131</v>
      </c>
      <c r="GV25" s="31">
        <f t="shared" si="144"/>
        <v>2516</v>
      </c>
      <c r="GW25" s="31">
        <f t="shared" si="145"/>
        <v>1544</v>
      </c>
      <c r="GX25" s="31">
        <f t="shared" si="146"/>
        <v>2413</v>
      </c>
    </row>
    <row r="26" spans="1:206" ht="15.75" hidden="1" customHeight="1" x14ac:dyDescent="0.25">
      <c r="A26" s="22" t="s">
        <v>1116</v>
      </c>
      <c r="B26" s="2" t="s">
        <v>18</v>
      </c>
      <c r="C26" s="116" t="s">
        <v>988</v>
      </c>
      <c r="D26" s="35" t="s">
        <v>18</v>
      </c>
      <c r="E26" s="117">
        <v>270</v>
      </c>
      <c r="F26" s="117">
        <v>1537</v>
      </c>
      <c r="G26" s="117">
        <v>2793</v>
      </c>
      <c r="H26" s="117">
        <v>4600</v>
      </c>
      <c r="I26" s="95">
        <v>286</v>
      </c>
      <c r="J26" s="118">
        <v>379</v>
      </c>
      <c r="K26" s="118">
        <v>1497</v>
      </c>
      <c r="L26" s="118">
        <v>3259</v>
      </c>
      <c r="M26" s="118">
        <v>5135</v>
      </c>
      <c r="N26" s="119">
        <v>745</v>
      </c>
      <c r="O26" s="119">
        <v>187</v>
      </c>
      <c r="P26" s="120">
        <v>4730</v>
      </c>
      <c r="Q26" s="120">
        <v>5899</v>
      </c>
      <c r="R26" s="120">
        <v>4329</v>
      </c>
      <c r="S26" s="70">
        <f t="shared" si="88"/>
        <v>8.0126849894291752E-2</v>
      </c>
      <c r="T26" s="70">
        <f t="shared" si="89"/>
        <v>0.25377182573317514</v>
      </c>
      <c r="U26" s="70">
        <f t="shared" si="90"/>
        <v>0.29348843428265808</v>
      </c>
      <c r="V26" s="70">
        <f t="shared" si="91"/>
        <v>0.39215877982010167</v>
      </c>
      <c r="W26" s="70">
        <f t="shared" si="92"/>
        <v>0.58073458073458073</v>
      </c>
      <c r="X26" s="121">
        <v>6025</v>
      </c>
      <c r="Y26" s="121">
        <v>4730</v>
      </c>
      <c r="Z26" s="121">
        <v>5899</v>
      </c>
      <c r="AA26" s="121">
        <v>4329</v>
      </c>
      <c r="AB26" s="121">
        <v>1413</v>
      </c>
      <c r="AC26" s="121">
        <v>1251</v>
      </c>
      <c r="AD26" s="17">
        <v>113</v>
      </c>
      <c r="AE26" s="17">
        <v>221</v>
      </c>
      <c r="AF26" s="100">
        <v>303</v>
      </c>
      <c r="AG26" s="101">
        <v>295</v>
      </c>
      <c r="AH26" s="101">
        <v>1595</v>
      </c>
      <c r="AI26" s="101">
        <v>3434</v>
      </c>
      <c r="AJ26" s="101">
        <v>170</v>
      </c>
      <c r="AK26" s="101">
        <f t="shared" si="93"/>
        <v>5494</v>
      </c>
      <c r="AL26" s="101">
        <f t="shared" si="94"/>
        <v>731</v>
      </c>
      <c r="AM26" s="101">
        <v>901</v>
      </c>
      <c r="AN26" s="102">
        <v>100</v>
      </c>
      <c r="AO26" s="103">
        <v>453</v>
      </c>
      <c r="AP26" s="74">
        <f t="shared" si="95"/>
        <v>6.2367864693446087E-2</v>
      </c>
      <c r="AQ26" s="74">
        <f t="shared" si="96"/>
        <v>0.27038481098491268</v>
      </c>
      <c r="AR26" s="104">
        <f t="shared" si="97"/>
        <v>0.30705976734857604</v>
      </c>
      <c r="AS26" s="104">
        <f t="shared" si="98"/>
        <v>0.4202190066484161</v>
      </c>
      <c r="AT26" s="104">
        <f t="shared" si="99"/>
        <v>0.62439362439362445</v>
      </c>
      <c r="AU26" s="105">
        <v>4450</v>
      </c>
      <c r="AV26" s="105">
        <v>6107</v>
      </c>
      <c r="AW26" s="105">
        <v>4795</v>
      </c>
      <c r="AX26" s="100">
        <v>320</v>
      </c>
      <c r="AY26" s="106">
        <v>6071</v>
      </c>
      <c r="AZ26" s="106">
        <v>387</v>
      </c>
      <c r="BA26" s="106">
        <v>1774</v>
      </c>
      <c r="BB26" s="106">
        <v>3678</v>
      </c>
      <c r="BC26" s="106">
        <v>232</v>
      </c>
      <c r="BD26" s="107">
        <v>815</v>
      </c>
      <c r="BE26" s="108">
        <v>275</v>
      </c>
      <c r="BF26" s="82">
        <f t="shared" si="100"/>
        <v>8.0709071949947864E-2</v>
      </c>
      <c r="BG26" s="82">
        <f t="shared" si="101"/>
        <v>0.29048632716554773</v>
      </c>
      <c r="BH26" s="83">
        <f t="shared" si="102"/>
        <v>0.32725377800937988</v>
      </c>
      <c r="BI26" s="83">
        <f t="shared" si="103"/>
        <v>0.43923463105048782</v>
      </c>
      <c r="BJ26" s="83">
        <f t="shared" si="104"/>
        <v>0.64337078651685398</v>
      </c>
      <c r="BK26" s="2">
        <v>5084</v>
      </c>
      <c r="BL26" s="2">
        <v>6621</v>
      </c>
      <c r="BM26" s="2">
        <v>4640</v>
      </c>
      <c r="BN26" s="2">
        <v>3249</v>
      </c>
      <c r="BO26" s="2">
        <v>1586</v>
      </c>
      <c r="BP26" s="2">
        <v>1348</v>
      </c>
      <c r="BQ26" s="109">
        <v>122</v>
      </c>
      <c r="BR26" s="109">
        <v>337</v>
      </c>
      <c r="BS26" s="110">
        <v>291</v>
      </c>
      <c r="BT26" s="109">
        <v>311</v>
      </c>
      <c r="BU26" s="109">
        <v>1867</v>
      </c>
      <c r="BV26" s="109">
        <v>4161</v>
      </c>
      <c r="BW26" s="109">
        <v>234</v>
      </c>
      <c r="BX26" s="84">
        <f t="shared" si="105"/>
        <v>6573</v>
      </c>
      <c r="BY26" s="111">
        <v>62</v>
      </c>
      <c r="BZ26" s="109">
        <v>896</v>
      </c>
      <c r="CA26" s="109">
        <v>229</v>
      </c>
      <c r="CB26" s="2">
        <v>433</v>
      </c>
      <c r="CC26" s="112">
        <f t="shared" si="106"/>
        <v>6.1172305271439811E-2</v>
      </c>
      <c r="CD26" s="112">
        <f t="shared" si="107"/>
        <v>0.28198157378039573</v>
      </c>
      <c r="CE26" s="112">
        <f t="shared" si="108"/>
        <v>0.33300703579076169</v>
      </c>
      <c r="CF26" s="112">
        <f t="shared" si="109"/>
        <v>0.45573217298641328</v>
      </c>
      <c r="CG26" s="112">
        <f t="shared" si="110"/>
        <v>0.70366379310344829</v>
      </c>
      <c r="CH26" s="87">
        <f t="shared" si="111"/>
        <v>1375</v>
      </c>
      <c r="CI26" s="31">
        <f t="shared" si="112"/>
        <v>1632</v>
      </c>
      <c r="CJ26" s="31">
        <f t="shared" si="113"/>
        <v>4</v>
      </c>
      <c r="CK26" s="31">
        <f t="shared" si="114"/>
        <v>17</v>
      </c>
      <c r="CL26" s="31">
        <f t="shared" si="115"/>
        <v>30</v>
      </c>
      <c r="CM26" s="113">
        <f t="shared" si="116"/>
        <v>268</v>
      </c>
      <c r="CN26" s="31">
        <f t="shared" si="117"/>
        <v>11</v>
      </c>
      <c r="CO26" s="31">
        <f t="shared" si="118"/>
        <v>101</v>
      </c>
      <c r="CP26" s="31">
        <f t="shared" si="119"/>
        <v>142</v>
      </c>
      <c r="CQ26" s="31">
        <f t="shared" si="120"/>
        <v>14</v>
      </c>
      <c r="CR26" s="32">
        <v>3</v>
      </c>
      <c r="CS26" s="32">
        <v>15</v>
      </c>
      <c r="CT26" s="32">
        <v>25</v>
      </c>
      <c r="CU26" s="88">
        <f t="shared" si="73"/>
        <v>226</v>
      </c>
      <c r="CV26" s="32">
        <v>11</v>
      </c>
      <c r="CW26" s="32">
        <v>90</v>
      </c>
      <c r="CX26" s="32">
        <v>111</v>
      </c>
      <c r="CY26" s="32">
        <v>14</v>
      </c>
      <c r="CZ26" s="32">
        <v>1</v>
      </c>
      <c r="DA26" s="32">
        <v>2</v>
      </c>
      <c r="DB26" s="32">
        <v>5</v>
      </c>
      <c r="DC26" s="88">
        <f t="shared" si="121"/>
        <v>42</v>
      </c>
      <c r="DD26" s="32">
        <v>0</v>
      </c>
      <c r="DE26" s="32">
        <v>11</v>
      </c>
      <c r="DF26" s="32">
        <v>31</v>
      </c>
      <c r="DG26" s="32">
        <v>0</v>
      </c>
      <c r="DH26" s="32">
        <v>21</v>
      </c>
      <c r="DI26" s="32">
        <v>139</v>
      </c>
      <c r="DJ26" s="32">
        <v>81</v>
      </c>
      <c r="DK26" s="88">
        <f t="shared" si="122"/>
        <v>3174</v>
      </c>
      <c r="DL26" s="32">
        <v>106</v>
      </c>
      <c r="DM26" s="32">
        <v>1063</v>
      </c>
      <c r="DN26" s="32">
        <v>1902</v>
      </c>
      <c r="DO26" s="32">
        <v>103</v>
      </c>
      <c r="DP26" s="32">
        <v>82</v>
      </c>
      <c r="DQ26" s="32">
        <v>141</v>
      </c>
      <c r="DR26" s="32">
        <v>107</v>
      </c>
      <c r="DS26" s="88">
        <f t="shared" si="123"/>
        <v>2711</v>
      </c>
      <c r="DT26" s="32">
        <v>58</v>
      </c>
      <c r="DU26" s="32">
        <v>539</v>
      </c>
      <c r="DV26" s="32">
        <v>2003</v>
      </c>
      <c r="DW26" s="32">
        <v>111</v>
      </c>
      <c r="DX26" s="32">
        <v>2</v>
      </c>
      <c r="DY26" s="32">
        <v>3</v>
      </c>
      <c r="DZ26" s="32">
        <v>6</v>
      </c>
      <c r="EA26" s="88">
        <f t="shared" si="124"/>
        <v>79</v>
      </c>
      <c r="EB26" s="32">
        <v>2</v>
      </c>
      <c r="EC26" s="32">
        <v>32</v>
      </c>
      <c r="ED26" s="32">
        <v>45</v>
      </c>
      <c r="EF26" s="32">
        <v>12</v>
      </c>
      <c r="EG26" s="32">
        <v>36</v>
      </c>
      <c r="EH26" s="32">
        <v>66</v>
      </c>
      <c r="EI26" s="88">
        <f t="shared" si="125"/>
        <v>333</v>
      </c>
      <c r="EJ26" s="32">
        <v>134</v>
      </c>
      <c r="EK26" s="32">
        <v>127</v>
      </c>
      <c r="EL26" s="32">
        <v>66</v>
      </c>
      <c r="EM26" s="32">
        <v>6</v>
      </c>
      <c r="EQ26" s="88">
        <f t="shared" si="126"/>
        <v>0</v>
      </c>
      <c r="EY26" s="88">
        <f t="shared" si="127"/>
        <v>0</v>
      </c>
      <c r="FG26" s="88">
        <f t="shared" si="128"/>
        <v>0</v>
      </c>
      <c r="FL26" s="32">
        <v>1</v>
      </c>
      <c r="FM26" s="32">
        <v>1</v>
      </c>
      <c r="FN26" s="32">
        <v>1</v>
      </c>
      <c r="FO26" s="88">
        <f t="shared" si="129"/>
        <v>8</v>
      </c>
      <c r="FP26" s="32">
        <v>0</v>
      </c>
      <c r="FQ26" s="32">
        <v>5</v>
      </c>
      <c r="FR26" s="32">
        <v>3</v>
      </c>
      <c r="FS26" s="32">
        <v>0</v>
      </c>
      <c r="FW26" s="110">
        <f t="shared" si="130"/>
        <v>0</v>
      </c>
      <c r="GB26" s="110">
        <f t="shared" si="131"/>
        <v>1</v>
      </c>
      <c r="GC26" s="110">
        <f t="shared" si="132"/>
        <v>1</v>
      </c>
      <c r="GD26" s="110">
        <f t="shared" si="133"/>
        <v>1</v>
      </c>
      <c r="GE26" s="110">
        <f t="shared" si="134"/>
        <v>8</v>
      </c>
      <c r="GF26" s="110">
        <f t="shared" si="135"/>
        <v>0</v>
      </c>
      <c r="GG26" s="110">
        <f t="shared" si="136"/>
        <v>5</v>
      </c>
      <c r="GH26" s="110">
        <f t="shared" si="137"/>
        <v>3</v>
      </c>
      <c r="GI26" s="110">
        <f t="shared" si="138"/>
        <v>0</v>
      </c>
      <c r="GJ26" s="114">
        <f t="shared" si="139"/>
        <v>0.21167882273063948</v>
      </c>
      <c r="GK26" s="90">
        <f t="shared" si="140"/>
        <v>8.2688189754570915E-2</v>
      </c>
      <c r="GL26" s="92" t="s">
        <v>2039</v>
      </c>
      <c r="GM26" s="92" t="s">
        <v>2190</v>
      </c>
      <c r="GN26" s="2" t="s">
        <v>2310</v>
      </c>
      <c r="GO26" s="92" t="s">
        <v>2043</v>
      </c>
      <c r="GP26" s="92" t="s">
        <v>2252</v>
      </c>
      <c r="GQ26" s="2" t="s">
        <v>2311</v>
      </c>
      <c r="GR26" s="115">
        <v>6517</v>
      </c>
      <c r="GS26" s="31">
        <f t="shared" si="141"/>
        <v>105</v>
      </c>
      <c r="GT26" s="31">
        <f t="shared" si="142"/>
        <v>194</v>
      </c>
      <c r="GU26" s="31">
        <f t="shared" si="143"/>
        <v>283</v>
      </c>
      <c r="GV26" s="31">
        <f t="shared" si="144"/>
        <v>5964</v>
      </c>
      <c r="GW26" s="31">
        <f t="shared" si="145"/>
        <v>4164</v>
      </c>
      <c r="GX26" s="31">
        <f t="shared" si="146"/>
        <v>5798</v>
      </c>
    </row>
    <row r="27" spans="1:206" ht="15.75" hidden="1" customHeight="1" x14ac:dyDescent="0.25">
      <c r="A27" s="22" t="s">
        <v>1116</v>
      </c>
      <c r="B27" s="2" t="s">
        <v>18</v>
      </c>
      <c r="C27" s="116" t="s">
        <v>23</v>
      </c>
      <c r="D27" s="35" t="s">
        <v>18</v>
      </c>
      <c r="E27" s="117">
        <v>5</v>
      </c>
      <c r="F27" s="117">
        <v>76</v>
      </c>
      <c r="G27" s="117">
        <v>93</v>
      </c>
      <c r="H27" s="117">
        <v>174</v>
      </c>
      <c r="I27" s="95">
        <v>9</v>
      </c>
      <c r="J27" s="118">
        <v>5</v>
      </c>
      <c r="K27" s="118">
        <v>66</v>
      </c>
      <c r="L27" s="118">
        <v>74</v>
      </c>
      <c r="M27" s="118">
        <v>145</v>
      </c>
      <c r="N27" s="119">
        <v>8</v>
      </c>
      <c r="O27" s="119">
        <v>12</v>
      </c>
      <c r="P27" s="120">
        <v>107</v>
      </c>
      <c r="Q27" s="120">
        <v>149</v>
      </c>
      <c r="R27" s="120">
        <v>114</v>
      </c>
      <c r="S27" s="70">
        <f t="shared" si="88"/>
        <v>4.6728971962616821E-2</v>
      </c>
      <c r="T27" s="70">
        <f t="shared" si="89"/>
        <v>0.44295302013422821</v>
      </c>
      <c r="U27" s="70">
        <f t="shared" si="90"/>
        <v>0.37027027027027026</v>
      </c>
      <c r="V27" s="70">
        <f t="shared" si="91"/>
        <v>0.50190114068441061</v>
      </c>
      <c r="W27" s="70">
        <f t="shared" si="92"/>
        <v>0.57894736842105265</v>
      </c>
      <c r="X27" s="121">
        <v>135</v>
      </c>
      <c r="Y27" s="121">
        <v>107</v>
      </c>
      <c r="Z27" s="121">
        <v>149</v>
      </c>
      <c r="AA27" s="121">
        <v>114</v>
      </c>
      <c r="AB27" s="121">
        <v>39</v>
      </c>
      <c r="AC27" s="121">
        <v>52</v>
      </c>
      <c r="AD27" s="17">
        <v>8</v>
      </c>
      <c r="AE27" s="17">
        <v>10</v>
      </c>
      <c r="AF27" s="100">
        <v>10</v>
      </c>
      <c r="AG27" s="101">
        <v>17</v>
      </c>
      <c r="AH27" s="101">
        <v>68</v>
      </c>
      <c r="AI27" s="101">
        <v>81</v>
      </c>
      <c r="AJ27" s="101">
        <v>1</v>
      </c>
      <c r="AK27" s="101">
        <f t="shared" si="93"/>
        <v>167</v>
      </c>
      <c r="AL27" s="101">
        <f t="shared" si="94"/>
        <v>9</v>
      </c>
      <c r="AM27" s="101">
        <v>10</v>
      </c>
      <c r="AN27" s="102">
        <v>9</v>
      </c>
      <c r="AO27" s="103">
        <v>32</v>
      </c>
      <c r="AP27" s="74">
        <f t="shared" si="95"/>
        <v>0.15887850467289719</v>
      </c>
      <c r="AQ27" s="74">
        <f t="shared" si="96"/>
        <v>0.4563758389261745</v>
      </c>
      <c r="AR27" s="104">
        <f t="shared" si="97"/>
        <v>0.42432432432432432</v>
      </c>
      <c r="AS27" s="104">
        <f t="shared" si="98"/>
        <v>0.53231939163498099</v>
      </c>
      <c r="AT27" s="104">
        <f t="shared" si="99"/>
        <v>0.63157894736842102</v>
      </c>
      <c r="AU27" s="105">
        <v>108</v>
      </c>
      <c r="AV27" s="105">
        <v>139</v>
      </c>
      <c r="AW27" s="105">
        <v>134</v>
      </c>
      <c r="AX27" s="100">
        <v>9</v>
      </c>
      <c r="AY27" s="106">
        <v>137</v>
      </c>
      <c r="AZ27" s="106">
        <v>8</v>
      </c>
      <c r="BA27" s="106">
        <v>63</v>
      </c>
      <c r="BB27" s="106">
        <v>65</v>
      </c>
      <c r="BC27" s="106">
        <v>1</v>
      </c>
      <c r="BD27" s="107">
        <v>8</v>
      </c>
      <c r="BE27" s="108">
        <v>23</v>
      </c>
      <c r="BF27" s="82">
        <f t="shared" si="100"/>
        <v>5.9701492537313432E-2</v>
      </c>
      <c r="BG27" s="82">
        <f t="shared" si="101"/>
        <v>0.45323741007194246</v>
      </c>
      <c r="BH27" s="83">
        <f t="shared" si="102"/>
        <v>0.33595800524934383</v>
      </c>
      <c r="BI27" s="83">
        <f t="shared" si="103"/>
        <v>0.48582995951417002</v>
      </c>
      <c r="BJ27" s="83">
        <f t="shared" si="104"/>
        <v>0.52777777777777779</v>
      </c>
      <c r="BK27" s="2">
        <v>108</v>
      </c>
      <c r="BL27" s="2">
        <v>156</v>
      </c>
      <c r="BM27" s="2">
        <v>112</v>
      </c>
      <c r="BN27" s="2">
        <v>77</v>
      </c>
      <c r="BO27" s="2">
        <v>40</v>
      </c>
      <c r="BP27" s="2">
        <v>34</v>
      </c>
      <c r="BQ27" s="109">
        <v>7</v>
      </c>
      <c r="BR27" s="109">
        <v>9</v>
      </c>
      <c r="BS27" s="110">
        <v>9</v>
      </c>
      <c r="BT27" s="109">
        <v>12</v>
      </c>
      <c r="BU27" s="109">
        <v>86</v>
      </c>
      <c r="BV27" s="109">
        <v>75</v>
      </c>
      <c r="BW27" s="109">
        <v>1</v>
      </c>
      <c r="BX27" s="84">
        <f t="shared" si="105"/>
        <v>174</v>
      </c>
      <c r="BY27" s="111">
        <v>10</v>
      </c>
      <c r="BZ27" s="109">
        <v>4</v>
      </c>
      <c r="CA27" s="109">
        <v>1</v>
      </c>
      <c r="CB27" s="2">
        <v>17</v>
      </c>
      <c r="CC27" s="112">
        <f t="shared" si="106"/>
        <v>0.1111111111111111</v>
      </c>
      <c r="CD27" s="112">
        <f t="shared" si="107"/>
        <v>0.55128205128205132</v>
      </c>
      <c r="CE27" s="112">
        <f t="shared" si="108"/>
        <v>0.44946808510638298</v>
      </c>
      <c r="CF27" s="112">
        <f t="shared" si="109"/>
        <v>0.58582089552238803</v>
      </c>
      <c r="CG27" s="112">
        <f t="shared" si="110"/>
        <v>0.6339285714285714</v>
      </c>
      <c r="CH27" s="87">
        <f t="shared" si="111"/>
        <v>41</v>
      </c>
      <c r="CI27" s="31">
        <f t="shared" si="112"/>
        <v>60</v>
      </c>
      <c r="CJ27" s="31">
        <f t="shared" si="113"/>
        <v>0</v>
      </c>
      <c r="CK27" s="31">
        <f t="shared" si="114"/>
        <v>0</v>
      </c>
      <c r="CL27" s="31">
        <f t="shared" si="115"/>
        <v>0</v>
      </c>
      <c r="CM27" s="113">
        <f t="shared" si="116"/>
        <v>0</v>
      </c>
      <c r="CN27" s="31">
        <f t="shared" si="117"/>
        <v>0</v>
      </c>
      <c r="CO27" s="31">
        <f t="shared" si="118"/>
        <v>0</v>
      </c>
      <c r="CP27" s="31">
        <f t="shared" si="119"/>
        <v>0</v>
      </c>
      <c r="CQ27" s="31">
        <f t="shared" si="120"/>
        <v>0</v>
      </c>
      <c r="CU27" s="88">
        <f t="shared" si="73"/>
        <v>0</v>
      </c>
      <c r="DC27" s="88">
        <f t="shared" si="121"/>
        <v>0</v>
      </c>
      <c r="DH27" s="32">
        <v>1</v>
      </c>
      <c r="DI27" s="32">
        <v>3</v>
      </c>
      <c r="DJ27" s="32">
        <v>3</v>
      </c>
      <c r="DK27" s="88">
        <f t="shared" si="122"/>
        <v>52</v>
      </c>
      <c r="DL27" s="32">
        <v>8</v>
      </c>
      <c r="DM27" s="32">
        <v>23</v>
      </c>
      <c r="DN27" s="32">
        <v>21</v>
      </c>
      <c r="DO27" s="32">
        <v>0</v>
      </c>
      <c r="DP27" s="32">
        <v>6</v>
      </c>
      <c r="DQ27" s="32">
        <v>6</v>
      </c>
      <c r="DR27" s="32">
        <v>6</v>
      </c>
      <c r="DS27" s="88">
        <f t="shared" si="123"/>
        <v>122</v>
      </c>
      <c r="DT27" s="32">
        <v>4</v>
      </c>
      <c r="DU27" s="32">
        <v>63</v>
      </c>
      <c r="DV27" s="32">
        <v>54</v>
      </c>
      <c r="DW27" s="32">
        <v>1</v>
      </c>
      <c r="EA27" s="88">
        <f t="shared" si="124"/>
        <v>0</v>
      </c>
      <c r="EI27" s="88">
        <f t="shared" si="125"/>
        <v>0</v>
      </c>
      <c r="EQ27" s="88">
        <f t="shared" si="126"/>
        <v>0</v>
      </c>
      <c r="EY27" s="88">
        <f t="shared" si="127"/>
        <v>0</v>
      </c>
      <c r="FG27" s="88">
        <f t="shared" si="128"/>
        <v>0</v>
      </c>
      <c r="FO27" s="88">
        <f t="shared" si="129"/>
        <v>0</v>
      </c>
      <c r="FW27" s="110">
        <f t="shared" si="130"/>
        <v>0</v>
      </c>
      <c r="GB27" s="110">
        <f t="shared" si="131"/>
        <v>0</v>
      </c>
      <c r="GC27" s="110">
        <f t="shared" si="132"/>
        <v>0</v>
      </c>
      <c r="GD27" s="110">
        <f t="shared" si="133"/>
        <v>0</v>
      </c>
      <c r="GE27" s="110">
        <f t="shared" si="134"/>
        <v>0</v>
      </c>
      <c r="GF27" s="110">
        <f t="shared" si="135"/>
        <v>0</v>
      </c>
      <c r="GG27" s="110">
        <f t="shared" si="136"/>
        <v>0</v>
      </c>
      <c r="GH27" s="110">
        <f t="shared" si="137"/>
        <v>0</v>
      </c>
      <c r="GI27" s="110">
        <f t="shared" si="138"/>
        <v>0</v>
      </c>
      <c r="GJ27" s="114">
        <f t="shared" si="139"/>
        <v>9.4967532467532367E-2</v>
      </c>
      <c r="GK27" s="90">
        <f t="shared" si="140"/>
        <v>0.27007299270072993</v>
      </c>
      <c r="GL27" s="2" t="s">
        <v>1827</v>
      </c>
      <c r="GM27" s="92" t="s">
        <v>1668</v>
      </c>
      <c r="GN27" s="2" t="s">
        <v>1828</v>
      </c>
      <c r="GO27" s="92" t="s">
        <v>1829</v>
      </c>
      <c r="GP27" s="92" t="s">
        <v>1830</v>
      </c>
      <c r="GQ27" s="2" t="s">
        <v>1831</v>
      </c>
      <c r="GR27" s="115">
        <v>159</v>
      </c>
      <c r="GS27" s="31">
        <f t="shared" si="141"/>
        <v>7</v>
      </c>
      <c r="GT27" s="31">
        <f t="shared" si="142"/>
        <v>9</v>
      </c>
      <c r="GU27" s="31">
        <f t="shared" si="143"/>
        <v>9</v>
      </c>
      <c r="GV27" s="31">
        <f t="shared" si="144"/>
        <v>174</v>
      </c>
      <c r="GW27" s="31">
        <f t="shared" si="145"/>
        <v>76</v>
      </c>
      <c r="GX27" s="31">
        <f t="shared" si="146"/>
        <v>162</v>
      </c>
    </row>
    <row r="28" spans="1:206" ht="15.75" hidden="1" customHeight="1" x14ac:dyDescent="0.25">
      <c r="A28" s="22" t="s">
        <v>1116</v>
      </c>
      <c r="B28" s="2" t="s">
        <v>18</v>
      </c>
      <c r="C28" s="116" t="s">
        <v>24</v>
      </c>
      <c r="D28" s="35" t="s">
        <v>18</v>
      </c>
      <c r="E28" s="117">
        <v>11</v>
      </c>
      <c r="F28" s="117">
        <v>69</v>
      </c>
      <c r="G28" s="117">
        <v>66</v>
      </c>
      <c r="H28" s="117">
        <v>146</v>
      </c>
      <c r="I28" s="95">
        <v>10</v>
      </c>
      <c r="J28" s="118">
        <v>7</v>
      </c>
      <c r="K28" s="118">
        <v>114</v>
      </c>
      <c r="L28" s="118">
        <v>67</v>
      </c>
      <c r="M28" s="118">
        <v>188</v>
      </c>
      <c r="N28" s="119">
        <v>3</v>
      </c>
      <c r="O28" s="119">
        <v>38</v>
      </c>
      <c r="P28" s="120">
        <v>253</v>
      </c>
      <c r="Q28" s="120">
        <v>302</v>
      </c>
      <c r="R28" s="120">
        <v>236</v>
      </c>
      <c r="S28" s="70">
        <f t="shared" si="88"/>
        <v>2.766798418972332E-2</v>
      </c>
      <c r="T28" s="70">
        <f t="shared" si="89"/>
        <v>0.37748344370860926</v>
      </c>
      <c r="U28" s="70">
        <f t="shared" si="90"/>
        <v>0.23388116308470291</v>
      </c>
      <c r="V28" s="70">
        <f t="shared" si="91"/>
        <v>0.33085501858736061</v>
      </c>
      <c r="W28" s="70">
        <f t="shared" si="92"/>
        <v>0.2711864406779661</v>
      </c>
      <c r="X28" s="121">
        <v>315</v>
      </c>
      <c r="Y28" s="121">
        <v>253</v>
      </c>
      <c r="Z28" s="121">
        <v>302</v>
      </c>
      <c r="AA28" s="121">
        <v>236</v>
      </c>
      <c r="AB28" s="121">
        <v>105</v>
      </c>
      <c r="AC28" s="121">
        <v>76</v>
      </c>
      <c r="AD28" s="17">
        <v>9</v>
      </c>
      <c r="AE28" s="17">
        <v>9</v>
      </c>
      <c r="AF28" s="100">
        <v>10</v>
      </c>
      <c r="AG28" s="101">
        <v>27</v>
      </c>
      <c r="AH28" s="101">
        <v>83</v>
      </c>
      <c r="AI28" s="101">
        <v>60</v>
      </c>
      <c r="AJ28" s="101">
        <v>0</v>
      </c>
      <c r="AK28" s="101">
        <f t="shared" si="93"/>
        <v>170</v>
      </c>
      <c r="AL28" s="101">
        <f t="shared" si="94"/>
        <v>6</v>
      </c>
      <c r="AM28" s="101">
        <v>6</v>
      </c>
      <c r="AN28" s="102">
        <v>61</v>
      </c>
      <c r="AO28" s="103">
        <v>82</v>
      </c>
      <c r="AP28" s="74">
        <f t="shared" si="95"/>
        <v>0.1067193675889328</v>
      </c>
      <c r="AQ28" s="74">
        <f t="shared" si="96"/>
        <v>0.27483443708609273</v>
      </c>
      <c r="AR28" s="104">
        <f t="shared" si="97"/>
        <v>0.20733249051833122</v>
      </c>
      <c r="AS28" s="104">
        <f t="shared" si="98"/>
        <v>0.25464684014869887</v>
      </c>
      <c r="AT28" s="104">
        <f t="shared" si="99"/>
        <v>0.2288135593220339</v>
      </c>
      <c r="AU28" s="105">
        <v>233</v>
      </c>
      <c r="AV28" s="105">
        <v>314</v>
      </c>
      <c r="AW28" s="105">
        <v>247</v>
      </c>
      <c r="AX28" s="100">
        <v>11</v>
      </c>
      <c r="AY28" s="106">
        <v>184</v>
      </c>
      <c r="AZ28" s="106">
        <v>9</v>
      </c>
      <c r="BA28" s="106">
        <v>99</v>
      </c>
      <c r="BB28" s="106">
        <v>76</v>
      </c>
      <c r="BC28" s="106">
        <v>0</v>
      </c>
      <c r="BD28" s="107">
        <v>5</v>
      </c>
      <c r="BE28" s="108">
        <v>33</v>
      </c>
      <c r="BF28" s="82">
        <f t="shared" si="100"/>
        <v>3.643724696356275E-2</v>
      </c>
      <c r="BG28" s="82">
        <f t="shared" si="101"/>
        <v>0.31528662420382164</v>
      </c>
      <c r="BH28" s="83">
        <f t="shared" si="102"/>
        <v>0.22544080604534006</v>
      </c>
      <c r="BI28" s="83">
        <f t="shared" si="103"/>
        <v>0.31078610603290674</v>
      </c>
      <c r="BJ28" s="83">
        <f t="shared" si="104"/>
        <v>0.30472103004291845</v>
      </c>
      <c r="BK28" s="2">
        <v>223</v>
      </c>
      <c r="BL28" s="2">
        <v>313</v>
      </c>
      <c r="BM28" s="2">
        <v>223</v>
      </c>
      <c r="BN28" s="2">
        <v>160</v>
      </c>
      <c r="BO28" s="2">
        <v>73</v>
      </c>
      <c r="BP28" s="2">
        <v>56</v>
      </c>
      <c r="BQ28" s="109">
        <v>10</v>
      </c>
      <c r="BR28" s="109">
        <v>13</v>
      </c>
      <c r="BS28" s="110">
        <v>13</v>
      </c>
      <c r="BT28" s="109">
        <v>5</v>
      </c>
      <c r="BU28" s="109">
        <v>88</v>
      </c>
      <c r="BV28" s="109">
        <v>123</v>
      </c>
      <c r="BW28" s="109">
        <v>2</v>
      </c>
      <c r="BX28" s="84">
        <f t="shared" si="105"/>
        <v>218</v>
      </c>
      <c r="BY28" s="111">
        <v>23</v>
      </c>
      <c r="BZ28" s="109">
        <v>7</v>
      </c>
      <c r="CA28" s="109">
        <v>2</v>
      </c>
      <c r="CB28" s="2">
        <v>44</v>
      </c>
      <c r="CC28" s="112">
        <f t="shared" si="106"/>
        <v>2.2421524663677129E-2</v>
      </c>
      <c r="CD28" s="112">
        <f t="shared" si="107"/>
        <v>0.28115015974440893</v>
      </c>
      <c r="CE28" s="112">
        <f t="shared" si="108"/>
        <v>0.27536231884057971</v>
      </c>
      <c r="CF28" s="112">
        <f t="shared" si="109"/>
        <v>0.38059701492537312</v>
      </c>
      <c r="CG28" s="112">
        <f t="shared" si="110"/>
        <v>0.52017937219730936</v>
      </c>
      <c r="CH28" s="87">
        <f t="shared" si="111"/>
        <v>107</v>
      </c>
      <c r="CI28" s="31">
        <f t="shared" si="112"/>
        <v>129</v>
      </c>
      <c r="CJ28" s="31">
        <f t="shared" si="113"/>
        <v>0</v>
      </c>
      <c r="CK28" s="31">
        <f t="shared" si="114"/>
        <v>0</v>
      </c>
      <c r="CL28" s="31">
        <f t="shared" si="115"/>
        <v>0</v>
      </c>
      <c r="CM28" s="113">
        <f t="shared" si="116"/>
        <v>0</v>
      </c>
      <c r="CN28" s="31">
        <f t="shared" si="117"/>
        <v>0</v>
      </c>
      <c r="CO28" s="31">
        <f t="shared" si="118"/>
        <v>0</v>
      </c>
      <c r="CP28" s="31">
        <f t="shared" si="119"/>
        <v>0</v>
      </c>
      <c r="CQ28" s="31">
        <f t="shared" si="120"/>
        <v>0</v>
      </c>
      <c r="CU28" s="88">
        <f t="shared" si="73"/>
        <v>0</v>
      </c>
      <c r="DC28" s="88">
        <f t="shared" si="121"/>
        <v>0</v>
      </c>
      <c r="DH28" s="32">
        <v>1</v>
      </c>
      <c r="DI28" s="32">
        <v>2</v>
      </c>
      <c r="DJ28" s="32">
        <v>2</v>
      </c>
      <c r="DK28" s="88">
        <f t="shared" si="122"/>
        <v>36</v>
      </c>
      <c r="DL28" s="32">
        <v>1</v>
      </c>
      <c r="DM28" s="32">
        <v>17</v>
      </c>
      <c r="DN28" s="32">
        <v>18</v>
      </c>
      <c r="DO28" s="32">
        <v>0</v>
      </c>
      <c r="DP28" s="32">
        <v>9</v>
      </c>
      <c r="DQ28" s="32">
        <v>11</v>
      </c>
      <c r="DR28" s="32">
        <v>11</v>
      </c>
      <c r="DS28" s="88">
        <f t="shared" si="123"/>
        <v>182</v>
      </c>
      <c r="DT28" s="32">
        <v>4</v>
      </c>
      <c r="DU28" s="32">
        <v>71</v>
      </c>
      <c r="DV28" s="32">
        <v>105</v>
      </c>
      <c r="DW28" s="32">
        <v>2</v>
      </c>
      <c r="EA28" s="88">
        <f t="shared" si="124"/>
        <v>0</v>
      </c>
      <c r="EI28" s="88">
        <f t="shared" si="125"/>
        <v>0</v>
      </c>
      <c r="EQ28" s="88">
        <f t="shared" si="126"/>
        <v>0</v>
      </c>
      <c r="EY28" s="88">
        <f t="shared" si="127"/>
        <v>0</v>
      </c>
      <c r="FG28" s="88">
        <f t="shared" si="128"/>
        <v>0</v>
      </c>
      <c r="FO28" s="88">
        <f t="shared" si="129"/>
        <v>0</v>
      </c>
      <c r="FW28" s="110">
        <f t="shared" si="130"/>
        <v>0</v>
      </c>
      <c r="GB28" s="110">
        <f t="shared" si="131"/>
        <v>0</v>
      </c>
      <c r="GC28" s="110">
        <f t="shared" si="132"/>
        <v>0</v>
      </c>
      <c r="GD28" s="110">
        <f t="shared" si="133"/>
        <v>0</v>
      </c>
      <c r="GE28" s="110">
        <f t="shared" si="134"/>
        <v>0</v>
      </c>
      <c r="GF28" s="110">
        <f t="shared" si="135"/>
        <v>0</v>
      </c>
      <c r="GG28" s="110">
        <f t="shared" si="136"/>
        <v>0</v>
      </c>
      <c r="GH28" s="110">
        <f t="shared" si="137"/>
        <v>0</v>
      </c>
      <c r="GI28" s="110">
        <f t="shared" si="138"/>
        <v>0</v>
      </c>
      <c r="GJ28" s="114">
        <f t="shared" si="139"/>
        <v>0.91816143497757829</v>
      </c>
      <c r="GK28" s="90">
        <f t="shared" si="140"/>
        <v>0.18478260869565216</v>
      </c>
      <c r="GL28" s="2" t="s">
        <v>2097</v>
      </c>
      <c r="GM28" s="92" t="s">
        <v>2098</v>
      </c>
      <c r="GN28" s="92" t="s">
        <v>2099</v>
      </c>
      <c r="GO28" s="92" t="s">
        <v>1544</v>
      </c>
      <c r="GP28" s="92" t="s">
        <v>1397</v>
      </c>
      <c r="GQ28" s="2" t="s">
        <v>1916</v>
      </c>
      <c r="GR28" s="115">
        <v>308</v>
      </c>
      <c r="GS28" s="31">
        <f t="shared" si="141"/>
        <v>10</v>
      </c>
      <c r="GT28" s="31">
        <f t="shared" si="142"/>
        <v>13</v>
      </c>
      <c r="GU28" s="31">
        <f t="shared" si="143"/>
        <v>13</v>
      </c>
      <c r="GV28" s="31">
        <f t="shared" si="144"/>
        <v>218</v>
      </c>
      <c r="GW28" s="31">
        <f t="shared" si="145"/>
        <v>125</v>
      </c>
      <c r="GX28" s="31">
        <f t="shared" si="146"/>
        <v>213</v>
      </c>
    </row>
    <row r="29" spans="1:206" ht="15.75" hidden="1" customHeight="1" x14ac:dyDescent="0.25">
      <c r="A29" s="22" t="s">
        <v>1116</v>
      </c>
      <c r="B29" s="2" t="s">
        <v>18</v>
      </c>
      <c r="C29" s="116" t="s">
        <v>25</v>
      </c>
      <c r="D29" s="35" t="s">
        <v>18</v>
      </c>
      <c r="E29" s="117">
        <v>23</v>
      </c>
      <c r="F29" s="117">
        <v>95</v>
      </c>
      <c r="G29" s="117">
        <v>107</v>
      </c>
      <c r="H29" s="117">
        <v>225</v>
      </c>
      <c r="I29" s="95">
        <v>16</v>
      </c>
      <c r="J29" s="118">
        <v>13</v>
      </c>
      <c r="K29" s="118">
        <v>88</v>
      </c>
      <c r="L29" s="118">
        <v>122</v>
      </c>
      <c r="M29" s="118">
        <v>223</v>
      </c>
      <c r="N29" s="119">
        <v>21</v>
      </c>
      <c r="O29" s="119">
        <v>8</v>
      </c>
      <c r="P29" s="120">
        <v>120</v>
      </c>
      <c r="Q29" s="120">
        <v>188</v>
      </c>
      <c r="R29" s="120">
        <v>121</v>
      </c>
      <c r="S29" s="70">
        <f t="shared" si="88"/>
        <v>0.10833333333333334</v>
      </c>
      <c r="T29" s="70">
        <f t="shared" si="89"/>
        <v>0.46808510638297873</v>
      </c>
      <c r="U29" s="70">
        <f t="shared" si="90"/>
        <v>0.47086247086247085</v>
      </c>
      <c r="V29" s="70">
        <f t="shared" si="91"/>
        <v>0.61165048543689315</v>
      </c>
      <c r="W29" s="70">
        <f t="shared" si="92"/>
        <v>0.83471074380165289</v>
      </c>
      <c r="X29" s="121">
        <v>175</v>
      </c>
      <c r="Y29" s="121">
        <v>120</v>
      </c>
      <c r="Z29" s="121">
        <v>188</v>
      </c>
      <c r="AA29" s="121">
        <v>121</v>
      </c>
      <c r="AB29" s="121">
        <v>44</v>
      </c>
      <c r="AC29" s="121">
        <v>42</v>
      </c>
      <c r="AD29" s="17">
        <v>11</v>
      </c>
      <c r="AE29" s="17">
        <v>14</v>
      </c>
      <c r="AF29" s="100">
        <v>16</v>
      </c>
      <c r="AG29" s="101">
        <v>13</v>
      </c>
      <c r="AH29" s="101">
        <v>80</v>
      </c>
      <c r="AI29" s="101">
        <v>128</v>
      </c>
      <c r="AJ29" s="101">
        <v>6</v>
      </c>
      <c r="AK29" s="101">
        <f t="shared" si="93"/>
        <v>227</v>
      </c>
      <c r="AL29" s="101">
        <f t="shared" si="94"/>
        <v>25</v>
      </c>
      <c r="AM29" s="101">
        <v>31</v>
      </c>
      <c r="AN29" s="102">
        <v>4</v>
      </c>
      <c r="AO29" s="103">
        <v>18</v>
      </c>
      <c r="AP29" s="74">
        <f t="shared" si="95"/>
        <v>0.10833333333333334</v>
      </c>
      <c r="AQ29" s="74">
        <f t="shared" si="96"/>
        <v>0.42553191489361702</v>
      </c>
      <c r="AR29" s="104">
        <f t="shared" si="97"/>
        <v>0.45687645687645689</v>
      </c>
      <c r="AS29" s="104">
        <f t="shared" si="98"/>
        <v>0.59223300970873782</v>
      </c>
      <c r="AT29" s="104">
        <f t="shared" si="99"/>
        <v>0.85123966942148765</v>
      </c>
      <c r="AU29" s="105">
        <v>133</v>
      </c>
      <c r="AV29" s="105">
        <v>172</v>
      </c>
      <c r="AW29" s="105">
        <v>142</v>
      </c>
      <c r="AX29" s="100">
        <v>14</v>
      </c>
      <c r="AY29" s="106">
        <v>211</v>
      </c>
      <c r="AZ29" s="106">
        <v>16</v>
      </c>
      <c r="BA29" s="106">
        <v>64</v>
      </c>
      <c r="BB29" s="106">
        <v>124</v>
      </c>
      <c r="BC29" s="106">
        <v>7</v>
      </c>
      <c r="BD29" s="107">
        <v>30</v>
      </c>
      <c r="BE29" s="108">
        <v>5</v>
      </c>
      <c r="BF29" s="82">
        <f t="shared" si="100"/>
        <v>0.11267605633802817</v>
      </c>
      <c r="BG29" s="82">
        <f t="shared" si="101"/>
        <v>0.37209302325581395</v>
      </c>
      <c r="BH29" s="83">
        <f t="shared" si="102"/>
        <v>0.38926174496644295</v>
      </c>
      <c r="BI29" s="83">
        <f t="shared" si="103"/>
        <v>0.5180327868852459</v>
      </c>
      <c r="BJ29" s="83">
        <f t="shared" si="104"/>
        <v>0.70676691729323304</v>
      </c>
      <c r="BK29" s="2">
        <v>130</v>
      </c>
      <c r="BL29" s="2">
        <v>195</v>
      </c>
      <c r="BM29" s="2">
        <v>138</v>
      </c>
      <c r="BN29" s="2">
        <v>92</v>
      </c>
      <c r="BO29" s="2">
        <v>41</v>
      </c>
      <c r="BP29" s="2">
        <v>51</v>
      </c>
      <c r="BQ29" s="109">
        <v>11</v>
      </c>
      <c r="BR29" s="109">
        <v>14</v>
      </c>
      <c r="BS29" s="110">
        <v>14</v>
      </c>
      <c r="BT29" s="109">
        <v>25</v>
      </c>
      <c r="BU29" s="109">
        <v>80</v>
      </c>
      <c r="BV29" s="109">
        <v>110</v>
      </c>
      <c r="BW29" s="109">
        <v>4</v>
      </c>
      <c r="BX29" s="84">
        <f t="shared" si="105"/>
        <v>219</v>
      </c>
      <c r="BY29" s="111">
        <v>6</v>
      </c>
      <c r="BZ29" s="109">
        <v>19</v>
      </c>
      <c r="CA29" s="109">
        <v>4</v>
      </c>
      <c r="CB29" s="2">
        <v>18</v>
      </c>
      <c r="CC29" s="112">
        <f t="shared" si="106"/>
        <v>0.19230769230769232</v>
      </c>
      <c r="CD29" s="112">
        <f t="shared" si="107"/>
        <v>0.41025641025641024</v>
      </c>
      <c r="CE29" s="112">
        <f t="shared" si="108"/>
        <v>0.42332613390928725</v>
      </c>
      <c r="CF29" s="112">
        <f t="shared" si="109"/>
        <v>0.51351351351351349</v>
      </c>
      <c r="CG29" s="112">
        <f t="shared" si="110"/>
        <v>0.65942028985507251</v>
      </c>
      <c r="CH29" s="87">
        <f t="shared" si="111"/>
        <v>47</v>
      </c>
      <c r="CI29" s="31">
        <f t="shared" si="112"/>
        <v>51</v>
      </c>
      <c r="CJ29" s="31">
        <f t="shared" si="113"/>
        <v>0</v>
      </c>
      <c r="CK29" s="31">
        <f t="shared" si="114"/>
        <v>0</v>
      </c>
      <c r="CL29" s="31">
        <f t="shared" si="115"/>
        <v>0</v>
      </c>
      <c r="CM29" s="113">
        <f t="shared" si="116"/>
        <v>0</v>
      </c>
      <c r="CN29" s="31">
        <f t="shared" si="117"/>
        <v>0</v>
      </c>
      <c r="CO29" s="31">
        <f t="shared" si="118"/>
        <v>0</v>
      </c>
      <c r="CP29" s="31">
        <f t="shared" si="119"/>
        <v>0</v>
      </c>
      <c r="CQ29" s="31">
        <f t="shared" si="120"/>
        <v>0</v>
      </c>
      <c r="CU29" s="88">
        <f t="shared" si="73"/>
        <v>0</v>
      </c>
      <c r="DC29" s="88">
        <f t="shared" si="121"/>
        <v>0</v>
      </c>
      <c r="DH29" s="32">
        <v>1</v>
      </c>
      <c r="DI29" s="32">
        <v>3</v>
      </c>
      <c r="DJ29" s="32">
        <v>3</v>
      </c>
      <c r="DK29" s="88">
        <f t="shared" si="122"/>
        <v>54</v>
      </c>
      <c r="DL29" s="32">
        <v>9</v>
      </c>
      <c r="DM29" s="32">
        <v>14</v>
      </c>
      <c r="DN29" s="32">
        <v>29</v>
      </c>
      <c r="DO29" s="32">
        <v>2</v>
      </c>
      <c r="DP29" s="32">
        <v>10</v>
      </c>
      <c r="DQ29" s="32">
        <v>11</v>
      </c>
      <c r="DR29" s="32">
        <v>11</v>
      </c>
      <c r="DS29" s="88">
        <f t="shared" si="123"/>
        <v>165</v>
      </c>
      <c r="DT29" s="32">
        <v>16</v>
      </c>
      <c r="DU29" s="32">
        <v>66</v>
      </c>
      <c r="DV29" s="32">
        <v>81</v>
      </c>
      <c r="DW29" s="32">
        <v>2</v>
      </c>
      <c r="EA29" s="88">
        <f t="shared" si="124"/>
        <v>0</v>
      </c>
      <c r="EI29" s="88">
        <f t="shared" si="125"/>
        <v>0</v>
      </c>
      <c r="EQ29" s="88">
        <f t="shared" si="126"/>
        <v>0</v>
      </c>
      <c r="EY29" s="88">
        <f t="shared" si="127"/>
        <v>0</v>
      </c>
      <c r="FG29" s="88">
        <f t="shared" si="128"/>
        <v>0</v>
      </c>
      <c r="FO29" s="88">
        <f t="shared" si="129"/>
        <v>0</v>
      </c>
      <c r="FW29" s="110">
        <f t="shared" si="130"/>
        <v>0</v>
      </c>
      <c r="GB29" s="110">
        <f t="shared" si="131"/>
        <v>0</v>
      </c>
      <c r="GC29" s="110">
        <f t="shared" si="132"/>
        <v>0</v>
      </c>
      <c r="GD29" s="110">
        <f t="shared" si="133"/>
        <v>0</v>
      </c>
      <c r="GE29" s="110">
        <f t="shared" si="134"/>
        <v>0</v>
      </c>
      <c r="GF29" s="110">
        <f t="shared" si="135"/>
        <v>0</v>
      </c>
      <c r="GG29" s="110">
        <f t="shared" si="136"/>
        <v>0</v>
      </c>
      <c r="GH29" s="110">
        <f t="shared" si="137"/>
        <v>0</v>
      </c>
      <c r="GI29" s="110">
        <f t="shared" si="138"/>
        <v>0</v>
      </c>
      <c r="GJ29" s="114">
        <f t="shared" si="139"/>
        <v>-0.21000143492610124</v>
      </c>
      <c r="GK29" s="90">
        <f t="shared" si="140"/>
        <v>3.7914691943127965E-2</v>
      </c>
      <c r="GL29" s="2" t="s">
        <v>1908</v>
      </c>
      <c r="GM29" s="2" t="s">
        <v>2101</v>
      </c>
      <c r="GN29" s="2" t="s">
        <v>2286</v>
      </c>
      <c r="GO29" s="92" t="s">
        <v>1679</v>
      </c>
      <c r="GP29" s="2" t="s">
        <v>2285</v>
      </c>
      <c r="GQ29" s="2" t="s">
        <v>2048</v>
      </c>
      <c r="GR29" s="115">
        <v>181</v>
      </c>
      <c r="GS29" s="31">
        <f t="shared" si="141"/>
        <v>11</v>
      </c>
      <c r="GT29" s="31">
        <f t="shared" si="142"/>
        <v>14</v>
      </c>
      <c r="GU29" s="31">
        <f t="shared" si="143"/>
        <v>14</v>
      </c>
      <c r="GV29" s="31">
        <f t="shared" si="144"/>
        <v>219</v>
      </c>
      <c r="GW29" s="31">
        <f t="shared" si="145"/>
        <v>114</v>
      </c>
      <c r="GX29" s="31">
        <f t="shared" si="146"/>
        <v>194</v>
      </c>
    </row>
    <row r="30" spans="1:206" ht="15.75" hidden="1" customHeight="1" x14ac:dyDescent="0.25">
      <c r="A30" s="22" t="s">
        <v>1113</v>
      </c>
      <c r="B30" s="2" t="s">
        <v>26</v>
      </c>
      <c r="C30" s="116" t="s">
        <v>27</v>
      </c>
      <c r="D30" s="35" t="s">
        <v>26</v>
      </c>
      <c r="E30" s="117">
        <v>10</v>
      </c>
      <c r="F30" s="117">
        <v>65</v>
      </c>
      <c r="G30" s="117">
        <v>81</v>
      </c>
      <c r="H30" s="117">
        <v>156</v>
      </c>
      <c r="I30" s="95">
        <v>10</v>
      </c>
      <c r="J30" s="118">
        <v>17</v>
      </c>
      <c r="K30" s="118">
        <v>36</v>
      </c>
      <c r="L30" s="118">
        <v>97</v>
      </c>
      <c r="M30" s="118">
        <v>150</v>
      </c>
      <c r="N30" s="119">
        <v>30</v>
      </c>
      <c r="O30" s="119">
        <v>7</v>
      </c>
      <c r="P30" s="120">
        <v>106</v>
      </c>
      <c r="Q30" s="120">
        <v>132</v>
      </c>
      <c r="R30" s="120">
        <v>81</v>
      </c>
      <c r="S30" s="70">
        <f t="shared" si="88"/>
        <v>0.16037735849056603</v>
      </c>
      <c r="T30" s="70">
        <f t="shared" si="89"/>
        <v>0.27272727272727271</v>
      </c>
      <c r="U30" s="70">
        <f t="shared" si="90"/>
        <v>0.37617554858934171</v>
      </c>
      <c r="V30" s="70">
        <f t="shared" si="91"/>
        <v>0.48356807511737088</v>
      </c>
      <c r="W30" s="70">
        <f t="shared" si="92"/>
        <v>0.8271604938271605</v>
      </c>
      <c r="X30" s="121">
        <v>134</v>
      </c>
      <c r="Y30" s="121">
        <v>106</v>
      </c>
      <c r="Z30" s="121">
        <v>132</v>
      </c>
      <c r="AA30" s="121">
        <v>81</v>
      </c>
      <c r="AB30" s="121">
        <v>26</v>
      </c>
      <c r="AC30" s="121">
        <v>29</v>
      </c>
      <c r="AD30" s="17">
        <v>7</v>
      </c>
      <c r="AE30" s="17">
        <v>9</v>
      </c>
      <c r="AF30" s="100">
        <v>10</v>
      </c>
      <c r="AG30" s="101">
        <v>19</v>
      </c>
      <c r="AH30" s="101">
        <v>53</v>
      </c>
      <c r="AI30" s="101">
        <v>61</v>
      </c>
      <c r="AJ30" s="101">
        <v>3</v>
      </c>
      <c r="AK30" s="101">
        <f t="shared" si="93"/>
        <v>136</v>
      </c>
      <c r="AL30" s="101">
        <f t="shared" si="94"/>
        <v>12</v>
      </c>
      <c r="AM30" s="101">
        <v>15</v>
      </c>
      <c r="AN30" s="102">
        <v>4</v>
      </c>
      <c r="AO30" s="103">
        <v>9</v>
      </c>
      <c r="AP30" s="74">
        <f t="shared" si="95"/>
        <v>0.17924528301886791</v>
      </c>
      <c r="AQ30" s="74">
        <f t="shared" si="96"/>
        <v>0.40151515151515149</v>
      </c>
      <c r="AR30" s="104">
        <f t="shared" si="97"/>
        <v>0.37931034482758619</v>
      </c>
      <c r="AS30" s="104">
        <f t="shared" si="98"/>
        <v>0.47887323943661969</v>
      </c>
      <c r="AT30" s="104">
        <f t="shared" si="99"/>
        <v>0.60493827160493829</v>
      </c>
      <c r="AU30" s="105">
        <v>87</v>
      </c>
      <c r="AV30" s="105">
        <v>128</v>
      </c>
      <c r="AW30" s="105">
        <v>111</v>
      </c>
      <c r="AX30" s="100">
        <v>10</v>
      </c>
      <c r="AY30" s="106">
        <v>202</v>
      </c>
      <c r="AZ30" s="106">
        <v>21</v>
      </c>
      <c r="BA30" s="106">
        <v>77</v>
      </c>
      <c r="BB30" s="106">
        <v>101</v>
      </c>
      <c r="BC30" s="106">
        <v>3</v>
      </c>
      <c r="BD30" s="107">
        <v>27</v>
      </c>
      <c r="BE30" s="108">
        <v>4</v>
      </c>
      <c r="BF30" s="82">
        <f t="shared" si="100"/>
        <v>0.1891891891891892</v>
      </c>
      <c r="BG30" s="82">
        <f t="shared" si="101"/>
        <v>0.6015625</v>
      </c>
      <c r="BH30" s="83">
        <f t="shared" si="102"/>
        <v>0.52760736196319014</v>
      </c>
      <c r="BI30" s="83">
        <f t="shared" si="103"/>
        <v>0.70232558139534884</v>
      </c>
      <c r="BJ30" s="83">
        <f t="shared" si="104"/>
        <v>0.85057471264367812</v>
      </c>
      <c r="BK30" s="2">
        <v>83</v>
      </c>
      <c r="BL30" s="2">
        <v>115</v>
      </c>
      <c r="BM30" s="2">
        <v>109</v>
      </c>
      <c r="BN30" s="2">
        <v>81</v>
      </c>
      <c r="BO30" s="2">
        <v>31</v>
      </c>
      <c r="BP30" s="2">
        <v>22</v>
      </c>
      <c r="BQ30" s="109">
        <v>7</v>
      </c>
      <c r="BR30" s="109">
        <v>10</v>
      </c>
      <c r="BS30" s="110">
        <v>7</v>
      </c>
      <c r="BT30" s="109">
        <v>9</v>
      </c>
      <c r="BU30" s="109">
        <v>51</v>
      </c>
      <c r="BV30" s="109">
        <v>83</v>
      </c>
      <c r="BW30" s="109">
        <v>3</v>
      </c>
      <c r="BX30" s="84">
        <f t="shared" si="105"/>
        <v>146</v>
      </c>
      <c r="BY30" s="111">
        <v>2</v>
      </c>
      <c r="BZ30" s="109">
        <v>19</v>
      </c>
      <c r="CA30" s="109">
        <v>2</v>
      </c>
      <c r="CB30" s="2">
        <v>11</v>
      </c>
      <c r="CC30" s="112">
        <f t="shared" si="106"/>
        <v>0.10843373493975904</v>
      </c>
      <c r="CD30" s="112">
        <f t="shared" si="107"/>
        <v>0.44347826086956521</v>
      </c>
      <c r="CE30" s="112">
        <f t="shared" si="108"/>
        <v>0.40390879478827363</v>
      </c>
      <c r="CF30" s="112">
        <f t="shared" si="109"/>
        <v>0.5133928571428571</v>
      </c>
      <c r="CG30" s="112">
        <f t="shared" si="110"/>
        <v>0.58715596330275233</v>
      </c>
      <c r="CH30" s="87">
        <f t="shared" si="111"/>
        <v>45</v>
      </c>
      <c r="CI30" s="31">
        <f t="shared" si="112"/>
        <v>46</v>
      </c>
      <c r="CJ30" s="31">
        <f t="shared" si="113"/>
        <v>0</v>
      </c>
      <c r="CK30" s="31">
        <f t="shared" si="114"/>
        <v>0</v>
      </c>
      <c r="CL30" s="31">
        <f t="shared" si="115"/>
        <v>0</v>
      </c>
      <c r="CM30" s="113">
        <f t="shared" si="116"/>
        <v>0</v>
      </c>
      <c r="CN30" s="31">
        <f t="shared" si="117"/>
        <v>0</v>
      </c>
      <c r="CO30" s="31">
        <f t="shared" si="118"/>
        <v>0</v>
      </c>
      <c r="CP30" s="31">
        <f t="shared" si="119"/>
        <v>0</v>
      </c>
      <c r="CQ30" s="31">
        <f t="shared" si="120"/>
        <v>0</v>
      </c>
      <c r="CU30" s="88">
        <f t="shared" si="73"/>
        <v>0</v>
      </c>
      <c r="DC30" s="88">
        <f t="shared" si="121"/>
        <v>0</v>
      </c>
      <c r="DH30" s="32">
        <v>1</v>
      </c>
      <c r="DI30" s="32">
        <v>3</v>
      </c>
      <c r="DJ30" s="32">
        <v>3</v>
      </c>
      <c r="DK30" s="88">
        <f t="shared" si="122"/>
        <v>47</v>
      </c>
      <c r="DL30" s="32">
        <v>2</v>
      </c>
      <c r="DM30" s="32">
        <v>18</v>
      </c>
      <c r="DN30" s="32">
        <v>27</v>
      </c>
      <c r="DO30" s="32">
        <v>0</v>
      </c>
      <c r="DP30" s="32">
        <v>6</v>
      </c>
      <c r="DQ30" s="32">
        <v>7</v>
      </c>
      <c r="DR30" s="32">
        <v>4</v>
      </c>
      <c r="DS30" s="88">
        <f t="shared" si="123"/>
        <v>99</v>
      </c>
      <c r="DT30" s="32">
        <v>7</v>
      </c>
      <c r="DU30" s="32">
        <v>33</v>
      </c>
      <c r="DV30" s="32">
        <v>56</v>
      </c>
      <c r="DW30" s="32">
        <v>3</v>
      </c>
      <c r="EA30" s="88">
        <f t="shared" si="124"/>
        <v>0</v>
      </c>
      <c r="EI30" s="88">
        <f t="shared" si="125"/>
        <v>0</v>
      </c>
      <c r="EQ30" s="88">
        <f t="shared" si="126"/>
        <v>0</v>
      </c>
      <c r="EY30" s="88">
        <f t="shared" si="127"/>
        <v>0</v>
      </c>
      <c r="FG30" s="88">
        <f t="shared" si="128"/>
        <v>0</v>
      </c>
      <c r="FO30" s="88">
        <f t="shared" si="129"/>
        <v>0</v>
      </c>
      <c r="FW30" s="110">
        <f t="shared" si="130"/>
        <v>0</v>
      </c>
      <c r="GB30" s="110">
        <f t="shared" si="131"/>
        <v>0</v>
      </c>
      <c r="GC30" s="110">
        <f t="shared" si="132"/>
        <v>0</v>
      </c>
      <c r="GD30" s="110">
        <f t="shared" si="133"/>
        <v>0</v>
      </c>
      <c r="GE30" s="110">
        <f t="shared" si="134"/>
        <v>0</v>
      </c>
      <c r="GF30" s="110">
        <f t="shared" si="135"/>
        <v>0</v>
      </c>
      <c r="GG30" s="110">
        <f t="shared" si="136"/>
        <v>0</v>
      </c>
      <c r="GH30" s="110">
        <f t="shared" si="137"/>
        <v>0</v>
      </c>
      <c r="GI30" s="110">
        <f t="shared" si="138"/>
        <v>0</v>
      </c>
      <c r="GJ30" s="114">
        <f t="shared" si="139"/>
        <v>-0.29015473093249344</v>
      </c>
      <c r="GK30" s="90">
        <f t="shared" si="140"/>
        <v>-0.27722772277227725</v>
      </c>
      <c r="GL30" s="92" t="s">
        <v>2192</v>
      </c>
      <c r="GM30" s="92" t="s">
        <v>2230</v>
      </c>
      <c r="GN30" s="92" t="s">
        <v>2258</v>
      </c>
      <c r="GO30" s="2" t="s">
        <v>2026</v>
      </c>
      <c r="GP30" s="92" t="s">
        <v>2287</v>
      </c>
      <c r="GQ30" s="2" t="s">
        <v>1934</v>
      </c>
      <c r="GR30" s="115">
        <v>118</v>
      </c>
      <c r="GS30" s="31">
        <f t="shared" si="141"/>
        <v>7</v>
      </c>
      <c r="GT30" s="31">
        <f t="shared" si="142"/>
        <v>7</v>
      </c>
      <c r="GU30" s="31">
        <f t="shared" si="143"/>
        <v>10</v>
      </c>
      <c r="GV30" s="31">
        <f t="shared" si="144"/>
        <v>146</v>
      </c>
      <c r="GW30" s="31">
        <f t="shared" si="145"/>
        <v>86</v>
      </c>
      <c r="GX30" s="31">
        <f t="shared" si="146"/>
        <v>137</v>
      </c>
    </row>
    <row r="31" spans="1:206" ht="15.75" hidden="1" customHeight="1" x14ac:dyDescent="0.25">
      <c r="A31" s="22" t="s">
        <v>1113</v>
      </c>
      <c r="B31" s="2" t="s">
        <v>26</v>
      </c>
      <c r="C31" s="116" t="s">
        <v>970</v>
      </c>
      <c r="D31" s="35" t="s">
        <v>26</v>
      </c>
      <c r="E31" s="117">
        <v>4</v>
      </c>
      <c r="F31" s="117">
        <v>26</v>
      </c>
      <c r="G31" s="117">
        <v>47</v>
      </c>
      <c r="H31" s="117">
        <v>77</v>
      </c>
      <c r="I31" s="95">
        <v>6</v>
      </c>
      <c r="J31" s="118">
        <v>8</v>
      </c>
      <c r="K31" s="118">
        <v>38</v>
      </c>
      <c r="L31" s="118">
        <v>42</v>
      </c>
      <c r="M31" s="118">
        <v>88</v>
      </c>
      <c r="N31" s="119">
        <v>7</v>
      </c>
      <c r="O31" s="119">
        <v>16</v>
      </c>
      <c r="P31" s="120">
        <v>89</v>
      </c>
      <c r="Q31" s="120">
        <v>107</v>
      </c>
      <c r="R31" s="120">
        <v>80</v>
      </c>
      <c r="S31" s="70">
        <f t="shared" si="88"/>
        <v>8.98876404494382E-2</v>
      </c>
      <c r="T31" s="70">
        <f t="shared" si="89"/>
        <v>0.35514018691588783</v>
      </c>
      <c r="U31" s="70">
        <f t="shared" si="90"/>
        <v>0.29347826086956524</v>
      </c>
      <c r="V31" s="70">
        <f t="shared" si="91"/>
        <v>0.39037433155080214</v>
      </c>
      <c r="W31" s="70">
        <f t="shared" si="92"/>
        <v>0.4375</v>
      </c>
      <c r="X31" s="121">
        <v>113</v>
      </c>
      <c r="Y31" s="121">
        <v>89</v>
      </c>
      <c r="Z31" s="121">
        <v>107</v>
      </c>
      <c r="AA31" s="121">
        <v>80</v>
      </c>
      <c r="AB31" s="121">
        <v>30</v>
      </c>
      <c r="AC31" s="121">
        <v>24</v>
      </c>
      <c r="AD31" s="17">
        <v>4</v>
      </c>
      <c r="AE31" s="17">
        <v>7</v>
      </c>
      <c r="AF31" s="100">
        <v>6</v>
      </c>
      <c r="AG31" s="101">
        <v>6</v>
      </c>
      <c r="AH31" s="101">
        <v>39</v>
      </c>
      <c r="AI31" s="101">
        <v>46</v>
      </c>
      <c r="AJ31" s="101">
        <v>2</v>
      </c>
      <c r="AK31" s="101">
        <f t="shared" si="93"/>
        <v>93</v>
      </c>
      <c r="AL31" s="101">
        <f t="shared" si="94"/>
        <v>10</v>
      </c>
      <c r="AM31" s="101">
        <v>12</v>
      </c>
      <c r="AN31" s="102">
        <v>11</v>
      </c>
      <c r="AO31" s="103">
        <v>12</v>
      </c>
      <c r="AP31" s="74">
        <f t="shared" si="95"/>
        <v>6.741573033707865E-2</v>
      </c>
      <c r="AQ31" s="74">
        <f t="shared" si="96"/>
        <v>0.3644859813084112</v>
      </c>
      <c r="AR31" s="104">
        <f t="shared" si="97"/>
        <v>0.29347826086956524</v>
      </c>
      <c r="AS31" s="104">
        <f t="shared" si="98"/>
        <v>0.40106951871657753</v>
      </c>
      <c r="AT31" s="104">
        <f t="shared" si="99"/>
        <v>0.45</v>
      </c>
      <c r="AU31" s="105">
        <v>80</v>
      </c>
      <c r="AV31" s="105">
        <v>104</v>
      </c>
      <c r="AW31" s="105">
        <v>107</v>
      </c>
      <c r="AX31" s="100">
        <v>6</v>
      </c>
      <c r="AY31" s="106">
        <v>108</v>
      </c>
      <c r="AZ31" s="106">
        <v>7</v>
      </c>
      <c r="BA31" s="106">
        <v>41</v>
      </c>
      <c r="BB31" s="106">
        <v>59</v>
      </c>
      <c r="BC31" s="106">
        <v>1</v>
      </c>
      <c r="BD31" s="107">
        <v>10</v>
      </c>
      <c r="BE31" s="108">
        <v>6</v>
      </c>
      <c r="BF31" s="82">
        <f t="shared" si="100"/>
        <v>6.5420560747663545E-2</v>
      </c>
      <c r="BG31" s="82">
        <f t="shared" si="101"/>
        <v>0.39423076923076922</v>
      </c>
      <c r="BH31" s="83">
        <f t="shared" si="102"/>
        <v>0.33333333333333331</v>
      </c>
      <c r="BI31" s="83">
        <f t="shared" si="103"/>
        <v>0.4891304347826087</v>
      </c>
      <c r="BJ31" s="83">
        <f t="shared" si="104"/>
        <v>0.61250000000000004</v>
      </c>
      <c r="BK31" s="2">
        <v>87</v>
      </c>
      <c r="BL31" s="2">
        <v>108</v>
      </c>
      <c r="BM31" s="2">
        <v>113</v>
      </c>
      <c r="BN31" s="2">
        <v>79</v>
      </c>
      <c r="BO31" s="2">
        <v>27</v>
      </c>
      <c r="BP31" s="2">
        <v>22</v>
      </c>
      <c r="BQ31" s="109">
        <v>4</v>
      </c>
      <c r="BR31" s="109">
        <v>6</v>
      </c>
      <c r="BS31" s="110">
        <v>7</v>
      </c>
      <c r="BT31" s="109">
        <v>6</v>
      </c>
      <c r="BU31" s="109">
        <v>36</v>
      </c>
      <c r="BV31" s="109">
        <v>66</v>
      </c>
      <c r="BW31" s="109">
        <v>2</v>
      </c>
      <c r="BX31" s="84">
        <f t="shared" si="105"/>
        <v>110</v>
      </c>
      <c r="BY31" s="111">
        <v>9</v>
      </c>
      <c r="BZ31" s="109">
        <v>13</v>
      </c>
      <c r="CA31" s="109">
        <v>2</v>
      </c>
      <c r="CB31" s="2">
        <v>8</v>
      </c>
      <c r="CC31" s="112">
        <f t="shared" si="106"/>
        <v>6.8965517241379309E-2</v>
      </c>
      <c r="CD31" s="112">
        <f t="shared" si="107"/>
        <v>0.33333333333333331</v>
      </c>
      <c r="CE31" s="112">
        <f t="shared" si="108"/>
        <v>0.30844155844155846</v>
      </c>
      <c r="CF31" s="112">
        <f t="shared" si="109"/>
        <v>0.40271493212669685</v>
      </c>
      <c r="CG31" s="112">
        <f t="shared" si="110"/>
        <v>0.46902654867256638</v>
      </c>
      <c r="CH31" s="87">
        <f t="shared" si="111"/>
        <v>60</v>
      </c>
      <c r="CI31" s="31">
        <f t="shared" si="112"/>
        <v>66</v>
      </c>
      <c r="CJ31" s="31">
        <f t="shared" si="113"/>
        <v>0</v>
      </c>
      <c r="CK31" s="31">
        <f t="shared" si="114"/>
        <v>0</v>
      </c>
      <c r="CL31" s="31">
        <f t="shared" si="115"/>
        <v>0</v>
      </c>
      <c r="CM31" s="113">
        <f t="shared" si="116"/>
        <v>0</v>
      </c>
      <c r="CN31" s="31">
        <f t="shared" si="117"/>
        <v>0</v>
      </c>
      <c r="CO31" s="31">
        <f t="shared" si="118"/>
        <v>0</v>
      </c>
      <c r="CP31" s="31">
        <f t="shared" si="119"/>
        <v>0</v>
      </c>
      <c r="CQ31" s="31">
        <f t="shared" si="120"/>
        <v>0</v>
      </c>
      <c r="CU31" s="88">
        <f t="shared" si="73"/>
        <v>0</v>
      </c>
      <c r="DC31" s="88">
        <f t="shared" si="121"/>
        <v>0</v>
      </c>
      <c r="DH31" s="32">
        <v>1</v>
      </c>
      <c r="DI31" s="32">
        <v>3</v>
      </c>
      <c r="DJ31" s="32">
        <v>4</v>
      </c>
      <c r="DK31" s="88">
        <f t="shared" si="122"/>
        <v>65</v>
      </c>
      <c r="DL31" s="32">
        <v>0</v>
      </c>
      <c r="DM31" s="32">
        <v>17</v>
      </c>
      <c r="DN31" s="32">
        <v>46</v>
      </c>
      <c r="DO31" s="32">
        <v>2</v>
      </c>
      <c r="DP31" s="32">
        <v>3</v>
      </c>
      <c r="DQ31" s="32">
        <v>3</v>
      </c>
      <c r="DR31" s="32">
        <v>3</v>
      </c>
      <c r="DS31" s="88">
        <f t="shared" si="123"/>
        <v>45</v>
      </c>
      <c r="DT31" s="32">
        <v>6</v>
      </c>
      <c r="DU31" s="32">
        <v>19</v>
      </c>
      <c r="DV31" s="32">
        <v>20</v>
      </c>
      <c r="DW31" s="32">
        <v>0</v>
      </c>
      <c r="EA31" s="88">
        <f t="shared" si="124"/>
        <v>0</v>
      </c>
      <c r="EI31" s="88">
        <f t="shared" si="125"/>
        <v>0</v>
      </c>
      <c r="EQ31" s="88">
        <f t="shared" si="126"/>
        <v>0</v>
      </c>
      <c r="EY31" s="88">
        <f t="shared" si="127"/>
        <v>0</v>
      </c>
      <c r="FG31" s="88">
        <f t="shared" si="128"/>
        <v>0</v>
      </c>
      <c r="FO31" s="88">
        <f t="shared" si="129"/>
        <v>0</v>
      </c>
      <c r="FW31" s="110">
        <f t="shared" si="130"/>
        <v>0</v>
      </c>
      <c r="GB31" s="110">
        <f t="shared" si="131"/>
        <v>0</v>
      </c>
      <c r="GC31" s="110">
        <f t="shared" si="132"/>
        <v>0</v>
      </c>
      <c r="GD31" s="110">
        <f t="shared" si="133"/>
        <v>0</v>
      </c>
      <c r="GE31" s="110">
        <f t="shared" si="134"/>
        <v>0</v>
      </c>
      <c r="GF31" s="110">
        <f t="shared" si="135"/>
        <v>0</v>
      </c>
      <c r="GG31" s="110">
        <f t="shared" si="136"/>
        <v>0</v>
      </c>
      <c r="GH31" s="110">
        <f t="shared" si="137"/>
        <v>0</v>
      </c>
      <c r="GI31" s="110">
        <f t="shared" si="138"/>
        <v>0</v>
      </c>
      <c r="GJ31" s="114">
        <f t="shared" si="139"/>
        <v>7.2060682680151728E-2</v>
      </c>
      <c r="GK31" s="90">
        <f t="shared" si="140"/>
        <v>1.8518518518518517E-2</v>
      </c>
      <c r="GL31" s="92" t="s">
        <v>1480</v>
      </c>
      <c r="GM31" s="92" t="s">
        <v>1792</v>
      </c>
      <c r="GN31" s="92" t="s">
        <v>1689</v>
      </c>
      <c r="GO31" s="92" t="s">
        <v>1636</v>
      </c>
      <c r="GP31" s="2" t="s">
        <v>2272</v>
      </c>
      <c r="GQ31" s="2" t="s">
        <v>1702</v>
      </c>
      <c r="GR31" s="115">
        <v>101</v>
      </c>
      <c r="GS31" s="31">
        <f t="shared" si="141"/>
        <v>4</v>
      </c>
      <c r="GT31" s="31">
        <f t="shared" si="142"/>
        <v>7</v>
      </c>
      <c r="GU31" s="31">
        <f t="shared" si="143"/>
        <v>6</v>
      </c>
      <c r="GV31" s="31">
        <f t="shared" si="144"/>
        <v>110</v>
      </c>
      <c r="GW31" s="31">
        <f t="shared" si="145"/>
        <v>68</v>
      </c>
      <c r="GX31" s="31">
        <f t="shared" si="146"/>
        <v>104</v>
      </c>
    </row>
    <row r="32" spans="1:206" ht="15.75" hidden="1" customHeight="1" x14ac:dyDescent="0.25">
      <c r="A32" s="22" t="s">
        <v>1113</v>
      </c>
      <c r="B32" s="2" t="s">
        <v>26</v>
      </c>
      <c r="C32" s="116" t="s">
        <v>28</v>
      </c>
      <c r="D32" s="35" t="s">
        <v>26</v>
      </c>
      <c r="E32" s="117">
        <v>22</v>
      </c>
      <c r="F32" s="117">
        <v>210</v>
      </c>
      <c r="G32" s="117">
        <v>325</v>
      </c>
      <c r="H32" s="117">
        <v>557</v>
      </c>
      <c r="I32" s="95">
        <v>34</v>
      </c>
      <c r="J32" s="118">
        <v>28</v>
      </c>
      <c r="K32" s="118">
        <v>138</v>
      </c>
      <c r="L32" s="118">
        <v>376</v>
      </c>
      <c r="M32" s="118">
        <v>542</v>
      </c>
      <c r="N32" s="119">
        <v>68</v>
      </c>
      <c r="O32" s="119">
        <v>44</v>
      </c>
      <c r="P32" s="120">
        <v>491</v>
      </c>
      <c r="Q32" s="120">
        <v>656</v>
      </c>
      <c r="R32" s="120">
        <v>447</v>
      </c>
      <c r="S32" s="70">
        <f t="shared" si="88"/>
        <v>5.7026476578411409E-2</v>
      </c>
      <c r="T32" s="70">
        <f t="shared" si="89"/>
        <v>0.21036585365853658</v>
      </c>
      <c r="U32" s="70">
        <f t="shared" si="90"/>
        <v>0.29736511919698871</v>
      </c>
      <c r="V32" s="70">
        <f t="shared" si="91"/>
        <v>0.4043517679057117</v>
      </c>
      <c r="W32" s="70">
        <f t="shared" si="92"/>
        <v>0.68903803131991048</v>
      </c>
      <c r="X32" s="121">
        <v>654</v>
      </c>
      <c r="Y32" s="121">
        <v>491</v>
      </c>
      <c r="Z32" s="121">
        <v>656</v>
      </c>
      <c r="AA32" s="121">
        <v>447</v>
      </c>
      <c r="AB32" s="121">
        <v>131</v>
      </c>
      <c r="AC32" s="121">
        <v>156</v>
      </c>
      <c r="AD32" s="17">
        <v>26</v>
      </c>
      <c r="AE32" s="17">
        <v>35</v>
      </c>
      <c r="AF32" s="100">
        <v>34</v>
      </c>
      <c r="AG32" s="101">
        <v>27</v>
      </c>
      <c r="AH32" s="101">
        <v>183</v>
      </c>
      <c r="AI32" s="101">
        <v>315</v>
      </c>
      <c r="AJ32" s="101">
        <v>24</v>
      </c>
      <c r="AK32" s="101">
        <f t="shared" si="93"/>
        <v>549</v>
      </c>
      <c r="AL32" s="101">
        <f t="shared" si="94"/>
        <v>61</v>
      </c>
      <c r="AM32" s="101">
        <v>85</v>
      </c>
      <c r="AN32" s="102">
        <v>33</v>
      </c>
      <c r="AO32" s="103">
        <v>49</v>
      </c>
      <c r="AP32" s="74">
        <f t="shared" si="95"/>
        <v>5.4989816700610997E-2</v>
      </c>
      <c r="AQ32" s="74">
        <f t="shared" si="96"/>
        <v>0.27896341463414637</v>
      </c>
      <c r="AR32" s="104">
        <f t="shared" si="97"/>
        <v>0.29109159347553326</v>
      </c>
      <c r="AS32" s="104">
        <f t="shared" si="98"/>
        <v>0.39619220308250225</v>
      </c>
      <c r="AT32" s="104">
        <f t="shared" si="99"/>
        <v>0.56823266219239377</v>
      </c>
      <c r="AU32" s="105">
        <v>484</v>
      </c>
      <c r="AV32" s="105">
        <v>640</v>
      </c>
      <c r="AW32" s="105">
        <v>444</v>
      </c>
      <c r="AX32" s="100">
        <v>36</v>
      </c>
      <c r="AY32" s="106">
        <v>629</v>
      </c>
      <c r="AZ32" s="106">
        <v>32</v>
      </c>
      <c r="BA32" s="106">
        <v>182</v>
      </c>
      <c r="BB32" s="106">
        <v>388</v>
      </c>
      <c r="BC32" s="106">
        <v>27</v>
      </c>
      <c r="BD32" s="107">
        <v>73</v>
      </c>
      <c r="BE32" s="108">
        <v>33</v>
      </c>
      <c r="BF32" s="82">
        <f t="shared" si="100"/>
        <v>7.2072072072072071E-2</v>
      </c>
      <c r="BG32" s="82">
        <f t="shared" si="101"/>
        <v>0.28437499999999999</v>
      </c>
      <c r="BH32" s="83">
        <f t="shared" si="102"/>
        <v>0.33737244897959184</v>
      </c>
      <c r="BI32" s="83">
        <f t="shared" si="103"/>
        <v>0.44217081850533807</v>
      </c>
      <c r="BJ32" s="83">
        <f t="shared" si="104"/>
        <v>0.65082644628099173</v>
      </c>
      <c r="BK32" s="2">
        <v>482</v>
      </c>
      <c r="BL32" s="2">
        <v>637</v>
      </c>
      <c r="BM32" s="2">
        <v>429</v>
      </c>
      <c r="BN32" s="2">
        <v>299</v>
      </c>
      <c r="BO32" s="2">
        <v>131</v>
      </c>
      <c r="BP32" s="2">
        <v>153</v>
      </c>
      <c r="BQ32" s="109">
        <v>29</v>
      </c>
      <c r="BR32" s="109">
        <v>42</v>
      </c>
      <c r="BS32" s="110">
        <v>43</v>
      </c>
      <c r="BT32" s="109">
        <v>42</v>
      </c>
      <c r="BU32" s="109">
        <v>185</v>
      </c>
      <c r="BV32" s="109">
        <v>432</v>
      </c>
      <c r="BW32" s="109">
        <v>33</v>
      </c>
      <c r="BX32" s="84">
        <f t="shared" si="105"/>
        <v>692</v>
      </c>
      <c r="BY32" s="111">
        <v>30</v>
      </c>
      <c r="BZ32" s="109">
        <v>106</v>
      </c>
      <c r="CA32" s="109">
        <v>33</v>
      </c>
      <c r="CB32" s="2">
        <v>32</v>
      </c>
      <c r="CC32" s="112">
        <f t="shared" si="106"/>
        <v>8.7136929460580909E-2</v>
      </c>
      <c r="CD32" s="112">
        <f t="shared" si="107"/>
        <v>0.2904238618524333</v>
      </c>
      <c r="CE32" s="112">
        <f t="shared" si="108"/>
        <v>0.35723514211886304</v>
      </c>
      <c r="CF32" s="112">
        <f t="shared" si="109"/>
        <v>0.4793621013133208</v>
      </c>
      <c r="CG32" s="112">
        <f t="shared" si="110"/>
        <v>0.75990675990675993</v>
      </c>
      <c r="CH32" s="87">
        <f t="shared" si="111"/>
        <v>103</v>
      </c>
      <c r="CI32" s="31">
        <f t="shared" si="112"/>
        <v>96</v>
      </c>
      <c r="CJ32" s="31">
        <f t="shared" si="113"/>
        <v>1</v>
      </c>
      <c r="CK32" s="31">
        <f t="shared" si="114"/>
        <v>1</v>
      </c>
      <c r="CL32" s="31">
        <f t="shared" si="115"/>
        <v>3</v>
      </c>
      <c r="CM32" s="113">
        <f t="shared" si="116"/>
        <v>8</v>
      </c>
      <c r="CN32" s="31">
        <f t="shared" si="117"/>
        <v>0</v>
      </c>
      <c r="CO32" s="31">
        <f t="shared" si="118"/>
        <v>5</v>
      </c>
      <c r="CP32" s="31">
        <f t="shared" si="119"/>
        <v>3</v>
      </c>
      <c r="CQ32" s="31">
        <f t="shared" si="120"/>
        <v>0</v>
      </c>
      <c r="CR32" s="32">
        <v>1</v>
      </c>
      <c r="CS32" s="32">
        <v>1</v>
      </c>
      <c r="CT32" s="32">
        <v>3</v>
      </c>
      <c r="CU32" s="88">
        <f t="shared" si="73"/>
        <v>8</v>
      </c>
      <c r="CV32" s="32">
        <v>0</v>
      </c>
      <c r="CW32" s="32">
        <v>5</v>
      </c>
      <c r="CX32" s="32">
        <v>3</v>
      </c>
      <c r="CY32" s="32">
        <v>0</v>
      </c>
      <c r="DC32" s="88">
        <f t="shared" si="121"/>
        <v>0</v>
      </c>
      <c r="DH32" s="32">
        <v>2</v>
      </c>
      <c r="DI32" s="32">
        <v>9</v>
      </c>
      <c r="DJ32" s="32">
        <v>9</v>
      </c>
      <c r="DK32" s="88">
        <f t="shared" si="122"/>
        <v>158</v>
      </c>
      <c r="DL32" s="32">
        <v>32</v>
      </c>
      <c r="DM32" s="32">
        <v>45</v>
      </c>
      <c r="DN32" s="32">
        <v>69</v>
      </c>
      <c r="DO32" s="32">
        <v>12</v>
      </c>
      <c r="DP32" s="32">
        <v>26</v>
      </c>
      <c r="DQ32" s="32">
        <v>32</v>
      </c>
      <c r="DR32" s="32">
        <v>30</v>
      </c>
      <c r="DS32" s="88">
        <f t="shared" si="123"/>
        <v>526</v>
      </c>
      <c r="DT32" s="32">
        <v>10</v>
      </c>
      <c r="DU32" s="32">
        <v>135</v>
      </c>
      <c r="DV32" s="32">
        <v>360</v>
      </c>
      <c r="DW32" s="32">
        <v>21</v>
      </c>
      <c r="DZ32" s="32">
        <v>1</v>
      </c>
      <c r="EA32" s="88">
        <f t="shared" si="124"/>
        <v>0</v>
      </c>
      <c r="EI32" s="88">
        <f t="shared" si="125"/>
        <v>0</v>
      </c>
      <c r="EQ32" s="88">
        <f t="shared" si="126"/>
        <v>0</v>
      </c>
      <c r="EY32" s="88">
        <f t="shared" si="127"/>
        <v>0</v>
      </c>
      <c r="FG32" s="88">
        <f t="shared" si="128"/>
        <v>0</v>
      </c>
      <c r="FO32" s="88">
        <f t="shared" si="129"/>
        <v>0</v>
      </c>
      <c r="FW32" s="110">
        <f t="shared" si="130"/>
        <v>0</v>
      </c>
      <c r="GB32" s="110">
        <f t="shared" si="131"/>
        <v>0</v>
      </c>
      <c r="GC32" s="110">
        <f t="shared" si="132"/>
        <v>0</v>
      </c>
      <c r="GD32" s="110">
        <f t="shared" si="133"/>
        <v>0</v>
      </c>
      <c r="GE32" s="110">
        <f t="shared" si="134"/>
        <v>0</v>
      </c>
      <c r="GF32" s="110">
        <f t="shared" si="135"/>
        <v>0</v>
      </c>
      <c r="GG32" s="110">
        <f t="shared" si="136"/>
        <v>0</v>
      </c>
      <c r="GH32" s="110">
        <f t="shared" si="137"/>
        <v>0</v>
      </c>
      <c r="GI32" s="110">
        <f t="shared" si="138"/>
        <v>0</v>
      </c>
      <c r="GJ32" s="114">
        <f t="shared" si="139"/>
        <v>0.10285169376078476</v>
      </c>
      <c r="GK32" s="90">
        <f t="shared" si="140"/>
        <v>0.10015898251192369</v>
      </c>
      <c r="GL32" s="2" t="s">
        <v>2070</v>
      </c>
      <c r="GM32" s="2" t="s">
        <v>2291</v>
      </c>
      <c r="GN32" s="92" t="s">
        <v>2072</v>
      </c>
      <c r="GO32" s="92" t="s">
        <v>1444</v>
      </c>
      <c r="GP32" s="2" t="s">
        <v>2042</v>
      </c>
      <c r="GQ32" s="2" t="s">
        <v>2078</v>
      </c>
      <c r="GR32" s="115">
        <v>622</v>
      </c>
      <c r="GS32" s="31">
        <f t="shared" si="141"/>
        <v>28</v>
      </c>
      <c r="GT32" s="31">
        <f t="shared" si="142"/>
        <v>40</v>
      </c>
      <c r="GU32" s="31">
        <f t="shared" si="143"/>
        <v>41</v>
      </c>
      <c r="GV32" s="31">
        <f t="shared" si="144"/>
        <v>684</v>
      </c>
      <c r="GW32" s="31">
        <f t="shared" si="145"/>
        <v>462</v>
      </c>
      <c r="GX32" s="31">
        <f t="shared" si="146"/>
        <v>642</v>
      </c>
    </row>
    <row r="33" spans="1:208" ht="15.75" hidden="1" customHeight="1" x14ac:dyDescent="0.25">
      <c r="A33" s="22" t="s">
        <v>1113</v>
      </c>
      <c r="B33" s="2" t="s">
        <v>26</v>
      </c>
      <c r="C33" s="116" t="s">
        <v>29</v>
      </c>
      <c r="D33" s="35" t="s">
        <v>26</v>
      </c>
      <c r="E33" s="117">
        <v>31</v>
      </c>
      <c r="F33" s="117">
        <v>151</v>
      </c>
      <c r="G33" s="117">
        <v>243</v>
      </c>
      <c r="H33" s="117">
        <v>425</v>
      </c>
      <c r="I33" s="95">
        <v>25</v>
      </c>
      <c r="J33" s="118">
        <v>16</v>
      </c>
      <c r="K33" s="118">
        <v>116</v>
      </c>
      <c r="L33" s="118">
        <v>254</v>
      </c>
      <c r="M33" s="118">
        <v>386</v>
      </c>
      <c r="N33" s="119">
        <v>74</v>
      </c>
      <c r="O33" s="119">
        <v>23</v>
      </c>
      <c r="P33" s="120">
        <v>294</v>
      </c>
      <c r="Q33" s="120">
        <v>436</v>
      </c>
      <c r="R33" s="120">
        <v>347</v>
      </c>
      <c r="S33" s="70">
        <f t="shared" si="88"/>
        <v>5.4421768707482991E-2</v>
      </c>
      <c r="T33" s="70">
        <f t="shared" si="89"/>
        <v>0.26605504587155965</v>
      </c>
      <c r="U33" s="70">
        <f t="shared" si="90"/>
        <v>0.28969359331476324</v>
      </c>
      <c r="V33" s="70">
        <f t="shared" si="91"/>
        <v>0.3780332056194125</v>
      </c>
      <c r="W33" s="70">
        <f t="shared" si="92"/>
        <v>0.51873198847262247</v>
      </c>
      <c r="X33" s="121">
        <v>407</v>
      </c>
      <c r="Y33" s="121">
        <v>294</v>
      </c>
      <c r="Z33" s="121">
        <v>436</v>
      </c>
      <c r="AA33" s="121">
        <v>347</v>
      </c>
      <c r="AB33" s="121">
        <v>128</v>
      </c>
      <c r="AC33" s="121">
        <v>64</v>
      </c>
      <c r="AD33" s="17">
        <v>18</v>
      </c>
      <c r="AE33" s="17">
        <v>27</v>
      </c>
      <c r="AF33" s="100">
        <v>27</v>
      </c>
      <c r="AG33" s="101">
        <v>20</v>
      </c>
      <c r="AH33" s="101">
        <v>132</v>
      </c>
      <c r="AI33" s="101">
        <v>280</v>
      </c>
      <c r="AJ33" s="101">
        <v>4</v>
      </c>
      <c r="AK33" s="101">
        <f t="shared" si="93"/>
        <v>436</v>
      </c>
      <c r="AL33" s="101">
        <f t="shared" si="94"/>
        <v>60</v>
      </c>
      <c r="AM33" s="101">
        <v>64</v>
      </c>
      <c r="AN33" s="102">
        <v>15</v>
      </c>
      <c r="AO33" s="103">
        <v>54</v>
      </c>
      <c r="AP33" s="74">
        <f t="shared" si="95"/>
        <v>6.8027210884353748E-2</v>
      </c>
      <c r="AQ33" s="74">
        <f t="shared" si="96"/>
        <v>0.30275229357798167</v>
      </c>
      <c r="AR33" s="104">
        <f t="shared" si="97"/>
        <v>0.34540389972144847</v>
      </c>
      <c r="AS33" s="104">
        <f t="shared" si="98"/>
        <v>0.44955300127713921</v>
      </c>
      <c r="AT33" s="104">
        <f t="shared" si="99"/>
        <v>0.63400576368876083</v>
      </c>
      <c r="AU33" s="105">
        <v>282</v>
      </c>
      <c r="AV33" s="105">
        <v>383</v>
      </c>
      <c r="AW33" s="105">
        <v>309</v>
      </c>
      <c r="AX33" s="100">
        <v>29</v>
      </c>
      <c r="AY33" s="106">
        <v>454</v>
      </c>
      <c r="AZ33" s="106">
        <v>24</v>
      </c>
      <c r="BA33" s="106">
        <v>146</v>
      </c>
      <c r="BB33" s="106">
        <v>264</v>
      </c>
      <c r="BC33" s="106">
        <v>20</v>
      </c>
      <c r="BD33" s="107">
        <v>57</v>
      </c>
      <c r="BE33" s="108">
        <v>38</v>
      </c>
      <c r="BF33" s="82">
        <f t="shared" si="100"/>
        <v>7.7669902912621352E-2</v>
      </c>
      <c r="BG33" s="82">
        <f t="shared" si="101"/>
        <v>0.38120104438642299</v>
      </c>
      <c r="BH33" s="83">
        <f t="shared" si="102"/>
        <v>0.38706365503080081</v>
      </c>
      <c r="BI33" s="83">
        <f t="shared" si="103"/>
        <v>0.53082706766917298</v>
      </c>
      <c r="BJ33" s="83">
        <f t="shared" si="104"/>
        <v>0.73404255319148937</v>
      </c>
      <c r="BK33" s="2">
        <v>311</v>
      </c>
      <c r="BL33" s="2">
        <v>425</v>
      </c>
      <c r="BM33" s="2">
        <v>301</v>
      </c>
      <c r="BN33" s="2">
        <v>208</v>
      </c>
      <c r="BO33" s="2">
        <v>97</v>
      </c>
      <c r="BP33" s="2">
        <v>84</v>
      </c>
      <c r="BQ33" s="109">
        <v>22</v>
      </c>
      <c r="BR33" s="109">
        <v>31</v>
      </c>
      <c r="BS33" s="110">
        <v>32</v>
      </c>
      <c r="BT33" s="109">
        <v>33</v>
      </c>
      <c r="BU33" s="109">
        <v>181</v>
      </c>
      <c r="BV33" s="109">
        <v>251</v>
      </c>
      <c r="BW33" s="109">
        <v>22</v>
      </c>
      <c r="BX33" s="84">
        <f t="shared" si="105"/>
        <v>487</v>
      </c>
      <c r="BY33" s="111">
        <v>15</v>
      </c>
      <c r="BZ33" s="109">
        <v>53</v>
      </c>
      <c r="CA33" s="109">
        <v>22</v>
      </c>
      <c r="CB33" s="2">
        <v>37</v>
      </c>
      <c r="CC33" s="112">
        <f t="shared" si="106"/>
        <v>0.10610932475884244</v>
      </c>
      <c r="CD33" s="112">
        <f t="shared" si="107"/>
        <v>0.42588235294117649</v>
      </c>
      <c r="CE33" s="112">
        <f t="shared" si="108"/>
        <v>0.39729990356798456</v>
      </c>
      <c r="CF33" s="112">
        <f t="shared" si="109"/>
        <v>0.52203856749311295</v>
      </c>
      <c r="CG33" s="112">
        <f t="shared" si="110"/>
        <v>0.65780730897009965</v>
      </c>
      <c r="CH33" s="87">
        <f t="shared" si="111"/>
        <v>103</v>
      </c>
      <c r="CI33" s="31">
        <f t="shared" si="112"/>
        <v>110</v>
      </c>
      <c r="CJ33" s="31">
        <f t="shared" si="113"/>
        <v>0</v>
      </c>
      <c r="CK33" s="31">
        <f t="shared" si="114"/>
        <v>0</v>
      </c>
      <c r="CL33" s="31">
        <f t="shared" si="115"/>
        <v>0</v>
      </c>
      <c r="CM33" s="113">
        <f t="shared" si="116"/>
        <v>0</v>
      </c>
      <c r="CN33" s="31">
        <f t="shared" si="117"/>
        <v>0</v>
      </c>
      <c r="CO33" s="31">
        <f t="shared" si="118"/>
        <v>0</v>
      </c>
      <c r="CP33" s="31">
        <f t="shared" si="119"/>
        <v>0</v>
      </c>
      <c r="CQ33" s="31">
        <f t="shared" si="120"/>
        <v>0</v>
      </c>
      <c r="CU33" s="88">
        <f t="shared" si="73"/>
        <v>0</v>
      </c>
      <c r="DC33" s="88">
        <f t="shared" si="121"/>
        <v>0</v>
      </c>
      <c r="DH33" s="32">
        <v>1</v>
      </c>
      <c r="DI33" s="32">
        <v>4</v>
      </c>
      <c r="DJ33" s="32">
        <v>4</v>
      </c>
      <c r="DK33" s="88">
        <f t="shared" si="122"/>
        <v>95</v>
      </c>
      <c r="DL33" s="32">
        <v>15</v>
      </c>
      <c r="DM33" s="32">
        <v>38</v>
      </c>
      <c r="DN33" s="32">
        <v>38</v>
      </c>
      <c r="DO33" s="32">
        <v>4</v>
      </c>
      <c r="DP33" s="32">
        <v>20</v>
      </c>
      <c r="DQ33" s="32">
        <v>26</v>
      </c>
      <c r="DR33" s="32">
        <v>27</v>
      </c>
      <c r="DS33" s="88">
        <f t="shared" si="123"/>
        <v>382</v>
      </c>
      <c r="DT33" s="32">
        <v>18</v>
      </c>
      <c r="DU33" s="32">
        <v>134</v>
      </c>
      <c r="DV33" s="32">
        <v>212</v>
      </c>
      <c r="DW33" s="32">
        <v>18</v>
      </c>
      <c r="EA33" s="88">
        <f t="shared" si="124"/>
        <v>0</v>
      </c>
      <c r="EI33" s="88">
        <f t="shared" si="125"/>
        <v>0</v>
      </c>
      <c r="EQ33" s="88">
        <f t="shared" si="126"/>
        <v>0</v>
      </c>
      <c r="EV33" s="32">
        <v>1</v>
      </c>
      <c r="EW33" s="32">
        <v>1</v>
      </c>
      <c r="EX33" s="32">
        <v>1</v>
      </c>
      <c r="EY33" s="88">
        <f t="shared" si="127"/>
        <v>10</v>
      </c>
      <c r="EZ33" s="32">
        <v>0</v>
      </c>
      <c r="FA33" s="32">
        <v>9</v>
      </c>
      <c r="FB33" s="32">
        <v>1</v>
      </c>
      <c r="FC33" s="32">
        <v>0</v>
      </c>
      <c r="FG33" s="88">
        <f t="shared" si="128"/>
        <v>0</v>
      </c>
      <c r="FO33" s="88">
        <f t="shared" si="129"/>
        <v>0</v>
      </c>
      <c r="FW33" s="110">
        <f t="shared" si="130"/>
        <v>0</v>
      </c>
      <c r="GB33" s="110">
        <f t="shared" si="131"/>
        <v>1</v>
      </c>
      <c r="GC33" s="110">
        <f t="shared" si="132"/>
        <v>1</v>
      </c>
      <c r="GD33" s="110">
        <f t="shared" si="133"/>
        <v>1</v>
      </c>
      <c r="GE33" s="110">
        <f t="shared" si="134"/>
        <v>10</v>
      </c>
      <c r="GF33" s="110">
        <f t="shared" si="135"/>
        <v>0</v>
      </c>
      <c r="GG33" s="110">
        <f t="shared" si="136"/>
        <v>9</v>
      </c>
      <c r="GH33" s="110">
        <f t="shared" si="137"/>
        <v>1</v>
      </c>
      <c r="GI33" s="110">
        <f t="shared" si="138"/>
        <v>0</v>
      </c>
      <c r="GJ33" s="114">
        <f t="shared" si="139"/>
        <v>0.26810631229235876</v>
      </c>
      <c r="GK33" s="90">
        <f t="shared" si="140"/>
        <v>7.268722466960352E-2</v>
      </c>
      <c r="GL33" s="2" t="s">
        <v>1641</v>
      </c>
      <c r="GM33" s="92" t="s">
        <v>1858</v>
      </c>
      <c r="GN33" s="92" t="s">
        <v>1649</v>
      </c>
      <c r="GO33" s="92" t="s">
        <v>2147</v>
      </c>
      <c r="GP33" s="2" t="s">
        <v>2186</v>
      </c>
      <c r="GQ33" s="2" t="s">
        <v>1743</v>
      </c>
      <c r="GR33" s="115">
        <v>447</v>
      </c>
      <c r="GS33" s="31">
        <f t="shared" si="141"/>
        <v>21</v>
      </c>
      <c r="GT33" s="31">
        <f t="shared" si="142"/>
        <v>31</v>
      </c>
      <c r="GU33" s="31">
        <f t="shared" si="143"/>
        <v>30</v>
      </c>
      <c r="GV33" s="31">
        <f t="shared" si="144"/>
        <v>477</v>
      </c>
      <c r="GW33" s="31">
        <f t="shared" si="145"/>
        <v>272</v>
      </c>
      <c r="GX33" s="31">
        <f t="shared" si="146"/>
        <v>444</v>
      </c>
    </row>
    <row r="34" spans="1:208" ht="15.75" hidden="1" customHeight="1" x14ac:dyDescent="0.25">
      <c r="A34" s="22" t="s">
        <v>1113</v>
      </c>
      <c r="B34" s="2" t="s">
        <v>26</v>
      </c>
      <c r="C34" s="116" t="s">
        <v>30</v>
      </c>
      <c r="D34" s="35" t="s">
        <v>26</v>
      </c>
      <c r="E34" s="117">
        <v>6</v>
      </c>
      <c r="F34" s="117">
        <v>66</v>
      </c>
      <c r="G34" s="117">
        <v>62</v>
      </c>
      <c r="H34" s="117">
        <v>134</v>
      </c>
      <c r="I34" s="95">
        <v>10</v>
      </c>
      <c r="J34" s="118">
        <v>4</v>
      </c>
      <c r="K34" s="118">
        <v>65</v>
      </c>
      <c r="L34" s="118">
        <v>115</v>
      </c>
      <c r="M34" s="118">
        <v>184</v>
      </c>
      <c r="N34" s="119">
        <v>12</v>
      </c>
      <c r="O34" s="119">
        <v>31</v>
      </c>
      <c r="P34" s="120">
        <v>254</v>
      </c>
      <c r="Q34" s="120">
        <v>301</v>
      </c>
      <c r="R34" s="120">
        <v>205</v>
      </c>
      <c r="S34" s="70">
        <f t="shared" si="88"/>
        <v>1.5748031496062992E-2</v>
      </c>
      <c r="T34" s="70">
        <f t="shared" si="89"/>
        <v>0.2159468438538206</v>
      </c>
      <c r="U34" s="70">
        <f t="shared" si="90"/>
        <v>0.22631578947368422</v>
      </c>
      <c r="V34" s="70">
        <f t="shared" si="91"/>
        <v>0.33201581027667987</v>
      </c>
      <c r="W34" s="70">
        <f t="shared" si="92"/>
        <v>0.5024390243902439</v>
      </c>
      <c r="X34" s="121">
        <v>325</v>
      </c>
      <c r="Y34" s="121">
        <v>254</v>
      </c>
      <c r="Z34" s="121">
        <v>301</v>
      </c>
      <c r="AA34" s="121">
        <v>205</v>
      </c>
      <c r="AB34" s="121">
        <v>69</v>
      </c>
      <c r="AC34" s="121">
        <v>70</v>
      </c>
      <c r="AD34" s="17">
        <v>10</v>
      </c>
      <c r="AE34" s="17">
        <v>13</v>
      </c>
      <c r="AF34" s="100">
        <v>14</v>
      </c>
      <c r="AG34" s="101">
        <v>18</v>
      </c>
      <c r="AH34" s="101">
        <v>85</v>
      </c>
      <c r="AI34" s="101">
        <v>129</v>
      </c>
      <c r="AJ34" s="101">
        <v>2</v>
      </c>
      <c r="AK34" s="101">
        <f t="shared" si="93"/>
        <v>234</v>
      </c>
      <c r="AL34" s="101">
        <f t="shared" si="94"/>
        <v>17</v>
      </c>
      <c r="AM34" s="101">
        <v>19</v>
      </c>
      <c r="AN34" s="102">
        <v>17</v>
      </c>
      <c r="AO34" s="103">
        <v>41</v>
      </c>
      <c r="AP34" s="74">
        <f t="shared" si="95"/>
        <v>7.0866141732283464E-2</v>
      </c>
      <c r="AQ34" s="74">
        <f t="shared" si="96"/>
        <v>0.28239202657807311</v>
      </c>
      <c r="AR34" s="104">
        <f t="shared" si="97"/>
        <v>0.28289473684210525</v>
      </c>
      <c r="AS34" s="104">
        <f t="shared" si="98"/>
        <v>0.38932806324110669</v>
      </c>
      <c r="AT34" s="104">
        <f t="shared" si="99"/>
        <v>0.54634146341463419</v>
      </c>
      <c r="AU34" s="105">
        <v>241</v>
      </c>
      <c r="AV34" s="105">
        <v>328</v>
      </c>
      <c r="AW34" s="105">
        <v>251</v>
      </c>
      <c r="AX34" s="100">
        <v>13</v>
      </c>
      <c r="AY34" s="106">
        <v>226</v>
      </c>
      <c r="AZ34" s="106">
        <v>8</v>
      </c>
      <c r="BA34" s="106">
        <v>93</v>
      </c>
      <c r="BB34" s="106">
        <v>122</v>
      </c>
      <c r="BC34" s="106">
        <v>3</v>
      </c>
      <c r="BD34" s="107">
        <v>15</v>
      </c>
      <c r="BE34" s="108">
        <v>26</v>
      </c>
      <c r="BF34" s="82">
        <f t="shared" si="100"/>
        <v>3.1872509960159362E-2</v>
      </c>
      <c r="BG34" s="82">
        <f t="shared" si="101"/>
        <v>0.28353658536585363</v>
      </c>
      <c r="BH34" s="83">
        <f t="shared" si="102"/>
        <v>0.25365853658536586</v>
      </c>
      <c r="BI34" s="83">
        <f t="shared" si="103"/>
        <v>0.35149384885764501</v>
      </c>
      <c r="BJ34" s="83">
        <f t="shared" si="104"/>
        <v>0.44398340248962653</v>
      </c>
      <c r="BK34" s="2">
        <v>247</v>
      </c>
      <c r="BL34" s="2">
        <v>324</v>
      </c>
      <c r="BM34" s="2">
        <v>250</v>
      </c>
      <c r="BN34" s="2">
        <v>177</v>
      </c>
      <c r="BO34" s="2">
        <v>75</v>
      </c>
      <c r="BP34" s="2">
        <v>75</v>
      </c>
      <c r="BQ34" s="109">
        <v>11</v>
      </c>
      <c r="BR34" s="109">
        <v>15</v>
      </c>
      <c r="BS34" s="110">
        <v>15</v>
      </c>
      <c r="BT34" s="109">
        <v>4</v>
      </c>
      <c r="BU34" s="109">
        <v>86</v>
      </c>
      <c r="BV34" s="109">
        <v>141</v>
      </c>
      <c r="BW34" s="109">
        <v>5</v>
      </c>
      <c r="BX34" s="84">
        <f t="shared" si="105"/>
        <v>236</v>
      </c>
      <c r="BY34" s="111">
        <v>15</v>
      </c>
      <c r="BZ34" s="109">
        <v>22</v>
      </c>
      <c r="CA34" s="109">
        <v>5</v>
      </c>
      <c r="CB34" s="2">
        <v>53</v>
      </c>
      <c r="CC34" s="112">
        <f t="shared" si="106"/>
        <v>1.6194331983805668E-2</v>
      </c>
      <c r="CD34" s="112">
        <f t="shared" si="107"/>
        <v>0.26543209876543211</v>
      </c>
      <c r="CE34" s="112">
        <f t="shared" si="108"/>
        <v>0.25456760048721072</v>
      </c>
      <c r="CF34" s="112">
        <f t="shared" si="109"/>
        <v>0.35714285714285715</v>
      </c>
      <c r="CG34" s="112">
        <f t="shared" si="110"/>
        <v>0.47599999999999998</v>
      </c>
      <c r="CH34" s="87">
        <f t="shared" si="111"/>
        <v>131</v>
      </c>
      <c r="CI34" s="31">
        <f t="shared" si="112"/>
        <v>131</v>
      </c>
      <c r="CJ34" s="31">
        <f t="shared" si="113"/>
        <v>0</v>
      </c>
      <c r="CK34" s="31">
        <f t="shared" si="114"/>
        <v>0</v>
      </c>
      <c r="CL34" s="31">
        <f t="shared" si="115"/>
        <v>0</v>
      </c>
      <c r="CM34" s="113">
        <f t="shared" si="116"/>
        <v>0</v>
      </c>
      <c r="CN34" s="31">
        <f t="shared" si="117"/>
        <v>0</v>
      </c>
      <c r="CO34" s="31">
        <f t="shared" si="118"/>
        <v>0</v>
      </c>
      <c r="CP34" s="31">
        <f t="shared" si="119"/>
        <v>0</v>
      </c>
      <c r="CQ34" s="31">
        <f t="shared" si="120"/>
        <v>0</v>
      </c>
      <c r="CU34" s="88">
        <f t="shared" si="73"/>
        <v>0</v>
      </c>
      <c r="DC34" s="88">
        <f t="shared" si="121"/>
        <v>0</v>
      </c>
      <c r="DH34" s="32">
        <v>2</v>
      </c>
      <c r="DI34" s="32">
        <v>6</v>
      </c>
      <c r="DJ34" s="32">
        <v>6</v>
      </c>
      <c r="DK34" s="88">
        <f t="shared" si="122"/>
        <v>73</v>
      </c>
      <c r="DL34" s="32">
        <v>4</v>
      </c>
      <c r="DM34" s="32">
        <v>31</v>
      </c>
      <c r="DN34" s="32">
        <v>36</v>
      </c>
      <c r="DO34" s="32">
        <v>2</v>
      </c>
      <c r="DP34" s="32">
        <v>9</v>
      </c>
      <c r="DQ34" s="32">
        <v>9</v>
      </c>
      <c r="DR34" s="32">
        <v>9</v>
      </c>
      <c r="DS34" s="88">
        <f t="shared" si="123"/>
        <v>163</v>
      </c>
      <c r="DT34" s="32">
        <v>0</v>
      </c>
      <c r="DU34" s="32">
        <v>55</v>
      </c>
      <c r="DV34" s="32">
        <v>105</v>
      </c>
      <c r="DW34" s="32">
        <v>3</v>
      </c>
      <c r="EA34" s="88">
        <f t="shared" si="124"/>
        <v>0</v>
      </c>
      <c r="EI34" s="88">
        <f t="shared" si="125"/>
        <v>0</v>
      </c>
      <c r="EQ34" s="88">
        <f t="shared" si="126"/>
        <v>0</v>
      </c>
      <c r="EY34" s="88">
        <f t="shared" si="127"/>
        <v>0</v>
      </c>
      <c r="FG34" s="88">
        <f t="shared" si="128"/>
        <v>0</v>
      </c>
      <c r="FO34" s="88">
        <f t="shared" si="129"/>
        <v>0</v>
      </c>
      <c r="FW34" s="110">
        <f t="shared" si="130"/>
        <v>0</v>
      </c>
      <c r="GB34" s="110">
        <f t="shared" si="131"/>
        <v>0</v>
      </c>
      <c r="GC34" s="110">
        <f t="shared" si="132"/>
        <v>0</v>
      </c>
      <c r="GD34" s="110">
        <f t="shared" si="133"/>
        <v>0</v>
      </c>
      <c r="GE34" s="110">
        <f t="shared" si="134"/>
        <v>0</v>
      </c>
      <c r="GF34" s="110">
        <f t="shared" si="135"/>
        <v>0</v>
      </c>
      <c r="GG34" s="110">
        <f t="shared" si="136"/>
        <v>0</v>
      </c>
      <c r="GH34" s="110">
        <f t="shared" si="137"/>
        <v>0</v>
      </c>
      <c r="GI34" s="110">
        <f t="shared" si="138"/>
        <v>0</v>
      </c>
      <c r="GJ34" s="114">
        <f t="shared" si="139"/>
        <v>-5.2621359223301016E-2</v>
      </c>
      <c r="GK34" s="90">
        <f t="shared" si="140"/>
        <v>4.4247787610619468E-2</v>
      </c>
      <c r="GL34" s="2" t="s">
        <v>2306</v>
      </c>
      <c r="GM34" s="92" t="s">
        <v>1544</v>
      </c>
      <c r="GN34" s="2" t="s">
        <v>1423</v>
      </c>
      <c r="GO34" s="92" t="s">
        <v>2177</v>
      </c>
      <c r="GP34" s="2" t="s">
        <v>2243</v>
      </c>
      <c r="GQ34" s="2" t="s">
        <v>1830</v>
      </c>
      <c r="GR34" s="115">
        <v>320</v>
      </c>
      <c r="GS34" s="31">
        <f t="shared" si="141"/>
        <v>11</v>
      </c>
      <c r="GT34" s="31">
        <f t="shared" si="142"/>
        <v>15</v>
      </c>
      <c r="GU34" s="31">
        <f t="shared" si="143"/>
        <v>15</v>
      </c>
      <c r="GV34" s="31">
        <f t="shared" si="144"/>
        <v>236</v>
      </c>
      <c r="GW34" s="31">
        <f t="shared" si="145"/>
        <v>146</v>
      </c>
      <c r="GX34" s="31">
        <f t="shared" si="146"/>
        <v>232</v>
      </c>
      <c r="GY34" s="33"/>
      <c r="GZ34" s="33"/>
    </row>
    <row r="35" spans="1:208" ht="15.75" hidden="1" customHeight="1" x14ac:dyDescent="0.25">
      <c r="A35" s="22" t="s">
        <v>1113</v>
      </c>
      <c r="B35" s="2" t="s">
        <v>26</v>
      </c>
      <c r="C35" s="116" t="s">
        <v>31</v>
      </c>
      <c r="D35" s="35" t="s">
        <v>26</v>
      </c>
      <c r="E35" s="117">
        <v>15</v>
      </c>
      <c r="F35" s="117">
        <v>36</v>
      </c>
      <c r="G35" s="117">
        <v>92</v>
      </c>
      <c r="H35" s="117">
        <v>143</v>
      </c>
      <c r="I35" s="95">
        <v>11</v>
      </c>
      <c r="J35" s="118">
        <v>8</v>
      </c>
      <c r="K35" s="118">
        <v>37</v>
      </c>
      <c r="L35" s="118">
        <v>108</v>
      </c>
      <c r="M35" s="118">
        <v>153</v>
      </c>
      <c r="N35" s="119">
        <v>28</v>
      </c>
      <c r="O35" s="119">
        <v>1</v>
      </c>
      <c r="P35" s="120">
        <v>131</v>
      </c>
      <c r="Q35" s="120">
        <v>151</v>
      </c>
      <c r="R35" s="120">
        <v>110</v>
      </c>
      <c r="S35" s="70">
        <f t="shared" si="88"/>
        <v>6.1068702290076333E-2</v>
      </c>
      <c r="T35" s="70">
        <f t="shared" si="89"/>
        <v>0.24503311258278146</v>
      </c>
      <c r="U35" s="70">
        <f t="shared" si="90"/>
        <v>0.31887755102040816</v>
      </c>
      <c r="V35" s="70">
        <f t="shared" si="91"/>
        <v>0.44827586206896552</v>
      </c>
      <c r="W35" s="70">
        <f t="shared" si="92"/>
        <v>0.72727272727272729</v>
      </c>
      <c r="X35" s="121">
        <v>154</v>
      </c>
      <c r="Y35" s="121">
        <v>131</v>
      </c>
      <c r="Z35" s="121">
        <v>151</v>
      </c>
      <c r="AA35" s="121">
        <v>110</v>
      </c>
      <c r="AB35" s="121">
        <v>30</v>
      </c>
      <c r="AC35" s="121">
        <v>35</v>
      </c>
      <c r="AD35" s="17">
        <v>7</v>
      </c>
      <c r="AE35" s="17">
        <v>11</v>
      </c>
      <c r="AF35" s="100">
        <v>12</v>
      </c>
      <c r="AG35" s="101">
        <v>11</v>
      </c>
      <c r="AH35" s="101">
        <v>54</v>
      </c>
      <c r="AI35" s="101">
        <v>95</v>
      </c>
      <c r="AJ35" s="101">
        <v>1</v>
      </c>
      <c r="AK35" s="101">
        <f t="shared" si="93"/>
        <v>161</v>
      </c>
      <c r="AL35" s="101">
        <f t="shared" si="94"/>
        <v>21</v>
      </c>
      <c r="AM35" s="101">
        <v>22</v>
      </c>
      <c r="AN35" s="102">
        <v>1</v>
      </c>
      <c r="AO35" s="103">
        <v>4</v>
      </c>
      <c r="AP35" s="74">
        <f t="shared" si="95"/>
        <v>8.3969465648854963E-2</v>
      </c>
      <c r="AQ35" s="74">
        <f t="shared" si="96"/>
        <v>0.35761589403973509</v>
      </c>
      <c r="AR35" s="104">
        <f t="shared" si="97"/>
        <v>0.35459183673469385</v>
      </c>
      <c r="AS35" s="104">
        <f t="shared" si="98"/>
        <v>0.49042145593869729</v>
      </c>
      <c r="AT35" s="104">
        <f t="shared" si="99"/>
        <v>0.67272727272727273</v>
      </c>
      <c r="AU35" s="105">
        <v>116</v>
      </c>
      <c r="AV35" s="105">
        <v>160</v>
      </c>
      <c r="AW35" s="105">
        <v>127</v>
      </c>
      <c r="AX35" s="100">
        <v>14</v>
      </c>
      <c r="AY35" s="106">
        <v>186</v>
      </c>
      <c r="AZ35" s="106">
        <v>16</v>
      </c>
      <c r="BA35" s="106">
        <v>53</v>
      </c>
      <c r="BB35" s="106">
        <v>111</v>
      </c>
      <c r="BC35" s="106">
        <v>6</v>
      </c>
      <c r="BD35" s="107">
        <v>24</v>
      </c>
      <c r="BE35" s="108">
        <v>9</v>
      </c>
      <c r="BF35" s="82">
        <f t="shared" si="100"/>
        <v>0.12598425196850394</v>
      </c>
      <c r="BG35" s="82">
        <f t="shared" si="101"/>
        <v>0.33124999999999999</v>
      </c>
      <c r="BH35" s="83">
        <f t="shared" si="102"/>
        <v>0.38709677419354838</v>
      </c>
      <c r="BI35" s="83">
        <f t="shared" si="103"/>
        <v>0.50724637681159424</v>
      </c>
      <c r="BJ35" s="83">
        <f t="shared" si="104"/>
        <v>0.75</v>
      </c>
      <c r="BK35" s="2">
        <v>108</v>
      </c>
      <c r="BL35" s="2">
        <v>146</v>
      </c>
      <c r="BM35" s="2">
        <v>121</v>
      </c>
      <c r="BN35" s="2">
        <v>83</v>
      </c>
      <c r="BO35" s="2">
        <v>36</v>
      </c>
      <c r="BP35" s="2">
        <v>33</v>
      </c>
      <c r="BQ35" s="109">
        <v>8</v>
      </c>
      <c r="BR35" s="109">
        <v>15</v>
      </c>
      <c r="BS35" s="110">
        <v>15</v>
      </c>
      <c r="BT35" s="109">
        <v>22</v>
      </c>
      <c r="BU35" s="109">
        <v>71</v>
      </c>
      <c r="BV35" s="109">
        <v>135</v>
      </c>
      <c r="BW35" s="109">
        <v>4</v>
      </c>
      <c r="BX35" s="84">
        <f t="shared" si="105"/>
        <v>232</v>
      </c>
      <c r="BY35" s="111">
        <v>3</v>
      </c>
      <c r="BZ35" s="109">
        <v>34</v>
      </c>
      <c r="CA35" s="109">
        <v>4</v>
      </c>
      <c r="CB35" s="2">
        <v>11</v>
      </c>
      <c r="CC35" s="112">
        <f t="shared" si="106"/>
        <v>0.20370370370370369</v>
      </c>
      <c r="CD35" s="112">
        <f t="shared" si="107"/>
        <v>0.4863013698630137</v>
      </c>
      <c r="CE35" s="112">
        <f t="shared" si="108"/>
        <v>0.51733333333333331</v>
      </c>
      <c r="CF35" s="112">
        <f t="shared" si="109"/>
        <v>0.64419475655430714</v>
      </c>
      <c r="CG35" s="112">
        <f t="shared" si="110"/>
        <v>0.83471074380165289</v>
      </c>
      <c r="CH35" s="87">
        <f t="shared" si="111"/>
        <v>20</v>
      </c>
      <c r="CI35" s="31">
        <f t="shared" si="112"/>
        <v>11</v>
      </c>
      <c r="CJ35" s="31">
        <f t="shared" si="113"/>
        <v>0</v>
      </c>
      <c r="CK35" s="31">
        <f t="shared" si="114"/>
        <v>0</v>
      </c>
      <c r="CL35" s="31">
        <f t="shared" si="115"/>
        <v>0</v>
      </c>
      <c r="CM35" s="113">
        <f t="shared" si="116"/>
        <v>0</v>
      </c>
      <c r="CN35" s="31">
        <f t="shared" si="117"/>
        <v>0</v>
      </c>
      <c r="CO35" s="31">
        <f t="shared" si="118"/>
        <v>0</v>
      </c>
      <c r="CP35" s="31">
        <f t="shared" si="119"/>
        <v>0</v>
      </c>
      <c r="CQ35" s="31">
        <f t="shared" si="120"/>
        <v>0</v>
      </c>
      <c r="CU35" s="88">
        <f t="shared" si="73"/>
        <v>0</v>
      </c>
      <c r="DC35" s="88">
        <f t="shared" si="121"/>
        <v>0</v>
      </c>
      <c r="DH35" s="32">
        <v>2</v>
      </c>
      <c r="DI35" s="32">
        <v>6</v>
      </c>
      <c r="DJ35" s="32">
        <v>7</v>
      </c>
      <c r="DK35" s="88">
        <f t="shared" si="122"/>
        <v>90</v>
      </c>
      <c r="DL35" s="32">
        <v>8</v>
      </c>
      <c r="DM35" s="32">
        <v>26</v>
      </c>
      <c r="DN35" s="32">
        <v>55</v>
      </c>
      <c r="DO35" s="32">
        <v>1</v>
      </c>
      <c r="DP35" s="32">
        <v>5</v>
      </c>
      <c r="DQ35" s="32">
        <v>7</v>
      </c>
      <c r="DR35" s="32">
        <v>6</v>
      </c>
      <c r="DS35" s="88">
        <f t="shared" si="123"/>
        <v>97</v>
      </c>
      <c r="DT35" s="32">
        <v>4</v>
      </c>
      <c r="DU35" s="32">
        <v>22</v>
      </c>
      <c r="DV35" s="32">
        <v>68</v>
      </c>
      <c r="DW35" s="32">
        <v>3</v>
      </c>
      <c r="EA35" s="88">
        <f t="shared" si="124"/>
        <v>0</v>
      </c>
      <c r="EI35" s="88">
        <f t="shared" si="125"/>
        <v>0</v>
      </c>
      <c r="EN35" s="32">
        <v>1</v>
      </c>
      <c r="EO35" s="32">
        <v>2</v>
      </c>
      <c r="EP35" s="32">
        <v>2</v>
      </c>
      <c r="EQ35" s="88">
        <f t="shared" si="126"/>
        <v>45</v>
      </c>
      <c r="ER35" s="32">
        <v>10</v>
      </c>
      <c r="ES35" s="32">
        <v>23</v>
      </c>
      <c r="ET35" s="32">
        <v>12</v>
      </c>
      <c r="EU35" s="32">
        <v>0</v>
      </c>
      <c r="EY35" s="88">
        <f t="shared" si="127"/>
        <v>0</v>
      </c>
      <c r="FG35" s="88">
        <f t="shared" si="128"/>
        <v>0</v>
      </c>
      <c r="FO35" s="88">
        <f t="shared" si="129"/>
        <v>0</v>
      </c>
      <c r="FW35" s="110">
        <f t="shared" si="130"/>
        <v>0</v>
      </c>
      <c r="GB35" s="110">
        <f t="shared" si="131"/>
        <v>0</v>
      </c>
      <c r="GC35" s="110">
        <f t="shared" si="132"/>
        <v>0</v>
      </c>
      <c r="GD35" s="110">
        <f t="shared" si="133"/>
        <v>0</v>
      </c>
      <c r="GE35" s="110">
        <f t="shared" si="134"/>
        <v>0</v>
      </c>
      <c r="GF35" s="110">
        <f t="shared" si="135"/>
        <v>0</v>
      </c>
      <c r="GG35" s="110">
        <f t="shared" si="136"/>
        <v>0</v>
      </c>
      <c r="GH35" s="110">
        <f t="shared" si="137"/>
        <v>0</v>
      </c>
      <c r="GI35" s="110">
        <f t="shared" si="138"/>
        <v>0</v>
      </c>
      <c r="GJ35" s="114">
        <f t="shared" si="139"/>
        <v>0.14772727272727268</v>
      </c>
      <c r="GK35" s="90">
        <f t="shared" si="140"/>
        <v>0.24731182795698925</v>
      </c>
      <c r="GL35" s="92" t="s">
        <v>1895</v>
      </c>
      <c r="GM35" s="92" t="s">
        <v>1896</v>
      </c>
      <c r="GN35" s="2" t="s">
        <v>1897</v>
      </c>
      <c r="GO35" s="92" t="s">
        <v>1898</v>
      </c>
      <c r="GP35" s="2" t="s">
        <v>1613</v>
      </c>
      <c r="GQ35" s="2" t="s">
        <v>1583</v>
      </c>
      <c r="GR35" s="115">
        <v>142</v>
      </c>
      <c r="GS35" s="31">
        <f t="shared" si="141"/>
        <v>7</v>
      </c>
      <c r="GT35" s="31">
        <f t="shared" si="142"/>
        <v>13</v>
      </c>
      <c r="GU35" s="31">
        <f t="shared" si="143"/>
        <v>13</v>
      </c>
      <c r="GV35" s="31">
        <f t="shared" si="144"/>
        <v>187</v>
      </c>
      <c r="GW35" s="31">
        <f t="shared" si="145"/>
        <v>127</v>
      </c>
      <c r="GX35" s="31">
        <f t="shared" si="146"/>
        <v>175</v>
      </c>
    </row>
    <row r="36" spans="1:208" ht="15.75" hidden="1" customHeight="1" x14ac:dyDescent="0.25">
      <c r="A36" s="22" t="s">
        <v>1113</v>
      </c>
      <c r="B36" s="2" t="s">
        <v>26</v>
      </c>
      <c r="C36" s="116" t="s">
        <v>32</v>
      </c>
      <c r="D36" s="35" t="s">
        <v>26</v>
      </c>
      <c r="E36" s="117">
        <v>53</v>
      </c>
      <c r="F36" s="117">
        <v>239</v>
      </c>
      <c r="G36" s="117">
        <v>356</v>
      </c>
      <c r="H36" s="117">
        <v>648</v>
      </c>
      <c r="I36" s="95">
        <v>42</v>
      </c>
      <c r="J36" s="118">
        <v>49</v>
      </c>
      <c r="K36" s="118">
        <v>239</v>
      </c>
      <c r="L36" s="118">
        <v>389</v>
      </c>
      <c r="M36" s="118">
        <v>677</v>
      </c>
      <c r="N36" s="119">
        <v>98</v>
      </c>
      <c r="O36" s="119">
        <v>60</v>
      </c>
      <c r="P36" s="120">
        <v>515</v>
      </c>
      <c r="Q36" s="120">
        <v>673</v>
      </c>
      <c r="R36" s="120">
        <v>480</v>
      </c>
      <c r="S36" s="70">
        <f t="shared" si="88"/>
        <v>9.5145631067961159E-2</v>
      </c>
      <c r="T36" s="70">
        <f t="shared" si="89"/>
        <v>0.35512630014858843</v>
      </c>
      <c r="U36" s="70">
        <f t="shared" si="90"/>
        <v>0.34712230215827339</v>
      </c>
      <c r="V36" s="70">
        <f t="shared" si="91"/>
        <v>0.45967042497831745</v>
      </c>
      <c r="W36" s="70">
        <f t="shared" si="92"/>
        <v>0.60624999999999996</v>
      </c>
      <c r="X36" s="121">
        <v>676</v>
      </c>
      <c r="Y36" s="121">
        <v>515</v>
      </c>
      <c r="Z36" s="121">
        <v>673</v>
      </c>
      <c r="AA36" s="121">
        <v>480</v>
      </c>
      <c r="AB36" s="121">
        <v>157</v>
      </c>
      <c r="AC36" s="121">
        <v>124</v>
      </c>
      <c r="AD36" s="17">
        <v>28</v>
      </c>
      <c r="AE36" s="17">
        <v>44</v>
      </c>
      <c r="AF36" s="100">
        <v>43</v>
      </c>
      <c r="AG36" s="101">
        <v>46</v>
      </c>
      <c r="AH36" s="101">
        <v>213</v>
      </c>
      <c r="AI36" s="101">
        <v>365</v>
      </c>
      <c r="AJ36" s="101">
        <v>21</v>
      </c>
      <c r="AK36" s="101">
        <f t="shared" si="93"/>
        <v>645</v>
      </c>
      <c r="AL36" s="101">
        <f t="shared" si="94"/>
        <v>86</v>
      </c>
      <c r="AM36" s="101">
        <v>107</v>
      </c>
      <c r="AN36" s="102">
        <v>45</v>
      </c>
      <c r="AO36" s="103">
        <v>58</v>
      </c>
      <c r="AP36" s="74">
        <f t="shared" si="95"/>
        <v>8.9320388349514557E-2</v>
      </c>
      <c r="AQ36" s="74">
        <f t="shared" si="96"/>
        <v>0.31649331352154531</v>
      </c>
      <c r="AR36" s="104">
        <f t="shared" si="97"/>
        <v>0.32254196642685851</v>
      </c>
      <c r="AS36" s="104">
        <f t="shared" si="98"/>
        <v>0.42671292281006074</v>
      </c>
      <c r="AT36" s="104">
        <f t="shared" si="99"/>
        <v>0.58125000000000004</v>
      </c>
      <c r="AU36" s="105">
        <v>492</v>
      </c>
      <c r="AV36" s="105">
        <v>656</v>
      </c>
      <c r="AW36" s="105">
        <v>463</v>
      </c>
      <c r="AX36" s="100">
        <v>48</v>
      </c>
      <c r="AY36" s="106">
        <v>816</v>
      </c>
      <c r="AZ36" s="106">
        <v>55</v>
      </c>
      <c r="BA36" s="106">
        <v>231</v>
      </c>
      <c r="BB36" s="106">
        <v>505</v>
      </c>
      <c r="BC36" s="106">
        <v>25</v>
      </c>
      <c r="BD36" s="107">
        <v>116</v>
      </c>
      <c r="BE36" s="108">
        <v>25</v>
      </c>
      <c r="BF36" s="82">
        <f t="shared" si="100"/>
        <v>0.11879049676025918</v>
      </c>
      <c r="BG36" s="82">
        <f t="shared" si="101"/>
        <v>0.35213414634146339</v>
      </c>
      <c r="BH36" s="83">
        <f t="shared" si="102"/>
        <v>0.41899441340782123</v>
      </c>
      <c r="BI36" s="83">
        <f t="shared" si="103"/>
        <v>0.54006968641114983</v>
      </c>
      <c r="BJ36" s="83">
        <f t="shared" si="104"/>
        <v>0.79065040650406504</v>
      </c>
      <c r="BK36" s="2">
        <v>484</v>
      </c>
      <c r="BL36" s="2">
        <v>614</v>
      </c>
      <c r="BM36" s="2">
        <v>483</v>
      </c>
      <c r="BN36" s="2">
        <v>324</v>
      </c>
      <c r="BO36" s="2">
        <v>138</v>
      </c>
      <c r="BP36" s="2">
        <v>138</v>
      </c>
      <c r="BQ36" s="109">
        <v>29</v>
      </c>
      <c r="BR36" s="109">
        <v>50</v>
      </c>
      <c r="BS36" s="110">
        <v>47</v>
      </c>
      <c r="BT36" s="109">
        <v>50</v>
      </c>
      <c r="BU36" s="109">
        <v>274</v>
      </c>
      <c r="BV36" s="109">
        <v>426</v>
      </c>
      <c r="BW36" s="109">
        <v>38</v>
      </c>
      <c r="BX36" s="84">
        <f t="shared" si="105"/>
        <v>788</v>
      </c>
      <c r="BY36" s="111">
        <v>12</v>
      </c>
      <c r="BZ36" s="109">
        <v>81</v>
      </c>
      <c r="CA36" s="109">
        <v>38</v>
      </c>
      <c r="CB36" s="2">
        <v>50</v>
      </c>
      <c r="CC36" s="112">
        <f t="shared" si="106"/>
        <v>0.10330578512396695</v>
      </c>
      <c r="CD36" s="112">
        <f t="shared" si="107"/>
        <v>0.44625407166123776</v>
      </c>
      <c r="CE36" s="112">
        <f t="shared" si="108"/>
        <v>0.42314990512333966</v>
      </c>
      <c r="CF36" s="112">
        <f t="shared" si="109"/>
        <v>0.56426618049225163</v>
      </c>
      <c r="CG36" s="112">
        <f t="shared" si="110"/>
        <v>0.7142857142857143</v>
      </c>
      <c r="CH36" s="87">
        <f t="shared" si="111"/>
        <v>138</v>
      </c>
      <c r="CI36" s="31">
        <f t="shared" si="112"/>
        <v>145</v>
      </c>
      <c r="CJ36" s="31">
        <f t="shared" si="113"/>
        <v>0</v>
      </c>
      <c r="CK36" s="31">
        <f t="shared" si="114"/>
        <v>0</v>
      </c>
      <c r="CL36" s="31">
        <f t="shared" si="115"/>
        <v>0</v>
      </c>
      <c r="CM36" s="113">
        <f t="shared" si="116"/>
        <v>0</v>
      </c>
      <c r="CN36" s="31">
        <f t="shared" si="117"/>
        <v>0</v>
      </c>
      <c r="CO36" s="31">
        <f t="shared" si="118"/>
        <v>0</v>
      </c>
      <c r="CP36" s="31">
        <f t="shared" si="119"/>
        <v>0</v>
      </c>
      <c r="CQ36" s="31">
        <f t="shared" si="120"/>
        <v>0</v>
      </c>
      <c r="CU36" s="88">
        <f t="shared" si="73"/>
        <v>0</v>
      </c>
      <c r="DC36" s="88">
        <f t="shared" si="121"/>
        <v>0</v>
      </c>
      <c r="DH36" s="32">
        <v>2</v>
      </c>
      <c r="DI36" s="32">
        <v>7</v>
      </c>
      <c r="DJ36" s="32">
        <v>7</v>
      </c>
      <c r="DK36" s="88">
        <f t="shared" si="122"/>
        <v>140</v>
      </c>
      <c r="DL36" s="32">
        <v>35</v>
      </c>
      <c r="DM36" s="32">
        <v>71</v>
      </c>
      <c r="DN36" s="32">
        <v>27</v>
      </c>
      <c r="DO36" s="32">
        <v>7</v>
      </c>
      <c r="DP36" s="32">
        <v>25</v>
      </c>
      <c r="DQ36" s="32">
        <v>41</v>
      </c>
      <c r="DR36" s="32">
        <v>35</v>
      </c>
      <c r="DS36" s="88">
        <f t="shared" si="123"/>
        <v>619</v>
      </c>
      <c r="DT36" s="32">
        <v>14</v>
      </c>
      <c r="DU36" s="32">
        <v>182</v>
      </c>
      <c r="DV36" s="32">
        <v>392</v>
      </c>
      <c r="DW36" s="32">
        <v>31</v>
      </c>
      <c r="DX36" s="32">
        <v>1</v>
      </c>
      <c r="DY36" s="32">
        <v>1</v>
      </c>
      <c r="DZ36" s="32">
        <v>4</v>
      </c>
      <c r="EA36" s="88">
        <f t="shared" si="124"/>
        <v>19</v>
      </c>
      <c r="EB36" s="32">
        <v>1</v>
      </c>
      <c r="EC36" s="32">
        <v>13</v>
      </c>
      <c r="ED36" s="32">
        <v>5</v>
      </c>
      <c r="EI36" s="88">
        <f t="shared" si="125"/>
        <v>0</v>
      </c>
      <c r="EQ36" s="88">
        <f t="shared" si="126"/>
        <v>0</v>
      </c>
      <c r="EV36" s="32">
        <v>1</v>
      </c>
      <c r="EW36" s="32">
        <v>1</v>
      </c>
      <c r="EX36" s="32">
        <v>1</v>
      </c>
      <c r="EY36" s="88">
        <f t="shared" si="127"/>
        <v>10</v>
      </c>
      <c r="EZ36" s="32">
        <v>0</v>
      </c>
      <c r="FA36" s="32">
        <v>8</v>
      </c>
      <c r="FB36" s="32">
        <v>2</v>
      </c>
      <c r="FC36" s="32">
        <v>0</v>
      </c>
      <c r="FG36" s="88">
        <f t="shared" si="128"/>
        <v>0</v>
      </c>
      <c r="FO36" s="88">
        <f t="shared" si="129"/>
        <v>0</v>
      </c>
      <c r="FW36" s="110">
        <f t="shared" si="130"/>
        <v>0</v>
      </c>
      <c r="GB36" s="110">
        <f t="shared" si="131"/>
        <v>1</v>
      </c>
      <c r="GC36" s="110">
        <f t="shared" si="132"/>
        <v>1</v>
      </c>
      <c r="GD36" s="110">
        <f t="shared" si="133"/>
        <v>1</v>
      </c>
      <c r="GE36" s="110">
        <f t="shared" si="134"/>
        <v>10</v>
      </c>
      <c r="GF36" s="110">
        <f t="shared" si="135"/>
        <v>0</v>
      </c>
      <c r="GG36" s="110">
        <f t="shared" si="136"/>
        <v>8</v>
      </c>
      <c r="GH36" s="110">
        <f t="shared" si="137"/>
        <v>2</v>
      </c>
      <c r="GI36" s="110">
        <f t="shared" si="138"/>
        <v>0</v>
      </c>
      <c r="GJ36" s="114">
        <f t="shared" si="139"/>
        <v>0.17820324005891028</v>
      </c>
      <c r="GK36" s="90">
        <f t="shared" si="140"/>
        <v>-3.4313725490196081E-2</v>
      </c>
      <c r="GL36" s="2" t="s">
        <v>2232</v>
      </c>
      <c r="GM36" s="2" t="s">
        <v>2196</v>
      </c>
      <c r="GN36" s="92" t="s">
        <v>1966</v>
      </c>
      <c r="GO36" s="92" t="s">
        <v>2133</v>
      </c>
      <c r="GP36" s="92" t="s">
        <v>1655</v>
      </c>
      <c r="GQ36" s="2" t="s">
        <v>2281</v>
      </c>
      <c r="GR36" s="115">
        <v>594</v>
      </c>
      <c r="GS36" s="31">
        <f t="shared" si="141"/>
        <v>28</v>
      </c>
      <c r="GT36" s="31">
        <f t="shared" si="142"/>
        <v>46</v>
      </c>
      <c r="GU36" s="31">
        <f t="shared" si="143"/>
        <v>49</v>
      </c>
      <c r="GV36" s="31">
        <f t="shared" si="144"/>
        <v>778</v>
      </c>
      <c r="GW36" s="31">
        <f t="shared" si="145"/>
        <v>462</v>
      </c>
      <c r="GX36" s="31">
        <f t="shared" si="146"/>
        <v>728</v>
      </c>
    </row>
    <row r="37" spans="1:208" ht="15.75" hidden="1" customHeight="1" x14ac:dyDescent="0.25">
      <c r="A37" s="22" t="s">
        <v>1113</v>
      </c>
      <c r="B37" s="2" t="s">
        <v>26</v>
      </c>
      <c r="C37" s="116" t="s">
        <v>33</v>
      </c>
      <c r="D37" s="35" t="s">
        <v>26</v>
      </c>
      <c r="E37" s="117">
        <v>52</v>
      </c>
      <c r="F37" s="117">
        <v>166</v>
      </c>
      <c r="G37" s="117">
        <v>224</v>
      </c>
      <c r="H37" s="117">
        <v>442</v>
      </c>
      <c r="I37" s="95">
        <v>30</v>
      </c>
      <c r="J37" s="118">
        <v>41</v>
      </c>
      <c r="K37" s="118">
        <v>159</v>
      </c>
      <c r="L37" s="118">
        <v>253</v>
      </c>
      <c r="M37" s="118">
        <v>453</v>
      </c>
      <c r="N37" s="119">
        <v>55</v>
      </c>
      <c r="O37" s="119">
        <v>21</v>
      </c>
      <c r="P37" s="120">
        <v>345</v>
      </c>
      <c r="Q37" s="120">
        <v>379</v>
      </c>
      <c r="R37" s="120">
        <v>300</v>
      </c>
      <c r="S37" s="70">
        <f t="shared" si="88"/>
        <v>0.11884057971014493</v>
      </c>
      <c r="T37" s="70">
        <f t="shared" si="89"/>
        <v>0.41952506596306066</v>
      </c>
      <c r="U37" s="70">
        <f t="shared" si="90"/>
        <v>0.388671875</v>
      </c>
      <c r="V37" s="70">
        <f t="shared" si="91"/>
        <v>0.52577319587628868</v>
      </c>
      <c r="W37" s="70">
        <f t="shared" si="92"/>
        <v>0.66</v>
      </c>
      <c r="X37" s="121">
        <v>396</v>
      </c>
      <c r="Y37" s="121">
        <v>345</v>
      </c>
      <c r="Z37" s="121">
        <v>379</v>
      </c>
      <c r="AA37" s="121">
        <v>300</v>
      </c>
      <c r="AB37" s="121">
        <v>124</v>
      </c>
      <c r="AC37" s="121">
        <v>95</v>
      </c>
      <c r="AD37" s="17">
        <v>22</v>
      </c>
      <c r="AE37" s="17">
        <v>29</v>
      </c>
      <c r="AF37" s="100">
        <v>31</v>
      </c>
      <c r="AG37" s="101">
        <v>59</v>
      </c>
      <c r="AH37" s="101">
        <v>149</v>
      </c>
      <c r="AI37" s="101">
        <v>233</v>
      </c>
      <c r="AJ37" s="101">
        <v>10</v>
      </c>
      <c r="AK37" s="101">
        <f t="shared" si="93"/>
        <v>451</v>
      </c>
      <c r="AL37" s="101">
        <f t="shared" si="94"/>
        <v>64</v>
      </c>
      <c r="AM37" s="101">
        <v>74</v>
      </c>
      <c r="AN37" s="102">
        <v>16</v>
      </c>
      <c r="AO37" s="103">
        <v>33</v>
      </c>
      <c r="AP37" s="74">
        <f t="shared" si="95"/>
        <v>0.17101449275362318</v>
      </c>
      <c r="AQ37" s="74">
        <f t="shared" si="96"/>
        <v>0.39313984168865435</v>
      </c>
      <c r="AR37" s="104">
        <f t="shared" si="97"/>
        <v>0.3681640625</v>
      </c>
      <c r="AS37" s="104">
        <f t="shared" si="98"/>
        <v>0.46833578792341679</v>
      </c>
      <c r="AT37" s="104">
        <f t="shared" si="99"/>
        <v>0.56333333333333335</v>
      </c>
      <c r="AU37" s="105">
        <v>335</v>
      </c>
      <c r="AV37" s="105">
        <v>443</v>
      </c>
      <c r="AW37" s="105">
        <v>323</v>
      </c>
      <c r="AX37" s="100">
        <v>29</v>
      </c>
      <c r="AY37" s="106">
        <v>401</v>
      </c>
      <c r="AZ37" s="106">
        <v>43</v>
      </c>
      <c r="BA37" s="106">
        <v>151</v>
      </c>
      <c r="BB37" s="106">
        <v>194</v>
      </c>
      <c r="BC37" s="106">
        <v>13</v>
      </c>
      <c r="BD37" s="107">
        <v>37</v>
      </c>
      <c r="BE37" s="108">
        <v>17</v>
      </c>
      <c r="BF37" s="82">
        <f t="shared" si="100"/>
        <v>0.13312693498452013</v>
      </c>
      <c r="BG37" s="82">
        <f t="shared" si="101"/>
        <v>0.34085778781038373</v>
      </c>
      <c r="BH37" s="83">
        <f t="shared" si="102"/>
        <v>0.31880108991825612</v>
      </c>
      <c r="BI37" s="83">
        <f t="shared" si="103"/>
        <v>0.39588688946015427</v>
      </c>
      <c r="BJ37" s="83">
        <f t="shared" si="104"/>
        <v>0.46865671641791046</v>
      </c>
      <c r="BK37" s="2">
        <v>334</v>
      </c>
      <c r="BL37" s="2">
        <v>436</v>
      </c>
      <c r="BM37" s="2">
        <v>304</v>
      </c>
      <c r="BN37" s="2">
        <v>200</v>
      </c>
      <c r="BO37" s="2">
        <v>124</v>
      </c>
      <c r="BP37" s="2">
        <v>85</v>
      </c>
      <c r="BQ37" s="109">
        <v>18</v>
      </c>
      <c r="BR37" s="109">
        <v>31</v>
      </c>
      <c r="BS37" s="110">
        <v>30</v>
      </c>
      <c r="BT37" s="109">
        <v>55</v>
      </c>
      <c r="BU37" s="109">
        <v>196</v>
      </c>
      <c r="BV37" s="109">
        <v>299</v>
      </c>
      <c r="BW37" s="109">
        <v>14</v>
      </c>
      <c r="BX37" s="84">
        <f t="shared" si="105"/>
        <v>564</v>
      </c>
      <c r="BY37" s="111">
        <v>11</v>
      </c>
      <c r="BZ37" s="109">
        <v>66</v>
      </c>
      <c r="CA37" s="109">
        <v>14</v>
      </c>
      <c r="CB37" s="2">
        <v>22</v>
      </c>
      <c r="CC37" s="112">
        <f t="shared" si="106"/>
        <v>0.16467065868263472</v>
      </c>
      <c r="CD37" s="112">
        <f t="shared" si="107"/>
        <v>0.44954128440366975</v>
      </c>
      <c r="CE37" s="112">
        <f t="shared" si="108"/>
        <v>0.4506517690875233</v>
      </c>
      <c r="CF37" s="112">
        <f t="shared" si="109"/>
        <v>0.57972972972972969</v>
      </c>
      <c r="CG37" s="112">
        <f t="shared" si="110"/>
        <v>0.76644736842105265</v>
      </c>
      <c r="CH37" s="87">
        <f t="shared" si="111"/>
        <v>71</v>
      </c>
      <c r="CI37" s="31">
        <f t="shared" si="112"/>
        <v>107</v>
      </c>
      <c r="CJ37" s="31">
        <f t="shared" si="113"/>
        <v>0</v>
      </c>
      <c r="CK37" s="31">
        <f t="shared" si="114"/>
        <v>0</v>
      </c>
      <c r="CL37" s="31">
        <f t="shared" si="115"/>
        <v>0</v>
      </c>
      <c r="CM37" s="113">
        <f t="shared" si="116"/>
        <v>0</v>
      </c>
      <c r="CN37" s="31">
        <f t="shared" si="117"/>
        <v>0</v>
      </c>
      <c r="CO37" s="31">
        <f t="shared" si="118"/>
        <v>0</v>
      </c>
      <c r="CP37" s="31">
        <f t="shared" si="119"/>
        <v>0</v>
      </c>
      <c r="CQ37" s="31">
        <f t="shared" si="120"/>
        <v>0</v>
      </c>
      <c r="CU37" s="88">
        <f t="shared" si="73"/>
        <v>0</v>
      </c>
      <c r="DC37" s="88">
        <f t="shared" si="121"/>
        <v>0</v>
      </c>
      <c r="DH37" s="32">
        <v>2</v>
      </c>
      <c r="DI37" s="32">
        <v>10</v>
      </c>
      <c r="DJ37" s="32">
        <v>8</v>
      </c>
      <c r="DK37" s="88">
        <f t="shared" si="122"/>
        <v>202</v>
      </c>
      <c r="DL37" s="32">
        <v>31</v>
      </c>
      <c r="DM37" s="32">
        <v>92</v>
      </c>
      <c r="DN37" s="32">
        <v>79</v>
      </c>
      <c r="DO37" s="32">
        <v>0</v>
      </c>
      <c r="DP37" s="32">
        <v>13</v>
      </c>
      <c r="DQ37" s="32">
        <v>16</v>
      </c>
      <c r="DR37" s="32">
        <v>15</v>
      </c>
      <c r="DS37" s="88">
        <f t="shared" si="123"/>
        <v>286</v>
      </c>
      <c r="DT37" s="32">
        <v>7</v>
      </c>
      <c r="DU37" s="32">
        <v>81</v>
      </c>
      <c r="DV37" s="32">
        <v>186</v>
      </c>
      <c r="DW37" s="32">
        <v>12</v>
      </c>
      <c r="DX37" s="32">
        <v>2</v>
      </c>
      <c r="DY37" s="32">
        <v>2</v>
      </c>
      <c r="DZ37" s="32">
        <v>2</v>
      </c>
      <c r="EA37" s="88">
        <f t="shared" si="124"/>
        <v>19</v>
      </c>
      <c r="EB37" s="32">
        <v>1</v>
      </c>
      <c r="EC37" s="32">
        <v>1</v>
      </c>
      <c r="ED37" s="32">
        <v>16</v>
      </c>
      <c r="EE37" s="32">
        <v>1</v>
      </c>
      <c r="EI37" s="88">
        <f t="shared" si="125"/>
        <v>0</v>
      </c>
      <c r="EN37" s="32">
        <v>1</v>
      </c>
      <c r="EO37" s="32">
        <v>3</v>
      </c>
      <c r="EP37" s="32">
        <v>5</v>
      </c>
      <c r="EQ37" s="88">
        <f t="shared" si="126"/>
        <v>48</v>
      </c>
      <c r="ER37" s="32">
        <v>16</v>
      </c>
      <c r="ES37" s="32">
        <v>13</v>
      </c>
      <c r="ET37" s="32">
        <v>18</v>
      </c>
      <c r="EU37" s="32">
        <v>1</v>
      </c>
      <c r="EY37" s="88">
        <f t="shared" si="127"/>
        <v>0</v>
      </c>
      <c r="FG37" s="88">
        <f t="shared" si="128"/>
        <v>0</v>
      </c>
      <c r="FO37" s="88">
        <f t="shared" si="129"/>
        <v>0</v>
      </c>
      <c r="FW37" s="110">
        <f t="shared" si="130"/>
        <v>0</v>
      </c>
      <c r="GB37" s="110">
        <f t="shared" si="131"/>
        <v>0</v>
      </c>
      <c r="GC37" s="110">
        <f t="shared" si="132"/>
        <v>0</v>
      </c>
      <c r="GD37" s="110">
        <f t="shared" si="133"/>
        <v>0</v>
      </c>
      <c r="GE37" s="110">
        <f t="shared" si="134"/>
        <v>0</v>
      </c>
      <c r="GF37" s="110">
        <f t="shared" si="135"/>
        <v>0</v>
      </c>
      <c r="GG37" s="110">
        <f t="shared" si="136"/>
        <v>0</v>
      </c>
      <c r="GH37" s="110">
        <f t="shared" si="137"/>
        <v>0</v>
      </c>
      <c r="GI37" s="110">
        <f t="shared" si="138"/>
        <v>0</v>
      </c>
      <c r="GJ37" s="114">
        <f t="shared" si="139"/>
        <v>0.16128389154704942</v>
      </c>
      <c r="GK37" s="90">
        <f t="shared" si="140"/>
        <v>0.40648379052369077</v>
      </c>
      <c r="GL37" s="2" t="s">
        <v>1590</v>
      </c>
      <c r="GM37" s="92" t="s">
        <v>1591</v>
      </c>
      <c r="GN37" s="92" t="s">
        <v>1592</v>
      </c>
      <c r="GO37" s="2" t="s">
        <v>1593</v>
      </c>
      <c r="GP37" s="2" t="s">
        <v>1594</v>
      </c>
      <c r="GQ37" s="2" t="s">
        <v>1595</v>
      </c>
      <c r="GR37" s="115">
        <v>427</v>
      </c>
      <c r="GS37" s="31">
        <f t="shared" si="141"/>
        <v>17</v>
      </c>
      <c r="GT37" s="31">
        <f t="shared" si="142"/>
        <v>25</v>
      </c>
      <c r="GU37" s="31">
        <f t="shared" si="143"/>
        <v>28</v>
      </c>
      <c r="GV37" s="31">
        <f t="shared" si="144"/>
        <v>507</v>
      </c>
      <c r="GW37" s="31">
        <f t="shared" si="145"/>
        <v>294</v>
      </c>
      <c r="GX37" s="31">
        <f t="shared" si="146"/>
        <v>468</v>
      </c>
    </row>
    <row r="38" spans="1:208" ht="15.75" hidden="1" customHeight="1" x14ac:dyDescent="0.25">
      <c r="A38" s="22" t="s">
        <v>1113</v>
      </c>
      <c r="B38" s="2" t="s">
        <v>26</v>
      </c>
      <c r="C38" s="116" t="s">
        <v>34</v>
      </c>
      <c r="D38" s="35" t="s">
        <v>26</v>
      </c>
      <c r="E38" s="117">
        <v>0</v>
      </c>
      <c r="F38" s="117">
        <v>38</v>
      </c>
      <c r="G38" s="117">
        <v>49</v>
      </c>
      <c r="H38" s="117">
        <v>87</v>
      </c>
      <c r="I38" s="95">
        <v>7</v>
      </c>
      <c r="J38" s="118">
        <v>4</v>
      </c>
      <c r="K38" s="118">
        <v>28</v>
      </c>
      <c r="L38" s="118">
        <v>65</v>
      </c>
      <c r="M38" s="118">
        <v>97</v>
      </c>
      <c r="N38" s="119">
        <v>16</v>
      </c>
      <c r="O38" s="119">
        <v>7</v>
      </c>
      <c r="P38" s="120">
        <v>69</v>
      </c>
      <c r="Q38" s="120">
        <v>95</v>
      </c>
      <c r="R38" s="120">
        <v>82</v>
      </c>
      <c r="S38" s="70">
        <f t="shared" si="88"/>
        <v>5.7971014492753624E-2</v>
      </c>
      <c r="T38" s="70">
        <f t="shared" si="89"/>
        <v>0.29473684210526313</v>
      </c>
      <c r="U38" s="70">
        <f t="shared" si="90"/>
        <v>0.32926829268292684</v>
      </c>
      <c r="V38" s="70">
        <f t="shared" si="91"/>
        <v>0.43502824858757061</v>
      </c>
      <c r="W38" s="70">
        <f t="shared" si="92"/>
        <v>0.59756097560975607</v>
      </c>
      <c r="X38" s="121">
        <v>99</v>
      </c>
      <c r="Y38" s="121">
        <v>69</v>
      </c>
      <c r="Z38" s="121">
        <v>95</v>
      </c>
      <c r="AA38" s="121">
        <v>82</v>
      </c>
      <c r="AB38" s="121">
        <v>19</v>
      </c>
      <c r="AC38" s="121">
        <v>18</v>
      </c>
      <c r="AD38" s="17">
        <v>4</v>
      </c>
      <c r="AE38" s="17">
        <v>6</v>
      </c>
      <c r="AF38" s="100">
        <v>7</v>
      </c>
      <c r="AG38" s="101">
        <v>1</v>
      </c>
      <c r="AH38" s="101">
        <v>28</v>
      </c>
      <c r="AI38" s="101">
        <v>70</v>
      </c>
      <c r="AJ38" s="101">
        <v>4</v>
      </c>
      <c r="AK38" s="101">
        <f t="shared" si="93"/>
        <v>103</v>
      </c>
      <c r="AL38" s="101">
        <f t="shared" si="94"/>
        <v>8</v>
      </c>
      <c r="AM38" s="101">
        <v>12</v>
      </c>
      <c r="AN38" s="101"/>
      <c r="AO38" s="103">
        <v>8</v>
      </c>
      <c r="AP38" s="74">
        <f t="shared" si="95"/>
        <v>1.4492753623188406E-2</v>
      </c>
      <c r="AQ38" s="74">
        <f t="shared" si="96"/>
        <v>0.29473684210526313</v>
      </c>
      <c r="AR38" s="104">
        <f t="shared" si="97"/>
        <v>0.36991869918699188</v>
      </c>
      <c r="AS38" s="104">
        <f t="shared" si="98"/>
        <v>0.50847457627118642</v>
      </c>
      <c r="AT38" s="104">
        <f t="shared" si="99"/>
        <v>0.75609756097560976</v>
      </c>
      <c r="AU38" s="105">
        <v>72</v>
      </c>
      <c r="AV38" s="105">
        <v>95</v>
      </c>
      <c r="AW38" s="105">
        <v>74</v>
      </c>
      <c r="AX38" s="100">
        <v>7</v>
      </c>
      <c r="AY38" s="106">
        <v>103</v>
      </c>
      <c r="AZ38" s="106">
        <v>3</v>
      </c>
      <c r="BA38" s="106">
        <v>29</v>
      </c>
      <c r="BB38" s="106">
        <v>69</v>
      </c>
      <c r="BC38" s="106">
        <v>2</v>
      </c>
      <c r="BD38" s="107">
        <v>14</v>
      </c>
      <c r="BE38" s="108">
        <v>1</v>
      </c>
      <c r="BF38" s="82">
        <f t="shared" si="100"/>
        <v>4.0540540540540543E-2</v>
      </c>
      <c r="BG38" s="82">
        <f t="shared" si="101"/>
        <v>0.30526315789473685</v>
      </c>
      <c r="BH38" s="83">
        <f t="shared" si="102"/>
        <v>0.36099585062240663</v>
      </c>
      <c r="BI38" s="83">
        <f t="shared" si="103"/>
        <v>0.50299401197604787</v>
      </c>
      <c r="BJ38" s="83">
        <f t="shared" si="104"/>
        <v>0.76388888888888884</v>
      </c>
      <c r="BK38" s="2">
        <v>57</v>
      </c>
      <c r="BL38" s="2">
        <v>101</v>
      </c>
      <c r="BM38" s="2">
        <v>73</v>
      </c>
      <c r="BN38" s="2">
        <v>52</v>
      </c>
      <c r="BO38" s="2">
        <v>21</v>
      </c>
      <c r="BP38" s="2">
        <v>23</v>
      </c>
      <c r="BQ38" s="109">
        <v>4</v>
      </c>
      <c r="BR38" s="109">
        <v>7</v>
      </c>
      <c r="BS38" s="110">
        <v>7</v>
      </c>
      <c r="BT38" s="109">
        <v>5</v>
      </c>
      <c r="BU38" s="109">
        <v>30</v>
      </c>
      <c r="BV38" s="109">
        <v>76</v>
      </c>
      <c r="BW38" s="109">
        <v>4</v>
      </c>
      <c r="BX38" s="84">
        <f t="shared" si="105"/>
        <v>115</v>
      </c>
      <c r="BY38" s="111">
        <v>0</v>
      </c>
      <c r="BZ38" s="109">
        <v>19</v>
      </c>
      <c r="CA38" s="109">
        <v>4</v>
      </c>
      <c r="CB38" s="2">
        <v>3</v>
      </c>
      <c r="CC38" s="112">
        <f t="shared" si="106"/>
        <v>8.771929824561403E-2</v>
      </c>
      <c r="CD38" s="112">
        <f t="shared" si="107"/>
        <v>0.29702970297029702</v>
      </c>
      <c r="CE38" s="112">
        <f t="shared" si="108"/>
        <v>0.39826839826839827</v>
      </c>
      <c r="CF38" s="112">
        <f t="shared" si="109"/>
        <v>0.5</v>
      </c>
      <c r="CG38" s="112">
        <f t="shared" si="110"/>
        <v>0.78082191780821919</v>
      </c>
      <c r="CH38" s="87">
        <f t="shared" si="111"/>
        <v>16</v>
      </c>
      <c r="CI38" s="31">
        <f t="shared" si="112"/>
        <v>15</v>
      </c>
      <c r="CJ38" s="31">
        <f t="shared" si="113"/>
        <v>0</v>
      </c>
      <c r="CK38" s="31">
        <f t="shared" si="114"/>
        <v>0</v>
      </c>
      <c r="CL38" s="31">
        <f t="shared" si="115"/>
        <v>0</v>
      </c>
      <c r="CM38" s="113">
        <f t="shared" si="116"/>
        <v>0</v>
      </c>
      <c r="CN38" s="31">
        <f t="shared" si="117"/>
        <v>0</v>
      </c>
      <c r="CO38" s="31">
        <f t="shared" si="118"/>
        <v>0</v>
      </c>
      <c r="CP38" s="31">
        <f t="shared" si="119"/>
        <v>0</v>
      </c>
      <c r="CQ38" s="31">
        <f t="shared" si="120"/>
        <v>0</v>
      </c>
      <c r="CU38" s="88">
        <f t="shared" si="73"/>
        <v>0</v>
      </c>
      <c r="DC38" s="88">
        <f t="shared" si="121"/>
        <v>0</v>
      </c>
      <c r="DH38" s="32">
        <v>1</v>
      </c>
      <c r="DI38" s="32">
        <v>3</v>
      </c>
      <c r="DJ38" s="32">
        <v>3</v>
      </c>
      <c r="DK38" s="88">
        <f t="shared" si="122"/>
        <v>58</v>
      </c>
      <c r="DL38" s="32">
        <v>2</v>
      </c>
      <c r="DM38" s="32">
        <v>15</v>
      </c>
      <c r="DN38" s="32">
        <v>38</v>
      </c>
      <c r="DO38" s="32">
        <v>3</v>
      </c>
      <c r="DP38" s="32">
        <v>3</v>
      </c>
      <c r="DQ38" s="32">
        <v>4</v>
      </c>
      <c r="DR38" s="32">
        <v>4</v>
      </c>
      <c r="DS38" s="88">
        <f t="shared" si="123"/>
        <v>57</v>
      </c>
      <c r="DT38" s="32">
        <v>3</v>
      </c>
      <c r="DU38" s="32">
        <v>15</v>
      </c>
      <c r="DV38" s="32">
        <v>38</v>
      </c>
      <c r="DW38" s="32">
        <v>1</v>
      </c>
      <c r="EA38" s="88">
        <f t="shared" si="124"/>
        <v>0</v>
      </c>
      <c r="EI38" s="88">
        <f t="shared" si="125"/>
        <v>0</v>
      </c>
      <c r="EQ38" s="88">
        <f t="shared" si="126"/>
        <v>0</v>
      </c>
      <c r="EY38" s="88">
        <f t="shared" si="127"/>
        <v>0</v>
      </c>
      <c r="FG38" s="88">
        <f t="shared" si="128"/>
        <v>0</v>
      </c>
      <c r="FO38" s="88">
        <f t="shared" si="129"/>
        <v>0</v>
      </c>
      <c r="FW38" s="110">
        <f t="shared" si="130"/>
        <v>0</v>
      </c>
      <c r="GB38" s="110">
        <f t="shared" si="131"/>
        <v>0</v>
      </c>
      <c r="GC38" s="110">
        <f t="shared" si="132"/>
        <v>0</v>
      </c>
      <c r="GD38" s="110">
        <f t="shared" si="133"/>
        <v>0</v>
      </c>
      <c r="GE38" s="110">
        <f t="shared" si="134"/>
        <v>0</v>
      </c>
      <c r="GF38" s="110">
        <f t="shared" si="135"/>
        <v>0</v>
      </c>
      <c r="GG38" s="110">
        <f t="shared" si="136"/>
        <v>0</v>
      </c>
      <c r="GH38" s="110">
        <f t="shared" si="137"/>
        <v>0</v>
      </c>
      <c r="GI38" s="110">
        <f t="shared" si="138"/>
        <v>0</v>
      </c>
      <c r="GJ38" s="114">
        <f t="shared" si="139"/>
        <v>0.30668157674028523</v>
      </c>
      <c r="GK38" s="90">
        <f t="shared" si="140"/>
        <v>0.11650485436893204</v>
      </c>
      <c r="GL38" s="2" t="s">
        <v>2250</v>
      </c>
      <c r="GM38" s="92" t="s">
        <v>2138</v>
      </c>
      <c r="GN38" s="92" t="s">
        <v>1745</v>
      </c>
      <c r="GO38" s="92" t="s">
        <v>1982</v>
      </c>
      <c r="GP38" s="92" t="s">
        <v>1616</v>
      </c>
      <c r="GQ38" s="2" t="s">
        <v>2259</v>
      </c>
      <c r="GR38" s="115">
        <v>95</v>
      </c>
      <c r="GS38" s="31">
        <f t="shared" si="141"/>
        <v>4</v>
      </c>
      <c r="GT38" s="31">
        <f t="shared" si="142"/>
        <v>7</v>
      </c>
      <c r="GU38" s="31">
        <f t="shared" si="143"/>
        <v>7</v>
      </c>
      <c r="GV38" s="31">
        <f t="shared" si="144"/>
        <v>115</v>
      </c>
      <c r="GW38" s="31">
        <f t="shared" si="145"/>
        <v>80</v>
      </c>
      <c r="GX38" s="31">
        <f t="shared" si="146"/>
        <v>110</v>
      </c>
    </row>
    <row r="39" spans="1:208" ht="15.75" hidden="1" customHeight="1" x14ac:dyDescent="0.25">
      <c r="A39" s="22" t="s">
        <v>1113</v>
      </c>
      <c r="B39" s="2" t="s">
        <v>26</v>
      </c>
      <c r="C39" s="116" t="s">
        <v>35</v>
      </c>
      <c r="D39" s="35" t="s">
        <v>26</v>
      </c>
      <c r="E39" s="117">
        <v>19</v>
      </c>
      <c r="F39" s="117">
        <v>64</v>
      </c>
      <c r="G39" s="117">
        <v>52</v>
      </c>
      <c r="H39" s="117">
        <v>135</v>
      </c>
      <c r="I39" s="95">
        <v>10</v>
      </c>
      <c r="J39" s="118">
        <v>12</v>
      </c>
      <c r="K39" s="118">
        <v>77</v>
      </c>
      <c r="L39" s="118">
        <v>53</v>
      </c>
      <c r="M39" s="118">
        <v>142</v>
      </c>
      <c r="N39" s="119">
        <v>6</v>
      </c>
      <c r="O39" s="119">
        <v>11</v>
      </c>
      <c r="P39" s="120">
        <v>94</v>
      </c>
      <c r="Q39" s="120">
        <v>113</v>
      </c>
      <c r="R39" s="120">
        <v>104</v>
      </c>
      <c r="S39" s="70">
        <f t="shared" ref="S39:S62" si="147">J39/P39</f>
        <v>0.1276595744680851</v>
      </c>
      <c r="T39" s="70">
        <f t="shared" ref="T39:T62" si="148">K39/Q39</f>
        <v>0.68141592920353977</v>
      </c>
      <c r="U39" s="70">
        <f t="shared" ref="U39:U62" si="149">((J39+K39+L39)-N39)/(P39+Q39+R39)</f>
        <v>0.43729903536977494</v>
      </c>
      <c r="V39" s="70">
        <f t="shared" ref="V39:V62" si="150">((K39+L39)-N39)/(Q39+R39)</f>
        <v>0.5714285714285714</v>
      </c>
      <c r="W39" s="70">
        <f t="shared" ref="W39:W62" si="151">(L39-N39)/R39</f>
        <v>0.45192307692307693</v>
      </c>
      <c r="X39" s="121">
        <v>120</v>
      </c>
      <c r="Y39" s="121">
        <v>94</v>
      </c>
      <c r="Z39" s="121">
        <v>113</v>
      </c>
      <c r="AA39" s="121">
        <v>104</v>
      </c>
      <c r="AB39" s="121">
        <v>30</v>
      </c>
      <c r="AC39" s="121">
        <v>28</v>
      </c>
      <c r="AD39" s="17">
        <v>9</v>
      </c>
      <c r="AE39" s="17">
        <v>11</v>
      </c>
      <c r="AF39" s="100">
        <v>11</v>
      </c>
      <c r="AG39" s="101">
        <v>18</v>
      </c>
      <c r="AH39" s="101">
        <v>61</v>
      </c>
      <c r="AI39" s="101">
        <v>68</v>
      </c>
      <c r="AJ39" s="101">
        <v>2</v>
      </c>
      <c r="AK39" s="101">
        <f t="shared" ref="AK39:AK62" si="152">AG39+AH39+AI39+AJ39</f>
        <v>149</v>
      </c>
      <c r="AL39" s="101">
        <f t="shared" ref="AL39:AL62" si="153">AM39-AJ39</f>
        <v>10</v>
      </c>
      <c r="AM39" s="101">
        <v>12</v>
      </c>
      <c r="AN39" s="102">
        <v>12</v>
      </c>
      <c r="AO39" s="103">
        <v>19</v>
      </c>
      <c r="AP39" s="74">
        <f t="shared" ref="AP39:AP62" si="154">AG39/Y39</f>
        <v>0.19148936170212766</v>
      </c>
      <c r="AQ39" s="74">
        <f t="shared" ref="AQ39:AQ62" si="155">AH39/Z39</f>
        <v>0.53982300884955747</v>
      </c>
      <c r="AR39" s="104">
        <f t="shared" ref="AR39:AR62" si="156">((AG39+AH39+AI39)-AL39)/(Y39+Z39+AA39)</f>
        <v>0.44051446945337619</v>
      </c>
      <c r="AS39" s="104">
        <f t="shared" ref="AS39:AS62" si="157">((AH39+AI39)-AL39)/(Z39+AA39)</f>
        <v>0.54838709677419351</v>
      </c>
      <c r="AT39" s="104">
        <f t="shared" ref="AT39:AT62" si="158">(AI39-AL39)/AA39</f>
        <v>0.55769230769230771</v>
      </c>
      <c r="AU39" s="105">
        <v>83</v>
      </c>
      <c r="AV39" s="105">
        <v>113</v>
      </c>
      <c r="AW39" s="105">
        <v>109</v>
      </c>
      <c r="AX39" s="100">
        <v>10</v>
      </c>
      <c r="AY39" s="106">
        <v>156</v>
      </c>
      <c r="AZ39" s="106">
        <v>24</v>
      </c>
      <c r="BA39" s="106">
        <v>73</v>
      </c>
      <c r="BB39" s="106">
        <v>58</v>
      </c>
      <c r="BC39" s="106">
        <v>1</v>
      </c>
      <c r="BD39" s="107">
        <v>8</v>
      </c>
      <c r="BE39" s="108">
        <v>9</v>
      </c>
      <c r="BF39" s="82">
        <f t="shared" ref="BF39:BF62" si="159">AZ39/AW39</f>
        <v>0.22018348623853212</v>
      </c>
      <c r="BG39" s="82">
        <f t="shared" ref="BG39:BG62" si="160">BA39/AV39</f>
        <v>0.64601769911504425</v>
      </c>
      <c r="BH39" s="83">
        <f t="shared" ref="BH39:BH62" si="161">((AZ39+BA39+BB39)-BD39)/(AW39+AV39+AU39)</f>
        <v>0.4819672131147541</v>
      </c>
      <c r="BI39" s="83">
        <f t="shared" ref="BI39:BI62" si="162">((BA39+BB39)-BD39)/(AV39+AU39)</f>
        <v>0.62755102040816324</v>
      </c>
      <c r="BJ39" s="83">
        <f t="shared" ref="BJ39:BJ62" si="163">(BB39-BD39)/AU39</f>
        <v>0.60240963855421692</v>
      </c>
      <c r="BK39" s="2">
        <v>57</v>
      </c>
      <c r="BL39" s="2">
        <v>136</v>
      </c>
      <c r="BM39" s="2">
        <v>101</v>
      </c>
      <c r="BN39" s="2">
        <v>76</v>
      </c>
      <c r="BO39" s="2">
        <v>30</v>
      </c>
      <c r="BP39" s="2">
        <v>16</v>
      </c>
      <c r="BQ39" s="109">
        <v>8</v>
      </c>
      <c r="BR39" s="109">
        <v>10</v>
      </c>
      <c r="BS39" s="110">
        <v>10</v>
      </c>
      <c r="BT39" s="109">
        <v>15</v>
      </c>
      <c r="BU39" s="109">
        <v>54</v>
      </c>
      <c r="BV39" s="109">
        <v>58</v>
      </c>
      <c r="BW39" s="109">
        <v>2</v>
      </c>
      <c r="BX39" s="84">
        <f t="shared" si="105"/>
        <v>129</v>
      </c>
      <c r="BY39" s="111">
        <v>10</v>
      </c>
      <c r="BZ39" s="109">
        <v>6</v>
      </c>
      <c r="CA39" s="109">
        <v>2</v>
      </c>
      <c r="CB39" s="2">
        <v>17</v>
      </c>
      <c r="CC39" s="112">
        <f t="shared" si="106"/>
        <v>0.26315789473684209</v>
      </c>
      <c r="CD39" s="112">
        <f t="shared" si="107"/>
        <v>0.39705882352941174</v>
      </c>
      <c r="CE39" s="112">
        <f t="shared" si="108"/>
        <v>0.41156462585034015</v>
      </c>
      <c r="CF39" s="112">
        <f t="shared" si="109"/>
        <v>0.4472573839662447</v>
      </c>
      <c r="CG39" s="112">
        <f t="shared" si="110"/>
        <v>0.51485148514851486</v>
      </c>
      <c r="CH39" s="87">
        <f t="shared" si="111"/>
        <v>49</v>
      </c>
      <c r="CI39" s="31">
        <f t="shared" si="112"/>
        <v>56</v>
      </c>
      <c r="CJ39" s="31">
        <f t="shared" si="113"/>
        <v>0</v>
      </c>
      <c r="CK39" s="31">
        <f t="shared" si="114"/>
        <v>0</v>
      </c>
      <c r="CL39" s="31">
        <f t="shared" si="115"/>
        <v>0</v>
      </c>
      <c r="CM39" s="113">
        <f t="shared" si="116"/>
        <v>0</v>
      </c>
      <c r="CN39" s="31">
        <f t="shared" si="117"/>
        <v>0</v>
      </c>
      <c r="CO39" s="31">
        <f t="shared" si="118"/>
        <v>0</v>
      </c>
      <c r="CP39" s="31">
        <f t="shared" si="119"/>
        <v>0</v>
      </c>
      <c r="CQ39" s="31">
        <f t="shared" si="120"/>
        <v>0</v>
      </c>
      <c r="CU39" s="88">
        <f t="shared" si="73"/>
        <v>0</v>
      </c>
      <c r="DC39" s="88">
        <f t="shared" si="121"/>
        <v>0</v>
      </c>
      <c r="DH39" s="32">
        <v>1</v>
      </c>
      <c r="DI39" s="32">
        <v>3</v>
      </c>
      <c r="DJ39" s="32">
        <v>3</v>
      </c>
      <c r="DK39" s="88">
        <f t="shared" si="122"/>
        <v>46</v>
      </c>
      <c r="DL39" s="32">
        <v>8</v>
      </c>
      <c r="DM39" s="32">
        <v>16</v>
      </c>
      <c r="DN39" s="32">
        <v>21</v>
      </c>
      <c r="DO39" s="32">
        <v>1</v>
      </c>
      <c r="DP39" s="32">
        <v>7</v>
      </c>
      <c r="DQ39" s="32">
        <v>7</v>
      </c>
      <c r="DR39" s="32">
        <v>7</v>
      </c>
      <c r="DS39" s="88">
        <f t="shared" si="123"/>
        <v>83</v>
      </c>
      <c r="DT39" s="32">
        <v>7</v>
      </c>
      <c r="DU39" s="32">
        <v>38</v>
      </c>
      <c r="DV39" s="32">
        <v>37</v>
      </c>
      <c r="DW39" s="32">
        <v>1</v>
      </c>
      <c r="EA39" s="88">
        <f t="shared" si="124"/>
        <v>0</v>
      </c>
      <c r="EI39" s="88">
        <f t="shared" si="125"/>
        <v>0</v>
      </c>
      <c r="EQ39" s="88">
        <f t="shared" si="126"/>
        <v>0</v>
      </c>
      <c r="EY39" s="88">
        <f t="shared" si="127"/>
        <v>0</v>
      </c>
      <c r="FG39" s="88">
        <f t="shared" si="128"/>
        <v>0</v>
      </c>
      <c r="FO39" s="88">
        <f t="shared" si="129"/>
        <v>0</v>
      </c>
      <c r="FW39" s="110">
        <f t="shared" si="130"/>
        <v>0</v>
      </c>
      <c r="GB39" s="110">
        <f t="shared" si="131"/>
        <v>0</v>
      </c>
      <c r="GC39" s="110">
        <f t="shared" si="132"/>
        <v>0</v>
      </c>
      <c r="GD39" s="110">
        <f t="shared" si="133"/>
        <v>0</v>
      </c>
      <c r="GE39" s="110">
        <f t="shared" si="134"/>
        <v>0</v>
      </c>
      <c r="GF39" s="110">
        <f t="shared" si="135"/>
        <v>0</v>
      </c>
      <c r="GG39" s="110">
        <f t="shared" si="136"/>
        <v>0</v>
      </c>
      <c r="GH39" s="110">
        <f t="shared" si="137"/>
        <v>0</v>
      </c>
      <c r="GI39" s="110">
        <f t="shared" si="138"/>
        <v>0</v>
      </c>
      <c r="GJ39" s="114">
        <f t="shared" ref="GJ39:GJ62" si="164">(CG39-W39)/W39</f>
        <v>0.1392458394775648</v>
      </c>
      <c r="GK39" s="90">
        <f t="shared" ref="GK39:GK62" si="165">(BX39-AY39)/AY39</f>
        <v>-0.17307692307692307</v>
      </c>
      <c r="GL39" s="92" t="s">
        <v>1796</v>
      </c>
      <c r="GM39" s="92" t="s">
        <v>1461</v>
      </c>
      <c r="GN39" s="2" t="s">
        <v>1790</v>
      </c>
      <c r="GO39" s="92" t="s">
        <v>1964</v>
      </c>
      <c r="GP39" s="92" t="s">
        <v>1877</v>
      </c>
      <c r="GQ39" s="2" t="s">
        <v>2265</v>
      </c>
      <c r="GR39" s="115">
        <v>127</v>
      </c>
      <c r="GS39" s="31">
        <f t="shared" si="141"/>
        <v>8</v>
      </c>
      <c r="GT39" s="31">
        <f t="shared" si="142"/>
        <v>10</v>
      </c>
      <c r="GU39" s="31">
        <f t="shared" si="143"/>
        <v>10</v>
      </c>
      <c r="GV39" s="31">
        <f t="shared" si="144"/>
        <v>129</v>
      </c>
      <c r="GW39" s="31">
        <f t="shared" si="145"/>
        <v>60</v>
      </c>
      <c r="GX39" s="31">
        <f t="shared" si="146"/>
        <v>114</v>
      </c>
    </row>
    <row r="40" spans="1:208" ht="15.75" hidden="1" customHeight="1" x14ac:dyDescent="0.25">
      <c r="A40" s="22" t="s">
        <v>1113</v>
      </c>
      <c r="B40" s="2" t="s">
        <v>26</v>
      </c>
      <c r="C40" s="116" t="s">
        <v>36</v>
      </c>
      <c r="D40" s="35" t="s">
        <v>26</v>
      </c>
      <c r="E40" s="117">
        <v>12</v>
      </c>
      <c r="F40" s="117">
        <v>166</v>
      </c>
      <c r="G40" s="117">
        <v>195</v>
      </c>
      <c r="H40" s="117">
        <v>373</v>
      </c>
      <c r="I40" s="95">
        <v>27</v>
      </c>
      <c r="J40" s="118">
        <v>23</v>
      </c>
      <c r="K40" s="118">
        <v>123</v>
      </c>
      <c r="L40" s="118">
        <v>234</v>
      </c>
      <c r="M40" s="118">
        <v>380</v>
      </c>
      <c r="N40" s="119">
        <v>36</v>
      </c>
      <c r="O40" s="119">
        <v>35</v>
      </c>
      <c r="P40" s="120">
        <v>386</v>
      </c>
      <c r="Q40" s="120">
        <v>447</v>
      </c>
      <c r="R40" s="120">
        <v>354</v>
      </c>
      <c r="S40" s="70">
        <f t="shared" si="147"/>
        <v>5.9585492227979271E-2</v>
      </c>
      <c r="T40" s="70">
        <f t="shared" si="148"/>
        <v>0.27516778523489932</v>
      </c>
      <c r="U40" s="70">
        <f t="shared" si="149"/>
        <v>0.2898062342038753</v>
      </c>
      <c r="V40" s="70">
        <f t="shared" si="150"/>
        <v>0.40074906367041196</v>
      </c>
      <c r="W40" s="70">
        <f t="shared" si="151"/>
        <v>0.55932203389830504</v>
      </c>
      <c r="X40" s="121">
        <v>472</v>
      </c>
      <c r="Y40" s="121">
        <v>386</v>
      </c>
      <c r="Z40" s="121">
        <v>447</v>
      </c>
      <c r="AA40" s="121">
        <v>354</v>
      </c>
      <c r="AB40" s="121">
        <v>110</v>
      </c>
      <c r="AC40" s="121">
        <v>98</v>
      </c>
      <c r="AD40" s="17">
        <v>20</v>
      </c>
      <c r="AE40" s="17">
        <v>24</v>
      </c>
      <c r="AF40" s="100">
        <v>28</v>
      </c>
      <c r="AG40" s="101">
        <v>22</v>
      </c>
      <c r="AH40" s="101">
        <v>123</v>
      </c>
      <c r="AI40" s="101">
        <v>237</v>
      </c>
      <c r="AJ40" s="101">
        <v>3</v>
      </c>
      <c r="AK40" s="101">
        <f t="shared" si="152"/>
        <v>385</v>
      </c>
      <c r="AL40" s="101">
        <f t="shared" si="153"/>
        <v>46</v>
      </c>
      <c r="AM40" s="101">
        <v>49</v>
      </c>
      <c r="AN40" s="102">
        <v>31</v>
      </c>
      <c r="AO40" s="103">
        <v>58</v>
      </c>
      <c r="AP40" s="74">
        <f t="shared" si="154"/>
        <v>5.6994818652849742E-2</v>
      </c>
      <c r="AQ40" s="74">
        <f t="shared" si="155"/>
        <v>0.27516778523489932</v>
      </c>
      <c r="AR40" s="104">
        <f t="shared" si="156"/>
        <v>0.2830665543386689</v>
      </c>
      <c r="AS40" s="104">
        <f t="shared" si="157"/>
        <v>0.39200998751560551</v>
      </c>
      <c r="AT40" s="104">
        <f t="shared" si="158"/>
        <v>0.53954802259887003</v>
      </c>
      <c r="AU40" s="105">
        <v>340</v>
      </c>
      <c r="AV40" s="105">
        <v>470</v>
      </c>
      <c r="AW40" s="105">
        <v>333</v>
      </c>
      <c r="AX40" s="100">
        <v>28</v>
      </c>
      <c r="AY40" s="106">
        <v>399</v>
      </c>
      <c r="AZ40" s="106">
        <v>20</v>
      </c>
      <c r="BA40" s="106">
        <v>139</v>
      </c>
      <c r="BB40" s="106">
        <v>233</v>
      </c>
      <c r="BC40" s="106">
        <v>7</v>
      </c>
      <c r="BD40" s="107">
        <v>38</v>
      </c>
      <c r="BE40" s="108">
        <v>31</v>
      </c>
      <c r="BF40" s="82">
        <f t="shared" si="159"/>
        <v>6.006006006006006E-2</v>
      </c>
      <c r="BG40" s="82">
        <f t="shared" si="160"/>
        <v>0.29574468085106381</v>
      </c>
      <c r="BH40" s="83">
        <f t="shared" si="161"/>
        <v>0.30971128608923887</v>
      </c>
      <c r="BI40" s="83">
        <f t="shared" si="162"/>
        <v>0.4123456790123457</v>
      </c>
      <c r="BJ40" s="83">
        <f t="shared" si="163"/>
        <v>0.57352941176470584</v>
      </c>
      <c r="BK40" s="2">
        <v>343</v>
      </c>
      <c r="BL40" s="2">
        <v>476</v>
      </c>
      <c r="BM40" s="2">
        <v>333</v>
      </c>
      <c r="BN40" s="2">
        <v>237</v>
      </c>
      <c r="BO40" s="2">
        <v>91</v>
      </c>
      <c r="BP40" s="2">
        <v>86</v>
      </c>
      <c r="BQ40" s="109">
        <v>18</v>
      </c>
      <c r="BR40" s="109">
        <v>27</v>
      </c>
      <c r="BS40" s="110">
        <v>25</v>
      </c>
      <c r="BT40" s="109">
        <v>21</v>
      </c>
      <c r="BU40" s="109">
        <v>109</v>
      </c>
      <c r="BV40" s="109">
        <v>267</v>
      </c>
      <c r="BW40" s="109">
        <v>6</v>
      </c>
      <c r="BX40" s="84">
        <f t="shared" si="105"/>
        <v>403</v>
      </c>
      <c r="BY40" s="111">
        <v>17</v>
      </c>
      <c r="BZ40" s="109">
        <v>53</v>
      </c>
      <c r="CA40" s="109">
        <v>6</v>
      </c>
      <c r="CB40" s="2">
        <v>66</v>
      </c>
      <c r="CC40" s="112">
        <f t="shared" si="106"/>
        <v>6.1224489795918366E-2</v>
      </c>
      <c r="CD40" s="112">
        <f t="shared" si="107"/>
        <v>0.22899159663865545</v>
      </c>
      <c r="CE40" s="112">
        <f t="shared" si="108"/>
        <v>0.2986111111111111</v>
      </c>
      <c r="CF40" s="112">
        <f t="shared" si="109"/>
        <v>0.39925834363411622</v>
      </c>
      <c r="CG40" s="112">
        <f t="shared" si="110"/>
        <v>0.64264264264264259</v>
      </c>
      <c r="CH40" s="87">
        <f t="shared" si="111"/>
        <v>119</v>
      </c>
      <c r="CI40" s="31">
        <f t="shared" si="112"/>
        <v>91</v>
      </c>
      <c r="CJ40" s="31">
        <f t="shared" si="113"/>
        <v>0</v>
      </c>
      <c r="CK40" s="31">
        <f t="shared" si="114"/>
        <v>0</v>
      </c>
      <c r="CL40" s="31">
        <f t="shared" si="115"/>
        <v>0</v>
      </c>
      <c r="CM40" s="113">
        <f t="shared" si="116"/>
        <v>0</v>
      </c>
      <c r="CN40" s="31">
        <f t="shared" si="117"/>
        <v>0</v>
      </c>
      <c r="CO40" s="31">
        <f t="shared" si="118"/>
        <v>0</v>
      </c>
      <c r="CP40" s="31">
        <f t="shared" si="119"/>
        <v>0</v>
      </c>
      <c r="CQ40" s="31">
        <f t="shared" si="120"/>
        <v>0</v>
      </c>
      <c r="CU40" s="88">
        <f t="shared" si="73"/>
        <v>0</v>
      </c>
      <c r="DC40" s="88">
        <f t="shared" si="121"/>
        <v>0</v>
      </c>
      <c r="DH40" s="32">
        <v>1</v>
      </c>
      <c r="DI40" s="32">
        <v>3</v>
      </c>
      <c r="DJ40" s="32">
        <v>3</v>
      </c>
      <c r="DK40" s="88">
        <f t="shared" si="122"/>
        <v>66</v>
      </c>
      <c r="DL40" s="32">
        <v>14</v>
      </c>
      <c r="DM40" s="32">
        <v>18</v>
      </c>
      <c r="DN40" s="32">
        <v>32</v>
      </c>
      <c r="DO40" s="32">
        <v>2</v>
      </c>
      <c r="DP40" s="32">
        <v>17</v>
      </c>
      <c r="DQ40" s="32">
        <v>24</v>
      </c>
      <c r="DR40" s="32">
        <v>22</v>
      </c>
      <c r="DS40" s="88">
        <f t="shared" si="123"/>
        <v>337</v>
      </c>
      <c r="DT40" s="32">
        <v>7</v>
      </c>
      <c r="DU40" s="32">
        <v>91</v>
      </c>
      <c r="DV40" s="32">
        <v>235</v>
      </c>
      <c r="DW40" s="32">
        <v>4</v>
      </c>
      <c r="EA40" s="88">
        <f t="shared" si="124"/>
        <v>0</v>
      </c>
      <c r="EI40" s="88">
        <f t="shared" si="125"/>
        <v>0</v>
      </c>
      <c r="EQ40" s="88">
        <f t="shared" si="126"/>
        <v>0</v>
      </c>
      <c r="EY40" s="88">
        <f t="shared" si="127"/>
        <v>0</v>
      </c>
      <c r="FG40" s="88">
        <f t="shared" si="128"/>
        <v>0</v>
      </c>
      <c r="FO40" s="88">
        <f t="shared" si="129"/>
        <v>0</v>
      </c>
      <c r="FW40" s="110">
        <f t="shared" si="130"/>
        <v>0</v>
      </c>
      <c r="GB40" s="110">
        <f t="shared" si="131"/>
        <v>0</v>
      </c>
      <c r="GC40" s="110">
        <f t="shared" si="132"/>
        <v>0</v>
      </c>
      <c r="GD40" s="110">
        <f t="shared" si="133"/>
        <v>0</v>
      </c>
      <c r="GE40" s="110">
        <f t="shared" si="134"/>
        <v>0</v>
      </c>
      <c r="GF40" s="110">
        <f t="shared" si="135"/>
        <v>0</v>
      </c>
      <c r="GG40" s="110">
        <f t="shared" si="136"/>
        <v>0</v>
      </c>
      <c r="GH40" s="110">
        <f t="shared" si="137"/>
        <v>0</v>
      </c>
      <c r="GI40" s="110">
        <f t="shared" si="138"/>
        <v>0</v>
      </c>
      <c r="GJ40" s="114">
        <f t="shared" si="164"/>
        <v>0.14896714896714897</v>
      </c>
      <c r="GK40" s="90">
        <f t="shared" si="165"/>
        <v>1.0025062656641603E-2</v>
      </c>
      <c r="GL40" s="2" t="s">
        <v>1713</v>
      </c>
      <c r="GM40" s="92" t="s">
        <v>2317</v>
      </c>
      <c r="GN40" s="2" t="s">
        <v>2157</v>
      </c>
      <c r="GO40" s="2" t="s">
        <v>1396</v>
      </c>
      <c r="GP40" s="2" t="s">
        <v>1995</v>
      </c>
      <c r="GQ40" s="2" t="s">
        <v>1622</v>
      </c>
      <c r="GR40" s="115">
        <v>477</v>
      </c>
      <c r="GS40" s="31">
        <f t="shared" si="141"/>
        <v>18</v>
      </c>
      <c r="GT40" s="31">
        <f t="shared" si="142"/>
        <v>25</v>
      </c>
      <c r="GU40" s="31">
        <f t="shared" si="143"/>
        <v>27</v>
      </c>
      <c r="GV40" s="31">
        <f t="shared" si="144"/>
        <v>403</v>
      </c>
      <c r="GW40" s="31">
        <f t="shared" si="145"/>
        <v>273</v>
      </c>
      <c r="GX40" s="31">
        <f t="shared" si="146"/>
        <v>382</v>
      </c>
    </row>
    <row r="41" spans="1:208" ht="15.75" hidden="1" customHeight="1" x14ac:dyDescent="0.25">
      <c r="A41" s="22" t="s">
        <v>1113</v>
      </c>
      <c r="B41" s="2" t="s">
        <v>26</v>
      </c>
      <c r="C41" s="116" t="s">
        <v>37</v>
      </c>
      <c r="D41" s="35" t="s">
        <v>26</v>
      </c>
      <c r="E41" s="117">
        <v>3</v>
      </c>
      <c r="F41" s="117">
        <v>148</v>
      </c>
      <c r="G41" s="117">
        <v>212</v>
      </c>
      <c r="H41" s="117">
        <v>363</v>
      </c>
      <c r="I41" s="95">
        <v>25</v>
      </c>
      <c r="J41" s="118">
        <v>20</v>
      </c>
      <c r="K41" s="118">
        <v>132</v>
      </c>
      <c r="L41" s="118">
        <v>218</v>
      </c>
      <c r="M41" s="118">
        <v>370</v>
      </c>
      <c r="N41" s="119">
        <v>32</v>
      </c>
      <c r="O41" s="119">
        <v>50</v>
      </c>
      <c r="P41" s="120">
        <v>370</v>
      </c>
      <c r="Q41" s="120">
        <v>447</v>
      </c>
      <c r="R41" s="120">
        <v>354</v>
      </c>
      <c r="S41" s="70">
        <f t="shared" si="147"/>
        <v>5.4054054054054057E-2</v>
      </c>
      <c r="T41" s="70">
        <f t="shared" si="148"/>
        <v>0.29530201342281881</v>
      </c>
      <c r="U41" s="70">
        <f t="shared" si="149"/>
        <v>0.28864218616567039</v>
      </c>
      <c r="V41" s="70">
        <f t="shared" si="150"/>
        <v>0.39700374531835209</v>
      </c>
      <c r="W41" s="70">
        <f t="shared" si="151"/>
        <v>0.52542372881355937</v>
      </c>
      <c r="X41" s="121">
        <v>457</v>
      </c>
      <c r="Y41" s="121">
        <v>370</v>
      </c>
      <c r="Z41" s="121">
        <v>447</v>
      </c>
      <c r="AA41" s="121">
        <v>354</v>
      </c>
      <c r="AB41" s="121">
        <v>101</v>
      </c>
      <c r="AC41" s="121">
        <v>100</v>
      </c>
      <c r="AD41" s="17">
        <v>15</v>
      </c>
      <c r="AE41" s="17">
        <v>19</v>
      </c>
      <c r="AF41" s="100">
        <v>25</v>
      </c>
      <c r="AG41" s="101">
        <v>15</v>
      </c>
      <c r="AH41" s="101">
        <v>137</v>
      </c>
      <c r="AI41" s="101">
        <v>250</v>
      </c>
      <c r="AJ41" s="101">
        <v>10</v>
      </c>
      <c r="AK41" s="101">
        <f t="shared" si="152"/>
        <v>412</v>
      </c>
      <c r="AL41" s="101">
        <f t="shared" si="153"/>
        <v>52</v>
      </c>
      <c r="AM41" s="101">
        <v>62</v>
      </c>
      <c r="AN41" s="102">
        <v>51</v>
      </c>
      <c r="AO41" s="103">
        <v>40</v>
      </c>
      <c r="AP41" s="74">
        <f t="shared" si="154"/>
        <v>4.0540540540540543E-2</v>
      </c>
      <c r="AQ41" s="74">
        <f t="shared" si="155"/>
        <v>0.30648769574944074</v>
      </c>
      <c r="AR41" s="104">
        <f t="shared" si="156"/>
        <v>0.29888983774551664</v>
      </c>
      <c r="AS41" s="104">
        <f t="shared" si="157"/>
        <v>0.41822721598002499</v>
      </c>
      <c r="AT41" s="104">
        <f t="shared" si="158"/>
        <v>0.55932203389830504</v>
      </c>
      <c r="AU41" s="105">
        <v>380</v>
      </c>
      <c r="AV41" s="105">
        <v>486</v>
      </c>
      <c r="AW41" s="105">
        <v>329</v>
      </c>
      <c r="AX41" s="100">
        <v>36</v>
      </c>
      <c r="AY41" s="106">
        <v>579</v>
      </c>
      <c r="AZ41" s="106">
        <v>23</v>
      </c>
      <c r="BA41" s="106">
        <v>280</v>
      </c>
      <c r="BB41" s="106">
        <v>264</v>
      </c>
      <c r="BC41" s="106">
        <v>12</v>
      </c>
      <c r="BD41" s="107">
        <v>52</v>
      </c>
      <c r="BE41" s="108">
        <v>30</v>
      </c>
      <c r="BF41" s="82">
        <f t="shared" si="159"/>
        <v>6.9908814589665649E-2</v>
      </c>
      <c r="BG41" s="82">
        <f t="shared" si="160"/>
        <v>0.5761316872427984</v>
      </c>
      <c r="BH41" s="83">
        <f t="shared" si="161"/>
        <v>0.43096234309623432</v>
      </c>
      <c r="BI41" s="83">
        <f t="shared" si="162"/>
        <v>0.56812933025404155</v>
      </c>
      <c r="BJ41" s="83">
        <f t="shared" si="163"/>
        <v>0.55789473684210522</v>
      </c>
      <c r="BK41" s="2">
        <v>383</v>
      </c>
      <c r="BL41" s="2">
        <v>523</v>
      </c>
      <c r="BM41" s="2">
        <v>333</v>
      </c>
      <c r="BN41" s="2">
        <v>230</v>
      </c>
      <c r="BO41" s="2">
        <v>107</v>
      </c>
      <c r="BP41" s="2">
        <v>108</v>
      </c>
      <c r="BQ41" s="109">
        <v>21</v>
      </c>
      <c r="BR41" s="109">
        <v>33</v>
      </c>
      <c r="BS41" s="110">
        <v>35</v>
      </c>
      <c r="BT41" s="109">
        <v>18</v>
      </c>
      <c r="BU41" s="109">
        <v>229</v>
      </c>
      <c r="BV41" s="109">
        <v>308</v>
      </c>
      <c r="BW41" s="109">
        <v>16</v>
      </c>
      <c r="BX41" s="84">
        <f t="shared" si="105"/>
        <v>571</v>
      </c>
      <c r="BY41" s="111">
        <v>52</v>
      </c>
      <c r="BZ41" s="109">
        <v>45</v>
      </c>
      <c r="CA41" s="109">
        <v>16</v>
      </c>
      <c r="CB41" s="2">
        <v>54</v>
      </c>
      <c r="CC41" s="112">
        <f t="shared" si="106"/>
        <v>4.6997389033942558E-2</v>
      </c>
      <c r="CD41" s="112">
        <f t="shared" si="107"/>
        <v>0.4378585086042065</v>
      </c>
      <c r="CE41" s="112">
        <f t="shared" si="108"/>
        <v>0.41162227602905571</v>
      </c>
      <c r="CF41" s="112">
        <f t="shared" si="109"/>
        <v>0.57476635514018692</v>
      </c>
      <c r="CG41" s="112">
        <f t="shared" si="110"/>
        <v>0.78978978978978975</v>
      </c>
      <c r="CH41" s="87">
        <f t="shared" si="111"/>
        <v>70</v>
      </c>
      <c r="CI41" s="31">
        <f t="shared" si="112"/>
        <v>78</v>
      </c>
      <c r="CJ41" s="31">
        <f t="shared" si="113"/>
        <v>0</v>
      </c>
      <c r="CK41" s="31">
        <f t="shared" si="114"/>
        <v>0</v>
      </c>
      <c r="CL41" s="31">
        <f t="shared" si="115"/>
        <v>0</v>
      </c>
      <c r="CM41" s="113">
        <f t="shared" si="116"/>
        <v>0</v>
      </c>
      <c r="CN41" s="31">
        <f t="shared" si="117"/>
        <v>0</v>
      </c>
      <c r="CO41" s="31">
        <f t="shared" si="118"/>
        <v>0</v>
      </c>
      <c r="CP41" s="31">
        <f t="shared" si="119"/>
        <v>0</v>
      </c>
      <c r="CQ41" s="31">
        <f t="shared" si="120"/>
        <v>0</v>
      </c>
      <c r="CU41" s="88">
        <f t="shared" si="73"/>
        <v>0</v>
      </c>
      <c r="DC41" s="88">
        <f t="shared" si="121"/>
        <v>0</v>
      </c>
      <c r="DH41" s="32">
        <v>1</v>
      </c>
      <c r="DI41" s="32">
        <v>5</v>
      </c>
      <c r="DJ41" s="32">
        <v>3</v>
      </c>
      <c r="DK41" s="88">
        <f t="shared" si="122"/>
        <v>109</v>
      </c>
      <c r="DL41" s="32">
        <v>17</v>
      </c>
      <c r="DM41" s="32">
        <v>41</v>
      </c>
      <c r="DN41" s="32">
        <v>45</v>
      </c>
      <c r="DO41" s="32">
        <v>6</v>
      </c>
      <c r="DP41" s="32">
        <v>15</v>
      </c>
      <c r="DQ41" s="32">
        <v>20</v>
      </c>
      <c r="DR41" s="32">
        <v>18</v>
      </c>
      <c r="DS41" s="88">
        <f t="shared" si="123"/>
        <v>308</v>
      </c>
      <c r="DT41" s="32">
        <v>1</v>
      </c>
      <c r="DU41" s="32">
        <v>99</v>
      </c>
      <c r="DV41" s="32">
        <v>199</v>
      </c>
      <c r="DW41" s="32">
        <v>9</v>
      </c>
      <c r="EA41" s="88">
        <f t="shared" si="124"/>
        <v>0</v>
      </c>
      <c r="EI41" s="88">
        <f t="shared" si="125"/>
        <v>0</v>
      </c>
      <c r="EQ41" s="88">
        <f t="shared" si="126"/>
        <v>0</v>
      </c>
      <c r="EV41" s="32">
        <v>5</v>
      </c>
      <c r="EW41" s="32">
        <v>8</v>
      </c>
      <c r="EX41" s="32">
        <v>14</v>
      </c>
      <c r="EY41" s="88">
        <f t="shared" si="127"/>
        <v>154</v>
      </c>
      <c r="EZ41" s="32">
        <v>0</v>
      </c>
      <c r="FA41" s="32">
        <v>89</v>
      </c>
      <c r="FB41" s="32">
        <v>64</v>
      </c>
      <c r="FC41" s="32">
        <v>1</v>
      </c>
      <c r="FG41" s="88">
        <f t="shared" si="128"/>
        <v>0</v>
      </c>
      <c r="FO41" s="88">
        <f t="shared" si="129"/>
        <v>0</v>
      </c>
      <c r="FW41" s="110">
        <f t="shared" si="130"/>
        <v>0</v>
      </c>
      <c r="GB41" s="110">
        <f t="shared" si="131"/>
        <v>5</v>
      </c>
      <c r="GC41" s="110">
        <f t="shared" si="132"/>
        <v>8</v>
      </c>
      <c r="GD41" s="110">
        <f t="shared" si="133"/>
        <v>14</v>
      </c>
      <c r="GE41" s="110">
        <f t="shared" si="134"/>
        <v>154</v>
      </c>
      <c r="GF41" s="110">
        <f t="shared" si="135"/>
        <v>0</v>
      </c>
      <c r="GG41" s="110">
        <f t="shared" si="136"/>
        <v>89</v>
      </c>
      <c r="GH41" s="110">
        <f t="shared" si="137"/>
        <v>64</v>
      </c>
      <c r="GI41" s="110">
        <f t="shared" si="138"/>
        <v>1</v>
      </c>
      <c r="GJ41" s="114">
        <f t="shared" si="164"/>
        <v>0.50314830959992229</v>
      </c>
      <c r="GK41" s="90">
        <f t="shared" si="165"/>
        <v>-1.3816925734024179E-2</v>
      </c>
      <c r="GL41" s="92" t="s">
        <v>1714</v>
      </c>
      <c r="GM41" s="2" t="s">
        <v>2268</v>
      </c>
      <c r="GN41" s="92" t="s">
        <v>2067</v>
      </c>
      <c r="GO41" s="92" t="s">
        <v>2111</v>
      </c>
      <c r="GP41" s="2" t="s">
        <v>1674</v>
      </c>
      <c r="GQ41" s="2" t="s">
        <v>2110</v>
      </c>
      <c r="GR41" s="115">
        <v>543</v>
      </c>
      <c r="GS41" s="31">
        <f t="shared" si="141"/>
        <v>16</v>
      </c>
      <c r="GT41" s="31">
        <f t="shared" si="142"/>
        <v>21</v>
      </c>
      <c r="GU41" s="31">
        <f t="shared" si="143"/>
        <v>25</v>
      </c>
      <c r="GV41" s="31">
        <f t="shared" si="144"/>
        <v>417</v>
      </c>
      <c r="GW41" s="31">
        <f t="shared" si="145"/>
        <v>259</v>
      </c>
      <c r="GX41" s="31">
        <f t="shared" si="146"/>
        <v>399</v>
      </c>
    </row>
    <row r="42" spans="1:208" ht="15.75" hidden="1" customHeight="1" x14ac:dyDescent="0.25">
      <c r="A42" s="22" t="s">
        <v>1113</v>
      </c>
      <c r="B42" s="2" t="s">
        <v>26</v>
      </c>
      <c r="C42" s="116" t="s">
        <v>38</v>
      </c>
      <c r="D42" s="35" t="s">
        <v>26</v>
      </c>
      <c r="E42" s="117">
        <v>0</v>
      </c>
      <c r="F42" s="117">
        <v>0</v>
      </c>
      <c r="G42" s="117">
        <v>14</v>
      </c>
      <c r="H42" s="117">
        <v>14</v>
      </c>
      <c r="I42" s="95">
        <v>2</v>
      </c>
      <c r="J42" s="118">
        <v>0</v>
      </c>
      <c r="K42" s="118">
        <v>12</v>
      </c>
      <c r="L42" s="118">
        <v>17</v>
      </c>
      <c r="M42" s="118">
        <v>29</v>
      </c>
      <c r="N42" s="119">
        <v>4</v>
      </c>
      <c r="O42" s="119"/>
      <c r="P42" s="120">
        <v>25</v>
      </c>
      <c r="Q42" s="120">
        <v>32</v>
      </c>
      <c r="R42" s="120">
        <v>18</v>
      </c>
      <c r="S42" s="70">
        <f t="shared" si="147"/>
        <v>0</v>
      </c>
      <c r="T42" s="70">
        <f t="shared" si="148"/>
        <v>0.375</v>
      </c>
      <c r="U42" s="70">
        <f t="shared" si="149"/>
        <v>0.33333333333333331</v>
      </c>
      <c r="V42" s="70">
        <f t="shared" si="150"/>
        <v>0.5</v>
      </c>
      <c r="W42" s="70">
        <f t="shared" si="151"/>
        <v>0.72222222222222221</v>
      </c>
      <c r="X42" s="121">
        <v>28</v>
      </c>
      <c r="Y42" s="121">
        <v>25</v>
      </c>
      <c r="Z42" s="121">
        <v>32</v>
      </c>
      <c r="AA42" s="121">
        <v>18</v>
      </c>
      <c r="AB42" s="121">
        <v>10</v>
      </c>
      <c r="AC42" s="121">
        <v>10</v>
      </c>
      <c r="AD42" s="17">
        <v>1</v>
      </c>
      <c r="AE42" s="17">
        <v>1</v>
      </c>
      <c r="AF42" s="100">
        <v>1</v>
      </c>
      <c r="AG42" s="101">
        <v>0</v>
      </c>
      <c r="AH42" s="101">
        <v>0</v>
      </c>
      <c r="AI42" s="101">
        <v>16</v>
      </c>
      <c r="AJ42" s="101">
        <v>0</v>
      </c>
      <c r="AK42" s="101">
        <f t="shared" si="152"/>
        <v>16</v>
      </c>
      <c r="AL42" s="101">
        <f t="shared" si="153"/>
        <v>6</v>
      </c>
      <c r="AM42" s="101">
        <v>6</v>
      </c>
      <c r="AN42" s="101"/>
      <c r="AO42" s="103">
        <v>0</v>
      </c>
      <c r="AP42" s="74">
        <f t="shared" si="154"/>
        <v>0</v>
      </c>
      <c r="AQ42" s="74">
        <f t="shared" si="155"/>
        <v>0</v>
      </c>
      <c r="AR42" s="104">
        <f t="shared" si="156"/>
        <v>0.13333333333333333</v>
      </c>
      <c r="AS42" s="104">
        <f t="shared" si="157"/>
        <v>0.2</v>
      </c>
      <c r="AT42" s="104">
        <f t="shared" si="158"/>
        <v>0.55555555555555558</v>
      </c>
      <c r="AU42" s="105">
        <v>16</v>
      </c>
      <c r="AV42" s="105">
        <v>20</v>
      </c>
      <c r="AW42" s="105">
        <v>9</v>
      </c>
      <c r="AX42" s="100">
        <v>1</v>
      </c>
      <c r="AY42" s="106">
        <v>18</v>
      </c>
      <c r="AZ42" s="106">
        <v>0</v>
      </c>
      <c r="BA42" s="106">
        <v>1</v>
      </c>
      <c r="BB42" s="106">
        <v>16</v>
      </c>
      <c r="BC42" s="106">
        <v>1</v>
      </c>
      <c r="BD42" s="107">
        <v>7</v>
      </c>
      <c r="BE42" s="122"/>
      <c r="BF42" s="82">
        <f t="shared" si="159"/>
        <v>0</v>
      </c>
      <c r="BG42" s="82">
        <f t="shared" si="160"/>
        <v>0.05</v>
      </c>
      <c r="BH42" s="83">
        <f t="shared" si="161"/>
        <v>0.22222222222222221</v>
      </c>
      <c r="BI42" s="83">
        <f t="shared" si="162"/>
        <v>0.27777777777777779</v>
      </c>
      <c r="BJ42" s="83">
        <f t="shared" si="163"/>
        <v>0.5625</v>
      </c>
      <c r="BK42" s="2">
        <v>18</v>
      </c>
      <c r="BL42" s="2">
        <v>27</v>
      </c>
      <c r="BM42" s="2">
        <v>20</v>
      </c>
      <c r="BN42" s="2">
        <v>13</v>
      </c>
      <c r="BO42" s="2">
        <v>6</v>
      </c>
      <c r="BP42" s="2">
        <v>6</v>
      </c>
      <c r="BQ42" s="109">
        <v>1</v>
      </c>
      <c r="BR42" s="109">
        <v>1</v>
      </c>
      <c r="BS42" s="110">
        <v>1</v>
      </c>
      <c r="BT42" s="109">
        <v>0</v>
      </c>
      <c r="BU42" s="109">
        <v>0</v>
      </c>
      <c r="BV42" s="109">
        <v>14</v>
      </c>
      <c r="BW42" s="109">
        <v>1</v>
      </c>
      <c r="BX42" s="84">
        <f t="shared" si="105"/>
        <v>15</v>
      </c>
      <c r="BY42" s="111">
        <v>0</v>
      </c>
      <c r="BZ42" s="109">
        <v>2</v>
      </c>
      <c r="CA42" s="109">
        <v>1</v>
      </c>
      <c r="CB42" s="2">
        <v>0</v>
      </c>
      <c r="CC42" s="112">
        <f t="shared" si="106"/>
        <v>0</v>
      </c>
      <c r="CD42" s="112">
        <f t="shared" si="107"/>
        <v>0</v>
      </c>
      <c r="CE42" s="112">
        <f t="shared" si="108"/>
        <v>0.18461538461538463</v>
      </c>
      <c r="CF42" s="112">
        <f t="shared" si="109"/>
        <v>0.25531914893617019</v>
      </c>
      <c r="CG42" s="112">
        <f t="shared" si="110"/>
        <v>0.6</v>
      </c>
      <c r="CH42" s="87">
        <f t="shared" si="111"/>
        <v>8</v>
      </c>
      <c r="CI42" s="31">
        <f t="shared" si="112"/>
        <v>12</v>
      </c>
      <c r="CJ42" s="31">
        <f t="shared" si="113"/>
        <v>0</v>
      </c>
      <c r="CK42" s="31">
        <f t="shared" si="114"/>
        <v>0</v>
      </c>
      <c r="CL42" s="31">
        <f t="shared" si="115"/>
        <v>0</v>
      </c>
      <c r="CM42" s="113">
        <f t="shared" si="116"/>
        <v>0</v>
      </c>
      <c r="CN42" s="31">
        <f t="shared" si="117"/>
        <v>0</v>
      </c>
      <c r="CO42" s="31">
        <f t="shared" si="118"/>
        <v>0</v>
      </c>
      <c r="CP42" s="31">
        <f t="shared" si="119"/>
        <v>0</v>
      </c>
      <c r="CQ42" s="31">
        <f t="shared" si="120"/>
        <v>0</v>
      </c>
      <c r="CU42" s="88">
        <f t="shared" si="73"/>
        <v>0</v>
      </c>
      <c r="DC42" s="88">
        <f t="shared" si="121"/>
        <v>0</v>
      </c>
      <c r="DK42" s="88">
        <f t="shared" si="122"/>
        <v>0</v>
      </c>
      <c r="DP42" s="32">
        <v>1</v>
      </c>
      <c r="DQ42" s="32">
        <v>1</v>
      </c>
      <c r="DR42" s="32">
        <v>1</v>
      </c>
      <c r="DS42" s="88">
        <f t="shared" si="123"/>
        <v>15</v>
      </c>
      <c r="DT42" s="32">
        <v>0</v>
      </c>
      <c r="DU42" s="32">
        <v>0</v>
      </c>
      <c r="DV42" s="32">
        <v>14</v>
      </c>
      <c r="DW42" s="32">
        <v>1</v>
      </c>
      <c r="EA42" s="88">
        <f t="shared" si="124"/>
        <v>0</v>
      </c>
      <c r="EI42" s="88">
        <f t="shared" si="125"/>
        <v>0</v>
      </c>
      <c r="EQ42" s="88">
        <f t="shared" si="126"/>
        <v>0</v>
      </c>
      <c r="EY42" s="88">
        <f t="shared" si="127"/>
        <v>0</v>
      </c>
      <c r="FG42" s="88">
        <f t="shared" si="128"/>
        <v>0</v>
      </c>
      <c r="FO42" s="88">
        <f t="shared" si="129"/>
        <v>0</v>
      </c>
      <c r="FW42" s="110">
        <f t="shared" si="130"/>
        <v>0</v>
      </c>
      <c r="GB42" s="110">
        <f t="shared" si="131"/>
        <v>0</v>
      </c>
      <c r="GC42" s="110">
        <f t="shared" si="132"/>
        <v>0</v>
      </c>
      <c r="GD42" s="110">
        <f t="shared" si="133"/>
        <v>0</v>
      </c>
      <c r="GE42" s="110">
        <f t="shared" si="134"/>
        <v>0</v>
      </c>
      <c r="GF42" s="110">
        <f t="shared" si="135"/>
        <v>0</v>
      </c>
      <c r="GG42" s="110">
        <f t="shared" si="136"/>
        <v>0</v>
      </c>
      <c r="GH42" s="110">
        <f t="shared" si="137"/>
        <v>0</v>
      </c>
      <c r="GI42" s="110">
        <f t="shared" si="138"/>
        <v>0</v>
      </c>
      <c r="GJ42" s="114">
        <f t="shared" si="164"/>
        <v>-0.16923076923076924</v>
      </c>
      <c r="GK42" s="90">
        <f t="shared" si="165"/>
        <v>-0.16666666666666666</v>
      </c>
      <c r="GL42" s="2" t="s">
        <v>2063</v>
      </c>
      <c r="GM42" s="92" t="s">
        <v>2296</v>
      </c>
      <c r="GN42" s="92" t="s">
        <v>1568</v>
      </c>
      <c r="GO42" s="92" t="s">
        <v>1568</v>
      </c>
      <c r="GP42" s="2" t="s">
        <v>1431</v>
      </c>
      <c r="GQ42" s="2" t="s">
        <v>1928</v>
      </c>
      <c r="GR42" s="115">
        <v>26</v>
      </c>
      <c r="GS42" s="31">
        <f t="shared" si="141"/>
        <v>1</v>
      </c>
      <c r="GT42" s="31">
        <f t="shared" si="142"/>
        <v>1</v>
      </c>
      <c r="GU42" s="31">
        <f t="shared" si="143"/>
        <v>1</v>
      </c>
      <c r="GV42" s="31">
        <f t="shared" si="144"/>
        <v>15</v>
      </c>
      <c r="GW42" s="31">
        <f t="shared" si="145"/>
        <v>15</v>
      </c>
      <c r="GX42" s="31">
        <f t="shared" si="146"/>
        <v>15</v>
      </c>
    </row>
    <row r="43" spans="1:208" ht="15.75" hidden="1" customHeight="1" x14ac:dyDescent="0.25">
      <c r="A43" s="22" t="s">
        <v>1113</v>
      </c>
      <c r="B43" s="2" t="s">
        <v>26</v>
      </c>
      <c r="C43" s="116" t="s">
        <v>989</v>
      </c>
      <c r="D43" s="35" t="s">
        <v>26</v>
      </c>
      <c r="E43" s="117">
        <v>345</v>
      </c>
      <c r="F43" s="117">
        <v>1369</v>
      </c>
      <c r="G43" s="117">
        <v>2252</v>
      </c>
      <c r="H43" s="117">
        <v>3966</v>
      </c>
      <c r="I43" s="95">
        <v>255</v>
      </c>
      <c r="J43" s="118">
        <v>357</v>
      </c>
      <c r="K43" s="118">
        <v>1153</v>
      </c>
      <c r="L43" s="118">
        <v>2758</v>
      </c>
      <c r="M43" s="118">
        <v>4268</v>
      </c>
      <c r="N43" s="119">
        <v>666</v>
      </c>
      <c r="O43" s="119">
        <v>212</v>
      </c>
      <c r="P43" s="120">
        <v>3535</v>
      </c>
      <c r="Q43" s="120">
        <v>4548</v>
      </c>
      <c r="R43" s="120">
        <v>3476</v>
      </c>
      <c r="S43" s="70">
        <f t="shared" si="147"/>
        <v>0.100990099009901</v>
      </c>
      <c r="T43" s="70">
        <f t="shared" si="148"/>
        <v>0.25351802990325417</v>
      </c>
      <c r="U43" s="70">
        <f t="shared" si="149"/>
        <v>0.31161865213253742</v>
      </c>
      <c r="V43" s="70">
        <f t="shared" si="150"/>
        <v>0.40441176470588236</v>
      </c>
      <c r="W43" s="70">
        <f t="shared" si="151"/>
        <v>0.6018411967779056</v>
      </c>
      <c r="X43" s="121">
        <v>4561</v>
      </c>
      <c r="Y43" s="121">
        <v>3535</v>
      </c>
      <c r="Z43" s="121">
        <v>4548</v>
      </c>
      <c r="AA43" s="121">
        <v>3476</v>
      </c>
      <c r="AB43" s="121">
        <v>1078</v>
      </c>
      <c r="AC43" s="121">
        <v>963</v>
      </c>
      <c r="AD43" s="17">
        <v>115</v>
      </c>
      <c r="AE43" s="17">
        <v>234</v>
      </c>
      <c r="AF43" s="100">
        <v>302</v>
      </c>
      <c r="AG43" s="101">
        <v>425</v>
      </c>
      <c r="AH43" s="101">
        <v>1472</v>
      </c>
      <c r="AI43" s="101">
        <v>3022</v>
      </c>
      <c r="AJ43" s="101">
        <v>128</v>
      </c>
      <c r="AK43" s="101">
        <f t="shared" si="152"/>
        <v>5047</v>
      </c>
      <c r="AL43" s="101">
        <f t="shared" si="153"/>
        <v>666</v>
      </c>
      <c r="AM43" s="101">
        <v>794</v>
      </c>
      <c r="AN43" s="102">
        <v>103</v>
      </c>
      <c r="AO43" s="103">
        <v>307</v>
      </c>
      <c r="AP43" s="74">
        <f t="shared" si="154"/>
        <v>0.12022630834512023</v>
      </c>
      <c r="AQ43" s="74">
        <f t="shared" si="155"/>
        <v>0.32365875109938436</v>
      </c>
      <c r="AR43" s="104">
        <f t="shared" si="156"/>
        <v>0.36793840297603597</v>
      </c>
      <c r="AS43" s="104">
        <f t="shared" si="157"/>
        <v>0.47706879361914256</v>
      </c>
      <c r="AT43" s="104">
        <f t="shared" si="158"/>
        <v>0.67779056386651326</v>
      </c>
      <c r="AU43" s="105">
        <v>3580</v>
      </c>
      <c r="AV43" s="105">
        <v>4777</v>
      </c>
      <c r="AW43" s="105">
        <v>3663</v>
      </c>
      <c r="AX43" s="100">
        <v>338</v>
      </c>
      <c r="AY43" s="106">
        <v>5506</v>
      </c>
      <c r="AZ43" s="106">
        <v>444</v>
      </c>
      <c r="BA43" s="106">
        <v>1703</v>
      </c>
      <c r="BB43" s="106">
        <v>3173</v>
      </c>
      <c r="BC43" s="106">
        <v>186</v>
      </c>
      <c r="BD43" s="107">
        <v>713</v>
      </c>
      <c r="BE43" s="108">
        <v>185</v>
      </c>
      <c r="BF43" s="82">
        <f t="shared" si="159"/>
        <v>0.12121212121212122</v>
      </c>
      <c r="BG43" s="82">
        <f t="shared" si="160"/>
        <v>0.35649989533179821</v>
      </c>
      <c r="BH43" s="83">
        <f t="shared" si="161"/>
        <v>0.38327787021630616</v>
      </c>
      <c r="BI43" s="83">
        <f t="shared" si="162"/>
        <v>0.49814526744046905</v>
      </c>
      <c r="BJ43" s="83">
        <f t="shared" si="163"/>
        <v>0.68715083798882681</v>
      </c>
      <c r="BK43" s="2">
        <v>3881</v>
      </c>
      <c r="BL43" s="2">
        <v>4965</v>
      </c>
      <c r="BM43" s="2">
        <v>3546</v>
      </c>
      <c r="BN43" s="2">
        <v>2442</v>
      </c>
      <c r="BO43" s="2">
        <v>1228</v>
      </c>
      <c r="BP43" s="2">
        <v>1108</v>
      </c>
      <c r="BQ43" s="109">
        <v>128</v>
      </c>
      <c r="BR43" s="109">
        <v>353</v>
      </c>
      <c r="BS43" s="110">
        <v>311</v>
      </c>
      <c r="BT43" s="109">
        <v>439</v>
      </c>
      <c r="BU43" s="109">
        <v>1668</v>
      </c>
      <c r="BV43" s="109">
        <v>3523</v>
      </c>
      <c r="BW43" s="109">
        <v>228</v>
      </c>
      <c r="BX43" s="84">
        <f t="shared" si="105"/>
        <v>5858</v>
      </c>
      <c r="BY43" s="111">
        <v>59</v>
      </c>
      <c r="BZ43" s="109">
        <v>763</v>
      </c>
      <c r="CA43" s="109">
        <v>231</v>
      </c>
      <c r="CB43" s="2">
        <v>295</v>
      </c>
      <c r="CC43" s="112">
        <f t="shared" si="106"/>
        <v>0.11311517650090183</v>
      </c>
      <c r="CD43" s="112">
        <f t="shared" si="107"/>
        <v>0.33595166163141993</v>
      </c>
      <c r="CE43" s="112">
        <f t="shared" si="108"/>
        <v>0.39275338928340864</v>
      </c>
      <c r="CF43" s="112">
        <f t="shared" si="109"/>
        <v>0.52026788861473383</v>
      </c>
      <c r="CG43" s="112">
        <f t="shared" si="110"/>
        <v>0.77834179357021993</v>
      </c>
      <c r="CH43" s="87">
        <f t="shared" si="111"/>
        <v>786</v>
      </c>
      <c r="CI43" s="31">
        <f t="shared" si="112"/>
        <v>956</v>
      </c>
      <c r="CJ43" s="31">
        <f t="shared" si="113"/>
        <v>15</v>
      </c>
      <c r="CK43" s="31">
        <f t="shared" si="114"/>
        <v>57</v>
      </c>
      <c r="CL43" s="31">
        <f t="shared" si="115"/>
        <v>83</v>
      </c>
      <c r="CM43" s="113">
        <f t="shared" si="116"/>
        <v>725</v>
      </c>
      <c r="CN43" s="31">
        <f t="shared" si="117"/>
        <v>124</v>
      </c>
      <c r="CO43" s="31">
        <f t="shared" si="118"/>
        <v>312</v>
      </c>
      <c r="CP43" s="31">
        <f t="shared" si="119"/>
        <v>258</v>
      </c>
      <c r="CQ43" s="31">
        <f t="shared" si="120"/>
        <v>31</v>
      </c>
      <c r="CR43" s="32">
        <v>13</v>
      </c>
      <c r="CS43" s="32">
        <v>54</v>
      </c>
      <c r="CT43" s="32">
        <v>75</v>
      </c>
      <c r="CU43" s="88">
        <f t="shared" si="73"/>
        <v>710</v>
      </c>
      <c r="CV43" s="32">
        <v>123</v>
      </c>
      <c r="CW43" s="32">
        <v>306</v>
      </c>
      <c r="CX43" s="32">
        <v>253</v>
      </c>
      <c r="CY43" s="32">
        <v>28</v>
      </c>
      <c r="CZ43" s="32">
        <v>2</v>
      </c>
      <c r="DA43" s="32">
        <v>3</v>
      </c>
      <c r="DB43" s="32">
        <v>8</v>
      </c>
      <c r="DC43" s="88">
        <f t="shared" si="121"/>
        <v>15</v>
      </c>
      <c r="DD43" s="32">
        <v>1</v>
      </c>
      <c r="DE43" s="32">
        <v>6</v>
      </c>
      <c r="DF43" s="32">
        <v>5</v>
      </c>
      <c r="DG43" s="32">
        <v>3</v>
      </c>
      <c r="DH43" s="32">
        <v>11</v>
      </c>
      <c r="DI43" s="32">
        <v>74</v>
      </c>
      <c r="DJ43" s="32">
        <v>51</v>
      </c>
      <c r="DK43" s="88">
        <f t="shared" si="122"/>
        <v>1480</v>
      </c>
      <c r="DL43" s="32">
        <v>198</v>
      </c>
      <c r="DM43" s="32">
        <v>537</v>
      </c>
      <c r="DN43" s="32">
        <v>706</v>
      </c>
      <c r="DO43" s="32">
        <v>39</v>
      </c>
      <c r="DP43" s="32">
        <v>83</v>
      </c>
      <c r="DQ43" s="32">
        <v>167</v>
      </c>
      <c r="DR43" s="32">
        <v>114</v>
      </c>
      <c r="DS43" s="88">
        <f t="shared" si="123"/>
        <v>3034</v>
      </c>
      <c r="DT43" s="32">
        <v>9</v>
      </c>
      <c r="DU43" s="32">
        <v>491</v>
      </c>
      <c r="DV43" s="32">
        <v>2383</v>
      </c>
      <c r="DW43" s="32">
        <v>151</v>
      </c>
      <c r="DX43" s="32">
        <v>2</v>
      </c>
      <c r="DY43" s="32">
        <v>12</v>
      </c>
      <c r="DZ43" s="32">
        <v>5</v>
      </c>
      <c r="EA43" s="88">
        <f t="shared" si="124"/>
        <v>98</v>
      </c>
      <c r="EB43" s="32">
        <v>29</v>
      </c>
      <c r="EC43" s="32">
        <v>64</v>
      </c>
      <c r="ED43" s="32">
        <v>4</v>
      </c>
      <c r="EE43" s="32">
        <v>1</v>
      </c>
      <c r="EF43" s="32">
        <v>10</v>
      </c>
      <c r="EG43" s="32">
        <v>23</v>
      </c>
      <c r="EH43" s="32">
        <v>35</v>
      </c>
      <c r="EI43" s="88">
        <f t="shared" si="125"/>
        <v>217</v>
      </c>
      <c r="EJ43" s="32">
        <v>67</v>
      </c>
      <c r="EK43" s="32">
        <v>95</v>
      </c>
      <c r="EL43" s="32">
        <v>54</v>
      </c>
      <c r="EM43" s="32">
        <v>1</v>
      </c>
      <c r="EQ43" s="88">
        <f t="shared" si="126"/>
        <v>0</v>
      </c>
      <c r="EV43" s="32">
        <v>6</v>
      </c>
      <c r="EW43" s="32">
        <v>17</v>
      </c>
      <c r="EX43" s="32">
        <v>15</v>
      </c>
      <c r="EY43" s="88">
        <f t="shared" si="127"/>
        <v>223</v>
      </c>
      <c r="EZ43" s="32">
        <v>1</v>
      </c>
      <c r="FA43" s="32">
        <v>155</v>
      </c>
      <c r="FB43" s="32">
        <v>64</v>
      </c>
      <c r="FC43" s="32">
        <v>3</v>
      </c>
      <c r="FD43" s="32">
        <v>1</v>
      </c>
      <c r="FE43" s="32">
        <v>3</v>
      </c>
      <c r="FF43" s="32">
        <v>8</v>
      </c>
      <c r="FG43" s="88">
        <f t="shared" si="128"/>
        <v>45</v>
      </c>
      <c r="FH43" s="32">
        <v>11</v>
      </c>
      <c r="FI43" s="32">
        <v>14</v>
      </c>
      <c r="FJ43" s="32">
        <v>18</v>
      </c>
      <c r="FK43" s="32">
        <v>2</v>
      </c>
      <c r="FO43" s="88">
        <f t="shared" si="129"/>
        <v>0</v>
      </c>
      <c r="FW43" s="110">
        <f t="shared" si="130"/>
        <v>0</v>
      </c>
      <c r="GB43" s="110">
        <f t="shared" si="131"/>
        <v>7</v>
      </c>
      <c r="GC43" s="110">
        <f t="shared" si="132"/>
        <v>20</v>
      </c>
      <c r="GD43" s="110">
        <f t="shared" si="133"/>
        <v>23</v>
      </c>
      <c r="GE43" s="110">
        <f t="shared" si="134"/>
        <v>268</v>
      </c>
      <c r="GF43" s="110">
        <f t="shared" si="135"/>
        <v>12</v>
      </c>
      <c r="GG43" s="110">
        <f t="shared" si="136"/>
        <v>169</v>
      </c>
      <c r="GH43" s="110">
        <f t="shared" si="137"/>
        <v>82</v>
      </c>
      <c r="GI43" s="110">
        <f t="shared" si="138"/>
        <v>5</v>
      </c>
      <c r="GJ43" s="114">
        <f t="shared" si="164"/>
        <v>0.29326772201246876</v>
      </c>
      <c r="GK43" s="90">
        <f t="shared" si="165"/>
        <v>6.3930257900472215E-2</v>
      </c>
      <c r="GL43" s="2" t="s">
        <v>2229</v>
      </c>
      <c r="GM43" s="2" t="s">
        <v>2131</v>
      </c>
      <c r="GN43" s="92" t="s">
        <v>1679</v>
      </c>
      <c r="GO43" s="2" t="s">
        <v>2241</v>
      </c>
      <c r="GP43" s="2" t="s">
        <v>1701</v>
      </c>
      <c r="GQ43" s="2" t="s">
        <v>1519</v>
      </c>
      <c r="GR43" s="115">
        <v>5103</v>
      </c>
      <c r="GS43" s="31">
        <f t="shared" si="141"/>
        <v>96</v>
      </c>
      <c r="GT43" s="31">
        <f t="shared" si="142"/>
        <v>170</v>
      </c>
      <c r="GU43" s="31">
        <f t="shared" si="143"/>
        <v>253</v>
      </c>
      <c r="GV43" s="31">
        <f t="shared" si="144"/>
        <v>4612</v>
      </c>
      <c r="GW43" s="31">
        <f t="shared" si="145"/>
        <v>3284</v>
      </c>
      <c r="GX43" s="31">
        <f t="shared" si="146"/>
        <v>4376</v>
      </c>
    </row>
    <row r="44" spans="1:208" ht="15.75" hidden="1" customHeight="1" x14ac:dyDescent="0.25">
      <c r="A44" s="22" t="s">
        <v>1113</v>
      </c>
      <c r="B44" s="2" t="s">
        <v>26</v>
      </c>
      <c r="C44" s="116" t="s">
        <v>39</v>
      </c>
      <c r="D44" s="35" t="s">
        <v>26</v>
      </c>
      <c r="E44" s="117">
        <v>47</v>
      </c>
      <c r="F44" s="117">
        <v>243</v>
      </c>
      <c r="G44" s="117">
        <v>443</v>
      </c>
      <c r="H44" s="117">
        <v>733</v>
      </c>
      <c r="I44" s="95">
        <v>52</v>
      </c>
      <c r="J44" s="118">
        <v>46</v>
      </c>
      <c r="K44" s="118">
        <v>210</v>
      </c>
      <c r="L44" s="118">
        <v>508</v>
      </c>
      <c r="M44" s="118">
        <v>764</v>
      </c>
      <c r="N44" s="119">
        <v>129</v>
      </c>
      <c r="O44" s="119">
        <v>19</v>
      </c>
      <c r="P44" s="120">
        <v>582</v>
      </c>
      <c r="Q44" s="120">
        <v>731</v>
      </c>
      <c r="R44" s="120">
        <v>598</v>
      </c>
      <c r="S44" s="70">
        <f t="shared" si="147"/>
        <v>7.903780068728522E-2</v>
      </c>
      <c r="T44" s="70">
        <f t="shared" si="148"/>
        <v>0.2872777017783858</v>
      </c>
      <c r="U44" s="70">
        <f t="shared" si="149"/>
        <v>0.33228676085818942</v>
      </c>
      <c r="V44" s="70">
        <f t="shared" si="150"/>
        <v>0.44319036869826939</v>
      </c>
      <c r="W44" s="70">
        <f t="shared" si="151"/>
        <v>0.63377926421404684</v>
      </c>
      <c r="X44" s="121">
        <v>741</v>
      </c>
      <c r="Y44" s="121">
        <v>582</v>
      </c>
      <c r="Z44" s="121">
        <v>731</v>
      </c>
      <c r="AA44" s="121">
        <v>598</v>
      </c>
      <c r="AB44" s="121">
        <v>198</v>
      </c>
      <c r="AC44" s="121">
        <v>152</v>
      </c>
      <c r="AD44" s="17">
        <v>31</v>
      </c>
      <c r="AE44" s="17">
        <v>57</v>
      </c>
      <c r="AF44" s="100">
        <v>48</v>
      </c>
      <c r="AG44" s="101">
        <v>29</v>
      </c>
      <c r="AH44" s="101">
        <v>168</v>
      </c>
      <c r="AI44" s="101">
        <v>503</v>
      </c>
      <c r="AJ44" s="101">
        <v>30</v>
      </c>
      <c r="AK44" s="101">
        <f t="shared" si="152"/>
        <v>730</v>
      </c>
      <c r="AL44" s="101">
        <f t="shared" si="153"/>
        <v>116</v>
      </c>
      <c r="AM44" s="101">
        <v>146</v>
      </c>
      <c r="AN44" s="102">
        <v>22</v>
      </c>
      <c r="AO44" s="103">
        <v>46</v>
      </c>
      <c r="AP44" s="74">
        <f t="shared" si="154"/>
        <v>4.9828178694158079E-2</v>
      </c>
      <c r="AQ44" s="74">
        <f t="shared" si="155"/>
        <v>0.22982216142270862</v>
      </c>
      <c r="AR44" s="104">
        <f t="shared" si="156"/>
        <v>0.30559916274201987</v>
      </c>
      <c r="AS44" s="104">
        <f t="shared" si="157"/>
        <v>0.41760722347629797</v>
      </c>
      <c r="AT44" s="104">
        <f t="shared" si="158"/>
        <v>0.64715719063545152</v>
      </c>
      <c r="AU44" s="105">
        <v>601</v>
      </c>
      <c r="AV44" s="105">
        <v>768</v>
      </c>
      <c r="AW44" s="105">
        <v>559</v>
      </c>
      <c r="AX44" s="100">
        <v>50</v>
      </c>
      <c r="AY44" s="106">
        <v>816</v>
      </c>
      <c r="AZ44" s="106">
        <v>41</v>
      </c>
      <c r="BA44" s="106">
        <v>215</v>
      </c>
      <c r="BB44" s="106">
        <v>506</v>
      </c>
      <c r="BC44" s="106">
        <v>54</v>
      </c>
      <c r="BD44" s="107">
        <v>113</v>
      </c>
      <c r="BE44" s="108">
        <v>14</v>
      </c>
      <c r="BF44" s="82">
        <f t="shared" si="159"/>
        <v>7.3345259391771014E-2</v>
      </c>
      <c r="BG44" s="82">
        <f t="shared" si="160"/>
        <v>0.27994791666666669</v>
      </c>
      <c r="BH44" s="83">
        <f t="shared" si="161"/>
        <v>0.33661825726141081</v>
      </c>
      <c r="BI44" s="83">
        <f t="shared" si="162"/>
        <v>0.44411979547114683</v>
      </c>
      <c r="BJ44" s="83">
        <f t="shared" si="163"/>
        <v>0.65391014975041595</v>
      </c>
      <c r="BK44" s="2">
        <v>560</v>
      </c>
      <c r="BL44" s="2">
        <v>735</v>
      </c>
      <c r="BM44" s="2">
        <v>573</v>
      </c>
      <c r="BN44" s="2">
        <v>397</v>
      </c>
      <c r="BO44" s="2">
        <v>167</v>
      </c>
      <c r="BP44" s="2">
        <v>180</v>
      </c>
      <c r="BQ44" s="109">
        <v>34</v>
      </c>
      <c r="BR44" s="109">
        <v>58</v>
      </c>
      <c r="BS44" s="110">
        <v>52</v>
      </c>
      <c r="BT44" s="109">
        <v>58</v>
      </c>
      <c r="BU44" s="109">
        <v>227</v>
      </c>
      <c r="BV44" s="109">
        <v>561</v>
      </c>
      <c r="BW44" s="109">
        <v>67</v>
      </c>
      <c r="BX44" s="84">
        <f t="shared" si="105"/>
        <v>913</v>
      </c>
      <c r="BY44" s="111">
        <v>10</v>
      </c>
      <c r="BZ44" s="109">
        <v>126</v>
      </c>
      <c r="CA44" s="109">
        <v>67</v>
      </c>
      <c r="CB44" s="2">
        <v>27</v>
      </c>
      <c r="CC44" s="112">
        <f t="shared" si="106"/>
        <v>0.10357142857142858</v>
      </c>
      <c r="CD44" s="112">
        <f t="shared" si="107"/>
        <v>0.30884353741496601</v>
      </c>
      <c r="CE44" s="112">
        <f t="shared" si="108"/>
        <v>0.38543897216274092</v>
      </c>
      <c r="CF44" s="112">
        <f t="shared" si="109"/>
        <v>0.50611620795107037</v>
      </c>
      <c r="CG44" s="112">
        <f t="shared" si="110"/>
        <v>0.75916230366492143</v>
      </c>
      <c r="CH44" s="87">
        <f t="shared" si="111"/>
        <v>138</v>
      </c>
      <c r="CI44" s="31">
        <f t="shared" si="112"/>
        <v>152</v>
      </c>
      <c r="CJ44" s="31">
        <f t="shared" si="113"/>
        <v>2</v>
      </c>
      <c r="CK44" s="31">
        <f t="shared" si="114"/>
        <v>6</v>
      </c>
      <c r="CL44" s="31">
        <f t="shared" si="115"/>
        <v>7</v>
      </c>
      <c r="CM44" s="113">
        <f t="shared" si="116"/>
        <v>78</v>
      </c>
      <c r="CN44" s="31">
        <f t="shared" si="117"/>
        <v>13</v>
      </c>
      <c r="CO44" s="31">
        <f t="shared" si="118"/>
        <v>28</v>
      </c>
      <c r="CP44" s="31">
        <f t="shared" si="119"/>
        <v>35</v>
      </c>
      <c r="CQ44" s="31">
        <f t="shared" si="120"/>
        <v>2</v>
      </c>
      <c r="CR44" s="32">
        <v>2</v>
      </c>
      <c r="CS44" s="32">
        <v>6</v>
      </c>
      <c r="CT44" s="32">
        <v>7</v>
      </c>
      <c r="CU44" s="88">
        <f t="shared" si="73"/>
        <v>78</v>
      </c>
      <c r="CV44" s="32">
        <v>13</v>
      </c>
      <c r="CW44" s="32">
        <v>28</v>
      </c>
      <c r="CX44" s="32">
        <v>35</v>
      </c>
      <c r="CY44" s="32">
        <v>2</v>
      </c>
      <c r="DC44" s="88">
        <f t="shared" si="121"/>
        <v>0</v>
      </c>
      <c r="DD44" s="32">
        <v>0</v>
      </c>
      <c r="DE44" s="32">
        <v>0</v>
      </c>
      <c r="DF44" s="32">
        <v>0</v>
      </c>
      <c r="DG44" s="32">
        <v>0</v>
      </c>
      <c r="DH44" s="32">
        <v>2</v>
      </c>
      <c r="DI44" s="32">
        <v>12</v>
      </c>
      <c r="DJ44" s="32">
        <v>10</v>
      </c>
      <c r="DK44" s="88">
        <f t="shared" si="122"/>
        <v>229</v>
      </c>
      <c r="DL44" s="32">
        <v>18</v>
      </c>
      <c r="DM44" s="32">
        <v>92</v>
      </c>
      <c r="DN44" s="32">
        <v>106</v>
      </c>
      <c r="DO44" s="32">
        <v>13</v>
      </c>
      <c r="DP44" s="32">
        <v>29</v>
      </c>
      <c r="DQ44" s="32">
        <v>38</v>
      </c>
      <c r="DR44" s="32">
        <v>33</v>
      </c>
      <c r="DS44" s="88">
        <f t="shared" si="123"/>
        <v>596</v>
      </c>
      <c r="DT44" s="32">
        <v>25</v>
      </c>
      <c r="DU44" s="32">
        <v>102</v>
      </c>
      <c r="DV44" s="32">
        <v>417</v>
      </c>
      <c r="DW44" s="32">
        <v>52</v>
      </c>
      <c r="EA44" s="88">
        <f t="shared" si="124"/>
        <v>0</v>
      </c>
      <c r="EF44" s="32">
        <v>1</v>
      </c>
      <c r="EG44" s="32">
        <v>2</v>
      </c>
      <c r="EH44" s="32">
        <v>2</v>
      </c>
      <c r="EI44" s="88">
        <f t="shared" si="125"/>
        <v>10</v>
      </c>
      <c r="EJ44" s="32">
        <v>2</v>
      </c>
      <c r="EK44" s="32">
        <v>5</v>
      </c>
      <c r="EL44" s="32">
        <v>3</v>
      </c>
      <c r="EM44" s="32">
        <v>0</v>
      </c>
      <c r="EQ44" s="88">
        <f t="shared" si="126"/>
        <v>0</v>
      </c>
      <c r="EY44" s="88">
        <f t="shared" si="127"/>
        <v>0</v>
      </c>
      <c r="FG44" s="88">
        <f t="shared" si="128"/>
        <v>0</v>
      </c>
      <c r="FO44" s="88">
        <f t="shared" si="129"/>
        <v>0</v>
      </c>
      <c r="FW44" s="110">
        <f t="shared" si="130"/>
        <v>0</v>
      </c>
      <c r="GB44" s="110">
        <f t="shared" si="131"/>
        <v>0</v>
      </c>
      <c r="GC44" s="110">
        <f t="shared" si="132"/>
        <v>0</v>
      </c>
      <c r="GD44" s="110">
        <f t="shared" si="133"/>
        <v>0</v>
      </c>
      <c r="GE44" s="110">
        <f t="shared" si="134"/>
        <v>0</v>
      </c>
      <c r="GF44" s="110">
        <f t="shared" si="135"/>
        <v>0</v>
      </c>
      <c r="GG44" s="110">
        <f t="shared" si="136"/>
        <v>0</v>
      </c>
      <c r="GH44" s="110">
        <f t="shared" si="137"/>
        <v>0</v>
      </c>
      <c r="GI44" s="110">
        <f t="shared" si="138"/>
        <v>0</v>
      </c>
      <c r="GJ44" s="114">
        <f t="shared" si="164"/>
        <v>0.19783392504386016</v>
      </c>
      <c r="GK44" s="90">
        <f t="shared" si="165"/>
        <v>0.11887254901960784</v>
      </c>
      <c r="GL44" s="92" t="s">
        <v>2257</v>
      </c>
      <c r="GM44" s="92" t="s">
        <v>1801</v>
      </c>
      <c r="GN44" s="92" t="s">
        <v>2093</v>
      </c>
      <c r="GO44" s="2" t="s">
        <v>1398</v>
      </c>
      <c r="GP44" s="92" t="s">
        <v>2217</v>
      </c>
      <c r="GQ44" s="2" t="s">
        <v>1407</v>
      </c>
      <c r="GR44" s="115">
        <v>736</v>
      </c>
      <c r="GS44" s="31">
        <f t="shared" si="141"/>
        <v>31</v>
      </c>
      <c r="GT44" s="31">
        <f t="shared" si="142"/>
        <v>43</v>
      </c>
      <c r="GU44" s="31">
        <f t="shared" si="143"/>
        <v>50</v>
      </c>
      <c r="GV44" s="31">
        <f t="shared" si="144"/>
        <v>825</v>
      </c>
      <c r="GW44" s="31">
        <f t="shared" si="145"/>
        <v>588</v>
      </c>
      <c r="GX44" s="31">
        <f t="shared" si="146"/>
        <v>782</v>
      </c>
    </row>
    <row r="45" spans="1:208" ht="15.75" hidden="1" customHeight="1" x14ac:dyDescent="0.25">
      <c r="A45" s="22" t="s">
        <v>1113</v>
      </c>
      <c r="B45" s="2" t="s">
        <v>26</v>
      </c>
      <c r="C45" s="116" t="s">
        <v>40</v>
      </c>
      <c r="D45" s="35" t="s">
        <v>26</v>
      </c>
      <c r="E45" s="117">
        <v>3</v>
      </c>
      <c r="F45" s="117">
        <v>264</v>
      </c>
      <c r="G45" s="117">
        <v>218</v>
      </c>
      <c r="H45" s="117">
        <v>485</v>
      </c>
      <c r="I45" s="95">
        <v>32</v>
      </c>
      <c r="J45" s="118">
        <v>9</v>
      </c>
      <c r="K45" s="118">
        <v>158</v>
      </c>
      <c r="L45" s="118">
        <v>303</v>
      </c>
      <c r="M45" s="118">
        <v>470</v>
      </c>
      <c r="N45" s="119">
        <v>45</v>
      </c>
      <c r="O45" s="119">
        <v>98</v>
      </c>
      <c r="P45" s="120">
        <v>411</v>
      </c>
      <c r="Q45" s="120">
        <v>538</v>
      </c>
      <c r="R45" s="120">
        <v>434</v>
      </c>
      <c r="S45" s="70">
        <f t="shared" si="147"/>
        <v>2.1897810218978103E-2</v>
      </c>
      <c r="T45" s="70">
        <f t="shared" si="148"/>
        <v>0.29368029739776952</v>
      </c>
      <c r="U45" s="70">
        <f t="shared" si="149"/>
        <v>0.30730296456977585</v>
      </c>
      <c r="V45" s="70">
        <f t="shared" si="150"/>
        <v>0.4279835390946502</v>
      </c>
      <c r="W45" s="70">
        <f t="shared" si="151"/>
        <v>0.59447004608294929</v>
      </c>
      <c r="X45" s="121">
        <v>542</v>
      </c>
      <c r="Y45" s="121">
        <v>411</v>
      </c>
      <c r="Z45" s="121">
        <v>538</v>
      </c>
      <c r="AA45" s="121">
        <v>434</v>
      </c>
      <c r="AB45" s="121">
        <v>140</v>
      </c>
      <c r="AC45" s="121">
        <v>144</v>
      </c>
      <c r="AD45" s="17">
        <v>23</v>
      </c>
      <c r="AE45" s="17">
        <v>31</v>
      </c>
      <c r="AF45" s="100">
        <v>31</v>
      </c>
      <c r="AG45" s="101">
        <v>7</v>
      </c>
      <c r="AH45" s="101">
        <v>121</v>
      </c>
      <c r="AI45" s="101">
        <v>262</v>
      </c>
      <c r="AJ45" s="101">
        <v>5</v>
      </c>
      <c r="AK45" s="101">
        <f t="shared" si="152"/>
        <v>395</v>
      </c>
      <c r="AL45" s="101">
        <f t="shared" si="153"/>
        <v>49</v>
      </c>
      <c r="AM45" s="101">
        <v>54</v>
      </c>
      <c r="AN45" s="102">
        <v>45</v>
      </c>
      <c r="AO45" s="103">
        <v>64</v>
      </c>
      <c r="AP45" s="74">
        <f t="shared" si="154"/>
        <v>1.7031630170316302E-2</v>
      </c>
      <c r="AQ45" s="74">
        <f t="shared" si="155"/>
        <v>0.22490706319702602</v>
      </c>
      <c r="AR45" s="104">
        <f t="shared" si="156"/>
        <v>0.24656543745480838</v>
      </c>
      <c r="AS45" s="104">
        <f t="shared" si="157"/>
        <v>0.34362139917695472</v>
      </c>
      <c r="AT45" s="104">
        <f t="shared" si="158"/>
        <v>0.49078341013824883</v>
      </c>
      <c r="AU45" s="105">
        <v>409</v>
      </c>
      <c r="AV45" s="105">
        <v>539</v>
      </c>
      <c r="AW45" s="105">
        <v>407</v>
      </c>
      <c r="AX45" s="100">
        <v>34</v>
      </c>
      <c r="AY45" s="106">
        <v>449</v>
      </c>
      <c r="AZ45" s="106">
        <v>4</v>
      </c>
      <c r="BA45" s="106">
        <v>153</v>
      </c>
      <c r="BB45" s="106">
        <v>286</v>
      </c>
      <c r="BC45" s="106">
        <v>6</v>
      </c>
      <c r="BD45" s="107">
        <v>53</v>
      </c>
      <c r="BE45" s="108">
        <v>34</v>
      </c>
      <c r="BF45" s="82">
        <f t="shared" si="159"/>
        <v>9.8280098280098278E-3</v>
      </c>
      <c r="BG45" s="82">
        <f t="shared" si="160"/>
        <v>0.28385899814471244</v>
      </c>
      <c r="BH45" s="83">
        <f t="shared" si="161"/>
        <v>0.28782287822878228</v>
      </c>
      <c r="BI45" s="83">
        <f t="shared" si="162"/>
        <v>0.40717299578059074</v>
      </c>
      <c r="BJ45" s="83">
        <f t="shared" si="163"/>
        <v>0.56968215158924207</v>
      </c>
      <c r="BK45" s="2">
        <v>456</v>
      </c>
      <c r="BL45" s="2">
        <v>572</v>
      </c>
      <c r="BM45" s="2">
        <v>409</v>
      </c>
      <c r="BN45" s="2">
        <v>286</v>
      </c>
      <c r="BO45" s="2">
        <v>115</v>
      </c>
      <c r="BP45" s="2">
        <v>144</v>
      </c>
      <c r="BQ45" s="109">
        <v>26</v>
      </c>
      <c r="BR45" s="109">
        <v>33</v>
      </c>
      <c r="BS45" s="110">
        <v>31</v>
      </c>
      <c r="BT45" s="109">
        <v>1</v>
      </c>
      <c r="BU45" s="109">
        <v>136</v>
      </c>
      <c r="BV45" s="109">
        <v>362</v>
      </c>
      <c r="BW45" s="109">
        <v>2</v>
      </c>
      <c r="BX45" s="84">
        <f t="shared" si="105"/>
        <v>501</v>
      </c>
      <c r="BY45" s="111">
        <v>14</v>
      </c>
      <c r="BZ45" s="109">
        <v>51</v>
      </c>
      <c r="CA45" s="109">
        <v>2</v>
      </c>
      <c r="CB45" s="2">
        <v>59</v>
      </c>
      <c r="CC45" s="112">
        <f t="shared" si="106"/>
        <v>2.1929824561403508E-3</v>
      </c>
      <c r="CD45" s="112">
        <f t="shared" si="107"/>
        <v>0.23776223776223776</v>
      </c>
      <c r="CE45" s="112">
        <f t="shared" si="108"/>
        <v>0.31176061238691721</v>
      </c>
      <c r="CF45" s="112">
        <f t="shared" si="109"/>
        <v>0.45565749235474007</v>
      </c>
      <c r="CG45" s="112">
        <f t="shared" si="110"/>
        <v>0.76039119804400979</v>
      </c>
      <c r="CH45" s="87">
        <f t="shared" si="111"/>
        <v>98</v>
      </c>
      <c r="CI45" s="31">
        <f t="shared" si="112"/>
        <v>103</v>
      </c>
      <c r="CJ45" s="31">
        <f t="shared" si="113"/>
        <v>0</v>
      </c>
      <c r="CK45" s="31">
        <f t="shared" si="114"/>
        <v>0</v>
      </c>
      <c r="CL45" s="31">
        <f t="shared" si="115"/>
        <v>0</v>
      </c>
      <c r="CM45" s="113">
        <f t="shared" si="116"/>
        <v>0</v>
      </c>
      <c r="CN45" s="31">
        <f t="shared" si="117"/>
        <v>0</v>
      </c>
      <c r="CO45" s="31">
        <f t="shared" si="118"/>
        <v>0</v>
      </c>
      <c r="CP45" s="31">
        <f t="shared" si="119"/>
        <v>0</v>
      </c>
      <c r="CQ45" s="31">
        <f t="shared" si="120"/>
        <v>0</v>
      </c>
      <c r="CU45" s="88">
        <f t="shared" si="73"/>
        <v>0</v>
      </c>
      <c r="CY45" s="32">
        <v>0</v>
      </c>
      <c r="DC45" s="88">
        <f t="shared" si="121"/>
        <v>0</v>
      </c>
      <c r="DH45" s="32">
        <v>1</v>
      </c>
      <c r="DI45" s="32">
        <v>3</v>
      </c>
      <c r="DJ45" s="32">
        <v>3</v>
      </c>
      <c r="DK45" s="88">
        <f t="shared" si="122"/>
        <v>45</v>
      </c>
      <c r="DL45" s="32">
        <v>0</v>
      </c>
      <c r="DM45" s="32">
        <v>16</v>
      </c>
      <c r="DN45" s="32">
        <v>29</v>
      </c>
      <c r="DO45" s="32">
        <v>0</v>
      </c>
      <c r="DP45" s="32">
        <v>20</v>
      </c>
      <c r="DQ45" s="32">
        <v>25</v>
      </c>
      <c r="DR45" s="32">
        <v>23</v>
      </c>
      <c r="DS45" s="88">
        <f t="shared" si="123"/>
        <v>387</v>
      </c>
      <c r="DT45" s="32">
        <v>1</v>
      </c>
      <c r="DU45" s="32">
        <v>72</v>
      </c>
      <c r="DV45" s="32">
        <v>312</v>
      </c>
      <c r="DW45" s="32">
        <v>2</v>
      </c>
      <c r="EA45" s="88">
        <f t="shared" si="124"/>
        <v>0</v>
      </c>
      <c r="EI45" s="88">
        <f t="shared" si="125"/>
        <v>0</v>
      </c>
      <c r="EQ45" s="88">
        <f t="shared" si="126"/>
        <v>0</v>
      </c>
      <c r="EV45" s="32">
        <v>5</v>
      </c>
      <c r="EW45" s="32">
        <v>5</v>
      </c>
      <c r="EX45" s="32">
        <v>5</v>
      </c>
      <c r="EY45" s="88">
        <f t="shared" si="127"/>
        <v>69</v>
      </c>
      <c r="EZ45" s="32">
        <v>0</v>
      </c>
      <c r="FA45" s="32">
        <v>48</v>
      </c>
      <c r="FB45" s="32">
        <v>21</v>
      </c>
      <c r="FC45" s="32">
        <v>0</v>
      </c>
      <c r="FG45" s="88">
        <f t="shared" si="128"/>
        <v>0</v>
      </c>
      <c r="FO45" s="88">
        <f t="shared" si="129"/>
        <v>0</v>
      </c>
      <c r="FW45" s="110">
        <f t="shared" si="130"/>
        <v>0</v>
      </c>
      <c r="GB45" s="110">
        <f t="shared" si="131"/>
        <v>5</v>
      </c>
      <c r="GC45" s="110">
        <f t="shared" si="132"/>
        <v>5</v>
      </c>
      <c r="GD45" s="110">
        <f t="shared" si="133"/>
        <v>5</v>
      </c>
      <c r="GE45" s="110">
        <f t="shared" si="134"/>
        <v>69</v>
      </c>
      <c r="GF45" s="110">
        <f t="shared" si="135"/>
        <v>0</v>
      </c>
      <c r="GG45" s="110">
        <f t="shared" si="136"/>
        <v>48</v>
      </c>
      <c r="GH45" s="110">
        <f t="shared" si="137"/>
        <v>21</v>
      </c>
      <c r="GI45" s="110">
        <f t="shared" si="138"/>
        <v>0</v>
      </c>
      <c r="GJ45" s="114">
        <f t="shared" si="164"/>
        <v>0.27910767422907079</v>
      </c>
      <c r="GK45" s="90">
        <f t="shared" si="165"/>
        <v>0.11581291759465479</v>
      </c>
      <c r="GL45" s="92" t="s">
        <v>2261</v>
      </c>
      <c r="GM45" s="2" t="s">
        <v>2182</v>
      </c>
      <c r="GN45" s="92" t="s">
        <v>1877</v>
      </c>
      <c r="GO45" s="92" t="s">
        <v>2082</v>
      </c>
      <c r="GP45" s="2" t="s">
        <v>2090</v>
      </c>
      <c r="GQ45" s="2" t="s">
        <v>1850</v>
      </c>
      <c r="GR45" s="115">
        <v>584</v>
      </c>
      <c r="GS45" s="31">
        <f t="shared" si="141"/>
        <v>21</v>
      </c>
      <c r="GT45" s="31">
        <f t="shared" si="142"/>
        <v>26</v>
      </c>
      <c r="GU45" s="31">
        <f t="shared" si="143"/>
        <v>28</v>
      </c>
      <c r="GV45" s="31">
        <f t="shared" si="144"/>
        <v>432</v>
      </c>
      <c r="GW45" s="31">
        <f t="shared" si="145"/>
        <v>343</v>
      </c>
      <c r="GX45" s="31">
        <f t="shared" si="146"/>
        <v>431</v>
      </c>
    </row>
    <row r="46" spans="1:208" ht="15.75" hidden="1" customHeight="1" x14ac:dyDescent="0.25">
      <c r="A46" s="22" t="s">
        <v>1113</v>
      </c>
      <c r="B46" s="2" t="s">
        <v>26</v>
      </c>
      <c r="C46" s="116" t="s">
        <v>41</v>
      </c>
      <c r="D46" s="35" t="s">
        <v>26</v>
      </c>
      <c r="E46" s="117">
        <v>5</v>
      </c>
      <c r="F46" s="117">
        <v>55</v>
      </c>
      <c r="G46" s="117">
        <v>112</v>
      </c>
      <c r="H46" s="117">
        <v>172</v>
      </c>
      <c r="I46" s="95">
        <v>11</v>
      </c>
      <c r="J46" s="118">
        <v>12</v>
      </c>
      <c r="K46" s="118">
        <v>46</v>
      </c>
      <c r="L46" s="118">
        <v>95</v>
      </c>
      <c r="M46" s="118">
        <v>153</v>
      </c>
      <c r="N46" s="119">
        <v>21</v>
      </c>
      <c r="O46" s="119">
        <v>12</v>
      </c>
      <c r="P46" s="120">
        <v>88</v>
      </c>
      <c r="Q46" s="120">
        <v>149</v>
      </c>
      <c r="R46" s="120">
        <v>92</v>
      </c>
      <c r="S46" s="70">
        <f t="shared" si="147"/>
        <v>0.13636363636363635</v>
      </c>
      <c r="T46" s="70">
        <f t="shared" si="148"/>
        <v>0.3087248322147651</v>
      </c>
      <c r="U46" s="70">
        <f t="shared" si="149"/>
        <v>0.40121580547112462</v>
      </c>
      <c r="V46" s="70">
        <f t="shared" si="150"/>
        <v>0.49792531120331951</v>
      </c>
      <c r="W46" s="70">
        <f t="shared" si="151"/>
        <v>0.80434782608695654</v>
      </c>
      <c r="X46" s="121">
        <v>131</v>
      </c>
      <c r="Y46" s="121">
        <v>88</v>
      </c>
      <c r="Z46" s="121">
        <v>149</v>
      </c>
      <c r="AA46" s="121">
        <v>92</v>
      </c>
      <c r="AB46" s="121">
        <v>41</v>
      </c>
      <c r="AC46" s="121">
        <v>33</v>
      </c>
      <c r="AD46" s="17">
        <v>8</v>
      </c>
      <c r="AE46" s="17">
        <v>13</v>
      </c>
      <c r="AF46" s="100">
        <v>12</v>
      </c>
      <c r="AG46" s="101">
        <v>5</v>
      </c>
      <c r="AH46" s="101">
        <v>57</v>
      </c>
      <c r="AI46" s="101">
        <v>89</v>
      </c>
      <c r="AJ46" s="101">
        <v>3</v>
      </c>
      <c r="AK46" s="101">
        <f t="shared" si="152"/>
        <v>154</v>
      </c>
      <c r="AL46" s="101">
        <f t="shared" si="153"/>
        <v>27</v>
      </c>
      <c r="AM46" s="101">
        <v>30</v>
      </c>
      <c r="AN46" s="102">
        <v>1</v>
      </c>
      <c r="AO46" s="103">
        <v>10</v>
      </c>
      <c r="AP46" s="74">
        <f t="shared" si="154"/>
        <v>5.6818181818181816E-2</v>
      </c>
      <c r="AQ46" s="74">
        <f t="shared" si="155"/>
        <v>0.3825503355704698</v>
      </c>
      <c r="AR46" s="104">
        <f t="shared" si="156"/>
        <v>0.37689969604863222</v>
      </c>
      <c r="AS46" s="104">
        <f t="shared" si="157"/>
        <v>0.49377593360995853</v>
      </c>
      <c r="AT46" s="104">
        <f t="shared" si="158"/>
        <v>0.67391304347826086</v>
      </c>
      <c r="AU46" s="105">
        <v>92</v>
      </c>
      <c r="AV46" s="105">
        <v>118</v>
      </c>
      <c r="AW46" s="105">
        <v>103</v>
      </c>
      <c r="AX46" s="100">
        <v>9</v>
      </c>
      <c r="AY46" s="106">
        <v>144</v>
      </c>
      <c r="AZ46" s="106">
        <v>6</v>
      </c>
      <c r="BA46" s="106">
        <v>42</v>
      </c>
      <c r="BB46" s="106">
        <v>93</v>
      </c>
      <c r="BC46" s="106">
        <v>3</v>
      </c>
      <c r="BD46" s="107">
        <v>23</v>
      </c>
      <c r="BE46" s="108">
        <v>9</v>
      </c>
      <c r="BF46" s="82">
        <f t="shared" si="159"/>
        <v>5.8252427184466021E-2</v>
      </c>
      <c r="BG46" s="82">
        <f t="shared" si="160"/>
        <v>0.3559322033898305</v>
      </c>
      <c r="BH46" s="83">
        <f t="shared" si="161"/>
        <v>0.3769968051118211</v>
      </c>
      <c r="BI46" s="83">
        <f t="shared" si="162"/>
        <v>0.53333333333333333</v>
      </c>
      <c r="BJ46" s="83">
        <f t="shared" si="163"/>
        <v>0.76086956521739135</v>
      </c>
      <c r="BK46" s="2">
        <v>94</v>
      </c>
      <c r="BL46" s="2">
        <v>151</v>
      </c>
      <c r="BM46" s="2">
        <v>95</v>
      </c>
      <c r="BN46" s="2">
        <v>62</v>
      </c>
      <c r="BO46" s="2">
        <v>37</v>
      </c>
      <c r="BP46" s="2">
        <v>31</v>
      </c>
      <c r="BQ46" s="109">
        <v>7</v>
      </c>
      <c r="BR46" s="109">
        <v>10</v>
      </c>
      <c r="BS46" s="110">
        <v>11</v>
      </c>
      <c r="BT46" s="109">
        <v>7</v>
      </c>
      <c r="BU46" s="109">
        <v>42</v>
      </c>
      <c r="BV46" s="109">
        <v>81</v>
      </c>
      <c r="BW46" s="109">
        <v>5</v>
      </c>
      <c r="BX46" s="84">
        <f t="shared" si="105"/>
        <v>135</v>
      </c>
      <c r="BY46" s="111">
        <v>5</v>
      </c>
      <c r="BZ46" s="109">
        <v>16</v>
      </c>
      <c r="CA46" s="109">
        <v>5</v>
      </c>
      <c r="CB46" s="2">
        <v>8</v>
      </c>
      <c r="CC46" s="112">
        <f t="shared" si="106"/>
        <v>7.4468085106382975E-2</v>
      </c>
      <c r="CD46" s="112">
        <f t="shared" si="107"/>
        <v>0.27814569536423839</v>
      </c>
      <c r="CE46" s="112">
        <f t="shared" si="108"/>
        <v>0.3352941176470588</v>
      </c>
      <c r="CF46" s="112">
        <f t="shared" si="109"/>
        <v>0.43495934959349591</v>
      </c>
      <c r="CG46" s="112">
        <f t="shared" si="110"/>
        <v>0.68421052631578949</v>
      </c>
      <c r="CH46" s="87">
        <f t="shared" si="111"/>
        <v>30</v>
      </c>
      <c r="CI46" s="31">
        <f t="shared" si="112"/>
        <v>43</v>
      </c>
      <c r="CJ46" s="31">
        <f t="shared" si="113"/>
        <v>0</v>
      </c>
      <c r="CK46" s="31">
        <f t="shared" si="114"/>
        <v>0</v>
      </c>
      <c r="CL46" s="31">
        <f t="shared" si="115"/>
        <v>0</v>
      </c>
      <c r="CM46" s="113">
        <f t="shared" si="116"/>
        <v>0</v>
      </c>
      <c r="CN46" s="31">
        <f t="shared" si="117"/>
        <v>0</v>
      </c>
      <c r="CO46" s="31">
        <f t="shared" si="118"/>
        <v>0</v>
      </c>
      <c r="CP46" s="31">
        <f t="shared" si="119"/>
        <v>0</v>
      </c>
      <c r="CQ46" s="31">
        <f t="shared" si="120"/>
        <v>0</v>
      </c>
      <c r="CU46" s="88">
        <f t="shared" si="73"/>
        <v>0</v>
      </c>
      <c r="CY46" s="32">
        <v>0</v>
      </c>
      <c r="DC46" s="88">
        <f t="shared" si="121"/>
        <v>0</v>
      </c>
      <c r="DH46" s="32">
        <v>1</v>
      </c>
      <c r="DI46" s="32">
        <v>3</v>
      </c>
      <c r="DJ46" s="32">
        <v>4</v>
      </c>
      <c r="DK46" s="88">
        <f t="shared" si="122"/>
        <v>41</v>
      </c>
      <c r="DL46" s="32">
        <v>6</v>
      </c>
      <c r="DM46" s="32">
        <v>10</v>
      </c>
      <c r="DN46" s="32">
        <v>23</v>
      </c>
      <c r="DO46" s="32">
        <v>2</v>
      </c>
      <c r="DP46" s="32">
        <v>6</v>
      </c>
      <c r="DQ46" s="32">
        <v>7</v>
      </c>
      <c r="DR46" s="32">
        <v>7</v>
      </c>
      <c r="DS46" s="88">
        <f t="shared" si="123"/>
        <v>94</v>
      </c>
      <c r="DT46" s="32">
        <v>1</v>
      </c>
      <c r="DU46" s="32">
        <v>32</v>
      </c>
      <c r="DV46" s="32">
        <v>58</v>
      </c>
      <c r="DW46" s="32">
        <v>3</v>
      </c>
      <c r="EA46" s="88">
        <f t="shared" si="124"/>
        <v>0</v>
      </c>
      <c r="EI46" s="88">
        <f t="shared" si="125"/>
        <v>0</v>
      </c>
      <c r="EQ46" s="88">
        <f t="shared" si="126"/>
        <v>0</v>
      </c>
      <c r="EY46" s="88">
        <f t="shared" si="127"/>
        <v>0</v>
      </c>
      <c r="FG46" s="88">
        <f t="shared" si="128"/>
        <v>0</v>
      </c>
      <c r="FO46" s="88">
        <f t="shared" si="129"/>
        <v>0</v>
      </c>
      <c r="FW46" s="110">
        <f t="shared" si="130"/>
        <v>0</v>
      </c>
      <c r="GB46" s="110">
        <f t="shared" si="131"/>
        <v>0</v>
      </c>
      <c r="GC46" s="110">
        <f t="shared" si="132"/>
        <v>0</v>
      </c>
      <c r="GD46" s="110">
        <f t="shared" si="133"/>
        <v>0</v>
      </c>
      <c r="GE46" s="110">
        <f t="shared" si="134"/>
        <v>0</v>
      </c>
      <c r="GF46" s="110">
        <f t="shared" si="135"/>
        <v>0</v>
      </c>
      <c r="GG46" s="110">
        <f t="shared" si="136"/>
        <v>0</v>
      </c>
      <c r="GH46" s="110">
        <f t="shared" si="137"/>
        <v>0</v>
      </c>
      <c r="GI46" s="110">
        <f t="shared" si="138"/>
        <v>0</v>
      </c>
      <c r="GJ46" s="114">
        <f t="shared" si="164"/>
        <v>-0.14935988620199148</v>
      </c>
      <c r="GK46" s="90">
        <f t="shared" si="165"/>
        <v>-6.25E-2</v>
      </c>
      <c r="GL46" s="2" t="s">
        <v>2247</v>
      </c>
      <c r="GM46" s="2" t="s">
        <v>2157</v>
      </c>
      <c r="GN46" s="2" t="s">
        <v>1878</v>
      </c>
      <c r="GO46" s="92" t="s">
        <v>2305</v>
      </c>
      <c r="GP46" s="92" t="s">
        <v>2233</v>
      </c>
      <c r="GQ46" s="2" t="s">
        <v>1543</v>
      </c>
      <c r="GR46" s="115">
        <v>138</v>
      </c>
      <c r="GS46" s="31">
        <f t="shared" si="141"/>
        <v>7</v>
      </c>
      <c r="GT46" s="31">
        <f t="shared" si="142"/>
        <v>11</v>
      </c>
      <c r="GU46" s="31">
        <f t="shared" si="143"/>
        <v>10</v>
      </c>
      <c r="GV46" s="31">
        <f t="shared" si="144"/>
        <v>135</v>
      </c>
      <c r="GW46" s="31">
        <f t="shared" si="145"/>
        <v>86</v>
      </c>
      <c r="GX46" s="31">
        <f t="shared" si="146"/>
        <v>128</v>
      </c>
    </row>
    <row r="47" spans="1:208" ht="15.75" hidden="1" customHeight="1" x14ac:dyDescent="0.25">
      <c r="A47" s="22" t="s">
        <v>1113</v>
      </c>
      <c r="B47" s="2" t="s">
        <v>26</v>
      </c>
      <c r="C47" s="116" t="s">
        <v>42</v>
      </c>
      <c r="D47" s="35" t="s">
        <v>26</v>
      </c>
      <c r="E47" s="117">
        <v>16</v>
      </c>
      <c r="F47" s="117">
        <v>252</v>
      </c>
      <c r="G47" s="117">
        <v>276</v>
      </c>
      <c r="H47" s="117">
        <v>544</v>
      </c>
      <c r="I47" s="95">
        <v>38</v>
      </c>
      <c r="J47" s="118">
        <v>31</v>
      </c>
      <c r="K47" s="118">
        <v>198</v>
      </c>
      <c r="L47" s="118">
        <v>305</v>
      </c>
      <c r="M47" s="118">
        <v>534</v>
      </c>
      <c r="N47" s="119">
        <v>68</v>
      </c>
      <c r="O47" s="119">
        <v>59</v>
      </c>
      <c r="P47" s="120">
        <v>396</v>
      </c>
      <c r="Q47" s="120">
        <v>473</v>
      </c>
      <c r="R47" s="120">
        <v>417</v>
      </c>
      <c r="S47" s="70">
        <f t="shared" si="147"/>
        <v>7.8282828282828287E-2</v>
      </c>
      <c r="T47" s="70">
        <f t="shared" si="148"/>
        <v>0.41860465116279072</v>
      </c>
      <c r="U47" s="70">
        <f t="shared" si="149"/>
        <v>0.36236391912908245</v>
      </c>
      <c r="V47" s="70">
        <f t="shared" si="150"/>
        <v>0.4887640449438202</v>
      </c>
      <c r="W47" s="70">
        <f t="shared" si="151"/>
        <v>0.56834532374100721</v>
      </c>
      <c r="X47" s="121">
        <v>503</v>
      </c>
      <c r="Y47" s="121">
        <v>396</v>
      </c>
      <c r="Z47" s="121">
        <v>473</v>
      </c>
      <c r="AA47" s="121">
        <v>417</v>
      </c>
      <c r="AB47" s="121">
        <v>132</v>
      </c>
      <c r="AC47" s="121">
        <v>126</v>
      </c>
      <c r="AD47" s="17">
        <v>28</v>
      </c>
      <c r="AE47" s="17">
        <v>46</v>
      </c>
      <c r="AF47" s="100">
        <v>38</v>
      </c>
      <c r="AG47" s="101">
        <v>47</v>
      </c>
      <c r="AH47" s="101">
        <v>197</v>
      </c>
      <c r="AI47" s="101">
        <v>323</v>
      </c>
      <c r="AJ47" s="101">
        <v>9</v>
      </c>
      <c r="AK47" s="101">
        <f t="shared" si="152"/>
        <v>576</v>
      </c>
      <c r="AL47" s="101">
        <f t="shared" si="153"/>
        <v>58</v>
      </c>
      <c r="AM47" s="101">
        <v>67</v>
      </c>
      <c r="AN47" s="102">
        <v>50</v>
      </c>
      <c r="AO47" s="103">
        <v>65</v>
      </c>
      <c r="AP47" s="74">
        <f t="shared" si="154"/>
        <v>0.11868686868686869</v>
      </c>
      <c r="AQ47" s="74">
        <f t="shared" si="155"/>
        <v>0.41649048625792812</v>
      </c>
      <c r="AR47" s="104">
        <f t="shared" si="156"/>
        <v>0.39580093312597203</v>
      </c>
      <c r="AS47" s="104">
        <f t="shared" si="157"/>
        <v>0.51910112359550564</v>
      </c>
      <c r="AT47" s="104">
        <f t="shared" si="158"/>
        <v>0.63549160671462834</v>
      </c>
      <c r="AU47" s="105">
        <v>347</v>
      </c>
      <c r="AV47" s="105">
        <v>494</v>
      </c>
      <c r="AW47" s="105">
        <v>376</v>
      </c>
      <c r="AX47" s="100">
        <v>36</v>
      </c>
      <c r="AY47" s="106">
        <v>524</v>
      </c>
      <c r="AZ47" s="106">
        <v>34</v>
      </c>
      <c r="BA47" s="106">
        <v>215</v>
      </c>
      <c r="BB47" s="106">
        <v>264</v>
      </c>
      <c r="BC47" s="106">
        <v>11</v>
      </c>
      <c r="BD47" s="107">
        <v>59</v>
      </c>
      <c r="BE47" s="108">
        <v>26</v>
      </c>
      <c r="BF47" s="82">
        <f t="shared" si="159"/>
        <v>9.0425531914893623E-2</v>
      </c>
      <c r="BG47" s="82">
        <f t="shared" si="160"/>
        <v>0.43522267206477733</v>
      </c>
      <c r="BH47" s="83">
        <f t="shared" si="161"/>
        <v>0.37304847986852918</v>
      </c>
      <c r="BI47" s="83">
        <f t="shared" si="162"/>
        <v>0.49940546967895361</v>
      </c>
      <c r="BJ47" s="83">
        <f t="shared" si="163"/>
        <v>0.59077809798270897</v>
      </c>
      <c r="BK47" s="2">
        <v>385</v>
      </c>
      <c r="BL47" s="2">
        <v>496</v>
      </c>
      <c r="BM47" s="2">
        <v>377</v>
      </c>
      <c r="BN47" s="2">
        <v>255</v>
      </c>
      <c r="BO47" s="2">
        <v>121</v>
      </c>
      <c r="BP47" s="2">
        <v>99</v>
      </c>
      <c r="BQ47" s="109">
        <v>25</v>
      </c>
      <c r="BR47" s="109">
        <v>35</v>
      </c>
      <c r="BS47" s="110">
        <v>45</v>
      </c>
      <c r="BT47" s="109">
        <v>33</v>
      </c>
      <c r="BU47" s="109">
        <v>153</v>
      </c>
      <c r="BV47" s="109">
        <v>287</v>
      </c>
      <c r="BW47" s="109">
        <v>9</v>
      </c>
      <c r="BX47" s="84">
        <f t="shared" si="105"/>
        <v>482</v>
      </c>
      <c r="BY47" s="111">
        <v>38</v>
      </c>
      <c r="BZ47" s="109">
        <v>76</v>
      </c>
      <c r="CA47" s="109">
        <v>9</v>
      </c>
      <c r="CB47" s="2">
        <v>57</v>
      </c>
      <c r="CC47" s="112">
        <f t="shared" si="106"/>
        <v>8.5714285714285715E-2</v>
      </c>
      <c r="CD47" s="112">
        <f t="shared" si="107"/>
        <v>0.30846774193548387</v>
      </c>
      <c r="CE47" s="112">
        <f t="shared" si="108"/>
        <v>0.31558028616852146</v>
      </c>
      <c r="CF47" s="112">
        <f t="shared" si="109"/>
        <v>0.41695303550973656</v>
      </c>
      <c r="CG47" s="112">
        <f t="shared" si="110"/>
        <v>0.55968169761273212</v>
      </c>
      <c r="CH47" s="87">
        <f t="shared" si="111"/>
        <v>166</v>
      </c>
      <c r="CI47" s="31">
        <f t="shared" si="112"/>
        <v>154</v>
      </c>
      <c r="CJ47" s="31">
        <f t="shared" si="113"/>
        <v>1</v>
      </c>
      <c r="CK47" s="31">
        <f t="shared" si="114"/>
        <v>2</v>
      </c>
      <c r="CL47" s="31">
        <f t="shared" si="115"/>
        <v>10</v>
      </c>
      <c r="CM47" s="113">
        <f t="shared" si="116"/>
        <v>34</v>
      </c>
      <c r="CN47" s="31">
        <f t="shared" si="117"/>
        <v>3</v>
      </c>
      <c r="CO47" s="31">
        <f t="shared" si="118"/>
        <v>15</v>
      </c>
      <c r="CP47" s="31">
        <f t="shared" si="119"/>
        <v>9</v>
      </c>
      <c r="CQ47" s="31">
        <f t="shared" si="120"/>
        <v>7</v>
      </c>
      <c r="CR47" s="32">
        <v>1</v>
      </c>
      <c r="CS47" s="32">
        <v>2</v>
      </c>
      <c r="CT47" s="32">
        <v>10</v>
      </c>
      <c r="CU47" s="88">
        <f t="shared" si="73"/>
        <v>34</v>
      </c>
      <c r="CV47" s="32">
        <v>3</v>
      </c>
      <c r="CW47" s="32">
        <v>15</v>
      </c>
      <c r="CX47" s="32">
        <v>9</v>
      </c>
      <c r="CY47" s="32">
        <v>7</v>
      </c>
      <c r="DC47" s="88">
        <f t="shared" si="121"/>
        <v>0</v>
      </c>
      <c r="DH47" s="32">
        <v>1</v>
      </c>
      <c r="DI47" s="32">
        <v>3</v>
      </c>
      <c r="DJ47" s="32">
        <v>3</v>
      </c>
      <c r="DK47" s="88">
        <f t="shared" si="122"/>
        <v>74</v>
      </c>
      <c r="DL47" s="32">
        <v>8</v>
      </c>
      <c r="DM47" s="32">
        <v>34</v>
      </c>
      <c r="DN47" s="32">
        <v>32</v>
      </c>
      <c r="DO47" s="32">
        <v>0</v>
      </c>
      <c r="DP47" s="32">
        <v>23</v>
      </c>
      <c r="DQ47" s="32">
        <v>30</v>
      </c>
      <c r="DR47" s="32">
        <v>29</v>
      </c>
      <c r="DS47" s="88">
        <f t="shared" si="123"/>
        <v>381</v>
      </c>
      <c r="DT47" s="32">
        <v>22</v>
      </c>
      <c r="DU47" s="32">
        <v>104</v>
      </c>
      <c r="DV47" s="32">
        <v>246</v>
      </c>
      <c r="DW47" s="32">
        <v>9</v>
      </c>
      <c r="DZ47" s="32">
        <v>3</v>
      </c>
      <c r="EA47" s="88">
        <f t="shared" si="124"/>
        <v>0</v>
      </c>
      <c r="EI47" s="88">
        <f t="shared" si="125"/>
        <v>0</v>
      </c>
      <c r="EQ47" s="88">
        <f t="shared" si="126"/>
        <v>0</v>
      </c>
      <c r="EY47" s="88">
        <f t="shared" si="127"/>
        <v>0</v>
      </c>
      <c r="FG47" s="88">
        <f t="shared" si="128"/>
        <v>0</v>
      </c>
      <c r="FO47" s="88">
        <f t="shared" si="129"/>
        <v>0</v>
      </c>
      <c r="FW47" s="110">
        <f t="shared" si="130"/>
        <v>0</v>
      </c>
      <c r="GB47" s="110">
        <f t="shared" si="131"/>
        <v>0</v>
      </c>
      <c r="GC47" s="110">
        <f t="shared" si="132"/>
        <v>0</v>
      </c>
      <c r="GD47" s="110">
        <f t="shared" si="133"/>
        <v>0</v>
      </c>
      <c r="GE47" s="110">
        <f t="shared" si="134"/>
        <v>0</v>
      </c>
      <c r="GF47" s="110">
        <f t="shared" si="135"/>
        <v>0</v>
      </c>
      <c r="GG47" s="110">
        <f t="shared" si="136"/>
        <v>0</v>
      </c>
      <c r="GH47" s="110">
        <f t="shared" si="137"/>
        <v>0</v>
      </c>
      <c r="GI47" s="110">
        <f t="shared" si="138"/>
        <v>0</v>
      </c>
      <c r="GJ47" s="114">
        <f t="shared" si="164"/>
        <v>-1.5243595339623264E-2</v>
      </c>
      <c r="GK47" s="90">
        <f t="shared" si="165"/>
        <v>-8.0152671755725186E-2</v>
      </c>
      <c r="GL47" s="92" t="s">
        <v>2048</v>
      </c>
      <c r="GM47" s="2" t="s">
        <v>1978</v>
      </c>
      <c r="GN47" s="92" t="s">
        <v>1397</v>
      </c>
      <c r="GO47" s="2" t="s">
        <v>2054</v>
      </c>
      <c r="GP47" s="92" t="s">
        <v>1805</v>
      </c>
      <c r="GQ47" s="2" t="s">
        <v>1474</v>
      </c>
      <c r="GR47" s="115">
        <v>487</v>
      </c>
      <c r="GS47" s="31">
        <f t="shared" si="141"/>
        <v>24</v>
      </c>
      <c r="GT47" s="31">
        <f t="shared" si="142"/>
        <v>35</v>
      </c>
      <c r="GU47" s="31">
        <f t="shared" si="143"/>
        <v>33</v>
      </c>
      <c r="GV47" s="31">
        <f t="shared" si="144"/>
        <v>455</v>
      </c>
      <c r="GW47" s="31">
        <f t="shared" si="145"/>
        <v>287</v>
      </c>
      <c r="GX47" s="31">
        <f t="shared" si="146"/>
        <v>425</v>
      </c>
    </row>
    <row r="48" spans="1:208" ht="15.75" hidden="1" customHeight="1" x14ac:dyDescent="0.25">
      <c r="A48" s="22" t="s">
        <v>1117</v>
      </c>
      <c r="B48" s="2" t="s">
        <v>43</v>
      </c>
      <c r="C48" s="116" t="s">
        <v>44</v>
      </c>
      <c r="D48" s="35" t="s">
        <v>43</v>
      </c>
      <c r="E48" s="117">
        <v>43</v>
      </c>
      <c r="F48" s="117">
        <v>247</v>
      </c>
      <c r="G48" s="117">
        <v>270</v>
      </c>
      <c r="H48" s="117">
        <v>560</v>
      </c>
      <c r="I48" s="95">
        <v>51</v>
      </c>
      <c r="J48" s="118">
        <v>84</v>
      </c>
      <c r="K48" s="118">
        <v>407</v>
      </c>
      <c r="L48" s="118">
        <v>430</v>
      </c>
      <c r="M48" s="118">
        <v>921</v>
      </c>
      <c r="N48" s="119">
        <v>38</v>
      </c>
      <c r="O48" s="119">
        <v>141</v>
      </c>
      <c r="P48" s="120">
        <v>906</v>
      </c>
      <c r="Q48" s="120">
        <v>1134</v>
      </c>
      <c r="R48" s="120">
        <v>936</v>
      </c>
      <c r="S48" s="70">
        <f t="shared" si="147"/>
        <v>9.2715231788079472E-2</v>
      </c>
      <c r="T48" s="70">
        <f t="shared" si="148"/>
        <v>0.35890652557319225</v>
      </c>
      <c r="U48" s="70">
        <f t="shared" si="149"/>
        <v>0.29670698924731181</v>
      </c>
      <c r="V48" s="70">
        <f t="shared" si="150"/>
        <v>0.38599033816425121</v>
      </c>
      <c r="W48" s="70">
        <f t="shared" si="151"/>
        <v>0.41880341880341881</v>
      </c>
      <c r="X48" s="121">
        <v>1131</v>
      </c>
      <c r="Y48" s="121">
        <v>906</v>
      </c>
      <c r="Z48" s="121">
        <v>1134</v>
      </c>
      <c r="AA48" s="121">
        <v>936</v>
      </c>
      <c r="AB48" s="121">
        <v>282</v>
      </c>
      <c r="AC48" s="121">
        <v>310</v>
      </c>
      <c r="AD48" s="17">
        <v>29</v>
      </c>
      <c r="AE48" s="17">
        <v>33</v>
      </c>
      <c r="AF48" s="100">
        <v>39</v>
      </c>
      <c r="AG48" s="101">
        <v>48</v>
      </c>
      <c r="AH48" s="101">
        <v>287</v>
      </c>
      <c r="AI48" s="101">
        <v>315</v>
      </c>
      <c r="AJ48" s="101">
        <v>9</v>
      </c>
      <c r="AK48" s="101">
        <f t="shared" si="152"/>
        <v>659</v>
      </c>
      <c r="AL48" s="101">
        <f t="shared" si="153"/>
        <v>37</v>
      </c>
      <c r="AM48" s="101">
        <v>46</v>
      </c>
      <c r="AN48" s="102">
        <v>119</v>
      </c>
      <c r="AO48" s="103">
        <v>200</v>
      </c>
      <c r="AP48" s="74">
        <f t="shared" si="154"/>
        <v>5.2980132450331126E-2</v>
      </c>
      <c r="AQ48" s="74">
        <f t="shared" si="155"/>
        <v>0.25308641975308643</v>
      </c>
      <c r="AR48" s="104">
        <f t="shared" si="156"/>
        <v>0.20598118279569894</v>
      </c>
      <c r="AS48" s="104">
        <f t="shared" si="157"/>
        <v>0.27294685990338163</v>
      </c>
      <c r="AT48" s="104">
        <f t="shared" si="158"/>
        <v>0.29700854700854701</v>
      </c>
      <c r="AU48" s="105">
        <v>889</v>
      </c>
      <c r="AV48" s="105">
        <v>1137</v>
      </c>
      <c r="AW48" s="105">
        <v>889</v>
      </c>
      <c r="AX48" s="100">
        <v>40</v>
      </c>
      <c r="AY48" s="106">
        <v>691</v>
      </c>
      <c r="AZ48" s="106">
        <v>50</v>
      </c>
      <c r="BA48" s="106">
        <v>280</v>
      </c>
      <c r="BB48" s="106">
        <v>342</v>
      </c>
      <c r="BC48" s="106">
        <v>19</v>
      </c>
      <c r="BD48" s="107">
        <v>46</v>
      </c>
      <c r="BE48" s="108">
        <v>134</v>
      </c>
      <c r="BF48" s="82">
        <f t="shared" si="159"/>
        <v>5.6242969628796401E-2</v>
      </c>
      <c r="BG48" s="82">
        <f t="shared" si="160"/>
        <v>0.24626209322779244</v>
      </c>
      <c r="BH48" s="83">
        <f t="shared" si="161"/>
        <v>0.21475128644939967</v>
      </c>
      <c r="BI48" s="83">
        <f t="shared" si="162"/>
        <v>0.28430404738400789</v>
      </c>
      <c r="BJ48" s="83">
        <f t="shared" si="163"/>
        <v>0.3329583802024747</v>
      </c>
      <c r="BK48" s="2">
        <v>842</v>
      </c>
      <c r="BL48" s="2">
        <v>1119</v>
      </c>
      <c r="BM48" s="2">
        <v>831</v>
      </c>
      <c r="BN48" s="2">
        <v>614</v>
      </c>
      <c r="BO48" s="2">
        <v>236</v>
      </c>
      <c r="BP48" s="2">
        <v>267</v>
      </c>
      <c r="BQ48" s="109">
        <v>36</v>
      </c>
      <c r="BR48" s="109">
        <v>48</v>
      </c>
      <c r="BS48" s="110">
        <v>46</v>
      </c>
      <c r="BT48" s="109">
        <v>70</v>
      </c>
      <c r="BU48" s="109">
        <v>408</v>
      </c>
      <c r="BV48" s="109">
        <v>511</v>
      </c>
      <c r="BW48" s="109">
        <v>11</v>
      </c>
      <c r="BX48" s="84">
        <f t="shared" si="105"/>
        <v>1000</v>
      </c>
      <c r="BY48" s="111">
        <v>100</v>
      </c>
      <c r="BZ48" s="109">
        <v>34</v>
      </c>
      <c r="CA48" s="109">
        <v>10</v>
      </c>
      <c r="CB48" s="2">
        <v>187</v>
      </c>
      <c r="CC48" s="112">
        <f t="shared" si="106"/>
        <v>8.3135391923990498E-2</v>
      </c>
      <c r="CD48" s="112">
        <f t="shared" si="107"/>
        <v>0.36461126005361932</v>
      </c>
      <c r="CE48" s="112">
        <f t="shared" si="108"/>
        <v>0.34204871060171921</v>
      </c>
      <c r="CF48" s="112">
        <f t="shared" si="109"/>
        <v>0.45384615384615384</v>
      </c>
      <c r="CG48" s="112">
        <f t="shared" si="110"/>
        <v>0.57400722021660655</v>
      </c>
      <c r="CH48" s="87">
        <f t="shared" si="111"/>
        <v>354</v>
      </c>
      <c r="CI48" s="31">
        <f t="shared" si="112"/>
        <v>369</v>
      </c>
      <c r="CJ48" s="31">
        <f t="shared" si="113"/>
        <v>0</v>
      </c>
      <c r="CK48" s="31">
        <f t="shared" si="114"/>
        <v>0</v>
      </c>
      <c r="CL48" s="31">
        <f t="shared" si="115"/>
        <v>0</v>
      </c>
      <c r="CM48" s="113">
        <f t="shared" si="116"/>
        <v>0</v>
      </c>
      <c r="CN48" s="31">
        <f t="shared" si="117"/>
        <v>0</v>
      </c>
      <c r="CO48" s="31">
        <f t="shared" si="118"/>
        <v>0</v>
      </c>
      <c r="CP48" s="31">
        <f t="shared" si="119"/>
        <v>0</v>
      </c>
      <c r="CQ48" s="31">
        <f t="shared" si="120"/>
        <v>0</v>
      </c>
      <c r="CU48" s="88">
        <f t="shared" si="73"/>
        <v>0</v>
      </c>
      <c r="DC48" s="88">
        <f t="shared" si="121"/>
        <v>0</v>
      </c>
      <c r="DH48" s="32">
        <v>2</v>
      </c>
      <c r="DI48" s="32">
        <v>10</v>
      </c>
      <c r="DJ48" s="32">
        <v>7</v>
      </c>
      <c r="DK48" s="88">
        <f t="shared" si="122"/>
        <v>198</v>
      </c>
      <c r="DL48" s="32">
        <v>27</v>
      </c>
      <c r="DM48" s="32">
        <v>85</v>
      </c>
      <c r="DN48" s="32">
        <v>84</v>
      </c>
      <c r="DO48" s="32">
        <v>2</v>
      </c>
      <c r="DP48" s="32">
        <v>34</v>
      </c>
      <c r="DQ48" s="32">
        <v>38</v>
      </c>
      <c r="DR48" s="32">
        <v>39</v>
      </c>
      <c r="DS48" s="88">
        <f t="shared" si="123"/>
        <v>802</v>
      </c>
      <c r="DT48" s="32">
        <v>43</v>
      </c>
      <c r="DU48" s="32">
        <v>323</v>
      </c>
      <c r="DV48" s="32">
        <v>427</v>
      </c>
      <c r="DW48" s="32">
        <v>9</v>
      </c>
      <c r="EA48" s="88">
        <f t="shared" si="124"/>
        <v>0</v>
      </c>
      <c r="EI48" s="88">
        <f t="shared" si="125"/>
        <v>0</v>
      </c>
      <c r="EQ48" s="88">
        <f t="shared" si="126"/>
        <v>0</v>
      </c>
      <c r="EY48" s="88">
        <f t="shared" si="127"/>
        <v>0</v>
      </c>
      <c r="FG48" s="88">
        <f t="shared" si="128"/>
        <v>0</v>
      </c>
      <c r="FO48" s="88">
        <f t="shared" si="129"/>
        <v>0</v>
      </c>
      <c r="FW48" s="110">
        <f t="shared" si="130"/>
        <v>0</v>
      </c>
      <c r="GB48" s="110">
        <f t="shared" si="131"/>
        <v>0</v>
      </c>
      <c r="GC48" s="110">
        <f t="shared" si="132"/>
        <v>0</v>
      </c>
      <c r="GD48" s="110">
        <f t="shared" si="133"/>
        <v>0</v>
      </c>
      <c r="GE48" s="110">
        <f t="shared" si="134"/>
        <v>0</v>
      </c>
      <c r="GF48" s="110">
        <f t="shared" si="135"/>
        <v>0</v>
      </c>
      <c r="GG48" s="110">
        <f t="shared" si="136"/>
        <v>0</v>
      </c>
      <c r="GH48" s="110">
        <f t="shared" si="137"/>
        <v>0</v>
      </c>
      <c r="GI48" s="110">
        <f t="shared" si="138"/>
        <v>0</v>
      </c>
      <c r="GJ48" s="114">
        <f t="shared" si="164"/>
        <v>0.37058866868046869</v>
      </c>
      <c r="GK48" s="90">
        <f t="shared" si="165"/>
        <v>0.447178002894356</v>
      </c>
      <c r="GL48" s="92" t="s">
        <v>1554</v>
      </c>
      <c r="GM48" s="2" t="s">
        <v>1555</v>
      </c>
      <c r="GN48" s="2" t="s">
        <v>1443</v>
      </c>
      <c r="GO48" s="92" t="s">
        <v>1556</v>
      </c>
      <c r="GP48" s="2" t="s">
        <v>1557</v>
      </c>
      <c r="GQ48" s="2" t="s">
        <v>1358</v>
      </c>
      <c r="GR48" s="115">
        <v>1114</v>
      </c>
      <c r="GS48" s="31">
        <f t="shared" si="141"/>
        <v>36</v>
      </c>
      <c r="GT48" s="31">
        <f t="shared" si="142"/>
        <v>46</v>
      </c>
      <c r="GU48" s="31">
        <f t="shared" si="143"/>
        <v>48</v>
      </c>
      <c r="GV48" s="31">
        <f t="shared" si="144"/>
        <v>1000</v>
      </c>
      <c r="GW48" s="31">
        <f t="shared" si="145"/>
        <v>522</v>
      </c>
      <c r="GX48" s="31">
        <f t="shared" si="146"/>
        <v>930</v>
      </c>
    </row>
    <row r="49" spans="1:208" ht="15.75" hidden="1" customHeight="1" x14ac:dyDescent="0.25">
      <c r="A49" s="22" t="s">
        <v>1117</v>
      </c>
      <c r="B49" s="2" t="s">
        <v>43</v>
      </c>
      <c r="C49" s="116" t="s">
        <v>45</v>
      </c>
      <c r="D49" s="35" t="s">
        <v>43</v>
      </c>
      <c r="E49" s="117">
        <v>159</v>
      </c>
      <c r="F49" s="117">
        <v>891</v>
      </c>
      <c r="G49" s="117">
        <v>598</v>
      </c>
      <c r="H49" s="117">
        <v>1648</v>
      </c>
      <c r="I49" s="95">
        <v>108</v>
      </c>
      <c r="J49" s="118">
        <v>190</v>
      </c>
      <c r="K49" s="118">
        <v>899</v>
      </c>
      <c r="L49" s="118">
        <v>659</v>
      </c>
      <c r="M49" s="118">
        <v>1748</v>
      </c>
      <c r="N49" s="119">
        <v>62</v>
      </c>
      <c r="O49" s="119">
        <v>530</v>
      </c>
      <c r="P49" s="120">
        <v>2436</v>
      </c>
      <c r="Q49" s="120">
        <v>2999</v>
      </c>
      <c r="R49" s="120">
        <v>2281</v>
      </c>
      <c r="S49" s="70">
        <f t="shared" si="147"/>
        <v>7.7996715927750412E-2</v>
      </c>
      <c r="T49" s="70">
        <f t="shared" si="148"/>
        <v>0.29976658886295432</v>
      </c>
      <c r="U49" s="70">
        <f t="shared" si="149"/>
        <v>0.21850699844479005</v>
      </c>
      <c r="V49" s="70">
        <f t="shared" si="150"/>
        <v>0.28333333333333333</v>
      </c>
      <c r="W49" s="70">
        <f t="shared" si="151"/>
        <v>0.26172731258220078</v>
      </c>
      <c r="X49" s="121">
        <v>3057</v>
      </c>
      <c r="Y49" s="121">
        <v>2436</v>
      </c>
      <c r="Z49" s="121">
        <v>2999</v>
      </c>
      <c r="AA49" s="121">
        <v>2281</v>
      </c>
      <c r="AB49" s="121">
        <v>703</v>
      </c>
      <c r="AC49" s="121">
        <v>703</v>
      </c>
      <c r="AD49" s="17">
        <v>73</v>
      </c>
      <c r="AE49" s="17">
        <v>99</v>
      </c>
      <c r="AF49" s="100">
        <v>103</v>
      </c>
      <c r="AG49" s="101">
        <v>175</v>
      </c>
      <c r="AH49" s="101">
        <v>811</v>
      </c>
      <c r="AI49" s="101">
        <v>708</v>
      </c>
      <c r="AJ49" s="101">
        <v>13</v>
      </c>
      <c r="AK49" s="101">
        <f t="shared" si="152"/>
        <v>1707</v>
      </c>
      <c r="AL49" s="101">
        <f t="shared" si="153"/>
        <v>65</v>
      </c>
      <c r="AM49" s="101">
        <v>78</v>
      </c>
      <c r="AN49" s="102">
        <v>451</v>
      </c>
      <c r="AO49" s="103">
        <v>595</v>
      </c>
      <c r="AP49" s="74">
        <f t="shared" si="154"/>
        <v>7.183908045977011E-2</v>
      </c>
      <c r="AQ49" s="74">
        <f t="shared" si="155"/>
        <v>0.27042347449149717</v>
      </c>
      <c r="AR49" s="104">
        <f t="shared" si="156"/>
        <v>0.21111975116640747</v>
      </c>
      <c r="AS49" s="104">
        <f t="shared" si="157"/>
        <v>0.27537878787878789</v>
      </c>
      <c r="AT49" s="104">
        <f t="shared" si="158"/>
        <v>0.28189390618149934</v>
      </c>
      <c r="AU49" s="105">
        <v>2353</v>
      </c>
      <c r="AV49" s="105">
        <v>3115</v>
      </c>
      <c r="AW49" s="105">
        <v>2383</v>
      </c>
      <c r="AX49" s="100">
        <v>109</v>
      </c>
      <c r="AY49" s="106">
        <v>1787</v>
      </c>
      <c r="AZ49" s="106">
        <v>169</v>
      </c>
      <c r="BA49" s="106">
        <v>881</v>
      </c>
      <c r="BB49" s="106">
        <v>725</v>
      </c>
      <c r="BC49" s="106">
        <v>12</v>
      </c>
      <c r="BD49" s="107">
        <v>56</v>
      </c>
      <c r="BE49" s="108">
        <v>379</v>
      </c>
      <c r="BF49" s="82">
        <f t="shared" si="159"/>
        <v>7.0919009651699533E-2</v>
      </c>
      <c r="BG49" s="82">
        <f t="shared" si="160"/>
        <v>0.28282504012841092</v>
      </c>
      <c r="BH49" s="83">
        <f t="shared" si="161"/>
        <v>0.21895299961788306</v>
      </c>
      <c r="BI49" s="83">
        <f t="shared" si="162"/>
        <v>0.2834674469641551</v>
      </c>
      <c r="BJ49" s="83">
        <f t="shared" si="163"/>
        <v>0.2843178920526987</v>
      </c>
      <c r="BK49" s="2">
        <v>2445</v>
      </c>
      <c r="BL49" s="2">
        <v>3187</v>
      </c>
      <c r="BM49" s="2">
        <v>2343</v>
      </c>
      <c r="BN49" s="2">
        <v>1599</v>
      </c>
      <c r="BO49" s="2">
        <v>723</v>
      </c>
      <c r="BP49" s="2">
        <v>742</v>
      </c>
      <c r="BQ49" s="109">
        <v>76</v>
      </c>
      <c r="BR49" s="109">
        <v>120</v>
      </c>
      <c r="BS49" s="110">
        <v>105</v>
      </c>
      <c r="BT49" s="109">
        <v>153</v>
      </c>
      <c r="BU49" s="109">
        <v>914</v>
      </c>
      <c r="BV49" s="109">
        <v>931</v>
      </c>
      <c r="BW49" s="109">
        <v>18</v>
      </c>
      <c r="BX49" s="84">
        <f t="shared" si="105"/>
        <v>2016</v>
      </c>
      <c r="BY49" s="111">
        <v>490</v>
      </c>
      <c r="BZ49" s="109">
        <v>49</v>
      </c>
      <c r="CA49" s="109">
        <v>17</v>
      </c>
      <c r="CB49" s="2">
        <v>658</v>
      </c>
      <c r="CC49" s="112">
        <f t="shared" si="106"/>
        <v>6.2576687116564417E-2</v>
      </c>
      <c r="CD49" s="112">
        <f t="shared" si="107"/>
        <v>0.28679008471917161</v>
      </c>
      <c r="CE49" s="112">
        <f t="shared" si="108"/>
        <v>0.24438871473354232</v>
      </c>
      <c r="CF49" s="112">
        <f t="shared" si="109"/>
        <v>0.32477396021699817</v>
      </c>
      <c r="CG49" s="112">
        <f t="shared" si="110"/>
        <v>0.37644046094750322</v>
      </c>
      <c r="CH49" s="87">
        <f t="shared" si="111"/>
        <v>1461</v>
      </c>
      <c r="CI49" s="31">
        <f t="shared" si="112"/>
        <v>1477</v>
      </c>
      <c r="CJ49" s="31">
        <f t="shared" si="113"/>
        <v>1</v>
      </c>
      <c r="CK49" s="31">
        <f t="shared" si="114"/>
        <v>2</v>
      </c>
      <c r="CL49" s="31">
        <f t="shared" si="115"/>
        <v>2</v>
      </c>
      <c r="CM49" s="113">
        <f t="shared" si="116"/>
        <v>40</v>
      </c>
      <c r="CN49" s="31">
        <f t="shared" si="117"/>
        <v>4</v>
      </c>
      <c r="CO49" s="31">
        <f t="shared" si="118"/>
        <v>16</v>
      </c>
      <c r="CP49" s="31">
        <f t="shared" si="119"/>
        <v>20</v>
      </c>
      <c r="CQ49" s="31">
        <f t="shared" si="120"/>
        <v>0</v>
      </c>
      <c r="CU49" s="88">
        <f t="shared" si="73"/>
        <v>0</v>
      </c>
      <c r="CZ49" s="32">
        <v>1</v>
      </c>
      <c r="DA49" s="32">
        <v>2</v>
      </c>
      <c r="DB49" s="32">
        <v>2</v>
      </c>
      <c r="DC49" s="88">
        <f t="shared" si="121"/>
        <v>40</v>
      </c>
      <c r="DD49" s="32">
        <v>4</v>
      </c>
      <c r="DE49" s="32">
        <v>16</v>
      </c>
      <c r="DF49" s="32">
        <v>20</v>
      </c>
      <c r="DG49" s="32">
        <v>0</v>
      </c>
      <c r="DH49" s="32">
        <v>4</v>
      </c>
      <c r="DI49" s="32">
        <v>17</v>
      </c>
      <c r="DJ49" s="32">
        <v>12</v>
      </c>
      <c r="DK49" s="88">
        <f t="shared" si="122"/>
        <v>275</v>
      </c>
      <c r="DL49" s="32">
        <v>31</v>
      </c>
      <c r="DM49" s="32">
        <v>112</v>
      </c>
      <c r="DN49" s="32">
        <v>129</v>
      </c>
      <c r="DO49" s="32">
        <v>3</v>
      </c>
      <c r="DP49" s="32">
        <v>69</v>
      </c>
      <c r="DQ49" s="32">
        <v>93</v>
      </c>
      <c r="DR49" s="32">
        <v>84</v>
      </c>
      <c r="DS49" s="88">
        <f t="shared" si="123"/>
        <v>1617</v>
      </c>
      <c r="DT49" s="32">
        <v>99</v>
      </c>
      <c r="DU49" s="32">
        <v>764</v>
      </c>
      <c r="DV49" s="32">
        <v>739</v>
      </c>
      <c r="DW49" s="32">
        <v>15</v>
      </c>
      <c r="DX49" s="32">
        <v>1</v>
      </c>
      <c r="DY49" s="32">
        <v>6</v>
      </c>
      <c r="DZ49" s="32">
        <v>5</v>
      </c>
      <c r="EA49" s="88">
        <f t="shared" si="124"/>
        <v>57</v>
      </c>
      <c r="EB49" s="32">
        <v>14</v>
      </c>
      <c r="EC49" s="32">
        <v>2</v>
      </c>
      <c r="ED49" s="32">
        <v>41</v>
      </c>
      <c r="EF49" s="32">
        <v>1</v>
      </c>
      <c r="EG49" s="32">
        <v>2</v>
      </c>
      <c r="EH49" s="32">
        <v>2</v>
      </c>
      <c r="EI49" s="88">
        <f t="shared" si="125"/>
        <v>9</v>
      </c>
      <c r="EJ49" s="32">
        <v>5</v>
      </c>
      <c r="EK49" s="32">
        <v>2</v>
      </c>
      <c r="EL49" s="32">
        <v>2</v>
      </c>
      <c r="EM49" s="32">
        <v>0</v>
      </c>
      <c r="EQ49" s="88">
        <f t="shared" si="126"/>
        <v>0</v>
      </c>
      <c r="EY49" s="88">
        <f t="shared" si="127"/>
        <v>0</v>
      </c>
      <c r="FG49" s="88">
        <f t="shared" si="128"/>
        <v>0</v>
      </c>
      <c r="FO49" s="88">
        <f t="shared" si="129"/>
        <v>0</v>
      </c>
      <c r="FW49" s="110">
        <f t="shared" si="130"/>
        <v>0</v>
      </c>
      <c r="GB49" s="110">
        <f t="shared" si="131"/>
        <v>0</v>
      </c>
      <c r="GC49" s="110">
        <f t="shared" si="132"/>
        <v>0</v>
      </c>
      <c r="GD49" s="110">
        <f t="shared" si="133"/>
        <v>0</v>
      </c>
      <c r="GE49" s="110">
        <f t="shared" si="134"/>
        <v>0</v>
      </c>
      <c r="GF49" s="110">
        <f t="shared" si="135"/>
        <v>0</v>
      </c>
      <c r="GG49" s="110">
        <f t="shared" si="136"/>
        <v>0</v>
      </c>
      <c r="GH49" s="110">
        <f t="shared" si="137"/>
        <v>0</v>
      </c>
      <c r="GI49" s="110">
        <f t="shared" si="138"/>
        <v>0</v>
      </c>
      <c r="GJ49" s="114">
        <f t="shared" si="164"/>
        <v>0.43829261544598808</v>
      </c>
      <c r="GK49" s="90">
        <f t="shared" si="165"/>
        <v>0.12814773363178511</v>
      </c>
      <c r="GL49" s="2" t="s">
        <v>2239</v>
      </c>
      <c r="GM49" s="92" t="s">
        <v>1689</v>
      </c>
      <c r="GN49" s="2" t="s">
        <v>2214</v>
      </c>
      <c r="GO49" s="2" t="s">
        <v>1452</v>
      </c>
      <c r="GP49" s="2" t="s">
        <v>2240</v>
      </c>
      <c r="GQ49" s="2" t="s">
        <v>1881</v>
      </c>
      <c r="GR49" s="115">
        <v>3210</v>
      </c>
      <c r="GS49" s="31">
        <f t="shared" si="141"/>
        <v>74</v>
      </c>
      <c r="GT49" s="31">
        <f t="shared" si="142"/>
        <v>101</v>
      </c>
      <c r="GU49" s="31">
        <f t="shared" si="143"/>
        <v>116</v>
      </c>
      <c r="GV49" s="31">
        <f t="shared" si="144"/>
        <v>1949</v>
      </c>
      <c r="GW49" s="31">
        <f t="shared" si="145"/>
        <v>927</v>
      </c>
      <c r="GX49" s="31">
        <f t="shared" si="146"/>
        <v>1805</v>
      </c>
    </row>
    <row r="50" spans="1:208" ht="15.75" hidden="1" customHeight="1" x14ac:dyDescent="0.25">
      <c r="A50" s="22" t="s">
        <v>1117</v>
      </c>
      <c r="B50" s="2" t="s">
        <v>43</v>
      </c>
      <c r="C50" s="116" t="s">
        <v>46</v>
      </c>
      <c r="D50" s="35" t="s">
        <v>43</v>
      </c>
      <c r="E50" s="117">
        <v>50</v>
      </c>
      <c r="F50" s="117">
        <v>356</v>
      </c>
      <c r="G50" s="117">
        <v>270</v>
      </c>
      <c r="H50" s="117">
        <v>676</v>
      </c>
      <c r="I50" s="95">
        <v>40</v>
      </c>
      <c r="J50" s="118">
        <v>87</v>
      </c>
      <c r="K50" s="118">
        <v>322</v>
      </c>
      <c r="L50" s="118">
        <v>267</v>
      </c>
      <c r="M50" s="118">
        <v>676</v>
      </c>
      <c r="N50" s="119">
        <v>25</v>
      </c>
      <c r="O50" s="119">
        <v>178</v>
      </c>
      <c r="P50" s="120">
        <v>621</v>
      </c>
      <c r="Q50" s="120">
        <v>765</v>
      </c>
      <c r="R50" s="120">
        <v>572</v>
      </c>
      <c r="S50" s="70">
        <f t="shared" si="147"/>
        <v>0.14009661835748793</v>
      </c>
      <c r="T50" s="70">
        <f t="shared" si="148"/>
        <v>0.42091503267973857</v>
      </c>
      <c r="U50" s="70">
        <f t="shared" si="149"/>
        <v>0.33248212461695609</v>
      </c>
      <c r="V50" s="70">
        <f t="shared" si="150"/>
        <v>0.42183994016454751</v>
      </c>
      <c r="W50" s="70">
        <f t="shared" si="151"/>
        <v>0.42307692307692307</v>
      </c>
      <c r="X50" s="121">
        <v>762</v>
      </c>
      <c r="Y50" s="121">
        <v>621</v>
      </c>
      <c r="Z50" s="121">
        <v>765</v>
      </c>
      <c r="AA50" s="121">
        <v>572</v>
      </c>
      <c r="AB50" s="121">
        <v>176</v>
      </c>
      <c r="AC50" s="121">
        <v>174</v>
      </c>
      <c r="AD50" s="17">
        <v>34</v>
      </c>
      <c r="AE50" s="17">
        <v>50</v>
      </c>
      <c r="AF50" s="100">
        <v>43</v>
      </c>
      <c r="AG50" s="101">
        <v>76</v>
      </c>
      <c r="AH50" s="101">
        <v>370</v>
      </c>
      <c r="AI50" s="101">
        <v>238</v>
      </c>
      <c r="AJ50" s="101">
        <v>6</v>
      </c>
      <c r="AK50" s="101">
        <f t="shared" si="152"/>
        <v>690</v>
      </c>
      <c r="AL50" s="101">
        <f t="shared" si="153"/>
        <v>22</v>
      </c>
      <c r="AM50" s="101">
        <v>28</v>
      </c>
      <c r="AN50" s="102">
        <v>151</v>
      </c>
      <c r="AO50" s="103">
        <v>149</v>
      </c>
      <c r="AP50" s="74">
        <f t="shared" si="154"/>
        <v>0.12238325281803543</v>
      </c>
      <c r="AQ50" s="74">
        <f t="shared" si="155"/>
        <v>0.48366013071895425</v>
      </c>
      <c r="AR50" s="104">
        <f t="shared" si="156"/>
        <v>0.33810010214504599</v>
      </c>
      <c r="AS50" s="104">
        <f t="shared" si="157"/>
        <v>0.43829468960359014</v>
      </c>
      <c r="AT50" s="104">
        <f t="shared" si="158"/>
        <v>0.3776223776223776</v>
      </c>
      <c r="AU50" s="105">
        <v>611</v>
      </c>
      <c r="AV50" s="105">
        <v>792</v>
      </c>
      <c r="AW50" s="105">
        <v>568</v>
      </c>
      <c r="AX50" s="100">
        <v>40</v>
      </c>
      <c r="AY50" s="106">
        <v>627</v>
      </c>
      <c r="AZ50" s="106">
        <v>79</v>
      </c>
      <c r="BA50" s="106">
        <v>335</v>
      </c>
      <c r="BB50" s="106">
        <v>208</v>
      </c>
      <c r="BC50" s="106">
        <v>5</v>
      </c>
      <c r="BD50" s="107">
        <v>17</v>
      </c>
      <c r="BE50" s="108">
        <v>101</v>
      </c>
      <c r="BF50" s="82">
        <f t="shared" si="159"/>
        <v>0.13908450704225353</v>
      </c>
      <c r="BG50" s="82">
        <f t="shared" si="160"/>
        <v>0.42297979797979796</v>
      </c>
      <c r="BH50" s="83">
        <f t="shared" si="161"/>
        <v>0.30695078640284118</v>
      </c>
      <c r="BI50" s="83">
        <f t="shared" si="162"/>
        <v>0.37491090520313614</v>
      </c>
      <c r="BJ50" s="83">
        <f t="shared" si="163"/>
        <v>0.31260229132569556</v>
      </c>
      <c r="BK50" s="2">
        <v>593</v>
      </c>
      <c r="BL50" s="2">
        <v>784</v>
      </c>
      <c r="BM50" s="2">
        <v>505</v>
      </c>
      <c r="BN50" s="2">
        <v>358</v>
      </c>
      <c r="BO50" s="2">
        <v>178</v>
      </c>
      <c r="BP50" s="2">
        <v>185</v>
      </c>
      <c r="BQ50" s="109">
        <v>33</v>
      </c>
      <c r="BR50" s="109">
        <v>39</v>
      </c>
      <c r="BS50" s="110">
        <v>42</v>
      </c>
      <c r="BT50" s="109">
        <v>74</v>
      </c>
      <c r="BU50" s="109">
        <v>287</v>
      </c>
      <c r="BV50" s="109">
        <v>258</v>
      </c>
      <c r="BW50" s="109">
        <v>6</v>
      </c>
      <c r="BX50" s="84">
        <f t="shared" si="105"/>
        <v>625</v>
      </c>
      <c r="BY50" s="111">
        <v>133</v>
      </c>
      <c r="BZ50" s="109">
        <v>24</v>
      </c>
      <c r="CA50" s="109">
        <v>6</v>
      </c>
      <c r="CB50" s="2">
        <v>135</v>
      </c>
      <c r="CC50" s="112">
        <f t="shared" si="106"/>
        <v>0.12478920741989882</v>
      </c>
      <c r="CD50" s="112">
        <f t="shared" si="107"/>
        <v>0.36607142857142855</v>
      </c>
      <c r="CE50" s="112">
        <f t="shared" si="108"/>
        <v>0.31615302869287992</v>
      </c>
      <c r="CF50" s="112">
        <f t="shared" si="109"/>
        <v>0.40418929402637704</v>
      </c>
      <c r="CG50" s="112">
        <f t="shared" si="110"/>
        <v>0.46336633663366339</v>
      </c>
      <c r="CH50" s="87">
        <f t="shared" si="111"/>
        <v>271</v>
      </c>
      <c r="CI50" s="31">
        <f t="shared" si="112"/>
        <v>290</v>
      </c>
      <c r="CJ50" s="31">
        <f t="shared" si="113"/>
        <v>0</v>
      </c>
      <c r="CK50" s="31">
        <f t="shared" si="114"/>
        <v>0</v>
      </c>
      <c r="CL50" s="31">
        <f t="shared" si="115"/>
        <v>0</v>
      </c>
      <c r="CM50" s="113">
        <f t="shared" si="116"/>
        <v>0</v>
      </c>
      <c r="CN50" s="31">
        <f t="shared" si="117"/>
        <v>0</v>
      </c>
      <c r="CO50" s="31">
        <f t="shared" si="118"/>
        <v>0</v>
      </c>
      <c r="CP50" s="31">
        <f t="shared" si="119"/>
        <v>0</v>
      </c>
      <c r="CQ50" s="31">
        <f t="shared" si="120"/>
        <v>0</v>
      </c>
      <c r="CU50" s="88">
        <f t="shared" si="73"/>
        <v>0</v>
      </c>
      <c r="DC50" s="88">
        <f t="shared" si="121"/>
        <v>0</v>
      </c>
      <c r="DH50" s="32">
        <v>2</v>
      </c>
      <c r="DI50" s="32">
        <v>5</v>
      </c>
      <c r="DJ50" s="32">
        <v>5</v>
      </c>
      <c r="DK50" s="88">
        <f t="shared" si="122"/>
        <v>101</v>
      </c>
      <c r="DL50" s="32">
        <v>21</v>
      </c>
      <c r="DM50" s="32">
        <v>41</v>
      </c>
      <c r="DN50" s="32">
        <v>36</v>
      </c>
      <c r="DO50" s="32">
        <v>3</v>
      </c>
      <c r="DP50" s="32">
        <v>31</v>
      </c>
      <c r="DQ50" s="32">
        <v>34</v>
      </c>
      <c r="DR50" s="32">
        <v>37</v>
      </c>
      <c r="DS50" s="88">
        <f t="shared" si="123"/>
        <v>524</v>
      </c>
      <c r="DT50" s="32">
        <v>53</v>
      </c>
      <c r="DU50" s="32">
        <v>246</v>
      </c>
      <c r="DV50" s="32">
        <v>222</v>
      </c>
      <c r="DW50" s="32">
        <v>3</v>
      </c>
      <c r="EA50" s="88">
        <f t="shared" si="124"/>
        <v>0</v>
      </c>
      <c r="EI50" s="88">
        <f t="shared" si="125"/>
        <v>0</v>
      </c>
      <c r="EQ50" s="88">
        <f t="shared" si="126"/>
        <v>0</v>
      </c>
      <c r="EY50" s="88">
        <f t="shared" si="127"/>
        <v>0</v>
      </c>
      <c r="FG50" s="88">
        <f t="shared" si="128"/>
        <v>0</v>
      </c>
      <c r="FO50" s="88">
        <f t="shared" si="129"/>
        <v>0</v>
      </c>
      <c r="FW50" s="110">
        <f t="shared" si="130"/>
        <v>0</v>
      </c>
      <c r="GB50" s="110">
        <f t="shared" si="131"/>
        <v>0</v>
      </c>
      <c r="GC50" s="110">
        <f t="shared" si="132"/>
        <v>0</v>
      </c>
      <c r="GD50" s="110">
        <f t="shared" si="133"/>
        <v>0</v>
      </c>
      <c r="GE50" s="110">
        <f t="shared" si="134"/>
        <v>0</v>
      </c>
      <c r="GF50" s="110">
        <f t="shared" si="135"/>
        <v>0</v>
      </c>
      <c r="GG50" s="110">
        <f t="shared" si="136"/>
        <v>0</v>
      </c>
      <c r="GH50" s="110">
        <f t="shared" si="137"/>
        <v>0</v>
      </c>
      <c r="GI50" s="110">
        <f t="shared" si="138"/>
        <v>0</v>
      </c>
      <c r="GJ50" s="114">
        <f t="shared" si="164"/>
        <v>9.5229522952295295E-2</v>
      </c>
      <c r="GK50" s="90">
        <f t="shared" si="165"/>
        <v>-3.189792663476874E-3</v>
      </c>
      <c r="GL50" s="92" t="s">
        <v>2280</v>
      </c>
      <c r="GM50" s="2" t="s">
        <v>1493</v>
      </c>
      <c r="GN50" s="2" t="s">
        <v>1420</v>
      </c>
      <c r="GO50" s="2" t="s">
        <v>2276</v>
      </c>
      <c r="GP50" s="2" t="s">
        <v>1856</v>
      </c>
      <c r="GQ50" s="2" t="s">
        <v>2053</v>
      </c>
      <c r="GR50" s="115">
        <v>807</v>
      </c>
      <c r="GS50" s="31">
        <f t="shared" si="141"/>
        <v>33</v>
      </c>
      <c r="GT50" s="31">
        <f t="shared" si="142"/>
        <v>42</v>
      </c>
      <c r="GU50" s="31">
        <f t="shared" si="143"/>
        <v>39</v>
      </c>
      <c r="GV50" s="31">
        <f t="shared" si="144"/>
        <v>625</v>
      </c>
      <c r="GW50" s="31">
        <f t="shared" si="145"/>
        <v>264</v>
      </c>
      <c r="GX50" s="31">
        <f t="shared" si="146"/>
        <v>551</v>
      </c>
    </row>
    <row r="51" spans="1:208" ht="15.75" hidden="1" customHeight="1" x14ac:dyDescent="0.25">
      <c r="A51" s="22" t="s">
        <v>1117</v>
      </c>
      <c r="B51" s="2" t="s">
        <v>43</v>
      </c>
      <c r="C51" s="116" t="s">
        <v>47</v>
      </c>
      <c r="D51" s="35" t="s">
        <v>43</v>
      </c>
      <c r="E51" s="117">
        <v>50</v>
      </c>
      <c r="F51" s="117">
        <v>197</v>
      </c>
      <c r="G51" s="117">
        <v>133</v>
      </c>
      <c r="H51" s="117">
        <v>380</v>
      </c>
      <c r="I51" s="95">
        <v>24</v>
      </c>
      <c r="J51" s="118">
        <v>97</v>
      </c>
      <c r="K51" s="118">
        <v>271</v>
      </c>
      <c r="L51" s="118">
        <v>129</v>
      </c>
      <c r="M51" s="118">
        <v>497</v>
      </c>
      <c r="N51" s="119">
        <v>3</v>
      </c>
      <c r="O51" s="119">
        <v>86</v>
      </c>
      <c r="P51" s="120">
        <v>432</v>
      </c>
      <c r="Q51" s="120">
        <v>545</v>
      </c>
      <c r="R51" s="120">
        <v>419</v>
      </c>
      <c r="S51" s="70">
        <f t="shared" si="147"/>
        <v>0.22453703703703703</v>
      </c>
      <c r="T51" s="70">
        <f t="shared" si="148"/>
        <v>0.49724770642201838</v>
      </c>
      <c r="U51" s="70">
        <f t="shared" si="149"/>
        <v>0.35386819484240689</v>
      </c>
      <c r="V51" s="70">
        <f t="shared" si="150"/>
        <v>0.41182572614107882</v>
      </c>
      <c r="W51" s="70">
        <f t="shared" si="151"/>
        <v>0.30071599045346065</v>
      </c>
      <c r="X51" s="121">
        <v>563</v>
      </c>
      <c r="Y51" s="121">
        <v>432</v>
      </c>
      <c r="Z51" s="121">
        <v>545</v>
      </c>
      <c r="AA51" s="121">
        <v>419</v>
      </c>
      <c r="AB51" s="121">
        <v>142</v>
      </c>
      <c r="AC51" s="121">
        <v>120</v>
      </c>
      <c r="AD51" s="17">
        <v>23</v>
      </c>
      <c r="AE51" s="17">
        <v>27</v>
      </c>
      <c r="AF51" s="100">
        <v>27</v>
      </c>
      <c r="AG51" s="101">
        <v>48</v>
      </c>
      <c r="AH51" s="101">
        <v>206</v>
      </c>
      <c r="AI51" s="101">
        <v>141</v>
      </c>
      <c r="AJ51" s="101">
        <v>1</v>
      </c>
      <c r="AK51" s="101">
        <f t="shared" si="152"/>
        <v>396</v>
      </c>
      <c r="AL51" s="101">
        <f t="shared" si="153"/>
        <v>5</v>
      </c>
      <c r="AM51" s="101">
        <v>6</v>
      </c>
      <c r="AN51" s="102">
        <v>83</v>
      </c>
      <c r="AO51" s="103">
        <v>136</v>
      </c>
      <c r="AP51" s="74">
        <f t="shared" si="154"/>
        <v>0.1111111111111111</v>
      </c>
      <c r="AQ51" s="74">
        <f t="shared" si="155"/>
        <v>0.37798165137614681</v>
      </c>
      <c r="AR51" s="104">
        <f t="shared" si="156"/>
        <v>0.27936962750716332</v>
      </c>
      <c r="AS51" s="104">
        <f t="shared" si="157"/>
        <v>0.35477178423236516</v>
      </c>
      <c r="AT51" s="104">
        <f t="shared" si="158"/>
        <v>0.32458233890214799</v>
      </c>
      <c r="AU51" s="105">
        <v>360</v>
      </c>
      <c r="AV51" s="105">
        <v>496</v>
      </c>
      <c r="AW51" s="105">
        <v>391</v>
      </c>
      <c r="AX51" s="100">
        <v>29</v>
      </c>
      <c r="AY51" s="106">
        <v>433</v>
      </c>
      <c r="AZ51" s="106">
        <v>44</v>
      </c>
      <c r="BA51" s="106">
        <v>211</v>
      </c>
      <c r="BB51" s="106">
        <v>177</v>
      </c>
      <c r="BC51" s="106">
        <v>1</v>
      </c>
      <c r="BD51" s="107">
        <v>12</v>
      </c>
      <c r="BE51" s="108">
        <v>63</v>
      </c>
      <c r="BF51" s="82">
        <f t="shared" si="159"/>
        <v>0.11253196930946291</v>
      </c>
      <c r="BG51" s="82">
        <f t="shared" si="160"/>
        <v>0.42540322580645162</v>
      </c>
      <c r="BH51" s="83">
        <f t="shared" si="161"/>
        <v>0.33680834001603849</v>
      </c>
      <c r="BI51" s="83">
        <f t="shared" si="162"/>
        <v>0.43925233644859812</v>
      </c>
      <c r="BJ51" s="83">
        <f t="shared" si="163"/>
        <v>0.45833333333333331</v>
      </c>
      <c r="BK51" s="2">
        <v>358</v>
      </c>
      <c r="BL51" s="2">
        <v>534</v>
      </c>
      <c r="BM51" s="2">
        <v>357</v>
      </c>
      <c r="BN51" s="2">
        <v>242</v>
      </c>
      <c r="BO51" s="2">
        <v>118</v>
      </c>
      <c r="BP51" s="2">
        <v>100</v>
      </c>
      <c r="BQ51" s="109">
        <v>29</v>
      </c>
      <c r="BR51" s="109">
        <v>33</v>
      </c>
      <c r="BS51" s="110">
        <v>33</v>
      </c>
      <c r="BT51" s="109">
        <v>46</v>
      </c>
      <c r="BU51" s="109">
        <v>230</v>
      </c>
      <c r="BV51" s="109">
        <v>264</v>
      </c>
      <c r="BW51" s="109">
        <v>4</v>
      </c>
      <c r="BX51" s="84">
        <f t="shared" si="105"/>
        <v>544</v>
      </c>
      <c r="BY51" s="111">
        <v>50</v>
      </c>
      <c r="BZ51" s="109">
        <v>9</v>
      </c>
      <c r="CA51" s="109">
        <v>4</v>
      </c>
      <c r="CB51" s="2">
        <v>114</v>
      </c>
      <c r="CC51" s="112">
        <f t="shared" si="106"/>
        <v>0.12849162011173185</v>
      </c>
      <c r="CD51" s="112">
        <f t="shared" si="107"/>
        <v>0.43071161048689138</v>
      </c>
      <c r="CE51" s="112">
        <f t="shared" si="108"/>
        <v>0.42514011208967173</v>
      </c>
      <c r="CF51" s="112">
        <f t="shared" si="109"/>
        <v>0.54433221099887763</v>
      </c>
      <c r="CG51" s="112">
        <f t="shared" si="110"/>
        <v>0.7142857142857143</v>
      </c>
      <c r="CH51" s="87">
        <f t="shared" si="111"/>
        <v>102</v>
      </c>
      <c r="CI51" s="31">
        <f t="shared" si="112"/>
        <v>97</v>
      </c>
      <c r="CJ51" s="31">
        <f t="shared" si="113"/>
        <v>0</v>
      </c>
      <c r="CK51" s="31">
        <f t="shared" si="114"/>
        <v>0</v>
      </c>
      <c r="CL51" s="31">
        <f t="shared" si="115"/>
        <v>0</v>
      </c>
      <c r="CM51" s="113">
        <f t="shared" si="116"/>
        <v>0</v>
      </c>
      <c r="CN51" s="31">
        <f t="shared" si="117"/>
        <v>0</v>
      </c>
      <c r="CO51" s="31">
        <f t="shared" si="118"/>
        <v>0</v>
      </c>
      <c r="CP51" s="31">
        <f t="shared" si="119"/>
        <v>0</v>
      </c>
      <c r="CQ51" s="31">
        <f t="shared" si="120"/>
        <v>0</v>
      </c>
      <c r="CU51" s="88">
        <f t="shared" si="73"/>
        <v>0</v>
      </c>
      <c r="DC51" s="88">
        <f t="shared" si="121"/>
        <v>0</v>
      </c>
      <c r="DH51" s="32">
        <v>1</v>
      </c>
      <c r="DI51" s="32">
        <v>4</v>
      </c>
      <c r="DJ51" s="32">
        <v>4</v>
      </c>
      <c r="DK51" s="88">
        <f t="shared" si="122"/>
        <v>79</v>
      </c>
      <c r="DL51" s="32">
        <v>15</v>
      </c>
      <c r="DM51" s="32">
        <v>33</v>
      </c>
      <c r="DN51" s="32">
        <v>29</v>
      </c>
      <c r="DO51" s="32">
        <v>2</v>
      </c>
      <c r="DP51" s="32">
        <v>27</v>
      </c>
      <c r="DQ51" s="32">
        <v>28</v>
      </c>
      <c r="DR51" s="32">
        <v>27</v>
      </c>
      <c r="DS51" s="88">
        <f t="shared" si="123"/>
        <v>452</v>
      </c>
      <c r="DT51" s="32">
        <v>31</v>
      </c>
      <c r="DU51" s="32">
        <v>193</v>
      </c>
      <c r="DV51" s="32">
        <v>226</v>
      </c>
      <c r="DW51" s="32">
        <v>2</v>
      </c>
      <c r="DX51" s="32">
        <v>1</v>
      </c>
      <c r="DY51" s="32">
        <v>1</v>
      </c>
      <c r="DZ51" s="32">
        <v>2</v>
      </c>
      <c r="EA51" s="88">
        <f t="shared" si="124"/>
        <v>13</v>
      </c>
      <c r="EC51" s="32">
        <v>4</v>
      </c>
      <c r="ED51" s="32">
        <v>9</v>
      </c>
      <c r="EI51" s="88">
        <f t="shared" si="125"/>
        <v>0</v>
      </c>
      <c r="EQ51" s="88">
        <f t="shared" si="126"/>
        <v>0</v>
      </c>
      <c r="EY51" s="88">
        <f t="shared" si="127"/>
        <v>0</v>
      </c>
      <c r="FG51" s="88">
        <f t="shared" si="128"/>
        <v>0</v>
      </c>
      <c r="FO51" s="88">
        <f t="shared" si="129"/>
        <v>0</v>
      </c>
      <c r="FW51" s="110">
        <f t="shared" si="130"/>
        <v>0</v>
      </c>
      <c r="GB51" s="110">
        <f t="shared" si="131"/>
        <v>0</v>
      </c>
      <c r="GC51" s="110">
        <f t="shared" si="132"/>
        <v>0</v>
      </c>
      <c r="GD51" s="110">
        <f t="shared" si="133"/>
        <v>0</v>
      </c>
      <c r="GE51" s="110">
        <f t="shared" si="134"/>
        <v>0</v>
      </c>
      <c r="GF51" s="110">
        <f t="shared" si="135"/>
        <v>0</v>
      </c>
      <c r="GG51" s="110">
        <f t="shared" si="136"/>
        <v>0</v>
      </c>
      <c r="GH51" s="110">
        <f t="shared" si="137"/>
        <v>0</v>
      </c>
      <c r="GI51" s="110">
        <f t="shared" si="138"/>
        <v>0</v>
      </c>
      <c r="GJ51" s="114">
        <f t="shared" si="164"/>
        <v>1.3752834467120181</v>
      </c>
      <c r="GK51" s="90">
        <f t="shared" si="165"/>
        <v>0.25635103926096997</v>
      </c>
      <c r="GL51" s="92" t="s">
        <v>1858</v>
      </c>
      <c r="GM51" s="92" t="s">
        <v>1859</v>
      </c>
      <c r="GN51" s="2" t="s">
        <v>1860</v>
      </c>
      <c r="GO51" s="92" t="s">
        <v>1655</v>
      </c>
      <c r="GP51" s="2" t="s">
        <v>1847</v>
      </c>
      <c r="GQ51" s="2" t="s">
        <v>1861</v>
      </c>
      <c r="GR51" s="115">
        <v>494</v>
      </c>
      <c r="GS51" s="31">
        <f t="shared" si="141"/>
        <v>29</v>
      </c>
      <c r="GT51" s="31">
        <f t="shared" si="142"/>
        <v>33</v>
      </c>
      <c r="GU51" s="31">
        <f t="shared" si="143"/>
        <v>33</v>
      </c>
      <c r="GV51" s="31">
        <f t="shared" si="144"/>
        <v>544</v>
      </c>
      <c r="GW51" s="31">
        <f t="shared" si="145"/>
        <v>268</v>
      </c>
      <c r="GX51" s="31">
        <f t="shared" si="146"/>
        <v>498</v>
      </c>
    </row>
    <row r="52" spans="1:208" ht="15.75" hidden="1" customHeight="1" x14ac:dyDescent="0.25">
      <c r="A52" s="22" t="s">
        <v>1117</v>
      </c>
      <c r="B52" s="2" t="s">
        <v>43</v>
      </c>
      <c r="C52" s="116" t="s">
        <v>990</v>
      </c>
      <c r="D52" s="35" t="s">
        <v>43</v>
      </c>
      <c r="E52" s="117">
        <v>369</v>
      </c>
      <c r="F52" s="117">
        <v>1239</v>
      </c>
      <c r="G52" s="117">
        <v>1247</v>
      </c>
      <c r="H52" s="117">
        <v>2855</v>
      </c>
      <c r="I52" s="95">
        <v>163</v>
      </c>
      <c r="J52" s="118">
        <v>365</v>
      </c>
      <c r="K52" s="118">
        <v>1381</v>
      </c>
      <c r="L52" s="118">
        <v>1229</v>
      </c>
      <c r="M52" s="118">
        <v>2975</v>
      </c>
      <c r="N52" s="119">
        <v>165</v>
      </c>
      <c r="O52" s="119">
        <v>402</v>
      </c>
      <c r="P52" s="120">
        <v>2673</v>
      </c>
      <c r="Q52" s="120">
        <v>3365</v>
      </c>
      <c r="R52" s="120">
        <v>2587</v>
      </c>
      <c r="S52" s="70">
        <f t="shared" si="147"/>
        <v>0.13655069210624765</v>
      </c>
      <c r="T52" s="70">
        <f t="shared" si="148"/>
        <v>0.41040118870728082</v>
      </c>
      <c r="U52" s="70">
        <f t="shared" si="149"/>
        <v>0.32579710144927537</v>
      </c>
      <c r="V52" s="70">
        <f t="shared" si="150"/>
        <v>0.41078629032258063</v>
      </c>
      <c r="W52" s="70">
        <f t="shared" si="151"/>
        <v>0.41128720525705448</v>
      </c>
      <c r="X52" s="121">
        <v>3405</v>
      </c>
      <c r="Y52" s="121">
        <v>2673</v>
      </c>
      <c r="Z52" s="121">
        <v>3365</v>
      </c>
      <c r="AA52" s="121">
        <v>2587</v>
      </c>
      <c r="AB52" s="121">
        <v>830</v>
      </c>
      <c r="AC52" s="121">
        <v>792</v>
      </c>
      <c r="AD52" s="17">
        <v>92</v>
      </c>
      <c r="AE52" s="17">
        <v>163</v>
      </c>
      <c r="AF52" s="100">
        <v>176</v>
      </c>
      <c r="AG52" s="101">
        <v>352</v>
      </c>
      <c r="AH52" s="101">
        <v>1354</v>
      </c>
      <c r="AI52" s="101">
        <v>1387</v>
      </c>
      <c r="AJ52" s="101">
        <v>31</v>
      </c>
      <c r="AK52" s="101">
        <f t="shared" si="152"/>
        <v>3124</v>
      </c>
      <c r="AL52" s="101">
        <f t="shared" si="153"/>
        <v>168</v>
      </c>
      <c r="AM52" s="101">
        <v>199</v>
      </c>
      <c r="AN52" s="102">
        <v>411</v>
      </c>
      <c r="AO52" s="103">
        <v>590</v>
      </c>
      <c r="AP52" s="74">
        <f t="shared" si="154"/>
        <v>0.13168724279835392</v>
      </c>
      <c r="AQ52" s="74">
        <f t="shared" si="155"/>
        <v>0.4023774145616642</v>
      </c>
      <c r="AR52" s="104">
        <f t="shared" si="156"/>
        <v>0.33913043478260868</v>
      </c>
      <c r="AS52" s="104">
        <f t="shared" si="157"/>
        <v>0.43229166666666669</v>
      </c>
      <c r="AT52" s="104">
        <f t="shared" si="158"/>
        <v>0.47120216466950138</v>
      </c>
      <c r="AU52" s="105">
        <v>2584</v>
      </c>
      <c r="AV52" s="105">
        <v>3375</v>
      </c>
      <c r="AW52" s="105">
        <v>2793</v>
      </c>
      <c r="AX52" s="100">
        <v>176</v>
      </c>
      <c r="AY52" s="106">
        <v>3159</v>
      </c>
      <c r="AZ52" s="106">
        <v>373</v>
      </c>
      <c r="BA52" s="106">
        <v>1345</v>
      </c>
      <c r="BB52" s="106">
        <v>1398</v>
      </c>
      <c r="BC52" s="106">
        <v>43</v>
      </c>
      <c r="BD52" s="107">
        <v>168</v>
      </c>
      <c r="BE52" s="108">
        <v>312</v>
      </c>
      <c r="BF52" s="82">
        <f t="shared" si="159"/>
        <v>0.13354815610454709</v>
      </c>
      <c r="BG52" s="82">
        <f t="shared" si="160"/>
        <v>0.39851851851851849</v>
      </c>
      <c r="BH52" s="83">
        <f t="shared" si="161"/>
        <v>0.33683729433272397</v>
      </c>
      <c r="BI52" s="83">
        <f t="shared" si="162"/>
        <v>0.43211948313475418</v>
      </c>
      <c r="BJ52" s="83">
        <f t="shared" si="163"/>
        <v>0.4760061919504644</v>
      </c>
      <c r="BK52" s="2">
        <v>2885</v>
      </c>
      <c r="BL52" s="2">
        <v>3637</v>
      </c>
      <c r="BM52" s="2">
        <v>2686</v>
      </c>
      <c r="BN52" s="2">
        <v>1906</v>
      </c>
      <c r="BO52" s="2">
        <v>794</v>
      </c>
      <c r="BP52" s="2">
        <v>711</v>
      </c>
      <c r="BQ52" s="109">
        <v>93</v>
      </c>
      <c r="BR52" s="109">
        <v>181</v>
      </c>
      <c r="BS52" s="110">
        <v>173</v>
      </c>
      <c r="BT52" s="109">
        <v>298</v>
      </c>
      <c r="BU52" s="109">
        <v>1494</v>
      </c>
      <c r="BV52" s="109">
        <v>1764</v>
      </c>
      <c r="BW52" s="109">
        <v>20</v>
      </c>
      <c r="BX52" s="84">
        <f t="shared" si="105"/>
        <v>3576</v>
      </c>
      <c r="BY52" s="111">
        <v>366</v>
      </c>
      <c r="BZ52" s="109">
        <v>172</v>
      </c>
      <c r="CA52" s="109">
        <v>19</v>
      </c>
      <c r="CB52" s="2">
        <v>567</v>
      </c>
      <c r="CC52" s="112">
        <f t="shared" si="106"/>
        <v>0.10329289428076256</v>
      </c>
      <c r="CD52" s="112">
        <f t="shared" si="107"/>
        <v>0.41077811383007973</v>
      </c>
      <c r="CE52" s="112">
        <f t="shared" si="108"/>
        <v>0.36750651607298002</v>
      </c>
      <c r="CF52" s="112">
        <f t="shared" si="109"/>
        <v>0.48805946544361856</v>
      </c>
      <c r="CG52" s="112">
        <f t="shared" si="110"/>
        <v>0.59270290394638869</v>
      </c>
      <c r="CH52" s="87">
        <f t="shared" si="111"/>
        <v>1094</v>
      </c>
      <c r="CI52" s="31">
        <f t="shared" si="112"/>
        <v>1149</v>
      </c>
      <c r="CJ52" s="31">
        <f t="shared" si="113"/>
        <v>2</v>
      </c>
      <c r="CK52" s="31">
        <f t="shared" si="114"/>
        <v>2</v>
      </c>
      <c r="CL52" s="31">
        <f t="shared" si="115"/>
        <v>4</v>
      </c>
      <c r="CM52" s="113">
        <f t="shared" si="116"/>
        <v>29</v>
      </c>
      <c r="CN52" s="31">
        <f t="shared" si="117"/>
        <v>2</v>
      </c>
      <c r="CO52" s="31">
        <f t="shared" si="118"/>
        <v>17</v>
      </c>
      <c r="CP52" s="31">
        <f t="shared" si="119"/>
        <v>10</v>
      </c>
      <c r="CQ52" s="31">
        <f t="shared" si="120"/>
        <v>0</v>
      </c>
      <c r="CR52" s="32">
        <v>1</v>
      </c>
      <c r="CT52" s="32">
        <v>2</v>
      </c>
      <c r="CU52" s="88">
        <f t="shared" si="73"/>
        <v>0</v>
      </c>
      <c r="CV52" s="32">
        <v>0</v>
      </c>
      <c r="CW52" s="32">
        <v>0</v>
      </c>
      <c r="CX52" s="32">
        <v>0</v>
      </c>
      <c r="CY52" s="32">
        <v>0</v>
      </c>
      <c r="CZ52" s="32">
        <v>1</v>
      </c>
      <c r="DA52" s="32">
        <v>2</v>
      </c>
      <c r="DB52" s="32">
        <v>2</v>
      </c>
      <c r="DC52" s="88">
        <f t="shared" si="121"/>
        <v>29</v>
      </c>
      <c r="DD52" s="32">
        <v>2</v>
      </c>
      <c r="DE52" s="32">
        <v>17</v>
      </c>
      <c r="DF52" s="32">
        <v>10</v>
      </c>
      <c r="DG52" s="32">
        <v>0</v>
      </c>
      <c r="DH52" s="32">
        <v>10</v>
      </c>
      <c r="DI52" s="32">
        <v>61</v>
      </c>
      <c r="DJ52" s="32">
        <v>56</v>
      </c>
      <c r="DK52" s="88">
        <f t="shared" si="122"/>
        <v>1545</v>
      </c>
      <c r="DL52" s="32">
        <v>184</v>
      </c>
      <c r="DM52" s="32">
        <v>634</v>
      </c>
      <c r="DN52" s="32">
        <v>719</v>
      </c>
      <c r="DO52" s="32">
        <v>8</v>
      </c>
      <c r="DP52" s="32">
        <v>73</v>
      </c>
      <c r="DQ52" s="32">
        <v>104</v>
      </c>
      <c r="DR52" s="32">
        <v>97</v>
      </c>
      <c r="DS52" s="88">
        <f t="shared" si="123"/>
        <v>1869</v>
      </c>
      <c r="DT52" s="32">
        <v>80</v>
      </c>
      <c r="DU52" s="32">
        <v>779</v>
      </c>
      <c r="DV52" s="32">
        <v>998</v>
      </c>
      <c r="DW52" s="32">
        <v>12</v>
      </c>
      <c r="DX52" s="32">
        <v>2</v>
      </c>
      <c r="DY52" s="32">
        <v>4</v>
      </c>
      <c r="DZ52" s="32">
        <v>5</v>
      </c>
      <c r="EA52" s="88">
        <f t="shared" si="124"/>
        <v>54</v>
      </c>
      <c r="EB52" s="32">
        <v>9</v>
      </c>
      <c r="EC52" s="32">
        <v>21</v>
      </c>
      <c r="ED52" s="32">
        <v>24</v>
      </c>
      <c r="EF52" s="32">
        <v>2</v>
      </c>
      <c r="EG52" s="32">
        <v>6</v>
      </c>
      <c r="EH52" s="32">
        <v>6</v>
      </c>
      <c r="EI52" s="88">
        <f t="shared" si="125"/>
        <v>31</v>
      </c>
      <c r="EJ52" s="32">
        <v>21</v>
      </c>
      <c r="EK52" s="32">
        <v>10</v>
      </c>
      <c r="EL52" s="32">
        <v>0</v>
      </c>
      <c r="EM52" s="32">
        <v>0</v>
      </c>
      <c r="EQ52" s="88">
        <f t="shared" si="126"/>
        <v>0</v>
      </c>
      <c r="EV52" s="32">
        <v>4</v>
      </c>
      <c r="EW52" s="32">
        <v>4</v>
      </c>
      <c r="EX52" s="32">
        <v>5</v>
      </c>
      <c r="EY52" s="88">
        <f t="shared" si="127"/>
        <v>48</v>
      </c>
      <c r="EZ52" s="32">
        <v>2</v>
      </c>
      <c r="FA52" s="32">
        <v>33</v>
      </c>
      <c r="FB52" s="32">
        <v>13</v>
      </c>
      <c r="FC52" s="32">
        <v>0</v>
      </c>
      <c r="FG52" s="88">
        <f t="shared" si="128"/>
        <v>0</v>
      </c>
      <c r="FO52" s="88">
        <f t="shared" si="129"/>
        <v>0</v>
      </c>
      <c r="FW52" s="110">
        <f t="shared" si="130"/>
        <v>0</v>
      </c>
      <c r="GB52" s="110">
        <f t="shared" si="131"/>
        <v>4</v>
      </c>
      <c r="GC52" s="110">
        <f t="shared" si="132"/>
        <v>4</v>
      </c>
      <c r="GD52" s="110">
        <f t="shared" si="133"/>
        <v>5</v>
      </c>
      <c r="GE52" s="110">
        <f t="shared" si="134"/>
        <v>48</v>
      </c>
      <c r="GF52" s="110">
        <f t="shared" si="135"/>
        <v>2</v>
      </c>
      <c r="GG52" s="110">
        <f t="shared" si="136"/>
        <v>33</v>
      </c>
      <c r="GH52" s="110">
        <f t="shared" si="137"/>
        <v>13</v>
      </c>
      <c r="GI52" s="110">
        <f t="shared" si="138"/>
        <v>0</v>
      </c>
      <c r="GJ52" s="114">
        <f t="shared" si="164"/>
        <v>0.44109249295987563</v>
      </c>
      <c r="GK52" s="90">
        <f t="shared" si="165"/>
        <v>0.13200379867046533</v>
      </c>
      <c r="GL52" s="92" t="s">
        <v>1438</v>
      </c>
      <c r="GM52" s="2" t="s">
        <v>2100</v>
      </c>
      <c r="GN52" s="92" t="s">
        <v>1779</v>
      </c>
      <c r="GO52" s="92" t="s">
        <v>1950</v>
      </c>
      <c r="GP52" s="92" t="s">
        <v>2183</v>
      </c>
      <c r="GQ52" s="2" t="s">
        <v>1686</v>
      </c>
      <c r="GR52" s="115">
        <v>3667</v>
      </c>
      <c r="GS52" s="31">
        <f t="shared" si="141"/>
        <v>85</v>
      </c>
      <c r="GT52" s="31">
        <f t="shared" si="142"/>
        <v>158</v>
      </c>
      <c r="GU52" s="31">
        <f t="shared" si="143"/>
        <v>169</v>
      </c>
      <c r="GV52" s="31">
        <f t="shared" si="144"/>
        <v>3468</v>
      </c>
      <c r="GW52" s="31">
        <f t="shared" si="145"/>
        <v>1761</v>
      </c>
      <c r="GX52" s="31">
        <f t="shared" si="146"/>
        <v>3195</v>
      </c>
    </row>
    <row r="53" spans="1:208" ht="15.75" hidden="1" customHeight="1" x14ac:dyDescent="0.25">
      <c r="A53" s="22" t="s">
        <v>1117</v>
      </c>
      <c r="B53" s="2" t="s">
        <v>43</v>
      </c>
      <c r="C53" s="116" t="s">
        <v>48</v>
      </c>
      <c r="D53" s="35" t="s">
        <v>43</v>
      </c>
      <c r="E53" s="117">
        <v>117</v>
      </c>
      <c r="F53" s="117">
        <v>733</v>
      </c>
      <c r="G53" s="117">
        <v>729</v>
      </c>
      <c r="H53" s="117">
        <v>1579</v>
      </c>
      <c r="I53" s="95">
        <v>97</v>
      </c>
      <c r="J53" s="118">
        <v>144</v>
      </c>
      <c r="K53" s="118">
        <v>923</v>
      </c>
      <c r="L53" s="118">
        <v>763</v>
      </c>
      <c r="M53" s="118">
        <v>1830</v>
      </c>
      <c r="N53" s="119">
        <v>61</v>
      </c>
      <c r="O53" s="119">
        <v>606</v>
      </c>
      <c r="P53" s="120">
        <v>2734</v>
      </c>
      <c r="Q53" s="120">
        <v>3648</v>
      </c>
      <c r="R53" s="120">
        <v>2579</v>
      </c>
      <c r="S53" s="70">
        <f t="shared" si="147"/>
        <v>5.267008046817849E-2</v>
      </c>
      <c r="T53" s="70">
        <f t="shared" si="148"/>
        <v>0.25301535087719296</v>
      </c>
      <c r="U53" s="70">
        <f t="shared" si="149"/>
        <v>0.19741100323624594</v>
      </c>
      <c r="V53" s="70">
        <f t="shared" si="150"/>
        <v>0.26096033402922758</v>
      </c>
      <c r="W53" s="70">
        <f t="shared" si="151"/>
        <v>0.27219852656068244</v>
      </c>
      <c r="X53" s="121">
        <v>3640</v>
      </c>
      <c r="Y53" s="121">
        <v>2734</v>
      </c>
      <c r="Z53" s="121">
        <v>3648</v>
      </c>
      <c r="AA53" s="121">
        <v>2579</v>
      </c>
      <c r="AB53" s="121">
        <v>973</v>
      </c>
      <c r="AC53" s="121">
        <v>920</v>
      </c>
      <c r="AD53" s="17">
        <v>68</v>
      </c>
      <c r="AE53" s="17">
        <v>98</v>
      </c>
      <c r="AF53" s="100">
        <v>105</v>
      </c>
      <c r="AG53" s="101">
        <v>127</v>
      </c>
      <c r="AH53" s="101">
        <v>995</v>
      </c>
      <c r="AI53" s="101">
        <v>744</v>
      </c>
      <c r="AJ53" s="101">
        <v>29</v>
      </c>
      <c r="AK53" s="101">
        <f t="shared" si="152"/>
        <v>1895</v>
      </c>
      <c r="AL53" s="101">
        <f t="shared" si="153"/>
        <v>74</v>
      </c>
      <c r="AM53" s="101">
        <v>103</v>
      </c>
      <c r="AN53" s="102">
        <v>583</v>
      </c>
      <c r="AO53" s="103">
        <v>785</v>
      </c>
      <c r="AP53" s="74">
        <f t="shared" si="154"/>
        <v>4.6452084857351868E-2</v>
      </c>
      <c r="AQ53" s="74">
        <f t="shared" si="155"/>
        <v>0.27275219298245612</v>
      </c>
      <c r="AR53" s="104">
        <f t="shared" si="156"/>
        <v>0.19997768106238142</v>
      </c>
      <c r="AS53" s="104">
        <f t="shared" si="157"/>
        <v>0.26738397302071626</v>
      </c>
      <c r="AT53" s="104">
        <f t="shared" si="158"/>
        <v>0.25979061651803026</v>
      </c>
      <c r="AU53" s="105">
        <v>2711</v>
      </c>
      <c r="AV53" s="105">
        <v>3545</v>
      </c>
      <c r="AW53" s="105">
        <v>2602</v>
      </c>
      <c r="AX53" s="100">
        <v>100</v>
      </c>
      <c r="AY53" s="106">
        <v>1778</v>
      </c>
      <c r="AZ53" s="106">
        <v>116</v>
      </c>
      <c r="BA53" s="106">
        <v>836</v>
      </c>
      <c r="BB53" s="106">
        <v>812</v>
      </c>
      <c r="BC53" s="106">
        <v>14</v>
      </c>
      <c r="BD53" s="107">
        <v>55</v>
      </c>
      <c r="BE53" s="108">
        <v>405</v>
      </c>
      <c r="BF53" s="82">
        <f t="shared" si="159"/>
        <v>4.4581091468101464E-2</v>
      </c>
      <c r="BG53" s="82">
        <f t="shared" si="160"/>
        <v>0.23582510578279267</v>
      </c>
      <c r="BH53" s="83">
        <f t="shared" si="161"/>
        <v>0.19293294197335742</v>
      </c>
      <c r="BI53" s="83">
        <f t="shared" si="162"/>
        <v>0.25463554987212278</v>
      </c>
      <c r="BJ53" s="83">
        <f t="shared" si="163"/>
        <v>0.27923275544079673</v>
      </c>
      <c r="BK53" s="2">
        <v>2697</v>
      </c>
      <c r="BL53" s="2">
        <v>3466</v>
      </c>
      <c r="BM53" s="2">
        <v>2610</v>
      </c>
      <c r="BN53" s="2">
        <v>1745</v>
      </c>
      <c r="BO53" s="2">
        <v>728</v>
      </c>
      <c r="BP53" s="2">
        <v>896</v>
      </c>
      <c r="BQ53" s="109">
        <v>70</v>
      </c>
      <c r="BR53" s="109">
        <v>108</v>
      </c>
      <c r="BS53" s="110">
        <v>105</v>
      </c>
      <c r="BT53" s="109">
        <v>95</v>
      </c>
      <c r="BU53" s="109">
        <v>1067</v>
      </c>
      <c r="BV53" s="109">
        <v>1298</v>
      </c>
      <c r="BW53" s="109">
        <v>15</v>
      </c>
      <c r="BX53" s="84">
        <f t="shared" si="105"/>
        <v>2475</v>
      </c>
      <c r="BY53" s="111">
        <v>465</v>
      </c>
      <c r="BZ53" s="109">
        <v>64</v>
      </c>
      <c r="CA53" s="109">
        <v>13</v>
      </c>
      <c r="CB53" s="2">
        <v>693</v>
      </c>
      <c r="CC53" s="112">
        <f t="shared" si="106"/>
        <v>3.5224323322209865E-2</v>
      </c>
      <c r="CD53" s="112">
        <f t="shared" si="107"/>
        <v>0.30784766301211769</v>
      </c>
      <c r="CE53" s="112">
        <f t="shared" si="108"/>
        <v>0.27311068049697934</v>
      </c>
      <c r="CF53" s="112">
        <f t="shared" si="109"/>
        <v>0.37870309414088216</v>
      </c>
      <c r="CG53" s="112">
        <f t="shared" si="110"/>
        <v>0.47279693486590041</v>
      </c>
      <c r="CH53" s="87">
        <f t="shared" si="111"/>
        <v>1376</v>
      </c>
      <c r="CI53" s="31">
        <f t="shared" si="112"/>
        <v>1347</v>
      </c>
      <c r="CJ53" s="31">
        <f t="shared" si="113"/>
        <v>0</v>
      </c>
      <c r="CK53" s="31">
        <f t="shared" si="114"/>
        <v>0</v>
      </c>
      <c r="CL53" s="31">
        <f t="shared" si="115"/>
        <v>0</v>
      </c>
      <c r="CM53" s="113">
        <f t="shared" si="116"/>
        <v>0</v>
      </c>
      <c r="CN53" s="31">
        <f t="shared" si="117"/>
        <v>0</v>
      </c>
      <c r="CO53" s="31">
        <f t="shared" si="118"/>
        <v>0</v>
      </c>
      <c r="CP53" s="31">
        <f t="shared" si="119"/>
        <v>0</v>
      </c>
      <c r="CQ53" s="31">
        <f t="shared" si="120"/>
        <v>0</v>
      </c>
      <c r="CU53" s="88">
        <f t="shared" si="73"/>
        <v>0</v>
      </c>
      <c r="DC53" s="88">
        <f t="shared" si="121"/>
        <v>0</v>
      </c>
      <c r="DH53" s="32">
        <v>5</v>
      </c>
      <c r="DI53" s="32">
        <v>18</v>
      </c>
      <c r="DJ53" s="32">
        <v>22</v>
      </c>
      <c r="DK53" s="88">
        <f t="shared" si="122"/>
        <v>387</v>
      </c>
      <c r="DL53" s="32">
        <v>51</v>
      </c>
      <c r="DM53" s="32">
        <v>174</v>
      </c>
      <c r="DN53" s="32">
        <v>160</v>
      </c>
      <c r="DO53" s="32">
        <v>2</v>
      </c>
      <c r="DP53" s="32">
        <v>64</v>
      </c>
      <c r="DQ53" s="32">
        <v>89</v>
      </c>
      <c r="DR53" s="32">
        <v>82</v>
      </c>
      <c r="DS53" s="88">
        <f t="shared" si="123"/>
        <v>2078</v>
      </c>
      <c r="DT53" s="32">
        <v>43</v>
      </c>
      <c r="DU53" s="32">
        <v>888</v>
      </c>
      <c r="DV53" s="32">
        <v>1134</v>
      </c>
      <c r="DW53" s="32">
        <v>13</v>
      </c>
      <c r="DX53" s="32">
        <v>1</v>
      </c>
      <c r="DY53" s="32">
        <v>1</v>
      </c>
      <c r="DZ53" s="32">
        <v>1</v>
      </c>
      <c r="EA53" s="88">
        <f t="shared" si="124"/>
        <v>10</v>
      </c>
      <c r="EB53" s="32">
        <v>1</v>
      </c>
      <c r="EC53" s="32">
        <v>5</v>
      </c>
      <c r="ED53" s="32">
        <v>4</v>
      </c>
      <c r="EI53" s="88">
        <f t="shared" si="125"/>
        <v>0</v>
      </c>
      <c r="EQ53" s="88">
        <f t="shared" si="126"/>
        <v>0</v>
      </c>
      <c r="EY53" s="88">
        <f t="shared" si="127"/>
        <v>0</v>
      </c>
      <c r="FG53" s="88">
        <f t="shared" si="128"/>
        <v>0</v>
      </c>
      <c r="FO53" s="88">
        <f t="shared" si="129"/>
        <v>0</v>
      </c>
      <c r="FW53" s="110">
        <f t="shared" si="130"/>
        <v>0</v>
      </c>
      <c r="GB53" s="110">
        <f t="shared" si="131"/>
        <v>0</v>
      </c>
      <c r="GC53" s="110">
        <f t="shared" si="132"/>
        <v>0</v>
      </c>
      <c r="GD53" s="110">
        <f t="shared" si="133"/>
        <v>0</v>
      </c>
      <c r="GE53" s="110">
        <f t="shared" si="134"/>
        <v>0</v>
      </c>
      <c r="GF53" s="110">
        <f t="shared" si="135"/>
        <v>0</v>
      </c>
      <c r="GG53" s="110">
        <f t="shared" si="136"/>
        <v>0</v>
      </c>
      <c r="GH53" s="110">
        <f t="shared" si="137"/>
        <v>0</v>
      </c>
      <c r="GI53" s="110">
        <f t="shared" si="138"/>
        <v>0</v>
      </c>
      <c r="GJ53" s="114">
        <f t="shared" si="164"/>
        <v>0.73695626071105003</v>
      </c>
      <c r="GK53" s="90">
        <f t="shared" si="165"/>
        <v>0.39201349831271093</v>
      </c>
      <c r="GL53" s="92" t="s">
        <v>1605</v>
      </c>
      <c r="GM53" s="92" t="s">
        <v>1606</v>
      </c>
      <c r="GN53" s="2" t="s">
        <v>1607</v>
      </c>
      <c r="GO53" s="2" t="s">
        <v>1608</v>
      </c>
      <c r="GP53" s="2" t="s">
        <v>1609</v>
      </c>
      <c r="GQ53" s="2" t="s">
        <v>1610</v>
      </c>
      <c r="GR53" s="115">
        <v>3493</v>
      </c>
      <c r="GS53" s="31">
        <f t="shared" si="141"/>
        <v>70</v>
      </c>
      <c r="GT53" s="31">
        <f t="shared" si="142"/>
        <v>105</v>
      </c>
      <c r="GU53" s="31">
        <f t="shared" si="143"/>
        <v>108</v>
      </c>
      <c r="GV53" s="31">
        <f t="shared" si="144"/>
        <v>2475</v>
      </c>
      <c r="GW53" s="31">
        <f t="shared" si="145"/>
        <v>1313</v>
      </c>
      <c r="GX53" s="31">
        <f t="shared" si="146"/>
        <v>2380</v>
      </c>
    </row>
    <row r="54" spans="1:208" ht="15.75" hidden="1" customHeight="1" x14ac:dyDescent="0.25">
      <c r="A54" s="22" t="s">
        <v>1117</v>
      </c>
      <c r="B54" s="2" t="s">
        <v>43</v>
      </c>
      <c r="C54" s="116" t="s">
        <v>49</v>
      </c>
      <c r="D54" s="35" t="s">
        <v>43</v>
      </c>
      <c r="E54" s="117">
        <v>73</v>
      </c>
      <c r="F54" s="117">
        <v>258</v>
      </c>
      <c r="G54" s="117">
        <v>175</v>
      </c>
      <c r="H54" s="117">
        <v>506</v>
      </c>
      <c r="I54" s="95">
        <v>25</v>
      </c>
      <c r="J54" s="118">
        <v>72</v>
      </c>
      <c r="K54" s="118">
        <v>207</v>
      </c>
      <c r="L54" s="118">
        <v>165</v>
      </c>
      <c r="M54" s="118">
        <v>444</v>
      </c>
      <c r="N54" s="119">
        <v>18</v>
      </c>
      <c r="O54" s="119">
        <v>95</v>
      </c>
      <c r="P54" s="120">
        <v>406</v>
      </c>
      <c r="Q54" s="120">
        <v>548</v>
      </c>
      <c r="R54" s="120">
        <v>395</v>
      </c>
      <c r="S54" s="70">
        <f t="shared" si="147"/>
        <v>0.17733990147783252</v>
      </c>
      <c r="T54" s="70">
        <f t="shared" si="148"/>
        <v>0.37773722627737227</v>
      </c>
      <c r="U54" s="70">
        <f t="shared" si="149"/>
        <v>0.31578947368421051</v>
      </c>
      <c r="V54" s="70">
        <f t="shared" si="150"/>
        <v>0.37539766702014848</v>
      </c>
      <c r="W54" s="70">
        <f t="shared" si="151"/>
        <v>0.3721518987341772</v>
      </c>
      <c r="X54" s="121">
        <v>524</v>
      </c>
      <c r="Y54" s="121">
        <v>406</v>
      </c>
      <c r="Z54" s="121">
        <v>548</v>
      </c>
      <c r="AA54" s="121">
        <v>395</v>
      </c>
      <c r="AB54" s="121">
        <v>150</v>
      </c>
      <c r="AC54" s="121">
        <v>122</v>
      </c>
      <c r="AD54" s="17">
        <v>23</v>
      </c>
      <c r="AE54" s="17">
        <v>28</v>
      </c>
      <c r="AF54" s="100">
        <v>30</v>
      </c>
      <c r="AG54" s="101">
        <v>51</v>
      </c>
      <c r="AH54" s="101">
        <v>248</v>
      </c>
      <c r="AI54" s="101">
        <v>168</v>
      </c>
      <c r="AJ54" s="101">
        <v>0</v>
      </c>
      <c r="AK54" s="101">
        <f t="shared" si="152"/>
        <v>467</v>
      </c>
      <c r="AL54" s="101">
        <f t="shared" si="153"/>
        <v>16</v>
      </c>
      <c r="AM54" s="101">
        <v>16</v>
      </c>
      <c r="AN54" s="102">
        <v>76</v>
      </c>
      <c r="AO54" s="103">
        <v>129</v>
      </c>
      <c r="AP54" s="74">
        <f t="shared" si="154"/>
        <v>0.12561576354679804</v>
      </c>
      <c r="AQ54" s="74">
        <f t="shared" si="155"/>
        <v>0.45255474452554745</v>
      </c>
      <c r="AR54" s="104">
        <f t="shared" si="156"/>
        <v>0.33432171979243885</v>
      </c>
      <c r="AS54" s="104">
        <f t="shared" si="157"/>
        <v>0.42417815482502652</v>
      </c>
      <c r="AT54" s="104">
        <f t="shared" si="158"/>
        <v>0.38481012658227848</v>
      </c>
      <c r="AU54" s="105">
        <v>390</v>
      </c>
      <c r="AV54" s="105">
        <v>493</v>
      </c>
      <c r="AW54" s="105">
        <v>388</v>
      </c>
      <c r="AX54" s="100">
        <v>26</v>
      </c>
      <c r="AY54" s="106">
        <v>475</v>
      </c>
      <c r="AZ54" s="106">
        <v>56</v>
      </c>
      <c r="BA54" s="106">
        <v>241</v>
      </c>
      <c r="BB54" s="106">
        <v>177</v>
      </c>
      <c r="BC54" s="106">
        <v>1</v>
      </c>
      <c r="BD54" s="107">
        <v>13</v>
      </c>
      <c r="BE54" s="108">
        <v>71</v>
      </c>
      <c r="BF54" s="82">
        <f t="shared" si="159"/>
        <v>0.14432989690721648</v>
      </c>
      <c r="BG54" s="82">
        <f t="shared" si="160"/>
        <v>0.48884381338742394</v>
      </c>
      <c r="BH54" s="83">
        <f t="shared" si="161"/>
        <v>0.36270653029110939</v>
      </c>
      <c r="BI54" s="83">
        <f t="shared" si="162"/>
        <v>0.45866364665911663</v>
      </c>
      <c r="BJ54" s="83">
        <f t="shared" si="163"/>
        <v>0.42051282051282052</v>
      </c>
      <c r="BK54" s="2">
        <v>420</v>
      </c>
      <c r="BL54" s="2">
        <v>540</v>
      </c>
      <c r="BM54" s="2">
        <v>380</v>
      </c>
      <c r="BN54" s="2">
        <v>260</v>
      </c>
      <c r="BO54" s="2">
        <v>114</v>
      </c>
      <c r="BP54" s="2">
        <v>103</v>
      </c>
      <c r="BQ54" s="109">
        <v>25</v>
      </c>
      <c r="BR54" s="109">
        <v>31</v>
      </c>
      <c r="BS54" s="110">
        <v>30</v>
      </c>
      <c r="BT54" s="109">
        <v>64</v>
      </c>
      <c r="BU54" s="109">
        <v>245</v>
      </c>
      <c r="BV54" s="109">
        <v>218</v>
      </c>
      <c r="BW54" s="109">
        <v>1</v>
      </c>
      <c r="BX54" s="84">
        <f t="shared" si="105"/>
        <v>528</v>
      </c>
      <c r="BY54" s="111">
        <v>77</v>
      </c>
      <c r="BZ54" s="109">
        <v>13</v>
      </c>
      <c r="CA54" s="109">
        <v>1</v>
      </c>
      <c r="CB54" s="2">
        <v>82</v>
      </c>
      <c r="CC54" s="112">
        <f t="shared" si="106"/>
        <v>0.15238095238095239</v>
      </c>
      <c r="CD54" s="112">
        <f t="shared" si="107"/>
        <v>0.45370370370370372</v>
      </c>
      <c r="CE54" s="112">
        <f t="shared" si="108"/>
        <v>0.38358208955223883</v>
      </c>
      <c r="CF54" s="112">
        <f t="shared" si="109"/>
        <v>0.4891304347826087</v>
      </c>
      <c r="CG54" s="112">
        <f t="shared" si="110"/>
        <v>0.53947368421052633</v>
      </c>
      <c r="CH54" s="87">
        <f t="shared" si="111"/>
        <v>175</v>
      </c>
      <c r="CI54" s="31">
        <f t="shared" si="112"/>
        <v>194</v>
      </c>
      <c r="CJ54" s="31">
        <f t="shared" si="113"/>
        <v>0</v>
      </c>
      <c r="CK54" s="31">
        <f t="shared" si="114"/>
        <v>0</v>
      </c>
      <c r="CL54" s="31">
        <f t="shared" si="115"/>
        <v>0</v>
      </c>
      <c r="CM54" s="113">
        <f t="shared" si="116"/>
        <v>0</v>
      </c>
      <c r="CN54" s="31">
        <f t="shared" si="117"/>
        <v>0</v>
      </c>
      <c r="CO54" s="31">
        <f t="shared" si="118"/>
        <v>0</v>
      </c>
      <c r="CP54" s="31">
        <f t="shared" si="119"/>
        <v>0</v>
      </c>
      <c r="CQ54" s="31">
        <f t="shared" si="120"/>
        <v>0</v>
      </c>
      <c r="CU54" s="88">
        <f t="shared" si="73"/>
        <v>0</v>
      </c>
      <c r="DC54" s="88">
        <f t="shared" si="121"/>
        <v>0</v>
      </c>
      <c r="DH54" s="32">
        <v>2</v>
      </c>
      <c r="DI54" s="32">
        <v>6</v>
      </c>
      <c r="DJ54" s="32">
        <v>7</v>
      </c>
      <c r="DK54" s="88">
        <f t="shared" si="122"/>
        <v>119</v>
      </c>
      <c r="DL54" s="32">
        <v>21</v>
      </c>
      <c r="DM54" s="32">
        <v>57</v>
      </c>
      <c r="DN54" s="32">
        <v>40</v>
      </c>
      <c r="DO54" s="32">
        <v>1</v>
      </c>
      <c r="DP54" s="32">
        <v>23</v>
      </c>
      <c r="DQ54" s="32">
        <v>25</v>
      </c>
      <c r="DR54" s="32">
        <v>23</v>
      </c>
      <c r="DS54" s="88">
        <f t="shared" si="123"/>
        <v>409</v>
      </c>
      <c r="DT54" s="32">
        <v>43</v>
      </c>
      <c r="DU54" s="32">
        <v>188</v>
      </c>
      <c r="DV54" s="32">
        <v>178</v>
      </c>
      <c r="DW54" s="32">
        <v>0</v>
      </c>
      <c r="EA54" s="88">
        <f t="shared" si="124"/>
        <v>0</v>
      </c>
      <c r="EI54" s="88">
        <f t="shared" si="125"/>
        <v>0</v>
      </c>
      <c r="EQ54" s="88">
        <f t="shared" si="126"/>
        <v>0</v>
      </c>
      <c r="EY54" s="88">
        <f t="shared" si="127"/>
        <v>0</v>
      </c>
      <c r="FG54" s="88">
        <f t="shared" si="128"/>
        <v>0</v>
      </c>
      <c r="FO54" s="88">
        <f t="shared" si="129"/>
        <v>0</v>
      </c>
      <c r="FW54" s="110">
        <f t="shared" si="130"/>
        <v>0</v>
      </c>
      <c r="GB54" s="110">
        <f t="shared" si="131"/>
        <v>0</v>
      </c>
      <c r="GC54" s="110">
        <f t="shared" si="132"/>
        <v>0</v>
      </c>
      <c r="GD54" s="110">
        <f t="shared" si="133"/>
        <v>0</v>
      </c>
      <c r="GE54" s="110">
        <f t="shared" si="134"/>
        <v>0</v>
      </c>
      <c r="GF54" s="110">
        <f t="shared" si="135"/>
        <v>0</v>
      </c>
      <c r="GG54" s="110">
        <f t="shared" si="136"/>
        <v>0</v>
      </c>
      <c r="GH54" s="110">
        <f t="shared" si="137"/>
        <v>0</v>
      </c>
      <c r="GI54" s="110">
        <f t="shared" si="138"/>
        <v>0</v>
      </c>
      <c r="GJ54" s="114">
        <f t="shared" si="164"/>
        <v>0.44960615825277489</v>
      </c>
      <c r="GK54" s="90">
        <f t="shared" si="165"/>
        <v>0.11157894736842106</v>
      </c>
      <c r="GL54" s="2" t="s">
        <v>1881</v>
      </c>
      <c r="GM54" s="2" t="s">
        <v>1828</v>
      </c>
      <c r="GN54" s="2" t="s">
        <v>2216</v>
      </c>
      <c r="GO54" s="92" t="s">
        <v>1742</v>
      </c>
      <c r="GP54" s="2" t="s">
        <v>2049</v>
      </c>
      <c r="GQ54" s="2" t="s">
        <v>1611</v>
      </c>
      <c r="GR54" s="115">
        <v>546</v>
      </c>
      <c r="GS54" s="31">
        <f t="shared" si="141"/>
        <v>25</v>
      </c>
      <c r="GT54" s="31">
        <f t="shared" si="142"/>
        <v>30</v>
      </c>
      <c r="GU54" s="31">
        <f t="shared" si="143"/>
        <v>31</v>
      </c>
      <c r="GV54" s="31">
        <f t="shared" si="144"/>
        <v>528</v>
      </c>
      <c r="GW54" s="31">
        <f t="shared" si="145"/>
        <v>219</v>
      </c>
      <c r="GX54" s="31">
        <f t="shared" si="146"/>
        <v>464</v>
      </c>
    </row>
    <row r="55" spans="1:208" ht="15.75" hidden="1" customHeight="1" x14ac:dyDescent="0.25">
      <c r="A55" s="22" t="s">
        <v>1117</v>
      </c>
      <c r="B55" s="2" t="s">
        <v>43</v>
      </c>
      <c r="C55" s="116" t="s">
        <v>50</v>
      </c>
      <c r="D55" s="35" t="s">
        <v>43</v>
      </c>
      <c r="E55" s="117">
        <v>14</v>
      </c>
      <c r="F55" s="117">
        <v>180</v>
      </c>
      <c r="G55" s="117">
        <v>158</v>
      </c>
      <c r="H55" s="117">
        <v>352</v>
      </c>
      <c r="I55" s="95">
        <v>24</v>
      </c>
      <c r="J55" s="118">
        <v>20</v>
      </c>
      <c r="K55" s="118">
        <v>181</v>
      </c>
      <c r="L55" s="118">
        <v>179</v>
      </c>
      <c r="M55" s="118">
        <v>380</v>
      </c>
      <c r="N55" s="119">
        <v>12</v>
      </c>
      <c r="O55" s="119">
        <v>131</v>
      </c>
      <c r="P55" s="120">
        <v>630</v>
      </c>
      <c r="Q55" s="120">
        <v>823</v>
      </c>
      <c r="R55" s="120">
        <v>611</v>
      </c>
      <c r="S55" s="70">
        <f t="shared" si="147"/>
        <v>3.1746031746031744E-2</v>
      </c>
      <c r="T55" s="70">
        <f t="shared" si="148"/>
        <v>0.21992709599027946</v>
      </c>
      <c r="U55" s="70">
        <f t="shared" si="149"/>
        <v>0.17829457364341086</v>
      </c>
      <c r="V55" s="70">
        <f t="shared" si="150"/>
        <v>0.24267782426778242</v>
      </c>
      <c r="W55" s="70">
        <f t="shared" si="151"/>
        <v>0.27332242225859249</v>
      </c>
      <c r="X55" s="121">
        <v>851</v>
      </c>
      <c r="Y55" s="121">
        <v>630</v>
      </c>
      <c r="Z55" s="121">
        <v>823</v>
      </c>
      <c r="AA55" s="121">
        <v>611</v>
      </c>
      <c r="AB55" s="121">
        <v>200</v>
      </c>
      <c r="AC55" s="121">
        <v>210</v>
      </c>
      <c r="AD55" s="17">
        <v>27</v>
      </c>
      <c r="AE55" s="17">
        <v>29</v>
      </c>
      <c r="AF55" s="100">
        <v>29</v>
      </c>
      <c r="AG55" s="101">
        <v>24</v>
      </c>
      <c r="AH55" s="101">
        <v>204</v>
      </c>
      <c r="AI55" s="101">
        <v>186</v>
      </c>
      <c r="AJ55" s="101">
        <v>2</v>
      </c>
      <c r="AK55" s="101">
        <f t="shared" si="152"/>
        <v>416</v>
      </c>
      <c r="AL55" s="101">
        <f t="shared" si="153"/>
        <v>18</v>
      </c>
      <c r="AM55" s="101">
        <v>20</v>
      </c>
      <c r="AN55" s="102">
        <v>124</v>
      </c>
      <c r="AO55" s="103">
        <v>173</v>
      </c>
      <c r="AP55" s="74">
        <f t="shared" si="154"/>
        <v>3.8095238095238099E-2</v>
      </c>
      <c r="AQ55" s="74">
        <f t="shared" si="155"/>
        <v>0.24787363304981774</v>
      </c>
      <c r="AR55" s="104">
        <f t="shared" si="156"/>
        <v>0.19186046511627908</v>
      </c>
      <c r="AS55" s="104">
        <f t="shared" si="157"/>
        <v>0.2594142259414226</v>
      </c>
      <c r="AT55" s="104">
        <f t="shared" si="158"/>
        <v>0.27495908346972175</v>
      </c>
      <c r="AU55" s="105">
        <v>587</v>
      </c>
      <c r="AV55" s="105">
        <v>784</v>
      </c>
      <c r="AW55" s="105">
        <v>597</v>
      </c>
      <c r="AX55" s="100">
        <v>32</v>
      </c>
      <c r="AY55" s="106">
        <v>446</v>
      </c>
      <c r="AZ55" s="106">
        <v>23</v>
      </c>
      <c r="BA55" s="106">
        <v>215</v>
      </c>
      <c r="BB55" s="106">
        <v>204</v>
      </c>
      <c r="BC55" s="106">
        <v>4</v>
      </c>
      <c r="BD55" s="107">
        <v>19</v>
      </c>
      <c r="BE55" s="108">
        <v>64</v>
      </c>
      <c r="BF55" s="82">
        <f t="shared" si="159"/>
        <v>3.8525963149078725E-2</v>
      </c>
      <c r="BG55" s="82">
        <f t="shared" si="160"/>
        <v>0.27423469387755101</v>
      </c>
      <c r="BH55" s="83">
        <f t="shared" si="161"/>
        <v>0.2149390243902439</v>
      </c>
      <c r="BI55" s="83">
        <f t="shared" si="162"/>
        <v>0.29175784099197666</v>
      </c>
      <c r="BJ55" s="83">
        <f t="shared" si="163"/>
        <v>0.31516183986371382</v>
      </c>
      <c r="BK55" s="2">
        <v>564</v>
      </c>
      <c r="BL55" s="2">
        <v>807</v>
      </c>
      <c r="BM55" s="2">
        <v>563</v>
      </c>
      <c r="BN55" s="2">
        <v>394</v>
      </c>
      <c r="BO55" s="2">
        <v>168</v>
      </c>
      <c r="BP55" s="2">
        <v>168</v>
      </c>
      <c r="BQ55" s="109">
        <v>43</v>
      </c>
      <c r="BR55" s="109">
        <v>45</v>
      </c>
      <c r="BS55" s="110">
        <v>46</v>
      </c>
      <c r="BT55" s="109">
        <v>64</v>
      </c>
      <c r="BU55" s="109">
        <v>304</v>
      </c>
      <c r="BV55" s="109">
        <v>285</v>
      </c>
      <c r="BW55" s="109">
        <v>5</v>
      </c>
      <c r="BX55" s="84">
        <f t="shared" si="105"/>
        <v>658</v>
      </c>
      <c r="BY55" s="111">
        <v>81</v>
      </c>
      <c r="BZ55" s="109">
        <v>22</v>
      </c>
      <c r="CA55" s="109">
        <v>5</v>
      </c>
      <c r="CB55" s="2">
        <v>164</v>
      </c>
      <c r="CC55" s="112">
        <f t="shared" si="106"/>
        <v>0.11347517730496454</v>
      </c>
      <c r="CD55" s="112">
        <f t="shared" si="107"/>
        <v>0.37670384138785623</v>
      </c>
      <c r="CE55" s="112">
        <f t="shared" si="108"/>
        <v>0.32626680455015511</v>
      </c>
      <c r="CF55" s="112">
        <f t="shared" si="109"/>
        <v>0.41386861313868611</v>
      </c>
      <c r="CG55" s="112">
        <f t="shared" si="110"/>
        <v>0.46714031971580816</v>
      </c>
      <c r="CH55" s="87">
        <f t="shared" si="111"/>
        <v>300</v>
      </c>
      <c r="CI55" s="31">
        <f t="shared" si="112"/>
        <v>282</v>
      </c>
      <c r="CJ55" s="31">
        <f t="shared" si="113"/>
        <v>0</v>
      </c>
      <c r="CK55" s="31">
        <f t="shared" si="114"/>
        <v>0</v>
      </c>
      <c r="CL55" s="31">
        <f t="shared" si="115"/>
        <v>0</v>
      </c>
      <c r="CM55" s="113">
        <f t="shared" si="116"/>
        <v>0</v>
      </c>
      <c r="CN55" s="31">
        <f t="shared" si="117"/>
        <v>0</v>
      </c>
      <c r="CO55" s="31">
        <f t="shared" si="118"/>
        <v>0</v>
      </c>
      <c r="CP55" s="31">
        <f t="shared" si="119"/>
        <v>0</v>
      </c>
      <c r="CQ55" s="31">
        <f t="shared" si="120"/>
        <v>0</v>
      </c>
      <c r="CU55" s="88">
        <f t="shared" si="73"/>
        <v>0</v>
      </c>
      <c r="DC55" s="88">
        <f t="shared" si="121"/>
        <v>0</v>
      </c>
      <c r="DK55" s="88">
        <f t="shared" si="122"/>
        <v>0</v>
      </c>
      <c r="DP55" s="32">
        <v>43</v>
      </c>
      <c r="DQ55" s="32">
        <v>45</v>
      </c>
      <c r="DR55" s="32">
        <v>46</v>
      </c>
      <c r="DS55" s="88">
        <f t="shared" si="123"/>
        <v>658</v>
      </c>
      <c r="DT55" s="32">
        <v>64</v>
      </c>
      <c r="DU55" s="32">
        <v>304</v>
      </c>
      <c r="DV55" s="32">
        <v>285</v>
      </c>
      <c r="DW55" s="32">
        <v>5</v>
      </c>
      <c r="EA55" s="88">
        <f t="shared" si="124"/>
        <v>0</v>
      </c>
      <c r="EI55" s="88">
        <f t="shared" si="125"/>
        <v>0</v>
      </c>
      <c r="EQ55" s="88">
        <f t="shared" si="126"/>
        <v>0</v>
      </c>
      <c r="EY55" s="88">
        <f t="shared" si="127"/>
        <v>0</v>
      </c>
      <c r="FG55" s="88">
        <f t="shared" si="128"/>
        <v>0</v>
      </c>
      <c r="FO55" s="88">
        <f t="shared" si="129"/>
        <v>0</v>
      </c>
      <c r="FW55" s="110">
        <f t="shared" si="130"/>
        <v>0</v>
      </c>
      <c r="GB55" s="110">
        <f t="shared" si="131"/>
        <v>0</v>
      </c>
      <c r="GC55" s="110">
        <f t="shared" si="132"/>
        <v>0</v>
      </c>
      <c r="GD55" s="110">
        <f t="shared" si="133"/>
        <v>0</v>
      </c>
      <c r="GE55" s="110">
        <f t="shared" si="134"/>
        <v>0</v>
      </c>
      <c r="GF55" s="110">
        <f t="shared" si="135"/>
        <v>0</v>
      </c>
      <c r="GG55" s="110">
        <f t="shared" si="136"/>
        <v>0</v>
      </c>
      <c r="GH55" s="110">
        <f t="shared" si="137"/>
        <v>0</v>
      </c>
      <c r="GI55" s="110">
        <f t="shared" si="138"/>
        <v>0</v>
      </c>
      <c r="GJ55" s="114">
        <f t="shared" si="164"/>
        <v>0.70911817572669922</v>
      </c>
      <c r="GK55" s="90">
        <f t="shared" si="165"/>
        <v>0.47533632286995514</v>
      </c>
      <c r="GL55" s="2" t="s">
        <v>1518</v>
      </c>
      <c r="GM55" s="92" t="s">
        <v>1519</v>
      </c>
      <c r="GN55" s="2" t="s">
        <v>1520</v>
      </c>
      <c r="GO55" s="2" t="s">
        <v>1521</v>
      </c>
      <c r="GP55" s="92" t="s">
        <v>1522</v>
      </c>
      <c r="GQ55" s="2" t="s">
        <v>1523</v>
      </c>
      <c r="GR55" s="115">
        <v>797</v>
      </c>
      <c r="GS55" s="31">
        <f t="shared" si="141"/>
        <v>43</v>
      </c>
      <c r="GT55" s="31">
        <f t="shared" si="142"/>
        <v>46</v>
      </c>
      <c r="GU55" s="31">
        <f t="shared" si="143"/>
        <v>45</v>
      </c>
      <c r="GV55" s="31">
        <f t="shared" si="144"/>
        <v>658</v>
      </c>
      <c r="GW55" s="31">
        <f t="shared" si="145"/>
        <v>290</v>
      </c>
      <c r="GX55" s="31">
        <f t="shared" si="146"/>
        <v>594</v>
      </c>
    </row>
    <row r="56" spans="1:208" ht="15.75" hidden="1" customHeight="1" x14ac:dyDescent="0.25">
      <c r="A56" s="22" t="s">
        <v>1110</v>
      </c>
      <c r="B56" s="2" t="s">
        <v>51</v>
      </c>
      <c r="C56" s="116" t="s">
        <v>52</v>
      </c>
      <c r="D56" s="35" t="s">
        <v>51</v>
      </c>
      <c r="E56" s="117">
        <v>8</v>
      </c>
      <c r="F56" s="117">
        <v>26</v>
      </c>
      <c r="G56" s="117">
        <v>27</v>
      </c>
      <c r="H56" s="117">
        <v>61</v>
      </c>
      <c r="I56" s="95">
        <v>5</v>
      </c>
      <c r="J56" s="118">
        <v>22</v>
      </c>
      <c r="K56" s="118">
        <v>34</v>
      </c>
      <c r="L56" s="118">
        <v>34</v>
      </c>
      <c r="M56" s="118">
        <v>90</v>
      </c>
      <c r="N56" s="119">
        <v>8</v>
      </c>
      <c r="O56" s="119">
        <v>10</v>
      </c>
      <c r="P56" s="120">
        <v>56</v>
      </c>
      <c r="Q56" s="120">
        <v>98</v>
      </c>
      <c r="R56" s="120">
        <v>67</v>
      </c>
      <c r="S56" s="70">
        <f t="shared" si="147"/>
        <v>0.39285714285714285</v>
      </c>
      <c r="T56" s="70">
        <f t="shared" si="148"/>
        <v>0.34693877551020408</v>
      </c>
      <c r="U56" s="70">
        <f t="shared" si="149"/>
        <v>0.37104072398190047</v>
      </c>
      <c r="V56" s="70">
        <f t="shared" si="150"/>
        <v>0.36363636363636365</v>
      </c>
      <c r="W56" s="70">
        <f t="shared" si="151"/>
        <v>0.38805970149253732</v>
      </c>
      <c r="X56" s="121">
        <v>92</v>
      </c>
      <c r="Y56" s="121">
        <v>56</v>
      </c>
      <c r="Z56" s="121">
        <v>98</v>
      </c>
      <c r="AA56" s="121">
        <v>67</v>
      </c>
      <c r="AB56" s="121">
        <v>25</v>
      </c>
      <c r="AC56" s="121">
        <v>21</v>
      </c>
      <c r="AD56" s="17">
        <v>3</v>
      </c>
      <c r="AE56" s="17">
        <v>5</v>
      </c>
      <c r="AF56" s="100">
        <v>5</v>
      </c>
      <c r="AG56" s="101">
        <v>11</v>
      </c>
      <c r="AH56" s="101">
        <v>24</v>
      </c>
      <c r="AI56" s="101">
        <v>23</v>
      </c>
      <c r="AJ56" s="101">
        <v>0</v>
      </c>
      <c r="AK56" s="101">
        <f t="shared" si="152"/>
        <v>58</v>
      </c>
      <c r="AL56" s="101">
        <f t="shared" si="153"/>
        <v>1</v>
      </c>
      <c r="AM56" s="101">
        <v>1</v>
      </c>
      <c r="AN56" s="102">
        <v>10</v>
      </c>
      <c r="AO56" s="103">
        <v>15</v>
      </c>
      <c r="AP56" s="74">
        <f t="shared" si="154"/>
        <v>0.19642857142857142</v>
      </c>
      <c r="AQ56" s="74">
        <f t="shared" si="155"/>
        <v>0.24489795918367346</v>
      </c>
      <c r="AR56" s="104">
        <f t="shared" si="156"/>
        <v>0.25791855203619912</v>
      </c>
      <c r="AS56" s="104">
        <f t="shared" si="157"/>
        <v>0.27878787878787881</v>
      </c>
      <c r="AT56" s="104">
        <f t="shared" si="158"/>
        <v>0.32835820895522388</v>
      </c>
      <c r="AU56" s="105">
        <v>57</v>
      </c>
      <c r="AV56" s="105">
        <v>70</v>
      </c>
      <c r="AW56" s="105">
        <v>59</v>
      </c>
      <c r="AX56" s="100">
        <v>5</v>
      </c>
      <c r="AY56" s="106">
        <v>83</v>
      </c>
      <c r="AZ56" s="106">
        <v>14</v>
      </c>
      <c r="BA56" s="106">
        <v>31</v>
      </c>
      <c r="BB56" s="106">
        <v>37</v>
      </c>
      <c r="BC56" s="106">
        <v>1</v>
      </c>
      <c r="BD56" s="107">
        <v>6</v>
      </c>
      <c r="BE56" s="108">
        <v>4</v>
      </c>
      <c r="BF56" s="82">
        <f t="shared" si="159"/>
        <v>0.23728813559322035</v>
      </c>
      <c r="BG56" s="82">
        <f t="shared" si="160"/>
        <v>0.44285714285714284</v>
      </c>
      <c r="BH56" s="83">
        <f t="shared" si="161"/>
        <v>0.40860215053763443</v>
      </c>
      <c r="BI56" s="83">
        <f t="shared" si="162"/>
        <v>0.48818897637795278</v>
      </c>
      <c r="BJ56" s="83">
        <f t="shared" si="163"/>
        <v>0.54385964912280704</v>
      </c>
      <c r="BK56" s="2">
        <v>58</v>
      </c>
      <c r="BL56" s="2">
        <v>95</v>
      </c>
      <c r="BM56" s="2">
        <v>51</v>
      </c>
      <c r="BN56" s="2">
        <v>35</v>
      </c>
      <c r="BO56" s="2">
        <v>26</v>
      </c>
      <c r="BP56" s="2">
        <v>15</v>
      </c>
      <c r="BQ56" s="109">
        <v>2</v>
      </c>
      <c r="BR56" s="109">
        <v>5</v>
      </c>
      <c r="BS56" s="110">
        <v>6</v>
      </c>
      <c r="BT56" s="109">
        <v>18</v>
      </c>
      <c r="BU56" s="109">
        <v>29</v>
      </c>
      <c r="BV56" s="109">
        <v>25</v>
      </c>
      <c r="BW56" s="109">
        <v>4</v>
      </c>
      <c r="BX56" s="84">
        <f t="shared" si="105"/>
        <v>76</v>
      </c>
      <c r="BY56" s="111">
        <v>3</v>
      </c>
      <c r="BZ56" s="109">
        <v>3</v>
      </c>
      <c r="CA56" s="109">
        <v>2</v>
      </c>
      <c r="CB56" s="2">
        <v>6</v>
      </c>
      <c r="CC56" s="112">
        <f t="shared" si="106"/>
        <v>0.31034482758620691</v>
      </c>
      <c r="CD56" s="112">
        <f t="shared" si="107"/>
        <v>0.30526315789473685</v>
      </c>
      <c r="CE56" s="112">
        <f t="shared" si="108"/>
        <v>0.33823529411764708</v>
      </c>
      <c r="CF56" s="112">
        <f t="shared" si="109"/>
        <v>0.34931506849315069</v>
      </c>
      <c r="CG56" s="112">
        <f t="shared" si="110"/>
        <v>0.43137254901960786</v>
      </c>
      <c r="CH56" s="87">
        <f t="shared" si="111"/>
        <v>29</v>
      </c>
      <c r="CI56" s="31">
        <f t="shared" si="112"/>
        <v>46</v>
      </c>
      <c r="CJ56" s="31">
        <f t="shared" si="113"/>
        <v>0</v>
      </c>
      <c r="CK56" s="31">
        <f t="shared" si="114"/>
        <v>0</v>
      </c>
      <c r="CL56" s="31">
        <f t="shared" si="115"/>
        <v>0</v>
      </c>
      <c r="CM56" s="113">
        <f t="shared" si="116"/>
        <v>0</v>
      </c>
      <c r="CN56" s="31">
        <f t="shared" si="117"/>
        <v>0</v>
      </c>
      <c r="CO56" s="31">
        <f t="shared" si="118"/>
        <v>0</v>
      </c>
      <c r="CP56" s="31">
        <f t="shared" si="119"/>
        <v>0</v>
      </c>
      <c r="CQ56" s="31">
        <f t="shared" si="120"/>
        <v>0</v>
      </c>
      <c r="CU56" s="88">
        <f t="shared" si="73"/>
        <v>0</v>
      </c>
      <c r="DC56" s="88">
        <f t="shared" si="121"/>
        <v>0</v>
      </c>
      <c r="DH56" s="32">
        <v>1</v>
      </c>
      <c r="DI56" s="32">
        <v>4</v>
      </c>
      <c r="DJ56" s="32">
        <v>4</v>
      </c>
      <c r="DK56" s="88">
        <f t="shared" si="122"/>
        <v>63</v>
      </c>
      <c r="DL56" s="32">
        <v>17</v>
      </c>
      <c r="DM56" s="32">
        <v>24</v>
      </c>
      <c r="DN56" s="32">
        <v>21</v>
      </c>
      <c r="DO56" s="32">
        <v>1</v>
      </c>
      <c r="DP56" s="32">
        <v>1</v>
      </c>
      <c r="DQ56" s="32">
        <v>1</v>
      </c>
      <c r="DR56" s="32">
        <v>1</v>
      </c>
      <c r="DS56" s="88">
        <f t="shared" si="123"/>
        <v>13</v>
      </c>
      <c r="DT56" s="32">
        <v>1</v>
      </c>
      <c r="DU56" s="32">
        <v>5</v>
      </c>
      <c r="DV56" s="32">
        <v>4</v>
      </c>
      <c r="DW56" s="32">
        <v>3</v>
      </c>
      <c r="DZ56" s="32">
        <v>1</v>
      </c>
      <c r="EA56" s="88">
        <f t="shared" si="124"/>
        <v>0</v>
      </c>
      <c r="EI56" s="88">
        <f t="shared" si="125"/>
        <v>0</v>
      </c>
      <c r="EQ56" s="88">
        <f t="shared" si="126"/>
        <v>0</v>
      </c>
      <c r="EY56" s="88">
        <f t="shared" si="127"/>
        <v>0</v>
      </c>
      <c r="FG56" s="88">
        <f t="shared" si="128"/>
        <v>0</v>
      </c>
      <c r="FO56" s="88">
        <f t="shared" si="129"/>
        <v>0</v>
      </c>
      <c r="FW56" s="110">
        <f t="shared" si="130"/>
        <v>0</v>
      </c>
      <c r="GB56" s="110">
        <f t="shared" si="131"/>
        <v>0</v>
      </c>
      <c r="GC56" s="110">
        <f t="shared" si="132"/>
        <v>0</v>
      </c>
      <c r="GD56" s="110">
        <f t="shared" si="133"/>
        <v>0</v>
      </c>
      <c r="GE56" s="110">
        <f t="shared" si="134"/>
        <v>0</v>
      </c>
      <c r="GF56" s="110">
        <f t="shared" si="135"/>
        <v>0</v>
      </c>
      <c r="GG56" s="110">
        <f t="shared" si="136"/>
        <v>0</v>
      </c>
      <c r="GH56" s="110">
        <f t="shared" si="137"/>
        <v>0</v>
      </c>
      <c r="GI56" s="110">
        <f t="shared" si="138"/>
        <v>0</v>
      </c>
      <c r="GJ56" s="114">
        <f t="shared" si="164"/>
        <v>0.11161387631975871</v>
      </c>
      <c r="GK56" s="90">
        <f t="shared" si="165"/>
        <v>-8.4337349397590355E-2</v>
      </c>
      <c r="GL56" s="2" t="s">
        <v>1637</v>
      </c>
      <c r="GM56" s="2" t="s">
        <v>2049</v>
      </c>
      <c r="GN56" s="2" t="s">
        <v>2035</v>
      </c>
      <c r="GO56" s="92" t="s">
        <v>1690</v>
      </c>
      <c r="GP56" s="2" t="s">
        <v>2068</v>
      </c>
      <c r="GQ56" s="2" t="s">
        <v>1722</v>
      </c>
      <c r="GR56" s="115">
        <v>93</v>
      </c>
      <c r="GS56" s="31">
        <f t="shared" si="141"/>
        <v>2</v>
      </c>
      <c r="GT56" s="31">
        <f t="shared" si="142"/>
        <v>6</v>
      </c>
      <c r="GU56" s="31">
        <f t="shared" si="143"/>
        <v>5</v>
      </c>
      <c r="GV56" s="31">
        <f t="shared" si="144"/>
        <v>76</v>
      </c>
      <c r="GW56" s="31">
        <f t="shared" si="145"/>
        <v>29</v>
      </c>
      <c r="GX56" s="31">
        <f t="shared" si="146"/>
        <v>58</v>
      </c>
    </row>
    <row r="57" spans="1:208" ht="15.75" hidden="1" customHeight="1" x14ac:dyDescent="0.25">
      <c r="A57" s="22" t="s">
        <v>1110</v>
      </c>
      <c r="B57" s="2" t="s">
        <v>51</v>
      </c>
      <c r="C57" s="116" t="s">
        <v>53</v>
      </c>
      <c r="D57" s="35" t="s">
        <v>51</v>
      </c>
      <c r="E57" s="117">
        <v>31</v>
      </c>
      <c r="F57" s="117">
        <v>126</v>
      </c>
      <c r="G57" s="117">
        <v>198</v>
      </c>
      <c r="H57" s="117">
        <v>355</v>
      </c>
      <c r="I57" s="95">
        <v>21</v>
      </c>
      <c r="J57" s="118">
        <v>15</v>
      </c>
      <c r="K57" s="118">
        <v>143</v>
      </c>
      <c r="L57" s="118">
        <v>164</v>
      </c>
      <c r="M57" s="118">
        <v>322</v>
      </c>
      <c r="N57" s="119">
        <v>32</v>
      </c>
      <c r="O57" s="119">
        <v>57</v>
      </c>
      <c r="P57" s="120">
        <v>427</v>
      </c>
      <c r="Q57" s="120">
        <v>507</v>
      </c>
      <c r="R57" s="120">
        <v>366</v>
      </c>
      <c r="S57" s="70">
        <f t="shared" si="147"/>
        <v>3.5128805620608897E-2</v>
      </c>
      <c r="T57" s="70">
        <f t="shared" si="148"/>
        <v>0.28205128205128205</v>
      </c>
      <c r="U57" s="70">
        <f t="shared" si="149"/>
        <v>0.22307692307692309</v>
      </c>
      <c r="V57" s="70">
        <f t="shared" si="150"/>
        <v>0.31500572737686139</v>
      </c>
      <c r="W57" s="70">
        <f t="shared" si="151"/>
        <v>0.36065573770491804</v>
      </c>
      <c r="X57" s="121">
        <v>541</v>
      </c>
      <c r="Y57" s="121">
        <v>427</v>
      </c>
      <c r="Z57" s="121">
        <v>507</v>
      </c>
      <c r="AA57" s="121">
        <v>366</v>
      </c>
      <c r="AB57" s="121">
        <v>125</v>
      </c>
      <c r="AC57" s="121">
        <v>100</v>
      </c>
      <c r="AD57" s="17">
        <v>18</v>
      </c>
      <c r="AE57" s="17">
        <v>22</v>
      </c>
      <c r="AF57" s="100">
        <v>23</v>
      </c>
      <c r="AG57" s="101">
        <v>17</v>
      </c>
      <c r="AH57" s="101">
        <v>162</v>
      </c>
      <c r="AI57" s="101">
        <v>182</v>
      </c>
      <c r="AJ57" s="101">
        <v>6</v>
      </c>
      <c r="AK57" s="101">
        <f t="shared" si="152"/>
        <v>367</v>
      </c>
      <c r="AL57" s="101">
        <f t="shared" si="153"/>
        <v>36</v>
      </c>
      <c r="AM57" s="101">
        <v>42</v>
      </c>
      <c r="AN57" s="102">
        <v>51</v>
      </c>
      <c r="AO57" s="103">
        <v>79</v>
      </c>
      <c r="AP57" s="74">
        <f t="shared" si="154"/>
        <v>3.9812646370023422E-2</v>
      </c>
      <c r="AQ57" s="74">
        <f t="shared" si="155"/>
        <v>0.31952662721893493</v>
      </c>
      <c r="AR57" s="104">
        <f t="shared" si="156"/>
        <v>0.25</v>
      </c>
      <c r="AS57" s="104">
        <f t="shared" si="157"/>
        <v>0.35280641466208479</v>
      </c>
      <c r="AT57" s="104">
        <f t="shared" si="158"/>
        <v>0.39890710382513661</v>
      </c>
      <c r="AU57" s="105">
        <v>422</v>
      </c>
      <c r="AV57" s="105">
        <v>557</v>
      </c>
      <c r="AW57" s="105">
        <v>411</v>
      </c>
      <c r="AX57" s="100">
        <v>23</v>
      </c>
      <c r="AY57" s="106">
        <v>370</v>
      </c>
      <c r="AZ57" s="106">
        <v>22</v>
      </c>
      <c r="BA57" s="106">
        <v>164</v>
      </c>
      <c r="BB57" s="106">
        <v>178</v>
      </c>
      <c r="BC57" s="106">
        <v>6</v>
      </c>
      <c r="BD57" s="107">
        <v>26</v>
      </c>
      <c r="BE57" s="108">
        <v>50</v>
      </c>
      <c r="BF57" s="82">
        <f t="shared" si="159"/>
        <v>5.3527980535279802E-2</v>
      </c>
      <c r="BG57" s="82">
        <f t="shared" si="160"/>
        <v>0.29443447037701975</v>
      </c>
      <c r="BH57" s="83">
        <f t="shared" si="161"/>
        <v>0.24316546762589927</v>
      </c>
      <c r="BI57" s="83">
        <f t="shared" si="162"/>
        <v>0.32277834525025534</v>
      </c>
      <c r="BJ57" s="83">
        <f t="shared" si="163"/>
        <v>0.36018957345971564</v>
      </c>
      <c r="BK57" s="2">
        <v>375</v>
      </c>
      <c r="BL57" s="2">
        <v>511</v>
      </c>
      <c r="BM57" s="2">
        <v>412</v>
      </c>
      <c r="BN57" s="2">
        <v>287</v>
      </c>
      <c r="BO57" s="2">
        <v>119</v>
      </c>
      <c r="BP57" s="2">
        <v>127</v>
      </c>
      <c r="BQ57" s="109">
        <v>23</v>
      </c>
      <c r="BR57" s="109">
        <v>30</v>
      </c>
      <c r="BS57" s="110">
        <v>31</v>
      </c>
      <c r="BT57" s="109">
        <v>27</v>
      </c>
      <c r="BU57" s="109">
        <v>187</v>
      </c>
      <c r="BV57" s="109">
        <v>249</v>
      </c>
      <c r="BW57" s="109">
        <v>6</v>
      </c>
      <c r="BX57" s="84">
        <f t="shared" si="105"/>
        <v>469</v>
      </c>
      <c r="BY57" s="111">
        <v>41</v>
      </c>
      <c r="BZ57" s="109">
        <v>36</v>
      </c>
      <c r="CA57" s="109">
        <v>6</v>
      </c>
      <c r="CB57" s="2">
        <v>81</v>
      </c>
      <c r="CC57" s="112">
        <f t="shared" si="106"/>
        <v>7.1999999999999995E-2</v>
      </c>
      <c r="CD57" s="112">
        <f t="shared" si="107"/>
        <v>0.36594911937377689</v>
      </c>
      <c r="CE57" s="112">
        <f t="shared" si="108"/>
        <v>0.32896764252696459</v>
      </c>
      <c r="CF57" s="112">
        <f t="shared" si="109"/>
        <v>0.4333694474539545</v>
      </c>
      <c r="CG57" s="112">
        <f t="shared" si="110"/>
        <v>0.51699029126213591</v>
      </c>
      <c r="CH57" s="87">
        <f t="shared" si="111"/>
        <v>199</v>
      </c>
      <c r="CI57" s="31">
        <f t="shared" si="112"/>
        <v>201</v>
      </c>
      <c r="CJ57" s="31">
        <f t="shared" si="113"/>
        <v>0</v>
      </c>
      <c r="CK57" s="31">
        <f t="shared" si="114"/>
        <v>0</v>
      </c>
      <c r="CL57" s="31">
        <f t="shared" si="115"/>
        <v>0</v>
      </c>
      <c r="CM57" s="113">
        <f t="shared" si="116"/>
        <v>0</v>
      </c>
      <c r="CN57" s="31">
        <f t="shared" si="117"/>
        <v>0</v>
      </c>
      <c r="CO57" s="31">
        <f t="shared" si="118"/>
        <v>0</v>
      </c>
      <c r="CP57" s="31">
        <f t="shared" si="119"/>
        <v>0</v>
      </c>
      <c r="CQ57" s="31">
        <f t="shared" si="120"/>
        <v>0</v>
      </c>
      <c r="CU57" s="88">
        <f t="shared" si="73"/>
        <v>0</v>
      </c>
      <c r="DC57" s="88">
        <f t="shared" si="121"/>
        <v>0</v>
      </c>
      <c r="DH57" s="32">
        <v>1</v>
      </c>
      <c r="DI57" s="32">
        <v>4</v>
      </c>
      <c r="DJ57" s="32">
        <v>5</v>
      </c>
      <c r="DK57" s="88">
        <f t="shared" si="122"/>
        <v>106</v>
      </c>
      <c r="DL57" s="32">
        <v>2</v>
      </c>
      <c r="DM57" s="32">
        <v>39</v>
      </c>
      <c r="DN57" s="32">
        <v>63</v>
      </c>
      <c r="DO57" s="32">
        <v>2</v>
      </c>
      <c r="DP57" s="32">
        <v>20</v>
      </c>
      <c r="DQ57" s="32">
        <v>22</v>
      </c>
      <c r="DR57" s="32">
        <v>20</v>
      </c>
      <c r="DS57" s="88">
        <f t="shared" si="123"/>
        <v>341</v>
      </c>
      <c r="DT57" s="32">
        <v>25</v>
      </c>
      <c r="DU57" s="32">
        <v>137</v>
      </c>
      <c r="DV57" s="32">
        <v>175</v>
      </c>
      <c r="DW57" s="32">
        <v>4</v>
      </c>
      <c r="EA57" s="88">
        <f t="shared" si="124"/>
        <v>0</v>
      </c>
      <c r="EI57" s="88">
        <f t="shared" si="125"/>
        <v>0</v>
      </c>
      <c r="EQ57" s="88">
        <f t="shared" si="126"/>
        <v>0</v>
      </c>
      <c r="EV57" s="32">
        <v>2</v>
      </c>
      <c r="EW57" s="32">
        <v>4</v>
      </c>
      <c r="EX57" s="32">
        <v>6</v>
      </c>
      <c r="EY57" s="88">
        <f t="shared" si="127"/>
        <v>22</v>
      </c>
      <c r="EZ57" s="32">
        <v>0</v>
      </c>
      <c r="FA57" s="32">
        <v>11</v>
      </c>
      <c r="FB57" s="32">
        <v>11</v>
      </c>
      <c r="FC57" s="32">
        <v>0</v>
      </c>
      <c r="FG57" s="88">
        <f t="shared" si="128"/>
        <v>0</v>
      </c>
      <c r="FO57" s="88">
        <f t="shared" si="129"/>
        <v>0</v>
      </c>
      <c r="FW57" s="110">
        <f t="shared" si="130"/>
        <v>0</v>
      </c>
      <c r="GB57" s="110">
        <f t="shared" si="131"/>
        <v>2</v>
      </c>
      <c r="GC57" s="110">
        <f t="shared" si="132"/>
        <v>4</v>
      </c>
      <c r="GD57" s="110">
        <f t="shared" si="133"/>
        <v>6</v>
      </c>
      <c r="GE57" s="110">
        <f t="shared" si="134"/>
        <v>22</v>
      </c>
      <c r="GF57" s="110">
        <f t="shared" si="135"/>
        <v>0</v>
      </c>
      <c r="GG57" s="110">
        <f t="shared" si="136"/>
        <v>11</v>
      </c>
      <c r="GH57" s="110">
        <f t="shared" si="137"/>
        <v>11</v>
      </c>
      <c r="GI57" s="110">
        <f t="shared" si="138"/>
        <v>0</v>
      </c>
      <c r="GJ57" s="114">
        <f t="shared" si="164"/>
        <v>0.43347308031774046</v>
      </c>
      <c r="GK57" s="90">
        <f t="shared" si="165"/>
        <v>0.26756756756756755</v>
      </c>
      <c r="GL57" s="92" t="s">
        <v>1832</v>
      </c>
      <c r="GM57" s="2" t="s">
        <v>1833</v>
      </c>
      <c r="GN57" s="2" t="s">
        <v>1516</v>
      </c>
      <c r="GO57" s="2" t="s">
        <v>1834</v>
      </c>
      <c r="GP57" s="2" t="s">
        <v>1835</v>
      </c>
      <c r="GQ57" s="2" t="s">
        <v>1836</v>
      </c>
      <c r="GR57" s="115">
        <v>489</v>
      </c>
      <c r="GS57" s="31">
        <f t="shared" si="141"/>
        <v>21</v>
      </c>
      <c r="GT57" s="31">
        <f t="shared" si="142"/>
        <v>25</v>
      </c>
      <c r="GU57" s="31">
        <f t="shared" si="143"/>
        <v>26</v>
      </c>
      <c r="GV57" s="31">
        <f t="shared" si="144"/>
        <v>447</v>
      </c>
      <c r="GW57" s="31">
        <f t="shared" si="145"/>
        <v>244</v>
      </c>
      <c r="GX57" s="31">
        <f t="shared" si="146"/>
        <v>420</v>
      </c>
    </row>
    <row r="58" spans="1:208" ht="15.75" hidden="1" customHeight="1" x14ac:dyDescent="0.25">
      <c r="A58" s="22" t="s">
        <v>1110</v>
      </c>
      <c r="B58" s="2" t="s">
        <v>51</v>
      </c>
      <c r="C58" s="116" t="s">
        <v>54</v>
      </c>
      <c r="D58" s="35" t="s">
        <v>51</v>
      </c>
      <c r="E58" s="117">
        <v>18</v>
      </c>
      <c r="F58" s="117">
        <v>116</v>
      </c>
      <c r="G58" s="117">
        <v>122</v>
      </c>
      <c r="H58" s="117">
        <v>256</v>
      </c>
      <c r="I58" s="95">
        <v>20</v>
      </c>
      <c r="J58" s="118">
        <v>26</v>
      </c>
      <c r="K58" s="118">
        <v>134</v>
      </c>
      <c r="L58" s="118">
        <v>153</v>
      </c>
      <c r="M58" s="118">
        <v>313</v>
      </c>
      <c r="N58" s="119">
        <v>15</v>
      </c>
      <c r="O58" s="119">
        <v>34</v>
      </c>
      <c r="P58" s="120">
        <v>218</v>
      </c>
      <c r="Q58" s="120">
        <v>367</v>
      </c>
      <c r="R58" s="120">
        <v>276</v>
      </c>
      <c r="S58" s="70">
        <f t="shared" si="147"/>
        <v>0.11926605504587157</v>
      </c>
      <c r="T58" s="70">
        <f t="shared" si="148"/>
        <v>0.36512261580381472</v>
      </c>
      <c r="U58" s="70">
        <f t="shared" si="149"/>
        <v>0.34610917537746805</v>
      </c>
      <c r="V58" s="70">
        <f t="shared" si="150"/>
        <v>0.42301710730948677</v>
      </c>
      <c r="W58" s="70">
        <f t="shared" si="151"/>
        <v>0.5</v>
      </c>
      <c r="X58" s="121">
        <v>345</v>
      </c>
      <c r="Y58" s="121">
        <v>218</v>
      </c>
      <c r="Z58" s="121">
        <v>367</v>
      </c>
      <c r="AA58" s="121">
        <v>276</v>
      </c>
      <c r="AB58" s="121">
        <v>84</v>
      </c>
      <c r="AC58" s="121">
        <v>77</v>
      </c>
      <c r="AD58" s="17">
        <v>15</v>
      </c>
      <c r="AE58" s="17">
        <v>18</v>
      </c>
      <c r="AF58" s="100">
        <v>16</v>
      </c>
      <c r="AG58" s="101">
        <v>8</v>
      </c>
      <c r="AH58" s="101">
        <v>100</v>
      </c>
      <c r="AI58" s="101">
        <v>181</v>
      </c>
      <c r="AJ58" s="101">
        <v>6</v>
      </c>
      <c r="AK58" s="101">
        <f t="shared" si="152"/>
        <v>295</v>
      </c>
      <c r="AL58" s="101">
        <f t="shared" si="153"/>
        <v>18</v>
      </c>
      <c r="AM58" s="101">
        <v>24</v>
      </c>
      <c r="AN58" s="102">
        <v>33</v>
      </c>
      <c r="AO58" s="103">
        <v>54</v>
      </c>
      <c r="AP58" s="74">
        <f t="shared" si="154"/>
        <v>3.669724770642202E-2</v>
      </c>
      <c r="AQ58" s="74">
        <f t="shared" si="155"/>
        <v>0.27247956403269757</v>
      </c>
      <c r="AR58" s="104">
        <f t="shared" si="156"/>
        <v>0.31475029036004648</v>
      </c>
      <c r="AS58" s="104">
        <f t="shared" si="157"/>
        <v>0.40902021772939345</v>
      </c>
      <c r="AT58" s="104">
        <f t="shared" si="158"/>
        <v>0.59057971014492749</v>
      </c>
      <c r="AU58" s="105">
        <v>227</v>
      </c>
      <c r="AV58" s="105">
        <v>280</v>
      </c>
      <c r="AW58" s="105">
        <v>272</v>
      </c>
      <c r="AX58" s="100">
        <v>19</v>
      </c>
      <c r="AY58" s="106">
        <v>312</v>
      </c>
      <c r="AZ58" s="106">
        <v>18</v>
      </c>
      <c r="BA58" s="106">
        <v>101</v>
      </c>
      <c r="BB58" s="106">
        <v>190</v>
      </c>
      <c r="BC58" s="106">
        <v>3</v>
      </c>
      <c r="BD58" s="107">
        <v>30</v>
      </c>
      <c r="BE58" s="108">
        <v>16</v>
      </c>
      <c r="BF58" s="82">
        <f t="shared" si="159"/>
        <v>6.6176470588235295E-2</v>
      </c>
      <c r="BG58" s="82">
        <f t="shared" si="160"/>
        <v>0.36071428571428571</v>
      </c>
      <c r="BH58" s="83">
        <f t="shared" si="161"/>
        <v>0.35815147625160459</v>
      </c>
      <c r="BI58" s="83">
        <f t="shared" si="162"/>
        <v>0.51479289940828399</v>
      </c>
      <c r="BJ58" s="83">
        <f t="shared" si="163"/>
        <v>0.70484581497797361</v>
      </c>
      <c r="BK58" s="2">
        <v>259</v>
      </c>
      <c r="BL58" s="2">
        <v>353</v>
      </c>
      <c r="BM58" s="2">
        <v>264</v>
      </c>
      <c r="BN58" s="2">
        <v>202</v>
      </c>
      <c r="BO58" s="2">
        <v>68</v>
      </c>
      <c r="BP58" s="2">
        <v>64</v>
      </c>
      <c r="BQ58" s="109">
        <v>18</v>
      </c>
      <c r="BR58" s="109">
        <v>20</v>
      </c>
      <c r="BS58" s="110">
        <v>20</v>
      </c>
      <c r="BT58" s="109">
        <v>16</v>
      </c>
      <c r="BU58" s="109">
        <v>147</v>
      </c>
      <c r="BV58" s="109">
        <v>142</v>
      </c>
      <c r="BW58" s="109">
        <v>2</v>
      </c>
      <c r="BX58" s="84">
        <f t="shared" si="105"/>
        <v>307</v>
      </c>
      <c r="BY58" s="111">
        <v>24</v>
      </c>
      <c r="BZ58" s="109">
        <v>17</v>
      </c>
      <c r="CA58" s="109">
        <v>2</v>
      </c>
      <c r="CB58" s="2">
        <v>31</v>
      </c>
      <c r="CC58" s="112">
        <f t="shared" si="106"/>
        <v>6.1776061776061778E-2</v>
      </c>
      <c r="CD58" s="112">
        <f t="shared" si="107"/>
        <v>0.41643059490084988</v>
      </c>
      <c r="CE58" s="112">
        <f t="shared" si="108"/>
        <v>0.32876712328767121</v>
      </c>
      <c r="CF58" s="112">
        <f t="shared" si="109"/>
        <v>0.44084278768233387</v>
      </c>
      <c r="CG58" s="112">
        <f t="shared" si="110"/>
        <v>0.47348484848484851</v>
      </c>
      <c r="CH58" s="87">
        <f t="shared" si="111"/>
        <v>139</v>
      </c>
      <c r="CI58" s="31">
        <f t="shared" si="112"/>
        <v>159</v>
      </c>
      <c r="CJ58" s="31">
        <f t="shared" si="113"/>
        <v>0</v>
      </c>
      <c r="CK58" s="31">
        <f t="shared" si="114"/>
        <v>0</v>
      </c>
      <c r="CL58" s="31">
        <f t="shared" si="115"/>
        <v>0</v>
      </c>
      <c r="CM58" s="113">
        <f t="shared" si="116"/>
        <v>0</v>
      </c>
      <c r="CN58" s="31">
        <f t="shared" si="117"/>
        <v>0</v>
      </c>
      <c r="CO58" s="31">
        <f t="shared" si="118"/>
        <v>0</v>
      </c>
      <c r="CP58" s="31">
        <f t="shared" si="119"/>
        <v>0</v>
      </c>
      <c r="CQ58" s="31">
        <f t="shared" si="120"/>
        <v>0</v>
      </c>
      <c r="CU58" s="88">
        <f t="shared" si="73"/>
        <v>0</v>
      </c>
      <c r="DC58" s="88">
        <f t="shared" si="121"/>
        <v>0</v>
      </c>
      <c r="DH58" s="32">
        <v>1</v>
      </c>
      <c r="DI58" s="32">
        <v>3</v>
      </c>
      <c r="DJ58" s="32">
        <v>3</v>
      </c>
      <c r="DK58" s="88">
        <f t="shared" si="122"/>
        <v>46</v>
      </c>
      <c r="DL58" s="32">
        <v>2</v>
      </c>
      <c r="DM58" s="32">
        <v>22</v>
      </c>
      <c r="DN58" s="32">
        <v>22</v>
      </c>
      <c r="DO58" s="32">
        <v>0</v>
      </c>
      <c r="DP58" s="32">
        <v>16</v>
      </c>
      <c r="DQ58" s="32">
        <v>16</v>
      </c>
      <c r="DR58" s="32">
        <v>16</v>
      </c>
      <c r="DS58" s="88">
        <f t="shared" si="123"/>
        <v>246</v>
      </c>
      <c r="DT58" s="32">
        <v>14</v>
      </c>
      <c r="DU58" s="32">
        <v>111</v>
      </c>
      <c r="DV58" s="32">
        <v>119</v>
      </c>
      <c r="DW58" s="32">
        <v>2</v>
      </c>
      <c r="EA58" s="88">
        <f t="shared" si="124"/>
        <v>0</v>
      </c>
      <c r="EI58" s="88">
        <f t="shared" si="125"/>
        <v>0</v>
      </c>
      <c r="EQ58" s="88">
        <f t="shared" si="126"/>
        <v>0</v>
      </c>
      <c r="EV58" s="32">
        <v>1</v>
      </c>
      <c r="EW58" s="32">
        <v>1</v>
      </c>
      <c r="EX58" s="32">
        <v>1</v>
      </c>
      <c r="EY58" s="88">
        <f t="shared" si="127"/>
        <v>15</v>
      </c>
      <c r="EZ58" s="32">
        <v>0</v>
      </c>
      <c r="FA58" s="32">
        <v>14</v>
      </c>
      <c r="FB58" s="32">
        <v>1</v>
      </c>
      <c r="FC58" s="32">
        <v>0</v>
      </c>
      <c r="FG58" s="88">
        <f t="shared" si="128"/>
        <v>0</v>
      </c>
      <c r="FO58" s="88">
        <f t="shared" si="129"/>
        <v>0</v>
      </c>
      <c r="FW58" s="110">
        <f t="shared" si="130"/>
        <v>0</v>
      </c>
      <c r="GB58" s="110">
        <f t="shared" si="131"/>
        <v>1</v>
      </c>
      <c r="GC58" s="110">
        <f t="shared" si="132"/>
        <v>1</v>
      </c>
      <c r="GD58" s="110">
        <f t="shared" si="133"/>
        <v>1</v>
      </c>
      <c r="GE58" s="110">
        <f t="shared" si="134"/>
        <v>15</v>
      </c>
      <c r="GF58" s="110">
        <f t="shared" si="135"/>
        <v>0</v>
      </c>
      <c r="GG58" s="110">
        <f t="shared" si="136"/>
        <v>14</v>
      </c>
      <c r="GH58" s="110">
        <f t="shared" si="137"/>
        <v>1</v>
      </c>
      <c r="GI58" s="110">
        <f t="shared" si="138"/>
        <v>0</v>
      </c>
      <c r="GJ58" s="114">
        <f t="shared" si="164"/>
        <v>-5.3030303030302983E-2</v>
      </c>
      <c r="GK58" s="90">
        <f t="shared" si="165"/>
        <v>-1.6025641025641024E-2</v>
      </c>
      <c r="GL58" s="2" t="s">
        <v>1520</v>
      </c>
      <c r="GM58" s="2" t="s">
        <v>1368</v>
      </c>
      <c r="GN58" s="92" t="s">
        <v>1740</v>
      </c>
      <c r="GO58" s="92" t="s">
        <v>2156</v>
      </c>
      <c r="GP58" s="92" t="s">
        <v>2116</v>
      </c>
      <c r="GQ58" s="2" t="s">
        <v>2058</v>
      </c>
      <c r="GR58" s="115">
        <v>360</v>
      </c>
      <c r="GS58" s="31">
        <f t="shared" si="141"/>
        <v>17</v>
      </c>
      <c r="GT58" s="31">
        <f t="shared" si="142"/>
        <v>19</v>
      </c>
      <c r="GU58" s="31">
        <f t="shared" si="143"/>
        <v>19</v>
      </c>
      <c r="GV58" s="31">
        <f t="shared" si="144"/>
        <v>292</v>
      </c>
      <c r="GW58" s="31">
        <f t="shared" si="145"/>
        <v>143</v>
      </c>
      <c r="GX58" s="31">
        <f t="shared" si="146"/>
        <v>276</v>
      </c>
      <c r="GY58" s="33"/>
      <c r="GZ58" s="33"/>
    </row>
    <row r="59" spans="1:208" ht="15.75" hidden="1" customHeight="1" x14ac:dyDescent="0.25">
      <c r="A59" s="22" t="s">
        <v>1110</v>
      </c>
      <c r="B59" s="2" t="s">
        <v>51</v>
      </c>
      <c r="C59" s="116" t="s">
        <v>55</v>
      </c>
      <c r="D59" s="35" t="s">
        <v>51</v>
      </c>
      <c r="E59" s="117">
        <v>4</v>
      </c>
      <c r="F59" s="117">
        <v>92</v>
      </c>
      <c r="G59" s="117">
        <v>88</v>
      </c>
      <c r="H59" s="117">
        <v>184</v>
      </c>
      <c r="I59" s="95">
        <v>10</v>
      </c>
      <c r="J59" s="118">
        <v>0</v>
      </c>
      <c r="K59" s="118">
        <v>60</v>
      </c>
      <c r="L59" s="118">
        <v>72</v>
      </c>
      <c r="M59" s="118">
        <v>132</v>
      </c>
      <c r="N59" s="119">
        <v>7</v>
      </c>
      <c r="O59" s="119">
        <v>28</v>
      </c>
      <c r="P59" s="120">
        <v>157</v>
      </c>
      <c r="Q59" s="120">
        <v>206</v>
      </c>
      <c r="R59" s="120">
        <v>145</v>
      </c>
      <c r="S59" s="70">
        <f t="shared" si="147"/>
        <v>0</v>
      </c>
      <c r="T59" s="70">
        <f t="shared" si="148"/>
        <v>0.29126213592233008</v>
      </c>
      <c r="U59" s="70">
        <f t="shared" si="149"/>
        <v>0.24606299212598426</v>
      </c>
      <c r="V59" s="70">
        <f t="shared" si="150"/>
        <v>0.35612535612535612</v>
      </c>
      <c r="W59" s="70">
        <f t="shared" si="151"/>
        <v>0.44827586206896552</v>
      </c>
      <c r="X59" s="121">
        <v>188</v>
      </c>
      <c r="Y59" s="121">
        <v>157</v>
      </c>
      <c r="Z59" s="121">
        <v>206</v>
      </c>
      <c r="AA59" s="121">
        <v>145</v>
      </c>
      <c r="AB59" s="121">
        <v>52</v>
      </c>
      <c r="AC59" s="121">
        <v>41</v>
      </c>
      <c r="AD59" s="17">
        <v>10</v>
      </c>
      <c r="AE59" s="17">
        <v>12</v>
      </c>
      <c r="AF59" s="100">
        <v>11</v>
      </c>
      <c r="AG59" s="101">
        <v>2</v>
      </c>
      <c r="AH59" s="101">
        <v>61</v>
      </c>
      <c r="AI59" s="101">
        <v>82</v>
      </c>
      <c r="AJ59" s="101">
        <v>0</v>
      </c>
      <c r="AK59" s="101">
        <f t="shared" si="152"/>
        <v>145</v>
      </c>
      <c r="AL59" s="101">
        <f t="shared" si="153"/>
        <v>11</v>
      </c>
      <c r="AM59" s="101">
        <v>11</v>
      </c>
      <c r="AN59" s="102">
        <v>9</v>
      </c>
      <c r="AO59" s="103">
        <v>33</v>
      </c>
      <c r="AP59" s="74">
        <f t="shared" si="154"/>
        <v>1.2738853503184714E-2</v>
      </c>
      <c r="AQ59" s="74">
        <f t="shared" si="155"/>
        <v>0.29611650485436891</v>
      </c>
      <c r="AR59" s="104">
        <f t="shared" si="156"/>
        <v>0.26377952755905509</v>
      </c>
      <c r="AS59" s="104">
        <f t="shared" si="157"/>
        <v>0.37606837606837606</v>
      </c>
      <c r="AT59" s="104">
        <f t="shared" si="158"/>
        <v>0.48965517241379308</v>
      </c>
      <c r="AU59" s="105">
        <v>132</v>
      </c>
      <c r="AV59" s="105">
        <v>174</v>
      </c>
      <c r="AW59" s="105">
        <v>149</v>
      </c>
      <c r="AX59" s="100">
        <v>13</v>
      </c>
      <c r="AY59" s="106">
        <v>150</v>
      </c>
      <c r="AZ59" s="106">
        <v>2</v>
      </c>
      <c r="BA59" s="106">
        <v>41</v>
      </c>
      <c r="BB59" s="106">
        <v>107</v>
      </c>
      <c r="BC59" s="106">
        <v>0</v>
      </c>
      <c r="BD59" s="107">
        <v>25</v>
      </c>
      <c r="BE59" s="108">
        <v>16</v>
      </c>
      <c r="BF59" s="82">
        <f t="shared" si="159"/>
        <v>1.3422818791946308E-2</v>
      </c>
      <c r="BG59" s="82">
        <f t="shared" si="160"/>
        <v>0.23563218390804597</v>
      </c>
      <c r="BH59" s="83">
        <f t="shared" si="161"/>
        <v>0.27472527472527475</v>
      </c>
      <c r="BI59" s="83">
        <f t="shared" si="162"/>
        <v>0.40196078431372551</v>
      </c>
      <c r="BJ59" s="83">
        <f t="shared" si="163"/>
        <v>0.62121212121212122</v>
      </c>
      <c r="BK59" s="2">
        <v>124</v>
      </c>
      <c r="BL59" s="2">
        <v>152</v>
      </c>
      <c r="BM59" s="2">
        <v>149</v>
      </c>
      <c r="BN59" s="2">
        <v>99</v>
      </c>
      <c r="BO59" s="2">
        <v>46</v>
      </c>
      <c r="BP59" s="2">
        <v>27</v>
      </c>
      <c r="BQ59" s="109">
        <v>12</v>
      </c>
      <c r="BR59" s="109">
        <v>13</v>
      </c>
      <c r="BS59" s="110">
        <v>17</v>
      </c>
      <c r="BT59" s="109">
        <v>6</v>
      </c>
      <c r="BU59" s="109">
        <v>78</v>
      </c>
      <c r="BV59" s="109">
        <v>108</v>
      </c>
      <c r="BW59" s="109">
        <v>2</v>
      </c>
      <c r="BX59" s="84">
        <f t="shared" si="105"/>
        <v>194</v>
      </c>
      <c r="BY59" s="111">
        <v>9</v>
      </c>
      <c r="BZ59" s="109">
        <v>19</v>
      </c>
      <c r="CA59" s="109">
        <v>3</v>
      </c>
      <c r="CB59" s="2">
        <v>14</v>
      </c>
      <c r="CC59" s="112">
        <f t="shared" si="106"/>
        <v>4.8387096774193547E-2</v>
      </c>
      <c r="CD59" s="112">
        <f t="shared" si="107"/>
        <v>0.51315789473684215</v>
      </c>
      <c r="CE59" s="112">
        <f t="shared" si="108"/>
        <v>0.40705882352941175</v>
      </c>
      <c r="CF59" s="112">
        <f t="shared" si="109"/>
        <v>0.55481727574750828</v>
      </c>
      <c r="CG59" s="112">
        <f t="shared" si="110"/>
        <v>0.59731543624161076</v>
      </c>
      <c r="CH59" s="87">
        <f t="shared" si="111"/>
        <v>60</v>
      </c>
      <c r="CI59" s="31">
        <f t="shared" si="112"/>
        <v>73</v>
      </c>
      <c r="CJ59" s="31">
        <f t="shared" si="113"/>
        <v>0</v>
      </c>
      <c r="CK59" s="31">
        <f t="shared" si="114"/>
        <v>0</v>
      </c>
      <c r="CL59" s="31">
        <f t="shared" si="115"/>
        <v>0</v>
      </c>
      <c r="CM59" s="113">
        <f t="shared" si="116"/>
        <v>0</v>
      </c>
      <c r="CN59" s="31">
        <f t="shared" si="117"/>
        <v>0</v>
      </c>
      <c r="CO59" s="31">
        <f t="shared" si="118"/>
        <v>0</v>
      </c>
      <c r="CP59" s="31">
        <f t="shared" si="119"/>
        <v>0</v>
      </c>
      <c r="CQ59" s="31">
        <f t="shared" si="120"/>
        <v>0</v>
      </c>
      <c r="CU59" s="88">
        <f t="shared" si="73"/>
        <v>0</v>
      </c>
      <c r="DC59" s="88">
        <f t="shared" si="121"/>
        <v>0</v>
      </c>
      <c r="DH59" s="32">
        <v>1</v>
      </c>
      <c r="DI59" s="32">
        <v>2</v>
      </c>
      <c r="DJ59" s="32">
        <v>4</v>
      </c>
      <c r="DK59" s="88">
        <f t="shared" si="122"/>
        <v>27</v>
      </c>
      <c r="DL59" s="32">
        <v>3</v>
      </c>
      <c r="DM59" s="32">
        <v>11</v>
      </c>
      <c r="DN59" s="32">
        <v>12</v>
      </c>
      <c r="DO59" s="32">
        <v>1</v>
      </c>
      <c r="DP59" s="32">
        <v>9</v>
      </c>
      <c r="DQ59" s="32">
        <v>9</v>
      </c>
      <c r="DR59" s="32">
        <v>9</v>
      </c>
      <c r="DS59" s="88">
        <f t="shared" si="123"/>
        <v>137</v>
      </c>
      <c r="DT59" s="32">
        <v>2</v>
      </c>
      <c r="DU59" s="32">
        <v>46</v>
      </c>
      <c r="DV59" s="32">
        <v>88</v>
      </c>
      <c r="DW59" s="32">
        <v>1</v>
      </c>
      <c r="EA59" s="88">
        <f t="shared" si="124"/>
        <v>0</v>
      </c>
      <c r="EI59" s="88">
        <f t="shared" si="125"/>
        <v>0</v>
      </c>
      <c r="EQ59" s="88">
        <f t="shared" si="126"/>
        <v>0</v>
      </c>
      <c r="EV59" s="32">
        <v>2</v>
      </c>
      <c r="EW59" s="32">
        <v>2</v>
      </c>
      <c r="EX59" s="32">
        <v>4</v>
      </c>
      <c r="EY59" s="88">
        <f t="shared" si="127"/>
        <v>30</v>
      </c>
      <c r="EZ59" s="32">
        <v>1</v>
      </c>
      <c r="FA59" s="32">
        <v>21</v>
      </c>
      <c r="FB59" s="32">
        <v>8</v>
      </c>
      <c r="FC59" s="32">
        <v>0</v>
      </c>
      <c r="FG59" s="88">
        <f t="shared" si="128"/>
        <v>0</v>
      </c>
      <c r="FO59" s="88">
        <f t="shared" si="129"/>
        <v>0</v>
      </c>
      <c r="FW59" s="110">
        <f t="shared" si="130"/>
        <v>0</v>
      </c>
      <c r="GB59" s="110">
        <f t="shared" si="131"/>
        <v>2</v>
      </c>
      <c r="GC59" s="110">
        <f t="shared" si="132"/>
        <v>2</v>
      </c>
      <c r="GD59" s="110">
        <f t="shared" si="133"/>
        <v>4</v>
      </c>
      <c r="GE59" s="110">
        <f t="shared" si="134"/>
        <v>30</v>
      </c>
      <c r="GF59" s="110">
        <f t="shared" si="135"/>
        <v>1</v>
      </c>
      <c r="GG59" s="110">
        <f t="shared" si="136"/>
        <v>21</v>
      </c>
      <c r="GH59" s="110">
        <f t="shared" si="137"/>
        <v>8</v>
      </c>
      <c r="GI59" s="110">
        <f t="shared" si="138"/>
        <v>0</v>
      </c>
      <c r="GJ59" s="114">
        <f t="shared" si="164"/>
        <v>0.33247289623128551</v>
      </c>
      <c r="GK59" s="90">
        <f t="shared" si="165"/>
        <v>0.29333333333333333</v>
      </c>
      <c r="GL59" s="2" t="s">
        <v>1396</v>
      </c>
      <c r="GM59" s="92" t="s">
        <v>1758</v>
      </c>
      <c r="GN59" s="92" t="s">
        <v>1759</v>
      </c>
      <c r="GO59" s="92" t="s">
        <v>1760</v>
      </c>
      <c r="GP59" s="2" t="s">
        <v>1761</v>
      </c>
      <c r="GQ59" s="2" t="s">
        <v>1618</v>
      </c>
      <c r="GR59" s="115">
        <v>151</v>
      </c>
      <c r="GS59" s="31">
        <f t="shared" si="141"/>
        <v>10</v>
      </c>
      <c r="GT59" s="31">
        <f t="shared" si="142"/>
        <v>13</v>
      </c>
      <c r="GU59" s="31">
        <f t="shared" si="143"/>
        <v>11</v>
      </c>
      <c r="GV59" s="31">
        <f t="shared" si="144"/>
        <v>164</v>
      </c>
      <c r="GW59" s="31">
        <f t="shared" si="145"/>
        <v>102</v>
      </c>
      <c r="GX59" s="31">
        <f t="shared" si="146"/>
        <v>159</v>
      </c>
    </row>
    <row r="60" spans="1:208" ht="15.75" hidden="1" customHeight="1" x14ac:dyDescent="0.25">
      <c r="A60" s="22" t="s">
        <v>1110</v>
      </c>
      <c r="B60" s="2" t="s">
        <v>51</v>
      </c>
      <c r="C60" s="116" t="s">
        <v>991</v>
      </c>
      <c r="D60" s="35" t="s">
        <v>51</v>
      </c>
      <c r="E60" s="117">
        <v>300</v>
      </c>
      <c r="F60" s="117">
        <v>1389</v>
      </c>
      <c r="G60" s="117">
        <v>2585</v>
      </c>
      <c r="H60" s="117">
        <v>4274</v>
      </c>
      <c r="I60" s="95">
        <v>272</v>
      </c>
      <c r="J60" s="118">
        <v>282</v>
      </c>
      <c r="K60" s="118">
        <v>1362</v>
      </c>
      <c r="L60" s="118">
        <v>3100</v>
      </c>
      <c r="M60" s="118">
        <v>4744</v>
      </c>
      <c r="N60" s="119">
        <v>692</v>
      </c>
      <c r="O60" s="119">
        <v>133</v>
      </c>
      <c r="P60" s="120">
        <v>3923</v>
      </c>
      <c r="Q60" s="120">
        <v>4983</v>
      </c>
      <c r="R60" s="120">
        <v>3765</v>
      </c>
      <c r="S60" s="70">
        <f t="shared" si="147"/>
        <v>7.1883762426714251E-2</v>
      </c>
      <c r="T60" s="70">
        <f t="shared" si="148"/>
        <v>0.27332931968693558</v>
      </c>
      <c r="U60" s="70">
        <f t="shared" si="149"/>
        <v>0.31978533659537528</v>
      </c>
      <c r="V60" s="70">
        <f t="shared" si="150"/>
        <v>0.4309556470050297</v>
      </c>
      <c r="W60" s="70">
        <f t="shared" si="151"/>
        <v>0.63957503320053122</v>
      </c>
      <c r="X60" s="121">
        <v>4990</v>
      </c>
      <c r="Y60" s="121">
        <v>3923</v>
      </c>
      <c r="Z60" s="121">
        <v>4983</v>
      </c>
      <c r="AA60" s="121">
        <v>3765</v>
      </c>
      <c r="AB60" s="121">
        <v>1260</v>
      </c>
      <c r="AC60" s="121">
        <v>1157</v>
      </c>
      <c r="AD60" s="17">
        <v>141</v>
      </c>
      <c r="AE60" s="17">
        <v>250</v>
      </c>
      <c r="AF60" s="100">
        <v>296</v>
      </c>
      <c r="AG60" s="101">
        <v>424</v>
      </c>
      <c r="AH60" s="101">
        <v>1499</v>
      </c>
      <c r="AI60" s="101">
        <v>3156</v>
      </c>
      <c r="AJ60" s="101">
        <v>181</v>
      </c>
      <c r="AK60" s="101">
        <f t="shared" si="152"/>
        <v>5260</v>
      </c>
      <c r="AL60" s="101">
        <f t="shared" si="153"/>
        <v>697</v>
      </c>
      <c r="AM60" s="101">
        <v>878</v>
      </c>
      <c r="AN60" s="102">
        <v>129</v>
      </c>
      <c r="AO60" s="103">
        <v>390</v>
      </c>
      <c r="AP60" s="74">
        <f t="shared" si="154"/>
        <v>0.10808055059903135</v>
      </c>
      <c r="AQ60" s="74">
        <f t="shared" si="155"/>
        <v>0.30082279751153923</v>
      </c>
      <c r="AR60" s="104">
        <f t="shared" si="156"/>
        <v>0.34582905847999368</v>
      </c>
      <c r="AS60" s="104">
        <f t="shared" si="157"/>
        <v>0.45244627343392774</v>
      </c>
      <c r="AT60" s="104">
        <f t="shared" si="158"/>
        <v>0.65312084993359898</v>
      </c>
      <c r="AU60" s="105">
        <v>3873</v>
      </c>
      <c r="AV60" s="105">
        <v>5203</v>
      </c>
      <c r="AW60" s="105">
        <v>4048</v>
      </c>
      <c r="AX60" s="100">
        <v>332</v>
      </c>
      <c r="AY60" s="106">
        <v>5744</v>
      </c>
      <c r="AZ60" s="106">
        <v>419</v>
      </c>
      <c r="BA60" s="106">
        <v>1807</v>
      </c>
      <c r="BB60" s="106">
        <v>3318</v>
      </c>
      <c r="BC60" s="106">
        <v>200</v>
      </c>
      <c r="BD60" s="107">
        <v>708</v>
      </c>
      <c r="BE60" s="108">
        <v>226</v>
      </c>
      <c r="BF60" s="82">
        <f t="shared" si="159"/>
        <v>0.10350790513833992</v>
      </c>
      <c r="BG60" s="82">
        <f t="shared" si="160"/>
        <v>0.34729963482606191</v>
      </c>
      <c r="BH60" s="83">
        <f t="shared" si="161"/>
        <v>0.36848521792136546</v>
      </c>
      <c r="BI60" s="83">
        <f t="shared" si="162"/>
        <v>0.48666813574261791</v>
      </c>
      <c r="BJ60" s="83">
        <f t="shared" si="163"/>
        <v>0.67389620449264132</v>
      </c>
      <c r="BK60" s="2">
        <v>3938</v>
      </c>
      <c r="BL60" s="2">
        <v>5186</v>
      </c>
      <c r="BM60" s="2">
        <v>3766</v>
      </c>
      <c r="BN60" s="2">
        <v>2695</v>
      </c>
      <c r="BO60" s="2">
        <v>1278</v>
      </c>
      <c r="BP60" s="2">
        <v>1103</v>
      </c>
      <c r="BQ60" s="109">
        <v>141</v>
      </c>
      <c r="BR60" s="109">
        <v>337</v>
      </c>
      <c r="BS60" s="110">
        <v>341</v>
      </c>
      <c r="BT60" s="109">
        <v>344</v>
      </c>
      <c r="BU60" s="109">
        <v>1854</v>
      </c>
      <c r="BV60" s="109">
        <v>3479</v>
      </c>
      <c r="BW60" s="109">
        <v>206</v>
      </c>
      <c r="BX60" s="84">
        <f t="shared" si="105"/>
        <v>5883</v>
      </c>
      <c r="BY60" s="111">
        <v>93</v>
      </c>
      <c r="BZ60" s="109">
        <v>790</v>
      </c>
      <c r="CA60" s="109">
        <v>206</v>
      </c>
      <c r="CB60" s="2">
        <v>295</v>
      </c>
      <c r="CC60" s="112">
        <f t="shared" si="106"/>
        <v>8.7353986795327576E-2</v>
      </c>
      <c r="CD60" s="112">
        <f t="shared" si="107"/>
        <v>0.35750096413420746</v>
      </c>
      <c r="CE60" s="112">
        <f t="shared" si="108"/>
        <v>0.3791311093871218</v>
      </c>
      <c r="CF60" s="112">
        <f t="shared" si="109"/>
        <v>0.50748436103663985</v>
      </c>
      <c r="CG60" s="112">
        <f t="shared" si="110"/>
        <v>0.71402018056293148</v>
      </c>
      <c r="CH60" s="87">
        <f t="shared" si="111"/>
        <v>1077</v>
      </c>
      <c r="CI60" s="31">
        <f t="shared" si="112"/>
        <v>1270</v>
      </c>
      <c r="CJ60" s="31">
        <f t="shared" si="113"/>
        <v>7</v>
      </c>
      <c r="CK60" s="31">
        <f t="shared" si="114"/>
        <v>21</v>
      </c>
      <c r="CL60" s="31">
        <f t="shared" si="115"/>
        <v>29</v>
      </c>
      <c r="CM60" s="113">
        <f t="shared" si="116"/>
        <v>279</v>
      </c>
      <c r="CN60" s="31">
        <f t="shared" si="117"/>
        <v>48</v>
      </c>
      <c r="CO60" s="31">
        <f t="shared" si="118"/>
        <v>96</v>
      </c>
      <c r="CP60" s="31">
        <f t="shared" si="119"/>
        <v>125</v>
      </c>
      <c r="CQ60" s="31">
        <f t="shared" si="120"/>
        <v>10</v>
      </c>
      <c r="CR60" s="32">
        <v>5</v>
      </c>
      <c r="CS60" s="32">
        <v>13</v>
      </c>
      <c r="CT60" s="32">
        <v>15</v>
      </c>
      <c r="CU60" s="88">
        <f t="shared" si="73"/>
        <v>162</v>
      </c>
      <c r="CV60" s="32">
        <v>38</v>
      </c>
      <c r="CW60" s="32">
        <v>60</v>
      </c>
      <c r="CX60" s="32">
        <v>64</v>
      </c>
      <c r="CY60" s="32">
        <v>0</v>
      </c>
      <c r="CZ60" s="32">
        <v>2</v>
      </c>
      <c r="DA60" s="32">
        <v>8</v>
      </c>
      <c r="DB60" s="32">
        <v>14</v>
      </c>
      <c r="DC60" s="88">
        <f t="shared" si="121"/>
        <v>117</v>
      </c>
      <c r="DD60" s="32">
        <v>10</v>
      </c>
      <c r="DE60" s="32">
        <v>36</v>
      </c>
      <c r="DF60" s="32">
        <v>61</v>
      </c>
      <c r="DG60" s="32">
        <v>10</v>
      </c>
      <c r="DH60" s="32">
        <v>16</v>
      </c>
      <c r="DI60" s="32">
        <v>116</v>
      </c>
      <c r="DJ60" s="32">
        <v>88</v>
      </c>
      <c r="DK60" s="88">
        <f t="shared" si="122"/>
        <v>2350</v>
      </c>
      <c r="DL60" s="32">
        <v>137</v>
      </c>
      <c r="DM60" s="32">
        <v>889</v>
      </c>
      <c r="DN60" s="32">
        <v>1254</v>
      </c>
      <c r="DO60" s="32">
        <v>70</v>
      </c>
      <c r="DP60" s="32">
        <v>95</v>
      </c>
      <c r="DQ60" s="32">
        <v>147</v>
      </c>
      <c r="DR60" s="32">
        <v>131</v>
      </c>
      <c r="DS60" s="88">
        <f t="shared" si="123"/>
        <v>2616</v>
      </c>
      <c r="DT60" s="32">
        <v>35</v>
      </c>
      <c r="DU60" s="32">
        <v>560</v>
      </c>
      <c r="DV60" s="32">
        <v>1912</v>
      </c>
      <c r="DW60" s="32">
        <v>109</v>
      </c>
      <c r="EA60" s="88">
        <f t="shared" si="124"/>
        <v>0</v>
      </c>
      <c r="EF60" s="32">
        <v>10</v>
      </c>
      <c r="EG60" s="32">
        <v>29</v>
      </c>
      <c r="EH60" s="32">
        <v>63</v>
      </c>
      <c r="EI60" s="88">
        <f t="shared" si="125"/>
        <v>253</v>
      </c>
      <c r="EJ60" s="32">
        <v>118</v>
      </c>
      <c r="EK60" s="32">
        <v>91</v>
      </c>
      <c r="EL60" s="32">
        <v>43</v>
      </c>
      <c r="EM60" s="32">
        <v>1</v>
      </c>
      <c r="EQ60" s="88">
        <f t="shared" si="126"/>
        <v>0</v>
      </c>
      <c r="EV60" s="32">
        <v>13</v>
      </c>
      <c r="EW60" s="32">
        <v>24</v>
      </c>
      <c r="EX60" s="32">
        <v>30</v>
      </c>
      <c r="EY60" s="88">
        <f t="shared" si="127"/>
        <v>378</v>
      </c>
      <c r="EZ60" s="32">
        <v>6</v>
      </c>
      <c r="FA60" s="32">
        <v>218</v>
      </c>
      <c r="FB60" s="32">
        <v>145</v>
      </c>
      <c r="FC60" s="32">
        <v>9</v>
      </c>
      <c r="FG60" s="88">
        <f t="shared" si="128"/>
        <v>0</v>
      </c>
      <c r="FO60" s="88">
        <f t="shared" si="129"/>
        <v>0</v>
      </c>
      <c r="FW60" s="110">
        <f t="shared" si="130"/>
        <v>0</v>
      </c>
      <c r="GB60" s="110">
        <f t="shared" si="131"/>
        <v>13</v>
      </c>
      <c r="GC60" s="110">
        <f t="shared" si="132"/>
        <v>24</v>
      </c>
      <c r="GD60" s="110">
        <f t="shared" si="133"/>
        <v>30</v>
      </c>
      <c r="GE60" s="110">
        <f t="shared" si="134"/>
        <v>378</v>
      </c>
      <c r="GF60" s="110">
        <f t="shared" si="135"/>
        <v>6</v>
      </c>
      <c r="GG60" s="110">
        <f t="shared" si="136"/>
        <v>218</v>
      </c>
      <c r="GH60" s="110">
        <f t="shared" si="137"/>
        <v>145</v>
      </c>
      <c r="GI60" s="110">
        <f t="shared" si="138"/>
        <v>9</v>
      </c>
      <c r="GJ60" s="114">
        <f t="shared" si="164"/>
        <v>0.11639783215092898</v>
      </c>
      <c r="GK60" s="90">
        <f t="shared" si="165"/>
        <v>2.4199164345403899E-2</v>
      </c>
      <c r="GL60" s="92" t="s">
        <v>2104</v>
      </c>
      <c r="GM60" s="2" t="s">
        <v>2250</v>
      </c>
      <c r="GN60" s="2" t="s">
        <v>1555</v>
      </c>
      <c r="GO60" s="2" t="s">
        <v>2293</v>
      </c>
      <c r="GP60" s="92" t="s">
        <v>1501</v>
      </c>
      <c r="GQ60" s="2" t="s">
        <v>1646</v>
      </c>
      <c r="GR60" s="115">
        <v>5175</v>
      </c>
      <c r="GS60" s="31">
        <f t="shared" si="141"/>
        <v>111</v>
      </c>
      <c r="GT60" s="31">
        <f t="shared" si="142"/>
        <v>219</v>
      </c>
      <c r="GU60" s="31">
        <f t="shared" si="143"/>
        <v>263</v>
      </c>
      <c r="GV60" s="31">
        <f t="shared" si="144"/>
        <v>4966</v>
      </c>
      <c r="GW60" s="31">
        <f t="shared" si="145"/>
        <v>3345</v>
      </c>
      <c r="GX60" s="31">
        <f t="shared" si="146"/>
        <v>4794</v>
      </c>
    </row>
    <row r="61" spans="1:208" ht="15.75" hidden="1" customHeight="1" x14ac:dyDescent="0.25">
      <c r="A61" s="22" t="s">
        <v>1110</v>
      </c>
      <c r="B61" s="2" t="s">
        <v>51</v>
      </c>
      <c r="C61" s="116" t="s">
        <v>1039</v>
      </c>
      <c r="D61" s="35" t="s">
        <v>51</v>
      </c>
      <c r="E61" s="117">
        <v>39</v>
      </c>
      <c r="F61" s="117">
        <v>167</v>
      </c>
      <c r="G61" s="117">
        <v>211</v>
      </c>
      <c r="H61" s="117">
        <v>417</v>
      </c>
      <c r="I61" s="95">
        <v>24</v>
      </c>
      <c r="J61" s="118">
        <v>50</v>
      </c>
      <c r="K61" s="118">
        <v>136</v>
      </c>
      <c r="L61" s="118">
        <v>212</v>
      </c>
      <c r="M61" s="118">
        <v>398</v>
      </c>
      <c r="N61" s="119">
        <v>40</v>
      </c>
      <c r="O61" s="119">
        <v>31</v>
      </c>
      <c r="P61" s="120">
        <v>308</v>
      </c>
      <c r="Q61" s="120">
        <v>433</v>
      </c>
      <c r="R61" s="120">
        <v>320</v>
      </c>
      <c r="S61" s="70">
        <f t="shared" si="147"/>
        <v>0.16233766233766234</v>
      </c>
      <c r="T61" s="70">
        <f t="shared" si="148"/>
        <v>0.31408775981524251</v>
      </c>
      <c r="U61" s="70">
        <f t="shared" si="149"/>
        <v>0.33741753063147972</v>
      </c>
      <c r="V61" s="70">
        <f t="shared" si="150"/>
        <v>0.40903054448871184</v>
      </c>
      <c r="W61" s="70">
        <f t="shared" si="151"/>
        <v>0.53749999999999998</v>
      </c>
      <c r="X61" s="121">
        <v>431</v>
      </c>
      <c r="Y61" s="121">
        <v>308</v>
      </c>
      <c r="Z61" s="121">
        <v>433</v>
      </c>
      <c r="AA61" s="121">
        <v>320</v>
      </c>
      <c r="AB61" s="121">
        <v>94</v>
      </c>
      <c r="AC61" s="121">
        <v>84</v>
      </c>
      <c r="AD61" s="17">
        <v>20</v>
      </c>
      <c r="AE61" s="17">
        <v>25</v>
      </c>
      <c r="AF61" s="100">
        <v>29</v>
      </c>
      <c r="AG61" s="101">
        <v>39</v>
      </c>
      <c r="AH61" s="101">
        <v>176</v>
      </c>
      <c r="AI61" s="101">
        <v>210</v>
      </c>
      <c r="AJ61" s="101">
        <v>9</v>
      </c>
      <c r="AK61" s="101">
        <f t="shared" si="152"/>
        <v>434</v>
      </c>
      <c r="AL61" s="101">
        <f t="shared" si="153"/>
        <v>49</v>
      </c>
      <c r="AM61" s="101">
        <v>58</v>
      </c>
      <c r="AN61" s="102">
        <v>30</v>
      </c>
      <c r="AO61" s="103">
        <v>37</v>
      </c>
      <c r="AP61" s="74">
        <f t="shared" si="154"/>
        <v>0.12662337662337661</v>
      </c>
      <c r="AQ61" s="74">
        <f t="shared" si="155"/>
        <v>0.40646651270207851</v>
      </c>
      <c r="AR61" s="104">
        <f t="shared" si="156"/>
        <v>0.354382657869934</v>
      </c>
      <c r="AS61" s="104">
        <f t="shared" si="157"/>
        <v>0.44754316069057104</v>
      </c>
      <c r="AT61" s="104">
        <f t="shared" si="158"/>
        <v>0.50312500000000004</v>
      </c>
      <c r="AU61" s="105">
        <v>294</v>
      </c>
      <c r="AV61" s="105">
        <v>398</v>
      </c>
      <c r="AW61" s="105">
        <v>320</v>
      </c>
      <c r="AX61" s="100">
        <v>27</v>
      </c>
      <c r="AY61" s="106">
        <v>418</v>
      </c>
      <c r="AZ61" s="106">
        <v>33</v>
      </c>
      <c r="BA61" s="106">
        <v>128</v>
      </c>
      <c r="BB61" s="106">
        <v>243</v>
      </c>
      <c r="BC61" s="106">
        <v>14</v>
      </c>
      <c r="BD61" s="107">
        <v>45</v>
      </c>
      <c r="BE61" s="108">
        <v>16</v>
      </c>
      <c r="BF61" s="82">
        <f t="shared" si="159"/>
        <v>0.10312499999999999</v>
      </c>
      <c r="BG61" s="82">
        <f t="shared" si="160"/>
        <v>0.32160804020100503</v>
      </c>
      <c r="BH61" s="83">
        <f t="shared" si="161"/>
        <v>0.35474308300395258</v>
      </c>
      <c r="BI61" s="83">
        <f t="shared" si="162"/>
        <v>0.47109826589595377</v>
      </c>
      <c r="BJ61" s="83">
        <f t="shared" si="163"/>
        <v>0.67346938775510201</v>
      </c>
      <c r="BK61" s="2">
        <v>289</v>
      </c>
      <c r="BL61" s="2">
        <v>448</v>
      </c>
      <c r="BM61" s="2">
        <v>308</v>
      </c>
      <c r="BN61" s="2">
        <v>212</v>
      </c>
      <c r="BO61" s="2">
        <v>96</v>
      </c>
      <c r="BP61" s="2">
        <v>82</v>
      </c>
      <c r="BQ61" s="109">
        <v>18</v>
      </c>
      <c r="BR61" s="109">
        <v>30</v>
      </c>
      <c r="BS61" s="110">
        <v>32</v>
      </c>
      <c r="BT61" s="109">
        <v>39</v>
      </c>
      <c r="BU61" s="109">
        <v>163</v>
      </c>
      <c r="BV61" s="109">
        <v>241</v>
      </c>
      <c r="BW61" s="109">
        <v>18</v>
      </c>
      <c r="BX61" s="84">
        <f t="shared" si="105"/>
        <v>461</v>
      </c>
      <c r="BY61" s="111">
        <v>17</v>
      </c>
      <c r="BZ61" s="109">
        <v>57</v>
      </c>
      <c r="CA61" s="109">
        <v>18</v>
      </c>
      <c r="CB61" s="2">
        <v>23</v>
      </c>
      <c r="CC61" s="112">
        <f t="shared" si="106"/>
        <v>0.13494809688581316</v>
      </c>
      <c r="CD61" s="112">
        <f t="shared" si="107"/>
        <v>0.3638392857142857</v>
      </c>
      <c r="CE61" s="112">
        <f t="shared" si="108"/>
        <v>0.36937799043062203</v>
      </c>
      <c r="CF61" s="112">
        <f t="shared" si="109"/>
        <v>0.45899470899470901</v>
      </c>
      <c r="CG61" s="112">
        <f t="shared" si="110"/>
        <v>0.59740259740259738</v>
      </c>
      <c r="CH61" s="87">
        <f t="shared" si="111"/>
        <v>124</v>
      </c>
      <c r="CI61" s="31">
        <f t="shared" si="112"/>
        <v>140</v>
      </c>
      <c r="CJ61" s="31">
        <f t="shared" si="113"/>
        <v>1</v>
      </c>
      <c r="CK61" s="31">
        <f t="shared" si="114"/>
        <v>2</v>
      </c>
      <c r="CL61" s="31">
        <f t="shared" si="115"/>
        <v>6</v>
      </c>
      <c r="CM61" s="113">
        <f t="shared" si="116"/>
        <v>26</v>
      </c>
      <c r="CN61" s="31">
        <f t="shared" si="117"/>
        <v>8</v>
      </c>
      <c r="CO61" s="31">
        <f t="shared" si="118"/>
        <v>8</v>
      </c>
      <c r="CP61" s="31">
        <f t="shared" si="119"/>
        <v>9</v>
      </c>
      <c r="CQ61" s="31">
        <f t="shared" si="120"/>
        <v>1</v>
      </c>
      <c r="CR61" s="32">
        <v>1</v>
      </c>
      <c r="CS61" s="32">
        <v>2</v>
      </c>
      <c r="CT61" s="32">
        <v>6</v>
      </c>
      <c r="CU61" s="88">
        <f t="shared" si="73"/>
        <v>26</v>
      </c>
      <c r="CV61" s="32">
        <v>8</v>
      </c>
      <c r="CW61" s="32">
        <v>8</v>
      </c>
      <c r="CX61" s="32">
        <v>9</v>
      </c>
      <c r="CY61" s="32">
        <v>1</v>
      </c>
      <c r="DC61" s="88">
        <f t="shared" si="121"/>
        <v>0</v>
      </c>
      <c r="DH61" s="32">
        <v>1</v>
      </c>
      <c r="DI61" s="32">
        <v>7</v>
      </c>
      <c r="DJ61" s="32">
        <v>5</v>
      </c>
      <c r="DK61" s="88">
        <f t="shared" si="122"/>
        <v>106</v>
      </c>
      <c r="DL61" s="32">
        <v>14</v>
      </c>
      <c r="DM61" s="32">
        <v>37</v>
      </c>
      <c r="DN61" s="32">
        <v>51</v>
      </c>
      <c r="DO61" s="32">
        <v>4</v>
      </c>
      <c r="DP61" s="32">
        <v>15</v>
      </c>
      <c r="DQ61" s="32">
        <v>19</v>
      </c>
      <c r="DR61" s="32">
        <v>18</v>
      </c>
      <c r="DS61" s="88">
        <f t="shared" si="123"/>
        <v>302</v>
      </c>
      <c r="DT61" s="32">
        <v>17</v>
      </c>
      <c r="DU61" s="32">
        <v>96</v>
      </c>
      <c r="DV61" s="32">
        <v>176</v>
      </c>
      <c r="DW61" s="32">
        <v>13</v>
      </c>
      <c r="EA61" s="88">
        <f t="shared" si="124"/>
        <v>0</v>
      </c>
      <c r="EI61" s="88">
        <f t="shared" si="125"/>
        <v>0</v>
      </c>
      <c r="EQ61" s="88">
        <f t="shared" si="126"/>
        <v>0</v>
      </c>
      <c r="EV61" s="32">
        <v>1</v>
      </c>
      <c r="EW61" s="32">
        <v>2</v>
      </c>
      <c r="EX61" s="32">
        <v>3</v>
      </c>
      <c r="EY61" s="88">
        <f t="shared" si="127"/>
        <v>28</v>
      </c>
      <c r="EZ61" s="32">
        <v>0</v>
      </c>
      <c r="FA61" s="32">
        <v>22</v>
      </c>
      <c r="FB61" s="32">
        <v>5</v>
      </c>
      <c r="FC61" s="32">
        <v>1</v>
      </c>
      <c r="FG61" s="88">
        <f t="shared" si="128"/>
        <v>0</v>
      </c>
      <c r="FO61" s="88">
        <f t="shared" si="129"/>
        <v>0</v>
      </c>
      <c r="FW61" s="110">
        <f t="shared" si="130"/>
        <v>0</v>
      </c>
      <c r="GB61" s="110">
        <f t="shared" si="131"/>
        <v>1</v>
      </c>
      <c r="GC61" s="110">
        <f t="shared" si="132"/>
        <v>2</v>
      </c>
      <c r="GD61" s="110">
        <f t="shared" si="133"/>
        <v>3</v>
      </c>
      <c r="GE61" s="110">
        <f t="shared" si="134"/>
        <v>28</v>
      </c>
      <c r="GF61" s="110">
        <f t="shared" si="135"/>
        <v>0</v>
      </c>
      <c r="GG61" s="110">
        <f t="shared" si="136"/>
        <v>22</v>
      </c>
      <c r="GH61" s="110">
        <f t="shared" si="137"/>
        <v>5</v>
      </c>
      <c r="GI61" s="110">
        <f t="shared" si="138"/>
        <v>1</v>
      </c>
      <c r="GJ61" s="114">
        <f t="shared" si="164"/>
        <v>0.11144669284204169</v>
      </c>
      <c r="GK61" s="90">
        <f t="shared" si="165"/>
        <v>0.10287081339712918</v>
      </c>
      <c r="GL61" s="92" t="s">
        <v>2234</v>
      </c>
      <c r="GM61" s="2" t="s">
        <v>1581</v>
      </c>
      <c r="GN61" s="2" t="s">
        <v>2070</v>
      </c>
      <c r="GO61" s="2" t="s">
        <v>2122</v>
      </c>
      <c r="GP61" s="92" t="s">
        <v>2082</v>
      </c>
      <c r="GQ61" s="2" t="s">
        <v>2000</v>
      </c>
      <c r="GR61" s="115">
        <v>432</v>
      </c>
      <c r="GS61" s="31">
        <f t="shared" si="141"/>
        <v>16</v>
      </c>
      <c r="GT61" s="31">
        <f t="shared" si="142"/>
        <v>23</v>
      </c>
      <c r="GU61" s="31">
        <f t="shared" si="143"/>
        <v>26</v>
      </c>
      <c r="GV61" s="31">
        <f t="shared" si="144"/>
        <v>408</v>
      </c>
      <c r="GW61" s="31">
        <f t="shared" si="145"/>
        <v>244</v>
      </c>
      <c r="GX61" s="31">
        <f t="shared" si="146"/>
        <v>377</v>
      </c>
    </row>
    <row r="62" spans="1:208" ht="15.75" hidden="1" customHeight="1" x14ac:dyDescent="0.25">
      <c r="A62" s="22" t="s">
        <v>1110</v>
      </c>
      <c r="B62" s="2" t="s">
        <v>51</v>
      </c>
      <c r="C62" s="116" t="s">
        <v>56</v>
      </c>
      <c r="D62" s="35" t="s">
        <v>51</v>
      </c>
      <c r="E62" s="117">
        <v>0</v>
      </c>
      <c r="F62" s="117">
        <v>10</v>
      </c>
      <c r="G62" s="117">
        <v>17</v>
      </c>
      <c r="H62" s="117">
        <v>27</v>
      </c>
      <c r="I62" s="95">
        <v>2</v>
      </c>
      <c r="J62" s="118">
        <v>3</v>
      </c>
      <c r="K62" s="118">
        <v>5</v>
      </c>
      <c r="L62" s="118">
        <v>26</v>
      </c>
      <c r="M62" s="118">
        <v>34</v>
      </c>
      <c r="N62" s="119">
        <v>4</v>
      </c>
      <c r="O62" s="119"/>
      <c r="P62" s="120">
        <v>33</v>
      </c>
      <c r="Q62" s="120">
        <v>43</v>
      </c>
      <c r="R62" s="120">
        <v>31</v>
      </c>
      <c r="S62" s="70">
        <f t="shared" si="147"/>
        <v>9.0909090909090912E-2</v>
      </c>
      <c r="T62" s="70">
        <f t="shared" si="148"/>
        <v>0.11627906976744186</v>
      </c>
      <c r="U62" s="70">
        <f t="shared" si="149"/>
        <v>0.28037383177570091</v>
      </c>
      <c r="V62" s="70">
        <f t="shared" si="150"/>
        <v>0.36486486486486486</v>
      </c>
      <c r="W62" s="70">
        <f t="shared" si="151"/>
        <v>0.70967741935483875</v>
      </c>
      <c r="X62" s="121">
        <v>41</v>
      </c>
      <c r="Y62" s="121">
        <v>33</v>
      </c>
      <c r="Z62" s="121">
        <v>43</v>
      </c>
      <c r="AA62" s="121">
        <v>31</v>
      </c>
      <c r="AB62" s="121">
        <v>10</v>
      </c>
      <c r="AC62" s="121">
        <v>12</v>
      </c>
      <c r="AD62" s="17">
        <v>1</v>
      </c>
      <c r="AE62" s="17">
        <v>2</v>
      </c>
      <c r="AF62" s="100">
        <v>2</v>
      </c>
      <c r="AG62" s="101">
        <v>3</v>
      </c>
      <c r="AH62" s="101">
        <v>15</v>
      </c>
      <c r="AI62" s="101">
        <v>16</v>
      </c>
      <c r="AJ62" s="101">
        <v>0</v>
      </c>
      <c r="AK62" s="101">
        <f t="shared" si="152"/>
        <v>34</v>
      </c>
      <c r="AL62" s="101">
        <f t="shared" si="153"/>
        <v>5</v>
      </c>
      <c r="AM62" s="101">
        <v>5</v>
      </c>
      <c r="AN62" s="102">
        <v>1</v>
      </c>
      <c r="AO62" s="103">
        <v>1</v>
      </c>
      <c r="AP62" s="74">
        <f t="shared" si="154"/>
        <v>9.0909090909090912E-2</v>
      </c>
      <c r="AQ62" s="74">
        <f t="shared" si="155"/>
        <v>0.34883720930232559</v>
      </c>
      <c r="AR62" s="104">
        <f t="shared" si="156"/>
        <v>0.27102803738317754</v>
      </c>
      <c r="AS62" s="104">
        <f t="shared" si="157"/>
        <v>0.35135135135135137</v>
      </c>
      <c r="AT62" s="104">
        <f t="shared" si="158"/>
        <v>0.35483870967741937</v>
      </c>
      <c r="AU62" s="105">
        <v>34</v>
      </c>
      <c r="AV62" s="105">
        <v>39</v>
      </c>
      <c r="AW62" s="105">
        <v>25</v>
      </c>
      <c r="AX62" s="100">
        <v>2</v>
      </c>
      <c r="AY62" s="106">
        <v>31</v>
      </c>
      <c r="AZ62" s="106">
        <v>6</v>
      </c>
      <c r="BA62" s="106">
        <v>11</v>
      </c>
      <c r="BB62" s="106">
        <v>14</v>
      </c>
      <c r="BC62" s="106">
        <v>0</v>
      </c>
      <c r="BD62" s="107">
        <v>3</v>
      </c>
      <c r="BE62" s="108">
        <v>1</v>
      </c>
      <c r="BF62" s="82">
        <f t="shared" si="159"/>
        <v>0.24</v>
      </c>
      <c r="BG62" s="82">
        <f t="shared" si="160"/>
        <v>0.28205128205128205</v>
      </c>
      <c r="BH62" s="83">
        <f t="shared" si="161"/>
        <v>0.2857142857142857</v>
      </c>
      <c r="BI62" s="83">
        <f t="shared" si="162"/>
        <v>0.30136986301369861</v>
      </c>
      <c r="BJ62" s="83">
        <f t="shared" si="163"/>
        <v>0.3235294117647059</v>
      </c>
      <c r="BK62" s="2">
        <v>35</v>
      </c>
      <c r="BL62" s="2">
        <v>36</v>
      </c>
      <c r="BM62" s="2">
        <v>24</v>
      </c>
      <c r="BN62" s="2">
        <v>17</v>
      </c>
      <c r="BO62" s="2">
        <v>8</v>
      </c>
      <c r="BP62" s="2">
        <v>12</v>
      </c>
      <c r="BQ62" s="109">
        <v>1</v>
      </c>
      <c r="BR62" s="109">
        <v>3</v>
      </c>
      <c r="BS62" s="110">
        <v>6</v>
      </c>
      <c r="BT62" s="109">
        <v>2</v>
      </c>
      <c r="BU62" s="109">
        <v>10</v>
      </c>
      <c r="BV62" s="109">
        <v>19</v>
      </c>
      <c r="BW62" s="109">
        <v>0</v>
      </c>
      <c r="BX62" s="84">
        <f t="shared" si="105"/>
        <v>31</v>
      </c>
      <c r="BY62" s="111">
        <v>1</v>
      </c>
      <c r="BZ62" s="109">
        <v>3</v>
      </c>
      <c r="CA62" s="109">
        <v>0</v>
      </c>
      <c r="CB62" s="2">
        <v>0</v>
      </c>
      <c r="CC62" s="112">
        <f t="shared" si="106"/>
        <v>5.7142857142857141E-2</v>
      </c>
      <c r="CD62" s="112">
        <f t="shared" si="107"/>
        <v>0.27777777777777779</v>
      </c>
      <c r="CE62" s="112">
        <f t="shared" si="108"/>
        <v>0.29473684210526313</v>
      </c>
      <c r="CF62" s="112">
        <f t="shared" si="109"/>
        <v>0.43333333333333335</v>
      </c>
      <c r="CG62" s="112">
        <f t="shared" si="110"/>
        <v>0.66666666666666663</v>
      </c>
      <c r="CH62" s="87">
        <f t="shared" si="111"/>
        <v>8</v>
      </c>
      <c r="CI62" s="31">
        <f t="shared" si="112"/>
        <v>13</v>
      </c>
      <c r="CJ62" s="31">
        <f t="shared" si="113"/>
        <v>0</v>
      </c>
      <c r="CK62" s="31">
        <f t="shared" si="114"/>
        <v>0</v>
      </c>
      <c r="CL62" s="31">
        <f t="shared" si="115"/>
        <v>0</v>
      </c>
      <c r="CM62" s="113">
        <f t="shared" si="116"/>
        <v>0</v>
      </c>
      <c r="CN62" s="31">
        <f t="shared" si="117"/>
        <v>0</v>
      </c>
      <c r="CO62" s="31">
        <f t="shared" si="118"/>
        <v>0</v>
      </c>
      <c r="CP62" s="31">
        <f t="shared" si="119"/>
        <v>0</v>
      </c>
      <c r="CQ62" s="31">
        <f t="shared" si="120"/>
        <v>0</v>
      </c>
      <c r="CU62" s="88">
        <f t="shared" si="73"/>
        <v>0</v>
      </c>
      <c r="DC62" s="88">
        <f t="shared" si="121"/>
        <v>0</v>
      </c>
      <c r="DH62" s="32">
        <v>1</v>
      </c>
      <c r="DI62" s="32">
        <v>3</v>
      </c>
      <c r="DJ62" s="32">
        <v>5</v>
      </c>
      <c r="DK62" s="88">
        <f t="shared" si="122"/>
        <v>31</v>
      </c>
      <c r="DL62" s="32">
        <v>2</v>
      </c>
      <c r="DM62" s="32">
        <v>10</v>
      </c>
      <c r="DN62" s="32">
        <v>19</v>
      </c>
      <c r="DO62" s="32">
        <v>0</v>
      </c>
      <c r="DS62" s="88">
        <f t="shared" si="123"/>
        <v>0</v>
      </c>
      <c r="DZ62" s="32">
        <v>1</v>
      </c>
      <c r="EA62" s="88">
        <f t="shared" si="124"/>
        <v>0</v>
      </c>
      <c r="EI62" s="88">
        <f t="shared" si="125"/>
        <v>0</v>
      </c>
      <c r="EQ62" s="88">
        <f t="shared" si="126"/>
        <v>0</v>
      </c>
      <c r="EY62" s="88">
        <f t="shared" si="127"/>
        <v>0</v>
      </c>
      <c r="FG62" s="88">
        <f t="shared" si="128"/>
        <v>0</v>
      </c>
      <c r="FO62" s="88">
        <f t="shared" si="129"/>
        <v>0</v>
      </c>
      <c r="FW62" s="110">
        <f t="shared" si="130"/>
        <v>0</v>
      </c>
      <c r="GB62" s="110">
        <f t="shared" si="131"/>
        <v>0</v>
      </c>
      <c r="GC62" s="110">
        <f t="shared" si="132"/>
        <v>0</v>
      </c>
      <c r="GD62" s="110">
        <f t="shared" si="133"/>
        <v>0</v>
      </c>
      <c r="GE62" s="110">
        <f t="shared" si="134"/>
        <v>0</v>
      </c>
      <c r="GF62" s="110">
        <f t="shared" si="135"/>
        <v>0</v>
      </c>
      <c r="GG62" s="110">
        <f t="shared" si="136"/>
        <v>0</v>
      </c>
      <c r="GH62" s="110">
        <f t="shared" si="137"/>
        <v>0</v>
      </c>
      <c r="GI62" s="110">
        <f t="shared" si="138"/>
        <v>0</v>
      </c>
      <c r="GJ62" s="114">
        <f t="shared" si="164"/>
        <v>-6.0606060606060705E-2</v>
      </c>
      <c r="GK62" s="90">
        <f t="shared" si="165"/>
        <v>0</v>
      </c>
      <c r="GL62" s="92" t="s">
        <v>2327</v>
      </c>
      <c r="GM62" s="92" t="s">
        <v>1714</v>
      </c>
      <c r="GN62" s="92" t="s">
        <v>2163</v>
      </c>
      <c r="GO62" s="92" t="s">
        <v>2002</v>
      </c>
      <c r="GP62" s="92" t="s">
        <v>2213</v>
      </c>
      <c r="GQ62" s="2" t="s">
        <v>1876</v>
      </c>
      <c r="GR62" s="115">
        <v>41</v>
      </c>
      <c r="GS62" s="31">
        <f t="shared" si="141"/>
        <v>1</v>
      </c>
      <c r="GT62" s="31">
        <f t="shared" si="142"/>
        <v>6</v>
      </c>
      <c r="GU62" s="31">
        <f t="shared" si="143"/>
        <v>3</v>
      </c>
      <c r="GV62" s="31">
        <f t="shared" si="144"/>
        <v>31</v>
      </c>
      <c r="GW62" s="31">
        <f t="shared" si="145"/>
        <v>19</v>
      </c>
      <c r="GX62" s="31">
        <f t="shared" si="146"/>
        <v>29</v>
      </c>
    </row>
    <row r="63" spans="1:208" ht="15.75" hidden="1" customHeight="1" x14ac:dyDescent="0.25">
      <c r="A63" s="22" t="s">
        <v>1110</v>
      </c>
      <c r="B63" s="35" t="s">
        <v>51</v>
      </c>
      <c r="C63" s="35" t="s">
        <v>1119</v>
      </c>
      <c r="D63" s="35" t="s">
        <v>51</v>
      </c>
      <c r="E63" s="123"/>
      <c r="F63" s="123"/>
      <c r="G63" s="123"/>
      <c r="H63" s="123"/>
      <c r="I63" s="95"/>
      <c r="J63" s="119"/>
      <c r="K63" s="119"/>
      <c r="L63" s="119"/>
      <c r="M63" s="119"/>
      <c r="N63" s="119"/>
      <c r="O63" s="119"/>
      <c r="P63" s="120"/>
      <c r="Q63" s="120"/>
      <c r="R63" s="120"/>
      <c r="S63" s="70"/>
      <c r="T63" s="70"/>
      <c r="U63" s="70"/>
      <c r="V63" s="70"/>
      <c r="W63" s="70"/>
      <c r="X63" s="124"/>
      <c r="Y63" s="124"/>
      <c r="Z63" s="124"/>
      <c r="AA63" s="124"/>
      <c r="AB63" s="124"/>
      <c r="AC63" s="124"/>
      <c r="AD63" s="17"/>
      <c r="AE63" s="17"/>
      <c r="AF63" s="100"/>
      <c r="AG63" s="18"/>
      <c r="AH63" s="18"/>
      <c r="AI63" s="18"/>
      <c r="AJ63" s="18"/>
      <c r="AK63" s="18"/>
      <c r="AL63" s="18"/>
      <c r="AM63" s="18"/>
      <c r="AN63" s="18"/>
      <c r="AO63" s="18"/>
      <c r="AP63" s="74"/>
      <c r="AQ63" s="74"/>
      <c r="AR63" s="104"/>
      <c r="AS63" s="104"/>
      <c r="AT63" s="104"/>
      <c r="AU63" s="105"/>
      <c r="AV63" s="105"/>
      <c r="AW63" s="105"/>
      <c r="AX63" s="100"/>
      <c r="AY63" s="122"/>
      <c r="AZ63" s="122"/>
      <c r="BA63" s="122"/>
      <c r="BB63" s="122"/>
      <c r="BC63" s="122"/>
      <c r="BD63" s="107"/>
      <c r="BE63" s="122"/>
      <c r="BF63" s="82"/>
      <c r="BG63" s="82"/>
      <c r="BH63" s="83"/>
      <c r="BI63" s="83"/>
      <c r="BJ63" s="83"/>
      <c r="BK63" s="2">
        <v>166</v>
      </c>
      <c r="BL63" s="2">
        <v>210</v>
      </c>
      <c r="BM63" s="2">
        <v>152</v>
      </c>
      <c r="BN63" s="2">
        <v>103</v>
      </c>
      <c r="BO63" s="2">
        <v>61</v>
      </c>
      <c r="BP63" s="2">
        <v>49</v>
      </c>
      <c r="BQ63" s="109">
        <v>6</v>
      </c>
      <c r="BR63" s="109">
        <v>8</v>
      </c>
      <c r="BS63" s="110">
        <v>10</v>
      </c>
      <c r="BT63" s="109">
        <v>6</v>
      </c>
      <c r="BU63" s="109">
        <v>49</v>
      </c>
      <c r="BV63" s="109">
        <v>97</v>
      </c>
      <c r="BW63" s="109">
        <v>2</v>
      </c>
      <c r="BX63" s="84">
        <f t="shared" si="105"/>
        <v>154</v>
      </c>
      <c r="BY63" s="111">
        <v>4</v>
      </c>
      <c r="BZ63" s="109">
        <v>22</v>
      </c>
      <c r="CA63" s="109">
        <v>2</v>
      </c>
      <c r="CB63" s="2">
        <v>24</v>
      </c>
      <c r="CC63" s="112">
        <f t="shared" si="106"/>
        <v>3.614457831325301E-2</v>
      </c>
      <c r="CD63" s="112">
        <f t="shared" si="107"/>
        <v>0.23333333333333334</v>
      </c>
      <c r="CE63" s="112">
        <f t="shared" si="108"/>
        <v>0.24621212121212122</v>
      </c>
      <c r="CF63" s="112">
        <f t="shared" si="109"/>
        <v>0.34254143646408841</v>
      </c>
      <c r="CG63" s="112">
        <f t="shared" si="110"/>
        <v>0.49342105263157893</v>
      </c>
      <c r="CH63" s="87">
        <f t="shared" si="111"/>
        <v>77</v>
      </c>
      <c r="CI63" s="31">
        <f t="shared" si="112"/>
        <v>92</v>
      </c>
      <c r="CJ63" s="31">
        <f t="shared" si="113"/>
        <v>0</v>
      </c>
      <c r="CK63" s="31">
        <f t="shared" si="114"/>
        <v>0</v>
      </c>
      <c r="CL63" s="31">
        <f t="shared" si="115"/>
        <v>0</v>
      </c>
      <c r="CM63" s="113">
        <f t="shared" si="116"/>
        <v>0</v>
      </c>
      <c r="CN63" s="31">
        <f t="shared" si="117"/>
        <v>0</v>
      </c>
      <c r="CO63" s="31">
        <f t="shared" si="118"/>
        <v>0</v>
      </c>
      <c r="CP63" s="31">
        <f t="shared" si="119"/>
        <v>0</v>
      </c>
      <c r="CQ63" s="31">
        <f t="shared" si="120"/>
        <v>0</v>
      </c>
      <c r="CU63" s="88">
        <f t="shared" si="73"/>
        <v>0</v>
      </c>
      <c r="DC63" s="88">
        <f t="shared" si="121"/>
        <v>0</v>
      </c>
      <c r="DH63" s="32">
        <v>1</v>
      </c>
      <c r="DI63" s="32">
        <v>3</v>
      </c>
      <c r="DJ63" s="32">
        <v>4</v>
      </c>
      <c r="DK63" s="88">
        <f t="shared" si="122"/>
        <v>53</v>
      </c>
      <c r="DL63" s="32">
        <v>4</v>
      </c>
      <c r="DM63" s="32">
        <v>26</v>
      </c>
      <c r="DN63" s="32">
        <v>23</v>
      </c>
      <c r="DO63" s="32">
        <v>0</v>
      </c>
      <c r="DP63" s="32">
        <v>5</v>
      </c>
      <c r="DQ63" s="32">
        <v>5</v>
      </c>
      <c r="DR63" s="32">
        <v>6</v>
      </c>
      <c r="DS63" s="88">
        <f t="shared" si="123"/>
        <v>101</v>
      </c>
      <c r="DT63" s="32">
        <v>2</v>
      </c>
      <c r="DU63" s="32">
        <v>23</v>
      </c>
      <c r="DV63" s="32">
        <v>74</v>
      </c>
      <c r="DW63" s="32">
        <v>2</v>
      </c>
      <c r="EA63" s="88">
        <f t="shared" si="124"/>
        <v>0</v>
      </c>
      <c r="EI63" s="88">
        <f t="shared" si="125"/>
        <v>0</v>
      </c>
      <c r="EQ63" s="88">
        <f t="shared" si="126"/>
        <v>0</v>
      </c>
      <c r="EY63" s="88">
        <f t="shared" si="127"/>
        <v>0</v>
      </c>
      <c r="FG63" s="88">
        <f t="shared" si="128"/>
        <v>0</v>
      </c>
      <c r="FO63" s="88">
        <f t="shared" si="129"/>
        <v>0</v>
      </c>
      <c r="FW63" s="110">
        <f t="shared" si="130"/>
        <v>0</v>
      </c>
      <c r="GB63" s="110">
        <f t="shared" si="131"/>
        <v>0</v>
      </c>
      <c r="GC63" s="110">
        <f t="shared" si="132"/>
        <v>0</v>
      </c>
      <c r="GD63" s="110">
        <f t="shared" si="133"/>
        <v>0</v>
      </c>
      <c r="GE63" s="110">
        <f t="shared" si="134"/>
        <v>0</v>
      </c>
      <c r="GF63" s="110">
        <f t="shared" si="135"/>
        <v>0</v>
      </c>
      <c r="GG63" s="110">
        <f t="shared" si="136"/>
        <v>0</v>
      </c>
      <c r="GH63" s="110">
        <f t="shared" si="137"/>
        <v>0</v>
      </c>
      <c r="GI63" s="110">
        <f t="shared" si="138"/>
        <v>0</v>
      </c>
      <c r="GJ63" s="114"/>
      <c r="GK63" s="90"/>
      <c r="GL63" s="2" t="s">
        <v>1607</v>
      </c>
      <c r="GM63" s="2" t="s">
        <v>2068</v>
      </c>
      <c r="GN63" s="2" t="s">
        <v>1703</v>
      </c>
      <c r="GO63" s="2" t="s">
        <v>2068</v>
      </c>
      <c r="GP63" s="2" t="s">
        <v>1376</v>
      </c>
      <c r="GQ63" s="2" t="s">
        <v>2328</v>
      </c>
      <c r="GR63" s="115">
        <v>207</v>
      </c>
      <c r="GS63" s="31">
        <f t="shared" si="141"/>
        <v>6</v>
      </c>
      <c r="GT63" s="31">
        <f t="shared" si="142"/>
        <v>10</v>
      </c>
      <c r="GU63" s="31">
        <f t="shared" si="143"/>
        <v>8</v>
      </c>
      <c r="GV63" s="31">
        <f t="shared" si="144"/>
        <v>154</v>
      </c>
      <c r="GW63" s="31">
        <f t="shared" si="145"/>
        <v>99</v>
      </c>
      <c r="GX63" s="31">
        <f t="shared" si="146"/>
        <v>148</v>
      </c>
    </row>
    <row r="64" spans="1:208" ht="15.75" hidden="1" customHeight="1" x14ac:dyDescent="0.25">
      <c r="A64" s="22" t="s">
        <v>1112</v>
      </c>
      <c r="B64" s="2" t="s">
        <v>57</v>
      </c>
      <c r="C64" s="116" t="s">
        <v>58</v>
      </c>
      <c r="D64" s="35" t="s">
        <v>57</v>
      </c>
      <c r="E64" s="117">
        <v>22</v>
      </c>
      <c r="F64" s="117">
        <v>39</v>
      </c>
      <c r="G64" s="117">
        <v>57</v>
      </c>
      <c r="H64" s="117">
        <v>118</v>
      </c>
      <c r="I64" s="95">
        <v>6</v>
      </c>
      <c r="J64" s="118">
        <v>1</v>
      </c>
      <c r="K64" s="118">
        <v>57</v>
      </c>
      <c r="L64" s="118">
        <v>52</v>
      </c>
      <c r="M64" s="118">
        <v>110</v>
      </c>
      <c r="N64" s="119">
        <v>15</v>
      </c>
      <c r="O64" s="119">
        <v>7</v>
      </c>
      <c r="P64" s="120">
        <v>82</v>
      </c>
      <c r="Q64" s="120">
        <v>117</v>
      </c>
      <c r="R64" s="120">
        <v>83</v>
      </c>
      <c r="S64" s="70">
        <f t="shared" ref="S64:S95" si="166">J64/P64</f>
        <v>1.2195121951219513E-2</v>
      </c>
      <c r="T64" s="70">
        <f t="shared" ref="T64:T95" si="167">K64/Q64</f>
        <v>0.48717948717948717</v>
      </c>
      <c r="U64" s="70">
        <f t="shared" ref="U64:U95" si="168">((J64+K64+L64)-N64)/(P64+Q64+R64)</f>
        <v>0.33687943262411346</v>
      </c>
      <c r="V64" s="70">
        <f t="shared" ref="V64:V95" si="169">((K64+L64)-N64)/(Q64+R64)</f>
        <v>0.47</v>
      </c>
      <c r="W64" s="70">
        <f t="shared" ref="W64:W95" si="170">(L64-N64)/R64</f>
        <v>0.44578313253012047</v>
      </c>
      <c r="X64" s="121">
        <v>106</v>
      </c>
      <c r="Y64" s="121">
        <v>82</v>
      </c>
      <c r="Z64" s="121">
        <v>117</v>
      </c>
      <c r="AA64" s="121">
        <v>83</v>
      </c>
      <c r="AB64" s="121">
        <v>26</v>
      </c>
      <c r="AC64" s="121">
        <v>16</v>
      </c>
      <c r="AD64" s="17">
        <v>6</v>
      </c>
      <c r="AE64" s="17">
        <v>7</v>
      </c>
      <c r="AF64" s="100">
        <v>7</v>
      </c>
      <c r="AG64" s="101">
        <v>8</v>
      </c>
      <c r="AH64" s="101">
        <v>38</v>
      </c>
      <c r="AI64" s="101">
        <v>52</v>
      </c>
      <c r="AJ64" s="101">
        <v>1</v>
      </c>
      <c r="AK64" s="101">
        <f t="shared" ref="AK64:AK95" si="171">AG64+AH64+AI64+AJ64</f>
        <v>99</v>
      </c>
      <c r="AL64" s="101">
        <f t="shared" ref="AL64:AL95" si="172">AM64-AJ64</f>
        <v>12</v>
      </c>
      <c r="AM64" s="101">
        <v>13</v>
      </c>
      <c r="AN64" s="102">
        <v>6</v>
      </c>
      <c r="AO64" s="103">
        <v>7</v>
      </c>
      <c r="AP64" s="74">
        <f t="shared" ref="AP64:AP95" si="173">AG64/Y64</f>
        <v>9.7560975609756101E-2</v>
      </c>
      <c r="AQ64" s="74">
        <f t="shared" ref="AQ64:AQ95" si="174">AH64/Z64</f>
        <v>0.3247863247863248</v>
      </c>
      <c r="AR64" s="104">
        <f t="shared" ref="AR64:AR95" si="175">((AG64+AH64+AI64)-AL64)/(Y64+Z64+AA64)</f>
        <v>0.30496453900709219</v>
      </c>
      <c r="AS64" s="104">
        <f t="shared" ref="AS64:AS95" si="176">((AH64+AI64)-AL64)/(Z64+AA64)</f>
        <v>0.39</v>
      </c>
      <c r="AT64" s="104">
        <f t="shared" ref="AT64:AT95" si="177">(AI64-AL64)/AA64</f>
        <v>0.48192771084337349</v>
      </c>
      <c r="AU64" s="105">
        <v>85</v>
      </c>
      <c r="AV64" s="105">
        <v>108</v>
      </c>
      <c r="AW64" s="105">
        <v>87</v>
      </c>
      <c r="AX64" s="100">
        <v>7</v>
      </c>
      <c r="AY64" s="106">
        <v>102</v>
      </c>
      <c r="AZ64" s="106">
        <v>8</v>
      </c>
      <c r="BA64" s="106">
        <v>41</v>
      </c>
      <c r="BB64" s="106">
        <v>49</v>
      </c>
      <c r="BC64" s="106">
        <v>4</v>
      </c>
      <c r="BD64" s="107">
        <v>16</v>
      </c>
      <c r="BE64" s="108">
        <v>8</v>
      </c>
      <c r="BF64" s="82">
        <f t="shared" ref="BF64:BF95" si="178">AZ64/AW64</f>
        <v>9.1954022988505746E-2</v>
      </c>
      <c r="BG64" s="82">
        <f t="shared" ref="BG64:BG95" si="179">BA64/AV64</f>
        <v>0.37962962962962965</v>
      </c>
      <c r="BH64" s="83">
        <f t="shared" ref="BH64:BH95" si="180">((AZ64+BA64+BB64)-BD64)/(AW64+AV64+AU64)</f>
        <v>0.29285714285714287</v>
      </c>
      <c r="BI64" s="83">
        <f t="shared" ref="BI64:BI95" si="181">((BA64+BB64)-BD64)/(AV64+AU64)</f>
        <v>0.38341968911917096</v>
      </c>
      <c r="BJ64" s="83">
        <f t="shared" ref="BJ64:BJ95" si="182">(BB64-BD64)/AU64</f>
        <v>0.38823529411764707</v>
      </c>
      <c r="BK64" s="2">
        <v>94</v>
      </c>
      <c r="BL64" s="2">
        <v>98</v>
      </c>
      <c r="BM64" s="2">
        <v>86</v>
      </c>
      <c r="BN64" s="2">
        <v>54</v>
      </c>
      <c r="BO64" s="2">
        <v>28</v>
      </c>
      <c r="BP64" s="2">
        <v>23</v>
      </c>
      <c r="BQ64" s="109">
        <v>6</v>
      </c>
      <c r="BR64" s="109">
        <v>7</v>
      </c>
      <c r="BS64" s="110">
        <v>8</v>
      </c>
      <c r="BT64" s="109">
        <v>6</v>
      </c>
      <c r="BU64" s="109">
        <v>36</v>
      </c>
      <c r="BV64" s="109">
        <v>51</v>
      </c>
      <c r="BW64" s="109">
        <v>2</v>
      </c>
      <c r="BX64" s="84">
        <f t="shared" si="105"/>
        <v>95</v>
      </c>
      <c r="BY64" s="111">
        <v>2</v>
      </c>
      <c r="BZ64" s="109">
        <v>9</v>
      </c>
      <c r="CA64" s="109">
        <v>2</v>
      </c>
      <c r="CB64" s="2">
        <v>7</v>
      </c>
      <c r="CC64" s="112">
        <f t="shared" si="106"/>
        <v>6.3829787234042548E-2</v>
      </c>
      <c r="CD64" s="112">
        <f t="shared" si="107"/>
        <v>0.36734693877551022</v>
      </c>
      <c r="CE64" s="112">
        <f t="shared" si="108"/>
        <v>0.30215827338129497</v>
      </c>
      <c r="CF64" s="112">
        <f t="shared" si="109"/>
        <v>0.42391304347826086</v>
      </c>
      <c r="CG64" s="112">
        <f t="shared" si="110"/>
        <v>0.48837209302325579</v>
      </c>
      <c r="CH64" s="87">
        <f t="shared" si="111"/>
        <v>44</v>
      </c>
      <c r="CI64" s="31">
        <f t="shared" si="112"/>
        <v>56</v>
      </c>
      <c r="CJ64" s="31">
        <f t="shared" si="113"/>
        <v>0</v>
      </c>
      <c r="CK64" s="31">
        <f t="shared" si="114"/>
        <v>0</v>
      </c>
      <c r="CL64" s="31">
        <f t="shared" si="115"/>
        <v>0</v>
      </c>
      <c r="CM64" s="113">
        <f t="shared" si="116"/>
        <v>0</v>
      </c>
      <c r="CN64" s="31">
        <f t="shared" si="117"/>
        <v>0</v>
      </c>
      <c r="CO64" s="31">
        <f t="shared" si="118"/>
        <v>0</v>
      </c>
      <c r="CP64" s="31">
        <f t="shared" si="119"/>
        <v>0</v>
      </c>
      <c r="CQ64" s="31">
        <f t="shared" si="120"/>
        <v>0</v>
      </c>
      <c r="CU64" s="88">
        <f t="shared" si="73"/>
        <v>0</v>
      </c>
      <c r="DC64" s="88">
        <f t="shared" si="121"/>
        <v>0</v>
      </c>
      <c r="DK64" s="88">
        <f t="shared" si="122"/>
        <v>0</v>
      </c>
      <c r="DP64" s="32">
        <v>5</v>
      </c>
      <c r="DQ64" s="32">
        <v>6</v>
      </c>
      <c r="DR64" s="32">
        <v>6</v>
      </c>
      <c r="DS64" s="88">
        <f t="shared" si="123"/>
        <v>84</v>
      </c>
      <c r="DT64" s="32">
        <v>6</v>
      </c>
      <c r="DU64" s="32">
        <v>30</v>
      </c>
      <c r="DV64" s="32">
        <v>46</v>
      </c>
      <c r="DW64" s="32">
        <v>2</v>
      </c>
      <c r="EA64" s="88">
        <f t="shared" si="124"/>
        <v>0</v>
      </c>
      <c r="EI64" s="88">
        <f t="shared" si="125"/>
        <v>0</v>
      </c>
      <c r="EQ64" s="88">
        <f t="shared" si="126"/>
        <v>0</v>
      </c>
      <c r="EV64" s="32">
        <v>1</v>
      </c>
      <c r="EW64" s="32">
        <v>1</v>
      </c>
      <c r="EX64" s="32">
        <v>2</v>
      </c>
      <c r="EY64" s="88">
        <f t="shared" si="127"/>
        <v>11</v>
      </c>
      <c r="EZ64" s="32">
        <v>0</v>
      </c>
      <c r="FA64" s="32">
        <v>6</v>
      </c>
      <c r="FB64" s="32">
        <v>5</v>
      </c>
      <c r="FC64" s="32">
        <v>0</v>
      </c>
      <c r="FG64" s="88">
        <f t="shared" si="128"/>
        <v>0</v>
      </c>
      <c r="FO64" s="88">
        <f t="shared" si="129"/>
        <v>0</v>
      </c>
      <c r="FW64" s="110">
        <f t="shared" si="130"/>
        <v>0</v>
      </c>
      <c r="GB64" s="110">
        <f t="shared" si="131"/>
        <v>1</v>
      </c>
      <c r="GC64" s="110">
        <f t="shared" si="132"/>
        <v>1</v>
      </c>
      <c r="GD64" s="110">
        <f t="shared" si="133"/>
        <v>2</v>
      </c>
      <c r="GE64" s="110">
        <f t="shared" si="134"/>
        <v>11</v>
      </c>
      <c r="GF64" s="110">
        <f t="shared" si="135"/>
        <v>0</v>
      </c>
      <c r="GG64" s="110">
        <f t="shared" si="136"/>
        <v>6</v>
      </c>
      <c r="GH64" s="110">
        <f t="shared" si="137"/>
        <v>5</v>
      </c>
      <c r="GI64" s="110">
        <f t="shared" si="138"/>
        <v>0</v>
      </c>
      <c r="GJ64" s="114">
        <f t="shared" ref="GJ64:GJ95" si="183">(CG64-W64)/W64</f>
        <v>9.5537397862979226E-2</v>
      </c>
      <c r="GK64" s="90">
        <f t="shared" ref="GK64:GK95" si="184">(BX64-AY64)/AY64</f>
        <v>-6.8627450980392163E-2</v>
      </c>
      <c r="GL64" s="2" t="s">
        <v>1516</v>
      </c>
      <c r="GM64" s="92" t="s">
        <v>2294</v>
      </c>
      <c r="GN64" s="92" t="s">
        <v>1704</v>
      </c>
      <c r="GO64" s="2" t="s">
        <v>2049</v>
      </c>
      <c r="GP64" s="2" t="s">
        <v>1543</v>
      </c>
      <c r="GQ64" s="2" t="s">
        <v>1739</v>
      </c>
      <c r="GR64" s="115">
        <v>102</v>
      </c>
      <c r="GS64" s="31">
        <f t="shared" si="141"/>
        <v>5</v>
      </c>
      <c r="GT64" s="31">
        <f t="shared" si="142"/>
        <v>6</v>
      </c>
      <c r="GU64" s="31">
        <f t="shared" si="143"/>
        <v>6</v>
      </c>
      <c r="GV64" s="31">
        <f t="shared" si="144"/>
        <v>84</v>
      </c>
      <c r="GW64" s="31">
        <f t="shared" si="145"/>
        <v>48</v>
      </c>
      <c r="GX64" s="31">
        <f t="shared" si="146"/>
        <v>78</v>
      </c>
      <c r="GY64" s="33"/>
      <c r="GZ64" s="33"/>
    </row>
    <row r="65" spans="1:208" ht="15.75" hidden="1" customHeight="1" x14ac:dyDescent="0.25">
      <c r="A65" s="22" t="s">
        <v>1112</v>
      </c>
      <c r="B65" s="2" t="s">
        <v>57</v>
      </c>
      <c r="C65" s="116" t="s">
        <v>59</v>
      </c>
      <c r="D65" s="35" t="s">
        <v>57</v>
      </c>
      <c r="E65" s="117">
        <v>25</v>
      </c>
      <c r="F65" s="117">
        <v>106</v>
      </c>
      <c r="G65" s="117">
        <v>123</v>
      </c>
      <c r="H65" s="117">
        <v>254</v>
      </c>
      <c r="I65" s="95">
        <v>18</v>
      </c>
      <c r="J65" s="118">
        <v>22</v>
      </c>
      <c r="K65" s="118">
        <v>93</v>
      </c>
      <c r="L65" s="118">
        <v>147</v>
      </c>
      <c r="M65" s="118">
        <v>262</v>
      </c>
      <c r="N65" s="119">
        <v>34</v>
      </c>
      <c r="O65" s="119">
        <v>9</v>
      </c>
      <c r="P65" s="120">
        <v>166</v>
      </c>
      <c r="Q65" s="120">
        <v>231</v>
      </c>
      <c r="R65" s="120">
        <v>144</v>
      </c>
      <c r="S65" s="70">
        <f t="shared" si="166"/>
        <v>0.13253012048192772</v>
      </c>
      <c r="T65" s="70">
        <f t="shared" si="167"/>
        <v>0.40259740259740262</v>
      </c>
      <c r="U65" s="70">
        <f t="shared" si="168"/>
        <v>0.42144177449168208</v>
      </c>
      <c r="V65" s="70">
        <f t="shared" si="169"/>
        <v>0.54933333333333334</v>
      </c>
      <c r="W65" s="70">
        <f t="shared" si="170"/>
        <v>0.78472222222222221</v>
      </c>
      <c r="X65" s="121">
        <v>222</v>
      </c>
      <c r="Y65" s="121">
        <v>166</v>
      </c>
      <c r="Z65" s="121">
        <v>231</v>
      </c>
      <c r="AA65" s="121">
        <v>144</v>
      </c>
      <c r="AB65" s="121">
        <v>77</v>
      </c>
      <c r="AC65" s="121">
        <v>35</v>
      </c>
      <c r="AD65" s="17">
        <v>10</v>
      </c>
      <c r="AE65" s="17">
        <v>15</v>
      </c>
      <c r="AF65" s="100">
        <v>20</v>
      </c>
      <c r="AG65" s="101">
        <v>22</v>
      </c>
      <c r="AH65" s="101">
        <v>102</v>
      </c>
      <c r="AI65" s="101">
        <v>144</v>
      </c>
      <c r="AJ65" s="101">
        <v>8</v>
      </c>
      <c r="AK65" s="101">
        <f t="shared" si="171"/>
        <v>276</v>
      </c>
      <c r="AL65" s="101">
        <f t="shared" si="172"/>
        <v>48</v>
      </c>
      <c r="AM65" s="101">
        <v>56</v>
      </c>
      <c r="AN65" s="102">
        <v>4</v>
      </c>
      <c r="AO65" s="103">
        <v>24</v>
      </c>
      <c r="AP65" s="74">
        <f t="shared" si="173"/>
        <v>0.13253012048192772</v>
      </c>
      <c r="AQ65" s="74">
        <f t="shared" si="174"/>
        <v>0.44155844155844154</v>
      </c>
      <c r="AR65" s="104">
        <f t="shared" si="175"/>
        <v>0.40665434380776339</v>
      </c>
      <c r="AS65" s="104">
        <f t="shared" si="176"/>
        <v>0.52800000000000002</v>
      </c>
      <c r="AT65" s="104">
        <f t="shared" si="177"/>
        <v>0.66666666666666663</v>
      </c>
      <c r="AU65" s="105">
        <v>168</v>
      </c>
      <c r="AV65" s="105">
        <v>218</v>
      </c>
      <c r="AW65" s="105">
        <v>172</v>
      </c>
      <c r="AX65" s="100">
        <v>19</v>
      </c>
      <c r="AY65" s="106">
        <v>275</v>
      </c>
      <c r="AZ65" s="106">
        <v>15</v>
      </c>
      <c r="BA65" s="106">
        <v>95</v>
      </c>
      <c r="BB65" s="106">
        <v>153</v>
      </c>
      <c r="BC65" s="106">
        <v>12</v>
      </c>
      <c r="BD65" s="107">
        <v>36</v>
      </c>
      <c r="BE65" s="108">
        <v>6</v>
      </c>
      <c r="BF65" s="82">
        <f t="shared" si="178"/>
        <v>8.7209302325581398E-2</v>
      </c>
      <c r="BG65" s="82">
        <f t="shared" si="179"/>
        <v>0.43577981651376146</v>
      </c>
      <c r="BH65" s="83">
        <f t="shared" si="180"/>
        <v>0.40681003584229392</v>
      </c>
      <c r="BI65" s="83">
        <f t="shared" si="181"/>
        <v>0.54922279792746109</v>
      </c>
      <c r="BJ65" s="83">
        <f t="shared" si="182"/>
        <v>0.6964285714285714</v>
      </c>
      <c r="BK65" s="2">
        <v>140</v>
      </c>
      <c r="BL65" s="2">
        <v>213</v>
      </c>
      <c r="BM65" s="2">
        <v>182</v>
      </c>
      <c r="BN65" s="2">
        <v>119</v>
      </c>
      <c r="BO65" s="2">
        <v>52</v>
      </c>
      <c r="BP65" s="2">
        <v>47</v>
      </c>
      <c r="BQ65" s="109">
        <v>9</v>
      </c>
      <c r="BR65" s="109">
        <v>20</v>
      </c>
      <c r="BS65" s="110">
        <v>20</v>
      </c>
      <c r="BT65" s="109">
        <v>29</v>
      </c>
      <c r="BU65" s="109">
        <v>104</v>
      </c>
      <c r="BV65" s="109">
        <v>154</v>
      </c>
      <c r="BW65" s="109">
        <v>11</v>
      </c>
      <c r="BX65" s="84">
        <f t="shared" si="105"/>
        <v>298</v>
      </c>
      <c r="BY65" s="111">
        <v>3</v>
      </c>
      <c r="BZ65" s="109">
        <v>45</v>
      </c>
      <c r="CA65" s="109">
        <v>11</v>
      </c>
      <c r="CB65" s="2">
        <v>3</v>
      </c>
      <c r="CC65" s="112">
        <f t="shared" si="106"/>
        <v>0.20714285714285716</v>
      </c>
      <c r="CD65" s="112">
        <f t="shared" si="107"/>
        <v>0.48826291079812206</v>
      </c>
      <c r="CE65" s="112">
        <f t="shared" si="108"/>
        <v>0.45233644859813082</v>
      </c>
      <c r="CF65" s="112">
        <f t="shared" si="109"/>
        <v>0.53924050632911391</v>
      </c>
      <c r="CG65" s="112">
        <f t="shared" si="110"/>
        <v>0.59890109890109888</v>
      </c>
      <c r="CH65" s="87">
        <f t="shared" si="111"/>
        <v>73</v>
      </c>
      <c r="CI65" s="31">
        <f t="shared" si="112"/>
        <v>77</v>
      </c>
      <c r="CJ65" s="31">
        <f t="shared" si="113"/>
        <v>0</v>
      </c>
      <c r="CK65" s="31">
        <f t="shared" si="114"/>
        <v>0</v>
      </c>
      <c r="CL65" s="31">
        <f t="shared" si="115"/>
        <v>0</v>
      </c>
      <c r="CM65" s="113">
        <f t="shared" si="116"/>
        <v>0</v>
      </c>
      <c r="CN65" s="31">
        <f t="shared" si="117"/>
        <v>0</v>
      </c>
      <c r="CO65" s="31">
        <f t="shared" si="118"/>
        <v>0</v>
      </c>
      <c r="CP65" s="31">
        <f t="shared" si="119"/>
        <v>0</v>
      </c>
      <c r="CQ65" s="31">
        <f t="shared" si="120"/>
        <v>0</v>
      </c>
      <c r="CU65" s="88">
        <f t="shared" si="73"/>
        <v>0</v>
      </c>
      <c r="DC65" s="88">
        <f t="shared" si="121"/>
        <v>0</v>
      </c>
      <c r="DH65" s="32">
        <v>1</v>
      </c>
      <c r="DI65" s="32">
        <v>6</v>
      </c>
      <c r="DJ65" s="32">
        <v>4</v>
      </c>
      <c r="DK65" s="88">
        <f t="shared" si="122"/>
        <v>109</v>
      </c>
      <c r="DL65" s="32">
        <v>9</v>
      </c>
      <c r="DM65" s="32">
        <v>35</v>
      </c>
      <c r="DN65" s="32">
        <v>60</v>
      </c>
      <c r="DO65" s="32">
        <v>5</v>
      </c>
      <c r="DP65" s="32">
        <v>6</v>
      </c>
      <c r="DQ65" s="32">
        <v>8</v>
      </c>
      <c r="DR65" s="32">
        <v>7</v>
      </c>
      <c r="DS65" s="88">
        <f t="shared" si="123"/>
        <v>107</v>
      </c>
      <c r="DT65" s="32">
        <v>1</v>
      </c>
      <c r="DU65" s="32">
        <v>34</v>
      </c>
      <c r="DV65" s="32">
        <v>67</v>
      </c>
      <c r="DW65" s="32">
        <v>5</v>
      </c>
      <c r="DX65" s="32">
        <v>1</v>
      </c>
      <c r="DY65" s="32">
        <v>3</v>
      </c>
      <c r="DZ65" s="32">
        <v>2</v>
      </c>
      <c r="EA65" s="88">
        <f t="shared" si="124"/>
        <v>48</v>
      </c>
      <c r="EB65" s="32">
        <v>19</v>
      </c>
      <c r="EC65" s="32">
        <v>17</v>
      </c>
      <c r="ED65" s="32">
        <v>11</v>
      </c>
      <c r="EE65" s="32">
        <v>1</v>
      </c>
      <c r="EI65" s="88">
        <f t="shared" si="125"/>
        <v>0</v>
      </c>
      <c r="EQ65" s="88">
        <f t="shared" si="126"/>
        <v>0</v>
      </c>
      <c r="EV65" s="32">
        <v>1</v>
      </c>
      <c r="EW65" s="32">
        <v>3</v>
      </c>
      <c r="EX65" s="32">
        <v>7</v>
      </c>
      <c r="EY65" s="88">
        <f t="shared" si="127"/>
        <v>34</v>
      </c>
      <c r="EZ65" s="32">
        <v>0</v>
      </c>
      <c r="FA65" s="32">
        <v>18</v>
      </c>
      <c r="FB65" s="32">
        <v>16</v>
      </c>
      <c r="FC65" s="32">
        <v>0</v>
      </c>
      <c r="FG65" s="88">
        <f t="shared" si="128"/>
        <v>0</v>
      </c>
      <c r="FO65" s="88">
        <f t="shared" si="129"/>
        <v>0</v>
      </c>
      <c r="FW65" s="110">
        <f t="shared" si="130"/>
        <v>0</v>
      </c>
      <c r="GB65" s="110">
        <f t="shared" si="131"/>
        <v>1</v>
      </c>
      <c r="GC65" s="110">
        <f t="shared" si="132"/>
        <v>3</v>
      </c>
      <c r="GD65" s="110">
        <f t="shared" si="133"/>
        <v>7</v>
      </c>
      <c r="GE65" s="110">
        <f t="shared" si="134"/>
        <v>34</v>
      </c>
      <c r="GF65" s="110">
        <f t="shared" si="135"/>
        <v>0</v>
      </c>
      <c r="GG65" s="110">
        <f t="shared" si="136"/>
        <v>18</v>
      </c>
      <c r="GH65" s="110">
        <f t="shared" si="137"/>
        <v>16</v>
      </c>
      <c r="GI65" s="110">
        <f t="shared" si="138"/>
        <v>0</v>
      </c>
      <c r="GJ65" s="114">
        <f t="shared" si="183"/>
        <v>-0.23679859963045805</v>
      </c>
      <c r="GK65" s="90">
        <f t="shared" si="184"/>
        <v>8.3636363636363634E-2</v>
      </c>
      <c r="GL65" s="92" t="s">
        <v>1659</v>
      </c>
      <c r="GM65" s="2" t="s">
        <v>1658</v>
      </c>
      <c r="GN65" s="2" t="s">
        <v>1686</v>
      </c>
      <c r="GO65" s="2" t="s">
        <v>1477</v>
      </c>
      <c r="GP65" s="2" t="s">
        <v>2131</v>
      </c>
      <c r="GQ65" s="2" t="s">
        <v>1461</v>
      </c>
      <c r="GR65" s="115">
        <v>222</v>
      </c>
      <c r="GS65" s="31">
        <f t="shared" si="141"/>
        <v>8</v>
      </c>
      <c r="GT65" s="31">
        <f t="shared" si="142"/>
        <v>13</v>
      </c>
      <c r="GU65" s="31">
        <f t="shared" si="143"/>
        <v>17</v>
      </c>
      <c r="GV65" s="31">
        <f t="shared" si="144"/>
        <v>264</v>
      </c>
      <c r="GW65" s="31">
        <f t="shared" si="145"/>
        <v>149</v>
      </c>
      <c r="GX65" s="31">
        <f t="shared" si="146"/>
        <v>235</v>
      </c>
    </row>
    <row r="66" spans="1:208" ht="15.75" hidden="1" customHeight="1" x14ac:dyDescent="0.25">
      <c r="A66" s="22" t="s">
        <v>1112</v>
      </c>
      <c r="B66" s="2" t="s">
        <v>57</v>
      </c>
      <c r="C66" s="116" t="s">
        <v>60</v>
      </c>
      <c r="D66" s="35" t="s">
        <v>57</v>
      </c>
      <c r="E66" s="117">
        <v>3</v>
      </c>
      <c r="F66" s="117">
        <v>26</v>
      </c>
      <c r="G66" s="117">
        <v>11</v>
      </c>
      <c r="H66" s="117">
        <v>40</v>
      </c>
      <c r="I66" s="95">
        <v>3</v>
      </c>
      <c r="J66" s="118">
        <v>6</v>
      </c>
      <c r="K66" s="118">
        <v>15</v>
      </c>
      <c r="L66" s="118">
        <v>21</v>
      </c>
      <c r="M66" s="118">
        <v>42</v>
      </c>
      <c r="N66" s="119">
        <v>4</v>
      </c>
      <c r="O66" s="119">
        <v>4</v>
      </c>
      <c r="P66" s="120">
        <v>30</v>
      </c>
      <c r="Q66" s="120">
        <v>37</v>
      </c>
      <c r="R66" s="120">
        <v>30</v>
      </c>
      <c r="S66" s="70">
        <f t="shared" si="166"/>
        <v>0.2</v>
      </c>
      <c r="T66" s="70">
        <f t="shared" si="167"/>
        <v>0.40540540540540543</v>
      </c>
      <c r="U66" s="70">
        <f t="shared" si="168"/>
        <v>0.39175257731958762</v>
      </c>
      <c r="V66" s="70">
        <f t="shared" si="169"/>
        <v>0.47761194029850745</v>
      </c>
      <c r="W66" s="70">
        <f t="shared" si="170"/>
        <v>0.56666666666666665</v>
      </c>
      <c r="X66" s="121">
        <v>37</v>
      </c>
      <c r="Y66" s="121">
        <v>30</v>
      </c>
      <c r="Z66" s="121">
        <v>37</v>
      </c>
      <c r="AA66" s="121">
        <v>30</v>
      </c>
      <c r="AB66" s="121">
        <v>12</v>
      </c>
      <c r="AC66" s="121">
        <v>9</v>
      </c>
      <c r="AD66" s="17">
        <v>3</v>
      </c>
      <c r="AE66" s="17">
        <v>4</v>
      </c>
      <c r="AF66" s="100">
        <v>3</v>
      </c>
      <c r="AG66" s="101">
        <v>2</v>
      </c>
      <c r="AH66" s="101">
        <v>20</v>
      </c>
      <c r="AI66" s="101">
        <v>17</v>
      </c>
      <c r="AJ66" s="101">
        <v>0</v>
      </c>
      <c r="AK66" s="101">
        <f t="shared" si="171"/>
        <v>39</v>
      </c>
      <c r="AL66" s="101">
        <f t="shared" si="172"/>
        <v>7</v>
      </c>
      <c r="AM66" s="101">
        <v>7</v>
      </c>
      <c r="AN66" s="101"/>
      <c r="AO66" s="103">
        <v>4</v>
      </c>
      <c r="AP66" s="74">
        <f t="shared" si="173"/>
        <v>6.6666666666666666E-2</v>
      </c>
      <c r="AQ66" s="74">
        <f t="shared" si="174"/>
        <v>0.54054054054054057</v>
      </c>
      <c r="AR66" s="104">
        <f t="shared" si="175"/>
        <v>0.32989690721649484</v>
      </c>
      <c r="AS66" s="104">
        <f t="shared" si="176"/>
        <v>0.44776119402985076</v>
      </c>
      <c r="AT66" s="104">
        <f t="shared" si="177"/>
        <v>0.33333333333333331</v>
      </c>
      <c r="AU66" s="105">
        <v>30</v>
      </c>
      <c r="AV66" s="105">
        <v>38</v>
      </c>
      <c r="AW66" s="105">
        <v>27</v>
      </c>
      <c r="AX66" s="100">
        <v>3</v>
      </c>
      <c r="AY66" s="106">
        <v>32</v>
      </c>
      <c r="AZ66" s="106">
        <v>3</v>
      </c>
      <c r="BA66" s="106">
        <v>11</v>
      </c>
      <c r="BB66" s="106">
        <v>18</v>
      </c>
      <c r="BC66" s="106">
        <v>0</v>
      </c>
      <c r="BD66" s="107">
        <v>2</v>
      </c>
      <c r="BE66" s="108">
        <v>1</v>
      </c>
      <c r="BF66" s="82">
        <f t="shared" si="178"/>
        <v>0.1111111111111111</v>
      </c>
      <c r="BG66" s="82">
        <f t="shared" si="179"/>
        <v>0.28947368421052633</v>
      </c>
      <c r="BH66" s="83">
        <f t="shared" si="180"/>
        <v>0.31578947368421051</v>
      </c>
      <c r="BI66" s="83">
        <f t="shared" si="181"/>
        <v>0.39705882352941174</v>
      </c>
      <c r="BJ66" s="83">
        <f t="shared" si="182"/>
        <v>0.53333333333333333</v>
      </c>
      <c r="BK66" s="2">
        <v>33</v>
      </c>
      <c r="BL66" s="2">
        <v>29</v>
      </c>
      <c r="BM66" s="2">
        <v>29</v>
      </c>
      <c r="BN66" s="2">
        <v>21</v>
      </c>
      <c r="BO66" s="2">
        <v>9</v>
      </c>
      <c r="BP66" s="2">
        <v>9</v>
      </c>
      <c r="BQ66" s="109">
        <v>3</v>
      </c>
      <c r="BR66" s="109">
        <v>3</v>
      </c>
      <c r="BS66" s="110">
        <v>3</v>
      </c>
      <c r="BT66" s="109">
        <v>1</v>
      </c>
      <c r="BU66" s="109">
        <v>15</v>
      </c>
      <c r="BV66" s="109">
        <v>21</v>
      </c>
      <c r="BW66" s="109">
        <v>1</v>
      </c>
      <c r="BX66" s="84">
        <f t="shared" si="105"/>
        <v>38</v>
      </c>
      <c r="BY66" s="111">
        <v>0</v>
      </c>
      <c r="BZ66" s="109">
        <v>4</v>
      </c>
      <c r="CA66" s="109">
        <v>1</v>
      </c>
      <c r="CB66" s="2">
        <v>3</v>
      </c>
      <c r="CC66" s="112">
        <f t="shared" si="106"/>
        <v>3.0303030303030304E-2</v>
      </c>
      <c r="CD66" s="112">
        <f t="shared" si="107"/>
        <v>0.51724137931034486</v>
      </c>
      <c r="CE66" s="112">
        <f t="shared" si="108"/>
        <v>0.36263736263736263</v>
      </c>
      <c r="CF66" s="112">
        <f t="shared" si="109"/>
        <v>0.55172413793103448</v>
      </c>
      <c r="CG66" s="112">
        <f t="shared" si="110"/>
        <v>0.58620689655172409</v>
      </c>
      <c r="CH66" s="87">
        <f t="shared" si="111"/>
        <v>12</v>
      </c>
      <c r="CI66" s="31">
        <f t="shared" si="112"/>
        <v>14</v>
      </c>
      <c r="CJ66" s="31">
        <f t="shared" si="113"/>
        <v>0</v>
      </c>
      <c r="CK66" s="31">
        <f t="shared" si="114"/>
        <v>0</v>
      </c>
      <c r="CL66" s="31">
        <f t="shared" si="115"/>
        <v>0</v>
      </c>
      <c r="CM66" s="113">
        <f t="shared" si="116"/>
        <v>0</v>
      </c>
      <c r="CN66" s="31">
        <f t="shared" si="117"/>
        <v>0</v>
      </c>
      <c r="CO66" s="31">
        <f t="shared" si="118"/>
        <v>0</v>
      </c>
      <c r="CP66" s="31">
        <f t="shared" si="119"/>
        <v>0</v>
      </c>
      <c r="CQ66" s="31">
        <f t="shared" si="120"/>
        <v>0</v>
      </c>
      <c r="CU66" s="88">
        <f t="shared" si="73"/>
        <v>0</v>
      </c>
      <c r="DC66" s="88">
        <f t="shared" si="121"/>
        <v>0</v>
      </c>
      <c r="DK66" s="88">
        <f t="shared" si="122"/>
        <v>0</v>
      </c>
      <c r="DP66" s="32">
        <v>2</v>
      </c>
      <c r="DQ66" s="32">
        <v>2</v>
      </c>
      <c r="DR66" s="32">
        <v>2</v>
      </c>
      <c r="DS66" s="88">
        <f t="shared" si="123"/>
        <v>23</v>
      </c>
      <c r="DT66" s="32">
        <v>1</v>
      </c>
      <c r="DU66" s="32">
        <v>6</v>
      </c>
      <c r="DV66" s="32">
        <v>15</v>
      </c>
      <c r="DW66" s="32">
        <v>1</v>
      </c>
      <c r="EA66" s="88">
        <f t="shared" si="124"/>
        <v>0</v>
      </c>
      <c r="EI66" s="88">
        <f t="shared" si="125"/>
        <v>0</v>
      </c>
      <c r="EQ66" s="88">
        <f t="shared" si="126"/>
        <v>0</v>
      </c>
      <c r="EV66" s="32">
        <v>1</v>
      </c>
      <c r="EW66" s="32">
        <v>1</v>
      </c>
      <c r="EX66" s="32">
        <v>1</v>
      </c>
      <c r="EY66" s="88">
        <f t="shared" si="127"/>
        <v>15</v>
      </c>
      <c r="EZ66" s="32">
        <v>0</v>
      </c>
      <c r="FA66" s="32">
        <v>9</v>
      </c>
      <c r="FB66" s="32">
        <v>6</v>
      </c>
      <c r="FC66" s="32">
        <v>0</v>
      </c>
      <c r="FG66" s="88">
        <f t="shared" si="128"/>
        <v>0</v>
      </c>
      <c r="FO66" s="88">
        <f t="shared" si="129"/>
        <v>0</v>
      </c>
      <c r="FW66" s="110">
        <f t="shared" si="130"/>
        <v>0</v>
      </c>
      <c r="GB66" s="110">
        <f t="shared" si="131"/>
        <v>1</v>
      </c>
      <c r="GC66" s="110">
        <f t="shared" si="132"/>
        <v>1</v>
      </c>
      <c r="GD66" s="110">
        <f t="shared" si="133"/>
        <v>1</v>
      </c>
      <c r="GE66" s="110">
        <f t="shared" si="134"/>
        <v>15</v>
      </c>
      <c r="GF66" s="110">
        <f t="shared" si="135"/>
        <v>0</v>
      </c>
      <c r="GG66" s="110">
        <f t="shared" si="136"/>
        <v>9</v>
      </c>
      <c r="GH66" s="110">
        <f t="shared" si="137"/>
        <v>6</v>
      </c>
      <c r="GI66" s="110">
        <f t="shared" si="138"/>
        <v>0</v>
      </c>
      <c r="GJ66" s="114">
        <f t="shared" si="183"/>
        <v>3.4482758620689592E-2</v>
      </c>
      <c r="GK66" s="90">
        <f t="shared" si="184"/>
        <v>0.1875</v>
      </c>
      <c r="GL66" s="2" t="s">
        <v>1423</v>
      </c>
      <c r="GM66" s="92" t="s">
        <v>1811</v>
      </c>
      <c r="GN66" s="2" t="s">
        <v>2086</v>
      </c>
      <c r="GO66" s="2" t="s">
        <v>1808</v>
      </c>
      <c r="GP66" s="92" t="s">
        <v>2003</v>
      </c>
      <c r="GQ66" s="2" t="s">
        <v>1962</v>
      </c>
      <c r="GR66" s="115">
        <v>37</v>
      </c>
      <c r="GS66" s="31">
        <f t="shared" si="141"/>
        <v>2</v>
      </c>
      <c r="GT66" s="31">
        <f t="shared" si="142"/>
        <v>2</v>
      </c>
      <c r="GU66" s="31">
        <f t="shared" si="143"/>
        <v>2</v>
      </c>
      <c r="GV66" s="31">
        <f t="shared" si="144"/>
        <v>23</v>
      </c>
      <c r="GW66" s="31">
        <f t="shared" si="145"/>
        <v>16</v>
      </c>
      <c r="GX66" s="31">
        <f t="shared" si="146"/>
        <v>22</v>
      </c>
    </row>
    <row r="67" spans="1:208" ht="15.75" hidden="1" customHeight="1" x14ac:dyDescent="0.25">
      <c r="A67" s="22" t="s">
        <v>1112</v>
      </c>
      <c r="B67" s="2" t="s">
        <v>57</v>
      </c>
      <c r="C67" s="116" t="s">
        <v>992</v>
      </c>
      <c r="D67" s="35" t="s">
        <v>57</v>
      </c>
      <c r="E67" s="117">
        <v>487</v>
      </c>
      <c r="F67" s="117">
        <v>1211</v>
      </c>
      <c r="G67" s="117">
        <v>1360</v>
      </c>
      <c r="H67" s="117">
        <v>3058</v>
      </c>
      <c r="I67" s="95">
        <v>174</v>
      </c>
      <c r="J67" s="118">
        <v>344</v>
      </c>
      <c r="K67" s="118">
        <v>1052</v>
      </c>
      <c r="L67" s="118">
        <v>1416</v>
      </c>
      <c r="M67" s="118">
        <v>2812</v>
      </c>
      <c r="N67" s="119">
        <v>353</v>
      </c>
      <c r="O67" s="119">
        <v>51</v>
      </c>
      <c r="P67" s="120">
        <v>1388</v>
      </c>
      <c r="Q67" s="120">
        <v>1733</v>
      </c>
      <c r="R67" s="120">
        <v>1384</v>
      </c>
      <c r="S67" s="70">
        <f t="shared" si="166"/>
        <v>0.2478386167146974</v>
      </c>
      <c r="T67" s="70">
        <f t="shared" si="167"/>
        <v>0.60703981534910556</v>
      </c>
      <c r="U67" s="70">
        <f t="shared" si="168"/>
        <v>0.54583795782463929</v>
      </c>
      <c r="V67" s="70">
        <f t="shared" si="169"/>
        <v>0.67853705486044269</v>
      </c>
      <c r="W67" s="70">
        <f t="shared" si="170"/>
        <v>0.76806358381502893</v>
      </c>
      <c r="X67" s="121">
        <v>1740</v>
      </c>
      <c r="Y67" s="121">
        <v>1388</v>
      </c>
      <c r="Z67" s="121">
        <v>1733</v>
      </c>
      <c r="AA67" s="121">
        <v>1384</v>
      </c>
      <c r="AB67" s="121">
        <v>426</v>
      </c>
      <c r="AC67" s="121">
        <v>361</v>
      </c>
      <c r="AD67" s="17">
        <v>73</v>
      </c>
      <c r="AE67" s="17">
        <v>157</v>
      </c>
      <c r="AF67" s="100">
        <v>184</v>
      </c>
      <c r="AG67" s="101">
        <v>366</v>
      </c>
      <c r="AH67" s="101">
        <v>955</v>
      </c>
      <c r="AI67" s="101">
        <v>1347</v>
      </c>
      <c r="AJ67" s="101">
        <v>58</v>
      </c>
      <c r="AK67" s="101">
        <f t="shared" si="171"/>
        <v>2726</v>
      </c>
      <c r="AL67" s="101">
        <f t="shared" si="172"/>
        <v>300</v>
      </c>
      <c r="AM67" s="101">
        <v>358</v>
      </c>
      <c r="AN67" s="102">
        <v>44</v>
      </c>
      <c r="AO67" s="103">
        <v>120</v>
      </c>
      <c r="AP67" s="74">
        <f t="shared" si="173"/>
        <v>0.26368876080691644</v>
      </c>
      <c r="AQ67" s="74">
        <f t="shared" si="174"/>
        <v>0.55106751298326606</v>
      </c>
      <c r="AR67" s="104">
        <f t="shared" si="175"/>
        <v>0.52563817980022198</v>
      </c>
      <c r="AS67" s="104">
        <f t="shared" si="176"/>
        <v>0.64228424767404557</v>
      </c>
      <c r="AT67" s="104">
        <f t="shared" si="177"/>
        <v>0.75650289017341044</v>
      </c>
      <c r="AU67" s="105">
        <v>1418</v>
      </c>
      <c r="AV67" s="105">
        <v>1881</v>
      </c>
      <c r="AW67" s="105">
        <v>1444</v>
      </c>
      <c r="AX67" s="100">
        <v>192</v>
      </c>
      <c r="AY67" s="106">
        <v>2922</v>
      </c>
      <c r="AZ67" s="106">
        <v>378</v>
      </c>
      <c r="BA67" s="106">
        <v>1043</v>
      </c>
      <c r="BB67" s="106">
        <v>1425</v>
      </c>
      <c r="BC67" s="106">
        <v>76</v>
      </c>
      <c r="BD67" s="107">
        <v>321</v>
      </c>
      <c r="BE67" s="108">
        <v>56</v>
      </c>
      <c r="BF67" s="82">
        <f t="shared" si="178"/>
        <v>0.26177285318559557</v>
      </c>
      <c r="BG67" s="82">
        <f t="shared" si="179"/>
        <v>0.55449229133439659</v>
      </c>
      <c r="BH67" s="83">
        <f t="shared" si="180"/>
        <v>0.5323634830276196</v>
      </c>
      <c r="BI67" s="83">
        <f t="shared" si="181"/>
        <v>0.65080327371930891</v>
      </c>
      <c r="BJ67" s="83">
        <f t="shared" si="182"/>
        <v>0.77856135401974613</v>
      </c>
      <c r="BK67" s="2">
        <v>1397</v>
      </c>
      <c r="BL67" s="2">
        <v>1898</v>
      </c>
      <c r="BM67" s="2">
        <v>1459</v>
      </c>
      <c r="BN67" s="2">
        <v>1036</v>
      </c>
      <c r="BO67" s="2">
        <v>428</v>
      </c>
      <c r="BP67" s="2">
        <v>426</v>
      </c>
      <c r="BQ67" s="109">
        <v>80</v>
      </c>
      <c r="BR67" s="109">
        <v>211</v>
      </c>
      <c r="BS67" s="110">
        <v>193</v>
      </c>
      <c r="BT67" s="109">
        <v>396</v>
      </c>
      <c r="BU67" s="109">
        <v>1140</v>
      </c>
      <c r="BV67" s="109">
        <v>1629</v>
      </c>
      <c r="BW67" s="109">
        <v>77</v>
      </c>
      <c r="BX67" s="84">
        <f t="shared" si="105"/>
        <v>3242</v>
      </c>
      <c r="BY67" s="111">
        <v>21</v>
      </c>
      <c r="BZ67" s="109">
        <v>352</v>
      </c>
      <c r="CA67" s="109">
        <v>80</v>
      </c>
      <c r="CB67" s="2">
        <v>83</v>
      </c>
      <c r="CC67" s="112">
        <f t="shared" si="106"/>
        <v>0.28346456692913385</v>
      </c>
      <c r="CD67" s="112">
        <f t="shared" si="107"/>
        <v>0.6006322444678609</v>
      </c>
      <c r="CE67" s="112">
        <f t="shared" si="108"/>
        <v>0.59171224232225494</v>
      </c>
      <c r="CF67" s="112">
        <f t="shared" si="109"/>
        <v>0.7199880845993446</v>
      </c>
      <c r="CG67" s="112">
        <f t="shared" si="110"/>
        <v>0.87525702535983552</v>
      </c>
      <c r="CH67" s="87">
        <f t="shared" si="111"/>
        <v>182</v>
      </c>
      <c r="CI67" s="31">
        <f t="shared" si="112"/>
        <v>175</v>
      </c>
      <c r="CJ67" s="31">
        <f t="shared" si="113"/>
        <v>4</v>
      </c>
      <c r="CK67" s="31">
        <f t="shared" si="114"/>
        <v>10</v>
      </c>
      <c r="CL67" s="31">
        <f t="shared" si="115"/>
        <v>10</v>
      </c>
      <c r="CM67" s="113">
        <f t="shared" si="116"/>
        <v>130</v>
      </c>
      <c r="CN67" s="31">
        <f t="shared" si="117"/>
        <v>16</v>
      </c>
      <c r="CO67" s="31">
        <f t="shared" si="118"/>
        <v>57</v>
      </c>
      <c r="CP67" s="31">
        <f t="shared" si="119"/>
        <v>54</v>
      </c>
      <c r="CQ67" s="31">
        <f t="shared" si="120"/>
        <v>3</v>
      </c>
      <c r="CR67" s="32">
        <v>1</v>
      </c>
      <c r="CS67" s="32">
        <v>2</v>
      </c>
      <c r="CT67" s="32">
        <v>6</v>
      </c>
      <c r="CU67" s="88">
        <f t="shared" si="73"/>
        <v>40</v>
      </c>
      <c r="CV67" s="32">
        <v>0</v>
      </c>
      <c r="CW67" s="32">
        <v>24</v>
      </c>
      <c r="CX67" s="32">
        <v>16</v>
      </c>
      <c r="CY67" s="32">
        <v>0</v>
      </c>
      <c r="CZ67" s="32">
        <v>3</v>
      </c>
      <c r="DA67" s="32">
        <v>8</v>
      </c>
      <c r="DB67" s="32">
        <v>4</v>
      </c>
      <c r="DC67" s="88">
        <f t="shared" si="121"/>
        <v>90</v>
      </c>
      <c r="DD67" s="32">
        <v>16</v>
      </c>
      <c r="DE67" s="32">
        <v>33</v>
      </c>
      <c r="DF67" s="32">
        <v>38</v>
      </c>
      <c r="DG67" s="32">
        <v>3</v>
      </c>
      <c r="DH67" s="32">
        <v>7</v>
      </c>
      <c r="DI67" s="32">
        <v>61</v>
      </c>
      <c r="DJ67" s="32">
        <v>48</v>
      </c>
      <c r="DK67" s="88">
        <f t="shared" si="122"/>
        <v>1133</v>
      </c>
      <c r="DL67" s="32">
        <v>229</v>
      </c>
      <c r="DM67" s="32">
        <v>392</v>
      </c>
      <c r="DN67" s="32">
        <v>490</v>
      </c>
      <c r="DO67" s="32">
        <v>22</v>
      </c>
      <c r="DP67" s="32">
        <v>52</v>
      </c>
      <c r="DQ67" s="32">
        <v>92</v>
      </c>
      <c r="DR67" s="32">
        <v>66</v>
      </c>
      <c r="DS67" s="88">
        <f t="shared" si="123"/>
        <v>1395</v>
      </c>
      <c r="DT67" s="32">
        <v>40</v>
      </c>
      <c r="DU67" s="32">
        <v>425</v>
      </c>
      <c r="DV67" s="32">
        <v>890</v>
      </c>
      <c r="DW67" s="32">
        <v>40</v>
      </c>
      <c r="DX67" s="32">
        <v>1</v>
      </c>
      <c r="DY67" s="32">
        <v>4</v>
      </c>
      <c r="DZ67" s="32">
        <v>4</v>
      </c>
      <c r="EA67" s="88">
        <f t="shared" si="124"/>
        <v>54</v>
      </c>
      <c r="EB67" s="32">
        <v>12</v>
      </c>
      <c r="EC67" s="32">
        <v>24</v>
      </c>
      <c r="ED67" s="32">
        <v>15</v>
      </c>
      <c r="EE67" s="32">
        <v>3</v>
      </c>
      <c r="EF67" s="32">
        <v>8</v>
      </c>
      <c r="EG67" s="32">
        <v>29</v>
      </c>
      <c r="EH67" s="32">
        <v>45</v>
      </c>
      <c r="EI67" s="88">
        <f t="shared" si="125"/>
        <v>328</v>
      </c>
      <c r="EJ67" s="32">
        <v>97</v>
      </c>
      <c r="EK67" s="32">
        <v>119</v>
      </c>
      <c r="EL67" s="32">
        <v>105</v>
      </c>
      <c r="EM67" s="32">
        <v>7</v>
      </c>
      <c r="EQ67" s="88">
        <f t="shared" si="126"/>
        <v>0</v>
      </c>
      <c r="EV67" s="32">
        <v>8</v>
      </c>
      <c r="EW67" s="32">
        <v>15</v>
      </c>
      <c r="EX67" s="32">
        <v>20</v>
      </c>
      <c r="EY67" s="88">
        <f t="shared" si="127"/>
        <v>202</v>
      </c>
      <c r="EZ67" s="32">
        <v>2</v>
      </c>
      <c r="FA67" s="32">
        <v>123</v>
      </c>
      <c r="FB67" s="32">
        <v>75</v>
      </c>
      <c r="FC67" s="32">
        <v>2</v>
      </c>
      <c r="FG67" s="88">
        <f t="shared" si="128"/>
        <v>0</v>
      </c>
      <c r="FO67" s="88">
        <f t="shared" si="129"/>
        <v>0</v>
      </c>
      <c r="FW67" s="110">
        <f t="shared" si="130"/>
        <v>0</v>
      </c>
      <c r="GB67" s="110">
        <f t="shared" si="131"/>
        <v>8</v>
      </c>
      <c r="GC67" s="110">
        <f t="shared" si="132"/>
        <v>15</v>
      </c>
      <c r="GD67" s="110">
        <f t="shared" si="133"/>
        <v>20</v>
      </c>
      <c r="GE67" s="110">
        <f t="shared" si="134"/>
        <v>202</v>
      </c>
      <c r="GF67" s="110">
        <f t="shared" si="135"/>
        <v>2</v>
      </c>
      <c r="GG67" s="110">
        <f t="shared" si="136"/>
        <v>123</v>
      </c>
      <c r="GH67" s="110">
        <f t="shared" si="137"/>
        <v>75</v>
      </c>
      <c r="GI67" s="110">
        <f t="shared" si="138"/>
        <v>2</v>
      </c>
      <c r="GJ67" s="114">
        <f t="shared" si="183"/>
        <v>0.13956323903858167</v>
      </c>
      <c r="GK67" s="90">
        <f t="shared" si="184"/>
        <v>0.10951403148528405</v>
      </c>
      <c r="GL67" s="92" t="s">
        <v>1360</v>
      </c>
      <c r="GM67" s="92" t="s">
        <v>1778</v>
      </c>
      <c r="GN67" s="2" t="s">
        <v>1627</v>
      </c>
      <c r="GO67" s="92" t="s">
        <v>1485</v>
      </c>
      <c r="GP67" s="2" t="s">
        <v>1911</v>
      </c>
      <c r="GQ67" s="2" t="s">
        <v>2108</v>
      </c>
      <c r="GR67" s="115">
        <v>1855</v>
      </c>
      <c r="GS67" s="31">
        <f t="shared" si="141"/>
        <v>60</v>
      </c>
      <c r="GT67" s="31">
        <f t="shared" si="142"/>
        <v>118</v>
      </c>
      <c r="GU67" s="31">
        <f t="shared" si="143"/>
        <v>157</v>
      </c>
      <c r="GV67" s="31">
        <f t="shared" si="144"/>
        <v>2582</v>
      </c>
      <c r="GW67" s="31">
        <f t="shared" si="145"/>
        <v>1460</v>
      </c>
      <c r="GX67" s="31">
        <f t="shared" si="146"/>
        <v>2301</v>
      </c>
    </row>
    <row r="68" spans="1:208" ht="15.75" hidden="1" customHeight="1" x14ac:dyDescent="0.25">
      <c r="A68" s="22" t="s">
        <v>1112</v>
      </c>
      <c r="B68" s="2" t="s">
        <v>57</v>
      </c>
      <c r="C68" s="116" t="s">
        <v>61</v>
      </c>
      <c r="D68" s="35" t="s">
        <v>57</v>
      </c>
      <c r="E68" s="117">
        <v>237</v>
      </c>
      <c r="F68" s="117">
        <v>556</v>
      </c>
      <c r="G68" s="117">
        <v>727</v>
      </c>
      <c r="H68" s="117">
        <v>1520</v>
      </c>
      <c r="I68" s="95">
        <v>67</v>
      </c>
      <c r="J68" s="118">
        <v>102</v>
      </c>
      <c r="K68" s="118">
        <v>391</v>
      </c>
      <c r="L68" s="118">
        <v>713</v>
      </c>
      <c r="M68" s="118">
        <v>1206</v>
      </c>
      <c r="N68" s="119">
        <v>176</v>
      </c>
      <c r="O68" s="119">
        <v>16</v>
      </c>
      <c r="P68" s="120">
        <v>693</v>
      </c>
      <c r="Q68" s="120">
        <v>917</v>
      </c>
      <c r="R68" s="120">
        <v>716</v>
      </c>
      <c r="S68" s="70">
        <f t="shared" si="166"/>
        <v>0.1471861471861472</v>
      </c>
      <c r="T68" s="70">
        <f t="shared" si="167"/>
        <v>0.42639040348964014</v>
      </c>
      <c r="U68" s="70">
        <f t="shared" si="168"/>
        <v>0.44282029234737746</v>
      </c>
      <c r="V68" s="70">
        <f t="shared" si="169"/>
        <v>0.56827924066135949</v>
      </c>
      <c r="W68" s="70">
        <f t="shared" si="170"/>
        <v>0.75</v>
      </c>
      <c r="X68" s="121">
        <v>880</v>
      </c>
      <c r="Y68" s="121">
        <v>693</v>
      </c>
      <c r="Z68" s="121">
        <v>917</v>
      </c>
      <c r="AA68" s="121">
        <v>716</v>
      </c>
      <c r="AB68" s="121">
        <v>208</v>
      </c>
      <c r="AC68" s="121">
        <v>209</v>
      </c>
      <c r="AD68" s="17">
        <v>27</v>
      </c>
      <c r="AE68" s="17">
        <v>55</v>
      </c>
      <c r="AF68" s="100">
        <v>75</v>
      </c>
      <c r="AG68" s="101">
        <v>116</v>
      </c>
      <c r="AH68" s="101">
        <v>403</v>
      </c>
      <c r="AI68" s="101">
        <v>677</v>
      </c>
      <c r="AJ68" s="101">
        <v>26</v>
      </c>
      <c r="AK68" s="101">
        <f t="shared" si="171"/>
        <v>1222</v>
      </c>
      <c r="AL68" s="101">
        <f t="shared" si="172"/>
        <v>149</v>
      </c>
      <c r="AM68" s="101">
        <v>175</v>
      </c>
      <c r="AN68" s="102">
        <v>8</v>
      </c>
      <c r="AO68" s="103">
        <v>38</v>
      </c>
      <c r="AP68" s="74">
        <f t="shared" si="173"/>
        <v>0.16738816738816739</v>
      </c>
      <c r="AQ68" s="74">
        <f t="shared" si="174"/>
        <v>0.43947655398037078</v>
      </c>
      <c r="AR68" s="104">
        <f t="shared" si="175"/>
        <v>0.45012897678417885</v>
      </c>
      <c r="AS68" s="104">
        <f t="shared" si="176"/>
        <v>0.5701163502755664</v>
      </c>
      <c r="AT68" s="104">
        <f t="shared" si="177"/>
        <v>0.73743016759776536</v>
      </c>
      <c r="AU68" s="105">
        <v>709</v>
      </c>
      <c r="AV68" s="105">
        <v>944</v>
      </c>
      <c r="AW68" s="105">
        <v>709</v>
      </c>
      <c r="AX68" s="100">
        <v>79</v>
      </c>
      <c r="AY68" s="106">
        <v>1299</v>
      </c>
      <c r="AZ68" s="106">
        <v>122</v>
      </c>
      <c r="BA68" s="106">
        <v>437</v>
      </c>
      <c r="BB68" s="106">
        <v>702</v>
      </c>
      <c r="BC68" s="106">
        <v>38</v>
      </c>
      <c r="BD68" s="107">
        <v>186</v>
      </c>
      <c r="BE68" s="108">
        <v>29</v>
      </c>
      <c r="BF68" s="82">
        <f t="shared" si="178"/>
        <v>0.17207334273624825</v>
      </c>
      <c r="BG68" s="82">
        <f t="shared" si="179"/>
        <v>0.46292372881355931</v>
      </c>
      <c r="BH68" s="83">
        <f t="shared" si="180"/>
        <v>0.45512277730736667</v>
      </c>
      <c r="BI68" s="83">
        <f t="shared" si="181"/>
        <v>0.57652752571082877</v>
      </c>
      <c r="BJ68" s="83">
        <f t="shared" si="182"/>
        <v>0.72778561354019744</v>
      </c>
      <c r="BK68" s="2">
        <v>713</v>
      </c>
      <c r="BL68" s="2">
        <v>977</v>
      </c>
      <c r="BM68" s="2">
        <v>716</v>
      </c>
      <c r="BN68" s="2">
        <v>500</v>
      </c>
      <c r="BO68" s="2">
        <v>232</v>
      </c>
      <c r="BP68" s="2">
        <v>215</v>
      </c>
      <c r="BQ68" s="109">
        <v>35</v>
      </c>
      <c r="BR68" s="109">
        <v>93</v>
      </c>
      <c r="BS68" s="110">
        <v>79</v>
      </c>
      <c r="BT68" s="109">
        <v>95</v>
      </c>
      <c r="BU68" s="109">
        <v>483</v>
      </c>
      <c r="BV68" s="109">
        <v>837</v>
      </c>
      <c r="BW68" s="109">
        <v>60</v>
      </c>
      <c r="BX68" s="84">
        <f t="shared" si="105"/>
        <v>1475</v>
      </c>
      <c r="BY68" s="111">
        <v>8</v>
      </c>
      <c r="BZ68" s="109">
        <v>195</v>
      </c>
      <c r="CA68" s="109">
        <v>60</v>
      </c>
      <c r="CB68" s="2">
        <v>37</v>
      </c>
      <c r="CC68" s="112">
        <f t="shared" si="106"/>
        <v>0.13323983169705469</v>
      </c>
      <c r="CD68" s="112">
        <f t="shared" si="107"/>
        <v>0.49437052200614123</v>
      </c>
      <c r="CE68" s="112">
        <f t="shared" si="108"/>
        <v>0.50706566916043228</v>
      </c>
      <c r="CF68" s="112">
        <f t="shared" si="109"/>
        <v>0.66450088600118129</v>
      </c>
      <c r="CG68" s="112">
        <f t="shared" si="110"/>
        <v>0.8966480446927374</v>
      </c>
      <c r="CH68" s="87">
        <f t="shared" si="111"/>
        <v>74</v>
      </c>
      <c r="CI68" s="31">
        <f t="shared" si="112"/>
        <v>74</v>
      </c>
      <c r="CJ68" s="31">
        <f t="shared" si="113"/>
        <v>2</v>
      </c>
      <c r="CK68" s="31">
        <f t="shared" si="114"/>
        <v>6</v>
      </c>
      <c r="CL68" s="31">
        <f t="shared" si="115"/>
        <v>5</v>
      </c>
      <c r="CM68" s="113">
        <f t="shared" si="116"/>
        <v>55</v>
      </c>
      <c r="CN68" s="31">
        <f t="shared" si="117"/>
        <v>12</v>
      </c>
      <c r="CO68" s="31">
        <f t="shared" si="118"/>
        <v>26</v>
      </c>
      <c r="CP68" s="31">
        <f t="shared" si="119"/>
        <v>17</v>
      </c>
      <c r="CQ68" s="31">
        <f t="shared" si="120"/>
        <v>0</v>
      </c>
      <c r="CU68" s="88">
        <f t="shared" si="73"/>
        <v>0</v>
      </c>
      <c r="CZ68" s="32">
        <v>2</v>
      </c>
      <c r="DA68" s="32">
        <v>6</v>
      </c>
      <c r="DB68" s="32">
        <v>5</v>
      </c>
      <c r="DC68" s="88">
        <f t="shared" si="121"/>
        <v>55</v>
      </c>
      <c r="DD68" s="32">
        <v>12</v>
      </c>
      <c r="DE68" s="32">
        <v>26</v>
      </c>
      <c r="DF68" s="32">
        <v>17</v>
      </c>
      <c r="DG68" s="32">
        <v>0</v>
      </c>
      <c r="DH68" s="32">
        <v>1</v>
      </c>
      <c r="DI68" s="32">
        <v>22</v>
      </c>
      <c r="DJ68" s="32">
        <v>15</v>
      </c>
      <c r="DK68" s="88">
        <f t="shared" si="122"/>
        <v>404</v>
      </c>
      <c r="DL68" s="32">
        <v>59</v>
      </c>
      <c r="DM68" s="32">
        <v>153</v>
      </c>
      <c r="DN68" s="32">
        <v>183</v>
      </c>
      <c r="DO68" s="32">
        <v>9</v>
      </c>
      <c r="DP68" s="32">
        <v>21</v>
      </c>
      <c r="DQ68" s="32">
        <v>41</v>
      </c>
      <c r="DR68" s="32">
        <v>28</v>
      </c>
      <c r="DS68" s="88">
        <f t="shared" si="123"/>
        <v>689</v>
      </c>
      <c r="DT68" s="32">
        <v>4</v>
      </c>
      <c r="DU68" s="32">
        <v>172</v>
      </c>
      <c r="DV68" s="32">
        <v>471</v>
      </c>
      <c r="DW68" s="32">
        <v>42</v>
      </c>
      <c r="DX68" s="32">
        <v>2</v>
      </c>
      <c r="DY68" s="32">
        <v>4</v>
      </c>
      <c r="DZ68" s="32">
        <v>4</v>
      </c>
      <c r="EA68" s="88">
        <f t="shared" si="124"/>
        <v>56</v>
      </c>
      <c r="EB68" s="32">
        <v>5</v>
      </c>
      <c r="EC68" s="32">
        <v>22</v>
      </c>
      <c r="ED68" s="32">
        <v>29</v>
      </c>
      <c r="EF68" s="32">
        <v>3</v>
      </c>
      <c r="EG68" s="32">
        <v>8</v>
      </c>
      <c r="EH68" s="32">
        <v>16</v>
      </c>
      <c r="EI68" s="88">
        <f t="shared" si="125"/>
        <v>85</v>
      </c>
      <c r="EJ68" s="32">
        <v>15</v>
      </c>
      <c r="EK68" s="32">
        <v>32</v>
      </c>
      <c r="EL68" s="32">
        <v>36</v>
      </c>
      <c r="EM68" s="32">
        <v>2</v>
      </c>
      <c r="EQ68" s="88">
        <f t="shared" si="126"/>
        <v>0</v>
      </c>
      <c r="EV68" s="32">
        <v>6</v>
      </c>
      <c r="EW68" s="32">
        <v>12</v>
      </c>
      <c r="EX68" s="32">
        <v>11</v>
      </c>
      <c r="EY68" s="88">
        <f t="shared" si="127"/>
        <v>186</v>
      </c>
      <c r="EZ68" s="32">
        <v>0</v>
      </c>
      <c r="FA68" s="32">
        <v>78</v>
      </c>
      <c r="FB68" s="32">
        <v>101</v>
      </c>
      <c r="FC68" s="32">
        <v>7</v>
      </c>
      <c r="FG68" s="88">
        <f t="shared" si="128"/>
        <v>0</v>
      </c>
      <c r="FO68" s="88">
        <f t="shared" si="129"/>
        <v>0</v>
      </c>
      <c r="FW68" s="110">
        <f t="shared" si="130"/>
        <v>0</v>
      </c>
      <c r="GB68" s="110">
        <f t="shared" si="131"/>
        <v>6</v>
      </c>
      <c r="GC68" s="110">
        <f t="shared" si="132"/>
        <v>12</v>
      </c>
      <c r="GD68" s="110">
        <f t="shared" si="133"/>
        <v>11</v>
      </c>
      <c r="GE68" s="110">
        <f t="shared" si="134"/>
        <v>186</v>
      </c>
      <c r="GF68" s="110">
        <f t="shared" si="135"/>
        <v>0</v>
      </c>
      <c r="GG68" s="110">
        <f t="shared" si="136"/>
        <v>78</v>
      </c>
      <c r="GH68" s="110">
        <f t="shared" si="137"/>
        <v>101</v>
      </c>
      <c r="GI68" s="110">
        <f t="shared" si="138"/>
        <v>7</v>
      </c>
      <c r="GJ68" s="114">
        <f t="shared" si="183"/>
        <v>0.1955307262569832</v>
      </c>
      <c r="GK68" s="90">
        <f t="shared" si="184"/>
        <v>0.13548883756735949</v>
      </c>
      <c r="GL68" s="2" t="s">
        <v>2227</v>
      </c>
      <c r="GM68" s="92" t="s">
        <v>1380</v>
      </c>
      <c r="GN68" s="2" t="s">
        <v>1569</v>
      </c>
      <c r="GO68" s="92" t="s">
        <v>1691</v>
      </c>
      <c r="GP68" s="92" t="s">
        <v>1841</v>
      </c>
      <c r="GQ68" s="2" t="s">
        <v>2207</v>
      </c>
      <c r="GR68" s="115">
        <v>975</v>
      </c>
      <c r="GS68" s="31">
        <f t="shared" si="141"/>
        <v>24</v>
      </c>
      <c r="GT68" s="31">
        <f t="shared" si="142"/>
        <v>47</v>
      </c>
      <c r="GU68" s="31">
        <f t="shared" si="143"/>
        <v>67</v>
      </c>
      <c r="GV68" s="31">
        <f t="shared" si="144"/>
        <v>1149</v>
      </c>
      <c r="GW68" s="31">
        <f t="shared" si="145"/>
        <v>734</v>
      </c>
      <c r="GX68" s="31">
        <f t="shared" si="146"/>
        <v>1081</v>
      </c>
    </row>
    <row r="69" spans="1:208" ht="15.75" hidden="1" customHeight="1" x14ac:dyDescent="0.25">
      <c r="A69" s="22" t="s">
        <v>1112</v>
      </c>
      <c r="B69" s="2" t="s">
        <v>57</v>
      </c>
      <c r="C69" s="116" t="s">
        <v>62</v>
      </c>
      <c r="D69" s="35" t="s">
        <v>57</v>
      </c>
      <c r="E69" s="117">
        <v>75</v>
      </c>
      <c r="F69" s="117">
        <v>296</v>
      </c>
      <c r="G69" s="117">
        <v>429</v>
      </c>
      <c r="H69" s="117">
        <v>800</v>
      </c>
      <c r="I69" s="95">
        <v>43</v>
      </c>
      <c r="J69" s="118">
        <v>102</v>
      </c>
      <c r="K69" s="118">
        <v>249</v>
      </c>
      <c r="L69" s="118">
        <v>403</v>
      </c>
      <c r="M69" s="118">
        <v>754</v>
      </c>
      <c r="N69" s="119">
        <v>111</v>
      </c>
      <c r="O69" s="119">
        <v>24</v>
      </c>
      <c r="P69" s="120">
        <v>489</v>
      </c>
      <c r="Q69" s="120">
        <v>613</v>
      </c>
      <c r="R69" s="120">
        <v>509</v>
      </c>
      <c r="S69" s="70">
        <f t="shared" si="166"/>
        <v>0.20858895705521471</v>
      </c>
      <c r="T69" s="70">
        <f t="shared" si="167"/>
        <v>0.40619902120717782</v>
      </c>
      <c r="U69" s="70">
        <f t="shared" si="168"/>
        <v>0.39913097454996899</v>
      </c>
      <c r="V69" s="70">
        <f t="shared" si="169"/>
        <v>0.482174688057041</v>
      </c>
      <c r="W69" s="70">
        <f t="shared" si="170"/>
        <v>0.5736738703339882</v>
      </c>
      <c r="X69" s="121">
        <v>619</v>
      </c>
      <c r="Y69" s="121">
        <v>489</v>
      </c>
      <c r="Z69" s="121">
        <v>613</v>
      </c>
      <c r="AA69" s="121">
        <v>509</v>
      </c>
      <c r="AB69" s="121">
        <v>153</v>
      </c>
      <c r="AC69" s="121">
        <v>142</v>
      </c>
      <c r="AD69" s="17">
        <v>21</v>
      </c>
      <c r="AE69" s="17">
        <v>35</v>
      </c>
      <c r="AF69" s="100">
        <v>44</v>
      </c>
      <c r="AG69" s="101">
        <v>71</v>
      </c>
      <c r="AH69" s="101">
        <v>250</v>
      </c>
      <c r="AI69" s="101">
        <v>367</v>
      </c>
      <c r="AJ69" s="101">
        <v>21</v>
      </c>
      <c r="AK69" s="101">
        <f t="shared" si="171"/>
        <v>709</v>
      </c>
      <c r="AL69" s="101">
        <f t="shared" si="172"/>
        <v>84</v>
      </c>
      <c r="AM69" s="101">
        <v>105</v>
      </c>
      <c r="AN69" s="102">
        <v>19</v>
      </c>
      <c r="AO69" s="103">
        <v>32</v>
      </c>
      <c r="AP69" s="74">
        <f t="shared" si="173"/>
        <v>0.14519427402862986</v>
      </c>
      <c r="AQ69" s="74">
        <f t="shared" si="174"/>
        <v>0.40783034257748779</v>
      </c>
      <c r="AR69" s="104">
        <f t="shared" si="175"/>
        <v>0.37492240844196151</v>
      </c>
      <c r="AS69" s="104">
        <f t="shared" si="176"/>
        <v>0.47504456327985739</v>
      </c>
      <c r="AT69" s="104">
        <f t="shared" si="177"/>
        <v>0.55599214145383102</v>
      </c>
      <c r="AU69" s="105">
        <v>470</v>
      </c>
      <c r="AV69" s="105">
        <v>629</v>
      </c>
      <c r="AW69" s="105">
        <v>463</v>
      </c>
      <c r="AX69" s="100">
        <v>48</v>
      </c>
      <c r="AY69" s="106">
        <v>827</v>
      </c>
      <c r="AZ69" s="106">
        <v>83</v>
      </c>
      <c r="BA69" s="106">
        <v>302</v>
      </c>
      <c r="BB69" s="106">
        <v>420</v>
      </c>
      <c r="BC69" s="106">
        <v>22</v>
      </c>
      <c r="BD69" s="107">
        <v>82</v>
      </c>
      <c r="BE69" s="108">
        <v>17</v>
      </c>
      <c r="BF69" s="82">
        <f t="shared" si="178"/>
        <v>0.17926565874730022</v>
      </c>
      <c r="BG69" s="82">
        <f t="shared" si="179"/>
        <v>0.48012718600953896</v>
      </c>
      <c r="BH69" s="83">
        <f t="shared" si="180"/>
        <v>0.46286811779769527</v>
      </c>
      <c r="BI69" s="83">
        <f t="shared" si="181"/>
        <v>0.58234758871701542</v>
      </c>
      <c r="BJ69" s="83">
        <f t="shared" si="182"/>
        <v>0.7191489361702128</v>
      </c>
      <c r="BK69" s="2">
        <v>517</v>
      </c>
      <c r="BL69" s="2">
        <v>626</v>
      </c>
      <c r="BM69" s="2">
        <v>460</v>
      </c>
      <c r="BN69" s="2">
        <v>326</v>
      </c>
      <c r="BO69" s="2">
        <v>145</v>
      </c>
      <c r="BP69" s="2">
        <v>137</v>
      </c>
      <c r="BQ69" s="109">
        <v>22</v>
      </c>
      <c r="BR69" s="109">
        <v>51</v>
      </c>
      <c r="BS69" s="110">
        <v>48</v>
      </c>
      <c r="BT69" s="109">
        <v>69</v>
      </c>
      <c r="BU69" s="109">
        <v>309</v>
      </c>
      <c r="BV69" s="109">
        <v>526</v>
      </c>
      <c r="BW69" s="109">
        <v>32</v>
      </c>
      <c r="BX69" s="84">
        <f t="shared" si="105"/>
        <v>936</v>
      </c>
      <c r="BY69" s="111">
        <v>13</v>
      </c>
      <c r="BZ69" s="109">
        <v>116</v>
      </c>
      <c r="CA69" s="109">
        <v>32</v>
      </c>
      <c r="CB69" s="2">
        <v>33</v>
      </c>
      <c r="CC69" s="112">
        <f t="shared" si="106"/>
        <v>0.13346228239845262</v>
      </c>
      <c r="CD69" s="112">
        <f t="shared" si="107"/>
        <v>0.4936102236421725</v>
      </c>
      <c r="CE69" s="112">
        <f t="shared" si="108"/>
        <v>0.49157829070492826</v>
      </c>
      <c r="CF69" s="112">
        <f t="shared" si="109"/>
        <v>0.66206261510128916</v>
      </c>
      <c r="CG69" s="112">
        <f t="shared" si="110"/>
        <v>0.89130434782608692</v>
      </c>
      <c r="CH69" s="87">
        <f t="shared" si="111"/>
        <v>50</v>
      </c>
      <c r="CI69" s="31">
        <f t="shared" si="112"/>
        <v>46</v>
      </c>
      <c r="CJ69" s="31">
        <f t="shared" si="113"/>
        <v>1</v>
      </c>
      <c r="CK69" s="31">
        <f t="shared" si="114"/>
        <v>2</v>
      </c>
      <c r="CL69" s="31">
        <f t="shared" si="115"/>
        <v>5</v>
      </c>
      <c r="CM69" s="113">
        <f t="shared" si="116"/>
        <v>33</v>
      </c>
      <c r="CN69" s="31">
        <f t="shared" si="117"/>
        <v>1</v>
      </c>
      <c r="CO69" s="31">
        <f t="shared" si="118"/>
        <v>7</v>
      </c>
      <c r="CP69" s="31">
        <f t="shared" si="119"/>
        <v>20</v>
      </c>
      <c r="CQ69" s="31">
        <f t="shared" si="120"/>
        <v>5</v>
      </c>
      <c r="CR69" s="32">
        <v>1</v>
      </c>
      <c r="CS69" s="32">
        <v>2</v>
      </c>
      <c r="CT69" s="32">
        <v>5</v>
      </c>
      <c r="CU69" s="88">
        <f t="shared" si="73"/>
        <v>33</v>
      </c>
      <c r="CV69" s="32">
        <v>1</v>
      </c>
      <c r="CW69" s="32">
        <v>7</v>
      </c>
      <c r="CX69" s="32">
        <v>20</v>
      </c>
      <c r="CY69" s="32">
        <v>5</v>
      </c>
      <c r="DC69" s="88">
        <f t="shared" si="121"/>
        <v>0</v>
      </c>
      <c r="DH69" s="32">
        <v>2</v>
      </c>
      <c r="DI69" s="32">
        <v>13</v>
      </c>
      <c r="DJ69" s="32">
        <v>9</v>
      </c>
      <c r="DK69" s="88">
        <f t="shared" si="122"/>
        <v>266</v>
      </c>
      <c r="DL69" s="32">
        <v>43</v>
      </c>
      <c r="DM69" s="32">
        <v>95</v>
      </c>
      <c r="DN69" s="32">
        <v>121</v>
      </c>
      <c r="DO69" s="32">
        <v>7</v>
      </c>
      <c r="DP69" s="32">
        <v>16</v>
      </c>
      <c r="DQ69" s="32">
        <v>29</v>
      </c>
      <c r="DR69" s="32">
        <v>22</v>
      </c>
      <c r="DS69" s="88">
        <f t="shared" si="123"/>
        <v>515</v>
      </c>
      <c r="DT69" s="32">
        <v>22</v>
      </c>
      <c r="DU69" s="32">
        <v>163</v>
      </c>
      <c r="DV69" s="32">
        <v>309</v>
      </c>
      <c r="DW69" s="32">
        <v>21</v>
      </c>
      <c r="DX69" s="32">
        <v>1</v>
      </c>
      <c r="DY69" s="32">
        <v>1</v>
      </c>
      <c r="DZ69" s="32">
        <v>1</v>
      </c>
      <c r="EA69" s="88">
        <f t="shared" si="124"/>
        <v>15</v>
      </c>
      <c r="EB69" s="32">
        <v>3</v>
      </c>
      <c r="EC69" s="32">
        <v>4</v>
      </c>
      <c r="ED69" s="32">
        <v>8</v>
      </c>
      <c r="EI69" s="88">
        <f t="shared" si="125"/>
        <v>0</v>
      </c>
      <c r="EQ69" s="88">
        <f t="shared" si="126"/>
        <v>0</v>
      </c>
      <c r="EV69" s="32">
        <v>2</v>
      </c>
      <c r="EW69" s="32">
        <v>6</v>
      </c>
      <c r="EX69" s="32">
        <v>11</v>
      </c>
      <c r="EY69" s="88">
        <f t="shared" si="127"/>
        <v>111</v>
      </c>
      <c r="EZ69" s="32">
        <v>0</v>
      </c>
      <c r="FA69" s="32">
        <v>40</v>
      </c>
      <c r="FB69" s="32">
        <v>68</v>
      </c>
      <c r="FC69" s="32">
        <v>3</v>
      </c>
      <c r="FG69" s="88">
        <f t="shared" si="128"/>
        <v>0</v>
      </c>
      <c r="FO69" s="88">
        <f t="shared" si="129"/>
        <v>0</v>
      </c>
      <c r="FW69" s="110">
        <f t="shared" si="130"/>
        <v>0</v>
      </c>
      <c r="GB69" s="110">
        <f t="shared" si="131"/>
        <v>2</v>
      </c>
      <c r="GC69" s="110">
        <f t="shared" si="132"/>
        <v>6</v>
      </c>
      <c r="GD69" s="110">
        <f t="shared" si="133"/>
        <v>11</v>
      </c>
      <c r="GE69" s="110">
        <f t="shared" si="134"/>
        <v>111</v>
      </c>
      <c r="GF69" s="110">
        <f t="shared" si="135"/>
        <v>0</v>
      </c>
      <c r="GG69" s="110">
        <f t="shared" si="136"/>
        <v>40</v>
      </c>
      <c r="GH69" s="110">
        <f t="shared" si="137"/>
        <v>68</v>
      </c>
      <c r="GI69" s="110">
        <f t="shared" si="138"/>
        <v>3</v>
      </c>
      <c r="GJ69" s="114">
        <f t="shared" si="183"/>
        <v>0.55367778439547344</v>
      </c>
      <c r="GK69" s="90">
        <f t="shared" si="184"/>
        <v>0.13180169286577992</v>
      </c>
      <c r="GL69" s="92" t="s">
        <v>1760</v>
      </c>
      <c r="GM69" s="2" t="s">
        <v>2030</v>
      </c>
      <c r="GN69" s="92" t="s">
        <v>1465</v>
      </c>
      <c r="GO69" s="2" t="s">
        <v>1967</v>
      </c>
      <c r="GP69" s="2" t="s">
        <v>1861</v>
      </c>
      <c r="GQ69" s="2" t="s">
        <v>2236</v>
      </c>
      <c r="GR69" s="115">
        <v>641</v>
      </c>
      <c r="GS69" s="31">
        <f t="shared" si="141"/>
        <v>19</v>
      </c>
      <c r="GT69" s="31">
        <f t="shared" si="142"/>
        <v>32</v>
      </c>
      <c r="GU69" s="31">
        <f t="shared" si="143"/>
        <v>43</v>
      </c>
      <c r="GV69" s="31">
        <f t="shared" si="144"/>
        <v>796</v>
      </c>
      <c r="GW69" s="31">
        <f t="shared" si="145"/>
        <v>466</v>
      </c>
      <c r="GX69" s="31">
        <f t="shared" si="146"/>
        <v>728</v>
      </c>
    </row>
    <row r="70" spans="1:208" ht="15.75" hidden="1" customHeight="1" x14ac:dyDescent="0.25">
      <c r="A70" s="22" t="s">
        <v>1112</v>
      </c>
      <c r="B70" s="2" t="s">
        <v>57</v>
      </c>
      <c r="C70" s="116" t="s">
        <v>63</v>
      </c>
      <c r="D70" s="35" t="s">
        <v>57</v>
      </c>
      <c r="E70" s="117">
        <v>46</v>
      </c>
      <c r="F70" s="117">
        <v>173</v>
      </c>
      <c r="G70" s="117">
        <v>152</v>
      </c>
      <c r="H70" s="117">
        <v>371</v>
      </c>
      <c r="I70" s="95">
        <v>25</v>
      </c>
      <c r="J70" s="118">
        <v>43</v>
      </c>
      <c r="K70" s="118">
        <v>132</v>
      </c>
      <c r="L70" s="118">
        <v>195</v>
      </c>
      <c r="M70" s="118">
        <v>370</v>
      </c>
      <c r="N70" s="119">
        <v>38</v>
      </c>
      <c r="O70" s="119">
        <v>18</v>
      </c>
      <c r="P70" s="120">
        <v>252</v>
      </c>
      <c r="Q70" s="120">
        <v>320</v>
      </c>
      <c r="R70" s="120">
        <v>234</v>
      </c>
      <c r="S70" s="70">
        <f t="shared" si="166"/>
        <v>0.17063492063492064</v>
      </c>
      <c r="T70" s="70">
        <f t="shared" si="167"/>
        <v>0.41249999999999998</v>
      </c>
      <c r="U70" s="70">
        <f t="shared" si="168"/>
        <v>0.41191066997518611</v>
      </c>
      <c r="V70" s="70">
        <f t="shared" si="169"/>
        <v>0.52166064981949456</v>
      </c>
      <c r="W70" s="70">
        <f t="shared" si="170"/>
        <v>0.67094017094017089</v>
      </c>
      <c r="X70" s="121">
        <v>320</v>
      </c>
      <c r="Y70" s="121">
        <v>252</v>
      </c>
      <c r="Z70" s="121">
        <v>320</v>
      </c>
      <c r="AA70" s="121">
        <v>234</v>
      </c>
      <c r="AB70" s="121">
        <v>65</v>
      </c>
      <c r="AC70" s="121">
        <v>79</v>
      </c>
      <c r="AD70" s="17">
        <v>18</v>
      </c>
      <c r="AE70" s="17">
        <v>23</v>
      </c>
      <c r="AF70" s="100">
        <v>28</v>
      </c>
      <c r="AG70" s="101">
        <v>46</v>
      </c>
      <c r="AH70" s="101">
        <v>150</v>
      </c>
      <c r="AI70" s="101">
        <v>151</v>
      </c>
      <c r="AJ70" s="101">
        <v>12</v>
      </c>
      <c r="AK70" s="101">
        <f t="shared" si="171"/>
        <v>359</v>
      </c>
      <c r="AL70" s="101">
        <f t="shared" si="172"/>
        <v>26</v>
      </c>
      <c r="AM70" s="101">
        <v>38</v>
      </c>
      <c r="AN70" s="102">
        <v>16</v>
      </c>
      <c r="AO70" s="103">
        <v>24</v>
      </c>
      <c r="AP70" s="74">
        <f t="shared" si="173"/>
        <v>0.18253968253968253</v>
      </c>
      <c r="AQ70" s="74">
        <f t="shared" si="174"/>
        <v>0.46875</v>
      </c>
      <c r="AR70" s="104">
        <f t="shared" si="175"/>
        <v>0.39826302729528534</v>
      </c>
      <c r="AS70" s="104">
        <f t="shared" si="176"/>
        <v>0.49638989169675091</v>
      </c>
      <c r="AT70" s="104">
        <f t="shared" si="177"/>
        <v>0.53418803418803418</v>
      </c>
      <c r="AU70" s="105">
        <v>240</v>
      </c>
      <c r="AV70" s="105">
        <v>315</v>
      </c>
      <c r="AW70" s="105">
        <v>220</v>
      </c>
      <c r="AX70" s="100">
        <v>29</v>
      </c>
      <c r="AY70" s="106">
        <v>406</v>
      </c>
      <c r="AZ70" s="106">
        <v>36</v>
      </c>
      <c r="BA70" s="106">
        <v>182</v>
      </c>
      <c r="BB70" s="106">
        <v>178</v>
      </c>
      <c r="BC70" s="106">
        <v>10</v>
      </c>
      <c r="BD70" s="107">
        <v>28</v>
      </c>
      <c r="BE70" s="108">
        <v>21</v>
      </c>
      <c r="BF70" s="82">
        <f t="shared" si="178"/>
        <v>0.16363636363636364</v>
      </c>
      <c r="BG70" s="82">
        <f t="shared" si="179"/>
        <v>0.57777777777777772</v>
      </c>
      <c r="BH70" s="83">
        <f t="shared" si="180"/>
        <v>0.47483870967741937</v>
      </c>
      <c r="BI70" s="83">
        <f t="shared" si="181"/>
        <v>0.59819819819819819</v>
      </c>
      <c r="BJ70" s="83">
        <f t="shared" si="182"/>
        <v>0.625</v>
      </c>
      <c r="BK70" s="2">
        <v>214</v>
      </c>
      <c r="BL70" s="2">
        <v>272</v>
      </c>
      <c r="BM70" s="2">
        <v>219</v>
      </c>
      <c r="BN70" s="2">
        <v>144</v>
      </c>
      <c r="BO70" s="2">
        <v>74</v>
      </c>
      <c r="BP70" s="2">
        <v>57</v>
      </c>
      <c r="BQ70" s="109">
        <v>18</v>
      </c>
      <c r="BR70" s="109">
        <v>29</v>
      </c>
      <c r="BS70" s="110">
        <v>22</v>
      </c>
      <c r="BT70" s="109">
        <v>28</v>
      </c>
      <c r="BU70" s="109">
        <v>130</v>
      </c>
      <c r="BV70" s="109">
        <v>231</v>
      </c>
      <c r="BW70" s="109">
        <v>8</v>
      </c>
      <c r="BX70" s="84">
        <f t="shared" si="105"/>
        <v>397</v>
      </c>
      <c r="BY70" s="111">
        <v>18</v>
      </c>
      <c r="BZ70" s="109">
        <v>42</v>
      </c>
      <c r="CA70" s="109">
        <v>8</v>
      </c>
      <c r="CB70" s="2">
        <v>26</v>
      </c>
      <c r="CC70" s="112">
        <f t="shared" si="106"/>
        <v>0.13084112149532709</v>
      </c>
      <c r="CD70" s="112">
        <f t="shared" si="107"/>
        <v>0.47794117647058826</v>
      </c>
      <c r="CE70" s="112">
        <f t="shared" si="108"/>
        <v>0.49219858156028368</v>
      </c>
      <c r="CF70" s="112">
        <f t="shared" si="109"/>
        <v>0.64969450101832993</v>
      </c>
      <c r="CG70" s="112">
        <f t="shared" si="110"/>
        <v>0.86301369863013699</v>
      </c>
      <c r="CH70" s="87">
        <f t="shared" si="111"/>
        <v>30</v>
      </c>
      <c r="CI70" s="31">
        <f t="shared" si="112"/>
        <v>36</v>
      </c>
      <c r="CJ70" s="31">
        <f t="shared" si="113"/>
        <v>0</v>
      </c>
      <c r="CK70" s="31">
        <f t="shared" si="114"/>
        <v>0</v>
      </c>
      <c r="CL70" s="31">
        <f t="shared" si="115"/>
        <v>0</v>
      </c>
      <c r="CM70" s="113">
        <f t="shared" si="116"/>
        <v>0</v>
      </c>
      <c r="CN70" s="31">
        <f t="shared" si="117"/>
        <v>0</v>
      </c>
      <c r="CO70" s="31">
        <f t="shared" si="118"/>
        <v>0</v>
      </c>
      <c r="CP70" s="31">
        <f t="shared" si="119"/>
        <v>0</v>
      </c>
      <c r="CQ70" s="31">
        <f t="shared" si="120"/>
        <v>0</v>
      </c>
      <c r="CU70" s="88">
        <f t="shared" ref="CU70:CU133" si="185">CV70+CW70+CX70+CY70</f>
        <v>0</v>
      </c>
      <c r="DC70" s="88">
        <f t="shared" si="121"/>
        <v>0</v>
      </c>
      <c r="DH70" s="32">
        <v>1</v>
      </c>
      <c r="DI70" s="32">
        <v>5</v>
      </c>
      <c r="DJ70" s="32">
        <v>3</v>
      </c>
      <c r="DK70" s="88">
        <f t="shared" si="122"/>
        <v>63</v>
      </c>
      <c r="DL70" s="32">
        <v>10</v>
      </c>
      <c r="DM70" s="32">
        <v>28</v>
      </c>
      <c r="DN70" s="32">
        <v>24</v>
      </c>
      <c r="DO70" s="32">
        <v>1</v>
      </c>
      <c r="DP70" s="32">
        <v>17</v>
      </c>
      <c r="DQ70" s="32">
        <v>24</v>
      </c>
      <c r="DR70" s="32">
        <v>19</v>
      </c>
      <c r="DS70" s="88">
        <f t="shared" si="123"/>
        <v>334</v>
      </c>
      <c r="DT70" s="32">
        <v>18</v>
      </c>
      <c r="DU70" s="32">
        <v>102</v>
      </c>
      <c r="DV70" s="32">
        <v>207</v>
      </c>
      <c r="DW70" s="32">
        <v>7</v>
      </c>
      <c r="EA70" s="88">
        <f t="shared" si="124"/>
        <v>0</v>
      </c>
      <c r="EI70" s="88">
        <f t="shared" si="125"/>
        <v>0</v>
      </c>
      <c r="EQ70" s="88">
        <f t="shared" si="126"/>
        <v>0</v>
      </c>
      <c r="EY70" s="88">
        <f t="shared" si="127"/>
        <v>0</v>
      </c>
      <c r="FG70" s="88">
        <f t="shared" si="128"/>
        <v>0</v>
      </c>
      <c r="FO70" s="88">
        <f t="shared" si="129"/>
        <v>0</v>
      </c>
      <c r="FW70" s="110">
        <f t="shared" si="130"/>
        <v>0</v>
      </c>
      <c r="GB70" s="110">
        <f t="shared" si="131"/>
        <v>0</v>
      </c>
      <c r="GC70" s="110">
        <f t="shared" si="132"/>
        <v>0</v>
      </c>
      <c r="GD70" s="110">
        <f t="shared" si="133"/>
        <v>0</v>
      </c>
      <c r="GE70" s="110">
        <f t="shared" si="134"/>
        <v>0</v>
      </c>
      <c r="GF70" s="110">
        <f t="shared" si="135"/>
        <v>0</v>
      </c>
      <c r="GG70" s="110">
        <f t="shared" si="136"/>
        <v>0</v>
      </c>
      <c r="GH70" s="110">
        <f t="shared" si="137"/>
        <v>0</v>
      </c>
      <c r="GI70" s="110">
        <f t="shared" si="138"/>
        <v>0</v>
      </c>
      <c r="GJ70" s="114">
        <f t="shared" si="183"/>
        <v>0.28627519413663738</v>
      </c>
      <c r="GK70" s="90">
        <f t="shared" si="184"/>
        <v>-2.2167487684729065E-2</v>
      </c>
      <c r="GL70" s="92" t="s">
        <v>1497</v>
      </c>
      <c r="GM70" s="92" t="s">
        <v>1871</v>
      </c>
      <c r="GN70" s="2" t="s">
        <v>1409</v>
      </c>
      <c r="GO70" s="92" t="s">
        <v>1783</v>
      </c>
      <c r="GP70" s="92" t="s">
        <v>1970</v>
      </c>
      <c r="GQ70" s="2" t="s">
        <v>1715</v>
      </c>
      <c r="GR70" s="115">
        <v>290</v>
      </c>
      <c r="GS70" s="31">
        <f t="shared" si="141"/>
        <v>18</v>
      </c>
      <c r="GT70" s="31">
        <f t="shared" si="142"/>
        <v>22</v>
      </c>
      <c r="GU70" s="31">
        <f t="shared" si="143"/>
        <v>29</v>
      </c>
      <c r="GV70" s="31">
        <f t="shared" si="144"/>
        <v>397</v>
      </c>
      <c r="GW70" s="31">
        <f t="shared" si="145"/>
        <v>239</v>
      </c>
      <c r="GX70" s="31">
        <f t="shared" si="146"/>
        <v>369</v>
      </c>
    </row>
    <row r="71" spans="1:208" ht="15.75" hidden="1" customHeight="1" x14ac:dyDescent="0.25">
      <c r="A71" s="22" t="s">
        <v>1110</v>
      </c>
      <c r="B71" s="2" t="s">
        <v>64</v>
      </c>
      <c r="C71" s="116" t="s">
        <v>65</v>
      </c>
      <c r="D71" s="35" t="s">
        <v>64</v>
      </c>
      <c r="E71" s="117">
        <v>37</v>
      </c>
      <c r="F71" s="117">
        <v>122</v>
      </c>
      <c r="G71" s="117">
        <v>229</v>
      </c>
      <c r="H71" s="117">
        <v>388</v>
      </c>
      <c r="I71" s="95">
        <v>27</v>
      </c>
      <c r="J71" s="118">
        <v>33</v>
      </c>
      <c r="K71" s="118">
        <v>146</v>
      </c>
      <c r="L71" s="118">
        <v>223</v>
      </c>
      <c r="M71" s="118">
        <v>402</v>
      </c>
      <c r="N71" s="119">
        <v>50</v>
      </c>
      <c r="O71" s="119">
        <v>24</v>
      </c>
      <c r="P71" s="120">
        <v>421</v>
      </c>
      <c r="Q71" s="120">
        <v>563</v>
      </c>
      <c r="R71" s="120">
        <v>389</v>
      </c>
      <c r="S71" s="70">
        <f t="shared" si="166"/>
        <v>7.8384798099762468E-2</v>
      </c>
      <c r="T71" s="70">
        <f t="shared" si="167"/>
        <v>0.25932504440497334</v>
      </c>
      <c r="U71" s="70">
        <f t="shared" si="168"/>
        <v>0.25637290604515661</v>
      </c>
      <c r="V71" s="70">
        <f t="shared" si="169"/>
        <v>0.33508403361344535</v>
      </c>
      <c r="W71" s="70">
        <f t="shared" si="170"/>
        <v>0.44473007712082263</v>
      </c>
      <c r="X71" s="121">
        <v>567</v>
      </c>
      <c r="Y71" s="121">
        <v>421</v>
      </c>
      <c r="Z71" s="121">
        <v>563</v>
      </c>
      <c r="AA71" s="121">
        <v>389</v>
      </c>
      <c r="AB71" s="121">
        <v>122</v>
      </c>
      <c r="AC71" s="121">
        <v>117</v>
      </c>
      <c r="AD71" s="17">
        <v>11</v>
      </c>
      <c r="AE71" s="17">
        <v>24</v>
      </c>
      <c r="AF71" s="100">
        <v>26</v>
      </c>
      <c r="AG71" s="101">
        <v>32</v>
      </c>
      <c r="AH71" s="101">
        <v>107</v>
      </c>
      <c r="AI71" s="101">
        <v>260</v>
      </c>
      <c r="AJ71" s="101">
        <v>7</v>
      </c>
      <c r="AK71" s="101">
        <f t="shared" si="171"/>
        <v>406</v>
      </c>
      <c r="AL71" s="101">
        <f t="shared" si="172"/>
        <v>48</v>
      </c>
      <c r="AM71" s="101">
        <v>55</v>
      </c>
      <c r="AN71" s="102">
        <v>16</v>
      </c>
      <c r="AO71" s="103">
        <v>40</v>
      </c>
      <c r="AP71" s="74">
        <f t="shared" si="173"/>
        <v>7.6009501187648459E-2</v>
      </c>
      <c r="AQ71" s="74">
        <f t="shared" si="174"/>
        <v>0.19005328596802842</v>
      </c>
      <c r="AR71" s="104">
        <f t="shared" si="175"/>
        <v>0.25564457392571011</v>
      </c>
      <c r="AS71" s="104">
        <f t="shared" si="176"/>
        <v>0.33508403361344535</v>
      </c>
      <c r="AT71" s="104">
        <f t="shared" si="177"/>
        <v>0.54498714652956293</v>
      </c>
      <c r="AU71" s="105">
        <v>428</v>
      </c>
      <c r="AV71" s="105">
        <v>562</v>
      </c>
      <c r="AW71" s="105">
        <v>403</v>
      </c>
      <c r="AX71" s="100">
        <v>28</v>
      </c>
      <c r="AY71" s="106">
        <v>499</v>
      </c>
      <c r="AZ71" s="106">
        <v>26</v>
      </c>
      <c r="BA71" s="106">
        <v>135</v>
      </c>
      <c r="BB71" s="106">
        <v>316</v>
      </c>
      <c r="BC71" s="106">
        <v>22</v>
      </c>
      <c r="BD71" s="107">
        <v>62</v>
      </c>
      <c r="BE71" s="108">
        <v>24</v>
      </c>
      <c r="BF71" s="82">
        <f t="shared" si="178"/>
        <v>6.4516129032258063E-2</v>
      </c>
      <c r="BG71" s="82">
        <f t="shared" si="179"/>
        <v>0.2402135231316726</v>
      </c>
      <c r="BH71" s="83">
        <f t="shared" si="180"/>
        <v>0.2979181622397703</v>
      </c>
      <c r="BI71" s="83">
        <f t="shared" si="181"/>
        <v>0.39292929292929291</v>
      </c>
      <c r="BJ71" s="83">
        <f t="shared" si="182"/>
        <v>0.59345794392523366</v>
      </c>
      <c r="BK71" s="2">
        <v>477</v>
      </c>
      <c r="BL71" s="2">
        <v>635</v>
      </c>
      <c r="BM71" s="2">
        <v>431</v>
      </c>
      <c r="BN71" s="2">
        <v>287</v>
      </c>
      <c r="BO71" s="2">
        <v>131</v>
      </c>
      <c r="BP71" s="2">
        <v>129</v>
      </c>
      <c r="BQ71" s="109">
        <v>13</v>
      </c>
      <c r="BR71" s="109">
        <v>28</v>
      </c>
      <c r="BS71" s="110">
        <v>32</v>
      </c>
      <c r="BT71" s="109">
        <v>44</v>
      </c>
      <c r="BU71" s="109">
        <v>97</v>
      </c>
      <c r="BV71" s="109">
        <v>308</v>
      </c>
      <c r="BW71" s="109">
        <v>14</v>
      </c>
      <c r="BX71" s="84">
        <f t="shared" ref="BX71:BX134" si="186">SUM(BT71:BW71)</f>
        <v>463</v>
      </c>
      <c r="BY71" s="111">
        <v>2</v>
      </c>
      <c r="BZ71" s="109">
        <v>72</v>
      </c>
      <c r="CA71" s="109">
        <v>14</v>
      </c>
      <c r="CB71" s="2">
        <v>22</v>
      </c>
      <c r="CC71" s="112">
        <f t="shared" ref="CC71:CC134" si="187">BT71/BK71</f>
        <v>9.2243186582809222E-2</v>
      </c>
      <c r="CD71" s="112">
        <f t="shared" ref="CD71:CD134" si="188">BU71/BL71</f>
        <v>0.15275590551181104</v>
      </c>
      <c r="CE71" s="112">
        <f t="shared" ref="CE71:CE134" si="189">((BT71+BU71+BV71)-BZ71)/(BK71+BL71+BM71)</f>
        <v>0.24432922877511343</v>
      </c>
      <c r="CF71" s="112">
        <f t="shared" ref="CF71:CF134" si="190">((BU71+BV71)-BZ71)/(BL71+BM71)</f>
        <v>0.31238273921200749</v>
      </c>
      <c r="CG71" s="112">
        <f t="shared" ref="CG71:CG134" si="191">(BV71-BZ71)/BM71</f>
        <v>0.54756380510440839</v>
      </c>
      <c r="CH71" s="87">
        <f t="shared" ref="CH71:CH134" si="192">BM71-(BV71-BZ71)</f>
        <v>195</v>
      </c>
      <c r="CI71" s="31">
        <f t="shared" ref="CI71:CI134" si="193">(BM71+BO71)-(BV71+CB71)</f>
        <v>232</v>
      </c>
      <c r="CJ71" s="31">
        <f t="shared" ref="CJ71:CJ134" si="194">CR71+CZ71</f>
        <v>1</v>
      </c>
      <c r="CK71" s="31">
        <f t="shared" ref="CK71:CK134" si="195">CS71+DA71</f>
        <v>2</v>
      </c>
      <c r="CL71" s="31">
        <f t="shared" ref="CL71:CL134" si="196">CT71+DB71</f>
        <v>2</v>
      </c>
      <c r="CM71" s="113">
        <f t="shared" ref="CM71:CM134" si="197">CU71+DC71</f>
        <v>24</v>
      </c>
      <c r="CN71" s="31">
        <f t="shared" ref="CN71:CN134" si="198">CV71+DD71</f>
        <v>7</v>
      </c>
      <c r="CO71" s="31">
        <f t="shared" ref="CO71:CO134" si="199">CW71+DE71</f>
        <v>8</v>
      </c>
      <c r="CP71" s="31">
        <f t="shared" ref="CP71:CP134" si="200">CX71+DF71</f>
        <v>9</v>
      </c>
      <c r="CQ71" s="31">
        <f t="shared" ref="CQ71:CQ134" si="201">CY71+DG71</f>
        <v>0</v>
      </c>
      <c r="CR71" s="32">
        <v>1</v>
      </c>
      <c r="CS71" s="32">
        <v>2</v>
      </c>
      <c r="CT71" s="32">
        <v>2</v>
      </c>
      <c r="CU71" s="88">
        <f t="shared" si="185"/>
        <v>24</v>
      </c>
      <c r="CV71" s="32">
        <v>7</v>
      </c>
      <c r="CW71" s="32">
        <v>8</v>
      </c>
      <c r="CX71" s="32">
        <v>9</v>
      </c>
      <c r="CY71" s="32">
        <v>0</v>
      </c>
      <c r="DC71" s="88">
        <f t="shared" ref="DC71:DC134" si="202">DD71+DE71+DF71+DG71</f>
        <v>0</v>
      </c>
      <c r="DH71" s="32">
        <v>1</v>
      </c>
      <c r="DI71" s="32">
        <v>8</v>
      </c>
      <c r="DJ71" s="32">
        <v>5</v>
      </c>
      <c r="DK71" s="88">
        <f t="shared" ref="DK71:DK134" si="203">DL71+DM71+DN71+DO71</f>
        <v>146</v>
      </c>
      <c r="DL71" s="32">
        <v>30</v>
      </c>
      <c r="DM71" s="32">
        <v>42</v>
      </c>
      <c r="DN71" s="32">
        <v>72</v>
      </c>
      <c r="DO71" s="32">
        <v>2</v>
      </c>
      <c r="DP71" s="32">
        <v>11</v>
      </c>
      <c r="DQ71" s="32">
        <v>18</v>
      </c>
      <c r="DR71" s="32">
        <v>16</v>
      </c>
      <c r="DS71" s="88">
        <f t="shared" ref="DS71:DS134" si="204">DT71+DU71+DV71+DW71</f>
        <v>293</v>
      </c>
      <c r="DT71" s="32">
        <v>7</v>
      </c>
      <c r="DU71" s="32">
        <v>47</v>
      </c>
      <c r="DV71" s="32">
        <v>227</v>
      </c>
      <c r="DW71" s="32">
        <v>12</v>
      </c>
      <c r="DZ71" s="32">
        <v>9</v>
      </c>
      <c r="EA71" s="88">
        <f t="shared" ref="EA71:EA134" si="205">EB71+EC71+ED71+EE71</f>
        <v>0</v>
      </c>
      <c r="EI71" s="88">
        <f t="shared" ref="EI71:EI134" si="206">EJ71+EK71+EL71+EM71</f>
        <v>0</v>
      </c>
      <c r="EQ71" s="88">
        <f t="shared" ref="EQ71:EQ134" si="207">ER71+ES71+ET71+EU71</f>
        <v>0</v>
      </c>
      <c r="EY71" s="88">
        <f t="shared" ref="EY71:EY134" si="208">EZ71+FA71+FB71+FC71</f>
        <v>0</v>
      </c>
      <c r="FG71" s="88">
        <f t="shared" ref="FG71:FG134" si="209">FH71+FI71+FJ71+FK71</f>
        <v>0</v>
      </c>
      <c r="FO71" s="88">
        <f t="shared" ref="FO71:FO134" si="210">FP71+FQ71+FR71+FS71</f>
        <v>0</v>
      </c>
      <c r="FW71" s="110">
        <f t="shared" ref="FW71:FW134" si="211">FX71+FY71+FZ71+GA71</f>
        <v>0</v>
      </c>
      <c r="GB71" s="110">
        <f t="shared" ref="GB71:GB134" si="212">EV71+FD71+FL71+FT71</f>
        <v>0</v>
      </c>
      <c r="GC71" s="110">
        <f t="shared" ref="GC71:GC134" si="213">EW71+FE71+FM71+FU71</f>
        <v>0</v>
      </c>
      <c r="GD71" s="110">
        <f t="shared" ref="GD71:GD134" si="214">EX71+FF71+FN71+FV71</f>
        <v>0</v>
      </c>
      <c r="GE71" s="110">
        <f t="shared" ref="GE71:GE134" si="215">EY71+FG71+FO71+FW71</f>
        <v>0</v>
      </c>
      <c r="GF71" s="110">
        <f t="shared" ref="GF71:GF134" si="216">EZ71+FH71+FP71+FX71</f>
        <v>0</v>
      </c>
      <c r="GG71" s="110">
        <f t="shared" ref="GG71:GG134" si="217">FA71+FI71+FQ71+FY71</f>
        <v>0</v>
      </c>
      <c r="GH71" s="110">
        <f t="shared" ref="GH71:GH134" si="218">FB71+FJ71+FR71+FZ71</f>
        <v>0</v>
      </c>
      <c r="GI71" s="110">
        <f t="shared" ref="GI71:GI134" si="219">FC71+FK71+FS71+GA71</f>
        <v>0</v>
      </c>
      <c r="GJ71" s="114">
        <f t="shared" si="183"/>
        <v>0.23122728430991246</v>
      </c>
      <c r="GK71" s="90">
        <f t="shared" si="184"/>
        <v>-7.2144288577154311E-2</v>
      </c>
      <c r="GL71" s="2" t="s">
        <v>1581</v>
      </c>
      <c r="GM71" s="92" t="s">
        <v>2062</v>
      </c>
      <c r="GN71" s="92" t="s">
        <v>1953</v>
      </c>
      <c r="GO71" s="92" t="s">
        <v>2324</v>
      </c>
      <c r="GP71" s="2" t="s">
        <v>2239</v>
      </c>
      <c r="GQ71" s="2" t="s">
        <v>1767</v>
      </c>
      <c r="GR71" s="115">
        <v>613</v>
      </c>
      <c r="GS71" s="31">
        <f t="shared" ref="GS71:GS134" si="220">DH71+DP71+DX71</f>
        <v>12</v>
      </c>
      <c r="GT71" s="31">
        <f t="shared" ref="GT71:GT134" si="221">DJ71+DR71+DZ71</f>
        <v>30</v>
      </c>
      <c r="GU71" s="31">
        <f t="shared" ref="GU71:GU134" si="222">DI71+DQ71+DY71</f>
        <v>26</v>
      </c>
      <c r="GV71" s="31">
        <f t="shared" ref="GV71:GV134" si="223">DL71+DM71+DN71+DO71+DT71+DU71+DV71+DW71+EB71+EC71+ED71+EE71</f>
        <v>439</v>
      </c>
      <c r="GW71" s="31">
        <f t="shared" ref="GW71:GW134" si="224">DN71+DO71+DV71+DW71+ED71+EE71</f>
        <v>313</v>
      </c>
      <c r="GX71" s="31">
        <f t="shared" ref="GX71:GX134" si="225">GV71-(DL71+DT71+EB71)</f>
        <v>402</v>
      </c>
    </row>
    <row r="72" spans="1:208" ht="15.75" hidden="1" customHeight="1" x14ac:dyDescent="0.25">
      <c r="A72" s="22" t="s">
        <v>1110</v>
      </c>
      <c r="B72" s="2" t="s">
        <v>64</v>
      </c>
      <c r="C72" s="116" t="s">
        <v>66</v>
      </c>
      <c r="D72" s="35" t="s">
        <v>64</v>
      </c>
      <c r="E72" s="117">
        <v>318</v>
      </c>
      <c r="F72" s="117">
        <v>1211</v>
      </c>
      <c r="G72" s="117">
        <v>2104</v>
      </c>
      <c r="H72" s="117">
        <v>3633</v>
      </c>
      <c r="I72" s="95">
        <v>229</v>
      </c>
      <c r="J72" s="118">
        <v>391</v>
      </c>
      <c r="K72" s="118">
        <v>1132</v>
      </c>
      <c r="L72" s="118">
        <v>2395</v>
      </c>
      <c r="M72" s="118">
        <v>3918</v>
      </c>
      <c r="N72" s="119">
        <v>539</v>
      </c>
      <c r="O72" s="119">
        <v>200</v>
      </c>
      <c r="P72" s="120">
        <v>4254</v>
      </c>
      <c r="Q72" s="120">
        <v>5528</v>
      </c>
      <c r="R72" s="120">
        <v>4161</v>
      </c>
      <c r="S72" s="70">
        <f t="shared" si="166"/>
        <v>9.1913493182886691E-2</v>
      </c>
      <c r="T72" s="70">
        <f t="shared" si="167"/>
        <v>0.20477568740955138</v>
      </c>
      <c r="U72" s="70">
        <f t="shared" si="168"/>
        <v>0.24234382844438068</v>
      </c>
      <c r="V72" s="70">
        <f t="shared" si="169"/>
        <v>0.30839095881927958</v>
      </c>
      <c r="W72" s="70">
        <f t="shared" si="170"/>
        <v>0.44604662340783463</v>
      </c>
      <c r="X72" s="121">
        <v>5551</v>
      </c>
      <c r="Y72" s="121">
        <v>4254</v>
      </c>
      <c r="Z72" s="121">
        <v>5528</v>
      </c>
      <c r="AA72" s="121">
        <v>4161</v>
      </c>
      <c r="AB72" s="121">
        <v>1340</v>
      </c>
      <c r="AC72" s="121">
        <v>1117</v>
      </c>
      <c r="AD72" s="17">
        <v>78</v>
      </c>
      <c r="AE72" s="17">
        <v>186</v>
      </c>
      <c r="AF72" s="100">
        <v>248</v>
      </c>
      <c r="AG72" s="101">
        <v>415</v>
      </c>
      <c r="AH72" s="101">
        <v>1271</v>
      </c>
      <c r="AI72" s="101">
        <v>2404</v>
      </c>
      <c r="AJ72" s="101">
        <v>121</v>
      </c>
      <c r="AK72" s="101">
        <f t="shared" si="171"/>
        <v>4211</v>
      </c>
      <c r="AL72" s="101">
        <f t="shared" si="172"/>
        <v>560</v>
      </c>
      <c r="AM72" s="101">
        <v>681</v>
      </c>
      <c r="AN72" s="102">
        <v>156</v>
      </c>
      <c r="AO72" s="103">
        <v>450</v>
      </c>
      <c r="AP72" s="74">
        <f t="shared" si="173"/>
        <v>9.7555242125058769E-2</v>
      </c>
      <c r="AQ72" s="74">
        <f t="shared" si="174"/>
        <v>0.22992040520984081</v>
      </c>
      <c r="AR72" s="104">
        <f t="shared" si="175"/>
        <v>0.25317363551602956</v>
      </c>
      <c r="AS72" s="104">
        <f t="shared" si="176"/>
        <v>0.32149860666735475</v>
      </c>
      <c r="AT72" s="104">
        <f t="shared" si="177"/>
        <v>0.44316270127373225</v>
      </c>
      <c r="AU72" s="105">
        <v>4247</v>
      </c>
      <c r="AV72" s="105">
        <v>5619</v>
      </c>
      <c r="AW72" s="105">
        <v>4538</v>
      </c>
      <c r="AX72" s="100">
        <v>251</v>
      </c>
      <c r="AY72" s="106">
        <v>4192</v>
      </c>
      <c r="AZ72" s="106">
        <v>441</v>
      </c>
      <c r="BA72" s="106">
        <v>1221</v>
      </c>
      <c r="BB72" s="106">
        <v>2414</v>
      </c>
      <c r="BC72" s="106">
        <v>116</v>
      </c>
      <c r="BD72" s="107">
        <v>574</v>
      </c>
      <c r="BE72" s="108">
        <v>248</v>
      </c>
      <c r="BF72" s="82">
        <f t="shared" si="178"/>
        <v>9.7179374173644778E-2</v>
      </c>
      <c r="BG72" s="82">
        <f t="shared" si="179"/>
        <v>0.2172984516817939</v>
      </c>
      <c r="BH72" s="83">
        <f t="shared" si="180"/>
        <v>0.24312690919189114</v>
      </c>
      <c r="BI72" s="83">
        <f t="shared" si="181"/>
        <v>0.31025744982769105</v>
      </c>
      <c r="BJ72" s="83">
        <f t="shared" si="182"/>
        <v>0.43324699788085708</v>
      </c>
      <c r="BK72" s="2">
        <v>4634</v>
      </c>
      <c r="BL72" s="2">
        <v>5958</v>
      </c>
      <c r="BM72" s="2">
        <v>4344</v>
      </c>
      <c r="BN72" s="2">
        <v>3042</v>
      </c>
      <c r="BO72" s="2">
        <v>1470</v>
      </c>
      <c r="BP72" s="2">
        <v>1304</v>
      </c>
      <c r="BQ72" s="109">
        <v>85</v>
      </c>
      <c r="BR72" s="109">
        <v>268</v>
      </c>
      <c r="BS72" s="110">
        <v>253</v>
      </c>
      <c r="BT72" s="109">
        <v>445</v>
      </c>
      <c r="BU72" s="109">
        <v>1370</v>
      </c>
      <c r="BV72" s="109">
        <v>2666</v>
      </c>
      <c r="BW72" s="109">
        <v>134</v>
      </c>
      <c r="BX72" s="84">
        <f t="shared" si="186"/>
        <v>4615</v>
      </c>
      <c r="BY72" s="111">
        <v>80</v>
      </c>
      <c r="BZ72" s="109">
        <v>590</v>
      </c>
      <c r="CA72" s="109">
        <v>134</v>
      </c>
      <c r="CB72" s="2">
        <v>289</v>
      </c>
      <c r="CC72" s="112">
        <f t="shared" si="187"/>
        <v>9.6029348295209316E-2</v>
      </c>
      <c r="CD72" s="112">
        <f t="shared" si="188"/>
        <v>0.22994293387042633</v>
      </c>
      <c r="CE72" s="112">
        <f t="shared" si="189"/>
        <v>0.26051151580074988</v>
      </c>
      <c r="CF72" s="112">
        <f t="shared" si="190"/>
        <v>0.33449815569792274</v>
      </c>
      <c r="CG72" s="112">
        <f t="shared" si="191"/>
        <v>0.47790055248618785</v>
      </c>
      <c r="CH72" s="87">
        <f t="shared" si="192"/>
        <v>2268</v>
      </c>
      <c r="CI72" s="31">
        <f t="shared" si="193"/>
        <v>2859</v>
      </c>
      <c r="CJ72" s="31">
        <f t="shared" si="194"/>
        <v>7</v>
      </c>
      <c r="CK72" s="31">
        <f t="shared" si="195"/>
        <v>23</v>
      </c>
      <c r="CL72" s="31">
        <f t="shared" si="196"/>
        <v>44</v>
      </c>
      <c r="CM72" s="113">
        <f t="shared" si="197"/>
        <v>306</v>
      </c>
      <c r="CN72" s="31">
        <f t="shared" si="198"/>
        <v>46</v>
      </c>
      <c r="CO72" s="31">
        <f t="shared" si="199"/>
        <v>88</v>
      </c>
      <c r="CP72" s="31">
        <f t="shared" si="200"/>
        <v>163</v>
      </c>
      <c r="CQ72" s="31">
        <f t="shared" si="201"/>
        <v>9</v>
      </c>
      <c r="CR72" s="32">
        <v>5</v>
      </c>
      <c r="CS72" s="32">
        <v>16</v>
      </c>
      <c r="CT72" s="32">
        <v>31</v>
      </c>
      <c r="CU72" s="88">
        <f t="shared" si="185"/>
        <v>213</v>
      </c>
      <c r="CV72" s="32">
        <v>46</v>
      </c>
      <c r="CW72" s="32">
        <v>80</v>
      </c>
      <c r="CX72" s="32">
        <v>83</v>
      </c>
      <c r="CY72" s="32">
        <v>4</v>
      </c>
      <c r="CZ72" s="32">
        <v>2</v>
      </c>
      <c r="DA72" s="32">
        <v>7</v>
      </c>
      <c r="DB72" s="32">
        <v>13</v>
      </c>
      <c r="DC72" s="88">
        <f t="shared" si="202"/>
        <v>93</v>
      </c>
      <c r="DD72" s="32">
        <v>0</v>
      </c>
      <c r="DE72" s="32">
        <v>8</v>
      </c>
      <c r="DF72" s="32">
        <v>80</v>
      </c>
      <c r="DG72" s="32">
        <v>5</v>
      </c>
      <c r="DH72" s="32">
        <v>14</v>
      </c>
      <c r="DI72" s="32">
        <v>90</v>
      </c>
      <c r="DJ72" s="32">
        <v>69</v>
      </c>
      <c r="DK72" s="88">
        <f t="shared" si="203"/>
        <v>1610</v>
      </c>
      <c r="DL72" s="32">
        <v>214</v>
      </c>
      <c r="DM72" s="32">
        <v>602</v>
      </c>
      <c r="DN72" s="32">
        <v>759</v>
      </c>
      <c r="DO72" s="32">
        <v>35</v>
      </c>
      <c r="DP72" s="32">
        <v>48</v>
      </c>
      <c r="DQ72" s="32">
        <v>106</v>
      </c>
      <c r="DR72" s="32">
        <v>74</v>
      </c>
      <c r="DS72" s="88">
        <f t="shared" si="204"/>
        <v>2018</v>
      </c>
      <c r="DT72" s="32">
        <v>19</v>
      </c>
      <c r="DU72" s="32">
        <v>391</v>
      </c>
      <c r="DV72" s="32">
        <v>1528</v>
      </c>
      <c r="DW72" s="32">
        <v>80</v>
      </c>
      <c r="DX72" s="32">
        <v>7</v>
      </c>
      <c r="DY72" s="32">
        <v>12</v>
      </c>
      <c r="DZ72" s="32">
        <v>28</v>
      </c>
      <c r="EA72" s="88">
        <f t="shared" si="205"/>
        <v>174</v>
      </c>
      <c r="EB72" s="32">
        <v>9</v>
      </c>
      <c r="EC72" s="32">
        <v>79</v>
      </c>
      <c r="ED72" s="32">
        <v>81</v>
      </c>
      <c r="EE72" s="32">
        <v>5</v>
      </c>
      <c r="EF72" s="32">
        <v>4</v>
      </c>
      <c r="EG72" s="32">
        <v>12</v>
      </c>
      <c r="EH72" s="32">
        <v>10</v>
      </c>
      <c r="EI72" s="88">
        <f t="shared" si="206"/>
        <v>103</v>
      </c>
      <c r="EJ72" s="32">
        <v>30</v>
      </c>
      <c r="EK72" s="32">
        <v>46</v>
      </c>
      <c r="EL72" s="32">
        <v>26</v>
      </c>
      <c r="EM72" s="32">
        <v>1</v>
      </c>
      <c r="EQ72" s="88">
        <f t="shared" si="207"/>
        <v>0</v>
      </c>
      <c r="EY72" s="88">
        <f t="shared" si="208"/>
        <v>0</v>
      </c>
      <c r="FD72" s="32">
        <v>5</v>
      </c>
      <c r="FE72" s="32">
        <v>25</v>
      </c>
      <c r="FF72" s="32">
        <v>25</v>
      </c>
      <c r="FG72" s="88">
        <f t="shared" si="209"/>
        <v>403</v>
      </c>
      <c r="FH72" s="32">
        <v>127</v>
      </c>
      <c r="FI72" s="32">
        <v>164</v>
      </c>
      <c r="FJ72" s="32">
        <v>109</v>
      </c>
      <c r="FK72" s="32">
        <v>3</v>
      </c>
      <c r="FO72" s="88">
        <f t="shared" si="210"/>
        <v>0</v>
      </c>
      <c r="FV72" s="32">
        <v>3</v>
      </c>
      <c r="FW72" s="110">
        <f t="shared" si="211"/>
        <v>0</v>
      </c>
      <c r="FX72" s="32">
        <v>0</v>
      </c>
      <c r="FY72" s="32">
        <v>0</v>
      </c>
      <c r="FZ72" s="32">
        <v>0</v>
      </c>
      <c r="GA72" s="32">
        <v>0</v>
      </c>
      <c r="GB72" s="110">
        <f t="shared" si="212"/>
        <v>5</v>
      </c>
      <c r="GC72" s="110">
        <f t="shared" si="213"/>
        <v>25</v>
      </c>
      <c r="GD72" s="110">
        <f t="shared" si="214"/>
        <v>28</v>
      </c>
      <c r="GE72" s="110">
        <f t="shared" si="215"/>
        <v>403</v>
      </c>
      <c r="GF72" s="110">
        <f t="shared" si="216"/>
        <v>127</v>
      </c>
      <c r="GG72" s="110">
        <f t="shared" si="217"/>
        <v>164</v>
      </c>
      <c r="GH72" s="110">
        <f t="shared" si="218"/>
        <v>109</v>
      </c>
      <c r="GI72" s="110">
        <f t="shared" si="219"/>
        <v>3</v>
      </c>
      <c r="GJ72" s="114">
        <f t="shared" si="183"/>
        <v>7.1413900266717525E-2</v>
      </c>
      <c r="GK72" s="90">
        <f t="shared" si="184"/>
        <v>0.10090648854961833</v>
      </c>
      <c r="GL72" s="2" t="s">
        <v>2125</v>
      </c>
      <c r="GM72" s="92" t="s">
        <v>2290</v>
      </c>
      <c r="GN72" s="2" t="s">
        <v>1954</v>
      </c>
      <c r="GO72" s="92" t="s">
        <v>1643</v>
      </c>
      <c r="GP72" s="92" t="s">
        <v>1542</v>
      </c>
      <c r="GQ72" s="2" t="s">
        <v>2279</v>
      </c>
      <c r="GR72" s="115">
        <v>6054</v>
      </c>
      <c r="GS72" s="31">
        <f t="shared" si="220"/>
        <v>69</v>
      </c>
      <c r="GT72" s="31">
        <f t="shared" si="221"/>
        <v>171</v>
      </c>
      <c r="GU72" s="31">
        <f t="shared" si="222"/>
        <v>208</v>
      </c>
      <c r="GV72" s="31">
        <f t="shared" si="223"/>
        <v>3802</v>
      </c>
      <c r="GW72" s="31">
        <f t="shared" si="224"/>
        <v>2488</v>
      </c>
      <c r="GX72" s="31">
        <f t="shared" si="225"/>
        <v>3560</v>
      </c>
      <c r="GY72" s="33"/>
      <c r="GZ72" s="33"/>
    </row>
    <row r="73" spans="1:208" ht="15.75" hidden="1" customHeight="1" x14ac:dyDescent="0.25">
      <c r="A73" s="22" t="s">
        <v>1110</v>
      </c>
      <c r="B73" s="2" t="s">
        <v>64</v>
      </c>
      <c r="C73" s="116" t="s">
        <v>67</v>
      </c>
      <c r="D73" s="35" t="s">
        <v>64</v>
      </c>
      <c r="E73" s="117">
        <v>19</v>
      </c>
      <c r="F73" s="117">
        <v>40</v>
      </c>
      <c r="G73" s="117">
        <v>77</v>
      </c>
      <c r="H73" s="117">
        <v>136</v>
      </c>
      <c r="I73" s="95">
        <v>11</v>
      </c>
      <c r="J73" s="118">
        <v>29</v>
      </c>
      <c r="K73" s="118">
        <v>43</v>
      </c>
      <c r="L73" s="118">
        <v>79</v>
      </c>
      <c r="M73" s="118">
        <v>151</v>
      </c>
      <c r="N73" s="119">
        <v>17</v>
      </c>
      <c r="O73" s="119">
        <v>1</v>
      </c>
      <c r="P73" s="120">
        <v>98</v>
      </c>
      <c r="Q73" s="120">
        <v>127</v>
      </c>
      <c r="R73" s="120">
        <v>105</v>
      </c>
      <c r="S73" s="70">
        <f t="shared" si="166"/>
        <v>0.29591836734693877</v>
      </c>
      <c r="T73" s="70">
        <f t="shared" si="167"/>
        <v>0.33858267716535434</v>
      </c>
      <c r="U73" s="70">
        <f t="shared" si="168"/>
        <v>0.40606060606060607</v>
      </c>
      <c r="V73" s="70">
        <f t="shared" si="169"/>
        <v>0.45258620689655171</v>
      </c>
      <c r="W73" s="70">
        <f t="shared" si="170"/>
        <v>0.59047619047619049</v>
      </c>
      <c r="X73" s="121">
        <v>133</v>
      </c>
      <c r="Y73" s="121">
        <v>98</v>
      </c>
      <c r="Z73" s="121">
        <v>127</v>
      </c>
      <c r="AA73" s="121">
        <v>105</v>
      </c>
      <c r="AB73" s="121">
        <v>27</v>
      </c>
      <c r="AC73" s="121">
        <v>17</v>
      </c>
      <c r="AD73" s="17">
        <v>7</v>
      </c>
      <c r="AE73" s="17">
        <v>11</v>
      </c>
      <c r="AF73" s="100">
        <v>10</v>
      </c>
      <c r="AG73" s="101">
        <v>16</v>
      </c>
      <c r="AH73" s="101">
        <v>63</v>
      </c>
      <c r="AI73" s="101">
        <v>85</v>
      </c>
      <c r="AJ73" s="101">
        <v>0</v>
      </c>
      <c r="AK73" s="101">
        <f t="shared" si="171"/>
        <v>164</v>
      </c>
      <c r="AL73" s="101">
        <f t="shared" si="172"/>
        <v>15</v>
      </c>
      <c r="AM73" s="101">
        <v>15</v>
      </c>
      <c r="AN73" s="102">
        <v>1</v>
      </c>
      <c r="AO73" s="103">
        <v>5</v>
      </c>
      <c r="AP73" s="74">
        <f t="shared" si="173"/>
        <v>0.16326530612244897</v>
      </c>
      <c r="AQ73" s="74">
        <f t="shared" si="174"/>
        <v>0.49606299212598426</v>
      </c>
      <c r="AR73" s="104">
        <f t="shared" si="175"/>
        <v>0.45151515151515154</v>
      </c>
      <c r="AS73" s="104">
        <f t="shared" si="176"/>
        <v>0.57327586206896552</v>
      </c>
      <c r="AT73" s="104">
        <f t="shared" si="177"/>
        <v>0.66666666666666663</v>
      </c>
      <c r="AU73" s="105">
        <v>81</v>
      </c>
      <c r="AV73" s="105">
        <v>116</v>
      </c>
      <c r="AW73" s="105">
        <v>94</v>
      </c>
      <c r="AX73" s="100">
        <v>11</v>
      </c>
      <c r="AY73" s="106">
        <v>128</v>
      </c>
      <c r="AZ73" s="106">
        <v>6</v>
      </c>
      <c r="BA73" s="106">
        <v>47</v>
      </c>
      <c r="BB73" s="106">
        <v>72</v>
      </c>
      <c r="BC73" s="106">
        <v>3</v>
      </c>
      <c r="BD73" s="107">
        <v>19</v>
      </c>
      <c r="BE73" s="108">
        <v>5</v>
      </c>
      <c r="BF73" s="82">
        <f t="shared" si="178"/>
        <v>6.3829787234042548E-2</v>
      </c>
      <c r="BG73" s="82">
        <f t="shared" si="179"/>
        <v>0.40517241379310343</v>
      </c>
      <c r="BH73" s="83">
        <f t="shared" si="180"/>
        <v>0.36426116838487971</v>
      </c>
      <c r="BI73" s="83">
        <f t="shared" si="181"/>
        <v>0.50761421319796951</v>
      </c>
      <c r="BJ73" s="83">
        <f t="shared" si="182"/>
        <v>0.65432098765432101</v>
      </c>
      <c r="BK73" s="2">
        <v>94</v>
      </c>
      <c r="BL73" s="2">
        <v>112</v>
      </c>
      <c r="BM73" s="2">
        <v>98</v>
      </c>
      <c r="BN73" s="2">
        <v>66</v>
      </c>
      <c r="BO73" s="2">
        <v>28</v>
      </c>
      <c r="BP73" s="2">
        <v>17</v>
      </c>
      <c r="BQ73" s="109">
        <v>7</v>
      </c>
      <c r="BR73" s="109">
        <v>10</v>
      </c>
      <c r="BS73" s="110">
        <v>12</v>
      </c>
      <c r="BT73" s="109">
        <v>8</v>
      </c>
      <c r="BU73" s="109">
        <v>32</v>
      </c>
      <c r="BV73" s="109">
        <v>78</v>
      </c>
      <c r="BW73" s="109">
        <v>1</v>
      </c>
      <c r="BX73" s="84">
        <f t="shared" si="186"/>
        <v>119</v>
      </c>
      <c r="BY73" s="111">
        <v>1</v>
      </c>
      <c r="BZ73" s="109">
        <v>19</v>
      </c>
      <c r="CA73" s="109">
        <v>1</v>
      </c>
      <c r="CB73" s="2">
        <v>10</v>
      </c>
      <c r="CC73" s="112">
        <f t="shared" si="187"/>
        <v>8.5106382978723402E-2</v>
      </c>
      <c r="CD73" s="112">
        <f t="shared" si="188"/>
        <v>0.2857142857142857</v>
      </c>
      <c r="CE73" s="112">
        <f t="shared" si="189"/>
        <v>0.32565789473684209</v>
      </c>
      <c r="CF73" s="112">
        <f t="shared" si="190"/>
        <v>0.43333333333333335</v>
      </c>
      <c r="CG73" s="112">
        <f t="shared" si="191"/>
        <v>0.60204081632653061</v>
      </c>
      <c r="CH73" s="87">
        <f t="shared" si="192"/>
        <v>39</v>
      </c>
      <c r="CI73" s="31">
        <f t="shared" si="193"/>
        <v>38</v>
      </c>
      <c r="CJ73" s="31">
        <f t="shared" si="194"/>
        <v>1</v>
      </c>
      <c r="CK73" s="31">
        <f t="shared" si="195"/>
        <v>2</v>
      </c>
      <c r="CL73" s="31">
        <f t="shared" si="196"/>
        <v>2</v>
      </c>
      <c r="CM73" s="113">
        <f t="shared" si="197"/>
        <v>79</v>
      </c>
      <c r="CN73" s="31">
        <f t="shared" si="198"/>
        <v>1</v>
      </c>
      <c r="CO73" s="31">
        <f t="shared" si="199"/>
        <v>6</v>
      </c>
      <c r="CP73" s="31">
        <f t="shared" si="200"/>
        <v>9</v>
      </c>
      <c r="CQ73" s="31">
        <f t="shared" si="201"/>
        <v>63</v>
      </c>
      <c r="CR73" s="32">
        <v>1</v>
      </c>
      <c r="CS73" s="32">
        <v>2</v>
      </c>
      <c r="CT73" s="32">
        <v>2</v>
      </c>
      <c r="CU73" s="88">
        <f t="shared" si="185"/>
        <v>79</v>
      </c>
      <c r="CV73" s="32">
        <v>1</v>
      </c>
      <c r="CW73" s="32">
        <v>6</v>
      </c>
      <c r="CX73" s="32">
        <v>9</v>
      </c>
      <c r="CY73" s="32">
        <v>63</v>
      </c>
      <c r="DC73" s="88">
        <f t="shared" si="202"/>
        <v>0</v>
      </c>
      <c r="DH73" s="32">
        <v>1</v>
      </c>
      <c r="DI73" s="32">
        <v>2</v>
      </c>
      <c r="DJ73" s="32">
        <v>3</v>
      </c>
      <c r="DK73" s="88">
        <f t="shared" si="203"/>
        <v>30</v>
      </c>
      <c r="DL73" s="32">
        <v>6</v>
      </c>
      <c r="DM73" s="32">
        <v>9</v>
      </c>
      <c r="DN73" s="32">
        <v>14</v>
      </c>
      <c r="DO73" s="32">
        <v>1</v>
      </c>
      <c r="DP73" s="32">
        <v>5</v>
      </c>
      <c r="DQ73" s="32">
        <v>6</v>
      </c>
      <c r="DR73" s="32">
        <v>6</v>
      </c>
      <c r="DS73" s="88">
        <f t="shared" si="204"/>
        <v>73</v>
      </c>
      <c r="DT73" s="32">
        <v>1</v>
      </c>
      <c r="DU73" s="32">
        <v>17</v>
      </c>
      <c r="DV73" s="32">
        <v>55</v>
      </c>
      <c r="DW73" s="32">
        <v>0</v>
      </c>
      <c r="DZ73" s="32">
        <v>1</v>
      </c>
      <c r="EA73" s="88">
        <f t="shared" si="205"/>
        <v>0</v>
      </c>
      <c r="EI73" s="88">
        <f t="shared" si="206"/>
        <v>0</v>
      </c>
      <c r="EQ73" s="88">
        <f t="shared" si="207"/>
        <v>0</v>
      </c>
      <c r="EY73" s="88">
        <f t="shared" si="208"/>
        <v>0</v>
      </c>
      <c r="FG73" s="88">
        <f t="shared" si="209"/>
        <v>0</v>
      </c>
      <c r="FO73" s="88">
        <f t="shared" si="210"/>
        <v>0</v>
      </c>
      <c r="FW73" s="110">
        <f t="shared" si="211"/>
        <v>0</v>
      </c>
      <c r="GB73" s="110">
        <f t="shared" si="212"/>
        <v>0</v>
      </c>
      <c r="GC73" s="110">
        <f t="shared" si="213"/>
        <v>0</v>
      </c>
      <c r="GD73" s="110">
        <f t="shared" si="214"/>
        <v>0</v>
      </c>
      <c r="GE73" s="110">
        <f t="shared" si="215"/>
        <v>0</v>
      </c>
      <c r="GF73" s="110">
        <f t="shared" si="216"/>
        <v>0</v>
      </c>
      <c r="GG73" s="110">
        <f t="shared" si="217"/>
        <v>0</v>
      </c>
      <c r="GH73" s="110">
        <f t="shared" si="218"/>
        <v>0</v>
      </c>
      <c r="GI73" s="110">
        <f t="shared" si="219"/>
        <v>0</v>
      </c>
      <c r="GJ73" s="114">
        <f t="shared" si="183"/>
        <v>1.9585253456221183E-2</v>
      </c>
      <c r="GK73" s="90">
        <f t="shared" si="184"/>
        <v>-7.03125E-2</v>
      </c>
      <c r="GL73" s="2" t="s">
        <v>2172</v>
      </c>
      <c r="GM73" s="92" t="s">
        <v>2244</v>
      </c>
      <c r="GN73" s="2" t="s">
        <v>1713</v>
      </c>
      <c r="GO73" s="2" t="s">
        <v>1799</v>
      </c>
      <c r="GP73" s="2" t="s">
        <v>2122</v>
      </c>
      <c r="GQ73" s="2" t="s">
        <v>2069</v>
      </c>
      <c r="GR73" s="115">
        <v>121</v>
      </c>
      <c r="GS73" s="31">
        <f t="shared" si="220"/>
        <v>6</v>
      </c>
      <c r="GT73" s="31">
        <f t="shared" si="221"/>
        <v>10</v>
      </c>
      <c r="GU73" s="31">
        <f t="shared" si="222"/>
        <v>8</v>
      </c>
      <c r="GV73" s="31">
        <f t="shared" si="223"/>
        <v>103</v>
      </c>
      <c r="GW73" s="31">
        <f t="shared" si="224"/>
        <v>70</v>
      </c>
      <c r="GX73" s="31">
        <f t="shared" si="225"/>
        <v>96</v>
      </c>
    </row>
    <row r="74" spans="1:208" ht="15.75" hidden="1" customHeight="1" x14ac:dyDescent="0.25">
      <c r="A74" s="22" t="s">
        <v>1110</v>
      </c>
      <c r="B74" s="2" t="s">
        <v>64</v>
      </c>
      <c r="C74" s="116" t="s">
        <v>68</v>
      </c>
      <c r="D74" s="35" t="s">
        <v>64</v>
      </c>
      <c r="E74" s="117">
        <v>2</v>
      </c>
      <c r="F74" s="117">
        <v>38</v>
      </c>
      <c r="G74" s="117">
        <v>57</v>
      </c>
      <c r="H74" s="117">
        <v>97</v>
      </c>
      <c r="I74" s="95">
        <v>8</v>
      </c>
      <c r="J74" s="118">
        <v>6</v>
      </c>
      <c r="K74" s="118">
        <v>35</v>
      </c>
      <c r="L74" s="118">
        <v>49</v>
      </c>
      <c r="M74" s="118">
        <v>90</v>
      </c>
      <c r="N74" s="119">
        <v>11</v>
      </c>
      <c r="O74" s="119">
        <v>19</v>
      </c>
      <c r="P74" s="120">
        <v>174</v>
      </c>
      <c r="Q74" s="120">
        <v>245</v>
      </c>
      <c r="R74" s="120">
        <v>183</v>
      </c>
      <c r="S74" s="70">
        <f t="shared" si="166"/>
        <v>3.4482758620689655E-2</v>
      </c>
      <c r="T74" s="70">
        <f t="shared" si="167"/>
        <v>0.14285714285714285</v>
      </c>
      <c r="U74" s="70">
        <f t="shared" si="168"/>
        <v>0.13122923588039867</v>
      </c>
      <c r="V74" s="70">
        <f t="shared" si="169"/>
        <v>0.17056074766355139</v>
      </c>
      <c r="W74" s="70">
        <f t="shared" si="170"/>
        <v>0.20765027322404372</v>
      </c>
      <c r="X74" s="121">
        <v>235</v>
      </c>
      <c r="Y74" s="121">
        <v>174</v>
      </c>
      <c r="Z74" s="121">
        <v>245</v>
      </c>
      <c r="AA74" s="121">
        <v>183</v>
      </c>
      <c r="AB74" s="121">
        <v>52</v>
      </c>
      <c r="AC74" s="121">
        <v>58</v>
      </c>
      <c r="AD74" s="17">
        <v>7</v>
      </c>
      <c r="AE74" s="17">
        <v>11</v>
      </c>
      <c r="AF74" s="100">
        <v>9</v>
      </c>
      <c r="AG74" s="101">
        <v>9</v>
      </c>
      <c r="AH74" s="101">
        <v>33</v>
      </c>
      <c r="AI74" s="101">
        <v>41</v>
      </c>
      <c r="AJ74" s="101">
        <v>0</v>
      </c>
      <c r="AK74" s="101">
        <f t="shared" si="171"/>
        <v>83</v>
      </c>
      <c r="AL74" s="101">
        <f t="shared" si="172"/>
        <v>6</v>
      </c>
      <c r="AM74" s="101">
        <v>6</v>
      </c>
      <c r="AN74" s="102">
        <v>20</v>
      </c>
      <c r="AO74" s="103">
        <v>19</v>
      </c>
      <c r="AP74" s="74">
        <f t="shared" si="173"/>
        <v>5.1724137931034482E-2</v>
      </c>
      <c r="AQ74" s="74">
        <f t="shared" si="174"/>
        <v>0.13469387755102041</v>
      </c>
      <c r="AR74" s="104">
        <f t="shared" si="175"/>
        <v>0.12790697674418605</v>
      </c>
      <c r="AS74" s="104">
        <f t="shared" si="176"/>
        <v>0.15887850467289719</v>
      </c>
      <c r="AT74" s="104">
        <f t="shared" si="177"/>
        <v>0.19125683060109289</v>
      </c>
      <c r="AU74" s="105">
        <v>177</v>
      </c>
      <c r="AV74" s="105">
        <v>235</v>
      </c>
      <c r="AW74" s="105">
        <v>203</v>
      </c>
      <c r="AX74" s="100">
        <v>7</v>
      </c>
      <c r="AY74" s="106">
        <v>87</v>
      </c>
      <c r="AZ74" s="106">
        <v>9</v>
      </c>
      <c r="BA74" s="106">
        <v>32</v>
      </c>
      <c r="BB74" s="106">
        <v>45</v>
      </c>
      <c r="BC74" s="106">
        <v>1</v>
      </c>
      <c r="BD74" s="107">
        <v>8</v>
      </c>
      <c r="BE74" s="108">
        <v>13</v>
      </c>
      <c r="BF74" s="82">
        <f t="shared" si="178"/>
        <v>4.4334975369458129E-2</v>
      </c>
      <c r="BG74" s="82">
        <f t="shared" si="179"/>
        <v>0.13617021276595745</v>
      </c>
      <c r="BH74" s="83">
        <f t="shared" si="180"/>
        <v>0.12682926829268293</v>
      </c>
      <c r="BI74" s="83">
        <f t="shared" si="181"/>
        <v>0.16747572815533981</v>
      </c>
      <c r="BJ74" s="83">
        <f t="shared" si="182"/>
        <v>0.20903954802259886</v>
      </c>
      <c r="BK74" s="2">
        <v>205</v>
      </c>
      <c r="BL74" s="2">
        <v>259</v>
      </c>
      <c r="BM74" s="2">
        <v>186</v>
      </c>
      <c r="BN74" s="2">
        <v>134</v>
      </c>
      <c r="BO74" s="2">
        <v>59</v>
      </c>
      <c r="BP74" s="2">
        <v>40</v>
      </c>
      <c r="BQ74" s="109">
        <v>5</v>
      </c>
      <c r="BR74" s="109">
        <v>6</v>
      </c>
      <c r="BS74" s="110">
        <v>9</v>
      </c>
      <c r="BT74" s="109">
        <v>11</v>
      </c>
      <c r="BU74" s="109">
        <v>29</v>
      </c>
      <c r="BV74" s="109">
        <v>39</v>
      </c>
      <c r="BW74" s="109">
        <v>0</v>
      </c>
      <c r="BX74" s="84">
        <f t="shared" si="186"/>
        <v>79</v>
      </c>
      <c r="BY74" s="111">
        <v>8</v>
      </c>
      <c r="BZ74" s="109">
        <v>11</v>
      </c>
      <c r="CA74" s="109">
        <v>0</v>
      </c>
      <c r="CB74" s="2">
        <v>12</v>
      </c>
      <c r="CC74" s="112">
        <f t="shared" si="187"/>
        <v>5.3658536585365853E-2</v>
      </c>
      <c r="CD74" s="112">
        <f t="shared" si="188"/>
        <v>0.11196911196911197</v>
      </c>
      <c r="CE74" s="112">
        <f t="shared" si="189"/>
        <v>0.10461538461538461</v>
      </c>
      <c r="CF74" s="112">
        <f t="shared" si="190"/>
        <v>0.12808988764044943</v>
      </c>
      <c r="CG74" s="112">
        <f t="shared" si="191"/>
        <v>0.15053763440860216</v>
      </c>
      <c r="CH74" s="87">
        <f t="shared" si="192"/>
        <v>158</v>
      </c>
      <c r="CI74" s="31">
        <f t="shared" si="193"/>
        <v>194</v>
      </c>
      <c r="CJ74" s="31">
        <f t="shared" si="194"/>
        <v>0</v>
      </c>
      <c r="CK74" s="31">
        <f t="shared" si="195"/>
        <v>0</v>
      </c>
      <c r="CL74" s="31">
        <f t="shared" si="196"/>
        <v>0</v>
      </c>
      <c r="CM74" s="113">
        <f t="shared" si="197"/>
        <v>0</v>
      </c>
      <c r="CN74" s="31">
        <f t="shared" si="198"/>
        <v>0</v>
      </c>
      <c r="CO74" s="31">
        <f t="shared" si="199"/>
        <v>0</v>
      </c>
      <c r="CP74" s="31">
        <f t="shared" si="200"/>
        <v>0</v>
      </c>
      <c r="CQ74" s="31">
        <f t="shared" si="201"/>
        <v>0</v>
      </c>
      <c r="CU74" s="88">
        <f t="shared" si="185"/>
        <v>0</v>
      </c>
      <c r="DC74" s="88">
        <f t="shared" si="202"/>
        <v>0</v>
      </c>
      <c r="DH74" s="32">
        <v>1</v>
      </c>
      <c r="DI74" s="32">
        <v>2</v>
      </c>
      <c r="DJ74" s="32">
        <v>2</v>
      </c>
      <c r="DK74" s="88">
        <f t="shared" si="203"/>
        <v>24</v>
      </c>
      <c r="DL74" s="32">
        <v>6</v>
      </c>
      <c r="DM74" s="32">
        <v>6</v>
      </c>
      <c r="DN74" s="32">
        <v>12</v>
      </c>
      <c r="DO74" s="32">
        <v>0</v>
      </c>
      <c r="DP74" s="32">
        <v>3</v>
      </c>
      <c r="DQ74" s="32">
        <v>3</v>
      </c>
      <c r="DR74" s="32">
        <v>6</v>
      </c>
      <c r="DS74" s="88">
        <f t="shared" si="204"/>
        <v>42</v>
      </c>
      <c r="DT74" s="32">
        <v>5</v>
      </c>
      <c r="DU74" s="32">
        <v>19</v>
      </c>
      <c r="DV74" s="32">
        <v>18</v>
      </c>
      <c r="DW74" s="32">
        <v>0</v>
      </c>
      <c r="DX74" s="32">
        <v>1</v>
      </c>
      <c r="DY74" s="32">
        <v>1</v>
      </c>
      <c r="DZ74" s="32">
        <v>1</v>
      </c>
      <c r="EA74" s="88">
        <f t="shared" si="205"/>
        <v>13</v>
      </c>
      <c r="EC74" s="32">
        <v>4</v>
      </c>
      <c r="ED74" s="32">
        <v>9</v>
      </c>
      <c r="EI74" s="88">
        <f t="shared" si="206"/>
        <v>0</v>
      </c>
      <c r="EQ74" s="88">
        <f t="shared" si="207"/>
        <v>0</v>
      </c>
      <c r="EY74" s="88">
        <f t="shared" si="208"/>
        <v>0</v>
      </c>
      <c r="FG74" s="88">
        <f t="shared" si="209"/>
        <v>0</v>
      </c>
      <c r="FO74" s="88">
        <f t="shared" si="210"/>
        <v>0</v>
      </c>
      <c r="FW74" s="110">
        <f t="shared" si="211"/>
        <v>0</v>
      </c>
      <c r="GB74" s="110">
        <f t="shared" si="212"/>
        <v>0</v>
      </c>
      <c r="GC74" s="110">
        <f t="shared" si="213"/>
        <v>0</v>
      </c>
      <c r="GD74" s="110">
        <f t="shared" si="214"/>
        <v>0</v>
      </c>
      <c r="GE74" s="110">
        <f t="shared" si="215"/>
        <v>0</v>
      </c>
      <c r="GF74" s="110">
        <f t="shared" si="216"/>
        <v>0</v>
      </c>
      <c r="GG74" s="110">
        <f t="shared" si="217"/>
        <v>0</v>
      </c>
      <c r="GH74" s="110">
        <f t="shared" si="218"/>
        <v>0</v>
      </c>
      <c r="GI74" s="110">
        <f t="shared" si="219"/>
        <v>0</v>
      </c>
      <c r="GJ74" s="114">
        <f t="shared" si="183"/>
        <v>-0.27504244482173174</v>
      </c>
      <c r="GK74" s="90">
        <f t="shared" si="184"/>
        <v>-9.1954022988505746E-2</v>
      </c>
      <c r="GL74" s="92" t="s">
        <v>2154</v>
      </c>
      <c r="GM74" s="2" t="s">
        <v>1786</v>
      </c>
      <c r="GN74" s="92" t="s">
        <v>2270</v>
      </c>
      <c r="GO74" s="92" t="s">
        <v>2270</v>
      </c>
      <c r="GP74" s="2" t="s">
        <v>1601</v>
      </c>
      <c r="GQ74" s="2" t="s">
        <v>1721</v>
      </c>
      <c r="GR74" s="115">
        <v>268</v>
      </c>
      <c r="GS74" s="31">
        <f t="shared" si="220"/>
        <v>5</v>
      </c>
      <c r="GT74" s="31">
        <f t="shared" si="221"/>
        <v>9</v>
      </c>
      <c r="GU74" s="31">
        <f t="shared" si="222"/>
        <v>6</v>
      </c>
      <c r="GV74" s="31">
        <f t="shared" si="223"/>
        <v>79</v>
      </c>
      <c r="GW74" s="31">
        <f t="shared" si="224"/>
        <v>39</v>
      </c>
      <c r="GX74" s="31">
        <f t="shared" si="225"/>
        <v>68</v>
      </c>
    </row>
    <row r="75" spans="1:208" ht="15.75" hidden="1" customHeight="1" x14ac:dyDescent="0.25">
      <c r="A75" s="22" t="s">
        <v>1110</v>
      </c>
      <c r="B75" s="2" t="s">
        <v>64</v>
      </c>
      <c r="C75" s="116" t="s">
        <v>69</v>
      </c>
      <c r="D75" s="35" t="s">
        <v>64</v>
      </c>
      <c r="E75" s="117">
        <v>67</v>
      </c>
      <c r="F75" s="117">
        <v>203</v>
      </c>
      <c r="G75" s="117">
        <v>407</v>
      </c>
      <c r="H75" s="117">
        <v>677</v>
      </c>
      <c r="I75" s="95">
        <v>42</v>
      </c>
      <c r="J75" s="118">
        <v>61</v>
      </c>
      <c r="K75" s="118">
        <v>213</v>
      </c>
      <c r="L75" s="118">
        <v>483</v>
      </c>
      <c r="M75" s="118">
        <v>757</v>
      </c>
      <c r="N75" s="119">
        <v>136</v>
      </c>
      <c r="O75" s="119">
        <v>10</v>
      </c>
      <c r="P75" s="120">
        <v>495</v>
      </c>
      <c r="Q75" s="120">
        <v>600</v>
      </c>
      <c r="R75" s="120">
        <v>483</v>
      </c>
      <c r="S75" s="70">
        <f t="shared" si="166"/>
        <v>0.12323232323232323</v>
      </c>
      <c r="T75" s="70">
        <f t="shared" si="167"/>
        <v>0.35499999999999998</v>
      </c>
      <c r="U75" s="70">
        <f t="shared" si="168"/>
        <v>0.39353612167300378</v>
      </c>
      <c r="V75" s="70">
        <f t="shared" si="169"/>
        <v>0.51708217913204058</v>
      </c>
      <c r="W75" s="70">
        <f t="shared" si="170"/>
        <v>0.71842650103519667</v>
      </c>
      <c r="X75" s="121">
        <v>610</v>
      </c>
      <c r="Y75" s="121">
        <v>495</v>
      </c>
      <c r="Z75" s="121">
        <v>600</v>
      </c>
      <c r="AA75" s="121">
        <v>483</v>
      </c>
      <c r="AB75" s="121">
        <v>177</v>
      </c>
      <c r="AC75" s="121">
        <v>139</v>
      </c>
      <c r="AD75" s="17">
        <v>18</v>
      </c>
      <c r="AE75" s="17">
        <v>37</v>
      </c>
      <c r="AF75" s="100">
        <v>48</v>
      </c>
      <c r="AG75" s="101">
        <v>54</v>
      </c>
      <c r="AH75" s="101">
        <v>212</v>
      </c>
      <c r="AI75" s="101">
        <v>506</v>
      </c>
      <c r="AJ75" s="101">
        <v>30</v>
      </c>
      <c r="AK75" s="101">
        <f t="shared" si="171"/>
        <v>802</v>
      </c>
      <c r="AL75" s="101">
        <f t="shared" si="172"/>
        <v>128</v>
      </c>
      <c r="AM75" s="101">
        <v>158</v>
      </c>
      <c r="AN75" s="102">
        <v>10</v>
      </c>
      <c r="AO75" s="103">
        <v>35</v>
      </c>
      <c r="AP75" s="74">
        <f t="shared" si="173"/>
        <v>0.10909090909090909</v>
      </c>
      <c r="AQ75" s="74">
        <f t="shared" si="174"/>
        <v>0.35333333333333333</v>
      </c>
      <c r="AR75" s="104">
        <f t="shared" si="175"/>
        <v>0.40811153358681873</v>
      </c>
      <c r="AS75" s="104">
        <f t="shared" si="176"/>
        <v>0.54478301015697139</v>
      </c>
      <c r="AT75" s="104">
        <f t="shared" si="177"/>
        <v>0.78260869565217395</v>
      </c>
      <c r="AU75" s="105">
        <v>488</v>
      </c>
      <c r="AV75" s="105">
        <v>657</v>
      </c>
      <c r="AW75" s="105">
        <v>516</v>
      </c>
      <c r="AX75" s="100">
        <v>49</v>
      </c>
      <c r="AY75" s="106">
        <v>769</v>
      </c>
      <c r="AZ75" s="106">
        <v>63</v>
      </c>
      <c r="BA75" s="106">
        <v>217</v>
      </c>
      <c r="BB75" s="106">
        <v>467</v>
      </c>
      <c r="BC75" s="106">
        <v>22</v>
      </c>
      <c r="BD75" s="107">
        <v>124</v>
      </c>
      <c r="BE75" s="108">
        <v>12</v>
      </c>
      <c r="BF75" s="82">
        <f t="shared" si="178"/>
        <v>0.12209302325581395</v>
      </c>
      <c r="BG75" s="82">
        <f t="shared" si="179"/>
        <v>0.33028919330289191</v>
      </c>
      <c r="BH75" s="83">
        <f t="shared" si="180"/>
        <v>0.37507525586995788</v>
      </c>
      <c r="BI75" s="83">
        <f t="shared" si="181"/>
        <v>0.48908296943231439</v>
      </c>
      <c r="BJ75" s="83">
        <f t="shared" si="182"/>
        <v>0.70286885245901642</v>
      </c>
      <c r="BK75" s="2">
        <v>517</v>
      </c>
      <c r="BL75" s="2">
        <v>649</v>
      </c>
      <c r="BM75" s="2">
        <v>474</v>
      </c>
      <c r="BN75" s="2">
        <v>327</v>
      </c>
      <c r="BO75" s="2">
        <v>174</v>
      </c>
      <c r="BP75" s="2">
        <v>136</v>
      </c>
      <c r="BQ75" s="109">
        <v>18</v>
      </c>
      <c r="BR75" s="109">
        <v>48</v>
      </c>
      <c r="BS75" s="110">
        <v>46</v>
      </c>
      <c r="BT75" s="109">
        <v>59</v>
      </c>
      <c r="BU75" s="109">
        <v>221</v>
      </c>
      <c r="BV75" s="109">
        <v>496</v>
      </c>
      <c r="BW75" s="109">
        <v>21</v>
      </c>
      <c r="BX75" s="84">
        <f t="shared" si="186"/>
        <v>797</v>
      </c>
      <c r="BY75" s="111">
        <v>7</v>
      </c>
      <c r="BZ75" s="109">
        <v>129</v>
      </c>
      <c r="CA75" s="109">
        <v>20</v>
      </c>
      <c r="CB75" s="2">
        <v>25</v>
      </c>
      <c r="CC75" s="112">
        <f t="shared" si="187"/>
        <v>0.11411992263056092</v>
      </c>
      <c r="CD75" s="112">
        <f t="shared" si="188"/>
        <v>0.34052388289676427</v>
      </c>
      <c r="CE75" s="112">
        <f t="shared" si="189"/>
        <v>0.39451219512195124</v>
      </c>
      <c r="CF75" s="112">
        <f t="shared" si="190"/>
        <v>0.52359750667853966</v>
      </c>
      <c r="CG75" s="112">
        <f t="shared" si="191"/>
        <v>0.77426160337552741</v>
      </c>
      <c r="CH75" s="87">
        <f t="shared" si="192"/>
        <v>107</v>
      </c>
      <c r="CI75" s="31">
        <f t="shared" si="193"/>
        <v>127</v>
      </c>
      <c r="CJ75" s="31">
        <f t="shared" si="194"/>
        <v>3</v>
      </c>
      <c r="CK75" s="31">
        <f t="shared" si="195"/>
        <v>9</v>
      </c>
      <c r="CL75" s="31">
        <f t="shared" si="196"/>
        <v>17</v>
      </c>
      <c r="CM75" s="113">
        <f t="shared" si="197"/>
        <v>101</v>
      </c>
      <c r="CN75" s="31">
        <f t="shared" si="198"/>
        <v>13</v>
      </c>
      <c r="CO75" s="31">
        <f t="shared" si="199"/>
        <v>35</v>
      </c>
      <c r="CP75" s="31">
        <f t="shared" si="200"/>
        <v>50</v>
      </c>
      <c r="CQ75" s="31">
        <f t="shared" si="201"/>
        <v>3</v>
      </c>
      <c r="CR75" s="32">
        <v>3</v>
      </c>
      <c r="CS75" s="32">
        <v>9</v>
      </c>
      <c r="CT75" s="32">
        <v>15</v>
      </c>
      <c r="CU75" s="88">
        <f t="shared" si="185"/>
        <v>101</v>
      </c>
      <c r="CV75" s="32">
        <v>13</v>
      </c>
      <c r="CW75" s="32">
        <v>35</v>
      </c>
      <c r="CX75" s="32">
        <v>50</v>
      </c>
      <c r="CY75" s="32">
        <v>3</v>
      </c>
      <c r="DB75" s="32">
        <v>2</v>
      </c>
      <c r="DC75" s="88">
        <f t="shared" si="202"/>
        <v>0</v>
      </c>
      <c r="DD75" s="32">
        <v>0</v>
      </c>
      <c r="DE75" s="32">
        <v>0</v>
      </c>
      <c r="DF75" s="32">
        <v>0</v>
      </c>
      <c r="DG75" s="32">
        <v>0</v>
      </c>
      <c r="DH75" s="32">
        <v>2</v>
      </c>
      <c r="DI75" s="32">
        <v>14</v>
      </c>
      <c r="DJ75" s="32">
        <v>11</v>
      </c>
      <c r="DK75" s="88">
        <f t="shared" si="203"/>
        <v>254</v>
      </c>
      <c r="DL75" s="32">
        <v>39</v>
      </c>
      <c r="DM75" s="32">
        <v>115</v>
      </c>
      <c r="DN75" s="32">
        <v>96</v>
      </c>
      <c r="DO75" s="32">
        <v>4</v>
      </c>
      <c r="DP75" s="32">
        <v>13</v>
      </c>
      <c r="DQ75" s="32">
        <v>25</v>
      </c>
      <c r="DR75" s="32">
        <v>17</v>
      </c>
      <c r="DS75" s="88">
        <f t="shared" si="204"/>
        <v>441</v>
      </c>
      <c r="DT75" s="32">
        <v>7</v>
      </c>
      <c r="DU75" s="32">
        <v>71</v>
      </c>
      <c r="DV75" s="32">
        <v>350</v>
      </c>
      <c r="DW75" s="32">
        <v>13</v>
      </c>
      <c r="DZ75" s="32">
        <v>1</v>
      </c>
      <c r="EA75" s="88">
        <f t="shared" si="205"/>
        <v>0</v>
      </c>
      <c r="EI75" s="88">
        <f t="shared" si="206"/>
        <v>0</v>
      </c>
      <c r="EQ75" s="88">
        <f t="shared" si="207"/>
        <v>0</v>
      </c>
      <c r="EY75" s="88">
        <f t="shared" si="208"/>
        <v>0</v>
      </c>
      <c r="FG75" s="88">
        <f t="shared" si="209"/>
        <v>0</v>
      </c>
      <c r="FO75" s="88">
        <f t="shared" si="210"/>
        <v>0</v>
      </c>
      <c r="FW75" s="110">
        <f t="shared" si="211"/>
        <v>0</v>
      </c>
      <c r="GB75" s="110">
        <f t="shared" si="212"/>
        <v>0</v>
      </c>
      <c r="GC75" s="110">
        <f t="shared" si="213"/>
        <v>0</v>
      </c>
      <c r="GD75" s="110">
        <f t="shared" si="214"/>
        <v>0</v>
      </c>
      <c r="GE75" s="110">
        <f t="shared" si="215"/>
        <v>0</v>
      </c>
      <c r="GF75" s="110">
        <f t="shared" si="216"/>
        <v>0</v>
      </c>
      <c r="GG75" s="110">
        <f t="shared" si="217"/>
        <v>0</v>
      </c>
      <c r="GH75" s="110">
        <f t="shared" si="218"/>
        <v>0</v>
      </c>
      <c r="GI75" s="110">
        <f t="shared" si="219"/>
        <v>0</v>
      </c>
      <c r="GJ75" s="114">
        <f t="shared" si="183"/>
        <v>7.7718600663918572E-2</v>
      </c>
      <c r="GK75" s="90">
        <f t="shared" si="184"/>
        <v>3.6410923276983094E-2</v>
      </c>
      <c r="GL75" s="92" t="s">
        <v>1647</v>
      </c>
      <c r="GM75" s="92" t="s">
        <v>1425</v>
      </c>
      <c r="GN75" s="92" t="s">
        <v>2045</v>
      </c>
      <c r="GO75" s="92" t="s">
        <v>1538</v>
      </c>
      <c r="GP75" s="2" t="s">
        <v>1596</v>
      </c>
      <c r="GQ75" s="2" t="s">
        <v>2262</v>
      </c>
      <c r="GR75" s="115">
        <v>645</v>
      </c>
      <c r="GS75" s="31">
        <f t="shared" si="220"/>
        <v>15</v>
      </c>
      <c r="GT75" s="31">
        <f t="shared" si="221"/>
        <v>29</v>
      </c>
      <c r="GU75" s="31">
        <f t="shared" si="222"/>
        <v>39</v>
      </c>
      <c r="GV75" s="31">
        <f t="shared" si="223"/>
        <v>695</v>
      </c>
      <c r="GW75" s="31">
        <f t="shared" si="224"/>
        <v>463</v>
      </c>
      <c r="GX75" s="31">
        <f t="shared" si="225"/>
        <v>649</v>
      </c>
    </row>
    <row r="76" spans="1:208" ht="15.75" hidden="1" customHeight="1" x14ac:dyDescent="0.25">
      <c r="A76" s="22" t="s">
        <v>1110</v>
      </c>
      <c r="B76" s="2" t="s">
        <v>64</v>
      </c>
      <c r="C76" s="116" t="s">
        <v>70</v>
      </c>
      <c r="D76" s="35" t="s">
        <v>64</v>
      </c>
      <c r="E76" s="117">
        <v>0</v>
      </c>
      <c r="F76" s="117">
        <v>7</v>
      </c>
      <c r="G76" s="117">
        <v>14</v>
      </c>
      <c r="H76" s="117">
        <v>21</v>
      </c>
      <c r="I76" s="95">
        <v>1</v>
      </c>
      <c r="J76" s="118">
        <v>0</v>
      </c>
      <c r="K76" s="118">
        <v>5</v>
      </c>
      <c r="L76" s="118">
        <v>16</v>
      </c>
      <c r="M76" s="118">
        <v>21</v>
      </c>
      <c r="N76" s="119">
        <v>3</v>
      </c>
      <c r="O76" s="119">
        <v>7</v>
      </c>
      <c r="P76" s="120">
        <v>39</v>
      </c>
      <c r="Q76" s="120">
        <v>62</v>
      </c>
      <c r="R76" s="120">
        <v>37</v>
      </c>
      <c r="S76" s="70">
        <f t="shared" si="166"/>
        <v>0</v>
      </c>
      <c r="T76" s="70">
        <f t="shared" si="167"/>
        <v>8.0645161290322578E-2</v>
      </c>
      <c r="U76" s="70">
        <f t="shared" si="168"/>
        <v>0.13043478260869565</v>
      </c>
      <c r="V76" s="70">
        <f t="shared" si="169"/>
        <v>0.18181818181818182</v>
      </c>
      <c r="W76" s="70">
        <f t="shared" si="170"/>
        <v>0.35135135135135137</v>
      </c>
      <c r="X76" s="121">
        <v>55</v>
      </c>
      <c r="Y76" s="121">
        <v>39</v>
      </c>
      <c r="Z76" s="121">
        <v>62</v>
      </c>
      <c r="AA76" s="121">
        <v>37</v>
      </c>
      <c r="AB76" s="121">
        <v>11</v>
      </c>
      <c r="AC76" s="121">
        <v>11</v>
      </c>
      <c r="AD76" s="17">
        <v>1</v>
      </c>
      <c r="AE76" s="17">
        <v>4</v>
      </c>
      <c r="AF76" s="100">
        <v>1</v>
      </c>
      <c r="AG76" s="101">
        <v>0</v>
      </c>
      <c r="AH76" s="101">
        <v>3</v>
      </c>
      <c r="AI76" s="101">
        <v>10</v>
      </c>
      <c r="AJ76" s="101">
        <v>0</v>
      </c>
      <c r="AK76" s="101">
        <f t="shared" si="171"/>
        <v>13</v>
      </c>
      <c r="AL76" s="101">
        <f t="shared" si="172"/>
        <v>5</v>
      </c>
      <c r="AM76" s="101">
        <v>5</v>
      </c>
      <c r="AN76" s="102">
        <v>1</v>
      </c>
      <c r="AO76" s="103">
        <v>5</v>
      </c>
      <c r="AP76" s="74">
        <f t="shared" si="173"/>
        <v>0</v>
      </c>
      <c r="AQ76" s="74">
        <f t="shared" si="174"/>
        <v>4.8387096774193547E-2</v>
      </c>
      <c r="AR76" s="104">
        <f t="shared" si="175"/>
        <v>5.7971014492753624E-2</v>
      </c>
      <c r="AS76" s="104">
        <f t="shared" si="176"/>
        <v>8.0808080808080815E-2</v>
      </c>
      <c r="AT76" s="104">
        <f t="shared" si="177"/>
        <v>0.13513513513513514</v>
      </c>
      <c r="AU76" s="105">
        <v>39</v>
      </c>
      <c r="AV76" s="105">
        <v>48</v>
      </c>
      <c r="AW76" s="105">
        <v>34</v>
      </c>
      <c r="AX76" s="100">
        <v>2</v>
      </c>
      <c r="AY76" s="106">
        <v>30</v>
      </c>
      <c r="AZ76" s="106">
        <v>0</v>
      </c>
      <c r="BA76" s="106">
        <v>7</v>
      </c>
      <c r="BB76" s="106">
        <v>22</v>
      </c>
      <c r="BC76" s="106">
        <v>1</v>
      </c>
      <c r="BD76" s="107">
        <v>2</v>
      </c>
      <c r="BE76" s="108">
        <v>6</v>
      </c>
      <c r="BF76" s="82">
        <f t="shared" si="178"/>
        <v>0</v>
      </c>
      <c r="BG76" s="82">
        <f t="shared" si="179"/>
        <v>0.14583333333333334</v>
      </c>
      <c r="BH76" s="83">
        <f t="shared" si="180"/>
        <v>0.2231404958677686</v>
      </c>
      <c r="BI76" s="83">
        <f t="shared" si="181"/>
        <v>0.31034482758620691</v>
      </c>
      <c r="BJ76" s="83">
        <f t="shared" si="182"/>
        <v>0.51282051282051277</v>
      </c>
      <c r="BK76" s="2">
        <v>42</v>
      </c>
      <c r="BL76" s="2">
        <v>63</v>
      </c>
      <c r="BM76" s="2">
        <v>49</v>
      </c>
      <c r="BN76" s="2">
        <v>37</v>
      </c>
      <c r="BO76" s="2">
        <v>9</v>
      </c>
      <c r="BP76" s="2">
        <v>12</v>
      </c>
      <c r="BQ76" s="109">
        <v>1</v>
      </c>
      <c r="BR76" s="109">
        <v>1</v>
      </c>
      <c r="BS76" s="110">
        <v>4</v>
      </c>
      <c r="BT76" s="109">
        <v>0</v>
      </c>
      <c r="BU76" s="109">
        <v>2</v>
      </c>
      <c r="BV76" s="109">
        <v>15</v>
      </c>
      <c r="BW76" s="109">
        <v>0</v>
      </c>
      <c r="BX76" s="84">
        <f t="shared" si="186"/>
        <v>17</v>
      </c>
      <c r="BY76" s="111">
        <v>1</v>
      </c>
      <c r="BZ76" s="109">
        <v>3</v>
      </c>
      <c r="CA76" s="109">
        <v>0</v>
      </c>
      <c r="CB76" s="2">
        <v>2</v>
      </c>
      <c r="CC76" s="112">
        <f t="shared" si="187"/>
        <v>0</v>
      </c>
      <c r="CD76" s="112">
        <f t="shared" si="188"/>
        <v>3.1746031746031744E-2</v>
      </c>
      <c r="CE76" s="112">
        <f t="shared" si="189"/>
        <v>9.0909090909090912E-2</v>
      </c>
      <c r="CF76" s="112">
        <f t="shared" si="190"/>
        <v>0.125</v>
      </c>
      <c r="CG76" s="112">
        <f t="shared" si="191"/>
        <v>0.24489795918367346</v>
      </c>
      <c r="CH76" s="87">
        <f t="shared" si="192"/>
        <v>37</v>
      </c>
      <c r="CI76" s="31">
        <f t="shared" si="193"/>
        <v>41</v>
      </c>
      <c r="CJ76" s="31">
        <f t="shared" si="194"/>
        <v>0</v>
      </c>
      <c r="CK76" s="31">
        <f t="shared" si="195"/>
        <v>0</v>
      </c>
      <c r="CL76" s="31">
        <f t="shared" si="196"/>
        <v>0</v>
      </c>
      <c r="CM76" s="113">
        <f t="shared" si="197"/>
        <v>0</v>
      </c>
      <c r="CN76" s="31">
        <f t="shared" si="198"/>
        <v>0</v>
      </c>
      <c r="CO76" s="31">
        <f t="shared" si="199"/>
        <v>0</v>
      </c>
      <c r="CP76" s="31">
        <f t="shared" si="200"/>
        <v>0</v>
      </c>
      <c r="CQ76" s="31">
        <f t="shared" si="201"/>
        <v>0</v>
      </c>
      <c r="CU76" s="88">
        <f t="shared" si="185"/>
        <v>0</v>
      </c>
      <c r="DC76" s="88">
        <f t="shared" si="202"/>
        <v>0</v>
      </c>
      <c r="DK76" s="88">
        <f t="shared" si="203"/>
        <v>0</v>
      </c>
      <c r="DP76" s="32">
        <v>1</v>
      </c>
      <c r="DQ76" s="32">
        <v>1</v>
      </c>
      <c r="DR76" s="32">
        <v>4</v>
      </c>
      <c r="DS76" s="88">
        <f t="shared" si="204"/>
        <v>17</v>
      </c>
      <c r="DT76" s="32">
        <v>0</v>
      </c>
      <c r="DU76" s="32">
        <v>2</v>
      </c>
      <c r="DV76" s="32">
        <v>15</v>
      </c>
      <c r="DW76" s="32">
        <v>0</v>
      </c>
      <c r="EA76" s="88">
        <f t="shared" si="205"/>
        <v>0</v>
      </c>
      <c r="EI76" s="88">
        <f t="shared" si="206"/>
        <v>0</v>
      </c>
      <c r="EQ76" s="88">
        <f t="shared" si="207"/>
        <v>0</v>
      </c>
      <c r="EY76" s="88">
        <f t="shared" si="208"/>
        <v>0</v>
      </c>
      <c r="FG76" s="88">
        <f t="shared" si="209"/>
        <v>0</v>
      </c>
      <c r="FO76" s="88">
        <f t="shared" si="210"/>
        <v>0</v>
      </c>
      <c r="FW76" s="110">
        <f t="shared" si="211"/>
        <v>0</v>
      </c>
      <c r="GB76" s="110">
        <f t="shared" si="212"/>
        <v>0</v>
      </c>
      <c r="GC76" s="110">
        <f t="shared" si="213"/>
        <v>0</v>
      </c>
      <c r="GD76" s="110">
        <f t="shared" si="214"/>
        <v>0</v>
      </c>
      <c r="GE76" s="110">
        <f t="shared" si="215"/>
        <v>0</v>
      </c>
      <c r="GF76" s="110">
        <f t="shared" si="216"/>
        <v>0</v>
      </c>
      <c r="GG76" s="110">
        <f t="shared" si="217"/>
        <v>0</v>
      </c>
      <c r="GH76" s="110">
        <f t="shared" si="218"/>
        <v>0</v>
      </c>
      <c r="GI76" s="110">
        <f t="shared" si="219"/>
        <v>0</v>
      </c>
      <c r="GJ76" s="114">
        <f t="shared" si="183"/>
        <v>-0.30298273155416017</v>
      </c>
      <c r="GK76" s="90">
        <f t="shared" si="184"/>
        <v>-0.43333333333333335</v>
      </c>
      <c r="GL76" s="92" t="s">
        <v>2323</v>
      </c>
      <c r="GM76" s="92" t="s">
        <v>2270</v>
      </c>
      <c r="GN76" s="92" t="s">
        <v>2296</v>
      </c>
      <c r="GO76" s="2" t="s">
        <v>2007</v>
      </c>
      <c r="GP76" s="92" t="s">
        <v>1938</v>
      </c>
      <c r="GQ76" s="2" t="s">
        <v>2006</v>
      </c>
      <c r="GR76" s="115">
        <v>60</v>
      </c>
      <c r="GS76" s="31">
        <f t="shared" si="220"/>
        <v>1</v>
      </c>
      <c r="GT76" s="31">
        <f t="shared" si="221"/>
        <v>4</v>
      </c>
      <c r="GU76" s="31">
        <f t="shared" si="222"/>
        <v>1</v>
      </c>
      <c r="GV76" s="31">
        <f t="shared" si="223"/>
        <v>17</v>
      </c>
      <c r="GW76" s="31">
        <f t="shared" si="224"/>
        <v>15</v>
      </c>
      <c r="GX76" s="31">
        <f t="shared" si="225"/>
        <v>17</v>
      </c>
    </row>
    <row r="77" spans="1:208" ht="15.75" hidden="1" customHeight="1" x14ac:dyDescent="0.25">
      <c r="A77" s="22" t="s">
        <v>1110</v>
      </c>
      <c r="B77" s="2" t="s">
        <v>64</v>
      </c>
      <c r="C77" s="116" t="s">
        <v>71</v>
      </c>
      <c r="D77" s="35" t="s">
        <v>64</v>
      </c>
      <c r="E77" s="117">
        <v>2465</v>
      </c>
      <c r="F77" s="117">
        <v>4614</v>
      </c>
      <c r="G77" s="117">
        <v>6530</v>
      </c>
      <c r="H77" s="117">
        <v>13609</v>
      </c>
      <c r="I77" s="95">
        <v>1292</v>
      </c>
      <c r="J77" s="118">
        <v>3546</v>
      </c>
      <c r="K77" s="118">
        <v>5635</v>
      </c>
      <c r="L77" s="118">
        <v>7828</v>
      </c>
      <c r="M77" s="118">
        <v>17009</v>
      </c>
      <c r="N77" s="119">
        <v>1618</v>
      </c>
      <c r="O77" s="119">
        <v>175</v>
      </c>
      <c r="P77" s="120">
        <v>6693</v>
      </c>
      <c r="Q77" s="120">
        <v>8696</v>
      </c>
      <c r="R77" s="120">
        <v>6424</v>
      </c>
      <c r="S77" s="70">
        <f t="shared" si="166"/>
        <v>0.52980726131779476</v>
      </c>
      <c r="T77" s="70">
        <f t="shared" si="167"/>
        <v>0.64799908003679851</v>
      </c>
      <c r="U77" s="70">
        <f t="shared" si="168"/>
        <v>0.70558841058084631</v>
      </c>
      <c r="V77" s="70">
        <f t="shared" si="169"/>
        <v>0.78339947089947093</v>
      </c>
      <c r="W77" s="70">
        <f t="shared" si="170"/>
        <v>0.9666874221668742</v>
      </c>
      <c r="X77" s="121">
        <v>8732</v>
      </c>
      <c r="Y77" s="121">
        <v>6693</v>
      </c>
      <c r="Z77" s="121">
        <v>8696</v>
      </c>
      <c r="AA77" s="121">
        <v>6424</v>
      </c>
      <c r="AB77" s="121">
        <v>2243</v>
      </c>
      <c r="AC77" s="121">
        <v>1822</v>
      </c>
      <c r="AD77" s="17">
        <v>308</v>
      </c>
      <c r="AE77" s="17">
        <v>1018</v>
      </c>
      <c r="AF77" s="100">
        <v>1052</v>
      </c>
      <c r="AG77" s="101">
        <v>2398</v>
      </c>
      <c r="AH77" s="101">
        <v>4711</v>
      </c>
      <c r="AI77" s="101">
        <v>6658</v>
      </c>
      <c r="AJ77" s="101">
        <v>308</v>
      </c>
      <c r="AK77" s="101">
        <f t="shared" si="171"/>
        <v>14075</v>
      </c>
      <c r="AL77" s="101">
        <f t="shared" si="172"/>
        <v>1578</v>
      </c>
      <c r="AM77" s="101">
        <v>1886</v>
      </c>
      <c r="AN77" s="102">
        <v>112</v>
      </c>
      <c r="AO77" s="103">
        <v>451</v>
      </c>
      <c r="AP77" s="74">
        <f t="shared" si="173"/>
        <v>0.35828477513820411</v>
      </c>
      <c r="AQ77" s="74">
        <f t="shared" si="174"/>
        <v>0.54174333026678934</v>
      </c>
      <c r="AR77" s="104">
        <f t="shared" si="175"/>
        <v>0.55879521386329256</v>
      </c>
      <c r="AS77" s="104">
        <f t="shared" si="176"/>
        <v>0.64755291005291005</v>
      </c>
      <c r="AT77" s="104">
        <f t="shared" si="177"/>
        <v>0.79078455790784563</v>
      </c>
      <c r="AU77" s="105">
        <v>6602</v>
      </c>
      <c r="AV77" s="105">
        <v>8975</v>
      </c>
      <c r="AW77" s="105">
        <v>7083</v>
      </c>
      <c r="AX77" s="100">
        <v>1337</v>
      </c>
      <c r="AY77" s="106">
        <v>16548</v>
      </c>
      <c r="AZ77" s="106">
        <v>3292</v>
      </c>
      <c r="BA77" s="106">
        <v>5551</v>
      </c>
      <c r="BB77" s="106">
        <v>7339</v>
      </c>
      <c r="BC77" s="106">
        <v>366</v>
      </c>
      <c r="BD77" s="107">
        <v>1752</v>
      </c>
      <c r="BE77" s="108">
        <v>192</v>
      </c>
      <c r="BF77" s="82">
        <f t="shared" si="178"/>
        <v>0.46477481293237327</v>
      </c>
      <c r="BG77" s="82">
        <f t="shared" si="179"/>
        <v>0.61849582172701945</v>
      </c>
      <c r="BH77" s="83">
        <f t="shared" si="180"/>
        <v>0.63680494263018539</v>
      </c>
      <c r="BI77" s="83">
        <f t="shared" si="181"/>
        <v>0.71502856776015922</v>
      </c>
      <c r="BJ77" s="83">
        <f t="shared" si="182"/>
        <v>0.84625870948197512</v>
      </c>
      <c r="BK77" s="2">
        <v>6961</v>
      </c>
      <c r="BL77" s="2">
        <v>9087</v>
      </c>
      <c r="BM77" s="2">
        <v>6883</v>
      </c>
      <c r="BN77" s="2">
        <v>4840</v>
      </c>
      <c r="BO77" s="2">
        <v>2181</v>
      </c>
      <c r="BP77" s="2">
        <v>2068</v>
      </c>
      <c r="BQ77" s="109">
        <v>375</v>
      </c>
      <c r="BR77" s="109">
        <v>1229</v>
      </c>
      <c r="BS77" s="110">
        <v>1748</v>
      </c>
      <c r="BT77" s="109">
        <v>3224</v>
      </c>
      <c r="BU77" s="109">
        <v>5496</v>
      </c>
      <c r="BV77" s="109">
        <v>7692</v>
      </c>
      <c r="BW77" s="109">
        <v>483</v>
      </c>
      <c r="BX77" s="84">
        <f t="shared" si="186"/>
        <v>16895</v>
      </c>
      <c r="BY77" s="111">
        <v>52</v>
      </c>
      <c r="BZ77" s="109">
        <v>1887</v>
      </c>
      <c r="CA77" s="109">
        <v>479</v>
      </c>
      <c r="CB77" s="2">
        <v>309</v>
      </c>
      <c r="CC77" s="112">
        <f t="shared" si="187"/>
        <v>0.46315184599913806</v>
      </c>
      <c r="CD77" s="112">
        <f t="shared" si="188"/>
        <v>0.60482007263123139</v>
      </c>
      <c r="CE77" s="112">
        <f t="shared" si="189"/>
        <v>0.63342200514587244</v>
      </c>
      <c r="CF77" s="112">
        <f t="shared" si="190"/>
        <v>0.70763932373199745</v>
      </c>
      <c r="CG77" s="112">
        <f t="shared" si="191"/>
        <v>0.84338224611361323</v>
      </c>
      <c r="CH77" s="87">
        <f t="shared" si="192"/>
        <v>1078</v>
      </c>
      <c r="CI77" s="31">
        <f t="shared" si="193"/>
        <v>1063</v>
      </c>
      <c r="CJ77" s="31">
        <f t="shared" si="194"/>
        <v>165</v>
      </c>
      <c r="CK77" s="31">
        <f t="shared" si="195"/>
        <v>486</v>
      </c>
      <c r="CL77" s="31">
        <f t="shared" si="196"/>
        <v>891</v>
      </c>
      <c r="CM77" s="113">
        <f t="shared" si="197"/>
        <v>6231</v>
      </c>
      <c r="CN77" s="31">
        <f t="shared" si="198"/>
        <v>1295</v>
      </c>
      <c r="CO77" s="31">
        <f t="shared" si="199"/>
        <v>1915</v>
      </c>
      <c r="CP77" s="31">
        <f t="shared" si="200"/>
        <v>2871</v>
      </c>
      <c r="CQ77" s="31">
        <f t="shared" si="201"/>
        <v>150</v>
      </c>
      <c r="CR77" s="32">
        <v>114</v>
      </c>
      <c r="CS77" s="32">
        <v>342</v>
      </c>
      <c r="CT77" s="32">
        <v>713</v>
      </c>
      <c r="CU77" s="88">
        <f t="shared" si="185"/>
        <v>4010</v>
      </c>
      <c r="CV77" s="32">
        <v>1220</v>
      </c>
      <c r="CW77" s="32">
        <v>1444</v>
      </c>
      <c r="CX77" s="32">
        <v>1287</v>
      </c>
      <c r="CY77" s="32">
        <v>59</v>
      </c>
      <c r="CZ77" s="32">
        <v>51</v>
      </c>
      <c r="DA77" s="32">
        <v>144</v>
      </c>
      <c r="DB77" s="32">
        <v>178</v>
      </c>
      <c r="DC77" s="88">
        <f t="shared" si="202"/>
        <v>2221</v>
      </c>
      <c r="DD77" s="32">
        <v>75</v>
      </c>
      <c r="DE77" s="32">
        <v>471</v>
      </c>
      <c r="DF77" s="32">
        <v>1584</v>
      </c>
      <c r="DG77" s="32">
        <v>91</v>
      </c>
      <c r="DH77" s="32">
        <v>17</v>
      </c>
      <c r="DI77" s="32">
        <v>122</v>
      </c>
      <c r="DJ77" s="32">
        <v>137</v>
      </c>
      <c r="DK77" s="88">
        <f t="shared" si="203"/>
        <v>2257</v>
      </c>
      <c r="DL77" s="32">
        <v>446</v>
      </c>
      <c r="DM77" s="32">
        <v>878</v>
      </c>
      <c r="DN77" s="32">
        <v>869</v>
      </c>
      <c r="DO77" s="32">
        <v>64</v>
      </c>
      <c r="DP77" s="32">
        <v>99</v>
      </c>
      <c r="DQ77" s="32">
        <v>235</v>
      </c>
      <c r="DR77" s="32">
        <v>201</v>
      </c>
      <c r="DS77" s="88">
        <f t="shared" si="204"/>
        <v>3895</v>
      </c>
      <c r="DT77" s="32">
        <v>22</v>
      </c>
      <c r="DU77" s="32">
        <v>914</v>
      </c>
      <c r="DV77" s="32">
        <v>2735</v>
      </c>
      <c r="DW77" s="32">
        <v>224</v>
      </c>
      <c r="DX77" s="32">
        <v>7</v>
      </c>
      <c r="DY77" s="32">
        <v>17</v>
      </c>
      <c r="DZ77" s="32">
        <v>19</v>
      </c>
      <c r="EA77" s="88">
        <f t="shared" si="205"/>
        <v>197</v>
      </c>
      <c r="EB77" s="32">
        <v>49</v>
      </c>
      <c r="EC77" s="32">
        <v>74</v>
      </c>
      <c r="ED77" s="32">
        <v>68</v>
      </c>
      <c r="EE77" s="32">
        <v>6</v>
      </c>
      <c r="EF77" s="32">
        <v>55</v>
      </c>
      <c r="EG77" s="32">
        <v>216</v>
      </c>
      <c r="EH77" s="32">
        <v>328</v>
      </c>
      <c r="EI77" s="88">
        <f t="shared" si="206"/>
        <v>1750</v>
      </c>
      <c r="EJ77" s="32">
        <v>711</v>
      </c>
      <c r="EK77" s="32">
        <v>642</v>
      </c>
      <c r="EL77" s="32">
        <v>381</v>
      </c>
      <c r="EM77" s="32">
        <v>16</v>
      </c>
      <c r="EN77" s="32">
        <v>4</v>
      </c>
      <c r="EO77" s="32">
        <v>21</v>
      </c>
      <c r="EP77" s="32">
        <v>22</v>
      </c>
      <c r="EQ77" s="88">
        <f t="shared" si="207"/>
        <v>342</v>
      </c>
      <c r="ER77" s="32">
        <v>132</v>
      </c>
      <c r="ES77" s="32">
        <v>140</v>
      </c>
      <c r="ET77" s="32">
        <v>70</v>
      </c>
      <c r="EU77" s="32">
        <v>0</v>
      </c>
      <c r="EV77" s="32">
        <v>8</v>
      </c>
      <c r="EW77" s="32">
        <v>13</v>
      </c>
      <c r="EX77" s="32">
        <v>14</v>
      </c>
      <c r="EY77" s="88">
        <f t="shared" si="208"/>
        <v>193</v>
      </c>
      <c r="EZ77" s="32">
        <v>0</v>
      </c>
      <c r="FA77" s="32">
        <v>123</v>
      </c>
      <c r="FB77" s="32">
        <v>68</v>
      </c>
      <c r="FC77" s="32">
        <v>2</v>
      </c>
      <c r="FD77" s="32">
        <v>20</v>
      </c>
      <c r="FE77" s="32">
        <v>119</v>
      </c>
      <c r="FF77" s="32">
        <v>136</v>
      </c>
      <c r="FG77" s="88">
        <f t="shared" si="209"/>
        <v>2026</v>
      </c>
      <c r="FH77" s="32">
        <v>569</v>
      </c>
      <c r="FI77" s="32">
        <v>810</v>
      </c>
      <c r="FJ77" s="32">
        <v>630</v>
      </c>
      <c r="FK77" s="32">
        <v>17</v>
      </c>
      <c r="FO77" s="88">
        <f t="shared" si="210"/>
        <v>0</v>
      </c>
      <c r="FW77" s="110">
        <f t="shared" si="211"/>
        <v>0</v>
      </c>
      <c r="GB77" s="110">
        <f t="shared" si="212"/>
        <v>28</v>
      </c>
      <c r="GC77" s="110">
        <f t="shared" si="213"/>
        <v>132</v>
      </c>
      <c r="GD77" s="110">
        <f t="shared" si="214"/>
        <v>150</v>
      </c>
      <c r="GE77" s="110">
        <f t="shared" si="215"/>
        <v>2219</v>
      </c>
      <c r="GF77" s="110">
        <f t="shared" si="216"/>
        <v>569</v>
      </c>
      <c r="GG77" s="110">
        <f t="shared" si="217"/>
        <v>933</v>
      </c>
      <c r="GH77" s="110">
        <f t="shared" si="218"/>
        <v>698</v>
      </c>
      <c r="GI77" s="110">
        <f t="shared" si="219"/>
        <v>19</v>
      </c>
      <c r="GJ77" s="114">
        <f t="shared" si="183"/>
        <v>-0.12755433993013662</v>
      </c>
      <c r="GK77" s="90">
        <f t="shared" si="184"/>
        <v>2.0969301426154219E-2</v>
      </c>
      <c r="GL77" s="2" t="s">
        <v>1473</v>
      </c>
      <c r="GM77" s="2" t="s">
        <v>1765</v>
      </c>
      <c r="GN77" s="2" t="s">
        <v>1382</v>
      </c>
      <c r="GO77" s="92" t="s">
        <v>1720</v>
      </c>
      <c r="GP77" s="2" t="s">
        <v>1569</v>
      </c>
      <c r="GQ77" s="2" t="s">
        <v>2122</v>
      </c>
      <c r="GR77" s="115">
        <v>8901</v>
      </c>
      <c r="GS77" s="31">
        <f t="shared" si="220"/>
        <v>123</v>
      </c>
      <c r="GT77" s="31">
        <f t="shared" si="221"/>
        <v>357</v>
      </c>
      <c r="GU77" s="31">
        <f t="shared" si="222"/>
        <v>374</v>
      </c>
      <c r="GV77" s="31">
        <f t="shared" si="223"/>
        <v>6349</v>
      </c>
      <c r="GW77" s="31">
        <f t="shared" si="224"/>
        <v>3966</v>
      </c>
      <c r="GX77" s="31">
        <f t="shared" si="225"/>
        <v>5832</v>
      </c>
    </row>
    <row r="78" spans="1:208" ht="15.75" hidden="1" customHeight="1" x14ac:dyDescent="0.25">
      <c r="A78" s="22" t="s">
        <v>1110</v>
      </c>
      <c r="B78" s="2" t="s">
        <v>64</v>
      </c>
      <c r="C78" s="116" t="s">
        <v>72</v>
      </c>
      <c r="D78" s="35" t="s">
        <v>64</v>
      </c>
      <c r="E78" s="117">
        <v>63</v>
      </c>
      <c r="F78" s="117">
        <v>327</v>
      </c>
      <c r="G78" s="117">
        <v>668</v>
      </c>
      <c r="H78" s="117">
        <v>1058</v>
      </c>
      <c r="I78" s="95">
        <v>86</v>
      </c>
      <c r="J78" s="118">
        <v>103</v>
      </c>
      <c r="K78" s="118">
        <v>359</v>
      </c>
      <c r="L78" s="118">
        <v>798</v>
      </c>
      <c r="M78" s="118">
        <v>1260</v>
      </c>
      <c r="N78" s="119">
        <v>178</v>
      </c>
      <c r="O78" s="119">
        <v>56</v>
      </c>
      <c r="P78" s="120">
        <v>1021</v>
      </c>
      <c r="Q78" s="120">
        <v>1324</v>
      </c>
      <c r="R78" s="120">
        <v>1034</v>
      </c>
      <c r="S78" s="70">
        <f t="shared" si="166"/>
        <v>0.10088148873653281</v>
      </c>
      <c r="T78" s="70">
        <f t="shared" si="167"/>
        <v>0.27114803625377643</v>
      </c>
      <c r="U78" s="70">
        <f t="shared" si="168"/>
        <v>0.32021308079313404</v>
      </c>
      <c r="V78" s="70">
        <f t="shared" si="169"/>
        <v>0.41518235793044955</v>
      </c>
      <c r="W78" s="70">
        <f t="shared" si="170"/>
        <v>0.59961315280464211</v>
      </c>
      <c r="X78" s="121">
        <v>1351</v>
      </c>
      <c r="Y78" s="121">
        <v>1021</v>
      </c>
      <c r="Z78" s="121">
        <v>1324</v>
      </c>
      <c r="AA78" s="121">
        <v>1034</v>
      </c>
      <c r="AB78" s="121">
        <v>326</v>
      </c>
      <c r="AC78" s="121">
        <v>285</v>
      </c>
      <c r="AD78" s="17">
        <v>24</v>
      </c>
      <c r="AE78" s="17">
        <v>68</v>
      </c>
      <c r="AF78" s="100">
        <v>82</v>
      </c>
      <c r="AG78" s="101">
        <v>118</v>
      </c>
      <c r="AH78" s="101">
        <v>433</v>
      </c>
      <c r="AI78" s="101">
        <v>817</v>
      </c>
      <c r="AJ78" s="101">
        <v>43</v>
      </c>
      <c r="AK78" s="101">
        <f t="shared" si="171"/>
        <v>1411</v>
      </c>
      <c r="AL78" s="101">
        <f t="shared" si="172"/>
        <v>169</v>
      </c>
      <c r="AM78" s="101">
        <v>212</v>
      </c>
      <c r="AN78" s="102">
        <v>29</v>
      </c>
      <c r="AO78" s="103">
        <v>106</v>
      </c>
      <c r="AP78" s="74">
        <f t="shared" si="173"/>
        <v>0.11557296767874632</v>
      </c>
      <c r="AQ78" s="74">
        <f t="shared" si="174"/>
        <v>0.32703927492447132</v>
      </c>
      <c r="AR78" s="104">
        <f t="shared" si="175"/>
        <v>0.35483870967741937</v>
      </c>
      <c r="AS78" s="104">
        <f t="shared" si="176"/>
        <v>0.45843935538592029</v>
      </c>
      <c r="AT78" s="104">
        <f t="shared" si="177"/>
        <v>0.62669245647969052</v>
      </c>
      <c r="AU78" s="105">
        <v>1002</v>
      </c>
      <c r="AV78" s="105">
        <v>1331</v>
      </c>
      <c r="AW78" s="105">
        <v>1034</v>
      </c>
      <c r="AX78" s="100">
        <v>83</v>
      </c>
      <c r="AY78" s="106">
        <v>1381</v>
      </c>
      <c r="AZ78" s="106">
        <v>114</v>
      </c>
      <c r="BA78" s="106">
        <v>382</v>
      </c>
      <c r="BB78" s="106">
        <v>839</v>
      </c>
      <c r="BC78" s="106">
        <v>46</v>
      </c>
      <c r="BD78" s="107">
        <v>176</v>
      </c>
      <c r="BE78" s="108">
        <v>44</v>
      </c>
      <c r="BF78" s="82">
        <f t="shared" si="178"/>
        <v>0.1102514506769826</v>
      </c>
      <c r="BG78" s="82">
        <f t="shared" si="179"/>
        <v>0.28700225394440271</v>
      </c>
      <c r="BH78" s="83">
        <f t="shared" si="180"/>
        <v>0.34422334422334422</v>
      </c>
      <c r="BI78" s="83">
        <f t="shared" si="181"/>
        <v>0.44792113159022717</v>
      </c>
      <c r="BJ78" s="83">
        <f t="shared" si="182"/>
        <v>0.66167664670658688</v>
      </c>
      <c r="BK78" s="2">
        <v>1021</v>
      </c>
      <c r="BL78" s="2">
        <v>1385</v>
      </c>
      <c r="BM78" s="2">
        <v>1018</v>
      </c>
      <c r="BN78" s="2">
        <v>699</v>
      </c>
      <c r="BO78" s="2">
        <v>333</v>
      </c>
      <c r="BP78" s="2">
        <v>321</v>
      </c>
      <c r="BQ78" s="109">
        <v>25</v>
      </c>
      <c r="BR78" s="109">
        <v>79</v>
      </c>
      <c r="BS78" s="110">
        <v>88</v>
      </c>
      <c r="BT78" s="109">
        <v>79</v>
      </c>
      <c r="BU78" s="109">
        <v>362</v>
      </c>
      <c r="BV78" s="109">
        <v>879</v>
      </c>
      <c r="BW78" s="109">
        <v>48</v>
      </c>
      <c r="BX78" s="84">
        <f t="shared" si="186"/>
        <v>1368</v>
      </c>
      <c r="BY78" s="111">
        <v>13</v>
      </c>
      <c r="BZ78" s="109">
        <v>196</v>
      </c>
      <c r="CA78" s="109">
        <v>47</v>
      </c>
      <c r="CB78" s="2">
        <v>65</v>
      </c>
      <c r="CC78" s="112">
        <f t="shared" si="187"/>
        <v>7.737512242899118E-2</v>
      </c>
      <c r="CD78" s="112">
        <f t="shared" si="188"/>
        <v>0.26137184115523465</v>
      </c>
      <c r="CE78" s="112">
        <f t="shared" si="189"/>
        <v>0.32827102803738317</v>
      </c>
      <c r="CF78" s="112">
        <f t="shared" si="190"/>
        <v>0.43487307532251351</v>
      </c>
      <c r="CG78" s="112">
        <f t="shared" si="191"/>
        <v>0.67092337917485267</v>
      </c>
      <c r="CH78" s="87">
        <f t="shared" si="192"/>
        <v>335</v>
      </c>
      <c r="CI78" s="31">
        <f t="shared" si="193"/>
        <v>407</v>
      </c>
      <c r="CJ78" s="31">
        <f t="shared" si="194"/>
        <v>5</v>
      </c>
      <c r="CK78" s="31">
        <f t="shared" si="195"/>
        <v>19</v>
      </c>
      <c r="CL78" s="31">
        <f t="shared" si="196"/>
        <v>37</v>
      </c>
      <c r="CM78" s="113">
        <f t="shared" si="197"/>
        <v>306</v>
      </c>
      <c r="CN78" s="31">
        <f t="shared" si="198"/>
        <v>28</v>
      </c>
      <c r="CO78" s="31">
        <f t="shared" si="199"/>
        <v>98</v>
      </c>
      <c r="CP78" s="31">
        <f t="shared" si="200"/>
        <v>167</v>
      </c>
      <c r="CQ78" s="31">
        <f t="shared" si="201"/>
        <v>13</v>
      </c>
      <c r="CR78" s="32">
        <v>4</v>
      </c>
      <c r="CS78" s="32">
        <v>11</v>
      </c>
      <c r="CT78" s="32">
        <v>29</v>
      </c>
      <c r="CU78" s="88">
        <f t="shared" si="185"/>
        <v>147</v>
      </c>
      <c r="CV78" s="32">
        <v>14</v>
      </c>
      <c r="CW78" s="32">
        <v>47</v>
      </c>
      <c r="CX78" s="32">
        <v>75</v>
      </c>
      <c r="CY78" s="32">
        <v>11</v>
      </c>
      <c r="CZ78" s="32">
        <v>1</v>
      </c>
      <c r="DA78" s="32">
        <v>8</v>
      </c>
      <c r="DB78" s="32">
        <v>8</v>
      </c>
      <c r="DC78" s="88">
        <f t="shared" si="202"/>
        <v>159</v>
      </c>
      <c r="DD78" s="32">
        <v>14</v>
      </c>
      <c r="DE78" s="32">
        <v>51</v>
      </c>
      <c r="DF78" s="32">
        <v>92</v>
      </c>
      <c r="DG78" s="32">
        <v>2</v>
      </c>
      <c r="DH78" s="32">
        <v>2</v>
      </c>
      <c r="DI78" s="32">
        <v>15</v>
      </c>
      <c r="DJ78" s="32">
        <v>9</v>
      </c>
      <c r="DK78" s="88">
        <f t="shared" si="203"/>
        <v>280</v>
      </c>
      <c r="DL78" s="32">
        <v>40</v>
      </c>
      <c r="DM78" s="32">
        <v>125</v>
      </c>
      <c r="DN78" s="32">
        <v>108</v>
      </c>
      <c r="DO78" s="32">
        <v>7</v>
      </c>
      <c r="DP78" s="32">
        <v>13</v>
      </c>
      <c r="DQ78" s="32">
        <v>37</v>
      </c>
      <c r="DR78" s="32">
        <v>25</v>
      </c>
      <c r="DS78" s="88">
        <f t="shared" si="204"/>
        <v>690</v>
      </c>
      <c r="DT78" s="32">
        <v>0</v>
      </c>
      <c r="DU78" s="32">
        <v>96</v>
      </c>
      <c r="DV78" s="32">
        <v>558</v>
      </c>
      <c r="DW78" s="32">
        <v>36</v>
      </c>
      <c r="DX78" s="32">
        <v>2</v>
      </c>
      <c r="DY78" s="32">
        <v>2</v>
      </c>
      <c r="DZ78" s="32">
        <v>2</v>
      </c>
      <c r="EA78" s="88">
        <f t="shared" si="205"/>
        <v>37</v>
      </c>
      <c r="EC78" s="32">
        <v>9</v>
      </c>
      <c r="ED78" s="32">
        <v>28</v>
      </c>
      <c r="EF78" s="32">
        <v>2</v>
      </c>
      <c r="EG78" s="32">
        <v>5</v>
      </c>
      <c r="EH78" s="32">
        <v>14</v>
      </c>
      <c r="EI78" s="88">
        <f t="shared" si="206"/>
        <v>38</v>
      </c>
      <c r="EJ78" s="32">
        <v>11</v>
      </c>
      <c r="EK78" s="32">
        <v>16</v>
      </c>
      <c r="EL78" s="32">
        <v>11</v>
      </c>
      <c r="EM78" s="32">
        <v>0</v>
      </c>
      <c r="EQ78" s="88">
        <f t="shared" si="207"/>
        <v>0</v>
      </c>
      <c r="EV78" s="32">
        <v>1</v>
      </c>
      <c r="EW78" s="32">
        <v>1</v>
      </c>
      <c r="EX78" s="32">
        <v>1</v>
      </c>
      <c r="EY78" s="88">
        <f t="shared" si="208"/>
        <v>25</v>
      </c>
      <c r="EZ78" s="32">
        <v>0</v>
      </c>
      <c r="FA78" s="32">
        <v>18</v>
      </c>
      <c r="FB78" s="32">
        <v>7</v>
      </c>
      <c r="FC78" s="32">
        <v>0</v>
      </c>
      <c r="FG78" s="88">
        <f t="shared" si="209"/>
        <v>0</v>
      </c>
      <c r="FO78" s="88">
        <f t="shared" si="210"/>
        <v>0</v>
      </c>
      <c r="FW78" s="110">
        <f t="shared" si="211"/>
        <v>0</v>
      </c>
      <c r="GB78" s="110">
        <f t="shared" si="212"/>
        <v>1</v>
      </c>
      <c r="GC78" s="110">
        <f t="shared" si="213"/>
        <v>1</v>
      </c>
      <c r="GD78" s="110">
        <f t="shared" si="214"/>
        <v>1</v>
      </c>
      <c r="GE78" s="110">
        <f t="shared" si="215"/>
        <v>25</v>
      </c>
      <c r="GF78" s="110">
        <f t="shared" si="216"/>
        <v>0</v>
      </c>
      <c r="GG78" s="110">
        <f t="shared" si="217"/>
        <v>18</v>
      </c>
      <c r="GH78" s="110">
        <f t="shared" si="218"/>
        <v>7</v>
      </c>
      <c r="GI78" s="110">
        <f t="shared" si="219"/>
        <v>0</v>
      </c>
      <c r="GJ78" s="114">
        <f t="shared" si="183"/>
        <v>0.11892705494644795</v>
      </c>
      <c r="GK78" s="90">
        <f t="shared" si="184"/>
        <v>-9.4134685010861703E-3</v>
      </c>
      <c r="GL78" s="2" t="s">
        <v>1761</v>
      </c>
      <c r="GM78" s="92" t="s">
        <v>1488</v>
      </c>
      <c r="GN78" s="2" t="s">
        <v>2274</v>
      </c>
      <c r="GO78" s="2" t="s">
        <v>2310</v>
      </c>
      <c r="GP78" s="2" t="s">
        <v>2119</v>
      </c>
      <c r="GQ78" s="2" t="s">
        <v>1378</v>
      </c>
      <c r="GR78" s="115">
        <v>1376</v>
      </c>
      <c r="GS78" s="31">
        <f t="shared" si="220"/>
        <v>17</v>
      </c>
      <c r="GT78" s="31">
        <f t="shared" si="221"/>
        <v>36</v>
      </c>
      <c r="GU78" s="31">
        <f t="shared" si="222"/>
        <v>54</v>
      </c>
      <c r="GV78" s="31">
        <f t="shared" si="223"/>
        <v>1007</v>
      </c>
      <c r="GW78" s="31">
        <f t="shared" si="224"/>
        <v>737</v>
      </c>
      <c r="GX78" s="31">
        <f t="shared" si="225"/>
        <v>967</v>
      </c>
    </row>
    <row r="79" spans="1:208" ht="15.75" hidden="1" customHeight="1" x14ac:dyDescent="0.25">
      <c r="A79" s="22" t="s">
        <v>1110</v>
      </c>
      <c r="B79" s="2" t="s">
        <v>64</v>
      </c>
      <c r="C79" s="116" t="s">
        <v>73</v>
      </c>
      <c r="D79" s="35" t="s">
        <v>64</v>
      </c>
      <c r="E79" s="117">
        <v>40</v>
      </c>
      <c r="F79" s="117">
        <v>189</v>
      </c>
      <c r="G79" s="117">
        <v>403</v>
      </c>
      <c r="H79" s="117">
        <v>632</v>
      </c>
      <c r="I79" s="95">
        <v>35</v>
      </c>
      <c r="J79" s="118">
        <v>48</v>
      </c>
      <c r="K79" s="118">
        <v>149</v>
      </c>
      <c r="L79" s="118">
        <v>416</v>
      </c>
      <c r="M79" s="118">
        <v>613</v>
      </c>
      <c r="N79" s="119">
        <v>103</v>
      </c>
      <c r="O79" s="119">
        <v>24</v>
      </c>
      <c r="P79" s="120">
        <v>479</v>
      </c>
      <c r="Q79" s="120">
        <v>607</v>
      </c>
      <c r="R79" s="120">
        <v>431</v>
      </c>
      <c r="S79" s="70">
        <f t="shared" si="166"/>
        <v>0.10020876826722339</v>
      </c>
      <c r="T79" s="70">
        <f t="shared" si="167"/>
        <v>0.24546952224052718</v>
      </c>
      <c r="U79" s="70">
        <f t="shared" si="168"/>
        <v>0.33618984838497035</v>
      </c>
      <c r="V79" s="70">
        <f t="shared" si="169"/>
        <v>0.44508670520231214</v>
      </c>
      <c r="W79" s="70">
        <f t="shared" si="170"/>
        <v>0.72621809744779586</v>
      </c>
      <c r="X79" s="121">
        <v>601</v>
      </c>
      <c r="Y79" s="121">
        <v>479</v>
      </c>
      <c r="Z79" s="121">
        <v>607</v>
      </c>
      <c r="AA79" s="121">
        <v>431</v>
      </c>
      <c r="AB79" s="121">
        <v>155</v>
      </c>
      <c r="AC79" s="121">
        <v>120</v>
      </c>
      <c r="AD79" s="17">
        <v>19</v>
      </c>
      <c r="AE79" s="17">
        <v>28</v>
      </c>
      <c r="AF79" s="100">
        <v>38</v>
      </c>
      <c r="AG79" s="101">
        <v>61</v>
      </c>
      <c r="AH79" s="101">
        <v>211</v>
      </c>
      <c r="AI79" s="101">
        <v>367</v>
      </c>
      <c r="AJ79" s="101">
        <v>13</v>
      </c>
      <c r="AK79" s="101">
        <f t="shared" si="171"/>
        <v>652</v>
      </c>
      <c r="AL79" s="101">
        <f t="shared" si="172"/>
        <v>83</v>
      </c>
      <c r="AM79" s="101">
        <v>96</v>
      </c>
      <c r="AN79" s="102">
        <v>17</v>
      </c>
      <c r="AO79" s="103">
        <v>45</v>
      </c>
      <c r="AP79" s="74">
        <f t="shared" si="173"/>
        <v>0.12734864300626306</v>
      </c>
      <c r="AQ79" s="74">
        <f t="shared" si="174"/>
        <v>0.34761120263591433</v>
      </c>
      <c r="AR79" s="104">
        <f t="shared" si="175"/>
        <v>0.36651285431773234</v>
      </c>
      <c r="AS79" s="104">
        <f t="shared" si="176"/>
        <v>0.47687861271676302</v>
      </c>
      <c r="AT79" s="104">
        <f t="shared" si="177"/>
        <v>0.6589327146171694</v>
      </c>
      <c r="AU79" s="105">
        <v>475</v>
      </c>
      <c r="AV79" s="105">
        <v>628</v>
      </c>
      <c r="AW79" s="105">
        <v>448</v>
      </c>
      <c r="AX79" s="100">
        <v>47</v>
      </c>
      <c r="AY79" s="106">
        <v>720</v>
      </c>
      <c r="AZ79" s="106">
        <v>58</v>
      </c>
      <c r="BA79" s="106">
        <v>241</v>
      </c>
      <c r="BB79" s="106">
        <v>408</v>
      </c>
      <c r="BC79" s="106">
        <v>13</v>
      </c>
      <c r="BD79" s="107">
        <v>87</v>
      </c>
      <c r="BE79" s="108">
        <v>25</v>
      </c>
      <c r="BF79" s="82">
        <f t="shared" si="178"/>
        <v>0.12946428571428573</v>
      </c>
      <c r="BG79" s="82">
        <f t="shared" si="179"/>
        <v>0.38375796178343952</v>
      </c>
      <c r="BH79" s="83">
        <f t="shared" si="180"/>
        <v>0.39974210186976145</v>
      </c>
      <c r="BI79" s="83">
        <f t="shared" si="181"/>
        <v>0.50951949229374438</v>
      </c>
      <c r="BJ79" s="83">
        <f t="shared" si="182"/>
        <v>0.6757894736842105</v>
      </c>
      <c r="BK79" s="2">
        <v>465</v>
      </c>
      <c r="BL79" s="2">
        <v>618</v>
      </c>
      <c r="BM79" s="2">
        <v>417</v>
      </c>
      <c r="BN79" s="2">
        <v>291</v>
      </c>
      <c r="BO79" s="2">
        <v>168</v>
      </c>
      <c r="BP79" s="2">
        <v>131</v>
      </c>
      <c r="BQ79" s="109">
        <v>25</v>
      </c>
      <c r="BR79" s="109">
        <v>48</v>
      </c>
      <c r="BS79" s="110">
        <v>41</v>
      </c>
      <c r="BT79" s="109">
        <v>53</v>
      </c>
      <c r="BU79" s="109">
        <v>263</v>
      </c>
      <c r="BV79" s="109">
        <v>477</v>
      </c>
      <c r="BW79" s="109">
        <v>18</v>
      </c>
      <c r="BX79" s="84">
        <f t="shared" si="186"/>
        <v>811</v>
      </c>
      <c r="BY79" s="111">
        <v>14</v>
      </c>
      <c r="BZ79" s="109">
        <v>95</v>
      </c>
      <c r="CA79" s="109">
        <v>19</v>
      </c>
      <c r="CB79" s="2">
        <v>46</v>
      </c>
      <c r="CC79" s="112">
        <f t="shared" si="187"/>
        <v>0.11397849462365592</v>
      </c>
      <c r="CD79" s="112">
        <f t="shared" si="188"/>
        <v>0.42556634304207119</v>
      </c>
      <c r="CE79" s="112">
        <f t="shared" si="189"/>
        <v>0.46533333333333332</v>
      </c>
      <c r="CF79" s="112">
        <f t="shared" si="190"/>
        <v>0.62318840579710144</v>
      </c>
      <c r="CG79" s="112">
        <f t="shared" si="191"/>
        <v>0.91606714628297359</v>
      </c>
      <c r="CH79" s="87">
        <f t="shared" si="192"/>
        <v>35</v>
      </c>
      <c r="CI79" s="31">
        <f t="shared" si="193"/>
        <v>62</v>
      </c>
      <c r="CJ79" s="31">
        <f t="shared" si="194"/>
        <v>0</v>
      </c>
      <c r="CK79" s="31">
        <f t="shared" si="195"/>
        <v>0</v>
      </c>
      <c r="CL79" s="31">
        <f t="shared" si="196"/>
        <v>0</v>
      </c>
      <c r="CM79" s="113">
        <f t="shared" si="197"/>
        <v>0</v>
      </c>
      <c r="CN79" s="31">
        <f t="shared" si="198"/>
        <v>0</v>
      </c>
      <c r="CO79" s="31">
        <f t="shared" si="199"/>
        <v>0</v>
      </c>
      <c r="CP79" s="31">
        <f t="shared" si="200"/>
        <v>0</v>
      </c>
      <c r="CQ79" s="31">
        <f t="shared" si="201"/>
        <v>0</v>
      </c>
      <c r="CU79" s="88">
        <f t="shared" si="185"/>
        <v>0</v>
      </c>
      <c r="DC79" s="88">
        <f t="shared" si="202"/>
        <v>0</v>
      </c>
      <c r="DH79" s="32">
        <v>2</v>
      </c>
      <c r="DI79" s="32">
        <v>12</v>
      </c>
      <c r="DJ79" s="32">
        <v>10</v>
      </c>
      <c r="DK79" s="88">
        <f t="shared" si="203"/>
        <v>211</v>
      </c>
      <c r="DL79" s="32">
        <v>46</v>
      </c>
      <c r="DM79" s="32">
        <v>78</v>
      </c>
      <c r="DN79" s="32">
        <v>85</v>
      </c>
      <c r="DO79" s="32">
        <v>2</v>
      </c>
      <c r="DP79" s="32">
        <v>15</v>
      </c>
      <c r="DQ79" s="32">
        <v>26</v>
      </c>
      <c r="DR79" s="32">
        <v>18</v>
      </c>
      <c r="DS79" s="88">
        <f t="shared" si="204"/>
        <v>483</v>
      </c>
      <c r="DT79" s="32">
        <v>0</v>
      </c>
      <c r="DU79" s="32">
        <v>118</v>
      </c>
      <c r="DV79" s="32">
        <v>349</v>
      </c>
      <c r="DW79" s="32">
        <v>16</v>
      </c>
      <c r="EA79" s="88">
        <f t="shared" si="205"/>
        <v>0</v>
      </c>
      <c r="EI79" s="88">
        <f t="shared" si="206"/>
        <v>0</v>
      </c>
      <c r="EQ79" s="88">
        <f t="shared" si="207"/>
        <v>0</v>
      </c>
      <c r="EV79" s="32">
        <v>8</v>
      </c>
      <c r="EW79" s="32">
        <v>10</v>
      </c>
      <c r="EX79" s="32">
        <v>13</v>
      </c>
      <c r="EY79" s="88">
        <f t="shared" si="208"/>
        <v>117</v>
      </c>
      <c r="EZ79" s="32">
        <v>7</v>
      </c>
      <c r="FA79" s="32">
        <v>67</v>
      </c>
      <c r="FB79" s="32">
        <v>43</v>
      </c>
      <c r="FC79" s="32">
        <v>0</v>
      </c>
      <c r="FG79" s="88">
        <f t="shared" si="209"/>
        <v>0</v>
      </c>
      <c r="FO79" s="88">
        <f t="shared" si="210"/>
        <v>0</v>
      </c>
      <c r="FW79" s="110">
        <f t="shared" si="211"/>
        <v>0</v>
      </c>
      <c r="GB79" s="110">
        <f t="shared" si="212"/>
        <v>8</v>
      </c>
      <c r="GC79" s="110">
        <f t="shared" si="213"/>
        <v>10</v>
      </c>
      <c r="GD79" s="110">
        <f t="shared" si="214"/>
        <v>13</v>
      </c>
      <c r="GE79" s="110">
        <f t="shared" si="215"/>
        <v>117</v>
      </c>
      <c r="GF79" s="110">
        <f t="shared" si="216"/>
        <v>7</v>
      </c>
      <c r="GG79" s="110">
        <f t="shared" si="217"/>
        <v>67</v>
      </c>
      <c r="GH79" s="110">
        <f t="shared" si="218"/>
        <v>43</v>
      </c>
      <c r="GI79" s="110">
        <f t="shared" si="219"/>
        <v>0</v>
      </c>
      <c r="GJ79" s="114">
        <f t="shared" si="183"/>
        <v>0.26142153369955778</v>
      </c>
      <c r="GK79" s="90">
        <f t="shared" si="184"/>
        <v>0.12638888888888888</v>
      </c>
      <c r="GL79" s="92" t="s">
        <v>2242</v>
      </c>
      <c r="GM79" s="2" t="s">
        <v>1697</v>
      </c>
      <c r="GN79" s="2" t="s">
        <v>1845</v>
      </c>
      <c r="GO79" s="92" t="s">
        <v>2073</v>
      </c>
      <c r="GP79" s="92" t="s">
        <v>1360</v>
      </c>
      <c r="GQ79" s="2" t="s">
        <v>1362</v>
      </c>
      <c r="GR79" s="115">
        <v>628</v>
      </c>
      <c r="GS79" s="31">
        <f t="shared" si="220"/>
        <v>17</v>
      </c>
      <c r="GT79" s="31">
        <f t="shared" si="221"/>
        <v>28</v>
      </c>
      <c r="GU79" s="31">
        <f t="shared" si="222"/>
        <v>38</v>
      </c>
      <c r="GV79" s="31">
        <f t="shared" si="223"/>
        <v>694</v>
      </c>
      <c r="GW79" s="31">
        <f t="shared" si="224"/>
        <v>452</v>
      </c>
      <c r="GX79" s="31">
        <f t="shared" si="225"/>
        <v>648</v>
      </c>
    </row>
    <row r="80" spans="1:208" ht="15.75" hidden="1" customHeight="1" x14ac:dyDescent="0.25">
      <c r="A80" s="22" t="s">
        <v>1110</v>
      </c>
      <c r="B80" s="2" t="s">
        <v>64</v>
      </c>
      <c r="C80" s="116" t="s">
        <v>74</v>
      </c>
      <c r="D80" s="35" t="s">
        <v>64</v>
      </c>
      <c r="E80" s="117">
        <v>838</v>
      </c>
      <c r="F80" s="117">
        <v>2403</v>
      </c>
      <c r="G80" s="117">
        <v>4042</v>
      </c>
      <c r="H80" s="117">
        <v>7283</v>
      </c>
      <c r="I80" s="95">
        <v>526</v>
      </c>
      <c r="J80" s="118">
        <v>1082</v>
      </c>
      <c r="K80" s="118">
        <v>2351</v>
      </c>
      <c r="L80" s="118">
        <v>4889</v>
      </c>
      <c r="M80" s="118">
        <v>8322</v>
      </c>
      <c r="N80" s="119">
        <v>1166</v>
      </c>
      <c r="O80" s="119">
        <v>119</v>
      </c>
      <c r="P80" s="120">
        <v>6668</v>
      </c>
      <c r="Q80" s="120">
        <v>8414</v>
      </c>
      <c r="R80" s="120">
        <v>6323</v>
      </c>
      <c r="S80" s="70">
        <f t="shared" si="166"/>
        <v>0.16226754649070185</v>
      </c>
      <c r="T80" s="70">
        <f t="shared" si="167"/>
        <v>0.27941526028048491</v>
      </c>
      <c r="U80" s="70">
        <f t="shared" si="168"/>
        <v>0.33431441252043914</v>
      </c>
      <c r="V80" s="70">
        <f t="shared" si="169"/>
        <v>0.41215986971568164</v>
      </c>
      <c r="W80" s="70">
        <f t="shared" si="170"/>
        <v>0.58880278348885018</v>
      </c>
      <c r="X80" s="121">
        <v>8515</v>
      </c>
      <c r="Y80" s="121">
        <v>6668</v>
      </c>
      <c r="Z80" s="121">
        <v>8414</v>
      </c>
      <c r="AA80" s="121">
        <v>6323</v>
      </c>
      <c r="AB80" s="121">
        <v>2038</v>
      </c>
      <c r="AC80" s="121">
        <v>1763</v>
      </c>
      <c r="AD80" s="17">
        <v>106</v>
      </c>
      <c r="AE80" s="17">
        <v>390</v>
      </c>
      <c r="AF80" s="100">
        <v>497</v>
      </c>
      <c r="AG80" s="101">
        <v>992</v>
      </c>
      <c r="AH80" s="101">
        <v>2557</v>
      </c>
      <c r="AI80" s="101">
        <v>4783</v>
      </c>
      <c r="AJ80" s="101">
        <v>268</v>
      </c>
      <c r="AK80" s="101">
        <f t="shared" si="171"/>
        <v>8600</v>
      </c>
      <c r="AL80" s="101">
        <f t="shared" si="172"/>
        <v>1175</v>
      </c>
      <c r="AM80" s="101">
        <v>1443</v>
      </c>
      <c r="AN80" s="102">
        <v>75</v>
      </c>
      <c r="AO80" s="103">
        <v>350</v>
      </c>
      <c r="AP80" s="74">
        <f t="shared" si="173"/>
        <v>0.14877024595080984</v>
      </c>
      <c r="AQ80" s="74">
        <f t="shared" si="174"/>
        <v>0.30389826479676729</v>
      </c>
      <c r="AR80" s="104">
        <f t="shared" si="175"/>
        <v>0.33436113057696798</v>
      </c>
      <c r="AS80" s="104">
        <f t="shared" si="176"/>
        <v>0.4183348035556762</v>
      </c>
      <c r="AT80" s="104">
        <f t="shared" si="177"/>
        <v>0.5706152142970109</v>
      </c>
      <c r="AU80" s="105">
        <v>6367</v>
      </c>
      <c r="AV80" s="105">
        <v>8567</v>
      </c>
      <c r="AW80" s="105">
        <v>6911</v>
      </c>
      <c r="AX80" s="100">
        <v>608</v>
      </c>
      <c r="AY80" s="106">
        <v>9427</v>
      </c>
      <c r="AZ80" s="106">
        <v>1200</v>
      </c>
      <c r="BA80" s="106">
        <v>2824</v>
      </c>
      <c r="BB80" s="106">
        <v>5053</v>
      </c>
      <c r="BC80" s="106">
        <v>350</v>
      </c>
      <c r="BD80" s="107">
        <v>1224</v>
      </c>
      <c r="BE80" s="108">
        <v>140</v>
      </c>
      <c r="BF80" s="82">
        <f t="shared" si="178"/>
        <v>0.17363623209376355</v>
      </c>
      <c r="BG80" s="82">
        <f t="shared" si="179"/>
        <v>0.32963697910587136</v>
      </c>
      <c r="BH80" s="83">
        <f t="shared" si="180"/>
        <v>0.359487296864271</v>
      </c>
      <c r="BI80" s="83">
        <f t="shared" si="181"/>
        <v>0.44549350475425203</v>
      </c>
      <c r="BJ80" s="83">
        <f t="shared" si="182"/>
        <v>0.60138212659023083</v>
      </c>
      <c r="BK80" s="2">
        <v>7124</v>
      </c>
      <c r="BL80" s="2">
        <v>9354</v>
      </c>
      <c r="BM80" s="2">
        <v>6839</v>
      </c>
      <c r="BN80" s="2">
        <v>4738</v>
      </c>
      <c r="BO80" s="2">
        <v>2283</v>
      </c>
      <c r="BP80" s="2">
        <v>1872</v>
      </c>
      <c r="BQ80" s="109">
        <v>158</v>
      </c>
      <c r="BR80" s="109">
        <v>667</v>
      </c>
      <c r="BS80" s="110">
        <v>660</v>
      </c>
      <c r="BT80" s="109">
        <v>1318</v>
      </c>
      <c r="BU80" s="109">
        <v>3125</v>
      </c>
      <c r="BV80" s="109">
        <v>5617</v>
      </c>
      <c r="BW80" s="109">
        <v>423</v>
      </c>
      <c r="BX80" s="84">
        <f t="shared" si="186"/>
        <v>10483</v>
      </c>
      <c r="BY80" s="111">
        <v>44</v>
      </c>
      <c r="BZ80" s="109">
        <v>1397</v>
      </c>
      <c r="CA80" s="109">
        <v>424</v>
      </c>
      <c r="CB80" s="2">
        <v>317</v>
      </c>
      <c r="CC80" s="112">
        <f t="shared" si="187"/>
        <v>0.1850084222346996</v>
      </c>
      <c r="CD80" s="112">
        <f t="shared" si="188"/>
        <v>0.33408167628821894</v>
      </c>
      <c r="CE80" s="112">
        <f t="shared" si="189"/>
        <v>0.37153150062186385</v>
      </c>
      <c r="CF80" s="112">
        <f t="shared" si="190"/>
        <v>0.45359105786450937</v>
      </c>
      <c r="CG80" s="112">
        <f t="shared" si="191"/>
        <v>0.61704927620997219</v>
      </c>
      <c r="CH80" s="87">
        <f t="shared" si="192"/>
        <v>2619</v>
      </c>
      <c r="CI80" s="31">
        <f t="shared" si="193"/>
        <v>3188</v>
      </c>
      <c r="CJ80" s="31">
        <f t="shared" si="194"/>
        <v>69</v>
      </c>
      <c r="CK80" s="31">
        <f t="shared" si="195"/>
        <v>242</v>
      </c>
      <c r="CL80" s="31">
        <f t="shared" si="196"/>
        <v>368</v>
      </c>
      <c r="CM80" s="113">
        <f t="shared" si="197"/>
        <v>2945</v>
      </c>
      <c r="CN80" s="31">
        <f t="shared" si="198"/>
        <v>679</v>
      </c>
      <c r="CO80" s="31">
        <f t="shared" si="199"/>
        <v>1110</v>
      </c>
      <c r="CP80" s="31">
        <f t="shared" si="200"/>
        <v>1137</v>
      </c>
      <c r="CQ80" s="31">
        <f t="shared" si="201"/>
        <v>19</v>
      </c>
      <c r="CR80" s="32">
        <v>49</v>
      </c>
      <c r="CS80" s="32">
        <v>197</v>
      </c>
      <c r="CT80" s="32">
        <v>303</v>
      </c>
      <c r="CU80" s="88">
        <f t="shared" si="185"/>
        <v>2434</v>
      </c>
      <c r="CV80" s="32">
        <v>650</v>
      </c>
      <c r="CW80" s="32">
        <v>937</v>
      </c>
      <c r="CX80" s="32">
        <v>846</v>
      </c>
      <c r="CY80" s="32">
        <v>1</v>
      </c>
      <c r="CZ80" s="32">
        <v>20</v>
      </c>
      <c r="DA80" s="32">
        <v>45</v>
      </c>
      <c r="DB80" s="32">
        <v>65</v>
      </c>
      <c r="DC80" s="88">
        <f t="shared" si="202"/>
        <v>511</v>
      </c>
      <c r="DD80" s="32">
        <v>29</v>
      </c>
      <c r="DE80" s="32">
        <v>173</v>
      </c>
      <c r="DF80" s="32">
        <v>291</v>
      </c>
      <c r="DG80" s="32">
        <v>18</v>
      </c>
      <c r="DH80" s="32">
        <v>18</v>
      </c>
      <c r="DI80" s="32">
        <v>169</v>
      </c>
      <c r="DJ80" s="32">
        <v>102</v>
      </c>
      <c r="DK80" s="88">
        <f t="shared" si="203"/>
        <v>3116</v>
      </c>
      <c r="DL80" s="32">
        <v>466</v>
      </c>
      <c r="DM80" s="32">
        <v>1204</v>
      </c>
      <c r="DN80" s="32">
        <v>1370</v>
      </c>
      <c r="DO80" s="32">
        <v>76</v>
      </c>
      <c r="DP80" s="32">
        <v>47</v>
      </c>
      <c r="DQ80" s="32">
        <v>181</v>
      </c>
      <c r="DR80" s="32">
        <v>105</v>
      </c>
      <c r="DS80" s="88">
        <f t="shared" si="204"/>
        <v>3693</v>
      </c>
      <c r="DT80" s="32">
        <v>6</v>
      </c>
      <c r="DU80" s="32">
        <v>493</v>
      </c>
      <c r="DV80" s="32">
        <v>2932</v>
      </c>
      <c r="DW80" s="32">
        <v>262</v>
      </c>
      <c r="DX80" s="32">
        <v>1</v>
      </c>
      <c r="DY80" s="32">
        <v>4</v>
      </c>
      <c r="DZ80" s="32">
        <v>4</v>
      </c>
      <c r="EA80" s="88">
        <f t="shared" si="205"/>
        <v>44</v>
      </c>
      <c r="EB80" s="32">
        <v>6</v>
      </c>
      <c r="EC80" s="32">
        <v>12</v>
      </c>
      <c r="ED80" s="32">
        <v>25</v>
      </c>
      <c r="EE80" s="32">
        <v>1</v>
      </c>
      <c r="EF80" s="32">
        <v>18</v>
      </c>
      <c r="EG80" s="32">
        <v>54</v>
      </c>
      <c r="EH80" s="32">
        <v>67</v>
      </c>
      <c r="EI80" s="88">
        <f t="shared" si="206"/>
        <v>412</v>
      </c>
      <c r="EJ80" s="32">
        <v>161</v>
      </c>
      <c r="EK80" s="32">
        <v>157</v>
      </c>
      <c r="EL80" s="32">
        <v>87</v>
      </c>
      <c r="EM80" s="32">
        <v>7</v>
      </c>
      <c r="EQ80" s="88">
        <f t="shared" si="207"/>
        <v>0</v>
      </c>
      <c r="EV80" s="32">
        <v>5</v>
      </c>
      <c r="EW80" s="32">
        <v>17</v>
      </c>
      <c r="EX80" s="32">
        <v>14</v>
      </c>
      <c r="EY80" s="88">
        <f t="shared" si="208"/>
        <v>215</v>
      </c>
      <c r="EZ80" s="32">
        <v>0</v>
      </c>
      <c r="FA80" s="32">
        <v>149</v>
      </c>
      <c r="FB80" s="32">
        <v>66</v>
      </c>
      <c r="FC80" s="32">
        <v>0</v>
      </c>
      <c r="FG80" s="88">
        <f t="shared" si="209"/>
        <v>0</v>
      </c>
      <c r="FO80" s="88">
        <f t="shared" si="210"/>
        <v>0</v>
      </c>
      <c r="FW80" s="110">
        <f t="shared" si="211"/>
        <v>0</v>
      </c>
      <c r="GB80" s="110">
        <f t="shared" si="212"/>
        <v>5</v>
      </c>
      <c r="GC80" s="110">
        <f t="shared" si="213"/>
        <v>17</v>
      </c>
      <c r="GD80" s="110">
        <f t="shared" si="214"/>
        <v>14</v>
      </c>
      <c r="GE80" s="110">
        <f t="shared" si="215"/>
        <v>215</v>
      </c>
      <c r="GF80" s="110">
        <f t="shared" si="216"/>
        <v>0</v>
      </c>
      <c r="GG80" s="110">
        <f t="shared" si="217"/>
        <v>149</v>
      </c>
      <c r="GH80" s="110">
        <f t="shared" si="218"/>
        <v>66</v>
      </c>
      <c r="GI80" s="110">
        <f t="shared" si="219"/>
        <v>0</v>
      </c>
      <c r="GJ80" s="114">
        <f t="shared" si="183"/>
        <v>4.7972756775625694E-2</v>
      </c>
      <c r="GK80" s="90">
        <f t="shared" si="184"/>
        <v>0.11201866977829639</v>
      </c>
      <c r="GL80" s="2" t="s">
        <v>1578</v>
      </c>
      <c r="GM80" s="2" t="s">
        <v>1981</v>
      </c>
      <c r="GN80" s="92" t="s">
        <v>1798</v>
      </c>
      <c r="GO80" s="92" t="s">
        <v>1792</v>
      </c>
      <c r="GP80" s="92" t="s">
        <v>1994</v>
      </c>
      <c r="GQ80" s="2" t="s">
        <v>1880</v>
      </c>
      <c r="GR80" s="115">
        <v>9312</v>
      </c>
      <c r="GS80" s="31">
        <f t="shared" si="220"/>
        <v>66</v>
      </c>
      <c r="GT80" s="31">
        <f t="shared" si="221"/>
        <v>211</v>
      </c>
      <c r="GU80" s="31">
        <f t="shared" si="222"/>
        <v>354</v>
      </c>
      <c r="GV80" s="31">
        <f t="shared" si="223"/>
        <v>6853</v>
      </c>
      <c r="GW80" s="31">
        <f t="shared" si="224"/>
        <v>4666</v>
      </c>
      <c r="GX80" s="31">
        <f t="shared" si="225"/>
        <v>6375</v>
      </c>
    </row>
    <row r="81" spans="1:206" ht="15.75" hidden="1" customHeight="1" x14ac:dyDescent="0.25">
      <c r="A81" s="22" t="s">
        <v>1110</v>
      </c>
      <c r="B81" s="2" t="s">
        <v>64</v>
      </c>
      <c r="C81" s="116" t="s">
        <v>75</v>
      </c>
      <c r="D81" s="35" t="s">
        <v>64</v>
      </c>
      <c r="E81" s="117">
        <v>0</v>
      </c>
      <c r="F81" s="117">
        <v>2</v>
      </c>
      <c r="G81" s="117">
        <v>9</v>
      </c>
      <c r="H81" s="117">
        <v>11</v>
      </c>
      <c r="I81" s="95">
        <v>1</v>
      </c>
      <c r="J81" s="118">
        <v>1</v>
      </c>
      <c r="K81" s="118">
        <v>8</v>
      </c>
      <c r="L81" s="118">
        <v>8</v>
      </c>
      <c r="M81" s="118">
        <v>17</v>
      </c>
      <c r="N81" s="119"/>
      <c r="O81" s="119"/>
      <c r="P81" s="120">
        <v>24</v>
      </c>
      <c r="Q81" s="120">
        <v>31</v>
      </c>
      <c r="R81" s="120">
        <v>29</v>
      </c>
      <c r="S81" s="70">
        <f t="shared" si="166"/>
        <v>4.1666666666666664E-2</v>
      </c>
      <c r="T81" s="70">
        <f t="shared" si="167"/>
        <v>0.25806451612903225</v>
      </c>
      <c r="U81" s="70">
        <f t="shared" si="168"/>
        <v>0.20238095238095238</v>
      </c>
      <c r="V81" s="70">
        <f t="shared" si="169"/>
        <v>0.26666666666666666</v>
      </c>
      <c r="W81" s="70">
        <f t="shared" si="170"/>
        <v>0.27586206896551724</v>
      </c>
      <c r="X81" s="121">
        <v>28</v>
      </c>
      <c r="Y81" s="121">
        <v>24</v>
      </c>
      <c r="Z81" s="121">
        <v>31</v>
      </c>
      <c r="AA81" s="121">
        <v>29</v>
      </c>
      <c r="AB81" s="121">
        <v>9</v>
      </c>
      <c r="AC81" s="121">
        <v>3</v>
      </c>
      <c r="AD81" s="17">
        <v>1</v>
      </c>
      <c r="AE81" s="17">
        <v>1</v>
      </c>
      <c r="AF81" s="100">
        <v>1</v>
      </c>
      <c r="AG81" s="101">
        <v>2</v>
      </c>
      <c r="AH81" s="101">
        <v>6</v>
      </c>
      <c r="AI81" s="101">
        <v>14</v>
      </c>
      <c r="AJ81" s="101">
        <v>0</v>
      </c>
      <c r="AK81" s="101">
        <f t="shared" si="171"/>
        <v>22</v>
      </c>
      <c r="AL81" s="101">
        <f t="shared" si="172"/>
        <v>1</v>
      </c>
      <c r="AM81" s="101">
        <v>1</v>
      </c>
      <c r="AN81" s="102">
        <v>3</v>
      </c>
      <c r="AO81" s="103">
        <v>4</v>
      </c>
      <c r="AP81" s="74">
        <f t="shared" si="173"/>
        <v>8.3333333333333329E-2</v>
      </c>
      <c r="AQ81" s="74">
        <f t="shared" si="174"/>
        <v>0.19354838709677419</v>
      </c>
      <c r="AR81" s="104">
        <f t="shared" si="175"/>
        <v>0.25</v>
      </c>
      <c r="AS81" s="104">
        <f t="shared" si="176"/>
        <v>0.31666666666666665</v>
      </c>
      <c r="AT81" s="104">
        <f t="shared" si="177"/>
        <v>0.44827586206896552</v>
      </c>
      <c r="AU81" s="105">
        <v>21</v>
      </c>
      <c r="AV81" s="105">
        <v>23</v>
      </c>
      <c r="AW81" s="105">
        <v>13</v>
      </c>
      <c r="AX81" s="100">
        <v>1</v>
      </c>
      <c r="AY81" s="106">
        <v>13</v>
      </c>
      <c r="AZ81" s="106">
        <v>0</v>
      </c>
      <c r="BA81" s="106">
        <v>6</v>
      </c>
      <c r="BB81" s="106">
        <v>7</v>
      </c>
      <c r="BC81" s="106">
        <v>0</v>
      </c>
      <c r="BD81" s="107">
        <v>0</v>
      </c>
      <c r="BE81" s="108">
        <v>1</v>
      </c>
      <c r="BF81" s="82">
        <f t="shared" si="178"/>
        <v>0</v>
      </c>
      <c r="BG81" s="82">
        <f t="shared" si="179"/>
        <v>0.2608695652173913</v>
      </c>
      <c r="BH81" s="83">
        <f t="shared" si="180"/>
        <v>0.22807017543859648</v>
      </c>
      <c r="BI81" s="83">
        <f t="shared" si="181"/>
        <v>0.29545454545454547</v>
      </c>
      <c r="BJ81" s="83">
        <f t="shared" si="182"/>
        <v>0.33333333333333331</v>
      </c>
      <c r="BK81" s="2">
        <v>21</v>
      </c>
      <c r="BL81" s="2">
        <v>29</v>
      </c>
      <c r="BM81" s="2">
        <v>20</v>
      </c>
      <c r="BN81" s="2">
        <v>12</v>
      </c>
      <c r="BO81" s="2">
        <v>9</v>
      </c>
      <c r="BP81" s="2">
        <v>11</v>
      </c>
      <c r="BQ81" s="109">
        <v>1</v>
      </c>
      <c r="BR81" s="109">
        <v>1</v>
      </c>
      <c r="BS81" s="110">
        <v>1</v>
      </c>
      <c r="BT81" s="109">
        <v>1</v>
      </c>
      <c r="BU81" s="109">
        <v>6</v>
      </c>
      <c r="BV81" s="109">
        <v>18</v>
      </c>
      <c r="BW81" s="109">
        <v>0</v>
      </c>
      <c r="BX81" s="84">
        <f t="shared" si="186"/>
        <v>25</v>
      </c>
      <c r="BY81" s="111">
        <v>0</v>
      </c>
      <c r="BZ81" s="109">
        <v>2</v>
      </c>
      <c r="CA81" s="109">
        <v>0</v>
      </c>
      <c r="CB81" s="2">
        <v>0</v>
      </c>
      <c r="CC81" s="112">
        <f t="shared" si="187"/>
        <v>4.7619047619047616E-2</v>
      </c>
      <c r="CD81" s="112">
        <f t="shared" si="188"/>
        <v>0.20689655172413793</v>
      </c>
      <c r="CE81" s="112">
        <f t="shared" si="189"/>
        <v>0.32857142857142857</v>
      </c>
      <c r="CF81" s="112">
        <f t="shared" si="190"/>
        <v>0.44897959183673469</v>
      </c>
      <c r="CG81" s="112">
        <f t="shared" si="191"/>
        <v>0.8</v>
      </c>
      <c r="CH81" s="87">
        <f t="shared" si="192"/>
        <v>4</v>
      </c>
      <c r="CI81" s="31">
        <f t="shared" si="193"/>
        <v>11</v>
      </c>
      <c r="CJ81" s="31">
        <f t="shared" si="194"/>
        <v>0</v>
      </c>
      <c r="CK81" s="31">
        <f t="shared" si="195"/>
        <v>0</v>
      </c>
      <c r="CL81" s="31">
        <f t="shared" si="196"/>
        <v>0</v>
      </c>
      <c r="CM81" s="113">
        <f t="shared" si="197"/>
        <v>0</v>
      </c>
      <c r="CN81" s="31">
        <f t="shared" si="198"/>
        <v>0</v>
      </c>
      <c r="CO81" s="31">
        <f t="shared" si="199"/>
        <v>0</v>
      </c>
      <c r="CP81" s="31">
        <f t="shared" si="200"/>
        <v>0</v>
      </c>
      <c r="CQ81" s="31">
        <f t="shared" si="201"/>
        <v>0</v>
      </c>
      <c r="CU81" s="88">
        <f t="shared" si="185"/>
        <v>0</v>
      </c>
      <c r="DC81" s="88">
        <f t="shared" si="202"/>
        <v>0</v>
      </c>
      <c r="DK81" s="88">
        <f t="shared" si="203"/>
        <v>0</v>
      </c>
      <c r="DP81" s="32">
        <v>1</v>
      </c>
      <c r="DQ81" s="32">
        <v>1</v>
      </c>
      <c r="DR81" s="32">
        <v>1</v>
      </c>
      <c r="DS81" s="88">
        <f t="shared" si="204"/>
        <v>25</v>
      </c>
      <c r="DT81" s="32">
        <v>1</v>
      </c>
      <c r="DU81" s="32">
        <v>6</v>
      </c>
      <c r="DV81" s="32">
        <v>18</v>
      </c>
      <c r="DW81" s="32">
        <v>0</v>
      </c>
      <c r="EA81" s="88">
        <f t="shared" si="205"/>
        <v>0</v>
      </c>
      <c r="EI81" s="88">
        <f t="shared" si="206"/>
        <v>0</v>
      </c>
      <c r="EQ81" s="88">
        <f t="shared" si="207"/>
        <v>0</v>
      </c>
      <c r="EY81" s="88">
        <f t="shared" si="208"/>
        <v>0</v>
      </c>
      <c r="FG81" s="88">
        <f t="shared" si="209"/>
        <v>0</v>
      </c>
      <c r="FO81" s="88">
        <f t="shared" si="210"/>
        <v>0</v>
      </c>
      <c r="FW81" s="110">
        <f t="shared" si="211"/>
        <v>0</v>
      </c>
      <c r="GB81" s="110">
        <f t="shared" si="212"/>
        <v>0</v>
      </c>
      <c r="GC81" s="110">
        <f t="shared" si="213"/>
        <v>0</v>
      </c>
      <c r="GD81" s="110">
        <f t="shared" si="214"/>
        <v>0</v>
      </c>
      <c r="GE81" s="110">
        <f t="shared" si="215"/>
        <v>0</v>
      </c>
      <c r="GF81" s="110">
        <f t="shared" si="216"/>
        <v>0</v>
      </c>
      <c r="GG81" s="110">
        <f t="shared" si="217"/>
        <v>0</v>
      </c>
      <c r="GH81" s="110">
        <f t="shared" si="218"/>
        <v>0</v>
      </c>
      <c r="GI81" s="110">
        <f t="shared" si="219"/>
        <v>0</v>
      </c>
      <c r="GJ81" s="114">
        <f t="shared" si="183"/>
        <v>1.9000000000000001</v>
      </c>
      <c r="GK81" s="90">
        <f t="shared" si="184"/>
        <v>0.92307692307692313</v>
      </c>
      <c r="GL81" s="2" t="s">
        <v>1376</v>
      </c>
      <c r="GM81" s="2" t="s">
        <v>1377</v>
      </c>
      <c r="GN81" s="2" t="s">
        <v>1378</v>
      </c>
      <c r="GO81" s="92" t="s">
        <v>1379</v>
      </c>
      <c r="GP81" s="92" t="s">
        <v>1380</v>
      </c>
      <c r="GQ81" s="2" t="s">
        <v>1381</v>
      </c>
      <c r="GR81" s="115">
        <v>30</v>
      </c>
      <c r="GS81" s="31">
        <f t="shared" si="220"/>
        <v>1</v>
      </c>
      <c r="GT81" s="31">
        <f t="shared" si="221"/>
        <v>1</v>
      </c>
      <c r="GU81" s="31">
        <f t="shared" si="222"/>
        <v>1</v>
      </c>
      <c r="GV81" s="31">
        <f t="shared" si="223"/>
        <v>25</v>
      </c>
      <c r="GW81" s="31">
        <f t="shared" si="224"/>
        <v>18</v>
      </c>
      <c r="GX81" s="31">
        <f t="shared" si="225"/>
        <v>24</v>
      </c>
    </row>
    <row r="82" spans="1:206" ht="15.75" hidden="1" customHeight="1" x14ac:dyDescent="0.25">
      <c r="A82" s="22" t="s">
        <v>1110</v>
      </c>
      <c r="B82" s="2" t="s">
        <v>64</v>
      </c>
      <c r="C82" s="116" t="s">
        <v>979</v>
      </c>
      <c r="D82" s="35" t="s">
        <v>64</v>
      </c>
      <c r="E82" s="117">
        <v>202</v>
      </c>
      <c r="F82" s="117">
        <v>756</v>
      </c>
      <c r="G82" s="117">
        <v>1168</v>
      </c>
      <c r="H82" s="117">
        <v>2126</v>
      </c>
      <c r="I82" s="95">
        <v>161</v>
      </c>
      <c r="J82" s="118">
        <v>300</v>
      </c>
      <c r="K82" s="118">
        <v>794</v>
      </c>
      <c r="L82" s="118">
        <v>1358</v>
      </c>
      <c r="M82" s="118">
        <v>2452</v>
      </c>
      <c r="N82" s="119">
        <v>275</v>
      </c>
      <c r="O82" s="119">
        <v>56</v>
      </c>
      <c r="P82" s="120">
        <v>1512</v>
      </c>
      <c r="Q82" s="120">
        <v>2014</v>
      </c>
      <c r="R82" s="120">
        <v>1418</v>
      </c>
      <c r="S82" s="70">
        <f t="shared" si="166"/>
        <v>0.1984126984126984</v>
      </c>
      <c r="T82" s="70">
        <f t="shared" si="167"/>
        <v>0.394240317775571</v>
      </c>
      <c r="U82" s="70">
        <f t="shared" si="168"/>
        <v>0.44033171521035597</v>
      </c>
      <c r="V82" s="70">
        <f t="shared" si="169"/>
        <v>0.54691142191142195</v>
      </c>
      <c r="W82" s="70">
        <f t="shared" si="170"/>
        <v>0.76375176304654446</v>
      </c>
      <c r="X82" s="121">
        <v>1985</v>
      </c>
      <c r="Y82" s="121">
        <v>1512</v>
      </c>
      <c r="Z82" s="121">
        <v>2014</v>
      </c>
      <c r="AA82" s="121">
        <v>1418</v>
      </c>
      <c r="AB82" s="121">
        <v>454</v>
      </c>
      <c r="AC82" s="121">
        <v>371</v>
      </c>
      <c r="AD82" s="17">
        <v>50</v>
      </c>
      <c r="AE82" s="17">
        <v>135</v>
      </c>
      <c r="AF82" s="100">
        <v>162</v>
      </c>
      <c r="AG82" s="101">
        <v>229</v>
      </c>
      <c r="AH82" s="101">
        <v>846</v>
      </c>
      <c r="AI82" s="101">
        <v>1379</v>
      </c>
      <c r="AJ82" s="101">
        <v>48</v>
      </c>
      <c r="AK82" s="101">
        <f t="shared" si="171"/>
        <v>2502</v>
      </c>
      <c r="AL82" s="101">
        <f t="shared" si="172"/>
        <v>318</v>
      </c>
      <c r="AM82" s="101">
        <v>366</v>
      </c>
      <c r="AN82" s="102">
        <v>33</v>
      </c>
      <c r="AO82" s="103">
        <v>117</v>
      </c>
      <c r="AP82" s="74">
        <f t="shared" si="173"/>
        <v>0.15145502645502645</v>
      </c>
      <c r="AQ82" s="74">
        <f t="shared" si="174"/>
        <v>0.42005958291956308</v>
      </c>
      <c r="AR82" s="104">
        <f t="shared" si="175"/>
        <v>0.43203883495145629</v>
      </c>
      <c r="AS82" s="104">
        <f t="shared" si="176"/>
        <v>0.5556526806526807</v>
      </c>
      <c r="AT82" s="104">
        <f t="shared" si="177"/>
        <v>0.74823695345557117</v>
      </c>
      <c r="AU82" s="105">
        <v>1528</v>
      </c>
      <c r="AV82" s="105">
        <v>2016</v>
      </c>
      <c r="AW82" s="105">
        <v>1506</v>
      </c>
      <c r="AX82" s="100">
        <v>182</v>
      </c>
      <c r="AY82" s="106">
        <v>2838</v>
      </c>
      <c r="AZ82" s="106">
        <v>243</v>
      </c>
      <c r="BA82" s="106">
        <v>957</v>
      </c>
      <c r="BB82" s="106">
        <v>1573</v>
      </c>
      <c r="BC82" s="106">
        <v>65</v>
      </c>
      <c r="BD82" s="107">
        <v>345</v>
      </c>
      <c r="BE82" s="108">
        <v>51</v>
      </c>
      <c r="BF82" s="82">
        <f t="shared" si="178"/>
        <v>0.16135458167330677</v>
      </c>
      <c r="BG82" s="82">
        <f t="shared" si="179"/>
        <v>0.47470238095238093</v>
      </c>
      <c r="BH82" s="83">
        <f t="shared" si="180"/>
        <v>0.48079207920792078</v>
      </c>
      <c r="BI82" s="83">
        <f t="shared" si="181"/>
        <v>0.61653498871331824</v>
      </c>
      <c r="BJ82" s="83">
        <f t="shared" si="182"/>
        <v>0.80366492146596857</v>
      </c>
      <c r="BK82" s="2">
        <v>1473</v>
      </c>
      <c r="BL82" s="2">
        <v>2087</v>
      </c>
      <c r="BM82" s="2">
        <v>1567</v>
      </c>
      <c r="BN82" s="2">
        <v>1094</v>
      </c>
      <c r="BO82" s="2">
        <v>435</v>
      </c>
      <c r="BP82" s="2">
        <v>494</v>
      </c>
      <c r="BQ82" s="109">
        <v>51</v>
      </c>
      <c r="BR82" s="109">
        <v>185</v>
      </c>
      <c r="BS82" s="110">
        <v>184</v>
      </c>
      <c r="BT82" s="109">
        <v>239</v>
      </c>
      <c r="BU82" s="109">
        <v>970</v>
      </c>
      <c r="BV82" s="109">
        <v>1606</v>
      </c>
      <c r="BW82" s="109">
        <v>64</v>
      </c>
      <c r="BX82" s="84">
        <f t="shared" si="186"/>
        <v>2879</v>
      </c>
      <c r="BY82" s="111">
        <v>19</v>
      </c>
      <c r="BZ82" s="109">
        <v>415</v>
      </c>
      <c r="CA82" s="109">
        <v>63</v>
      </c>
      <c r="CB82" s="2">
        <v>73</v>
      </c>
      <c r="CC82" s="112">
        <f t="shared" si="187"/>
        <v>0.16225390359809913</v>
      </c>
      <c r="CD82" s="112">
        <f t="shared" si="188"/>
        <v>0.46478198370867274</v>
      </c>
      <c r="CE82" s="112">
        <f t="shared" si="189"/>
        <v>0.46811000585137508</v>
      </c>
      <c r="CF82" s="112">
        <f t="shared" si="190"/>
        <v>0.59140667761357413</v>
      </c>
      <c r="CG82" s="112">
        <f t="shared" si="191"/>
        <v>0.76005105296745379</v>
      </c>
      <c r="CH82" s="87">
        <f t="shared" si="192"/>
        <v>376</v>
      </c>
      <c r="CI82" s="31">
        <f t="shared" si="193"/>
        <v>323</v>
      </c>
      <c r="CJ82" s="31">
        <f t="shared" si="194"/>
        <v>16</v>
      </c>
      <c r="CK82" s="31">
        <f t="shared" si="195"/>
        <v>65</v>
      </c>
      <c r="CL82" s="31">
        <f t="shared" si="196"/>
        <v>94</v>
      </c>
      <c r="CM82" s="113">
        <f t="shared" si="197"/>
        <v>997</v>
      </c>
      <c r="CN82" s="31">
        <f t="shared" si="198"/>
        <v>102</v>
      </c>
      <c r="CO82" s="31">
        <f t="shared" si="199"/>
        <v>405</v>
      </c>
      <c r="CP82" s="31">
        <f t="shared" si="200"/>
        <v>450</v>
      </c>
      <c r="CQ82" s="31">
        <f t="shared" si="201"/>
        <v>40</v>
      </c>
      <c r="CR82" s="32">
        <v>11</v>
      </c>
      <c r="CS82" s="32">
        <v>50</v>
      </c>
      <c r="CT82" s="32">
        <v>71</v>
      </c>
      <c r="CU82" s="88">
        <f t="shared" si="185"/>
        <v>795</v>
      </c>
      <c r="CV82" s="32">
        <v>88</v>
      </c>
      <c r="CW82" s="32">
        <v>340</v>
      </c>
      <c r="CX82" s="32">
        <v>332</v>
      </c>
      <c r="CY82" s="32">
        <v>35</v>
      </c>
      <c r="CZ82" s="32">
        <v>5</v>
      </c>
      <c r="DA82" s="32">
        <v>15</v>
      </c>
      <c r="DB82" s="32">
        <v>23</v>
      </c>
      <c r="DC82" s="88">
        <f t="shared" si="202"/>
        <v>202</v>
      </c>
      <c r="DD82" s="32">
        <v>14</v>
      </c>
      <c r="DE82" s="32">
        <v>65</v>
      </c>
      <c r="DF82" s="32">
        <v>118</v>
      </c>
      <c r="DG82" s="32">
        <v>5</v>
      </c>
      <c r="DH82" s="32">
        <v>3</v>
      </c>
      <c r="DI82" s="32">
        <v>30</v>
      </c>
      <c r="DJ82" s="32">
        <v>17</v>
      </c>
      <c r="DK82" s="88">
        <f t="shared" si="203"/>
        <v>530</v>
      </c>
      <c r="DL82" s="32">
        <v>87</v>
      </c>
      <c r="DM82" s="32">
        <v>203</v>
      </c>
      <c r="DN82" s="32">
        <v>229</v>
      </c>
      <c r="DO82" s="32">
        <v>11</v>
      </c>
      <c r="DP82" s="32">
        <v>25</v>
      </c>
      <c r="DQ82" s="32">
        <v>62</v>
      </c>
      <c r="DR82" s="32">
        <v>43</v>
      </c>
      <c r="DS82" s="88">
        <f t="shared" si="204"/>
        <v>1054</v>
      </c>
      <c r="DT82" s="32">
        <v>16</v>
      </c>
      <c r="DU82" s="32">
        <v>210</v>
      </c>
      <c r="DV82" s="32">
        <v>796</v>
      </c>
      <c r="DW82" s="32">
        <v>32</v>
      </c>
      <c r="EA82" s="88">
        <f t="shared" si="205"/>
        <v>0</v>
      </c>
      <c r="EF82" s="32">
        <v>4</v>
      </c>
      <c r="EG82" s="32">
        <v>14</v>
      </c>
      <c r="EH82" s="32">
        <v>16</v>
      </c>
      <c r="EI82" s="88">
        <f t="shared" si="206"/>
        <v>82</v>
      </c>
      <c r="EJ82" s="32">
        <v>34</v>
      </c>
      <c r="EK82" s="32">
        <v>25</v>
      </c>
      <c r="EL82" s="32">
        <v>23</v>
      </c>
      <c r="EM82" s="32">
        <v>0</v>
      </c>
      <c r="EQ82" s="88">
        <f t="shared" si="207"/>
        <v>0</v>
      </c>
      <c r="EV82" s="32">
        <v>3</v>
      </c>
      <c r="EW82" s="32">
        <v>14</v>
      </c>
      <c r="EX82" s="32">
        <v>14</v>
      </c>
      <c r="EY82" s="88">
        <f t="shared" si="208"/>
        <v>240</v>
      </c>
      <c r="EZ82" s="32">
        <v>0</v>
      </c>
      <c r="FA82" s="32">
        <v>127</v>
      </c>
      <c r="FB82" s="32">
        <v>108</v>
      </c>
      <c r="FC82" s="32">
        <v>5</v>
      </c>
      <c r="FG82" s="88">
        <f t="shared" si="209"/>
        <v>0</v>
      </c>
      <c r="FO82" s="88">
        <f t="shared" si="210"/>
        <v>0</v>
      </c>
      <c r="FW82" s="110">
        <f t="shared" si="211"/>
        <v>0</v>
      </c>
      <c r="GB82" s="110">
        <f t="shared" si="212"/>
        <v>3</v>
      </c>
      <c r="GC82" s="110">
        <f t="shared" si="213"/>
        <v>14</v>
      </c>
      <c r="GD82" s="110">
        <f t="shared" si="214"/>
        <v>14</v>
      </c>
      <c r="GE82" s="110">
        <f t="shared" si="215"/>
        <v>240</v>
      </c>
      <c r="GF82" s="110">
        <f t="shared" si="216"/>
        <v>0</v>
      </c>
      <c r="GG82" s="110">
        <f t="shared" si="217"/>
        <v>127</v>
      </c>
      <c r="GH82" s="110">
        <f t="shared" si="218"/>
        <v>108</v>
      </c>
      <c r="GI82" s="110">
        <f t="shared" si="219"/>
        <v>5</v>
      </c>
      <c r="GJ82" s="114">
        <f t="shared" si="183"/>
        <v>-4.8454357268241698E-3</v>
      </c>
      <c r="GK82" s="90">
        <f t="shared" si="184"/>
        <v>1.4446793516560958E-2</v>
      </c>
      <c r="GL82" s="2" t="s">
        <v>1594</v>
      </c>
      <c r="GM82" s="2" t="s">
        <v>1579</v>
      </c>
      <c r="GN82" s="92" t="s">
        <v>1628</v>
      </c>
      <c r="GO82" s="92" t="s">
        <v>2031</v>
      </c>
      <c r="GP82" s="92" t="s">
        <v>1945</v>
      </c>
      <c r="GQ82" s="2" t="s">
        <v>2247</v>
      </c>
      <c r="GR82" s="115">
        <v>2041</v>
      </c>
      <c r="GS82" s="31">
        <f t="shared" si="220"/>
        <v>28</v>
      </c>
      <c r="GT82" s="31">
        <f t="shared" si="221"/>
        <v>60</v>
      </c>
      <c r="GU82" s="31">
        <f t="shared" si="222"/>
        <v>92</v>
      </c>
      <c r="GV82" s="31">
        <f t="shared" si="223"/>
        <v>1584</v>
      </c>
      <c r="GW82" s="31">
        <f t="shared" si="224"/>
        <v>1068</v>
      </c>
      <c r="GX82" s="31">
        <f t="shared" si="225"/>
        <v>1481</v>
      </c>
    </row>
    <row r="83" spans="1:206" ht="15.75" hidden="1" customHeight="1" x14ac:dyDescent="0.25">
      <c r="A83" s="22" t="s">
        <v>1110</v>
      </c>
      <c r="B83" s="2" t="s">
        <v>64</v>
      </c>
      <c r="C83" s="116" t="s">
        <v>76</v>
      </c>
      <c r="D83" s="35" t="s">
        <v>64</v>
      </c>
      <c r="E83" s="117">
        <v>2</v>
      </c>
      <c r="F83" s="117">
        <v>24</v>
      </c>
      <c r="G83" s="117">
        <v>37</v>
      </c>
      <c r="H83" s="117">
        <v>63</v>
      </c>
      <c r="I83" s="95">
        <v>6</v>
      </c>
      <c r="J83" s="118">
        <v>3</v>
      </c>
      <c r="K83" s="118">
        <v>15</v>
      </c>
      <c r="L83" s="118">
        <v>43</v>
      </c>
      <c r="M83" s="118">
        <v>61</v>
      </c>
      <c r="N83" s="119">
        <v>13</v>
      </c>
      <c r="O83" s="119">
        <v>5</v>
      </c>
      <c r="P83" s="120">
        <v>50</v>
      </c>
      <c r="Q83" s="120">
        <v>75</v>
      </c>
      <c r="R83" s="120">
        <v>45</v>
      </c>
      <c r="S83" s="70">
        <f t="shared" si="166"/>
        <v>0.06</v>
      </c>
      <c r="T83" s="70">
        <f t="shared" si="167"/>
        <v>0.2</v>
      </c>
      <c r="U83" s="70">
        <f t="shared" si="168"/>
        <v>0.28235294117647058</v>
      </c>
      <c r="V83" s="70">
        <f t="shared" si="169"/>
        <v>0.375</v>
      </c>
      <c r="W83" s="70">
        <f t="shared" si="170"/>
        <v>0.66666666666666663</v>
      </c>
      <c r="X83" s="121">
        <v>72</v>
      </c>
      <c r="Y83" s="121">
        <v>50</v>
      </c>
      <c r="Z83" s="121">
        <v>75</v>
      </c>
      <c r="AA83" s="121">
        <v>45</v>
      </c>
      <c r="AB83" s="121">
        <v>20</v>
      </c>
      <c r="AC83" s="121">
        <v>14</v>
      </c>
      <c r="AD83" s="17">
        <v>4</v>
      </c>
      <c r="AE83" s="17">
        <v>7</v>
      </c>
      <c r="AF83" s="100">
        <v>4</v>
      </c>
      <c r="AG83" s="101">
        <v>4</v>
      </c>
      <c r="AH83" s="101">
        <v>8</v>
      </c>
      <c r="AI83" s="101">
        <v>39</v>
      </c>
      <c r="AJ83" s="101">
        <v>0</v>
      </c>
      <c r="AK83" s="101">
        <f t="shared" si="171"/>
        <v>51</v>
      </c>
      <c r="AL83" s="101">
        <f t="shared" si="172"/>
        <v>7</v>
      </c>
      <c r="AM83" s="101">
        <v>7</v>
      </c>
      <c r="AN83" s="102">
        <v>1</v>
      </c>
      <c r="AO83" s="103">
        <v>6</v>
      </c>
      <c r="AP83" s="74">
        <f t="shared" si="173"/>
        <v>0.08</v>
      </c>
      <c r="AQ83" s="74">
        <f t="shared" si="174"/>
        <v>0.10666666666666667</v>
      </c>
      <c r="AR83" s="104">
        <f t="shared" si="175"/>
        <v>0.25882352941176473</v>
      </c>
      <c r="AS83" s="104">
        <f t="shared" si="176"/>
        <v>0.33333333333333331</v>
      </c>
      <c r="AT83" s="104">
        <f t="shared" si="177"/>
        <v>0.71111111111111114</v>
      </c>
      <c r="AU83" s="105">
        <v>52</v>
      </c>
      <c r="AV83" s="105">
        <v>66</v>
      </c>
      <c r="AW83" s="105">
        <v>45</v>
      </c>
      <c r="AX83" s="100">
        <v>4</v>
      </c>
      <c r="AY83" s="106">
        <v>65</v>
      </c>
      <c r="AZ83" s="106">
        <v>4</v>
      </c>
      <c r="BA83" s="106">
        <v>22</v>
      </c>
      <c r="BB83" s="106">
        <v>39</v>
      </c>
      <c r="BC83" s="106">
        <v>0</v>
      </c>
      <c r="BD83" s="107">
        <v>9</v>
      </c>
      <c r="BE83" s="108">
        <v>2</v>
      </c>
      <c r="BF83" s="82">
        <f t="shared" si="178"/>
        <v>8.8888888888888892E-2</v>
      </c>
      <c r="BG83" s="82">
        <f t="shared" si="179"/>
        <v>0.33333333333333331</v>
      </c>
      <c r="BH83" s="83">
        <f t="shared" si="180"/>
        <v>0.34355828220858897</v>
      </c>
      <c r="BI83" s="83">
        <f t="shared" si="181"/>
        <v>0.44067796610169491</v>
      </c>
      <c r="BJ83" s="83">
        <f t="shared" si="182"/>
        <v>0.57692307692307687</v>
      </c>
      <c r="BK83" s="2">
        <v>46</v>
      </c>
      <c r="BL83" s="2">
        <v>59</v>
      </c>
      <c r="BM83" s="2">
        <v>46</v>
      </c>
      <c r="BN83" s="2">
        <v>31</v>
      </c>
      <c r="BO83" s="2">
        <v>11</v>
      </c>
      <c r="BP83" s="2">
        <v>15</v>
      </c>
      <c r="BQ83" s="109">
        <v>4</v>
      </c>
      <c r="BR83" s="109">
        <v>5</v>
      </c>
      <c r="BS83" s="110">
        <v>5</v>
      </c>
      <c r="BT83" s="109">
        <v>2</v>
      </c>
      <c r="BU83" s="109">
        <v>22</v>
      </c>
      <c r="BV83" s="109">
        <v>40</v>
      </c>
      <c r="BW83" s="109">
        <v>1</v>
      </c>
      <c r="BX83" s="84">
        <f t="shared" si="186"/>
        <v>65</v>
      </c>
      <c r="BY83" s="111">
        <v>2</v>
      </c>
      <c r="BZ83" s="109">
        <v>7</v>
      </c>
      <c r="CA83" s="109">
        <v>1</v>
      </c>
      <c r="CB83" s="2">
        <v>2</v>
      </c>
      <c r="CC83" s="112">
        <f t="shared" si="187"/>
        <v>4.3478260869565216E-2</v>
      </c>
      <c r="CD83" s="112">
        <f t="shared" si="188"/>
        <v>0.3728813559322034</v>
      </c>
      <c r="CE83" s="112">
        <f t="shared" si="189"/>
        <v>0.37748344370860926</v>
      </c>
      <c r="CF83" s="112">
        <f t="shared" si="190"/>
        <v>0.52380952380952384</v>
      </c>
      <c r="CG83" s="112">
        <f t="shared" si="191"/>
        <v>0.71739130434782605</v>
      </c>
      <c r="CH83" s="87">
        <f t="shared" si="192"/>
        <v>13</v>
      </c>
      <c r="CI83" s="31">
        <f t="shared" si="193"/>
        <v>15</v>
      </c>
      <c r="CJ83" s="31">
        <f t="shared" si="194"/>
        <v>0</v>
      </c>
      <c r="CK83" s="31">
        <f t="shared" si="195"/>
        <v>0</v>
      </c>
      <c r="CL83" s="31">
        <f t="shared" si="196"/>
        <v>0</v>
      </c>
      <c r="CM83" s="113">
        <f t="shared" si="197"/>
        <v>0</v>
      </c>
      <c r="CN83" s="31">
        <f t="shared" si="198"/>
        <v>0</v>
      </c>
      <c r="CO83" s="31">
        <f t="shared" si="199"/>
        <v>0</v>
      </c>
      <c r="CP83" s="31">
        <f t="shared" si="200"/>
        <v>0</v>
      </c>
      <c r="CQ83" s="31">
        <f t="shared" si="201"/>
        <v>0</v>
      </c>
      <c r="CU83" s="88">
        <f t="shared" si="185"/>
        <v>0</v>
      </c>
      <c r="DC83" s="88">
        <f t="shared" si="202"/>
        <v>0</v>
      </c>
      <c r="DK83" s="88">
        <f t="shared" si="203"/>
        <v>0</v>
      </c>
      <c r="DP83" s="32">
        <v>4</v>
      </c>
      <c r="DQ83" s="32">
        <v>5</v>
      </c>
      <c r="DR83" s="32">
        <v>4</v>
      </c>
      <c r="DS83" s="88">
        <f t="shared" si="204"/>
        <v>65</v>
      </c>
      <c r="DT83" s="32">
        <v>2</v>
      </c>
      <c r="DU83" s="32">
        <v>22</v>
      </c>
      <c r="DV83" s="32">
        <v>40</v>
      </c>
      <c r="DW83" s="32">
        <v>1</v>
      </c>
      <c r="DZ83" s="32">
        <v>1</v>
      </c>
      <c r="EA83" s="88">
        <f t="shared" si="205"/>
        <v>0</v>
      </c>
      <c r="EI83" s="88">
        <f t="shared" si="206"/>
        <v>0</v>
      </c>
      <c r="EQ83" s="88">
        <f t="shared" si="207"/>
        <v>0</v>
      </c>
      <c r="EY83" s="88">
        <f t="shared" si="208"/>
        <v>0</v>
      </c>
      <c r="FG83" s="88">
        <f t="shared" si="209"/>
        <v>0</v>
      </c>
      <c r="FO83" s="88">
        <f t="shared" si="210"/>
        <v>0</v>
      </c>
      <c r="FW83" s="110">
        <f t="shared" si="211"/>
        <v>0</v>
      </c>
      <c r="GB83" s="110">
        <f t="shared" si="212"/>
        <v>0</v>
      </c>
      <c r="GC83" s="110">
        <f t="shared" si="213"/>
        <v>0</v>
      </c>
      <c r="GD83" s="110">
        <f t="shared" si="214"/>
        <v>0</v>
      </c>
      <c r="GE83" s="110">
        <f t="shared" si="215"/>
        <v>0</v>
      </c>
      <c r="GF83" s="110">
        <f t="shared" si="216"/>
        <v>0</v>
      </c>
      <c r="GG83" s="110">
        <f t="shared" si="217"/>
        <v>0</v>
      </c>
      <c r="GH83" s="110">
        <f t="shared" si="218"/>
        <v>0</v>
      </c>
      <c r="GI83" s="110">
        <f t="shared" si="219"/>
        <v>0</v>
      </c>
      <c r="GJ83" s="114">
        <f t="shared" si="183"/>
        <v>7.6086956521739135E-2</v>
      </c>
      <c r="GK83" s="90">
        <f t="shared" si="184"/>
        <v>0</v>
      </c>
      <c r="GL83" s="2" t="s">
        <v>2243</v>
      </c>
      <c r="GM83" s="92" t="s">
        <v>1411</v>
      </c>
      <c r="GN83" s="92" t="s">
        <v>2253</v>
      </c>
      <c r="GO83" s="2" t="s">
        <v>2008</v>
      </c>
      <c r="GP83" s="2" t="s">
        <v>2286</v>
      </c>
      <c r="GQ83" s="2" t="s">
        <v>2023</v>
      </c>
      <c r="GR83" s="115">
        <v>64</v>
      </c>
      <c r="GS83" s="31">
        <f t="shared" si="220"/>
        <v>4</v>
      </c>
      <c r="GT83" s="31">
        <f t="shared" si="221"/>
        <v>5</v>
      </c>
      <c r="GU83" s="31">
        <f t="shared" si="222"/>
        <v>5</v>
      </c>
      <c r="GV83" s="31">
        <f t="shared" si="223"/>
        <v>65</v>
      </c>
      <c r="GW83" s="31">
        <f t="shared" si="224"/>
        <v>41</v>
      </c>
      <c r="GX83" s="31">
        <f t="shared" si="225"/>
        <v>63</v>
      </c>
    </row>
    <row r="84" spans="1:206" ht="15.75" hidden="1" customHeight="1" x14ac:dyDescent="0.25">
      <c r="A84" s="22" t="s">
        <v>1110</v>
      </c>
      <c r="B84" s="2" t="s">
        <v>64</v>
      </c>
      <c r="C84" s="116" t="s">
        <v>77</v>
      </c>
      <c r="D84" s="35" t="s">
        <v>64</v>
      </c>
      <c r="E84" s="117">
        <v>29</v>
      </c>
      <c r="F84" s="117">
        <v>101</v>
      </c>
      <c r="G84" s="117">
        <v>129</v>
      </c>
      <c r="H84" s="117">
        <v>259</v>
      </c>
      <c r="I84" s="95">
        <v>14</v>
      </c>
      <c r="J84" s="118">
        <v>19</v>
      </c>
      <c r="K84" s="118">
        <v>82</v>
      </c>
      <c r="L84" s="118">
        <v>92</v>
      </c>
      <c r="M84" s="118">
        <v>193</v>
      </c>
      <c r="N84" s="119">
        <v>9</v>
      </c>
      <c r="O84" s="119">
        <v>69</v>
      </c>
      <c r="P84" s="120">
        <v>331</v>
      </c>
      <c r="Q84" s="120">
        <v>363</v>
      </c>
      <c r="R84" s="120">
        <v>278</v>
      </c>
      <c r="S84" s="70">
        <f t="shared" si="166"/>
        <v>5.7401812688821753E-2</v>
      </c>
      <c r="T84" s="70">
        <f t="shared" si="167"/>
        <v>0.22589531680440772</v>
      </c>
      <c r="U84" s="70">
        <f t="shared" si="168"/>
        <v>0.18930041152263374</v>
      </c>
      <c r="V84" s="70">
        <f t="shared" si="169"/>
        <v>0.25741029641185648</v>
      </c>
      <c r="W84" s="70">
        <f t="shared" si="170"/>
        <v>0.29856115107913667</v>
      </c>
      <c r="X84" s="121">
        <v>359</v>
      </c>
      <c r="Y84" s="121">
        <v>331</v>
      </c>
      <c r="Z84" s="121">
        <v>363</v>
      </c>
      <c r="AA84" s="121">
        <v>278</v>
      </c>
      <c r="AB84" s="121">
        <v>77</v>
      </c>
      <c r="AC84" s="121">
        <v>85</v>
      </c>
      <c r="AD84" s="17">
        <v>6</v>
      </c>
      <c r="AE84" s="17">
        <v>18</v>
      </c>
      <c r="AF84" s="100">
        <v>10</v>
      </c>
      <c r="AG84" s="101">
        <v>12</v>
      </c>
      <c r="AH84" s="101">
        <v>51</v>
      </c>
      <c r="AI84" s="101">
        <v>71</v>
      </c>
      <c r="AJ84" s="101">
        <v>0</v>
      </c>
      <c r="AK84" s="101">
        <f t="shared" si="171"/>
        <v>134</v>
      </c>
      <c r="AL84" s="101">
        <f t="shared" si="172"/>
        <v>3</v>
      </c>
      <c r="AM84" s="101">
        <v>3</v>
      </c>
      <c r="AN84" s="102">
        <v>44</v>
      </c>
      <c r="AO84" s="103">
        <v>54</v>
      </c>
      <c r="AP84" s="74">
        <f t="shared" si="173"/>
        <v>3.6253776435045321E-2</v>
      </c>
      <c r="AQ84" s="74">
        <f t="shared" si="174"/>
        <v>0.14049586776859505</v>
      </c>
      <c r="AR84" s="104">
        <f t="shared" si="175"/>
        <v>0.13477366255144033</v>
      </c>
      <c r="AS84" s="104">
        <f t="shared" si="176"/>
        <v>0.18564742589703589</v>
      </c>
      <c r="AT84" s="104">
        <f t="shared" si="177"/>
        <v>0.2446043165467626</v>
      </c>
      <c r="AU84" s="105">
        <v>309</v>
      </c>
      <c r="AV84" s="105">
        <v>403</v>
      </c>
      <c r="AW84" s="105">
        <v>292</v>
      </c>
      <c r="AX84" s="100">
        <v>15</v>
      </c>
      <c r="AY84" s="106">
        <v>198</v>
      </c>
      <c r="AZ84" s="106">
        <v>19</v>
      </c>
      <c r="BA84" s="106">
        <v>83</v>
      </c>
      <c r="BB84" s="106">
        <v>95</v>
      </c>
      <c r="BC84" s="106">
        <v>1</v>
      </c>
      <c r="BD84" s="107">
        <v>11</v>
      </c>
      <c r="BE84" s="108">
        <v>35</v>
      </c>
      <c r="BF84" s="82">
        <f t="shared" si="178"/>
        <v>6.5068493150684928E-2</v>
      </c>
      <c r="BG84" s="82">
        <f t="shared" si="179"/>
        <v>0.20595533498759305</v>
      </c>
      <c r="BH84" s="83">
        <f t="shared" si="180"/>
        <v>0.1852589641434263</v>
      </c>
      <c r="BI84" s="83">
        <f t="shared" si="181"/>
        <v>0.2345505617977528</v>
      </c>
      <c r="BJ84" s="83">
        <f t="shared" si="182"/>
        <v>0.27184466019417475</v>
      </c>
      <c r="BK84" s="2">
        <v>252</v>
      </c>
      <c r="BL84" s="2">
        <v>359</v>
      </c>
      <c r="BM84" s="2">
        <v>281</v>
      </c>
      <c r="BN84" s="2">
        <v>201</v>
      </c>
      <c r="BO84" s="2">
        <v>73</v>
      </c>
      <c r="BP84" s="2">
        <v>80</v>
      </c>
      <c r="BQ84" s="109">
        <v>9</v>
      </c>
      <c r="BR84" s="109">
        <v>14</v>
      </c>
      <c r="BS84" s="110">
        <v>18</v>
      </c>
      <c r="BT84" s="109">
        <v>20</v>
      </c>
      <c r="BU84" s="109">
        <v>65</v>
      </c>
      <c r="BV84" s="109">
        <v>106</v>
      </c>
      <c r="BW84" s="109">
        <v>2</v>
      </c>
      <c r="BX84" s="84">
        <f t="shared" si="186"/>
        <v>193</v>
      </c>
      <c r="BY84" s="111">
        <v>26</v>
      </c>
      <c r="BZ84" s="109">
        <v>11</v>
      </c>
      <c r="CA84" s="109">
        <v>2</v>
      </c>
      <c r="CB84" s="2">
        <v>40</v>
      </c>
      <c r="CC84" s="112">
        <f t="shared" si="187"/>
        <v>7.9365079365079361E-2</v>
      </c>
      <c r="CD84" s="112">
        <f t="shared" si="188"/>
        <v>0.18105849582172701</v>
      </c>
      <c r="CE84" s="112">
        <f t="shared" si="189"/>
        <v>0.20179372197309417</v>
      </c>
      <c r="CF84" s="112">
        <f t="shared" si="190"/>
        <v>0.25</v>
      </c>
      <c r="CG84" s="112">
        <f t="shared" si="191"/>
        <v>0.33807829181494664</v>
      </c>
      <c r="CH84" s="87">
        <f t="shared" si="192"/>
        <v>186</v>
      </c>
      <c r="CI84" s="31">
        <f t="shared" si="193"/>
        <v>208</v>
      </c>
      <c r="CJ84" s="31">
        <f t="shared" si="194"/>
        <v>0</v>
      </c>
      <c r="CK84" s="31">
        <f t="shared" si="195"/>
        <v>0</v>
      </c>
      <c r="CL84" s="31">
        <f t="shared" si="196"/>
        <v>0</v>
      </c>
      <c r="CM84" s="113">
        <f t="shared" si="197"/>
        <v>0</v>
      </c>
      <c r="CN84" s="31">
        <f t="shared" si="198"/>
        <v>0</v>
      </c>
      <c r="CO84" s="31">
        <f t="shared" si="199"/>
        <v>0</v>
      </c>
      <c r="CP84" s="31">
        <f t="shared" si="200"/>
        <v>0</v>
      </c>
      <c r="CQ84" s="31">
        <f t="shared" si="201"/>
        <v>0</v>
      </c>
      <c r="CU84" s="88">
        <f t="shared" si="185"/>
        <v>0</v>
      </c>
      <c r="DC84" s="88">
        <f t="shared" si="202"/>
        <v>0</v>
      </c>
      <c r="DH84" s="32">
        <v>1</v>
      </c>
      <c r="DI84" s="32">
        <v>4</v>
      </c>
      <c r="DJ84" s="32">
        <v>4</v>
      </c>
      <c r="DK84" s="88">
        <f t="shared" si="203"/>
        <v>51</v>
      </c>
      <c r="DL84" s="32">
        <v>10</v>
      </c>
      <c r="DM84" s="32">
        <v>14</v>
      </c>
      <c r="DN84" s="32">
        <v>27</v>
      </c>
      <c r="DO84" s="32">
        <v>0</v>
      </c>
      <c r="DP84" s="32">
        <v>8</v>
      </c>
      <c r="DQ84" s="32">
        <v>10</v>
      </c>
      <c r="DR84" s="32">
        <v>14</v>
      </c>
      <c r="DS84" s="88">
        <f t="shared" si="204"/>
        <v>142</v>
      </c>
      <c r="DT84" s="32">
        <v>10</v>
      </c>
      <c r="DU84" s="32">
        <v>51</v>
      </c>
      <c r="DV84" s="32">
        <v>79</v>
      </c>
      <c r="DW84" s="32">
        <v>2</v>
      </c>
      <c r="EA84" s="88">
        <f t="shared" si="205"/>
        <v>0</v>
      </c>
      <c r="EI84" s="88">
        <f t="shared" si="206"/>
        <v>0</v>
      </c>
      <c r="EQ84" s="88">
        <f t="shared" si="207"/>
        <v>0</v>
      </c>
      <c r="EY84" s="88">
        <f t="shared" si="208"/>
        <v>0</v>
      </c>
      <c r="FG84" s="88">
        <f t="shared" si="209"/>
        <v>0</v>
      </c>
      <c r="FO84" s="88">
        <f t="shared" si="210"/>
        <v>0</v>
      </c>
      <c r="FW84" s="110">
        <f t="shared" si="211"/>
        <v>0</v>
      </c>
      <c r="GB84" s="110">
        <f t="shared" si="212"/>
        <v>0</v>
      </c>
      <c r="GC84" s="110">
        <f t="shared" si="213"/>
        <v>0</v>
      </c>
      <c r="GD84" s="110">
        <f t="shared" si="214"/>
        <v>0</v>
      </c>
      <c r="GE84" s="110">
        <f t="shared" si="215"/>
        <v>0</v>
      </c>
      <c r="GF84" s="110">
        <f t="shared" si="216"/>
        <v>0</v>
      </c>
      <c r="GG84" s="110">
        <f t="shared" si="217"/>
        <v>0</v>
      </c>
      <c r="GH84" s="110">
        <f t="shared" si="218"/>
        <v>0</v>
      </c>
      <c r="GI84" s="110">
        <f t="shared" si="219"/>
        <v>0</v>
      </c>
      <c r="GJ84" s="114">
        <f t="shared" si="183"/>
        <v>0.13235861595849607</v>
      </c>
      <c r="GK84" s="90">
        <f t="shared" si="184"/>
        <v>-2.5252525252525252E-2</v>
      </c>
      <c r="GL84" s="92" t="s">
        <v>2040</v>
      </c>
      <c r="GM84" s="2" t="s">
        <v>2325</v>
      </c>
      <c r="GN84" s="92" t="s">
        <v>2080</v>
      </c>
      <c r="GO84" s="2" t="s">
        <v>1933</v>
      </c>
      <c r="GP84" s="2" t="s">
        <v>2325</v>
      </c>
      <c r="GQ84" s="2" t="s">
        <v>1819</v>
      </c>
      <c r="GR84" s="115">
        <v>350</v>
      </c>
      <c r="GS84" s="31">
        <f t="shared" si="220"/>
        <v>9</v>
      </c>
      <c r="GT84" s="31">
        <f t="shared" si="221"/>
        <v>18</v>
      </c>
      <c r="GU84" s="31">
        <f t="shared" si="222"/>
        <v>14</v>
      </c>
      <c r="GV84" s="31">
        <f t="shared" si="223"/>
        <v>193</v>
      </c>
      <c r="GW84" s="31">
        <f t="shared" si="224"/>
        <v>108</v>
      </c>
      <c r="GX84" s="31">
        <f t="shared" si="225"/>
        <v>173</v>
      </c>
    </row>
    <row r="85" spans="1:206" ht="15.75" hidden="1" customHeight="1" x14ac:dyDescent="0.25">
      <c r="A85" s="22" t="s">
        <v>1110</v>
      </c>
      <c r="B85" s="2" t="s">
        <v>64</v>
      </c>
      <c r="C85" s="35" t="s">
        <v>1120</v>
      </c>
      <c r="D85" s="35" t="s">
        <v>64</v>
      </c>
      <c r="E85" s="117">
        <v>19</v>
      </c>
      <c r="F85" s="117">
        <v>191</v>
      </c>
      <c r="G85" s="117">
        <v>422</v>
      </c>
      <c r="H85" s="117">
        <v>632</v>
      </c>
      <c r="I85" s="95">
        <v>13</v>
      </c>
      <c r="J85" s="118">
        <v>115</v>
      </c>
      <c r="K85" s="118">
        <v>270</v>
      </c>
      <c r="L85" s="118">
        <v>541</v>
      </c>
      <c r="M85" s="118">
        <v>926</v>
      </c>
      <c r="N85" s="119">
        <v>105</v>
      </c>
      <c r="O85" s="119">
        <v>25</v>
      </c>
      <c r="P85" s="120">
        <v>750</v>
      </c>
      <c r="Q85" s="120">
        <v>892</v>
      </c>
      <c r="R85" s="120">
        <v>717</v>
      </c>
      <c r="S85" s="70">
        <f t="shared" si="166"/>
        <v>0.15333333333333332</v>
      </c>
      <c r="T85" s="70">
        <f t="shared" si="167"/>
        <v>0.30269058295964124</v>
      </c>
      <c r="U85" s="70">
        <f t="shared" si="168"/>
        <v>0.34802882577363292</v>
      </c>
      <c r="V85" s="70">
        <f t="shared" si="169"/>
        <v>0.43878185208203851</v>
      </c>
      <c r="W85" s="70">
        <f t="shared" si="170"/>
        <v>0.60808926080892611</v>
      </c>
      <c r="X85" s="121">
        <v>909</v>
      </c>
      <c r="Y85" s="121">
        <v>750</v>
      </c>
      <c r="Z85" s="121">
        <v>892</v>
      </c>
      <c r="AA85" s="121">
        <v>717</v>
      </c>
      <c r="AB85" s="121">
        <v>218</v>
      </c>
      <c r="AC85" s="121">
        <v>233</v>
      </c>
      <c r="AD85" s="17">
        <v>17</v>
      </c>
      <c r="AE85" s="17">
        <v>41</v>
      </c>
      <c r="AF85" s="100">
        <v>12</v>
      </c>
      <c r="AG85" s="101">
        <v>73</v>
      </c>
      <c r="AH85" s="101">
        <v>213</v>
      </c>
      <c r="AI85" s="101">
        <v>497</v>
      </c>
      <c r="AJ85" s="101">
        <v>16</v>
      </c>
      <c r="AK85" s="101">
        <f t="shared" si="171"/>
        <v>799</v>
      </c>
      <c r="AL85" s="101">
        <f t="shared" si="172"/>
        <v>102</v>
      </c>
      <c r="AM85" s="101">
        <v>118</v>
      </c>
      <c r="AN85" s="102">
        <v>10</v>
      </c>
      <c r="AO85" s="103">
        <v>61</v>
      </c>
      <c r="AP85" s="74">
        <f t="shared" si="173"/>
        <v>9.7333333333333327E-2</v>
      </c>
      <c r="AQ85" s="74">
        <f t="shared" si="174"/>
        <v>0.23878923766816143</v>
      </c>
      <c r="AR85" s="104">
        <f t="shared" si="175"/>
        <v>0.28868164476473079</v>
      </c>
      <c r="AS85" s="104">
        <f t="shared" si="176"/>
        <v>0.3778744561839652</v>
      </c>
      <c r="AT85" s="104">
        <f t="shared" si="177"/>
        <v>0.55090655509065556</v>
      </c>
      <c r="AU85" s="105">
        <v>77</v>
      </c>
      <c r="AV85" s="105">
        <v>945</v>
      </c>
      <c r="AW85" s="105">
        <v>720</v>
      </c>
      <c r="AX85" s="100">
        <v>59</v>
      </c>
      <c r="AY85" s="106">
        <v>946</v>
      </c>
      <c r="AZ85" s="106">
        <v>96</v>
      </c>
      <c r="BA85" s="106">
        <v>310</v>
      </c>
      <c r="BB85" s="106">
        <v>519</v>
      </c>
      <c r="BC85" s="106">
        <v>21</v>
      </c>
      <c r="BD85" s="107">
        <v>121</v>
      </c>
      <c r="BE85" s="108">
        <v>20</v>
      </c>
      <c r="BF85" s="82">
        <f t="shared" si="178"/>
        <v>0.13333333333333333</v>
      </c>
      <c r="BG85" s="82">
        <f t="shared" si="179"/>
        <v>0.32804232804232802</v>
      </c>
      <c r="BH85" s="83">
        <f t="shared" si="180"/>
        <v>0.46153846153846156</v>
      </c>
      <c r="BI85" s="83">
        <f t="shared" si="181"/>
        <v>0.69275929549902149</v>
      </c>
      <c r="BJ85" s="83">
        <f t="shared" si="182"/>
        <v>5.1688311688311686</v>
      </c>
      <c r="BK85" s="2">
        <v>716</v>
      </c>
      <c r="BL85" s="2">
        <v>993</v>
      </c>
      <c r="BM85" s="2">
        <v>736</v>
      </c>
      <c r="BN85" s="2">
        <v>501</v>
      </c>
      <c r="BO85" s="2">
        <v>224</v>
      </c>
      <c r="BP85" s="2">
        <v>229</v>
      </c>
      <c r="BQ85" s="109">
        <v>24</v>
      </c>
      <c r="BR85" s="109">
        <v>60</v>
      </c>
      <c r="BS85" s="110">
        <v>53</v>
      </c>
      <c r="BT85" s="109">
        <v>135</v>
      </c>
      <c r="BU85" s="109">
        <v>336</v>
      </c>
      <c r="BV85" s="109">
        <v>626</v>
      </c>
      <c r="BW85" s="109">
        <v>20</v>
      </c>
      <c r="BX85" s="84">
        <f t="shared" si="186"/>
        <v>1117</v>
      </c>
      <c r="BY85" s="111">
        <v>4</v>
      </c>
      <c r="BZ85" s="109">
        <v>146</v>
      </c>
      <c r="CA85" s="109">
        <v>20</v>
      </c>
      <c r="CB85" s="2">
        <v>35</v>
      </c>
      <c r="CC85" s="112">
        <f t="shared" si="187"/>
        <v>0.18854748603351956</v>
      </c>
      <c r="CD85" s="112">
        <f t="shared" si="188"/>
        <v>0.33836858006042297</v>
      </c>
      <c r="CE85" s="112">
        <f t="shared" si="189"/>
        <v>0.3889570552147239</v>
      </c>
      <c r="CF85" s="112">
        <f t="shared" si="190"/>
        <v>0.47194910352805092</v>
      </c>
      <c r="CG85" s="112">
        <f t="shared" si="191"/>
        <v>0.65217391304347827</v>
      </c>
      <c r="CH85" s="87">
        <f t="shared" si="192"/>
        <v>256</v>
      </c>
      <c r="CI85" s="31">
        <f t="shared" si="193"/>
        <v>299</v>
      </c>
      <c r="CJ85" s="31">
        <f t="shared" si="194"/>
        <v>3</v>
      </c>
      <c r="CK85" s="31">
        <f t="shared" si="195"/>
        <v>8</v>
      </c>
      <c r="CL85" s="31">
        <f t="shared" si="196"/>
        <v>8</v>
      </c>
      <c r="CM85" s="113">
        <f t="shared" si="197"/>
        <v>104</v>
      </c>
      <c r="CN85" s="31">
        <f t="shared" si="198"/>
        <v>17</v>
      </c>
      <c r="CO85" s="31">
        <f t="shared" si="199"/>
        <v>43</v>
      </c>
      <c r="CP85" s="31">
        <f t="shared" si="200"/>
        <v>42</v>
      </c>
      <c r="CQ85" s="31">
        <f t="shared" si="201"/>
        <v>2</v>
      </c>
      <c r="CR85" s="32">
        <v>2</v>
      </c>
      <c r="CS85" s="32">
        <v>7</v>
      </c>
      <c r="CT85" s="32">
        <v>7</v>
      </c>
      <c r="CU85" s="88">
        <f t="shared" si="185"/>
        <v>98</v>
      </c>
      <c r="CV85" s="32">
        <v>17</v>
      </c>
      <c r="CW85" s="32">
        <v>39</v>
      </c>
      <c r="CX85" s="32">
        <v>40</v>
      </c>
      <c r="CY85" s="32">
        <v>2</v>
      </c>
      <c r="CZ85" s="32">
        <v>1</v>
      </c>
      <c r="DA85" s="32">
        <v>1</v>
      </c>
      <c r="DB85" s="32">
        <v>1</v>
      </c>
      <c r="DC85" s="88">
        <f t="shared" si="202"/>
        <v>6</v>
      </c>
      <c r="DD85" s="32">
        <v>0</v>
      </c>
      <c r="DE85" s="32">
        <v>4</v>
      </c>
      <c r="DF85" s="32">
        <v>2</v>
      </c>
      <c r="DG85" s="32">
        <v>0</v>
      </c>
      <c r="DH85" s="32">
        <v>1</v>
      </c>
      <c r="DI85" s="32">
        <v>8</v>
      </c>
      <c r="DJ85" s="32">
        <v>5</v>
      </c>
      <c r="DK85" s="88">
        <f t="shared" si="203"/>
        <v>155</v>
      </c>
      <c r="DL85" s="32">
        <v>25</v>
      </c>
      <c r="DM85" s="32">
        <v>72</v>
      </c>
      <c r="DN85" s="32">
        <v>57</v>
      </c>
      <c r="DO85" s="32">
        <v>1</v>
      </c>
      <c r="DP85" s="32">
        <v>13</v>
      </c>
      <c r="DQ85" s="32">
        <v>28</v>
      </c>
      <c r="DR85" s="32">
        <v>20</v>
      </c>
      <c r="DS85" s="88">
        <f t="shared" si="204"/>
        <v>585</v>
      </c>
      <c r="DT85" s="32">
        <v>9</v>
      </c>
      <c r="DU85" s="32">
        <v>106</v>
      </c>
      <c r="DV85" s="32">
        <v>453</v>
      </c>
      <c r="DW85" s="32">
        <v>17</v>
      </c>
      <c r="DX85" s="32">
        <v>1</v>
      </c>
      <c r="DY85" s="32">
        <v>1</v>
      </c>
      <c r="DZ85" s="32">
        <v>1</v>
      </c>
      <c r="EA85" s="88">
        <f t="shared" si="205"/>
        <v>15</v>
      </c>
      <c r="EB85" s="32">
        <v>1</v>
      </c>
      <c r="EC85" s="32">
        <v>5</v>
      </c>
      <c r="ED85" s="32">
        <v>8</v>
      </c>
      <c r="EE85" s="32">
        <v>1</v>
      </c>
      <c r="EF85" s="32">
        <v>1</v>
      </c>
      <c r="EG85" s="32">
        <v>1</v>
      </c>
      <c r="EH85" s="32">
        <v>2</v>
      </c>
      <c r="EI85" s="88">
        <f t="shared" si="206"/>
        <v>23</v>
      </c>
      <c r="EJ85" s="32">
        <v>8</v>
      </c>
      <c r="EK85" s="32">
        <v>12</v>
      </c>
      <c r="EL85" s="32">
        <v>3</v>
      </c>
      <c r="EM85" s="32">
        <v>0</v>
      </c>
      <c r="EQ85" s="88">
        <f t="shared" si="207"/>
        <v>0</v>
      </c>
      <c r="EV85" s="32">
        <v>4</v>
      </c>
      <c r="EW85" s="32">
        <v>6</v>
      </c>
      <c r="EX85" s="32">
        <v>6</v>
      </c>
      <c r="EY85" s="88">
        <f t="shared" si="208"/>
        <v>89</v>
      </c>
      <c r="EZ85" s="32">
        <v>0</v>
      </c>
      <c r="FA85" s="32">
        <v>55</v>
      </c>
      <c r="FB85" s="32">
        <v>34</v>
      </c>
      <c r="FC85" s="32">
        <v>0</v>
      </c>
      <c r="FD85" s="32">
        <v>1</v>
      </c>
      <c r="FE85" s="32">
        <v>8</v>
      </c>
      <c r="FF85" s="32">
        <v>11</v>
      </c>
      <c r="FG85" s="88">
        <f t="shared" si="209"/>
        <v>147</v>
      </c>
      <c r="FH85" s="32">
        <v>75</v>
      </c>
      <c r="FI85" s="32">
        <v>43</v>
      </c>
      <c r="FJ85" s="32">
        <v>29</v>
      </c>
      <c r="FK85" s="32">
        <v>0</v>
      </c>
      <c r="FO85" s="88">
        <f t="shared" si="210"/>
        <v>0</v>
      </c>
      <c r="FW85" s="110">
        <f t="shared" si="211"/>
        <v>0</v>
      </c>
      <c r="GB85" s="110">
        <f t="shared" si="212"/>
        <v>5</v>
      </c>
      <c r="GC85" s="110">
        <f t="shared" si="213"/>
        <v>14</v>
      </c>
      <c r="GD85" s="110">
        <f t="shared" si="214"/>
        <v>17</v>
      </c>
      <c r="GE85" s="110">
        <f t="shared" si="215"/>
        <v>236</v>
      </c>
      <c r="GF85" s="110">
        <f t="shared" si="216"/>
        <v>75</v>
      </c>
      <c r="GG85" s="110">
        <f t="shared" si="217"/>
        <v>98</v>
      </c>
      <c r="GH85" s="110">
        <f t="shared" si="218"/>
        <v>63</v>
      </c>
      <c r="GI85" s="110">
        <f t="shared" si="219"/>
        <v>0</v>
      </c>
      <c r="GJ85" s="114">
        <f t="shared" si="183"/>
        <v>7.249700837654563E-2</v>
      </c>
      <c r="GK85" s="90">
        <f t="shared" si="184"/>
        <v>0.18076109936575052</v>
      </c>
      <c r="GL85" s="92" t="s">
        <v>2121</v>
      </c>
      <c r="GM85" s="2" t="s">
        <v>2122</v>
      </c>
      <c r="GN85" s="2" t="s">
        <v>2123</v>
      </c>
      <c r="GO85" s="92" t="s">
        <v>1969</v>
      </c>
      <c r="GP85" s="2" t="s">
        <v>1902</v>
      </c>
      <c r="GQ85" s="2" t="s">
        <v>1985</v>
      </c>
      <c r="GR85" s="115">
        <v>979</v>
      </c>
      <c r="GS85" s="31">
        <f t="shared" si="220"/>
        <v>15</v>
      </c>
      <c r="GT85" s="31">
        <f t="shared" si="221"/>
        <v>26</v>
      </c>
      <c r="GU85" s="31">
        <f t="shared" si="222"/>
        <v>37</v>
      </c>
      <c r="GV85" s="31">
        <f t="shared" si="223"/>
        <v>755</v>
      </c>
      <c r="GW85" s="31">
        <f t="shared" si="224"/>
        <v>537</v>
      </c>
      <c r="GX85" s="31">
        <f t="shared" si="225"/>
        <v>720</v>
      </c>
    </row>
    <row r="86" spans="1:206" ht="15.75" hidden="1" customHeight="1" x14ac:dyDescent="0.25">
      <c r="A86" s="22" t="s">
        <v>1110</v>
      </c>
      <c r="B86" s="2" t="s">
        <v>64</v>
      </c>
      <c r="C86" s="116" t="s">
        <v>78</v>
      </c>
      <c r="D86" s="35" t="s">
        <v>64</v>
      </c>
      <c r="E86" s="117">
        <v>14</v>
      </c>
      <c r="F86" s="117">
        <v>60</v>
      </c>
      <c r="G86" s="117">
        <v>70</v>
      </c>
      <c r="H86" s="117">
        <v>144</v>
      </c>
      <c r="I86" s="95">
        <v>54</v>
      </c>
      <c r="J86" s="118">
        <v>29</v>
      </c>
      <c r="K86" s="118">
        <v>57</v>
      </c>
      <c r="L86" s="118">
        <v>57</v>
      </c>
      <c r="M86" s="118">
        <v>143</v>
      </c>
      <c r="N86" s="119">
        <v>10</v>
      </c>
      <c r="O86" s="119">
        <v>12</v>
      </c>
      <c r="P86" s="120">
        <v>93</v>
      </c>
      <c r="Q86" s="120">
        <v>128</v>
      </c>
      <c r="R86" s="120">
        <v>112</v>
      </c>
      <c r="S86" s="70">
        <f t="shared" si="166"/>
        <v>0.31182795698924731</v>
      </c>
      <c r="T86" s="70">
        <f t="shared" si="167"/>
        <v>0.4453125</v>
      </c>
      <c r="U86" s="70">
        <f t="shared" si="168"/>
        <v>0.39939939939939939</v>
      </c>
      <c r="V86" s="70">
        <f t="shared" si="169"/>
        <v>0.43333333333333335</v>
      </c>
      <c r="W86" s="70">
        <f t="shared" si="170"/>
        <v>0.41964285714285715</v>
      </c>
      <c r="X86" s="121">
        <v>137</v>
      </c>
      <c r="Y86" s="121">
        <v>93</v>
      </c>
      <c r="Z86" s="121">
        <v>128</v>
      </c>
      <c r="AA86" s="121">
        <v>112</v>
      </c>
      <c r="AB86" s="121">
        <v>26</v>
      </c>
      <c r="AC86" s="121">
        <v>31</v>
      </c>
      <c r="AD86" s="17">
        <v>4</v>
      </c>
      <c r="AE86" s="17">
        <v>11</v>
      </c>
      <c r="AF86" s="100">
        <v>44</v>
      </c>
      <c r="AG86" s="101">
        <v>9</v>
      </c>
      <c r="AH86" s="101">
        <v>40</v>
      </c>
      <c r="AI86" s="101">
        <v>75</v>
      </c>
      <c r="AJ86" s="101">
        <v>1</v>
      </c>
      <c r="AK86" s="101">
        <f t="shared" si="171"/>
        <v>125</v>
      </c>
      <c r="AL86" s="101">
        <f t="shared" si="172"/>
        <v>8</v>
      </c>
      <c r="AM86" s="101">
        <v>9</v>
      </c>
      <c r="AN86" s="102">
        <v>1</v>
      </c>
      <c r="AO86" s="103">
        <v>12</v>
      </c>
      <c r="AP86" s="74">
        <f t="shared" si="173"/>
        <v>9.6774193548387094E-2</v>
      </c>
      <c r="AQ86" s="74">
        <f t="shared" si="174"/>
        <v>0.3125</v>
      </c>
      <c r="AR86" s="104">
        <f t="shared" si="175"/>
        <v>0.34834834834834832</v>
      </c>
      <c r="AS86" s="104">
        <f t="shared" si="176"/>
        <v>0.44583333333333336</v>
      </c>
      <c r="AT86" s="104">
        <f t="shared" si="177"/>
        <v>0.5982142857142857</v>
      </c>
      <c r="AU86" s="105">
        <v>706</v>
      </c>
      <c r="AV86" s="105">
        <v>116</v>
      </c>
      <c r="AW86" s="105">
        <v>96</v>
      </c>
      <c r="AX86" s="100">
        <v>7</v>
      </c>
      <c r="AY86" s="106">
        <v>92</v>
      </c>
      <c r="AZ86" s="106">
        <v>3</v>
      </c>
      <c r="BA86" s="106">
        <v>23</v>
      </c>
      <c r="BB86" s="106">
        <v>60</v>
      </c>
      <c r="BC86" s="106">
        <v>6</v>
      </c>
      <c r="BD86" s="107">
        <v>13</v>
      </c>
      <c r="BE86" s="108">
        <v>9</v>
      </c>
      <c r="BF86" s="82">
        <f t="shared" si="178"/>
        <v>3.125E-2</v>
      </c>
      <c r="BG86" s="82">
        <f t="shared" si="179"/>
        <v>0.19827586206896552</v>
      </c>
      <c r="BH86" s="83">
        <f t="shared" si="180"/>
        <v>7.9520697167755991E-2</v>
      </c>
      <c r="BI86" s="83">
        <f t="shared" si="181"/>
        <v>8.5158150851581502E-2</v>
      </c>
      <c r="BJ86" s="83">
        <f t="shared" si="182"/>
        <v>6.6572237960339939E-2</v>
      </c>
      <c r="BK86" s="2">
        <v>91</v>
      </c>
      <c r="BL86" s="2">
        <v>151</v>
      </c>
      <c r="BM86" s="2">
        <v>89</v>
      </c>
      <c r="BN86" s="2">
        <v>67</v>
      </c>
      <c r="BO86" s="2">
        <v>21</v>
      </c>
      <c r="BP86" s="2">
        <v>18</v>
      </c>
      <c r="BQ86" s="109">
        <v>5</v>
      </c>
      <c r="BR86" s="109">
        <v>9</v>
      </c>
      <c r="BS86" s="110">
        <v>16</v>
      </c>
      <c r="BT86" s="109">
        <v>22</v>
      </c>
      <c r="BU86" s="109">
        <v>51</v>
      </c>
      <c r="BV86" s="109">
        <v>78</v>
      </c>
      <c r="BW86" s="109">
        <v>5</v>
      </c>
      <c r="BX86" s="84">
        <f t="shared" si="186"/>
        <v>156</v>
      </c>
      <c r="BY86" s="111">
        <v>0</v>
      </c>
      <c r="BZ86" s="109">
        <v>25</v>
      </c>
      <c r="CA86" s="109">
        <v>4</v>
      </c>
      <c r="CB86" s="2">
        <v>7</v>
      </c>
      <c r="CC86" s="112">
        <f t="shared" si="187"/>
        <v>0.24175824175824176</v>
      </c>
      <c r="CD86" s="112">
        <f t="shared" si="188"/>
        <v>0.33774834437086093</v>
      </c>
      <c r="CE86" s="112">
        <f t="shared" si="189"/>
        <v>0.38066465256797583</v>
      </c>
      <c r="CF86" s="112">
        <f t="shared" si="190"/>
        <v>0.43333333333333335</v>
      </c>
      <c r="CG86" s="112">
        <f t="shared" si="191"/>
        <v>0.5955056179775281</v>
      </c>
      <c r="CH86" s="87">
        <f t="shared" si="192"/>
        <v>36</v>
      </c>
      <c r="CI86" s="31">
        <f t="shared" si="193"/>
        <v>25</v>
      </c>
      <c r="CJ86" s="31">
        <f t="shared" si="194"/>
        <v>0</v>
      </c>
      <c r="CK86" s="31">
        <f t="shared" si="195"/>
        <v>0</v>
      </c>
      <c r="CL86" s="31">
        <f t="shared" si="196"/>
        <v>0</v>
      </c>
      <c r="CM86" s="113">
        <f t="shared" si="197"/>
        <v>0</v>
      </c>
      <c r="CN86" s="31">
        <f t="shared" si="198"/>
        <v>0</v>
      </c>
      <c r="CO86" s="31">
        <f t="shared" si="199"/>
        <v>0</v>
      </c>
      <c r="CP86" s="31">
        <f t="shared" si="200"/>
        <v>0</v>
      </c>
      <c r="CQ86" s="31">
        <f t="shared" si="201"/>
        <v>0</v>
      </c>
      <c r="CU86" s="88">
        <f t="shared" si="185"/>
        <v>0</v>
      </c>
      <c r="DC86" s="88">
        <f t="shared" si="202"/>
        <v>0</v>
      </c>
      <c r="DH86" s="32">
        <v>1</v>
      </c>
      <c r="DI86" s="32">
        <v>5</v>
      </c>
      <c r="DJ86" s="32">
        <v>12</v>
      </c>
      <c r="DK86" s="88">
        <f t="shared" si="203"/>
        <v>95</v>
      </c>
      <c r="DL86" s="32">
        <v>22</v>
      </c>
      <c r="DM86" s="32">
        <v>35</v>
      </c>
      <c r="DN86" s="32">
        <v>37</v>
      </c>
      <c r="DO86" s="32">
        <v>1</v>
      </c>
      <c r="DP86" s="32">
        <v>3</v>
      </c>
      <c r="DQ86" s="32">
        <v>3</v>
      </c>
      <c r="DR86" s="32">
        <v>3</v>
      </c>
      <c r="DS86" s="88">
        <f t="shared" si="204"/>
        <v>43</v>
      </c>
      <c r="DT86" s="32">
        <v>0</v>
      </c>
      <c r="DU86" s="32">
        <v>5</v>
      </c>
      <c r="DV86" s="32">
        <v>35</v>
      </c>
      <c r="DW86" s="32">
        <v>3</v>
      </c>
      <c r="EA86" s="88">
        <f t="shared" si="205"/>
        <v>0</v>
      </c>
      <c r="EI86" s="88">
        <f t="shared" si="206"/>
        <v>0</v>
      </c>
      <c r="EQ86" s="88">
        <f t="shared" si="207"/>
        <v>0</v>
      </c>
      <c r="EV86" s="32">
        <v>1</v>
      </c>
      <c r="EW86" s="32">
        <v>1</v>
      </c>
      <c r="EX86" s="32">
        <v>1</v>
      </c>
      <c r="EY86" s="88">
        <f t="shared" si="208"/>
        <v>18</v>
      </c>
      <c r="EZ86" s="32">
        <v>0</v>
      </c>
      <c r="FA86" s="32">
        <v>11</v>
      </c>
      <c r="FB86" s="32">
        <v>6</v>
      </c>
      <c r="FC86" s="32">
        <v>1</v>
      </c>
      <c r="FG86" s="88">
        <f t="shared" si="209"/>
        <v>0</v>
      </c>
      <c r="FO86" s="88">
        <f t="shared" si="210"/>
        <v>0</v>
      </c>
      <c r="FW86" s="110">
        <f t="shared" si="211"/>
        <v>0</v>
      </c>
      <c r="GB86" s="110">
        <f t="shared" si="212"/>
        <v>1</v>
      </c>
      <c r="GC86" s="110">
        <f t="shared" si="213"/>
        <v>1</v>
      </c>
      <c r="GD86" s="110">
        <f t="shared" si="214"/>
        <v>1</v>
      </c>
      <c r="GE86" s="110">
        <f t="shared" si="215"/>
        <v>18</v>
      </c>
      <c r="GF86" s="110">
        <f t="shared" si="216"/>
        <v>0</v>
      </c>
      <c r="GG86" s="110">
        <f t="shared" si="217"/>
        <v>11</v>
      </c>
      <c r="GH86" s="110">
        <f t="shared" si="218"/>
        <v>6</v>
      </c>
      <c r="GI86" s="110">
        <f t="shared" si="219"/>
        <v>1</v>
      </c>
      <c r="GJ86" s="114">
        <f t="shared" si="183"/>
        <v>0.41907721730815206</v>
      </c>
      <c r="GK86" s="90">
        <f t="shared" si="184"/>
        <v>0.69565217391304346</v>
      </c>
      <c r="GL86" s="92" t="s">
        <v>1430</v>
      </c>
      <c r="GM86" s="2" t="s">
        <v>1431</v>
      </c>
      <c r="GN86" s="2" t="s">
        <v>1432</v>
      </c>
      <c r="GO86" s="92" t="s">
        <v>1433</v>
      </c>
      <c r="GP86" s="2" t="s">
        <v>1434</v>
      </c>
      <c r="GQ86" s="2" t="s">
        <v>1435</v>
      </c>
      <c r="GR86" s="115">
        <v>149</v>
      </c>
      <c r="GS86" s="31">
        <f t="shared" si="220"/>
        <v>4</v>
      </c>
      <c r="GT86" s="31">
        <f t="shared" si="221"/>
        <v>15</v>
      </c>
      <c r="GU86" s="31">
        <f t="shared" si="222"/>
        <v>8</v>
      </c>
      <c r="GV86" s="31">
        <f t="shared" si="223"/>
        <v>138</v>
      </c>
      <c r="GW86" s="31">
        <f t="shared" si="224"/>
        <v>76</v>
      </c>
      <c r="GX86" s="31">
        <f t="shared" si="225"/>
        <v>116</v>
      </c>
    </row>
    <row r="87" spans="1:206" ht="15.75" hidden="1" customHeight="1" x14ac:dyDescent="0.25">
      <c r="A87" s="22" t="s">
        <v>1110</v>
      </c>
      <c r="B87" s="2" t="s">
        <v>64</v>
      </c>
      <c r="C87" s="116" t="s">
        <v>79</v>
      </c>
      <c r="D87" s="35" t="s">
        <v>64</v>
      </c>
      <c r="E87" s="117">
        <v>762</v>
      </c>
      <c r="F87" s="117">
        <v>3032</v>
      </c>
      <c r="G87" s="117">
        <v>6057</v>
      </c>
      <c r="H87" s="117">
        <v>9851</v>
      </c>
      <c r="I87" s="95">
        <v>743</v>
      </c>
      <c r="J87" s="118">
        <v>1195</v>
      </c>
      <c r="K87" s="118">
        <v>3498</v>
      </c>
      <c r="L87" s="118">
        <v>7402</v>
      </c>
      <c r="M87" s="118">
        <v>12095</v>
      </c>
      <c r="N87" s="119">
        <v>1602</v>
      </c>
      <c r="O87" s="119">
        <v>289</v>
      </c>
      <c r="P87" s="120">
        <v>10062</v>
      </c>
      <c r="Q87" s="120">
        <v>12658</v>
      </c>
      <c r="R87" s="120">
        <v>9960</v>
      </c>
      <c r="S87" s="70">
        <f t="shared" si="166"/>
        <v>0.11876366527529318</v>
      </c>
      <c r="T87" s="70">
        <f t="shared" si="167"/>
        <v>0.27634697424553639</v>
      </c>
      <c r="U87" s="70">
        <f t="shared" si="168"/>
        <v>0.32108323133414934</v>
      </c>
      <c r="V87" s="70">
        <f t="shared" si="169"/>
        <v>0.41108851357326026</v>
      </c>
      <c r="W87" s="70">
        <f t="shared" si="170"/>
        <v>0.58232931726907633</v>
      </c>
      <c r="X87" s="121">
        <v>12752</v>
      </c>
      <c r="Y87" s="121">
        <v>10062</v>
      </c>
      <c r="Z87" s="121">
        <v>12658</v>
      </c>
      <c r="AA87" s="121">
        <v>9960</v>
      </c>
      <c r="AB87" s="121">
        <v>3199</v>
      </c>
      <c r="AC87" s="121">
        <v>2728</v>
      </c>
      <c r="AD87" s="17">
        <v>163</v>
      </c>
      <c r="AE87" s="17">
        <v>524</v>
      </c>
      <c r="AF87" s="100">
        <v>714</v>
      </c>
      <c r="AG87" s="101">
        <v>1048</v>
      </c>
      <c r="AH87" s="101">
        <v>3438</v>
      </c>
      <c r="AI87" s="101">
        <v>7425</v>
      </c>
      <c r="AJ87" s="101">
        <v>333</v>
      </c>
      <c r="AK87" s="101">
        <f t="shared" si="171"/>
        <v>12244</v>
      </c>
      <c r="AL87" s="101">
        <f t="shared" si="172"/>
        <v>1697</v>
      </c>
      <c r="AM87" s="101">
        <v>2030</v>
      </c>
      <c r="AN87" s="102">
        <v>152</v>
      </c>
      <c r="AO87" s="103">
        <v>671</v>
      </c>
      <c r="AP87" s="74">
        <f t="shared" si="173"/>
        <v>0.10415424368912742</v>
      </c>
      <c r="AQ87" s="74">
        <f t="shared" si="174"/>
        <v>0.27160688892400064</v>
      </c>
      <c r="AR87" s="104">
        <f t="shared" si="175"/>
        <v>0.31254589963280294</v>
      </c>
      <c r="AS87" s="104">
        <f t="shared" si="176"/>
        <v>0.40525245379786012</v>
      </c>
      <c r="AT87" s="104">
        <f t="shared" si="177"/>
        <v>0.57510040160642573</v>
      </c>
      <c r="AU87" s="105">
        <v>9887</v>
      </c>
      <c r="AV87" s="105">
        <v>13211</v>
      </c>
      <c r="AW87" s="105">
        <v>10296</v>
      </c>
      <c r="AX87" s="100">
        <v>809</v>
      </c>
      <c r="AY87" s="106">
        <v>12300</v>
      </c>
      <c r="AZ87" s="106">
        <v>886</v>
      </c>
      <c r="BA87" s="106">
        <v>3625</v>
      </c>
      <c r="BB87" s="106">
        <v>7380</v>
      </c>
      <c r="BC87" s="106">
        <v>409</v>
      </c>
      <c r="BD87" s="107">
        <v>1791</v>
      </c>
      <c r="BE87" s="108">
        <v>321</v>
      </c>
      <c r="BF87" s="82">
        <f t="shared" si="178"/>
        <v>8.6052836052836049E-2</v>
      </c>
      <c r="BG87" s="82">
        <f t="shared" si="179"/>
        <v>0.27439255166149423</v>
      </c>
      <c r="BH87" s="83">
        <f t="shared" si="180"/>
        <v>0.30244954183386236</v>
      </c>
      <c r="BI87" s="83">
        <f t="shared" si="181"/>
        <v>0.39890899644990907</v>
      </c>
      <c r="BJ87" s="83">
        <f t="shared" si="182"/>
        <v>0.56528775159300093</v>
      </c>
      <c r="BK87" s="2">
        <v>10692</v>
      </c>
      <c r="BL87" s="2">
        <v>13962</v>
      </c>
      <c r="BM87" s="2">
        <v>10247</v>
      </c>
      <c r="BN87" s="2">
        <v>7170</v>
      </c>
      <c r="BO87" s="2">
        <v>3281</v>
      </c>
      <c r="BP87" s="2">
        <v>3061</v>
      </c>
      <c r="BQ87" s="109">
        <v>210</v>
      </c>
      <c r="BR87" s="109">
        <v>836</v>
      </c>
      <c r="BS87" s="110">
        <v>796</v>
      </c>
      <c r="BT87" s="109">
        <v>1087</v>
      </c>
      <c r="BU87" s="109">
        <v>3772</v>
      </c>
      <c r="BV87" s="109">
        <v>8243</v>
      </c>
      <c r="BW87" s="109">
        <v>434</v>
      </c>
      <c r="BX87" s="84">
        <f t="shared" si="186"/>
        <v>13536</v>
      </c>
      <c r="BY87" s="111">
        <v>88</v>
      </c>
      <c r="BZ87" s="109">
        <v>1967</v>
      </c>
      <c r="CA87" s="109">
        <v>431</v>
      </c>
      <c r="CB87" s="2">
        <v>592</v>
      </c>
      <c r="CC87" s="112">
        <f t="shared" si="187"/>
        <v>0.10166479610924055</v>
      </c>
      <c r="CD87" s="112">
        <f t="shared" si="188"/>
        <v>0.27016186792723107</v>
      </c>
      <c r="CE87" s="112">
        <f t="shared" si="189"/>
        <v>0.31904529956161715</v>
      </c>
      <c r="CF87" s="112">
        <f t="shared" si="190"/>
        <v>0.4150522532942294</v>
      </c>
      <c r="CG87" s="112">
        <f t="shared" si="191"/>
        <v>0.61247194300770957</v>
      </c>
      <c r="CH87" s="87">
        <f t="shared" si="192"/>
        <v>3971</v>
      </c>
      <c r="CI87" s="31">
        <f t="shared" si="193"/>
        <v>4693</v>
      </c>
      <c r="CJ87" s="31">
        <f t="shared" si="194"/>
        <v>78</v>
      </c>
      <c r="CK87" s="31">
        <f t="shared" si="195"/>
        <v>240</v>
      </c>
      <c r="CL87" s="31">
        <f t="shared" si="196"/>
        <v>409</v>
      </c>
      <c r="CM87" s="113">
        <f t="shared" si="197"/>
        <v>2817</v>
      </c>
      <c r="CN87" s="31">
        <f t="shared" si="198"/>
        <v>576</v>
      </c>
      <c r="CO87" s="31">
        <f t="shared" si="199"/>
        <v>1059</v>
      </c>
      <c r="CP87" s="31">
        <f t="shared" si="200"/>
        <v>1168</v>
      </c>
      <c r="CQ87" s="31">
        <f t="shared" si="201"/>
        <v>14</v>
      </c>
      <c r="CR87" s="32">
        <v>68</v>
      </c>
      <c r="CS87" s="32">
        <v>220</v>
      </c>
      <c r="CT87" s="32">
        <v>382</v>
      </c>
      <c r="CU87" s="88">
        <f t="shared" si="185"/>
        <v>2545</v>
      </c>
      <c r="CV87" s="32">
        <v>554</v>
      </c>
      <c r="CW87" s="32">
        <v>981</v>
      </c>
      <c r="CX87" s="32">
        <v>1001</v>
      </c>
      <c r="CY87" s="32">
        <v>9</v>
      </c>
      <c r="CZ87" s="32">
        <v>10</v>
      </c>
      <c r="DA87" s="32">
        <v>20</v>
      </c>
      <c r="DB87" s="32">
        <v>27</v>
      </c>
      <c r="DC87" s="88">
        <f t="shared" si="202"/>
        <v>272</v>
      </c>
      <c r="DD87" s="32">
        <v>22</v>
      </c>
      <c r="DE87" s="32">
        <v>78</v>
      </c>
      <c r="DF87" s="32">
        <v>167</v>
      </c>
      <c r="DG87" s="32">
        <v>5</v>
      </c>
      <c r="DH87" s="32">
        <v>11</v>
      </c>
      <c r="DI87" s="32">
        <v>118</v>
      </c>
      <c r="DJ87" s="32">
        <v>65</v>
      </c>
      <c r="DK87" s="88">
        <f t="shared" si="203"/>
        <v>2166</v>
      </c>
      <c r="DL87" s="32">
        <v>250</v>
      </c>
      <c r="DM87" s="32">
        <v>857</v>
      </c>
      <c r="DN87" s="32">
        <v>1020</v>
      </c>
      <c r="DO87" s="32">
        <v>39</v>
      </c>
      <c r="DP87" s="32">
        <v>82</v>
      </c>
      <c r="DQ87" s="32">
        <v>343</v>
      </c>
      <c r="DR87" s="32">
        <v>190</v>
      </c>
      <c r="DS87" s="88">
        <f t="shared" si="204"/>
        <v>6882</v>
      </c>
      <c r="DT87" s="32">
        <v>11</v>
      </c>
      <c r="DU87" s="32">
        <v>1119</v>
      </c>
      <c r="DV87" s="32">
        <v>5416</v>
      </c>
      <c r="DW87" s="32">
        <v>336</v>
      </c>
      <c r="DX87" s="32">
        <v>6</v>
      </c>
      <c r="DY87" s="32">
        <v>28</v>
      </c>
      <c r="DZ87" s="32">
        <v>21</v>
      </c>
      <c r="EA87" s="88">
        <f t="shared" si="205"/>
        <v>343</v>
      </c>
      <c r="EB87" s="32">
        <v>75</v>
      </c>
      <c r="EC87" s="32">
        <v>152</v>
      </c>
      <c r="ED87" s="32">
        <v>112</v>
      </c>
      <c r="EE87" s="32">
        <v>4</v>
      </c>
      <c r="EF87" s="32">
        <v>15</v>
      </c>
      <c r="EG87" s="32">
        <v>48</v>
      </c>
      <c r="EH87" s="32">
        <v>59</v>
      </c>
      <c r="EI87" s="88">
        <f t="shared" si="206"/>
        <v>458</v>
      </c>
      <c r="EJ87" s="32">
        <v>123</v>
      </c>
      <c r="EK87" s="32">
        <v>172</v>
      </c>
      <c r="EL87" s="32">
        <v>154</v>
      </c>
      <c r="EM87" s="32">
        <v>9</v>
      </c>
      <c r="EN87" s="32">
        <v>2</v>
      </c>
      <c r="EO87" s="32">
        <v>5</v>
      </c>
      <c r="EP87" s="32">
        <v>5</v>
      </c>
      <c r="EQ87" s="88">
        <f t="shared" si="207"/>
        <v>41</v>
      </c>
      <c r="ER87" s="32">
        <v>21</v>
      </c>
      <c r="ES87" s="32">
        <v>19</v>
      </c>
      <c r="ET87" s="32">
        <v>1</v>
      </c>
      <c r="EU87" s="32">
        <v>0</v>
      </c>
      <c r="EV87" s="32">
        <v>15</v>
      </c>
      <c r="EW87" s="32">
        <v>47</v>
      </c>
      <c r="EX87" s="32">
        <v>36</v>
      </c>
      <c r="EY87" s="88">
        <f t="shared" si="208"/>
        <v>694</v>
      </c>
      <c r="EZ87" s="32">
        <v>5</v>
      </c>
      <c r="FA87" s="32">
        <v>347</v>
      </c>
      <c r="FB87" s="32">
        <v>336</v>
      </c>
      <c r="FC87" s="32">
        <v>6</v>
      </c>
      <c r="FD87" s="32">
        <v>1</v>
      </c>
      <c r="FE87" s="32">
        <v>7</v>
      </c>
      <c r="FF87" s="32">
        <v>7</v>
      </c>
      <c r="FG87" s="88">
        <f t="shared" si="209"/>
        <v>109</v>
      </c>
      <c r="FH87" s="32">
        <v>26</v>
      </c>
      <c r="FI87" s="32">
        <v>47</v>
      </c>
      <c r="FJ87" s="32">
        <v>36</v>
      </c>
      <c r="FK87" s="32">
        <v>0</v>
      </c>
      <c r="FO87" s="88">
        <f t="shared" si="210"/>
        <v>0</v>
      </c>
      <c r="FV87" s="32">
        <v>4</v>
      </c>
      <c r="FW87" s="110">
        <f t="shared" si="211"/>
        <v>0</v>
      </c>
      <c r="FX87" s="32">
        <v>0</v>
      </c>
      <c r="FY87" s="32">
        <v>0</v>
      </c>
      <c r="FZ87" s="32">
        <v>0</v>
      </c>
      <c r="GA87" s="32">
        <v>0</v>
      </c>
      <c r="GB87" s="110">
        <f t="shared" si="212"/>
        <v>16</v>
      </c>
      <c r="GC87" s="110">
        <f t="shared" si="213"/>
        <v>54</v>
      </c>
      <c r="GD87" s="110">
        <f t="shared" si="214"/>
        <v>47</v>
      </c>
      <c r="GE87" s="110">
        <f t="shared" si="215"/>
        <v>803</v>
      </c>
      <c r="GF87" s="110">
        <f t="shared" si="216"/>
        <v>31</v>
      </c>
      <c r="GG87" s="110">
        <f t="shared" si="217"/>
        <v>394</v>
      </c>
      <c r="GH87" s="110">
        <f t="shared" si="218"/>
        <v>372</v>
      </c>
      <c r="GI87" s="110">
        <f t="shared" si="219"/>
        <v>6</v>
      </c>
      <c r="GJ87" s="114">
        <f t="shared" si="183"/>
        <v>5.1762164199446049E-2</v>
      </c>
      <c r="GK87" s="90">
        <f t="shared" si="184"/>
        <v>0.10048780487804879</v>
      </c>
      <c r="GL87" s="92" t="s">
        <v>1519</v>
      </c>
      <c r="GM87" s="92" t="s">
        <v>1542</v>
      </c>
      <c r="GN87" s="92" t="s">
        <v>1747</v>
      </c>
      <c r="GO87" s="92" t="s">
        <v>1561</v>
      </c>
      <c r="GP87" s="2" t="s">
        <v>1862</v>
      </c>
      <c r="GQ87" s="2" t="s">
        <v>1769</v>
      </c>
      <c r="GR87" s="115">
        <v>13958</v>
      </c>
      <c r="GS87" s="31">
        <f t="shared" si="220"/>
        <v>99</v>
      </c>
      <c r="GT87" s="31">
        <f t="shared" si="221"/>
        <v>276</v>
      </c>
      <c r="GU87" s="31">
        <f t="shared" si="222"/>
        <v>489</v>
      </c>
      <c r="GV87" s="31">
        <f t="shared" si="223"/>
        <v>9391</v>
      </c>
      <c r="GW87" s="31">
        <f t="shared" si="224"/>
        <v>6927</v>
      </c>
      <c r="GX87" s="31">
        <f t="shared" si="225"/>
        <v>9055</v>
      </c>
    </row>
    <row r="88" spans="1:206" ht="15.75" hidden="1" customHeight="1" x14ac:dyDescent="0.25">
      <c r="A88" s="22" t="s">
        <v>1110</v>
      </c>
      <c r="B88" s="2" t="s">
        <v>64</v>
      </c>
      <c r="C88" s="116" t="s">
        <v>80</v>
      </c>
      <c r="D88" s="35" t="s">
        <v>64</v>
      </c>
      <c r="E88" s="117">
        <v>6</v>
      </c>
      <c r="F88" s="117">
        <v>46</v>
      </c>
      <c r="G88" s="117">
        <v>96</v>
      </c>
      <c r="H88" s="117">
        <v>148</v>
      </c>
      <c r="I88" s="95">
        <v>15</v>
      </c>
      <c r="J88" s="118">
        <v>15</v>
      </c>
      <c r="K88" s="118">
        <v>50</v>
      </c>
      <c r="L88" s="118">
        <v>143</v>
      </c>
      <c r="M88" s="118">
        <v>208</v>
      </c>
      <c r="N88" s="119">
        <v>33</v>
      </c>
      <c r="O88" s="119">
        <v>7</v>
      </c>
      <c r="P88" s="120">
        <v>204</v>
      </c>
      <c r="Q88" s="120">
        <v>223</v>
      </c>
      <c r="R88" s="120">
        <v>186</v>
      </c>
      <c r="S88" s="70">
        <f t="shared" si="166"/>
        <v>7.3529411764705885E-2</v>
      </c>
      <c r="T88" s="70">
        <f t="shared" si="167"/>
        <v>0.22421524663677131</v>
      </c>
      <c r="U88" s="70">
        <f t="shared" si="168"/>
        <v>0.28548123980424145</v>
      </c>
      <c r="V88" s="70">
        <f t="shared" si="169"/>
        <v>0.39119804400977998</v>
      </c>
      <c r="W88" s="70">
        <f t="shared" si="170"/>
        <v>0.59139784946236562</v>
      </c>
      <c r="X88" s="121">
        <v>240</v>
      </c>
      <c r="Y88" s="121">
        <v>204</v>
      </c>
      <c r="Z88" s="121">
        <v>223</v>
      </c>
      <c r="AA88" s="121">
        <v>186</v>
      </c>
      <c r="AB88" s="121">
        <v>76</v>
      </c>
      <c r="AC88" s="121">
        <v>50</v>
      </c>
      <c r="AD88" s="17">
        <v>9</v>
      </c>
      <c r="AE88" s="17">
        <v>13</v>
      </c>
      <c r="AF88" s="100">
        <v>17</v>
      </c>
      <c r="AG88" s="101">
        <v>18</v>
      </c>
      <c r="AH88" s="101">
        <v>65</v>
      </c>
      <c r="AI88" s="101">
        <v>144</v>
      </c>
      <c r="AJ88" s="101">
        <v>6</v>
      </c>
      <c r="AK88" s="101">
        <f t="shared" si="171"/>
        <v>233</v>
      </c>
      <c r="AL88" s="101">
        <f t="shared" si="172"/>
        <v>40</v>
      </c>
      <c r="AM88" s="101">
        <v>46</v>
      </c>
      <c r="AN88" s="102">
        <v>2</v>
      </c>
      <c r="AO88" s="103">
        <v>19</v>
      </c>
      <c r="AP88" s="74">
        <f t="shared" si="173"/>
        <v>8.8235294117647065E-2</v>
      </c>
      <c r="AQ88" s="74">
        <f t="shared" si="174"/>
        <v>0.2914798206278027</v>
      </c>
      <c r="AR88" s="104">
        <f t="shared" si="175"/>
        <v>0.30505709624796085</v>
      </c>
      <c r="AS88" s="104">
        <f t="shared" si="176"/>
        <v>0.41320293398533009</v>
      </c>
      <c r="AT88" s="104">
        <f t="shared" si="177"/>
        <v>0.55913978494623651</v>
      </c>
      <c r="AU88" s="105">
        <v>173</v>
      </c>
      <c r="AV88" s="105">
        <v>242</v>
      </c>
      <c r="AW88" s="105">
        <v>178</v>
      </c>
      <c r="AX88" s="100">
        <v>18</v>
      </c>
      <c r="AY88" s="106">
        <v>238</v>
      </c>
      <c r="AZ88" s="106">
        <v>14</v>
      </c>
      <c r="BA88" s="106">
        <v>94</v>
      </c>
      <c r="BB88" s="106">
        <v>125</v>
      </c>
      <c r="BC88" s="106">
        <v>5</v>
      </c>
      <c r="BD88" s="107">
        <v>30</v>
      </c>
      <c r="BE88" s="108">
        <v>4</v>
      </c>
      <c r="BF88" s="82">
        <f t="shared" si="178"/>
        <v>7.8651685393258425E-2</v>
      </c>
      <c r="BG88" s="82">
        <f t="shared" si="179"/>
        <v>0.38842975206611569</v>
      </c>
      <c r="BH88" s="83">
        <f t="shared" si="180"/>
        <v>0.34232715008431702</v>
      </c>
      <c r="BI88" s="83">
        <f t="shared" si="181"/>
        <v>0.45542168674698796</v>
      </c>
      <c r="BJ88" s="83">
        <f t="shared" si="182"/>
        <v>0.54913294797687862</v>
      </c>
      <c r="BK88" s="2">
        <v>156</v>
      </c>
      <c r="BL88" s="2">
        <v>244</v>
      </c>
      <c r="BM88" s="2">
        <v>184</v>
      </c>
      <c r="BN88" s="2">
        <v>132</v>
      </c>
      <c r="BO88" s="2">
        <v>44</v>
      </c>
      <c r="BP88" s="2">
        <v>44</v>
      </c>
      <c r="BQ88" s="109">
        <v>9</v>
      </c>
      <c r="BR88" s="109">
        <v>19</v>
      </c>
      <c r="BS88" s="110">
        <v>16</v>
      </c>
      <c r="BT88" s="109">
        <v>11</v>
      </c>
      <c r="BU88" s="109">
        <v>80</v>
      </c>
      <c r="BV88" s="109">
        <v>157</v>
      </c>
      <c r="BW88" s="109">
        <v>9</v>
      </c>
      <c r="BX88" s="84">
        <f t="shared" si="186"/>
        <v>257</v>
      </c>
      <c r="BY88" s="111">
        <v>3</v>
      </c>
      <c r="BZ88" s="109">
        <v>39</v>
      </c>
      <c r="CA88" s="109">
        <v>9</v>
      </c>
      <c r="CB88" s="2">
        <v>13</v>
      </c>
      <c r="CC88" s="112">
        <f t="shared" si="187"/>
        <v>7.0512820512820512E-2</v>
      </c>
      <c r="CD88" s="112">
        <f t="shared" si="188"/>
        <v>0.32786885245901637</v>
      </c>
      <c r="CE88" s="112">
        <f t="shared" si="189"/>
        <v>0.35787671232876711</v>
      </c>
      <c r="CF88" s="112">
        <f t="shared" si="190"/>
        <v>0.46261682242990654</v>
      </c>
      <c r="CG88" s="112">
        <f t="shared" si="191"/>
        <v>0.64130434782608692</v>
      </c>
      <c r="CH88" s="87">
        <f t="shared" si="192"/>
        <v>66</v>
      </c>
      <c r="CI88" s="31">
        <f t="shared" si="193"/>
        <v>58</v>
      </c>
      <c r="CJ88" s="31">
        <f t="shared" si="194"/>
        <v>2</v>
      </c>
      <c r="CK88" s="31">
        <f t="shared" si="195"/>
        <v>3</v>
      </c>
      <c r="CL88" s="31">
        <f t="shared" si="196"/>
        <v>4</v>
      </c>
      <c r="CM88" s="113">
        <f t="shared" si="197"/>
        <v>47</v>
      </c>
      <c r="CN88" s="31">
        <f t="shared" si="198"/>
        <v>7</v>
      </c>
      <c r="CO88" s="31">
        <f t="shared" si="199"/>
        <v>19</v>
      </c>
      <c r="CP88" s="31">
        <f t="shared" si="200"/>
        <v>21</v>
      </c>
      <c r="CQ88" s="31">
        <f t="shared" si="201"/>
        <v>0</v>
      </c>
      <c r="CR88" s="32">
        <v>2</v>
      </c>
      <c r="CS88" s="32">
        <v>3</v>
      </c>
      <c r="CT88" s="32">
        <v>4</v>
      </c>
      <c r="CU88" s="88">
        <f t="shared" si="185"/>
        <v>47</v>
      </c>
      <c r="CV88" s="32">
        <v>7</v>
      </c>
      <c r="CW88" s="32">
        <v>19</v>
      </c>
      <c r="CX88" s="32">
        <v>21</v>
      </c>
      <c r="CY88" s="32">
        <v>0</v>
      </c>
      <c r="DC88" s="88">
        <f t="shared" si="202"/>
        <v>0</v>
      </c>
      <c r="DK88" s="88">
        <f t="shared" si="203"/>
        <v>0</v>
      </c>
      <c r="DP88" s="32">
        <v>6</v>
      </c>
      <c r="DQ88" s="32">
        <v>11</v>
      </c>
      <c r="DR88" s="32">
        <v>6</v>
      </c>
      <c r="DS88" s="88">
        <f t="shared" si="204"/>
        <v>160</v>
      </c>
      <c r="DT88" s="32">
        <v>4</v>
      </c>
      <c r="DU88" s="32">
        <v>27</v>
      </c>
      <c r="DV88" s="32">
        <v>122</v>
      </c>
      <c r="DW88" s="32">
        <v>7</v>
      </c>
      <c r="EA88" s="88">
        <f t="shared" si="205"/>
        <v>0</v>
      </c>
      <c r="EI88" s="88">
        <f t="shared" si="206"/>
        <v>0</v>
      </c>
      <c r="EQ88" s="88">
        <f t="shared" si="207"/>
        <v>0</v>
      </c>
      <c r="EV88" s="32">
        <v>1</v>
      </c>
      <c r="EW88" s="32">
        <v>5</v>
      </c>
      <c r="EX88" s="32">
        <v>6</v>
      </c>
      <c r="EY88" s="88">
        <f t="shared" si="208"/>
        <v>48</v>
      </c>
      <c r="EZ88" s="32">
        <v>0</v>
      </c>
      <c r="FA88" s="32">
        <v>34</v>
      </c>
      <c r="FB88" s="32">
        <v>14</v>
      </c>
      <c r="FC88" s="32">
        <v>0</v>
      </c>
      <c r="FG88" s="88">
        <f t="shared" si="209"/>
        <v>0</v>
      </c>
      <c r="FO88" s="88">
        <f t="shared" si="210"/>
        <v>0</v>
      </c>
      <c r="FW88" s="110">
        <f t="shared" si="211"/>
        <v>0</v>
      </c>
      <c r="GB88" s="110">
        <f t="shared" si="212"/>
        <v>1</v>
      </c>
      <c r="GC88" s="110">
        <f t="shared" si="213"/>
        <v>5</v>
      </c>
      <c r="GD88" s="110">
        <f t="shared" si="214"/>
        <v>6</v>
      </c>
      <c r="GE88" s="110">
        <f t="shared" si="215"/>
        <v>48</v>
      </c>
      <c r="GF88" s="110">
        <f t="shared" si="216"/>
        <v>0</v>
      </c>
      <c r="GG88" s="110">
        <f t="shared" si="217"/>
        <v>34</v>
      </c>
      <c r="GH88" s="110">
        <f t="shared" si="218"/>
        <v>14</v>
      </c>
      <c r="GI88" s="110">
        <f t="shared" si="219"/>
        <v>0</v>
      </c>
      <c r="GJ88" s="114">
        <f t="shared" si="183"/>
        <v>8.4387351778656E-2</v>
      </c>
      <c r="GK88" s="90">
        <f t="shared" si="184"/>
        <v>7.9831932773109238E-2</v>
      </c>
      <c r="GL88" s="2" t="s">
        <v>1878</v>
      </c>
      <c r="GM88" s="2" t="s">
        <v>1774</v>
      </c>
      <c r="GN88" s="2" t="s">
        <v>1862</v>
      </c>
      <c r="GO88" s="2" t="s">
        <v>1975</v>
      </c>
      <c r="GP88" s="2" t="s">
        <v>1891</v>
      </c>
      <c r="GQ88" s="2" t="s">
        <v>1638</v>
      </c>
      <c r="GR88" s="115">
        <v>213</v>
      </c>
      <c r="GS88" s="31">
        <f t="shared" si="220"/>
        <v>6</v>
      </c>
      <c r="GT88" s="31">
        <f t="shared" si="221"/>
        <v>6</v>
      </c>
      <c r="GU88" s="31">
        <f t="shared" si="222"/>
        <v>11</v>
      </c>
      <c r="GV88" s="31">
        <f t="shared" si="223"/>
        <v>160</v>
      </c>
      <c r="GW88" s="31">
        <f t="shared" si="224"/>
        <v>129</v>
      </c>
      <c r="GX88" s="31">
        <f t="shared" si="225"/>
        <v>156</v>
      </c>
    </row>
    <row r="89" spans="1:206" ht="15.75" hidden="1" customHeight="1" x14ac:dyDescent="0.25">
      <c r="A89" s="22" t="s">
        <v>1110</v>
      </c>
      <c r="B89" s="2" t="s">
        <v>64</v>
      </c>
      <c r="C89" s="116" t="s">
        <v>81</v>
      </c>
      <c r="D89" s="35" t="s">
        <v>64</v>
      </c>
      <c r="E89" s="117">
        <v>313</v>
      </c>
      <c r="F89" s="117">
        <v>1634</v>
      </c>
      <c r="G89" s="117">
        <v>3657</v>
      </c>
      <c r="H89" s="117">
        <v>5604</v>
      </c>
      <c r="I89" s="95">
        <v>361</v>
      </c>
      <c r="J89" s="118">
        <v>436</v>
      </c>
      <c r="K89" s="118">
        <v>1666</v>
      </c>
      <c r="L89" s="118">
        <v>4179</v>
      </c>
      <c r="M89" s="118">
        <v>6281</v>
      </c>
      <c r="N89" s="119">
        <v>877</v>
      </c>
      <c r="O89" s="119">
        <v>241</v>
      </c>
      <c r="P89" s="120">
        <v>7043</v>
      </c>
      <c r="Q89" s="120">
        <v>8998</v>
      </c>
      <c r="R89" s="120">
        <v>6714</v>
      </c>
      <c r="S89" s="70">
        <f t="shared" si="166"/>
        <v>6.1905438023569501E-2</v>
      </c>
      <c r="T89" s="70">
        <f t="shared" si="167"/>
        <v>0.18515225605690153</v>
      </c>
      <c r="U89" s="70">
        <f t="shared" si="168"/>
        <v>0.23748626675455944</v>
      </c>
      <c r="V89" s="70">
        <f t="shared" si="169"/>
        <v>0.31619144602851323</v>
      </c>
      <c r="W89" s="70">
        <f t="shared" si="170"/>
        <v>0.49180816204944894</v>
      </c>
      <c r="X89" s="121">
        <v>8988</v>
      </c>
      <c r="Y89" s="121">
        <v>7043</v>
      </c>
      <c r="Z89" s="121">
        <v>8998</v>
      </c>
      <c r="AA89" s="121">
        <v>6714</v>
      </c>
      <c r="AB89" s="121">
        <v>2073</v>
      </c>
      <c r="AC89" s="121">
        <v>1957</v>
      </c>
      <c r="AD89" s="17">
        <v>117</v>
      </c>
      <c r="AE89" s="17">
        <v>255</v>
      </c>
      <c r="AF89" s="100">
        <v>368</v>
      </c>
      <c r="AG89" s="101">
        <v>393</v>
      </c>
      <c r="AH89" s="101">
        <v>1903</v>
      </c>
      <c r="AI89" s="101">
        <v>4140</v>
      </c>
      <c r="AJ89" s="101">
        <v>173</v>
      </c>
      <c r="AK89" s="101">
        <f t="shared" si="171"/>
        <v>6609</v>
      </c>
      <c r="AL89" s="101">
        <f t="shared" si="172"/>
        <v>913</v>
      </c>
      <c r="AM89" s="101">
        <v>1086</v>
      </c>
      <c r="AN89" s="102">
        <v>152</v>
      </c>
      <c r="AO89" s="103">
        <v>566</v>
      </c>
      <c r="AP89" s="74">
        <f t="shared" si="173"/>
        <v>5.580008519096976E-2</v>
      </c>
      <c r="AQ89" s="74">
        <f t="shared" si="174"/>
        <v>0.21149144254278729</v>
      </c>
      <c r="AR89" s="104">
        <f t="shared" si="175"/>
        <v>0.24271588661832563</v>
      </c>
      <c r="AS89" s="104">
        <f t="shared" si="176"/>
        <v>0.32650203665987781</v>
      </c>
      <c r="AT89" s="104">
        <f t="shared" si="177"/>
        <v>0.48063747393506107</v>
      </c>
      <c r="AU89" s="105">
        <v>7135</v>
      </c>
      <c r="AV89" s="105">
        <v>9467</v>
      </c>
      <c r="AW89" s="105">
        <v>7297</v>
      </c>
      <c r="AX89" s="100">
        <v>430</v>
      </c>
      <c r="AY89" s="106">
        <v>7515</v>
      </c>
      <c r="AZ89" s="106">
        <v>536</v>
      </c>
      <c r="BA89" s="106">
        <v>2055</v>
      </c>
      <c r="BB89" s="106">
        <v>4721</v>
      </c>
      <c r="BC89" s="106">
        <v>203</v>
      </c>
      <c r="BD89" s="107">
        <v>1072</v>
      </c>
      <c r="BE89" s="108">
        <v>310</v>
      </c>
      <c r="BF89" s="82">
        <f t="shared" si="178"/>
        <v>7.3454844456626006E-2</v>
      </c>
      <c r="BG89" s="82">
        <f t="shared" si="179"/>
        <v>0.21706982148515896</v>
      </c>
      <c r="BH89" s="83">
        <f t="shared" si="180"/>
        <v>0.26109879074438264</v>
      </c>
      <c r="BI89" s="83">
        <f t="shared" si="181"/>
        <v>0.34357306348632694</v>
      </c>
      <c r="BJ89" s="83">
        <f t="shared" si="182"/>
        <v>0.51142256482130344</v>
      </c>
      <c r="BK89" s="2">
        <v>7745</v>
      </c>
      <c r="BL89" s="2">
        <v>10086</v>
      </c>
      <c r="BM89" s="2">
        <v>7479</v>
      </c>
      <c r="BN89" s="2">
        <v>5246</v>
      </c>
      <c r="BO89" s="2">
        <v>2214</v>
      </c>
      <c r="BP89" s="2">
        <v>2236</v>
      </c>
      <c r="BQ89" s="109">
        <v>137</v>
      </c>
      <c r="BR89" s="109">
        <v>449</v>
      </c>
      <c r="BS89" s="110">
        <v>405</v>
      </c>
      <c r="BT89" s="109">
        <v>563</v>
      </c>
      <c r="BU89" s="109">
        <v>2076</v>
      </c>
      <c r="BV89" s="109">
        <v>5071</v>
      </c>
      <c r="BW89" s="109">
        <v>241</v>
      </c>
      <c r="BX89" s="84">
        <f t="shared" si="186"/>
        <v>7951</v>
      </c>
      <c r="BY89" s="111">
        <v>103</v>
      </c>
      <c r="BZ89" s="109">
        <v>1151</v>
      </c>
      <c r="CA89" s="109">
        <v>237</v>
      </c>
      <c r="CB89" s="2">
        <v>444</v>
      </c>
      <c r="CC89" s="112">
        <f t="shared" si="187"/>
        <v>7.2692059393156871E-2</v>
      </c>
      <c r="CD89" s="112">
        <f t="shared" si="188"/>
        <v>0.20582986317668056</v>
      </c>
      <c r="CE89" s="112">
        <f t="shared" si="189"/>
        <v>0.25914658237850652</v>
      </c>
      <c r="CF89" s="112">
        <f t="shared" si="190"/>
        <v>0.34136066040421292</v>
      </c>
      <c r="CG89" s="112">
        <f t="shared" si="191"/>
        <v>0.52413424254579488</v>
      </c>
      <c r="CH89" s="87">
        <f t="shared" si="192"/>
        <v>3559</v>
      </c>
      <c r="CI89" s="31">
        <f t="shared" si="193"/>
        <v>4178</v>
      </c>
      <c r="CJ89" s="31">
        <f t="shared" si="194"/>
        <v>26</v>
      </c>
      <c r="CK89" s="31">
        <f t="shared" si="195"/>
        <v>82</v>
      </c>
      <c r="CL89" s="31">
        <f t="shared" si="196"/>
        <v>123</v>
      </c>
      <c r="CM89" s="113">
        <f t="shared" si="197"/>
        <v>1077</v>
      </c>
      <c r="CN89" s="31">
        <f t="shared" si="198"/>
        <v>277</v>
      </c>
      <c r="CO89" s="31">
        <f t="shared" si="199"/>
        <v>428</v>
      </c>
      <c r="CP89" s="31">
        <f t="shared" si="200"/>
        <v>357</v>
      </c>
      <c r="CQ89" s="31">
        <f t="shared" si="201"/>
        <v>15</v>
      </c>
      <c r="CR89" s="32">
        <v>21</v>
      </c>
      <c r="CS89" s="32">
        <v>66</v>
      </c>
      <c r="CT89" s="32">
        <v>104</v>
      </c>
      <c r="CU89" s="88">
        <f t="shared" si="185"/>
        <v>867</v>
      </c>
      <c r="CV89" s="32">
        <v>259</v>
      </c>
      <c r="CW89" s="32">
        <v>370</v>
      </c>
      <c r="CX89" s="32">
        <v>228</v>
      </c>
      <c r="CY89" s="32">
        <v>10</v>
      </c>
      <c r="CZ89" s="32">
        <v>5</v>
      </c>
      <c r="DA89" s="32">
        <v>16</v>
      </c>
      <c r="DB89" s="32">
        <v>19</v>
      </c>
      <c r="DC89" s="88">
        <f t="shared" si="202"/>
        <v>210</v>
      </c>
      <c r="DD89" s="32">
        <v>18</v>
      </c>
      <c r="DE89" s="32">
        <v>58</v>
      </c>
      <c r="DF89" s="32">
        <v>129</v>
      </c>
      <c r="DG89" s="32">
        <v>5</v>
      </c>
      <c r="DH89" s="32">
        <v>8</v>
      </c>
      <c r="DI89" s="32">
        <v>78</v>
      </c>
      <c r="DJ89" s="32">
        <v>47</v>
      </c>
      <c r="DK89" s="88">
        <f t="shared" si="203"/>
        <v>1418</v>
      </c>
      <c r="DL89" s="32">
        <v>88</v>
      </c>
      <c r="DM89" s="32">
        <v>546</v>
      </c>
      <c r="DN89" s="32">
        <v>745</v>
      </c>
      <c r="DO89" s="32">
        <v>39</v>
      </c>
      <c r="DP89" s="32">
        <v>82</v>
      </c>
      <c r="DQ89" s="32">
        <v>228</v>
      </c>
      <c r="DR89" s="32">
        <v>132</v>
      </c>
      <c r="DS89" s="88">
        <f t="shared" si="204"/>
        <v>4672</v>
      </c>
      <c r="DT89" s="32">
        <v>11</v>
      </c>
      <c r="DU89" s="32">
        <v>751</v>
      </c>
      <c r="DV89" s="32">
        <v>3727</v>
      </c>
      <c r="DW89" s="32">
        <v>183</v>
      </c>
      <c r="DX89" s="32">
        <v>2</v>
      </c>
      <c r="DY89" s="32">
        <v>7</v>
      </c>
      <c r="DZ89" s="32">
        <v>7</v>
      </c>
      <c r="EA89" s="88">
        <f t="shared" si="205"/>
        <v>97</v>
      </c>
      <c r="EB89" s="32">
        <v>26</v>
      </c>
      <c r="EC89" s="32">
        <v>39</v>
      </c>
      <c r="ED89" s="32">
        <v>31</v>
      </c>
      <c r="EE89" s="32">
        <v>1</v>
      </c>
      <c r="EF89" s="32">
        <v>8</v>
      </c>
      <c r="EG89" s="32">
        <v>34</v>
      </c>
      <c r="EH89" s="32">
        <v>50</v>
      </c>
      <c r="EI89" s="88">
        <f t="shared" si="206"/>
        <v>377</v>
      </c>
      <c r="EJ89" s="32">
        <v>119</v>
      </c>
      <c r="EK89" s="32">
        <v>138</v>
      </c>
      <c r="EL89" s="32">
        <v>118</v>
      </c>
      <c r="EM89" s="32">
        <v>2</v>
      </c>
      <c r="EN89" s="32">
        <v>4</v>
      </c>
      <c r="EO89" s="32">
        <v>5</v>
      </c>
      <c r="EP89" s="32">
        <v>32</v>
      </c>
      <c r="EQ89" s="88">
        <f t="shared" si="207"/>
        <v>77</v>
      </c>
      <c r="ER89" s="32">
        <v>32</v>
      </c>
      <c r="ES89" s="32">
        <v>34</v>
      </c>
      <c r="ET89" s="32">
        <v>11</v>
      </c>
      <c r="EU89" s="32">
        <v>0</v>
      </c>
      <c r="EV89" s="32">
        <v>6</v>
      </c>
      <c r="EW89" s="32">
        <v>13</v>
      </c>
      <c r="EX89" s="32">
        <v>10</v>
      </c>
      <c r="EY89" s="88">
        <f t="shared" si="208"/>
        <v>220</v>
      </c>
      <c r="EZ89" s="32">
        <v>4</v>
      </c>
      <c r="FA89" s="32">
        <v>135</v>
      </c>
      <c r="FB89" s="32">
        <v>79</v>
      </c>
      <c r="FC89" s="32">
        <v>2</v>
      </c>
      <c r="FD89" s="32">
        <v>1</v>
      </c>
      <c r="FE89" s="32">
        <v>2</v>
      </c>
      <c r="FF89" s="32">
        <v>4</v>
      </c>
      <c r="FG89" s="88">
        <f t="shared" si="209"/>
        <v>14</v>
      </c>
      <c r="FH89" s="32">
        <v>6</v>
      </c>
      <c r="FI89" s="32">
        <v>5</v>
      </c>
      <c r="FJ89" s="32">
        <v>3</v>
      </c>
      <c r="FK89" s="32">
        <v>0</v>
      </c>
      <c r="FO89" s="88">
        <f t="shared" si="210"/>
        <v>0</v>
      </c>
      <c r="FW89" s="110">
        <f t="shared" si="211"/>
        <v>0</v>
      </c>
      <c r="GB89" s="110">
        <f t="shared" si="212"/>
        <v>7</v>
      </c>
      <c r="GC89" s="110">
        <f t="shared" si="213"/>
        <v>15</v>
      </c>
      <c r="GD89" s="110">
        <f t="shared" si="214"/>
        <v>14</v>
      </c>
      <c r="GE89" s="110">
        <f t="shared" si="215"/>
        <v>234</v>
      </c>
      <c r="GF89" s="110">
        <f t="shared" si="216"/>
        <v>10</v>
      </c>
      <c r="GG89" s="110">
        <f t="shared" si="217"/>
        <v>140</v>
      </c>
      <c r="GH89" s="110">
        <f t="shared" si="218"/>
        <v>82</v>
      </c>
      <c r="GI89" s="110">
        <f t="shared" si="219"/>
        <v>2</v>
      </c>
      <c r="GJ89" s="114">
        <f t="shared" si="183"/>
        <v>6.5729044352654947E-2</v>
      </c>
      <c r="GK89" s="90">
        <f t="shared" si="184"/>
        <v>5.801729873586161E-2</v>
      </c>
      <c r="GL89" s="92" t="s">
        <v>1964</v>
      </c>
      <c r="GM89" s="2" t="s">
        <v>2240</v>
      </c>
      <c r="GN89" s="2" t="s">
        <v>2068</v>
      </c>
      <c r="GO89" s="92" t="s">
        <v>2290</v>
      </c>
      <c r="GP89" s="2" t="s">
        <v>1521</v>
      </c>
      <c r="GQ89" s="2" t="s">
        <v>1468</v>
      </c>
      <c r="GR89" s="115">
        <v>10165</v>
      </c>
      <c r="GS89" s="31">
        <f t="shared" si="220"/>
        <v>92</v>
      </c>
      <c r="GT89" s="31">
        <f t="shared" si="221"/>
        <v>186</v>
      </c>
      <c r="GU89" s="31">
        <f t="shared" si="222"/>
        <v>313</v>
      </c>
      <c r="GV89" s="31">
        <f t="shared" si="223"/>
        <v>6187</v>
      </c>
      <c r="GW89" s="31">
        <f t="shared" si="224"/>
        <v>4726</v>
      </c>
      <c r="GX89" s="31">
        <f t="shared" si="225"/>
        <v>6062</v>
      </c>
    </row>
    <row r="90" spans="1:206" ht="15.75" hidden="1" customHeight="1" x14ac:dyDescent="0.25">
      <c r="A90" s="22" t="s">
        <v>1110</v>
      </c>
      <c r="B90" s="2" t="s">
        <v>64</v>
      </c>
      <c r="C90" s="116" t="s">
        <v>82</v>
      </c>
      <c r="D90" s="35" t="s">
        <v>64</v>
      </c>
      <c r="E90" s="117">
        <v>28</v>
      </c>
      <c r="F90" s="117">
        <v>134</v>
      </c>
      <c r="G90" s="117">
        <v>196</v>
      </c>
      <c r="H90" s="117">
        <v>358</v>
      </c>
      <c r="I90" s="95">
        <v>23</v>
      </c>
      <c r="J90" s="118">
        <v>45</v>
      </c>
      <c r="K90" s="118">
        <v>110</v>
      </c>
      <c r="L90" s="118">
        <v>242</v>
      </c>
      <c r="M90" s="118">
        <v>397</v>
      </c>
      <c r="N90" s="119">
        <v>56</v>
      </c>
      <c r="O90" s="119">
        <v>8</v>
      </c>
      <c r="P90" s="120">
        <v>275</v>
      </c>
      <c r="Q90" s="120">
        <v>346</v>
      </c>
      <c r="R90" s="120">
        <v>268</v>
      </c>
      <c r="S90" s="70">
        <f t="shared" si="166"/>
        <v>0.16363636363636364</v>
      </c>
      <c r="T90" s="70">
        <f t="shared" si="167"/>
        <v>0.31791907514450868</v>
      </c>
      <c r="U90" s="70">
        <f t="shared" si="168"/>
        <v>0.38357705286839144</v>
      </c>
      <c r="V90" s="70">
        <f t="shared" si="169"/>
        <v>0.48208469055374592</v>
      </c>
      <c r="W90" s="70">
        <f t="shared" si="170"/>
        <v>0.69402985074626866</v>
      </c>
      <c r="X90" s="121">
        <v>345</v>
      </c>
      <c r="Y90" s="121">
        <v>275</v>
      </c>
      <c r="Z90" s="121">
        <v>346</v>
      </c>
      <c r="AA90" s="121">
        <v>268</v>
      </c>
      <c r="AB90" s="121">
        <v>89</v>
      </c>
      <c r="AC90" s="121">
        <v>90</v>
      </c>
      <c r="AD90" s="17">
        <v>10</v>
      </c>
      <c r="AE90" s="17">
        <v>18</v>
      </c>
      <c r="AF90" s="100">
        <v>24</v>
      </c>
      <c r="AG90" s="101">
        <v>36</v>
      </c>
      <c r="AH90" s="101">
        <v>109</v>
      </c>
      <c r="AI90" s="101">
        <v>246</v>
      </c>
      <c r="AJ90" s="101">
        <v>15</v>
      </c>
      <c r="AK90" s="101">
        <f t="shared" si="171"/>
        <v>406</v>
      </c>
      <c r="AL90" s="101">
        <f t="shared" si="172"/>
        <v>52</v>
      </c>
      <c r="AM90" s="101">
        <v>67</v>
      </c>
      <c r="AN90" s="102">
        <v>5</v>
      </c>
      <c r="AO90" s="103">
        <v>16</v>
      </c>
      <c r="AP90" s="74">
        <f t="shared" si="173"/>
        <v>0.13090909090909092</v>
      </c>
      <c r="AQ90" s="74">
        <f t="shared" si="174"/>
        <v>0.31502890173410403</v>
      </c>
      <c r="AR90" s="104">
        <f t="shared" si="175"/>
        <v>0.3813273340832396</v>
      </c>
      <c r="AS90" s="104">
        <f t="shared" si="176"/>
        <v>0.49348534201954397</v>
      </c>
      <c r="AT90" s="104">
        <f t="shared" si="177"/>
        <v>0.72388059701492535</v>
      </c>
      <c r="AU90" s="105">
        <v>271</v>
      </c>
      <c r="AV90" s="105">
        <v>348</v>
      </c>
      <c r="AW90" s="105">
        <v>297</v>
      </c>
      <c r="AX90" s="100">
        <v>23</v>
      </c>
      <c r="AY90" s="106">
        <v>390</v>
      </c>
      <c r="AZ90" s="106">
        <v>34</v>
      </c>
      <c r="BA90" s="106">
        <v>112</v>
      </c>
      <c r="BB90" s="106">
        <v>228</v>
      </c>
      <c r="BC90" s="106">
        <v>16</v>
      </c>
      <c r="BD90" s="107">
        <v>61</v>
      </c>
      <c r="BE90" s="108">
        <v>9</v>
      </c>
      <c r="BF90" s="82">
        <f t="shared" si="178"/>
        <v>0.11447811447811448</v>
      </c>
      <c r="BG90" s="82">
        <f t="shared" si="179"/>
        <v>0.32183908045977011</v>
      </c>
      <c r="BH90" s="83">
        <f t="shared" si="180"/>
        <v>0.34170305676855894</v>
      </c>
      <c r="BI90" s="83">
        <f t="shared" si="181"/>
        <v>0.45072697899838449</v>
      </c>
      <c r="BJ90" s="83">
        <f t="shared" si="182"/>
        <v>0.6162361623616236</v>
      </c>
      <c r="BK90" s="2">
        <v>259</v>
      </c>
      <c r="BL90" s="2">
        <v>354</v>
      </c>
      <c r="BM90" s="2">
        <v>293</v>
      </c>
      <c r="BN90" s="2">
        <v>207</v>
      </c>
      <c r="BO90" s="2">
        <v>93</v>
      </c>
      <c r="BP90" s="2">
        <v>83</v>
      </c>
      <c r="BQ90" s="109">
        <v>10</v>
      </c>
      <c r="BR90" s="109">
        <v>25</v>
      </c>
      <c r="BS90" s="110">
        <v>22</v>
      </c>
      <c r="BT90" s="109">
        <v>49</v>
      </c>
      <c r="BU90" s="109">
        <v>138</v>
      </c>
      <c r="BV90" s="109">
        <v>247</v>
      </c>
      <c r="BW90" s="109">
        <v>21</v>
      </c>
      <c r="BX90" s="84">
        <f t="shared" si="186"/>
        <v>455</v>
      </c>
      <c r="BY90" s="111">
        <v>6</v>
      </c>
      <c r="BZ90" s="109">
        <v>49</v>
      </c>
      <c r="CA90" s="109">
        <v>21</v>
      </c>
      <c r="CB90" s="2">
        <v>18</v>
      </c>
      <c r="CC90" s="112">
        <f t="shared" si="187"/>
        <v>0.1891891891891892</v>
      </c>
      <c r="CD90" s="112">
        <f t="shared" si="188"/>
        <v>0.38983050847457629</v>
      </c>
      <c r="CE90" s="112">
        <f t="shared" si="189"/>
        <v>0.42494481236203091</v>
      </c>
      <c r="CF90" s="112">
        <f t="shared" si="190"/>
        <v>0.51931993817619782</v>
      </c>
      <c r="CG90" s="112">
        <f t="shared" si="191"/>
        <v>0.67576791808873715</v>
      </c>
      <c r="CH90" s="87">
        <f t="shared" si="192"/>
        <v>95</v>
      </c>
      <c r="CI90" s="31">
        <f t="shared" si="193"/>
        <v>121</v>
      </c>
      <c r="CJ90" s="31">
        <f t="shared" si="194"/>
        <v>1</v>
      </c>
      <c r="CK90" s="31">
        <f t="shared" si="195"/>
        <v>0</v>
      </c>
      <c r="CL90" s="31">
        <f t="shared" si="196"/>
        <v>4</v>
      </c>
      <c r="CM90" s="113">
        <f t="shared" si="197"/>
        <v>4</v>
      </c>
      <c r="CN90" s="31">
        <f t="shared" si="198"/>
        <v>0</v>
      </c>
      <c r="CO90" s="31">
        <f t="shared" si="199"/>
        <v>0</v>
      </c>
      <c r="CP90" s="31">
        <f t="shared" si="200"/>
        <v>0</v>
      </c>
      <c r="CQ90" s="31">
        <f t="shared" si="201"/>
        <v>4</v>
      </c>
      <c r="CR90" s="32">
        <v>1</v>
      </c>
      <c r="CT90" s="32">
        <v>4</v>
      </c>
      <c r="CU90" s="88">
        <f t="shared" si="185"/>
        <v>4</v>
      </c>
      <c r="CV90" s="32">
        <v>0</v>
      </c>
      <c r="CW90" s="32">
        <v>0</v>
      </c>
      <c r="CX90" s="32">
        <v>0</v>
      </c>
      <c r="CY90" s="32">
        <v>4</v>
      </c>
      <c r="DC90" s="88">
        <f t="shared" si="202"/>
        <v>0</v>
      </c>
      <c r="DH90" s="32">
        <v>2</v>
      </c>
      <c r="DI90" s="32">
        <v>14</v>
      </c>
      <c r="DJ90" s="32">
        <v>9</v>
      </c>
      <c r="DK90" s="88">
        <f t="shared" si="203"/>
        <v>264</v>
      </c>
      <c r="DL90" s="32">
        <v>48</v>
      </c>
      <c r="DM90" s="32">
        <v>104</v>
      </c>
      <c r="DN90" s="32">
        <v>105</v>
      </c>
      <c r="DO90" s="32">
        <v>7</v>
      </c>
      <c r="DP90" s="32">
        <v>7</v>
      </c>
      <c r="DQ90" s="32">
        <v>11</v>
      </c>
      <c r="DR90" s="32">
        <v>9</v>
      </c>
      <c r="DS90" s="88">
        <f t="shared" si="204"/>
        <v>191</v>
      </c>
      <c r="DT90" s="32">
        <v>1</v>
      </c>
      <c r="DU90" s="32">
        <v>34</v>
      </c>
      <c r="DV90" s="32">
        <v>142</v>
      </c>
      <c r="DW90" s="32">
        <v>14</v>
      </c>
      <c r="EA90" s="88">
        <f t="shared" si="205"/>
        <v>0</v>
      </c>
      <c r="EI90" s="88">
        <f t="shared" si="206"/>
        <v>0</v>
      </c>
      <c r="EQ90" s="88">
        <f t="shared" si="207"/>
        <v>0</v>
      </c>
      <c r="EY90" s="88">
        <f t="shared" si="208"/>
        <v>0</v>
      </c>
      <c r="FG90" s="88">
        <f t="shared" si="209"/>
        <v>0</v>
      </c>
      <c r="FO90" s="88">
        <f t="shared" si="210"/>
        <v>0</v>
      </c>
      <c r="FW90" s="110">
        <f t="shared" si="211"/>
        <v>0</v>
      </c>
      <c r="GB90" s="110">
        <f t="shared" si="212"/>
        <v>0</v>
      </c>
      <c r="GC90" s="110">
        <f t="shared" si="213"/>
        <v>0</v>
      </c>
      <c r="GD90" s="110">
        <f t="shared" si="214"/>
        <v>0</v>
      </c>
      <c r="GE90" s="110">
        <f t="shared" si="215"/>
        <v>0</v>
      </c>
      <c r="GF90" s="110">
        <f t="shared" si="216"/>
        <v>0</v>
      </c>
      <c r="GG90" s="110">
        <f t="shared" si="217"/>
        <v>0</v>
      </c>
      <c r="GH90" s="110">
        <f t="shared" si="218"/>
        <v>0</v>
      </c>
      <c r="GI90" s="110">
        <f t="shared" si="219"/>
        <v>0</v>
      </c>
      <c r="GJ90" s="114">
        <f t="shared" si="183"/>
        <v>-2.6312892216228196E-2</v>
      </c>
      <c r="GK90" s="90">
        <f t="shared" si="184"/>
        <v>0.16666666666666666</v>
      </c>
      <c r="GL90" s="92" t="s">
        <v>2128</v>
      </c>
      <c r="GM90" s="92" t="s">
        <v>2045</v>
      </c>
      <c r="GN90" s="92" t="s">
        <v>1418</v>
      </c>
      <c r="GO90" s="92" t="s">
        <v>1638</v>
      </c>
      <c r="GP90" s="92" t="s">
        <v>1948</v>
      </c>
      <c r="GQ90" s="2" t="s">
        <v>2155</v>
      </c>
      <c r="GR90" s="115">
        <v>340</v>
      </c>
      <c r="GS90" s="31">
        <f t="shared" si="220"/>
        <v>9</v>
      </c>
      <c r="GT90" s="31">
        <f t="shared" si="221"/>
        <v>18</v>
      </c>
      <c r="GU90" s="31">
        <f t="shared" si="222"/>
        <v>25</v>
      </c>
      <c r="GV90" s="31">
        <f t="shared" si="223"/>
        <v>455</v>
      </c>
      <c r="GW90" s="31">
        <f t="shared" si="224"/>
        <v>268</v>
      </c>
      <c r="GX90" s="31">
        <f t="shared" si="225"/>
        <v>406</v>
      </c>
    </row>
    <row r="91" spans="1:206" ht="15.75" hidden="1" customHeight="1" x14ac:dyDescent="0.25">
      <c r="A91" s="22" t="s">
        <v>1110</v>
      </c>
      <c r="B91" s="2" t="s">
        <v>64</v>
      </c>
      <c r="C91" s="116" t="s">
        <v>83</v>
      </c>
      <c r="D91" s="35" t="s">
        <v>64</v>
      </c>
      <c r="E91" s="117">
        <v>131</v>
      </c>
      <c r="F91" s="117">
        <v>574</v>
      </c>
      <c r="G91" s="117">
        <v>1002</v>
      </c>
      <c r="H91" s="117">
        <v>1707</v>
      </c>
      <c r="I91" s="95">
        <v>107</v>
      </c>
      <c r="J91" s="118">
        <v>145</v>
      </c>
      <c r="K91" s="118">
        <v>541</v>
      </c>
      <c r="L91" s="118">
        <v>1093</v>
      </c>
      <c r="M91" s="118">
        <v>1779</v>
      </c>
      <c r="N91" s="119">
        <v>217</v>
      </c>
      <c r="O91" s="119">
        <v>62</v>
      </c>
      <c r="P91" s="120">
        <v>1465</v>
      </c>
      <c r="Q91" s="120">
        <v>1787</v>
      </c>
      <c r="R91" s="120">
        <v>1346</v>
      </c>
      <c r="S91" s="70">
        <f t="shared" si="166"/>
        <v>9.8976109215017066E-2</v>
      </c>
      <c r="T91" s="70">
        <f t="shared" si="167"/>
        <v>0.30274202574146614</v>
      </c>
      <c r="U91" s="70">
        <f t="shared" si="168"/>
        <v>0.33971291866028708</v>
      </c>
      <c r="V91" s="70">
        <f t="shared" si="169"/>
        <v>0.45228215767634855</v>
      </c>
      <c r="W91" s="70">
        <f t="shared" si="170"/>
        <v>0.65081723625557208</v>
      </c>
      <c r="X91" s="121">
        <v>1861</v>
      </c>
      <c r="Y91" s="121">
        <v>1465</v>
      </c>
      <c r="Z91" s="121">
        <v>1787</v>
      </c>
      <c r="AA91" s="121">
        <v>1346</v>
      </c>
      <c r="AB91" s="121">
        <v>488</v>
      </c>
      <c r="AC91" s="121">
        <v>377</v>
      </c>
      <c r="AD91" s="17">
        <v>38</v>
      </c>
      <c r="AE91" s="17">
        <v>76</v>
      </c>
      <c r="AF91" s="100">
        <v>103</v>
      </c>
      <c r="AG91" s="101">
        <v>85</v>
      </c>
      <c r="AH91" s="101">
        <v>545</v>
      </c>
      <c r="AI91" s="101">
        <v>1088</v>
      </c>
      <c r="AJ91" s="101">
        <v>38</v>
      </c>
      <c r="AK91" s="101">
        <f t="shared" si="171"/>
        <v>1756</v>
      </c>
      <c r="AL91" s="101">
        <f t="shared" si="172"/>
        <v>241</v>
      </c>
      <c r="AM91" s="101">
        <v>279</v>
      </c>
      <c r="AN91" s="102">
        <v>41</v>
      </c>
      <c r="AO91" s="103">
        <v>161</v>
      </c>
      <c r="AP91" s="74">
        <f t="shared" si="173"/>
        <v>5.8020477815699661E-2</v>
      </c>
      <c r="AQ91" s="74">
        <f t="shared" si="174"/>
        <v>0.30498041410184668</v>
      </c>
      <c r="AR91" s="104">
        <f t="shared" si="175"/>
        <v>0.32122662026968246</v>
      </c>
      <c r="AS91" s="104">
        <f t="shared" si="176"/>
        <v>0.44430258538142353</v>
      </c>
      <c r="AT91" s="104">
        <f t="shared" si="177"/>
        <v>0.62927191679049033</v>
      </c>
      <c r="AU91" s="105">
        <v>1374</v>
      </c>
      <c r="AV91" s="105">
        <v>1894</v>
      </c>
      <c r="AW91" s="105">
        <v>1437</v>
      </c>
      <c r="AX91" s="100">
        <v>112</v>
      </c>
      <c r="AY91" s="106">
        <v>1911</v>
      </c>
      <c r="AZ91" s="106">
        <v>112</v>
      </c>
      <c r="BA91" s="106">
        <v>627</v>
      </c>
      <c r="BB91" s="106">
        <v>1120</v>
      </c>
      <c r="BC91" s="106">
        <v>52</v>
      </c>
      <c r="BD91" s="107">
        <v>282</v>
      </c>
      <c r="BE91" s="108">
        <v>67</v>
      </c>
      <c r="BF91" s="82">
        <f t="shared" si="178"/>
        <v>7.7940153096729303E-2</v>
      </c>
      <c r="BG91" s="82">
        <f t="shared" si="179"/>
        <v>0.33104540654699049</v>
      </c>
      <c r="BH91" s="83">
        <f t="shared" si="180"/>
        <v>0.33517534537725824</v>
      </c>
      <c r="BI91" s="83">
        <f t="shared" si="181"/>
        <v>0.44828641370869032</v>
      </c>
      <c r="BJ91" s="83">
        <f t="shared" si="182"/>
        <v>0.60989810771470165</v>
      </c>
      <c r="BK91" s="2">
        <v>1536</v>
      </c>
      <c r="BL91" s="2">
        <v>1967</v>
      </c>
      <c r="BM91" s="2">
        <v>1418</v>
      </c>
      <c r="BN91" s="2">
        <v>1007</v>
      </c>
      <c r="BO91" s="2">
        <v>440</v>
      </c>
      <c r="BP91" s="2">
        <v>439</v>
      </c>
      <c r="BQ91" s="109">
        <v>41</v>
      </c>
      <c r="BR91" s="109">
        <v>121</v>
      </c>
      <c r="BS91" s="110">
        <v>110</v>
      </c>
      <c r="BT91" s="109">
        <v>107</v>
      </c>
      <c r="BU91" s="109">
        <v>580</v>
      </c>
      <c r="BV91" s="109">
        <v>1292</v>
      </c>
      <c r="BW91" s="109">
        <v>76</v>
      </c>
      <c r="BX91" s="84">
        <f t="shared" si="186"/>
        <v>2055</v>
      </c>
      <c r="BY91" s="111">
        <v>30</v>
      </c>
      <c r="BZ91" s="109">
        <v>330</v>
      </c>
      <c r="CA91" s="109">
        <v>76</v>
      </c>
      <c r="CB91" s="2">
        <v>114</v>
      </c>
      <c r="CC91" s="112">
        <f t="shared" si="187"/>
        <v>6.9661458333333329E-2</v>
      </c>
      <c r="CD91" s="112">
        <f t="shared" si="188"/>
        <v>0.29486527707168275</v>
      </c>
      <c r="CE91" s="112">
        <f t="shared" si="189"/>
        <v>0.33509449298922983</v>
      </c>
      <c r="CF91" s="112">
        <f t="shared" si="190"/>
        <v>0.45553914327917283</v>
      </c>
      <c r="CG91" s="112">
        <f t="shared" si="191"/>
        <v>0.67842031029619176</v>
      </c>
      <c r="CH91" s="87">
        <f t="shared" si="192"/>
        <v>456</v>
      </c>
      <c r="CI91" s="31">
        <f t="shared" si="193"/>
        <v>452</v>
      </c>
      <c r="CJ91" s="31">
        <f t="shared" si="194"/>
        <v>7</v>
      </c>
      <c r="CK91" s="31">
        <f t="shared" si="195"/>
        <v>23</v>
      </c>
      <c r="CL91" s="31">
        <f t="shared" si="196"/>
        <v>34</v>
      </c>
      <c r="CM91" s="113">
        <f t="shared" si="197"/>
        <v>302</v>
      </c>
      <c r="CN91" s="31">
        <f t="shared" si="198"/>
        <v>54</v>
      </c>
      <c r="CO91" s="31">
        <f t="shared" si="199"/>
        <v>109</v>
      </c>
      <c r="CP91" s="31">
        <f t="shared" si="200"/>
        <v>130</v>
      </c>
      <c r="CQ91" s="31">
        <f t="shared" si="201"/>
        <v>9</v>
      </c>
      <c r="CR91" s="32">
        <v>5</v>
      </c>
      <c r="CS91" s="32">
        <v>19</v>
      </c>
      <c r="CT91" s="32">
        <v>27</v>
      </c>
      <c r="CU91" s="88">
        <f t="shared" si="185"/>
        <v>254</v>
      </c>
      <c r="CV91" s="32">
        <v>53</v>
      </c>
      <c r="CW91" s="32">
        <v>96</v>
      </c>
      <c r="CX91" s="32">
        <v>100</v>
      </c>
      <c r="CY91" s="32">
        <v>5</v>
      </c>
      <c r="CZ91" s="32">
        <v>2</v>
      </c>
      <c r="DA91" s="32">
        <v>4</v>
      </c>
      <c r="DB91" s="32">
        <v>7</v>
      </c>
      <c r="DC91" s="88">
        <f t="shared" si="202"/>
        <v>48</v>
      </c>
      <c r="DD91" s="32">
        <v>1</v>
      </c>
      <c r="DE91" s="32">
        <v>13</v>
      </c>
      <c r="DF91" s="32">
        <v>30</v>
      </c>
      <c r="DG91" s="32">
        <v>4</v>
      </c>
      <c r="DH91" s="32">
        <v>3</v>
      </c>
      <c r="DI91" s="32">
        <v>19</v>
      </c>
      <c r="DJ91" s="32">
        <v>20</v>
      </c>
      <c r="DK91" s="88">
        <f t="shared" si="203"/>
        <v>341</v>
      </c>
      <c r="DL91" s="32">
        <v>36</v>
      </c>
      <c r="DM91" s="32">
        <v>138</v>
      </c>
      <c r="DN91" s="32">
        <v>163</v>
      </c>
      <c r="DO91" s="32">
        <v>4</v>
      </c>
      <c r="DP91" s="32">
        <v>27</v>
      </c>
      <c r="DQ91" s="32">
        <v>64</v>
      </c>
      <c r="DR91" s="32">
        <v>47</v>
      </c>
      <c r="DS91" s="88">
        <f t="shared" si="204"/>
        <v>1144</v>
      </c>
      <c r="DT91" s="32">
        <v>7</v>
      </c>
      <c r="DU91" s="32">
        <v>221</v>
      </c>
      <c r="DV91" s="32">
        <v>861</v>
      </c>
      <c r="DW91" s="32">
        <v>55</v>
      </c>
      <c r="DX91" s="32">
        <v>2</v>
      </c>
      <c r="DY91" s="32">
        <v>3</v>
      </c>
      <c r="DZ91" s="32">
        <v>4</v>
      </c>
      <c r="EA91" s="88">
        <f t="shared" si="205"/>
        <v>17</v>
      </c>
      <c r="EB91" s="32">
        <v>1</v>
      </c>
      <c r="EC91" s="32">
        <v>13</v>
      </c>
      <c r="ED91" s="32">
        <v>2</v>
      </c>
      <c r="EE91" s="32">
        <v>1</v>
      </c>
      <c r="EI91" s="88">
        <f t="shared" si="206"/>
        <v>0</v>
      </c>
      <c r="EQ91" s="88">
        <f t="shared" si="207"/>
        <v>0</v>
      </c>
      <c r="EV91" s="32">
        <v>2</v>
      </c>
      <c r="EW91" s="32">
        <v>12</v>
      </c>
      <c r="EX91" s="32">
        <v>5</v>
      </c>
      <c r="EY91" s="88">
        <f t="shared" si="208"/>
        <v>219</v>
      </c>
      <c r="EZ91" s="32">
        <v>0</v>
      </c>
      <c r="FA91" s="32">
        <v>99</v>
      </c>
      <c r="FB91" s="32">
        <v>118</v>
      </c>
      <c r="FC91" s="32">
        <v>2</v>
      </c>
      <c r="FG91" s="88">
        <f t="shared" si="209"/>
        <v>0</v>
      </c>
      <c r="FO91" s="88">
        <f t="shared" si="210"/>
        <v>0</v>
      </c>
      <c r="FW91" s="110">
        <f t="shared" si="211"/>
        <v>0</v>
      </c>
      <c r="GB91" s="110">
        <f t="shared" si="212"/>
        <v>2</v>
      </c>
      <c r="GC91" s="110">
        <f t="shared" si="213"/>
        <v>12</v>
      </c>
      <c r="GD91" s="110">
        <f t="shared" si="214"/>
        <v>5</v>
      </c>
      <c r="GE91" s="110">
        <f t="shared" si="215"/>
        <v>219</v>
      </c>
      <c r="GF91" s="110">
        <f t="shared" si="216"/>
        <v>0</v>
      </c>
      <c r="GG91" s="110">
        <f t="shared" si="217"/>
        <v>99</v>
      </c>
      <c r="GH91" s="110">
        <f t="shared" si="218"/>
        <v>118</v>
      </c>
      <c r="GI91" s="110">
        <f t="shared" si="219"/>
        <v>2</v>
      </c>
      <c r="GJ91" s="114">
        <f t="shared" si="183"/>
        <v>4.2412942532732978E-2</v>
      </c>
      <c r="GK91" s="90">
        <f t="shared" si="184"/>
        <v>7.5353218210361061E-2</v>
      </c>
      <c r="GL91" s="92" t="s">
        <v>2225</v>
      </c>
      <c r="GM91" s="2" t="s">
        <v>1631</v>
      </c>
      <c r="GN91" s="92" t="s">
        <v>2218</v>
      </c>
      <c r="GO91" s="2" t="s">
        <v>1761</v>
      </c>
      <c r="GP91" s="2" t="s">
        <v>1580</v>
      </c>
      <c r="GQ91" s="2" t="s">
        <v>2288</v>
      </c>
      <c r="GR91" s="115">
        <v>1981</v>
      </c>
      <c r="GS91" s="31">
        <f t="shared" si="220"/>
        <v>32</v>
      </c>
      <c r="GT91" s="31">
        <f t="shared" si="221"/>
        <v>71</v>
      </c>
      <c r="GU91" s="31">
        <f t="shared" si="222"/>
        <v>86</v>
      </c>
      <c r="GV91" s="31">
        <f t="shared" si="223"/>
        <v>1502</v>
      </c>
      <c r="GW91" s="31">
        <f t="shared" si="224"/>
        <v>1086</v>
      </c>
      <c r="GX91" s="31">
        <f t="shared" si="225"/>
        <v>1458</v>
      </c>
    </row>
    <row r="92" spans="1:206" ht="15.75" hidden="1" customHeight="1" x14ac:dyDescent="0.25">
      <c r="A92" s="22" t="s">
        <v>1110</v>
      </c>
      <c r="B92" s="2" t="s">
        <v>64</v>
      </c>
      <c r="C92" s="116" t="s">
        <v>84</v>
      </c>
      <c r="D92" s="35" t="s">
        <v>64</v>
      </c>
      <c r="E92" s="117">
        <v>57</v>
      </c>
      <c r="F92" s="117">
        <v>377</v>
      </c>
      <c r="G92" s="117">
        <v>734</v>
      </c>
      <c r="H92" s="117">
        <v>1168</v>
      </c>
      <c r="I92" s="95">
        <v>85</v>
      </c>
      <c r="J92" s="118">
        <v>123</v>
      </c>
      <c r="K92" s="118">
        <v>368</v>
      </c>
      <c r="L92" s="118">
        <v>994</v>
      </c>
      <c r="M92" s="118">
        <v>1485</v>
      </c>
      <c r="N92" s="119">
        <v>209</v>
      </c>
      <c r="O92" s="119">
        <v>88</v>
      </c>
      <c r="P92" s="120">
        <v>1918</v>
      </c>
      <c r="Q92" s="120">
        <v>2348</v>
      </c>
      <c r="R92" s="120">
        <v>1805</v>
      </c>
      <c r="S92" s="70">
        <f t="shared" si="166"/>
        <v>6.4129301355578733E-2</v>
      </c>
      <c r="T92" s="70">
        <f t="shared" si="167"/>
        <v>0.15672913117546849</v>
      </c>
      <c r="U92" s="70">
        <f t="shared" si="168"/>
        <v>0.21017954208532366</v>
      </c>
      <c r="V92" s="70">
        <f t="shared" si="169"/>
        <v>0.27763062846135322</v>
      </c>
      <c r="W92" s="70">
        <f t="shared" si="170"/>
        <v>0.43490304709141275</v>
      </c>
      <c r="X92" s="121">
        <v>2386</v>
      </c>
      <c r="Y92" s="121">
        <v>1918</v>
      </c>
      <c r="Z92" s="121">
        <v>2348</v>
      </c>
      <c r="AA92" s="121">
        <v>1805</v>
      </c>
      <c r="AB92" s="121">
        <v>554</v>
      </c>
      <c r="AC92" s="121">
        <v>505</v>
      </c>
      <c r="AD92" s="17">
        <v>30</v>
      </c>
      <c r="AE92" s="17">
        <v>71</v>
      </c>
      <c r="AF92" s="100">
        <v>99</v>
      </c>
      <c r="AG92" s="101">
        <v>109</v>
      </c>
      <c r="AH92" s="101">
        <v>471</v>
      </c>
      <c r="AI92" s="101">
        <v>1015</v>
      </c>
      <c r="AJ92" s="101">
        <v>38</v>
      </c>
      <c r="AK92" s="101">
        <f t="shared" si="171"/>
        <v>1633</v>
      </c>
      <c r="AL92" s="101">
        <f t="shared" si="172"/>
        <v>231</v>
      </c>
      <c r="AM92" s="101">
        <v>269</v>
      </c>
      <c r="AN92" s="102">
        <v>34</v>
      </c>
      <c r="AO92" s="103">
        <v>151</v>
      </c>
      <c r="AP92" s="74">
        <f t="shared" si="173"/>
        <v>5.6830031282586027E-2</v>
      </c>
      <c r="AQ92" s="74">
        <f t="shared" si="174"/>
        <v>0.20059625212947188</v>
      </c>
      <c r="AR92" s="104">
        <f t="shared" si="175"/>
        <v>0.22467468291879428</v>
      </c>
      <c r="AS92" s="104">
        <f t="shared" si="176"/>
        <v>0.30219118709366721</v>
      </c>
      <c r="AT92" s="104">
        <f t="shared" si="177"/>
        <v>0.43434903047091411</v>
      </c>
      <c r="AU92" s="105">
        <v>1910</v>
      </c>
      <c r="AV92" s="105">
        <v>2526</v>
      </c>
      <c r="AW92" s="105">
        <v>1853</v>
      </c>
      <c r="AX92" s="100">
        <v>125</v>
      </c>
      <c r="AY92" s="106">
        <v>2223</v>
      </c>
      <c r="AZ92" s="106">
        <v>135</v>
      </c>
      <c r="BA92" s="106">
        <v>729</v>
      </c>
      <c r="BB92" s="106">
        <v>1292</v>
      </c>
      <c r="BC92" s="106">
        <v>67</v>
      </c>
      <c r="BD92" s="107">
        <v>263</v>
      </c>
      <c r="BE92" s="108">
        <v>73</v>
      </c>
      <c r="BF92" s="82">
        <f t="shared" si="178"/>
        <v>7.2854830005396651E-2</v>
      </c>
      <c r="BG92" s="82">
        <f t="shared" si="179"/>
        <v>0.28859857482185275</v>
      </c>
      <c r="BH92" s="83">
        <f t="shared" si="180"/>
        <v>0.30100174908570521</v>
      </c>
      <c r="BI92" s="83">
        <f t="shared" si="181"/>
        <v>0.39630297565374212</v>
      </c>
      <c r="BJ92" s="83">
        <f t="shared" si="182"/>
        <v>0.53874345549738223</v>
      </c>
      <c r="BK92" s="2">
        <v>2036</v>
      </c>
      <c r="BL92" s="2">
        <v>2657</v>
      </c>
      <c r="BM92" s="2">
        <v>1898</v>
      </c>
      <c r="BN92" s="2">
        <v>1328</v>
      </c>
      <c r="BO92" s="2">
        <v>596</v>
      </c>
      <c r="BP92" s="2">
        <v>613</v>
      </c>
      <c r="BQ92" s="109">
        <v>38</v>
      </c>
      <c r="BR92" s="109">
        <v>123</v>
      </c>
      <c r="BS92" s="110">
        <v>122</v>
      </c>
      <c r="BT92" s="109">
        <v>159</v>
      </c>
      <c r="BU92" s="109">
        <v>583</v>
      </c>
      <c r="BV92" s="109">
        <v>1311</v>
      </c>
      <c r="BW92" s="109">
        <v>52</v>
      </c>
      <c r="BX92" s="84">
        <f t="shared" si="186"/>
        <v>2105</v>
      </c>
      <c r="BY92" s="111">
        <v>20</v>
      </c>
      <c r="BZ92" s="109">
        <v>335</v>
      </c>
      <c r="CA92" s="109">
        <v>51</v>
      </c>
      <c r="CB92" s="2">
        <v>115</v>
      </c>
      <c r="CC92" s="112">
        <f t="shared" si="187"/>
        <v>7.8094302554027509E-2</v>
      </c>
      <c r="CD92" s="112">
        <f t="shared" si="188"/>
        <v>0.2194203989461799</v>
      </c>
      <c r="CE92" s="112">
        <f t="shared" si="189"/>
        <v>0.26065847367622513</v>
      </c>
      <c r="CF92" s="112">
        <f t="shared" si="190"/>
        <v>0.34226125137211855</v>
      </c>
      <c r="CG92" s="112">
        <f t="shared" si="191"/>
        <v>0.51422550052687044</v>
      </c>
      <c r="CH92" s="87">
        <f t="shared" si="192"/>
        <v>922</v>
      </c>
      <c r="CI92" s="31">
        <f t="shared" si="193"/>
        <v>1068</v>
      </c>
      <c r="CJ92" s="31">
        <f t="shared" si="194"/>
        <v>19</v>
      </c>
      <c r="CK92" s="31">
        <f t="shared" si="195"/>
        <v>47</v>
      </c>
      <c r="CL92" s="31">
        <f t="shared" si="196"/>
        <v>73</v>
      </c>
      <c r="CM92" s="113">
        <f t="shared" si="197"/>
        <v>663</v>
      </c>
      <c r="CN92" s="31">
        <f t="shared" si="198"/>
        <v>102</v>
      </c>
      <c r="CO92" s="31">
        <f t="shared" si="199"/>
        <v>253</v>
      </c>
      <c r="CP92" s="31">
        <f t="shared" si="200"/>
        <v>304</v>
      </c>
      <c r="CQ92" s="31">
        <f t="shared" si="201"/>
        <v>4</v>
      </c>
      <c r="CR92" s="32">
        <v>17</v>
      </c>
      <c r="CS92" s="32">
        <v>42</v>
      </c>
      <c r="CT92" s="32">
        <v>64</v>
      </c>
      <c r="CU92" s="88">
        <f t="shared" si="185"/>
        <v>586</v>
      </c>
      <c r="CV92" s="32">
        <v>100</v>
      </c>
      <c r="CW92" s="32">
        <v>234</v>
      </c>
      <c r="CX92" s="32">
        <v>252</v>
      </c>
      <c r="CY92" s="32">
        <v>0</v>
      </c>
      <c r="CZ92" s="32">
        <v>2</v>
      </c>
      <c r="DA92" s="32">
        <v>5</v>
      </c>
      <c r="DB92" s="32">
        <v>9</v>
      </c>
      <c r="DC92" s="88">
        <f t="shared" si="202"/>
        <v>77</v>
      </c>
      <c r="DD92" s="32">
        <v>2</v>
      </c>
      <c r="DE92" s="32">
        <v>19</v>
      </c>
      <c r="DF92" s="32">
        <v>52</v>
      </c>
      <c r="DG92" s="32">
        <v>4</v>
      </c>
      <c r="DH92" s="32">
        <v>2</v>
      </c>
      <c r="DI92" s="32">
        <v>15</v>
      </c>
      <c r="DJ92" s="32">
        <v>8</v>
      </c>
      <c r="DK92" s="88">
        <f t="shared" si="203"/>
        <v>255</v>
      </c>
      <c r="DL92" s="32">
        <v>41</v>
      </c>
      <c r="DM92" s="32">
        <v>83</v>
      </c>
      <c r="DN92" s="32">
        <v>126</v>
      </c>
      <c r="DO92" s="32">
        <v>5</v>
      </c>
      <c r="DP92" s="32">
        <v>12</v>
      </c>
      <c r="DQ92" s="32">
        <v>44</v>
      </c>
      <c r="DR92" s="32">
        <v>24</v>
      </c>
      <c r="DS92" s="88">
        <f t="shared" si="204"/>
        <v>914</v>
      </c>
      <c r="DT92" s="32">
        <v>7</v>
      </c>
      <c r="DU92" s="32">
        <v>145</v>
      </c>
      <c r="DV92" s="32">
        <v>726</v>
      </c>
      <c r="DW92" s="32">
        <v>36</v>
      </c>
      <c r="DX92" s="32">
        <v>1</v>
      </c>
      <c r="DY92" s="32">
        <v>5</v>
      </c>
      <c r="DZ92" s="32">
        <v>5</v>
      </c>
      <c r="EA92" s="88">
        <f t="shared" si="205"/>
        <v>87</v>
      </c>
      <c r="EB92" s="32">
        <v>9</v>
      </c>
      <c r="EC92" s="32">
        <v>26</v>
      </c>
      <c r="ED92" s="32">
        <v>49</v>
      </c>
      <c r="EE92" s="32">
        <v>3</v>
      </c>
      <c r="EI92" s="88">
        <f t="shared" si="206"/>
        <v>0</v>
      </c>
      <c r="EQ92" s="88">
        <f t="shared" si="207"/>
        <v>0</v>
      </c>
      <c r="EV92" s="32">
        <v>4</v>
      </c>
      <c r="EW92" s="32">
        <v>12</v>
      </c>
      <c r="EX92" s="32">
        <v>12</v>
      </c>
      <c r="EY92" s="88">
        <f t="shared" si="208"/>
        <v>182</v>
      </c>
      <c r="EZ92" s="32">
        <v>0</v>
      </c>
      <c r="FA92" s="32">
        <v>76</v>
      </c>
      <c r="FB92" s="32">
        <v>106</v>
      </c>
      <c r="FC92" s="32">
        <v>0</v>
      </c>
      <c r="FG92" s="88">
        <f t="shared" si="209"/>
        <v>0</v>
      </c>
      <c r="FO92" s="88">
        <f t="shared" si="210"/>
        <v>0</v>
      </c>
      <c r="FW92" s="110">
        <f t="shared" si="211"/>
        <v>0</v>
      </c>
      <c r="GB92" s="110">
        <f t="shared" si="212"/>
        <v>4</v>
      </c>
      <c r="GC92" s="110">
        <f t="shared" si="213"/>
        <v>12</v>
      </c>
      <c r="GD92" s="110">
        <f t="shared" si="214"/>
        <v>12</v>
      </c>
      <c r="GE92" s="110">
        <f t="shared" si="215"/>
        <v>182</v>
      </c>
      <c r="GF92" s="110">
        <f t="shared" si="216"/>
        <v>0</v>
      </c>
      <c r="GG92" s="110">
        <f t="shared" si="217"/>
        <v>76</v>
      </c>
      <c r="GH92" s="110">
        <f t="shared" si="218"/>
        <v>106</v>
      </c>
      <c r="GI92" s="110">
        <f t="shared" si="219"/>
        <v>0</v>
      </c>
      <c r="GJ92" s="114">
        <f t="shared" si="183"/>
        <v>0.18239111904586131</v>
      </c>
      <c r="GK92" s="90">
        <f t="shared" si="184"/>
        <v>-5.3081421502474135E-2</v>
      </c>
      <c r="GL92" s="2" t="s">
        <v>1431</v>
      </c>
      <c r="GM92" s="2" t="s">
        <v>1703</v>
      </c>
      <c r="GN92" s="92" t="s">
        <v>2203</v>
      </c>
      <c r="GO92" s="92" t="s">
        <v>1705</v>
      </c>
      <c r="GP92" s="92" t="s">
        <v>2066</v>
      </c>
      <c r="GQ92" s="2" t="s">
        <v>1980</v>
      </c>
      <c r="GR92" s="115">
        <v>2665</v>
      </c>
      <c r="GS92" s="31">
        <f t="shared" si="220"/>
        <v>15</v>
      </c>
      <c r="GT92" s="31">
        <f t="shared" si="221"/>
        <v>37</v>
      </c>
      <c r="GU92" s="31">
        <f t="shared" si="222"/>
        <v>64</v>
      </c>
      <c r="GV92" s="31">
        <f t="shared" si="223"/>
        <v>1256</v>
      </c>
      <c r="GW92" s="31">
        <f t="shared" si="224"/>
        <v>945</v>
      </c>
      <c r="GX92" s="31">
        <f t="shared" si="225"/>
        <v>1199</v>
      </c>
    </row>
    <row r="93" spans="1:206" ht="15.75" hidden="1" customHeight="1" x14ac:dyDescent="0.25">
      <c r="A93" s="22" t="s">
        <v>1110</v>
      </c>
      <c r="B93" s="2" t="s">
        <v>64</v>
      </c>
      <c r="C93" s="116" t="s">
        <v>85</v>
      </c>
      <c r="D93" s="35" t="s">
        <v>64</v>
      </c>
      <c r="E93" s="117">
        <v>345</v>
      </c>
      <c r="F93" s="117">
        <v>1542</v>
      </c>
      <c r="G93" s="117">
        <v>3709</v>
      </c>
      <c r="H93" s="117">
        <v>5596</v>
      </c>
      <c r="I93" s="95">
        <v>337</v>
      </c>
      <c r="J93" s="118">
        <v>432</v>
      </c>
      <c r="K93" s="118">
        <v>1415</v>
      </c>
      <c r="L93" s="118">
        <v>4105</v>
      </c>
      <c r="M93" s="118">
        <v>5952</v>
      </c>
      <c r="N93" s="119">
        <v>919</v>
      </c>
      <c r="O93" s="119">
        <v>190</v>
      </c>
      <c r="P93" s="120">
        <v>6652</v>
      </c>
      <c r="Q93" s="120">
        <v>8511</v>
      </c>
      <c r="R93" s="120">
        <v>6595</v>
      </c>
      <c r="S93" s="70">
        <f t="shared" si="166"/>
        <v>6.4942874323511729E-2</v>
      </c>
      <c r="T93" s="70">
        <f t="shared" si="167"/>
        <v>0.16625543414404889</v>
      </c>
      <c r="U93" s="70">
        <f t="shared" si="168"/>
        <v>0.23131721665594265</v>
      </c>
      <c r="V93" s="70">
        <f t="shared" si="169"/>
        <v>0.30458096120746725</v>
      </c>
      <c r="W93" s="70">
        <f t="shared" si="170"/>
        <v>0.48309325246398788</v>
      </c>
      <c r="X93" s="121">
        <v>8544</v>
      </c>
      <c r="Y93" s="121">
        <v>6652</v>
      </c>
      <c r="Z93" s="121">
        <v>8511</v>
      </c>
      <c r="AA93" s="121">
        <v>6595</v>
      </c>
      <c r="AB93" s="121">
        <v>2051</v>
      </c>
      <c r="AC93" s="121">
        <v>1863</v>
      </c>
      <c r="AD93" s="17">
        <v>85</v>
      </c>
      <c r="AE93" s="17">
        <v>234</v>
      </c>
      <c r="AF93" s="100">
        <v>358</v>
      </c>
      <c r="AG93" s="101">
        <v>443</v>
      </c>
      <c r="AH93" s="101">
        <v>1434</v>
      </c>
      <c r="AI93" s="101">
        <v>4263</v>
      </c>
      <c r="AJ93" s="101">
        <v>218</v>
      </c>
      <c r="AK93" s="101">
        <f t="shared" si="171"/>
        <v>6358</v>
      </c>
      <c r="AL93" s="101">
        <f t="shared" si="172"/>
        <v>941</v>
      </c>
      <c r="AM93" s="101">
        <v>1159</v>
      </c>
      <c r="AN93" s="102">
        <v>97</v>
      </c>
      <c r="AO93" s="103">
        <v>480</v>
      </c>
      <c r="AP93" s="74">
        <f t="shared" si="173"/>
        <v>6.6596512327119661E-2</v>
      </c>
      <c r="AQ93" s="74">
        <f t="shared" si="174"/>
        <v>0.16848783926683117</v>
      </c>
      <c r="AR93" s="104">
        <f t="shared" si="175"/>
        <v>0.23894659435609891</v>
      </c>
      <c r="AS93" s="104">
        <f t="shared" si="176"/>
        <v>0.31484178472130281</v>
      </c>
      <c r="AT93" s="104">
        <f t="shared" si="177"/>
        <v>0.50371493555724034</v>
      </c>
      <c r="AU93" s="105">
        <v>6547</v>
      </c>
      <c r="AV93" s="105">
        <v>8687</v>
      </c>
      <c r="AW93" s="105">
        <v>6662</v>
      </c>
      <c r="AX93" s="100">
        <v>361</v>
      </c>
      <c r="AY93" s="106">
        <v>6499</v>
      </c>
      <c r="AZ93" s="106">
        <v>403</v>
      </c>
      <c r="BA93" s="106">
        <v>1597</v>
      </c>
      <c r="BB93" s="106">
        <v>4219</v>
      </c>
      <c r="BC93" s="106">
        <v>280</v>
      </c>
      <c r="BD93" s="107">
        <v>976</v>
      </c>
      <c r="BE93" s="108">
        <v>222</v>
      </c>
      <c r="BF93" s="82">
        <f t="shared" si="178"/>
        <v>6.0492344641248877E-2</v>
      </c>
      <c r="BG93" s="82">
        <f t="shared" si="179"/>
        <v>0.18383791872913549</v>
      </c>
      <c r="BH93" s="83">
        <f t="shared" si="180"/>
        <v>0.23945012787723785</v>
      </c>
      <c r="BI93" s="83">
        <f t="shared" si="181"/>
        <v>0.31771038466587898</v>
      </c>
      <c r="BJ93" s="83">
        <f t="shared" si="182"/>
        <v>0.49534137773025816</v>
      </c>
      <c r="BK93" s="2">
        <v>6847</v>
      </c>
      <c r="BL93" s="2">
        <v>9050</v>
      </c>
      <c r="BM93" s="2">
        <v>6663</v>
      </c>
      <c r="BN93" s="2">
        <v>4600</v>
      </c>
      <c r="BO93" s="2">
        <v>2109</v>
      </c>
      <c r="BP93" s="2">
        <v>1989</v>
      </c>
      <c r="BQ93" s="109">
        <v>90</v>
      </c>
      <c r="BR93" s="109">
        <v>362</v>
      </c>
      <c r="BS93" s="110">
        <v>256</v>
      </c>
      <c r="BT93" s="109">
        <v>423</v>
      </c>
      <c r="BU93" s="109">
        <v>1508</v>
      </c>
      <c r="BV93" s="109">
        <v>4459</v>
      </c>
      <c r="BW93" s="109">
        <v>287</v>
      </c>
      <c r="BX93" s="84">
        <f t="shared" si="186"/>
        <v>6677</v>
      </c>
      <c r="BY93" s="111">
        <v>72</v>
      </c>
      <c r="BZ93" s="109">
        <v>1052</v>
      </c>
      <c r="CA93" s="109">
        <v>283</v>
      </c>
      <c r="CB93" s="2">
        <v>388</v>
      </c>
      <c r="CC93" s="112">
        <f t="shared" si="187"/>
        <v>6.1778881261866508E-2</v>
      </c>
      <c r="CD93" s="112">
        <f t="shared" si="188"/>
        <v>0.16662983425414366</v>
      </c>
      <c r="CE93" s="112">
        <f t="shared" si="189"/>
        <v>0.23661347517730497</v>
      </c>
      <c r="CF93" s="112">
        <f t="shared" si="190"/>
        <v>0.3127983198625342</v>
      </c>
      <c r="CG93" s="112">
        <f t="shared" si="191"/>
        <v>0.51133123217769771</v>
      </c>
      <c r="CH93" s="87">
        <f t="shared" si="192"/>
        <v>3256</v>
      </c>
      <c r="CI93" s="31">
        <f t="shared" si="193"/>
        <v>3925</v>
      </c>
      <c r="CJ93" s="31">
        <f t="shared" si="194"/>
        <v>12</v>
      </c>
      <c r="CK93" s="31">
        <f t="shared" si="195"/>
        <v>34</v>
      </c>
      <c r="CL93" s="31">
        <f t="shared" si="196"/>
        <v>56</v>
      </c>
      <c r="CM93" s="113">
        <f t="shared" si="197"/>
        <v>525</v>
      </c>
      <c r="CN93" s="31">
        <f t="shared" si="198"/>
        <v>56</v>
      </c>
      <c r="CO93" s="31">
        <f t="shared" si="199"/>
        <v>178</v>
      </c>
      <c r="CP93" s="31">
        <f t="shared" si="200"/>
        <v>241</v>
      </c>
      <c r="CQ93" s="31">
        <f t="shared" si="201"/>
        <v>50</v>
      </c>
      <c r="CR93" s="32">
        <v>8</v>
      </c>
      <c r="CS93" s="32">
        <v>26</v>
      </c>
      <c r="CT93" s="32">
        <v>43</v>
      </c>
      <c r="CU93" s="88">
        <f t="shared" si="185"/>
        <v>399</v>
      </c>
      <c r="CV93" s="32">
        <v>51</v>
      </c>
      <c r="CW93" s="32">
        <v>127</v>
      </c>
      <c r="CX93" s="32">
        <v>172</v>
      </c>
      <c r="CY93" s="32">
        <v>49</v>
      </c>
      <c r="CZ93" s="32">
        <v>4</v>
      </c>
      <c r="DA93" s="32">
        <v>8</v>
      </c>
      <c r="DB93" s="32">
        <v>13</v>
      </c>
      <c r="DC93" s="88">
        <f t="shared" si="202"/>
        <v>126</v>
      </c>
      <c r="DD93" s="32">
        <v>5</v>
      </c>
      <c r="DE93" s="32">
        <v>51</v>
      </c>
      <c r="DF93" s="32">
        <v>69</v>
      </c>
      <c r="DG93" s="32">
        <v>1</v>
      </c>
      <c r="DH93" s="32">
        <v>11</v>
      </c>
      <c r="DI93" s="32">
        <v>97</v>
      </c>
      <c r="DJ93" s="32">
        <v>58</v>
      </c>
      <c r="DK93" s="88">
        <f t="shared" si="203"/>
        <v>1733</v>
      </c>
      <c r="DL93" s="32">
        <v>307</v>
      </c>
      <c r="DM93" s="32">
        <v>629</v>
      </c>
      <c r="DN93" s="32">
        <v>752</v>
      </c>
      <c r="DO93" s="32">
        <v>45</v>
      </c>
      <c r="DP93" s="32">
        <v>58</v>
      </c>
      <c r="DQ93" s="32">
        <v>206</v>
      </c>
      <c r="DR93" s="32">
        <v>113</v>
      </c>
      <c r="DS93" s="88">
        <f t="shared" si="204"/>
        <v>4098</v>
      </c>
      <c r="DT93" s="32">
        <v>22</v>
      </c>
      <c r="DU93" s="32">
        <v>556</v>
      </c>
      <c r="DV93" s="32">
        <v>3297</v>
      </c>
      <c r="DW93" s="32">
        <v>223</v>
      </c>
      <c r="DX93" s="32">
        <v>3</v>
      </c>
      <c r="DY93" s="32">
        <v>7</v>
      </c>
      <c r="DZ93" s="32">
        <v>11</v>
      </c>
      <c r="EA93" s="88">
        <f t="shared" si="205"/>
        <v>103</v>
      </c>
      <c r="EB93" s="32">
        <v>6</v>
      </c>
      <c r="EC93" s="32">
        <v>33</v>
      </c>
      <c r="ED93" s="32">
        <v>57</v>
      </c>
      <c r="EE93" s="32">
        <v>7</v>
      </c>
      <c r="EF93" s="32">
        <v>3</v>
      </c>
      <c r="EG93" s="32">
        <v>9</v>
      </c>
      <c r="EH93" s="32">
        <v>9</v>
      </c>
      <c r="EI93" s="88">
        <f t="shared" si="206"/>
        <v>100</v>
      </c>
      <c r="EJ93" s="32">
        <v>31</v>
      </c>
      <c r="EK93" s="32">
        <v>37</v>
      </c>
      <c r="EL93" s="32">
        <v>30</v>
      </c>
      <c r="EM93" s="32">
        <v>2</v>
      </c>
      <c r="EQ93" s="88">
        <f t="shared" si="207"/>
        <v>0</v>
      </c>
      <c r="EV93" s="32">
        <v>3</v>
      </c>
      <c r="EW93" s="32">
        <v>9</v>
      </c>
      <c r="EX93" s="32">
        <v>9</v>
      </c>
      <c r="EY93" s="88">
        <f t="shared" si="208"/>
        <v>162</v>
      </c>
      <c r="EZ93" s="32">
        <v>1</v>
      </c>
      <c r="FA93" s="32">
        <v>75</v>
      </c>
      <c r="FB93" s="32">
        <v>82</v>
      </c>
      <c r="FC93" s="32">
        <v>4</v>
      </c>
      <c r="FG93" s="88">
        <f t="shared" si="209"/>
        <v>0</v>
      </c>
      <c r="FO93" s="88">
        <f t="shared" si="210"/>
        <v>0</v>
      </c>
      <c r="FW93" s="110">
        <f t="shared" si="211"/>
        <v>0</v>
      </c>
      <c r="GB93" s="110">
        <f t="shared" si="212"/>
        <v>3</v>
      </c>
      <c r="GC93" s="110">
        <f t="shared" si="213"/>
        <v>9</v>
      </c>
      <c r="GD93" s="110">
        <f t="shared" si="214"/>
        <v>9</v>
      </c>
      <c r="GE93" s="110">
        <f t="shared" si="215"/>
        <v>162</v>
      </c>
      <c r="GF93" s="110">
        <f t="shared" si="216"/>
        <v>1</v>
      </c>
      <c r="GG93" s="110">
        <f t="shared" si="217"/>
        <v>75</v>
      </c>
      <c r="GH93" s="110">
        <f t="shared" si="218"/>
        <v>82</v>
      </c>
      <c r="GI93" s="110">
        <f t="shared" si="219"/>
        <v>4</v>
      </c>
      <c r="GJ93" s="114">
        <f t="shared" si="183"/>
        <v>5.8452440744480971E-2</v>
      </c>
      <c r="GK93" s="90">
        <f t="shared" si="184"/>
        <v>2.7388829050623172E-2</v>
      </c>
      <c r="GL93" s="92" t="s">
        <v>1606</v>
      </c>
      <c r="GM93" s="2" t="s">
        <v>1952</v>
      </c>
      <c r="GN93" s="2" t="s">
        <v>2240</v>
      </c>
      <c r="GO93" s="92" t="s">
        <v>2171</v>
      </c>
      <c r="GP93" s="92" t="s">
        <v>2215</v>
      </c>
      <c r="GQ93" s="2" t="s">
        <v>2103</v>
      </c>
      <c r="GR93" s="115">
        <v>9003</v>
      </c>
      <c r="GS93" s="31">
        <f t="shared" si="220"/>
        <v>72</v>
      </c>
      <c r="GT93" s="31">
        <f t="shared" si="221"/>
        <v>182</v>
      </c>
      <c r="GU93" s="31">
        <f t="shared" si="222"/>
        <v>310</v>
      </c>
      <c r="GV93" s="31">
        <f t="shared" si="223"/>
        <v>5934</v>
      </c>
      <c r="GW93" s="31">
        <f t="shared" si="224"/>
        <v>4381</v>
      </c>
      <c r="GX93" s="31">
        <f t="shared" si="225"/>
        <v>5599</v>
      </c>
    </row>
    <row r="94" spans="1:206" ht="15.75" hidden="1" customHeight="1" x14ac:dyDescent="0.25">
      <c r="A94" s="22" t="s">
        <v>1110</v>
      </c>
      <c r="B94" s="2" t="s">
        <v>64</v>
      </c>
      <c r="C94" s="116" t="s">
        <v>86</v>
      </c>
      <c r="D94" s="35" t="s">
        <v>64</v>
      </c>
      <c r="E94" s="117">
        <v>23</v>
      </c>
      <c r="F94" s="117">
        <v>162</v>
      </c>
      <c r="G94" s="117">
        <v>241</v>
      </c>
      <c r="H94" s="117">
        <v>426</v>
      </c>
      <c r="I94" s="95">
        <v>32</v>
      </c>
      <c r="J94" s="118">
        <v>32</v>
      </c>
      <c r="K94" s="118">
        <v>168</v>
      </c>
      <c r="L94" s="118">
        <v>266</v>
      </c>
      <c r="M94" s="118">
        <v>466</v>
      </c>
      <c r="N94" s="119">
        <v>52</v>
      </c>
      <c r="O94" s="119">
        <v>26</v>
      </c>
      <c r="P94" s="120">
        <v>358</v>
      </c>
      <c r="Q94" s="120">
        <v>433</v>
      </c>
      <c r="R94" s="120">
        <v>361</v>
      </c>
      <c r="S94" s="70">
        <f t="shared" si="166"/>
        <v>8.9385474860335198E-2</v>
      </c>
      <c r="T94" s="70">
        <f t="shared" si="167"/>
        <v>0.38799076212471134</v>
      </c>
      <c r="U94" s="70">
        <f t="shared" si="168"/>
        <v>0.359375</v>
      </c>
      <c r="V94" s="70">
        <f t="shared" si="169"/>
        <v>0.48110831234256929</v>
      </c>
      <c r="W94" s="70">
        <f t="shared" si="170"/>
        <v>0.59279778393351801</v>
      </c>
      <c r="X94" s="121">
        <v>446</v>
      </c>
      <c r="Y94" s="121">
        <v>358</v>
      </c>
      <c r="Z94" s="121">
        <v>433</v>
      </c>
      <c r="AA94" s="121">
        <v>361</v>
      </c>
      <c r="AB94" s="121">
        <v>93</v>
      </c>
      <c r="AC94" s="121">
        <v>88</v>
      </c>
      <c r="AD94" s="17">
        <v>18</v>
      </c>
      <c r="AE94" s="17">
        <v>30</v>
      </c>
      <c r="AF94" s="100">
        <v>32</v>
      </c>
      <c r="AG94" s="101">
        <v>23</v>
      </c>
      <c r="AH94" s="101">
        <v>144</v>
      </c>
      <c r="AI94" s="101">
        <v>297</v>
      </c>
      <c r="AJ94" s="101">
        <v>6</v>
      </c>
      <c r="AK94" s="101">
        <f t="shared" si="171"/>
        <v>470</v>
      </c>
      <c r="AL94" s="101">
        <f t="shared" si="172"/>
        <v>50</v>
      </c>
      <c r="AM94" s="101">
        <v>56</v>
      </c>
      <c r="AN94" s="102">
        <v>17</v>
      </c>
      <c r="AO94" s="103">
        <v>32</v>
      </c>
      <c r="AP94" s="74">
        <f t="shared" si="173"/>
        <v>6.4245810055865923E-2</v>
      </c>
      <c r="AQ94" s="74">
        <f t="shared" si="174"/>
        <v>0.33256351039260967</v>
      </c>
      <c r="AR94" s="104">
        <f t="shared" si="175"/>
        <v>0.359375</v>
      </c>
      <c r="AS94" s="104">
        <f t="shared" si="176"/>
        <v>0.49244332493702769</v>
      </c>
      <c r="AT94" s="104">
        <f t="shared" si="177"/>
        <v>0.68421052631578949</v>
      </c>
      <c r="AU94" s="105">
        <v>335</v>
      </c>
      <c r="AV94" s="105">
        <v>443</v>
      </c>
      <c r="AW94" s="105">
        <v>278</v>
      </c>
      <c r="AX94" s="100">
        <v>36</v>
      </c>
      <c r="AY94" s="106">
        <v>497</v>
      </c>
      <c r="AZ94" s="106">
        <v>33</v>
      </c>
      <c r="BA94" s="106">
        <v>179</v>
      </c>
      <c r="BB94" s="106">
        <v>274</v>
      </c>
      <c r="BC94" s="106">
        <v>11</v>
      </c>
      <c r="BD94" s="107">
        <v>42</v>
      </c>
      <c r="BE94" s="108">
        <v>18</v>
      </c>
      <c r="BF94" s="82">
        <f t="shared" si="178"/>
        <v>0.11870503597122302</v>
      </c>
      <c r="BG94" s="82">
        <f t="shared" si="179"/>
        <v>0.40406320541760721</v>
      </c>
      <c r="BH94" s="83">
        <f t="shared" si="180"/>
        <v>0.42045454545454547</v>
      </c>
      <c r="BI94" s="83">
        <f t="shared" si="181"/>
        <v>0.52827763496143954</v>
      </c>
      <c r="BJ94" s="83">
        <f t="shared" si="182"/>
        <v>0.69253731343283587</v>
      </c>
      <c r="BK94" s="2">
        <v>362</v>
      </c>
      <c r="BL94" s="2">
        <v>436</v>
      </c>
      <c r="BM94" s="2">
        <v>288</v>
      </c>
      <c r="BN94" s="2">
        <v>192</v>
      </c>
      <c r="BO94" s="2">
        <v>88</v>
      </c>
      <c r="BP94" s="2">
        <v>83</v>
      </c>
      <c r="BQ94" s="109">
        <v>19</v>
      </c>
      <c r="BR94" s="109">
        <v>39</v>
      </c>
      <c r="BS94" s="110">
        <v>32</v>
      </c>
      <c r="BT94" s="109">
        <v>49</v>
      </c>
      <c r="BU94" s="109">
        <v>179</v>
      </c>
      <c r="BV94" s="109">
        <v>334</v>
      </c>
      <c r="BW94" s="109">
        <v>8</v>
      </c>
      <c r="BX94" s="84">
        <f t="shared" si="186"/>
        <v>570</v>
      </c>
      <c r="BY94" s="111">
        <v>7</v>
      </c>
      <c r="BZ94" s="109">
        <v>69</v>
      </c>
      <c r="CA94" s="109">
        <v>8</v>
      </c>
      <c r="CB94" s="2">
        <v>21</v>
      </c>
      <c r="CC94" s="112">
        <f t="shared" si="187"/>
        <v>0.13535911602209943</v>
      </c>
      <c r="CD94" s="112">
        <f t="shared" si="188"/>
        <v>0.41055045871559631</v>
      </c>
      <c r="CE94" s="112">
        <f t="shared" si="189"/>
        <v>0.45395948434622468</v>
      </c>
      <c r="CF94" s="112">
        <f t="shared" si="190"/>
        <v>0.61325966850828728</v>
      </c>
      <c r="CG94" s="112">
        <f t="shared" si="191"/>
        <v>0.92013888888888884</v>
      </c>
      <c r="CH94" s="87">
        <f t="shared" si="192"/>
        <v>23</v>
      </c>
      <c r="CI94" s="31">
        <f t="shared" si="193"/>
        <v>21</v>
      </c>
      <c r="CJ94" s="31">
        <f t="shared" si="194"/>
        <v>1</v>
      </c>
      <c r="CK94" s="31">
        <f t="shared" si="195"/>
        <v>2</v>
      </c>
      <c r="CL94" s="31">
        <f t="shared" si="196"/>
        <v>2</v>
      </c>
      <c r="CM94" s="113">
        <f t="shared" si="197"/>
        <v>42</v>
      </c>
      <c r="CN94" s="31">
        <f t="shared" si="198"/>
        <v>9</v>
      </c>
      <c r="CO94" s="31">
        <f t="shared" si="199"/>
        <v>9</v>
      </c>
      <c r="CP94" s="31">
        <f t="shared" si="200"/>
        <v>2</v>
      </c>
      <c r="CQ94" s="31">
        <f t="shared" si="201"/>
        <v>22</v>
      </c>
      <c r="CR94" s="32">
        <v>1</v>
      </c>
      <c r="CS94" s="32">
        <v>2</v>
      </c>
      <c r="CT94" s="32">
        <v>2</v>
      </c>
      <c r="CU94" s="88">
        <f t="shared" si="185"/>
        <v>42</v>
      </c>
      <c r="CV94" s="32">
        <v>9</v>
      </c>
      <c r="CW94" s="32">
        <v>9</v>
      </c>
      <c r="CX94" s="32">
        <v>2</v>
      </c>
      <c r="CY94" s="32">
        <v>22</v>
      </c>
      <c r="DC94" s="88">
        <f t="shared" si="202"/>
        <v>0</v>
      </c>
      <c r="DH94" s="32">
        <v>1</v>
      </c>
      <c r="DI94" s="32">
        <v>5</v>
      </c>
      <c r="DJ94" s="32">
        <v>6</v>
      </c>
      <c r="DK94" s="88">
        <f t="shared" si="203"/>
        <v>83</v>
      </c>
      <c r="DL94" s="32">
        <v>18</v>
      </c>
      <c r="DM94" s="32">
        <v>30</v>
      </c>
      <c r="DN94" s="32">
        <v>35</v>
      </c>
      <c r="DO94" s="32">
        <v>0</v>
      </c>
      <c r="DP94" s="32">
        <v>15</v>
      </c>
      <c r="DQ94" s="32">
        <v>25</v>
      </c>
      <c r="DR94" s="32">
        <v>18</v>
      </c>
      <c r="DS94" s="88">
        <f t="shared" si="204"/>
        <v>373</v>
      </c>
      <c r="DT94" s="32">
        <v>7</v>
      </c>
      <c r="DU94" s="32">
        <v>97</v>
      </c>
      <c r="DV94" s="32">
        <v>261</v>
      </c>
      <c r="DW94" s="32">
        <v>8</v>
      </c>
      <c r="DX94" s="32">
        <v>1</v>
      </c>
      <c r="DY94" s="32">
        <v>3</v>
      </c>
      <c r="DZ94" s="32">
        <v>3</v>
      </c>
      <c r="EA94" s="88">
        <f t="shared" si="205"/>
        <v>40</v>
      </c>
      <c r="EB94" s="32">
        <v>15</v>
      </c>
      <c r="EC94" s="32">
        <v>11</v>
      </c>
      <c r="ED94" s="32">
        <v>14</v>
      </c>
      <c r="EI94" s="88">
        <f t="shared" si="206"/>
        <v>0</v>
      </c>
      <c r="EQ94" s="88">
        <f t="shared" si="207"/>
        <v>0</v>
      </c>
      <c r="EV94" s="32">
        <v>1</v>
      </c>
      <c r="EW94" s="32">
        <v>4</v>
      </c>
      <c r="EX94" s="32">
        <v>3</v>
      </c>
      <c r="EY94" s="88">
        <f t="shared" si="208"/>
        <v>54</v>
      </c>
      <c r="EZ94" s="32">
        <v>0</v>
      </c>
      <c r="FA94" s="32">
        <v>32</v>
      </c>
      <c r="FB94" s="32">
        <v>22</v>
      </c>
      <c r="FC94" s="32">
        <v>0</v>
      </c>
      <c r="FG94" s="88">
        <f t="shared" si="209"/>
        <v>0</v>
      </c>
      <c r="FO94" s="88">
        <f t="shared" si="210"/>
        <v>0</v>
      </c>
      <c r="FW94" s="110">
        <f t="shared" si="211"/>
        <v>0</v>
      </c>
      <c r="GB94" s="110">
        <f t="shared" si="212"/>
        <v>1</v>
      </c>
      <c r="GC94" s="110">
        <f t="shared" si="213"/>
        <v>4</v>
      </c>
      <c r="GD94" s="110">
        <f t="shared" si="214"/>
        <v>3</v>
      </c>
      <c r="GE94" s="110">
        <f t="shared" si="215"/>
        <v>54</v>
      </c>
      <c r="GF94" s="110">
        <f t="shared" si="216"/>
        <v>0</v>
      </c>
      <c r="GG94" s="110">
        <f t="shared" si="217"/>
        <v>32</v>
      </c>
      <c r="GH94" s="110">
        <f t="shared" si="218"/>
        <v>22</v>
      </c>
      <c r="GI94" s="110">
        <f t="shared" si="219"/>
        <v>0</v>
      </c>
      <c r="GJ94" s="114">
        <f t="shared" si="183"/>
        <v>0.55219691069574239</v>
      </c>
      <c r="GK94" s="90">
        <f t="shared" si="184"/>
        <v>0.14688128772635814</v>
      </c>
      <c r="GL94" s="92" t="s">
        <v>1553</v>
      </c>
      <c r="GM94" s="92" t="s">
        <v>2052</v>
      </c>
      <c r="GN94" s="92" t="s">
        <v>1986</v>
      </c>
      <c r="GO94" s="2" t="s">
        <v>1597</v>
      </c>
      <c r="GP94" s="2" t="s">
        <v>1472</v>
      </c>
      <c r="GQ94" s="2" t="s">
        <v>1596</v>
      </c>
      <c r="GR94" s="115">
        <v>444</v>
      </c>
      <c r="GS94" s="31">
        <f t="shared" si="220"/>
        <v>17</v>
      </c>
      <c r="GT94" s="31">
        <f t="shared" si="221"/>
        <v>27</v>
      </c>
      <c r="GU94" s="31">
        <f t="shared" si="222"/>
        <v>33</v>
      </c>
      <c r="GV94" s="31">
        <f t="shared" si="223"/>
        <v>496</v>
      </c>
      <c r="GW94" s="31">
        <f t="shared" si="224"/>
        <v>318</v>
      </c>
      <c r="GX94" s="31">
        <f t="shared" si="225"/>
        <v>456</v>
      </c>
    </row>
    <row r="95" spans="1:206" ht="15.75" hidden="1" customHeight="1" x14ac:dyDescent="0.25">
      <c r="A95" s="22" t="s">
        <v>1110</v>
      </c>
      <c r="B95" s="2" t="s">
        <v>64</v>
      </c>
      <c r="C95" s="116" t="s">
        <v>87</v>
      </c>
      <c r="D95" s="35" t="s">
        <v>64</v>
      </c>
      <c r="E95" s="117">
        <v>1215</v>
      </c>
      <c r="F95" s="117">
        <v>3463</v>
      </c>
      <c r="G95" s="117">
        <v>5335</v>
      </c>
      <c r="H95" s="117">
        <v>10013</v>
      </c>
      <c r="I95" s="95">
        <v>695</v>
      </c>
      <c r="J95" s="118">
        <v>1174</v>
      </c>
      <c r="K95" s="118">
        <v>3117</v>
      </c>
      <c r="L95" s="118">
        <v>5445</v>
      </c>
      <c r="M95" s="118">
        <v>9736</v>
      </c>
      <c r="N95" s="119">
        <v>1255</v>
      </c>
      <c r="O95" s="119">
        <v>157</v>
      </c>
      <c r="P95" s="120">
        <v>6569</v>
      </c>
      <c r="Q95" s="120">
        <v>8113</v>
      </c>
      <c r="R95" s="120">
        <v>6140</v>
      </c>
      <c r="S95" s="70">
        <f t="shared" si="166"/>
        <v>0.17871822195159082</v>
      </c>
      <c r="T95" s="70">
        <f t="shared" si="167"/>
        <v>0.38419820041908048</v>
      </c>
      <c r="U95" s="70">
        <f t="shared" si="168"/>
        <v>0.40730957640956683</v>
      </c>
      <c r="V95" s="70">
        <f t="shared" si="169"/>
        <v>0.51266400056128536</v>
      </c>
      <c r="W95" s="70">
        <f t="shared" si="170"/>
        <v>0.6824104234527687</v>
      </c>
      <c r="X95" s="121">
        <v>8201</v>
      </c>
      <c r="Y95" s="121">
        <v>6569</v>
      </c>
      <c r="Z95" s="121">
        <v>8113</v>
      </c>
      <c r="AA95" s="121">
        <v>6140</v>
      </c>
      <c r="AB95" s="121">
        <v>2190</v>
      </c>
      <c r="AC95" s="121">
        <v>1795</v>
      </c>
      <c r="AD95" s="17">
        <v>177</v>
      </c>
      <c r="AE95" s="17">
        <v>501</v>
      </c>
      <c r="AF95" s="100">
        <v>622</v>
      </c>
      <c r="AG95" s="101">
        <v>984</v>
      </c>
      <c r="AH95" s="101">
        <v>2949</v>
      </c>
      <c r="AI95" s="101">
        <v>5303</v>
      </c>
      <c r="AJ95" s="101">
        <v>259</v>
      </c>
      <c r="AK95" s="101">
        <f t="shared" si="171"/>
        <v>9495</v>
      </c>
      <c r="AL95" s="101">
        <f t="shared" si="172"/>
        <v>1327</v>
      </c>
      <c r="AM95" s="101">
        <v>1586</v>
      </c>
      <c r="AN95" s="102">
        <v>124</v>
      </c>
      <c r="AO95" s="103">
        <v>481</v>
      </c>
      <c r="AP95" s="74">
        <f t="shared" si="173"/>
        <v>0.14979448926777286</v>
      </c>
      <c r="AQ95" s="74">
        <f t="shared" si="174"/>
        <v>0.36349069394798472</v>
      </c>
      <c r="AR95" s="104">
        <f t="shared" si="175"/>
        <v>0.37983863221592545</v>
      </c>
      <c r="AS95" s="104">
        <f t="shared" si="176"/>
        <v>0.48586262541219394</v>
      </c>
      <c r="AT95" s="104">
        <f t="shared" si="177"/>
        <v>0.64755700325732901</v>
      </c>
      <c r="AU95" s="105">
        <v>6425</v>
      </c>
      <c r="AV95" s="105">
        <v>8644</v>
      </c>
      <c r="AW95" s="105">
        <v>6885</v>
      </c>
      <c r="AX95" s="100">
        <v>702</v>
      </c>
      <c r="AY95" s="106">
        <v>10464</v>
      </c>
      <c r="AZ95" s="106">
        <v>1376</v>
      </c>
      <c r="BA95" s="106">
        <v>3456</v>
      </c>
      <c r="BB95" s="106">
        <v>5324</v>
      </c>
      <c r="BC95" s="106">
        <v>308</v>
      </c>
      <c r="BD95" s="107">
        <v>1322</v>
      </c>
      <c r="BE95" s="108">
        <v>192</v>
      </c>
      <c r="BF95" s="82">
        <f t="shared" si="178"/>
        <v>0.1998547567175018</v>
      </c>
      <c r="BG95" s="82">
        <f t="shared" si="179"/>
        <v>0.39981490050902357</v>
      </c>
      <c r="BH95" s="83">
        <f t="shared" si="180"/>
        <v>0.40238680878199873</v>
      </c>
      <c r="BI95" s="83">
        <f t="shared" si="181"/>
        <v>0.49492335257814057</v>
      </c>
      <c r="BJ95" s="83">
        <f t="shared" si="182"/>
        <v>0.62287937743190658</v>
      </c>
      <c r="BK95" s="2">
        <v>7171</v>
      </c>
      <c r="BL95" s="2">
        <v>9524</v>
      </c>
      <c r="BM95" s="2">
        <v>6834</v>
      </c>
      <c r="BN95" s="2">
        <v>4767</v>
      </c>
      <c r="BO95" s="2">
        <v>2290</v>
      </c>
      <c r="BP95" s="2">
        <v>1930</v>
      </c>
      <c r="BQ95" s="109">
        <v>207</v>
      </c>
      <c r="BR95" s="109">
        <v>759</v>
      </c>
      <c r="BS95" s="110">
        <v>805</v>
      </c>
      <c r="BT95" s="109">
        <v>1529</v>
      </c>
      <c r="BU95" s="109">
        <v>3669</v>
      </c>
      <c r="BV95" s="109">
        <v>5857</v>
      </c>
      <c r="BW95" s="109">
        <v>355</v>
      </c>
      <c r="BX95" s="84">
        <f t="shared" si="186"/>
        <v>11410</v>
      </c>
      <c r="BY95" s="111">
        <v>70</v>
      </c>
      <c r="BZ95" s="109">
        <v>1441</v>
      </c>
      <c r="CA95" s="109">
        <v>356</v>
      </c>
      <c r="CB95" s="2">
        <v>319</v>
      </c>
      <c r="CC95" s="112">
        <f t="shared" si="187"/>
        <v>0.21321991354064984</v>
      </c>
      <c r="CD95" s="112">
        <f t="shared" si="188"/>
        <v>0.38523729525409489</v>
      </c>
      <c r="CE95" s="112">
        <f t="shared" si="189"/>
        <v>0.40860215053763443</v>
      </c>
      <c r="CF95" s="112">
        <f t="shared" si="190"/>
        <v>0.49425357623181321</v>
      </c>
      <c r="CG95" s="112">
        <f t="shared" si="191"/>
        <v>0.64618086040386302</v>
      </c>
      <c r="CH95" s="87">
        <f t="shared" si="192"/>
        <v>2418</v>
      </c>
      <c r="CI95" s="31">
        <f t="shared" si="193"/>
        <v>2948</v>
      </c>
      <c r="CJ95" s="31">
        <f t="shared" si="194"/>
        <v>88</v>
      </c>
      <c r="CK95" s="31">
        <f t="shared" si="195"/>
        <v>271</v>
      </c>
      <c r="CL95" s="31">
        <f t="shared" si="196"/>
        <v>428</v>
      </c>
      <c r="CM95" s="113">
        <f t="shared" si="197"/>
        <v>3380</v>
      </c>
      <c r="CN95" s="31">
        <f t="shared" si="198"/>
        <v>702</v>
      </c>
      <c r="CO95" s="31">
        <f t="shared" si="199"/>
        <v>1276</v>
      </c>
      <c r="CP95" s="31">
        <f t="shared" si="200"/>
        <v>1382</v>
      </c>
      <c r="CQ95" s="31">
        <f t="shared" si="201"/>
        <v>20</v>
      </c>
      <c r="CR95" s="32">
        <v>61</v>
      </c>
      <c r="CS95" s="32">
        <v>203</v>
      </c>
      <c r="CT95" s="32">
        <v>329</v>
      </c>
      <c r="CU95" s="88">
        <f t="shared" si="185"/>
        <v>2511</v>
      </c>
      <c r="CV95" s="32">
        <v>614</v>
      </c>
      <c r="CW95" s="32">
        <v>1032</v>
      </c>
      <c r="CX95" s="32">
        <v>865</v>
      </c>
      <c r="CY95" s="32">
        <v>0</v>
      </c>
      <c r="CZ95" s="32">
        <v>27</v>
      </c>
      <c r="DA95" s="32">
        <v>68</v>
      </c>
      <c r="DB95" s="32">
        <v>99</v>
      </c>
      <c r="DC95" s="88">
        <f t="shared" si="202"/>
        <v>869</v>
      </c>
      <c r="DD95" s="32">
        <v>88</v>
      </c>
      <c r="DE95" s="32">
        <v>244</v>
      </c>
      <c r="DF95" s="32">
        <v>517</v>
      </c>
      <c r="DG95" s="32">
        <v>20</v>
      </c>
      <c r="DH95" s="32">
        <v>10</v>
      </c>
      <c r="DI95" s="32">
        <v>99</v>
      </c>
      <c r="DJ95" s="32">
        <v>54</v>
      </c>
      <c r="DK95" s="88">
        <f t="shared" si="203"/>
        <v>1784</v>
      </c>
      <c r="DL95" s="32">
        <v>198</v>
      </c>
      <c r="DM95" s="32">
        <v>783</v>
      </c>
      <c r="DN95" s="32">
        <v>763</v>
      </c>
      <c r="DO95" s="32">
        <v>40</v>
      </c>
      <c r="DP95" s="32">
        <v>70</v>
      </c>
      <c r="DQ95" s="32">
        <v>217</v>
      </c>
      <c r="DR95" s="32">
        <v>127</v>
      </c>
      <c r="DS95" s="88">
        <f t="shared" si="204"/>
        <v>4157</v>
      </c>
      <c r="DT95" s="32">
        <v>15</v>
      </c>
      <c r="DU95" s="32">
        <v>772</v>
      </c>
      <c r="DV95" s="32">
        <v>3150</v>
      </c>
      <c r="DW95" s="32">
        <v>220</v>
      </c>
      <c r="DX95" s="32">
        <v>5</v>
      </c>
      <c r="DY95" s="32">
        <v>14</v>
      </c>
      <c r="DZ95" s="32">
        <v>14</v>
      </c>
      <c r="EA95" s="88">
        <f t="shared" si="205"/>
        <v>192</v>
      </c>
      <c r="EB95" s="32">
        <v>34</v>
      </c>
      <c r="EC95" s="32">
        <v>62</v>
      </c>
      <c r="ED95" s="32">
        <v>91</v>
      </c>
      <c r="EE95" s="32">
        <v>5</v>
      </c>
      <c r="EF95" s="32">
        <v>18</v>
      </c>
      <c r="EG95" s="32">
        <v>81</v>
      </c>
      <c r="EH95" s="32">
        <v>104</v>
      </c>
      <c r="EI95" s="88">
        <f t="shared" si="206"/>
        <v>753</v>
      </c>
      <c r="EJ95" s="32">
        <v>285</v>
      </c>
      <c r="EK95" s="32">
        <v>277</v>
      </c>
      <c r="EL95" s="32">
        <v>174</v>
      </c>
      <c r="EM95" s="32">
        <v>17</v>
      </c>
      <c r="EN95" s="32">
        <v>5</v>
      </c>
      <c r="EO95" s="32">
        <v>34</v>
      </c>
      <c r="EP95" s="32">
        <v>33</v>
      </c>
      <c r="EQ95" s="88">
        <f t="shared" si="207"/>
        <v>466</v>
      </c>
      <c r="ER95" s="32">
        <v>143</v>
      </c>
      <c r="ES95" s="32">
        <v>196</v>
      </c>
      <c r="ET95" s="32">
        <v>125</v>
      </c>
      <c r="EU95" s="32">
        <v>2</v>
      </c>
      <c r="EV95" s="32">
        <v>7</v>
      </c>
      <c r="EW95" s="32">
        <v>13</v>
      </c>
      <c r="EX95" s="32">
        <v>13</v>
      </c>
      <c r="EY95" s="88">
        <f t="shared" si="208"/>
        <v>252</v>
      </c>
      <c r="EZ95" s="32">
        <v>9</v>
      </c>
      <c r="FA95" s="32">
        <v>162</v>
      </c>
      <c r="FB95" s="32">
        <v>80</v>
      </c>
      <c r="FC95" s="32">
        <v>1</v>
      </c>
      <c r="FD95" s="32">
        <v>4</v>
      </c>
      <c r="FE95" s="32">
        <v>30</v>
      </c>
      <c r="FF95" s="32">
        <v>30</v>
      </c>
      <c r="FG95" s="88">
        <f t="shared" si="209"/>
        <v>377</v>
      </c>
      <c r="FH95" s="32">
        <v>143</v>
      </c>
      <c r="FI95" s="32">
        <v>141</v>
      </c>
      <c r="FJ95" s="32">
        <v>92</v>
      </c>
      <c r="FK95" s="32">
        <v>1</v>
      </c>
      <c r="FO95" s="88">
        <f t="shared" si="210"/>
        <v>0</v>
      </c>
      <c r="FV95" s="32">
        <v>2</v>
      </c>
      <c r="FW95" s="110">
        <f t="shared" si="211"/>
        <v>0</v>
      </c>
      <c r="FX95" s="32">
        <v>0</v>
      </c>
      <c r="FY95" s="32">
        <v>0</v>
      </c>
      <c r="FZ95" s="32">
        <v>0</v>
      </c>
      <c r="GA95" s="32">
        <v>0</v>
      </c>
      <c r="GB95" s="110">
        <f t="shared" si="212"/>
        <v>11</v>
      </c>
      <c r="GC95" s="110">
        <f t="shared" si="213"/>
        <v>43</v>
      </c>
      <c r="GD95" s="110">
        <f t="shared" si="214"/>
        <v>45</v>
      </c>
      <c r="GE95" s="110">
        <f t="shared" si="215"/>
        <v>629</v>
      </c>
      <c r="GF95" s="110">
        <f t="shared" si="216"/>
        <v>152</v>
      </c>
      <c r="GG95" s="110">
        <f t="shared" si="217"/>
        <v>303</v>
      </c>
      <c r="GH95" s="110">
        <f t="shared" si="218"/>
        <v>172</v>
      </c>
      <c r="GI95" s="110">
        <f t="shared" si="219"/>
        <v>2</v>
      </c>
      <c r="GJ95" s="114">
        <f t="shared" si="183"/>
        <v>-5.3090576878348658E-2</v>
      </c>
      <c r="GK95" s="90">
        <f t="shared" si="184"/>
        <v>9.0405198776758414E-2</v>
      </c>
      <c r="GL95" s="92" t="s">
        <v>1510</v>
      </c>
      <c r="GM95" s="2" t="s">
        <v>1641</v>
      </c>
      <c r="GN95" s="2" t="s">
        <v>2178</v>
      </c>
      <c r="GO95" s="2" t="s">
        <v>1902</v>
      </c>
      <c r="GP95" s="2" t="s">
        <v>1732</v>
      </c>
      <c r="GQ95" s="2" t="s">
        <v>2129</v>
      </c>
      <c r="GR95" s="115">
        <v>9474</v>
      </c>
      <c r="GS95" s="31">
        <f t="shared" si="220"/>
        <v>85</v>
      </c>
      <c r="GT95" s="31">
        <f t="shared" si="221"/>
        <v>195</v>
      </c>
      <c r="GU95" s="31">
        <f t="shared" si="222"/>
        <v>330</v>
      </c>
      <c r="GV95" s="31">
        <f t="shared" si="223"/>
        <v>6133</v>
      </c>
      <c r="GW95" s="31">
        <f t="shared" si="224"/>
        <v>4269</v>
      </c>
      <c r="GX95" s="31">
        <f t="shared" si="225"/>
        <v>5886</v>
      </c>
    </row>
    <row r="96" spans="1:206" ht="15.75" hidden="1" customHeight="1" x14ac:dyDescent="0.25">
      <c r="A96" s="22" t="s">
        <v>1111</v>
      </c>
      <c r="B96" s="2" t="s">
        <v>88</v>
      </c>
      <c r="C96" s="116" t="s">
        <v>89</v>
      </c>
      <c r="D96" s="35" t="s">
        <v>88</v>
      </c>
      <c r="E96" s="117">
        <v>15</v>
      </c>
      <c r="F96" s="117">
        <v>61</v>
      </c>
      <c r="G96" s="117">
        <v>66</v>
      </c>
      <c r="H96" s="117">
        <v>142</v>
      </c>
      <c r="I96" s="95">
        <v>6</v>
      </c>
      <c r="J96" s="118">
        <v>21</v>
      </c>
      <c r="K96" s="118">
        <v>56</v>
      </c>
      <c r="L96" s="118">
        <v>48</v>
      </c>
      <c r="M96" s="118">
        <v>125</v>
      </c>
      <c r="N96" s="119">
        <v>9</v>
      </c>
      <c r="O96" s="119">
        <v>3</v>
      </c>
      <c r="P96" s="120">
        <v>58</v>
      </c>
      <c r="Q96" s="120">
        <v>76</v>
      </c>
      <c r="R96" s="120">
        <v>48</v>
      </c>
      <c r="S96" s="70">
        <f t="shared" ref="S96:S124" si="226">J96/P96</f>
        <v>0.36206896551724138</v>
      </c>
      <c r="T96" s="70">
        <f t="shared" ref="T96:T124" si="227">K96/Q96</f>
        <v>0.73684210526315785</v>
      </c>
      <c r="U96" s="70">
        <f t="shared" ref="U96:U124" si="228">((J96+K96+L96)-N96)/(P96+Q96+R96)</f>
        <v>0.63736263736263732</v>
      </c>
      <c r="V96" s="70">
        <f t="shared" ref="V96:V124" si="229">((K96+L96)-N96)/(Q96+R96)</f>
        <v>0.7661290322580645</v>
      </c>
      <c r="W96" s="70">
        <f t="shared" ref="W96:W124" si="230">(L96-N96)/R96</f>
        <v>0.8125</v>
      </c>
      <c r="X96" s="121">
        <v>71</v>
      </c>
      <c r="Y96" s="121">
        <v>58</v>
      </c>
      <c r="Z96" s="121">
        <v>76</v>
      </c>
      <c r="AA96" s="121">
        <v>48</v>
      </c>
      <c r="AB96" s="121">
        <v>22</v>
      </c>
      <c r="AC96" s="121">
        <v>15</v>
      </c>
      <c r="AD96" s="17">
        <v>4</v>
      </c>
      <c r="AE96" s="17">
        <v>7</v>
      </c>
      <c r="AF96" s="100">
        <v>6</v>
      </c>
      <c r="AG96" s="101">
        <v>19</v>
      </c>
      <c r="AH96" s="101">
        <v>49</v>
      </c>
      <c r="AI96" s="101">
        <v>32</v>
      </c>
      <c r="AJ96" s="101">
        <v>2</v>
      </c>
      <c r="AK96" s="101">
        <f t="shared" ref="AK96:AK124" si="231">AG96+AH96+AI96+AJ96</f>
        <v>102</v>
      </c>
      <c r="AL96" s="101">
        <f t="shared" ref="AL96:AL124" si="232">AM96-AJ96</f>
        <v>9</v>
      </c>
      <c r="AM96" s="101">
        <v>11</v>
      </c>
      <c r="AN96" s="102">
        <v>2</v>
      </c>
      <c r="AO96" s="103">
        <v>9</v>
      </c>
      <c r="AP96" s="74">
        <f t="shared" ref="AP96:AP124" si="233">AG96/Y96</f>
        <v>0.32758620689655171</v>
      </c>
      <c r="AQ96" s="74">
        <f t="shared" ref="AQ96:AQ124" si="234">AH96/Z96</f>
        <v>0.64473684210526316</v>
      </c>
      <c r="AR96" s="104">
        <f t="shared" ref="AR96:AR124" si="235">((AG96+AH96+AI96)-AL96)/(Y96+Z96+AA96)</f>
        <v>0.5</v>
      </c>
      <c r="AS96" s="104">
        <f t="shared" ref="AS96:AS124" si="236">((AH96+AI96)-AL96)/(Z96+AA96)</f>
        <v>0.58064516129032262</v>
      </c>
      <c r="AT96" s="104">
        <f t="shared" ref="AT96:AT124" si="237">(AI96-AL96)/AA96</f>
        <v>0.47916666666666669</v>
      </c>
      <c r="AU96" s="105">
        <v>47</v>
      </c>
      <c r="AV96" s="105">
        <v>64</v>
      </c>
      <c r="AW96" s="105">
        <v>61</v>
      </c>
      <c r="AX96" s="100">
        <v>6</v>
      </c>
      <c r="AY96" s="106">
        <v>110</v>
      </c>
      <c r="AZ96" s="106">
        <v>17</v>
      </c>
      <c r="BA96" s="106">
        <v>47</v>
      </c>
      <c r="BB96" s="106">
        <v>43</v>
      </c>
      <c r="BC96" s="106">
        <v>3</v>
      </c>
      <c r="BD96" s="107">
        <v>7</v>
      </c>
      <c r="BE96" s="108">
        <v>1</v>
      </c>
      <c r="BF96" s="82">
        <f t="shared" ref="BF96:BF124" si="238">AZ96/AW96</f>
        <v>0.27868852459016391</v>
      </c>
      <c r="BG96" s="82">
        <f t="shared" ref="BG96:BG124" si="239">BA96/AV96</f>
        <v>0.734375</v>
      </c>
      <c r="BH96" s="83">
        <f t="shared" ref="BH96:BH124" si="240">((AZ96+BA96+BB96)-BD96)/(AW96+AV96+AU96)</f>
        <v>0.58139534883720934</v>
      </c>
      <c r="BI96" s="83">
        <f t="shared" ref="BI96:BI124" si="241">((BA96+BB96)-BD96)/(AV96+AU96)</f>
        <v>0.74774774774774777</v>
      </c>
      <c r="BJ96" s="83">
        <f t="shared" ref="BJ96:BJ124" si="242">(BB96-BD96)/AU96</f>
        <v>0.76595744680851063</v>
      </c>
      <c r="BK96" s="2">
        <v>55</v>
      </c>
      <c r="BL96" s="2">
        <v>67</v>
      </c>
      <c r="BM96" s="2">
        <v>65</v>
      </c>
      <c r="BN96" s="2">
        <v>45</v>
      </c>
      <c r="BO96" s="2">
        <v>20</v>
      </c>
      <c r="BP96" s="2">
        <v>12</v>
      </c>
      <c r="BQ96" s="109">
        <v>4</v>
      </c>
      <c r="BR96" s="109">
        <v>6</v>
      </c>
      <c r="BS96" s="110">
        <v>6</v>
      </c>
      <c r="BT96" s="109">
        <v>10</v>
      </c>
      <c r="BU96" s="109">
        <v>36</v>
      </c>
      <c r="BV96" s="109">
        <v>40</v>
      </c>
      <c r="BW96" s="109">
        <v>3</v>
      </c>
      <c r="BX96" s="84">
        <f t="shared" si="186"/>
        <v>89</v>
      </c>
      <c r="BY96" s="111">
        <v>2</v>
      </c>
      <c r="BZ96" s="109">
        <v>13</v>
      </c>
      <c r="CA96" s="109">
        <v>3</v>
      </c>
      <c r="CB96" s="2">
        <v>2</v>
      </c>
      <c r="CC96" s="112">
        <f t="shared" si="187"/>
        <v>0.18181818181818182</v>
      </c>
      <c r="CD96" s="112">
        <f t="shared" si="188"/>
        <v>0.53731343283582089</v>
      </c>
      <c r="CE96" s="112">
        <f t="shared" si="189"/>
        <v>0.39037433155080214</v>
      </c>
      <c r="CF96" s="112">
        <f t="shared" si="190"/>
        <v>0.47727272727272729</v>
      </c>
      <c r="CG96" s="112">
        <f t="shared" si="191"/>
        <v>0.41538461538461541</v>
      </c>
      <c r="CH96" s="87">
        <f t="shared" si="192"/>
        <v>38</v>
      </c>
      <c r="CI96" s="31">
        <f t="shared" si="193"/>
        <v>43</v>
      </c>
      <c r="CJ96" s="31">
        <f t="shared" si="194"/>
        <v>0</v>
      </c>
      <c r="CK96" s="31">
        <f t="shared" si="195"/>
        <v>0</v>
      </c>
      <c r="CL96" s="31">
        <f t="shared" si="196"/>
        <v>0</v>
      </c>
      <c r="CM96" s="113">
        <f t="shared" si="197"/>
        <v>0</v>
      </c>
      <c r="CN96" s="31">
        <f t="shared" si="198"/>
        <v>0</v>
      </c>
      <c r="CO96" s="31">
        <f t="shared" si="199"/>
        <v>0</v>
      </c>
      <c r="CP96" s="31">
        <f t="shared" si="200"/>
        <v>0</v>
      </c>
      <c r="CQ96" s="31">
        <f t="shared" si="201"/>
        <v>0</v>
      </c>
      <c r="CU96" s="88">
        <f t="shared" si="185"/>
        <v>0</v>
      </c>
      <c r="DC96" s="88">
        <f t="shared" si="202"/>
        <v>0</v>
      </c>
      <c r="DH96" s="32">
        <v>1</v>
      </c>
      <c r="DI96" s="32">
        <v>3</v>
      </c>
      <c r="DJ96" s="32">
        <v>3</v>
      </c>
      <c r="DK96" s="88">
        <f t="shared" si="203"/>
        <v>48</v>
      </c>
      <c r="DL96" s="32">
        <v>9</v>
      </c>
      <c r="DM96" s="32">
        <v>17</v>
      </c>
      <c r="DN96" s="32">
        <v>22</v>
      </c>
      <c r="DO96" s="32">
        <v>0</v>
      </c>
      <c r="DP96" s="32">
        <v>2</v>
      </c>
      <c r="DQ96" s="32">
        <v>2</v>
      </c>
      <c r="DR96" s="32">
        <v>2</v>
      </c>
      <c r="DS96" s="88">
        <f t="shared" si="204"/>
        <v>25</v>
      </c>
      <c r="DT96" s="32">
        <v>1</v>
      </c>
      <c r="DU96" s="32">
        <v>7</v>
      </c>
      <c r="DV96" s="32">
        <v>17</v>
      </c>
      <c r="DW96" s="32">
        <v>0</v>
      </c>
      <c r="EA96" s="88">
        <f t="shared" si="205"/>
        <v>0</v>
      </c>
      <c r="EI96" s="88">
        <f t="shared" si="206"/>
        <v>0</v>
      </c>
      <c r="EQ96" s="88">
        <f t="shared" si="207"/>
        <v>0</v>
      </c>
      <c r="EV96" s="32">
        <v>1</v>
      </c>
      <c r="EW96" s="32">
        <v>1</v>
      </c>
      <c r="EX96" s="32">
        <v>1</v>
      </c>
      <c r="EY96" s="88">
        <f t="shared" si="208"/>
        <v>16</v>
      </c>
      <c r="EZ96" s="32">
        <v>0</v>
      </c>
      <c r="FA96" s="32">
        <v>12</v>
      </c>
      <c r="FB96" s="32">
        <v>1</v>
      </c>
      <c r="FC96" s="32">
        <v>3</v>
      </c>
      <c r="FG96" s="88">
        <f t="shared" si="209"/>
        <v>0</v>
      </c>
      <c r="FO96" s="88">
        <f t="shared" si="210"/>
        <v>0</v>
      </c>
      <c r="FW96" s="110">
        <f t="shared" si="211"/>
        <v>0</v>
      </c>
      <c r="GB96" s="110">
        <f t="shared" si="212"/>
        <v>1</v>
      </c>
      <c r="GC96" s="110">
        <f t="shared" si="213"/>
        <v>1</v>
      </c>
      <c r="GD96" s="110">
        <f t="shared" si="214"/>
        <v>1</v>
      </c>
      <c r="GE96" s="110">
        <f t="shared" si="215"/>
        <v>16</v>
      </c>
      <c r="GF96" s="110">
        <f t="shared" si="216"/>
        <v>0</v>
      </c>
      <c r="GG96" s="110">
        <f t="shared" si="217"/>
        <v>12</v>
      </c>
      <c r="GH96" s="110">
        <f t="shared" si="218"/>
        <v>1</v>
      </c>
      <c r="GI96" s="110">
        <f t="shared" si="219"/>
        <v>3</v>
      </c>
      <c r="GJ96" s="114">
        <f t="shared" ref="GJ96:GJ124" si="243">(CG96-W96)/W96</f>
        <v>-0.48875739644970412</v>
      </c>
      <c r="GK96" s="90">
        <f t="shared" ref="GK96:GK124" si="244">(BX96-AY96)/AY96</f>
        <v>-0.19090909090909092</v>
      </c>
      <c r="GL96" s="92" t="s">
        <v>1419</v>
      </c>
      <c r="GM96" s="92" t="s">
        <v>1727</v>
      </c>
      <c r="GN96" s="92" t="s">
        <v>2316</v>
      </c>
      <c r="GO96" s="2" t="s">
        <v>1996</v>
      </c>
      <c r="GP96" s="2" t="s">
        <v>1803</v>
      </c>
      <c r="GQ96" s="2" t="s">
        <v>1413</v>
      </c>
      <c r="GR96" s="115">
        <v>67</v>
      </c>
      <c r="GS96" s="31">
        <f t="shared" si="220"/>
        <v>3</v>
      </c>
      <c r="GT96" s="31">
        <f t="shared" si="221"/>
        <v>5</v>
      </c>
      <c r="GU96" s="31">
        <f t="shared" si="222"/>
        <v>5</v>
      </c>
      <c r="GV96" s="31">
        <f t="shared" si="223"/>
        <v>73</v>
      </c>
      <c r="GW96" s="31">
        <f t="shared" si="224"/>
        <v>39</v>
      </c>
      <c r="GX96" s="31">
        <f t="shared" si="225"/>
        <v>63</v>
      </c>
    </row>
    <row r="97" spans="1:206" ht="15.75" hidden="1" customHeight="1" x14ac:dyDescent="0.25">
      <c r="A97" s="22" t="s">
        <v>1111</v>
      </c>
      <c r="B97" s="2" t="s">
        <v>88</v>
      </c>
      <c r="C97" s="116" t="s">
        <v>962</v>
      </c>
      <c r="D97" s="35" t="s">
        <v>88</v>
      </c>
      <c r="E97" s="117">
        <v>29</v>
      </c>
      <c r="F97" s="117">
        <v>477</v>
      </c>
      <c r="G97" s="117">
        <v>611</v>
      </c>
      <c r="H97" s="117">
        <v>1117</v>
      </c>
      <c r="I97" s="95">
        <v>50</v>
      </c>
      <c r="J97" s="118">
        <v>47</v>
      </c>
      <c r="K97" s="118">
        <v>567</v>
      </c>
      <c r="L97" s="118">
        <v>704</v>
      </c>
      <c r="M97" s="118">
        <v>1318</v>
      </c>
      <c r="N97" s="119">
        <v>203</v>
      </c>
      <c r="O97" s="119">
        <v>53</v>
      </c>
      <c r="P97" s="120">
        <v>893</v>
      </c>
      <c r="Q97" s="120">
        <v>1076</v>
      </c>
      <c r="R97" s="120">
        <v>825</v>
      </c>
      <c r="S97" s="70">
        <f t="shared" si="226"/>
        <v>5.2631578947368418E-2</v>
      </c>
      <c r="T97" s="70">
        <f t="shared" si="227"/>
        <v>0.52695167286245348</v>
      </c>
      <c r="U97" s="70">
        <f t="shared" si="228"/>
        <v>0.39906943450250537</v>
      </c>
      <c r="V97" s="70">
        <f t="shared" si="229"/>
        <v>0.5618095739084692</v>
      </c>
      <c r="W97" s="70">
        <f t="shared" si="230"/>
        <v>0.6072727272727273</v>
      </c>
      <c r="X97" s="121">
        <v>1075</v>
      </c>
      <c r="Y97" s="121">
        <v>893</v>
      </c>
      <c r="Z97" s="121">
        <v>1076</v>
      </c>
      <c r="AA97" s="121">
        <v>825</v>
      </c>
      <c r="AB97" s="121">
        <v>272</v>
      </c>
      <c r="AC97" s="121">
        <v>246</v>
      </c>
      <c r="AD97" s="17">
        <v>28</v>
      </c>
      <c r="AE97" s="17">
        <v>48</v>
      </c>
      <c r="AF97" s="100">
        <v>57</v>
      </c>
      <c r="AG97" s="101">
        <v>86</v>
      </c>
      <c r="AH97" s="101">
        <v>382</v>
      </c>
      <c r="AI97" s="101">
        <v>727</v>
      </c>
      <c r="AJ97" s="101">
        <v>42</v>
      </c>
      <c r="AK97" s="101">
        <f t="shared" si="231"/>
        <v>1237</v>
      </c>
      <c r="AL97" s="101">
        <f t="shared" si="232"/>
        <v>170</v>
      </c>
      <c r="AM97" s="101">
        <v>212</v>
      </c>
      <c r="AN97" s="102">
        <v>33</v>
      </c>
      <c r="AO97" s="103">
        <v>75</v>
      </c>
      <c r="AP97" s="74">
        <f t="shared" si="233"/>
        <v>9.6304591265397532E-2</v>
      </c>
      <c r="AQ97" s="74">
        <f t="shared" si="234"/>
        <v>0.35501858736059477</v>
      </c>
      <c r="AR97" s="104">
        <f t="shared" si="235"/>
        <v>0.36685755189692199</v>
      </c>
      <c r="AS97" s="104">
        <f t="shared" si="236"/>
        <v>0.49395055234087321</v>
      </c>
      <c r="AT97" s="104">
        <f t="shared" si="237"/>
        <v>0.67515151515151517</v>
      </c>
      <c r="AU97" s="105">
        <v>850</v>
      </c>
      <c r="AV97" s="105">
        <v>1178</v>
      </c>
      <c r="AW97" s="105">
        <v>875</v>
      </c>
      <c r="AX97" s="100">
        <v>59</v>
      </c>
      <c r="AY97" s="106">
        <v>1589</v>
      </c>
      <c r="AZ97" s="106">
        <v>97</v>
      </c>
      <c r="BA97" s="106">
        <v>645</v>
      </c>
      <c r="BB97" s="106">
        <v>782</v>
      </c>
      <c r="BC97" s="106">
        <v>65</v>
      </c>
      <c r="BD97" s="107">
        <v>200</v>
      </c>
      <c r="BE97" s="108">
        <v>40</v>
      </c>
      <c r="BF97" s="82">
        <f t="shared" si="238"/>
        <v>0.11085714285714286</v>
      </c>
      <c r="BG97" s="82">
        <f t="shared" si="239"/>
        <v>0.54753820033955858</v>
      </c>
      <c r="BH97" s="83">
        <f t="shared" si="240"/>
        <v>0.45607991732690323</v>
      </c>
      <c r="BI97" s="83">
        <f t="shared" si="241"/>
        <v>0.6050295857988166</v>
      </c>
      <c r="BJ97" s="83">
        <f t="shared" si="242"/>
        <v>0.68470588235294116</v>
      </c>
      <c r="BK97" s="2">
        <v>898</v>
      </c>
      <c r="BL97" s="2">
        <v>1138</v>
      </c>
      <c r="BM97" s="2">
        <v>843</v>
      </c>
      <c r="BN97" s="2">
        <v>574</v>
      </c>
      <c r="BO97" s="2">
        <v>287</v>
      </c>
      <c r="BP97" s="2">
        <v>274</v>
      </c>
      <c r="BQ97" s="109">
        <v>32</v>
      </c>
      <c r="BR97" s="109">
        <v>65</v>
      </c>
      <c r="BS97" s="110">
        <v>56</v>
      </c>
      <c r="BT97" s="109">
        <v>64</v>
      </c>
      <c r="BU97" s="109">
        <v>572</v>
      </c>
      <c r="BV97" s="109">
        <v>840</v>
      </c>
      <c r="BW97" s="109">
        <v>53</v>
      </c>
      <c r="BX97" s="84">
        <f t="shared" si="186"/>
        <v>1529</v>
      </c>
      <c r="BY97" s="111">
        <v>20</v>
      </c>
      <c r="BZ97" s="109">
        <v>203</v>
      </c>
      <c r="CA97" s="109">
        <v>51</v>
      </c>
      <c r="CB97" s="2">
        <v>80</v>
      </c>
      <c r="CC97" s="112">
        <f t="shared" si="187"/>
        <v>7.126948775055679E-2</v>
      </c>
      <c r="CD97" s="112">
        <f t="shared" si="188"/>
        <v>0.50263620386643237</v>
      </c>
      <c r="CE97" s="112">
        <f t="shared" si="189"/>
        <v>0.44216741924279263</v>
      </c>
      <c r="CF97" s="112">
        <f t="shared" si="190"/>
        <v>0.61029782937910149</v>
      </c>
      <c r="CG97" s="112">
        <f t="shared" si="191"/>
        <v>0.75563463819691579</v>
      </c>
      <c r="CH97" s="87">
        <f t="shared" si="192"/>
        <v>206</v>
      </c>
      <c r="CI97" s="31">
        <f t="shared" si="193"/>
        <v>210</v>
      </c>
      <c r="CJ97" s="31">
        <f t="shared" si="194"/>
        <v>0</v>
      </c>
      <c r="CK97" s="31">
        <f t="shared" si="195"/>
        <v>0</v>
      </c>
      <c r="CL97" s="31">
        <f t="shared" si="196"/>
        <v>0</v>
      </c>
      <c r="CM97" s="113">
        <f t="shared" si="197"/>
        <v>0</v>
      </c>
      <c r="CN97" s="31">
        <f t="shared" si="198"/>
        <v>0</v>
      </c>
      <c r="CO97" s="31">
        <f t="shared" si="199"/>
        <v>0</v>
      </c>
      <c r="CP97" s="31">
        <f t="shared" si="200"/>
        <v>0</v>
      </c>
      <c r="CQ97" s="31">
        <f t="shared" si="201"/>
        <v>0</v>
      </c>
      <c r="CU97" s="88">
        <f t="shared" si="185"/>
        <v>0</v>
      </c>
      <c r="DC97" s="88">
        <f t="shared" si="202"/>
        <v>0</v>
      </c>
      <c r="DH97" s="32">
        <v>1</v>
      </c>
      <c r="DI97" s="32">
        <v>6</v>
      </c>
      <c r="DJ97" s="32">
        <v>5</v>
      </c>
      <c r="DK97" s="88">
        <f t="shared" si="203"/>
        <v>150</v>
      </c>
      <c r="DL97" s="32">
        <v>37</v>
      </c>
      <c r="DM97" s="32">
        <v>56</v>
      </c>
      <c r="DN97" s="32">
        <v>51</v>
      </c>
      <c r="DO97" s="32">
        <v>6</v>
      </c>
      <c r="DP97" s="32">
        <v>26</v>
      </c>
      <c r="DQ97" s="32">
        <v>51</v>
      </c>
      <c r="DR97" s="32">
        <v>41</v>
      </c>
      <c r="DS97" s="88">
        <f t="shared" si="204"/>
        <v>1288</v>
      </c>
      <c r="DT97" s="32">
        <v>27</v>
      </c>
      <c r="DU97" s="32">
        <v>463</v>
      </c>
      <c r="DV97" s="32">
        <v>753</v>
      </c>
      <c r="DW97" s="32">
        <v>45</v>
      </c>
      <c r="EA97" s="88">
        <f t="shared" si="205"/>
        <v>0</v>
      </c>
      <c r="EI97" s="88">
        <f t="shared" si="206"/>
        <v>0</v>
      </c>
      <c r="EQ97" s="88">
        <f t="shared" si="207"/>
        <v>0</v>
      </c>
      <c r="EV97" s="32">
        <v>5</v>
      </c>
      <c r="EW97" s="32">
        <v>8</v>
      </c>
      <c r="EX97" s="32">
        <v>10</v>
      </c>
      <c r="EY97" s="88">
        <f t="shared" si="208"/>
        <v>91</v>
      </c>
      <c r="EZ97" s="32">
        <v>0</v>
      </c>
      <c r="FA97" s="32">
        <v>53</v>
      </c>
      <c r="FB97" s="32">
        <v>36</v>
      </c>
      <c r="FC97" s="32">
        <v>2</v>
      </c>
      <c r="FG97" s="88">
        <f t="shared" si="209"/>
        <v>0</v>
      </c>
      <c r="FO97" s="88">
        <f t="shared" si="210"/>
        <v>0</v>
      </c>
      <c r="FW97" s="110">
        <f t="shared" si="211"/>
        <v>0</v>
      </c>
      <c r="GB97" s="110">
        <f t="shared" si="212"/>
        <v>5</v>
      </c>
      <c r="GC97" s="110">
        <f t="shared" si="213"/>
        <v>8</v>
      </c>
      <c r="GD97" s="110">
        <f t="shared" si="214"/>
        <v>10</v>
      </c>
      <c r="GE97" s="110">
        <f t="shared" si="215"/>
        <v>91</v>
      </c>
      <c r="GF97" s="110">
        <f t="shared" si="216"/>
        <v>0</v>
      </c>
      <c r="GG97" s="110">
        <f t="shared" si="217"/>
        <v>53</v>
      </c>
      <c r="GH97" s="110">
        <f t="shared" si="218"/>
        <v>36</v>
      </c>
      <c r="GI97" s="110">
        <f t="shared" si="219"/>
        <v>2</v>
      </c>
      <c r="GJ97" s="114">
        <f t="shared" si="243"/>
        <v>0.24430853595300497</v>
      </c>
      <c r="GK97" s="90">
        <f t="shared" si="244"/>
        <v>-3.7759597230962873E-2</v>
      </c>
      <c r="GL97" s="92" t="s">
        <v>1490</v>
      </c>
      <c r="GM97" s="2" t="s">
        <v>1558</v>
      </c>
      <c r="GN97" s="92" t="s">
        <v>2259</v>
      </c>
      <c r="GO97" s="92" t="s">
        <v>1708</v>
      </c>
      <c r="GP97" s="92" t="s">
        <v>2041</v>
      </c>
      <c r="GQ97" s="2" t="s">
        <v>1877</v>
      </c>
      <c r="GR97" s="115">
        <v>1163</v>
      </c>
      <c r="GS97" s="31">
        <f t="shared" si="220"/>
        <v>27</v>
      </c>
      <c r="GT97" s="31">
        <f t="shared" si="221"/>
        <v>46</v>
      </c>
      <c r="GU97" s="31">
        <f t="shared" si="222"/>
        <v>57</v>
      </c>
      <c r="GV97" s="31">
        <f t="shared" si="223"/>
        <v>1438</v>
      </c>
      <c r="GW97" s="31">
        <f t="shared" si="224"/>
        <v>855</v>
      </c>
      <c r="GX97" s="31">
        <f t="shared" si="225"/>
        <v>1374</v>
      </c>
    </row>
    <row r="98" spans="1:206" ht="15.75" hidden="1" customHeight="1" x14ac:dyDescent="0.25">
      <c r="A98" s="22" t="s">
        <v>1111</v>
      </c>
      <c r="B98" s="2" t="s">
        <v>88</v>
      </c>
      <c r="C98" s="116" t="s">
        <v>90</v>
      </c>
      <c r="D98" s="35" t="s">
        <v>88</v>
      </c>
      <c r="E98" s="117">
        <v>394</v>
      </c>
      <c r="F98" s="117">
        <v>1294</v>
      </c>
      <c r="G98" s="117">
        <v>2579</v>
      </c>
      <c r="H98" s="117">
        <v>4267</v>
      </c>
      <c r="I98" s="95">
        <v>303</v>
      </c>
      <c r="J98" s="118">
        <v>482</v>
      </c>
      <c r="K98" s="118">
        <v>1604</v>
      </c>
      <c r="L98" s="118">
        <v>2907</v>
      </c>
      <c r="M98" s="118">
        <v>4993</v>
      </c>
      <c r="N98" s="119">
        <v>865</v>
      </c>
      <c r="O98" s="119">
        <v>167</v>
      </c>
      <c r="P98" s="120">
        <v>3444</v>
      </c>
      <c r="Q98" s="120">
        <v>4290</v>
      </c>
      <c r="R98" s="120">
        <v>3247</v>
      </c>
      <c r="S98" s="70">
        <f t="shared" si="226"/>
        <v>0.13995354239256677</v>
      </c>
      <c r="T98" s="70">
        <f t="shared" si="227"/>
        <v>0.37389277389277387</v>
      </c>
      <c r="U98" s="70">
        <f t="shared" si="228"/>
        <v>0.3759220471723887</v>
      </c>
      <c r="V98" s="70">
        <f t="shared" si="229"/>
        <v>0.48374684887886427</v>
      </c>
      <c r="W98" s="70">
        <f t="shared" si="230"/>
        <v>0.62888820449645821</v>
      </c>
      <c r="X98" s="121">
        <v>4336</v>
      </c>
      <c r="Y98" s="121">
        <v>3444</v>
      </c>
      <c r="Z98" s="121">
        <v>4290</v>
      </c>
      <c r="AA98" s="121">
        <v>3247</v>
      </c>
      <c r="AB98" s="121">
        <v>1228</v>
      </c>
      <c r="AC98" s="121">
        <v>1099</v>
      </c>
      <c r="AD98" s="17">
        <v>102</v>
      </c>
      <c r="AE98" s="17">
        <v>249</v>
      </c>
      <c r="AF98" s="100">
        <v>304</v>
      </c>
      <c r="AG98" s="101">
        <v>548</v>
      </c>
      <c r="AH98" s="101">
        <v>1453</v>
      </c>
      <c r="AI98" s="101">
        <v>3002</v>
      </c>
      <c r="AJ98" s="101">
        <v>243</v>
      </c>
      <c r="AK98" s="101">
        <f t="shared" si="231"/>
        <v>5246</v>
      </c>
      <c r="AL98" s="101">
        <f t="shared" si="232"/>
        <v>816</v>
      </c>
      <c r="AM98" s="101">
        <v>1059</v>
      </c>
      <c r="AN98" s="102">
        <v>95</v>
      </c>
      <c r="AO98" s="103">
        <v>348</v>
      </c>
      <c r="AP98" s="74">
        <f t="shared" si="233"/>
        <v>0.15911730545876887</v>
      </c>
      <c r="AQ98" s="74">
        <f t="shared" si="234"/>
        <v>0.33869463869463867</v>
      </c>
      <c r="AR98" s="104">
        <f t="shared" si="235"/>
        <v>0.38129496402877699</v>
      </c>
      <c r="AS98" s="104">
        <f t="shared" si="236"/>
        <v>0.48281809738622794</v>
      </c>
      <c r="AT98" s="104">
        <f t="shared" si="237"/>
        <v>0.67323683400061596</v>
      </c>
      <c r="AU98" s="105">
        <v>3405</v>
      </c>
      <c r="AV98" s="105">
        <v>4628</v>
      </c>
      <c r="AW98" s="105">
        <v>3481</v>
      </c>
      <c r="AX98" s="100">
        <v>332</v>
      </c>
      <c r="AY98" s="106">
        <v>5973</v>
      </c>
      <c r="AZ98" s="106">
        <v>555</v>
      </c>
      <c r="BA98" s="106">
        <v>1903</v>
      </c>
      <c r="BB98" s="106">
        <v>3259</v>
      </c>
      <c r="BC98" s="106">
        <v>256</v>
      </c>
      <c r="BD98" s="107">
        <v>824</v>
      </c>
      <c r="BE98" s="108">
        <v>164</v>
      </c>
      <c r="BF98" s="82">
        <f t="shared" si="238"/>
        <v>0.15943694340706693</v>
      </c>
      <c r="BG98" s="82">
        <f t="shared" si="239"/>
        <v>0.41119273984442523</v>
      </c>
      <c r="BH98" s="83">
        <f t="shared" si="240"/>
        <v>0.42496091714434603</v>
      </c>
      <c r="BI98" s="83">
        <f t="shared" si="241"/>
        <v>0.54002240756877884</v>
      </c>
      <c r="BJ98" s="83">
        <f t="shared" si="242"/>
        <v>0.71512481644640236</v>
      </c>
      <c r="BK98" s="2">
        <v>3625</v>
      </c>
      <c r="BL98" s="2">
        <v>4824</v>
      </c>
      <c r="BM98" s="2">
        <v>3367</v>
      </c>
      <c r="BN98" s="2">
        <v>2293</v>
      </c>
      <c r="BO98" s="2">
        <v>1186</v>
      </c>
      <c r="BP98" s="2">
        <v>1137</v>
      </c>
      <c r="BQ98" s="109">
        <v>115</v>
      </c>
      <c r="BR98" s="109">
        <v>353</v>
      </c>
      <c r="BS98" s="110">
        <v>368</v>
      </c>
      <c r="BT98" s="109">
        <v>677</v>
      </c>
      <c r="BU98" s="109">
        <v>1884</v>
      </c>
      <c r="BV98" s="109">
        <v>3403</v>
      </c>
      <c r="BW98" s="109">
        <v>305</v>
      </c>
      <c r="BX98" s="84">
        <f t="shared" si="186"/>
        <v>6269</v>
      </c>
      <c r="BY98" s="111">
        <v>47</v>
      </c>
      <c r="BZ98" s="109">
        <v>884</v>
      </c>
      <c r="CA98" s="109">
        <v>304</v>
      </c>
      <c r="CB98" s="2">
        <v>259</v>
      </c>
      <c r="CC98" s="112">
        <f t="shared" si="187"/>
        <v>0.18675862068965518</v>
      </c>
      <c r="CD98" s="112">
        <f t="shared" si="188"/>
        <v>0.39054726368159204</v>
      </c>
      <c r="CE98" s="112">
        <f t="shared" si="189"/>
        <v>0.42992552471225459</v>
      </c>
      <c r="CF98" s="112">
        <f t="shared" si="190"/>
        <v>0.53754120376022463</v>
      </c>
      <c r="CG98" s="112">
        <f t="shared" si="191"/>
        <v>0.74814374814374818</v>
      </c>
      <c r="CH98" s="87">
        <f t="shared" si="192"/>
        <v>848</v>
      </c>
      <c r="CI98" s="31">
        <f t="shared" si="193"/>
        <v>891</v>
      </c>
      <c r="CJ98" s="31">
        <f t="shared" si="194"/>
        <v>15</v>
      </c>
      <c r="CK98" s="31">
        <f t="shared" si="195"/>
        <v>58</v>
      </c>
      <c r="CL98" s="31">
        <f t="shared" si="196"/>
        <v>79</v>
      </c>
      <c r="CM98" s="113">
        <f t="shared" si="197"/>
        <v>752</v>
      </c>
      <c r="CN98" s="31">
        <f t="shared" si="198"/>
        <v>127</v>
      </c>
      <c r="CO98" s="31">
        <f t="shared" si="199"/>
        <v>278</v>
      </c>
      <c r="CP98" s="31">
        <f t="shared" si="200"/>
        <v>333</v>
      </c>
      <c r="CQ98" s="31">
        <f t="shared" si="201"/>
        <v>14</v>
      </c>
      <c r="CR98" s="32">
        <v>10</v>
      </c>
      <c r="CS98" s="32">
        <v>43</v>
      </c>
      <c r="CT98" s="32">
        <v>63</v>
      </c>
      <c r="CU98" s="88">
        <f t="shared" si="185"/>
        <v>520</v>
      </c>
      <c r="CV98" s="32">
        <v>100</v>
      </c>
      <c r="CW98" s="32">
        <v>213</v>
      </c>
      <c r="CX98" s="32">
        <v>204</v>
      </c>
      <c r="CY98" s="32">
        <v>3</v>
      </c>
      <c r="CZ98" s="32">
        <v>5</v>
      </c>
      <c r="DA98" s="32">
        <v>15</v>
      </c>
      <c r="DB98" s="32">
        <v>16</v>
      </c>
      <c r="DC98" s="88">
        <f t="shared" si="202"/>
        <v>232</v>
      </c>
      <c r="DD98" s="32">
        <v>27</v>
      </c>
      <c r="DE98" s="32">
        <v>65</v>
      </c>
      <c r="DF98" s="32">
        <v>129</v>
      </c>
      <c r="DG98" s="32">
        <v>11</v>
      </c>
      <c r="DH98" s="32">
        <v>9</v>
      </c>
      <c r="DI98" s="32">
        <v>59</v>
      </c>
      <c r="DJ98" s="32">
        <v>47</v>
      </c>
      <c r="DK98" s="88">
        <f t="shared" si="203"/>
        <v>1218</v>
      </c>
      <c r="DL98" s="32">
        <v>224</v>
      </c>
      <c r="DM98" s="32">
        <v>572</v>
      </c>
      <c r="DN98" s="32">
        <v>396</v>
      </c>
      <c r="DO98" s="32">
        <v>26</v>
      </c>
      <c r="DP98" s="32">
        <v>62</v>
      </c>
      <c r="DQ98" s="32">
        <v>153</v>
      </c>
      <c r="DR98" s="32">
        <v>107</v>
      </c>
      <c r="DS98" s="88">
        <f t="shared" si="204"/>
        <v>3250</v>
      </c>
      <c r="DT98" s="32">
        <v>31</v>
      </c>
      <c r="DU98" s="32">
        <v>553</v>
      </c>
      <c r="DV98" s="32">
        <v>2435</v>
      </c>
      <c r="DW98" s="32">
        <v>231</v>
      </c>
      <c r="DX98" s="32">
        <v>1</v>
      </c>
      <c r="DY98" s="32">
        <v>7</v>
      </c>
      <c r="DZ98" s="32">
        <v>4</v>
      </c>
      <c r="EA98" s="88">
        <f t="shared" si="205"/>
        <v>122</v>
      </c>
      <c r="EB98" s="32">
        <v>42</v>
      </c>
      <c r="EC98" s="32">
        <v>64</v>
      </c>
      <c r="ED98" s="32">
        <v>15</v>
      </c>
      <c r="EE98" s="32">
        <v>1</v>
      </c>
      <c r="EF98" s="32">
        <v>18</v>
      </c>
      <c r="EG98" s="32">
        <v>63</v>
      </c>
      <c r="EH98" s="32">
        <v>106</v>
      </c>
      <c r="EI98" s="88">
        <f t="shared" si="206"/>
        <v>715</v>
      </c>
      <c r="EJ98" s="32">
        <v>247</v>
      </c>
      <c r="EK98" s="32">
        <v>289</v>
      </c>
      <c r="EL98" s="32">
        <v>165</v>
      </c>
      <c r="EM98" s="32">
        <v>14</v>
      </c>
      <c r="EQ98" s="88">
        <f t="shared" si="207"/>
        <v>0</v>
      </c>
      <c r="EV98" s="32">
        <v>10</v>
      </c>
      <c r="EW98" s="32">
        <v>13</v>
      </c>
      <c r="EX98" s="32">
        <v>25</v>
      </c>
      <c r="EY98" s="88">
        <f t="shared" si="208"/>
        <v>193</v>
      </c>
      <c r="EZ98" s="32">
        <v>6</v>
      </c>
      <c r="FA98" s="32">
        <v>128</v>
      </c>
      <c r="FB98" s="32">
        <v>59</v>
      </c>
      <c r="FC98" s="32">
        <v>0</v>
      </c>
      <c r="FG98" s="88">
        <f t="shared" si="209"/>
        <v>0</v>
      </c>
      <c r="FO98" s="88">
        <f t="shared" si="210"/>
        <v>0</v>
      </c>
      <c r="FW98" s="110">
        <f t="shared" si="211"/>
        <v>0</v>
      </c>
      <c r="GB98" s="110">
        <f t="shared" si="212"/>
        <v>10</v>
      </c>
      <c r="GC98" s="110">
        <f t="shared" si="213"/>
        <v>13</v>
      </c>
      <c r="GD98" s="110">
        <f t="shared" si="214"/>
        <v>25</v>
      </c>
      <c r="GE98" s="110">
        <f t="shared" si="215"/>
        <v>193</v>
      </c>
      <c r="GF98" s="110">
        <f t="shared" si="216"/>
        <v>6</v>
      </c>
      <c r="GG98" s="110">
        <f t="shared" si="217"/>
        <v>128</v>
      </c>
      <c r="GH98" s="110">
        <f t="shared" si="218"/>
        <v>59</v>
      </c>
      <c r="GI98" s="110">
        <f t="shared" si="219"/>
        <v>0</v>
      </c>
      <c r="GJ98" s="114">
        <f t="shared" si="243"/>
        <v>0.1896291626947848</v>
      </c>
      <c r="GK98" s="90">
        <f t="shared" si="244"/>
        <v>4.9556336849154531E-2</v>
      </c>
      <c r="GL98" s="2" t="s">
        <v>2012</v>
      </c>
      <c r="GM98" s="92" t="s">
        <v>2302</v>
      </c>
      <c r="GN98" s="2" t="s">
        <v>1577</v>
      </c>
      <c r="GO98" s="92" t="s">
        <v>1976</v>
      </c>
      <c r="GP98" s="92" t="s">
        <v>1909</v>
      </c>
      <c r="GQ98" s="2" t="s">
        <v>1950</v>
      </c>
      <c r="GR98" s="115">
        <v>4895</v>
      </c>
      <c r="GS98" s="31">
        <f t="shared" si="220"/>
        <v>72</v>
      </c>
      <c r="GT98" s="31">
        <f t="shared" si="221"/>
        <v>158</v>
      </c>
      <c r="GU98" s="31">
        <f t="shared" si="222"/>
        <v>219</v>
      </c>
      <c r="GV98" s="31">
        <f t="shared" si="223"/>
        <v>4590</v>
      </c>
      <c r="GW98" s="31">
        <f t="shared" si="224"/>
        <v>3104</v>
      </c>
      <c r="GX98" s="31">
        <f t="shared" si="225"/>
        <v>4293</v>
      </c>
    </row>
    <row r="99" spans="1:206" ht="15.75" hidden="1" customHeight="1" x14ac:dyDescent="0.25">
      <c r="A99" s="22" t="s">
        <v>1111</v>
      </c>
      <c r="B99" s="2" t="s">
        <v>88</v>
      </c>
      <c r="C99" s="116" t="s">
        <v>91</v>
      </c>
      <c r="D99" s="35" t="s">
        <v>88</v>
      </c>
      <c r="E99" s="117">
        <v>124</v>
      </c>
      <c r="F99" s="117">
        <v>255</v>
      </c>
      <c r="G99" s="117">
        <v>301</v>
      </c>
      <c r="H99" s="117">
        <v>680</v>
      </c>
      <c r="I99" s="95">
        <v>42</v>
      </c>
      <c r="J99" s="118">
        <v>139</v>
      </c>
      <c r="K99" s="118">
        <v>369</v>
      </c>
      <c r="L99" s="118">
        <v>318</v>
      </c>
      <c r="M99" s="118">
        <v>826</v>
      </c>
      <c r="N99" s="119">
        <v>71</v>
      </c>
      <c r="O99" s="119">
        <v>14</v>
      </c>
      <c r="P99" s="120">
        <v>296</v>
      </c>
      <c r="Q99" s="120">
        <v>374</v>
      </c>
      <c r="R99" s="120">
        <v>282</v>
      </c>
      <c r="S99" s="70">
        <f t="shared" si="226"/>
        <v>0.46959459459459457</v>
      </c>
      <c r="T99" s="70">
        <f t="shared" si="227"/>
        <v>0.9866310160427807</v>
      </c>
      <c r="U99" s="70">
        <f t="shared" si="228"/>
        <v>0.79306722689075626</v>
      </c>
      <c r="V99" s="70">
        <f t="shared" si="229"/>
        <v>0.93902439024390238</v>
      </c>
      <c r="W99" s="70">
        <f t="shared" si="230"/>
        <v>0.87588652482269502</v>
      </c>
      <c r="X99" s="121">
        <v>375</v>
      </c>
      <c r="Y99" s="121">
        <v>296</v>
      </c>
      <c r="Z99" s="121">
        <v>374</v>
      </c>
      <c r="AA99" s="121">
        <v>282</v>
      </c>
      <c r="AB99" s="121">
        <v>118</v>
      </c>
      <c r="AC99" s="121">
        <v>80</v>
      </c>
      <c r="AD99" s="17">
        <v>16</v>
      </c>
      <c r="AE99" s="17">
        <v>33</v>
      </c>
      <c r="AF99" s="100">
        <v>39</v>
      </c>
      <c r="AG99" s="101">
        <v>294</v>
      </c>
      <c r="AH99" s="101">
        <v>328</v>
      </c>
      <c r="AI99" s="101">
        <v>354</v>
      </c>
      <c r="AJ99" s="101">
        <v>35</v>
      </c>
      <c r="AK99" s="101">
        <f t="shared" si="231"/>
        <v>1011</v>
      </c>
      <c r="AL99" s="101">
        <f t="shared" si="232"/>
        <v>98</v>
      </c>
      <c r="AM99" s="101">
        <v>133</v>
      </c>
      <c r="AN99" s="102">
        <v>4</v>
      </c>
      <c r="AO99" s="103">
        <v>16</v>
      </c>
      <c r="AP99" s="74">
        <f t="shared" si="233"/>
        <v>0.9932432432432432</v>
      </c>
      <c r="AQ99" s="74">
        <f t="shared" si="234"/>
        <v>0.87700534759358284</v>
      </c>
      <c r="AR99" s="104">
        <f t="shared" si="235"/>
        <v>0.92226890756302526</v>
      </c>
      <c r="AS99" s="104">
        <f t="shared" si="236"/>
        <v>0.8902439024390244</v>
      </c>
      <c r="AT99" s="104">
        <f t="shared" si="237"/>
        <v>0.90780141843971629</v>
      </c>
      <c r="AU99" s="105">
        <v>288</v>
      </c>
      <c r="AV99" s="105">
        <v>388</v>
      </c>
      <c r="AW99" s="105">
        <v>261</v>
      </c>
      <c r="AX99" s="100">
        <v>43</v>
      </c>
      <c r="AY99" s="106">
        <v>755</v>
      </c>
      <c r="AZ99" s="106">
        <v>93</v>
      </c>
      <c r="BA99" s="106">
        <v>297</v>
      </c>
      <c r="BB99" s="106">
        <v>319</v>
      </c>
      <c r="BC99" s="106">
        <v>46</v>
      </c>
      <c r="BD99" s="107">
        <v>84</v>
      </c>
      <c r="BE99" s="108">
        <v>11</v>
      </c>
      <c r="BF99" s="82">
        <f t="shared" si="238"/>
        <v>0.35632183908045978</v>
      </c>
      <c r="BG99" s="82">
        <f t="shared" si="239"/>
        <v>0.76546391752577314</v>
      </c>
      <c r="BH99" s="83">
        <f t="shared" si="240"/>
        <v>0.66702241195304157</v>
      </c>
      <c r="BI99" s="83">
        <f t="shared" si="241"/>
        <v>0.78698224852071008</v>
      </c>
      <c r="BJ99" s="83">
        <f t="shared" si="242"/>
        <v>0.81597222222222221</v>
      </c>
      <c r="BK99" s="2">
        <v>274</v>
      </c>
      <c r="BL99" s="2">
        <v>360</v>
      </c>
      <c r="BM99" s="2">
        <v>279</v>
      </c>
      <c r="BN99" s="2">
        <v>186</v>
      </c>
      <c r="BO99" s="2">
        <v>77</v>
      </c>
      <c r="BP99" s="2">
        <v>101</v>
      </c>
      <c r="BQ99" s="109">
        <v>17</v>
      </c>
      <c r="BR99" s="109">
        <v>40</v>
      </c>
      <c r="BS99" s="110">
        <v>51</v>
      </c>
      <c r="BT99" s="109">
        <v>70</v>
      </c>
      <c r="BU99" s="109">
        <v>252</v>
      </c>
      <c r="BV99" s="109">
        <v>361</v>
      </c>
      <c r="BW99" s="109">
        <v>31</v>
      </c>
      <c r="BX99" s="84">
        <f t="shared" si="186"/>
        <v>714</v>
      </c>
      <c r="BY99" s="111">
        <v>4</v>
      </c>
      <c r="BZ99" s="109">
        <v>85</v>
      </c>
      <c r="CA99" s="109">
        <v>30</v>
      </c>
      <c r="CB99" s="2">
        <v>11</v>
      </c>
      <c r="CC99" s="112">
        <f t="shared" si="187"/>
        <v>0.25547445255474455</v>
      </c>
      <c r="CD99" s="112">
        <f t="shared" si="188"/>
        <v>0.7</v>
      </c>
      <c r="CE99" s="112">
        <f t="shared" si="189"/>
        <v>0.65498357064622126</v>
      </c>
      <c r="CF99" s="112">
        <f t="shared" si="190"/>
        <v>0.82629107981220662</v>
      </c>
      <c r="CG99" s="112">
        <f t="shared" si="191"/>
        <v>0.989247311827957</v>
      </c>
      <c r="CH99" s="87">
        <f t="shared" si="192"/>
        <v>3</v>
      </c>
      <c r="CI99" s="31">
        <f t="shared" si="193"/>
        <v>-16</v>
      </c>
      <c r="CJ99" s="31">
        <f t="shared" si="194"/>
        <v>2</v>
      </c>
      <c r="CK99" s="31">
        <f t="shared" si="195"/>
        <v>4</v>
      </c>
      <c r="CL99" s="31">
        <f t="shared" si="196"/>
        <v>10</v>
      </c>
      <c r="CM99" s="113">
        <f t="shared" si="197"/>
        <v>56</v>
      </c>
      <c r="CN99" s="31">
        <f t="shared" si="198"/>
        <v>6</v>
      </c>
      <c r="CO99" s="31">
        <f t="shared" si="199"/>
        <v>19</v>
      </c>
      <c r="CP99" s="31">
        <f t="shared" si="200"/>
        <v>25</v>
      </c>
      <c r="CQ99" s="31">
        <f t="shared" si="201"/>
        <v>6</v>
      </c>
      <c r="CR99" s="32">
        <v>1</v>
      </c>
      <c r="CS99" s="32">
        <v>2</v>
      </c>
      <c r="CT99" s="32">
        <v>8</v>
      </c>
      <c r="CU99" s="88">
        <f t="shared" si="185"/>
        <v>34</v>
      </c>
      <c r="CV99" s="32">
        <v>3</v>
      </c>
      <c r="CW99" s="32">
        <v>11</v>
      </c>
      <c r="CX99" s="32">
        <v>17</v>
      </c>
      <c r="CY99" s="32">
        <v>3</v>
      </c>
      <c r="CZ99" s="32">
        <v>1</v>
      </c>
      <c r="DA99" s="32">
        <v>2</v>
      </c>
      <c r="DB99" s="32">
        <v>2</v>
      </c>
      <c r="DC99" s="88">
        <f t="shared" si="202"/>
        <v>22</v>
      </c>
      <c r="DD99" s="32">
        <v>3</v>
      </c>
      <c r="DE99" s="32">
        <v>8</v>
      </c>
      <c r="DF99" s="32">
        <v>8</v>
      </c>
      <c r="DG99" s="32">
        <v>3</v>
      </c>
      <c r="DH99" s="32">
        <v>4</v>
      </c>
      <c r="DI99" s="32">
        <v>15</v>
      </c>
      <c r="DJ99" s="32">
        <v>19</v>
      </c>
      <c r="DK99" s="88">
        <f t="shared" si="203"/>
        <v>292</v>
      </c>
      <c r="DL99" s="32">
        <v>36</v>
      </c>
      <c r="DM99" s="32">
        <v>115</v>
      </c>
      <c r="DN99" s="32">
        <v>130</v>
      </c>
      <c r="DO99" s="32">
        <v>11</v>
      </c>
      <c r="DP99" s="32">
        <v>9</v>
      </c>
      <c r="DQ99" s="32">
        <v>16</v>
      </c>
      <c r="DR99" s="32">
        <v>15</v>
      </c>
      <c r="DS99" s="88">
        <f t="shared" si="204"/>
        <v>308</v>
      </c>
      <c r="DT99" s="32">
        <v>12</v>
      </c>
      <c r="DU99" s="32">
        <v>98</v>
      </c>
      <c r="DV99" s="32">
        <v>181</v>
      </c>
      <c r="DW99" s="32">
        <v>17</v>
      </c>
      <c r="EA99" s="88">
        <f t="shared" si="205"/>
        <v>0</v>
      </c>
      <c r="EF99" s="32">
        <v>1</v>
      </c>
      <c r="EG99" s="32">
        <v>3</v>
      </c>
      <c r="EH99" s="32">
        <v>5</v>
      </c>
      <c r="EI99" s="88">
        <f t="shared" si="206"/>
        <v>34</v>
      </c>
      <c r="EJ99" s="32">
        <v>15</v>
      </c>
      <c r="EK99" s="32">
        <v>12</v>
      </c>
      <c r="EL99" s="32">
        <v>7</v>
      </c>
      <c r="EM99" s="32">
        <v>0</v>
      </c>
      <c r="EQ99" s="88">
        <f t="shared" si="207"/>
        <v>0</v>
      </c>
      <c r="EV99" s="32">
        <v>1</v>
      </c>
      <c r="EW99" s="32">
        <v>2</v>
      </c>
      <c r="EX99" s="32">
        <v>2</v>
      </c>
      <c r="EY99" s="88">
        <f t="shared" si="208"/>
        <v>27</v>
      </c>
      <c r="EZ99" s="32">
        <v>1</v>
      </c>
      <c r="FA99" s="32">
        <v>8</v>
      </c>
      <c r="FB99" s="32">
        <v>18</v>
      </c>
      <c r="FC99" s="32">
        <v>0</v>
      </c>
      <c r="FG99" s="88">
        <f t="shared" si="209"/>
        <v>0</v>
      </c>
      <c r="FO99" s="88">
        <f t="shared" si="210"/>
        <v>0</v>
      </c>
      <c r="FW99" s="110">
        <f t="shared" si="211"/>
        <v>0</v>
      </c>
      <c r="GB99" s="110">
        <f t="shared" si="212"/>
        <v>1</v>
      </c>
      <c r="GC99" s="110">
        <f t="shared" si="213"/>
        <v>2</v>
      </c>
      <c r="GD99" s="110">
        <f t="shared" si="214"/>
        <v>2</v>
      </c>
      <c r="GE99" s="110">
        <f t="shared" si="215"/>
        <v>27</v>
      </c>
      <c r="GF99" s="110">
        <f t="shared" si="216"/>
        <v>1</v>
      </c>
      <c r="GG99" s="110">
        <f t="shared" si="217"/>
        <v>8</v>
      </c>
      <c r="GH99" s="110">
        <f t="shared" si="218"/>
        <v>18</v>
      </c>
      <c r="GI99" s="110">
        <f t="shared" si="219"/>
        <v>0</v>
      </c>
      <c r="GJ99" s="114">
        <f t="shared" si="243"/>
        <v>0.12942405641896307</v>
      </c>
      <c r="GK99" s="90">
        <f t="shared" si="244"/>
        <v>-5.4304635761589407E-2</v>
      </c>
      <c r="GL99" s="92" t="s">
        <v>1809</v>
      </c>
      <c r="GM99" s="2" t="s">
        <v>1517</v>
      </c>
      <c r="GN99" s="2" t="s">
        <v>1508</v>
      </c>
      <c r="GO99" s="2" t="s">
        <v>1447</v>
      </c>
      <c r="GP99" s="92" t="s">
        <v>1366</v>
      </c>
      <c r="GQ99" s="2" t="s">
        <v>1723</v>
      </c>
      <c r="GR99" s="115">
        <v>362</v>
      </c>
      <c r="GS99" s="31">
        <f t="shared" si="220"/>
        <v>13</v>
      </c>
      <c r="GT99" s="31">
        <f t="shared" si="221"/>
        <v>34</v>
      </c>
      <c r="GU99" s="31">
        <f t="shared" si="222"/>
        <v>31</v>
      </c>
      <c r="GV99" s="31">
        <f t="shared" si="223"/>
        <v>600</v>
      </c>
      <c r="GW99" s="31">
        <f t="shared" si="224"/>
        <v>339</v>
      </c>
      <c r="GX99" s="31">
        <f t="shared" si="225"/>
        <v>552</v>
      </c>
    </row>
    <row r="100" spans="1:206" ht="15.75" hidden="1" customHeight="1" x14ac:dyDescent="0.25">
      <c r="A100" s="22" t="s">
        <v>1111</v>
      </c>
      <c r="B100" s="2" t="s">
        <v>88</v>
      </c>
      <c r="C100" s="116" t="s">
        <v>92</v>
      </c>
      <c r="D100" s="35" t="s">
        <v>88</v>
      </c>
      <c r="E100" s="117">
        <v>54</v>
      </c>
      <c r="F100" s="117">
        <v>262</v>
      </c>
      <c r="G100" s="117">
        <v>584</v>
      </c>
      <c r="H100" s="117">
        <v>900</v>
      </c>
      <c r="I100" s="95">
        <v>54</v>
      </c>
      <c r="J100" s="118">
        <v>61</v>
      </c>
      <c r="K100" s="118">
        <v>340</v>
      </c>
      <c r="L100" s="118">
        <v>662</v>
      </c>
      <c r="M100" s="118">
        <v>1063</v>
      </c>
      <c r="N100" s="119">
        <v>224</v>
      </c>
      <c r="O100" s="119">
        <v>16</v>
      </c>
      <c r="P100" s="120">
        <v>698</v>
      </c>
      <c r="Q100" s="120">
        <v>791</v>
      </c>
      <c r="R100" s="120">
        <v>633</v>
      </c>
      <c r="S100" s="70">
        <f t="shared" si="226"/>
        <v>8.7392550143266481E-2</v>
      </c>
      <c r="T100" s="70">
        <f t="shared" si="227"/>
        <v>0.42983565107458915</v>
      </c>
      <c r="U100" s="70">
        <f t="shared" si="228"/>
        <v>0.3953817153628652</v>
      </c>
      <c r="V100" s="70">
        <f t="shared" si="229"/>
        <v>0.5463483146067416</v>
      </c>
      <c r="W100" s="70">
        <f t="shared" si="230"/>
        <v>0.69194312796208535</v>
      </c>
      <c r="X100" s="121">
        <v>844</v>
      </c>
      <c r="Y100" s="121">
        <v>698</v>
      </c>
      <c r="Z100" s="121">
        <v>791</v>
      </c>
      <c r="AA100" s="121">
        <v>633</v>
      </c>
      <c r="AB100" s="121">
        <v>240</v>
      </c>
      <c r="AC100" s="121">
        <v>193</v>
      </c>
      <c r="AD100" s="17">
        <v>26</v>
      </c>
      <c r="AE100" s="17">
        <v>49</v>
      </c>
      <c r="AF100" s="100">
        <v>62</v>
      </c>
      <c r="AG100" s="101">
        <v>104</v>
      </c>
      <c r="AH100" s="101">
        <v>272</v>
      </c>
      <c r="AI100" s="101">
        <v>634</v>
      </c>
      <c r="AJ100" s="101">
        <v>60</v>
      </c>
      <c r="AK100" s="101">
        <f t="shared" si="231"/>
        <v>1070</v>
      </c>
      <c r="AL100" s="101">
        <f t="shared" si="232"/>
        <v>173</v>
      </c>
      <c r="AM100" s="101">
        <v>233</v>
      </c>
      <c r="AN100" s="102">
        <v>11</v>
      </c>
      <c r="AO100" s="103">
        <v>55</v>
      </c>
      <c r="AP100" s="74">
        <f t="shared" si="233"/>
        <v>0.14899713467048711</v>
      </c>
      <c r="AQ100" s="74">
        <f t="shared" si="234"/>
        <v>0.34386852085967129</v>
      </c>
      <c r="AR100" s="104">
        <f t="shared" si="235"/>
        <v>0.3944392082940622</v>
      </c>
      <c r="AS100" s="104">
        <f t="shared" si="236"/>
        <v>0.514747191011236</v>
      </c>
      <c r="AT100" s="104">
        <f t="shared" si="237"/>
        <v>0.72827804107424965</v>
      </c>
      <c r="AU100" s="105">
        <v>670</v>
      </c>
      <c r="AV100" s="105">
        <v>924</v>
      </c>
      <c r="AW100" s="105">
        <v>655</v>
      </c>
      <c r="AX100" s="100">
        <v>81</v>
      </c>
      <c r="AY100" s="106">
        <v>1289</v>
      </c>
      <c r="AZ100" s="106">
        <v>95</v>
      </c>
      <c r="BA100" s="106">
        <v>395</v>
      </c>
      <c r="BB100" s="106">
        <v>732</v>
      </c>
      <c r="BC100" s="106">
        <v>67</v>
      </c>
      <c r="BD100" s="107">
        <v>174</v>
      </c>
      <c r="BE100" s="108">
        <v>16</v>
      </c>
      <c r="BF100" s="82">
        <f t="shared" si="238"/>
        <v>0.14503816793893129</v>
      </c>
      <c r="BG100" s="82">
        <f t="shared" si="239"/>
        <v>0.42748917748917747</v>
      </c>
      <c r="BH100" s="83">
        <f t="shared" si="240"/>
        <v>0.46598488216985329</v>
      </c>
      <c r="BI100" s="83">
        <f t="shared" si="241"/>
        <v>0.59786700125470515</v>
      </c>
      <c r="BJ100" s="83">
        <f t="shared" si="242"/>
        <v>0.83283582089552244</v>
      </c>
      <c r="BK100" s="2">
        <v>710</v>
      </c>
      <c r="BL100" s="2">
        <v>943</v>
      </c>
      <c r="BM100" s="2">
        <v>638</v>
      </c>
      <c r="BN100" s="2">
        <v>442</v>
      </c>
      <c r="BO100" s="2">
        <v>230</v>
      </c>
      <c r="BP100" s="2">
        <v>206</v>
      </c>
      <c r="BQ100" s="109">
        <v>38</v>
      </c>
      <c r="BR100" s="109">
        <v>94</v>
      </c>
      <c r="BS100" s="110">
        <v>97</v>
      </c>
      <c r="BT100" s="109">
        <v>157</v>
      </c>
      <c r="BU100" s="109">
        <v>470</v>
      </c>
      <c r="BV100" s="109">
        <v>846</v>
      </c>
      <c r="BW100" s="109">
        <v>63</v>
      </c>
      <c r="BX100" s="84">
        <f t="shared" si="186"/>
        <v>1536</v>
      </c>
      <c r="BY100" s="111">
        <v>7</v>
      </c>
      <c r="BZ100" s="109">
        <v>203</v>
      </c>
      <c r="CA100" s="109">
        <v>63</v>
      </c>
      <c r="CB100" s="2">
        <v>41</v>
      </c>
      <c r="CC100" s="112">
        <f t="shared" si="187"/>
        <v>0.22112676056338029</v>
      </c>
      <c r="CD100" s="112">
        <f t="shared" si="188"/>
        <v>0.49840933191940617</v>
      </c>
      <c r="CE100" s="112">
        <f t="shared" si="189"/>
        <v>0.55434308162374513</v>
      </c>
      <c r="CF100" s="112">
        <f t="shared" si="190"/>
        <v>0.70398481973434535</v>
      </c>
      <c r="CG100" s="112">
        <f t="shared" si="191"/>
        <v>1.0078369905956113</v>
      </c>
      <c r="CH100" s="87">
        <f t="shared" si="192"/>
        <v>-5</v>
      </c>
      <c r="CI100" s="31">
        <f t="shared" si="193"/>
        <v>-19</v>
      </c>
      <c r="CJ100" s="31">
        <f t="shared" si="194"/>
        <v>2</v>
      </c>
      <c r="CK100" s="31">
        <f t="shared" si="195"/>
        <v>6</v>
      </c>
      <c r="CL100" s="31">
        <f t="shared" si="196"/>
        <v>7</v>
      </c>
      <c r="CM100" s="113">
        <f t="shared" si="197"/>
        <v>97</v>
      </c>
      <c r="CN100" s="31">
        <f t="shared" si="198"/>
        <v>0</v>
      </c>
      <c r="CO100" s="31">
        <f t="shared" si="199"/>
        <v>17</v>
      </c>
      <c r="CP100" s="31">
        <f t="shared" si="200"/>
        <v>73</v>
      </c>
      <c r="CQ100" s="31">
        <f t="shared" si="201"/>
        <v>7</v>
      </c>
      <c r="CU100" s="88">
        <f t="shared" si="185"/>
        <v>0</v>
      </c>
      <c r="CZ100" s="32">
        <v>2</v>
      </c>
      <c r="DA100" s="32">
        <v>6</v>
      </c>
      <c r="DB100" s="32">
        <v>7</v>
      </c>
      <c r="DC100" s="88">
        <f t="shared" si="202"/>
        <v>97</v>
      </c>
      <c r="DD100" s="32">
        <v>0</v>
      </c>
      <c r="DE100" s="32">
        <v>17</v>
      </c>
      <c r="DF100" s="32">
        <v>73</v>
      </c>
      <c r="DG100" s="32">
        <v>7</v>
      </c>
      <c r="DH100" s="32">
        <v>1</v>
      </c>
      <c r="DI100" s="32">
        <v>8</v>
      </c>
      <c r="DJ100" s="32">
        <v>4</v>
      </c>
      <c r="DK100" s="88">
        <f t="shared" si="203"/>
        <v>117</v>
      </c>
      <c r="DL100" s="32">
        <v>25</v>
      </c>
      <c r="DM100" s="32">
        <v>50</v>
      </c>
      <c r="DN100" s="32">
        <v>42</v>
      </c>
      <c r="DO100" s="32">
        <v>0</v>
      </c>
      <c r="DP100" s="32">
        <v>19</v>
      </c>
      <c r="DQ100" s="32">
        <v>39</v>
      </c>
      <c r="DR100" s="32">
        <v>28</v>
      </c>
      <c r="DS100" s="88">
        <f t="shared" si="204"/>
        <v>844</v>
      </c>
      <c r="DT100" s="32">
        <v>1</v>
      </c>
      <c r="DU100" s="32">
        <v>190</v>
      </c>
      <c r="DV100" s="32">
        <v>603</v>
      </c>
      <c r="DW100" s="32">
        <v>50</v>
      </c>
      <c r="DZ100" s="32">
        <v>1</v>
      </c>
      <c r="EA100" s="88">
        <f t="shared" si="205"/>
        <v>0</v>
      </c>
      <c r="EF100" s="32">
        <v>7</v>
      </c>
      <c r="EG100" s="32">
        <v>25</v>
      </c>
      <c r="EH100" s="32">
        <v>41</v>
      </c>
      <c r="EI100" s="88">
        <f t="shared" si="206"/>
        <v>265</v>
      </c>
      <c r="EJ100" s="32">
        <v>86</v>
      </c>
      <c r="EK100" s="32">
        <v>110</v>
      </c>
      <c r="EL100" s="32">
        <v>68</v>
      </c>
      <c r="EM100" s="32">
        <v>1</v>
      </c>
      <c r="EQ100" s="88">
        <f t="shared" si="207"/>
        <v>0</v>
      </c>
      <c r="EV100" s="32">
        <v>8</v>
      </c>
      <c r="EW100" s="32">
        <v>10</v>
      </c>
      <c r="EX100" s="32">
        <v>10</v>
      </c>
      <c r="EY100" s="88">
        <f t="shared" si="208"/>
        <v>116</v>
      </c>
      <c r="EZ100" s="32">
        <v>1</v>
      </c>
      <c r="FA100" s="32">
        <v>73</v>
      </c>
      <c r="FB100" s="32">
        <v>38</v>
      </c>
      <c r="FC100" s="32">
        <v>4</v>
      </c>
      <c r="FD100" s="32">
        <v>1</v>
      </c>
      <c r="FE100" s="32">
        <v>6</v>
      </c>
      <c r="FF100" s="32">
        <v>6</v>
      </c>
      <c r="FG100" s="88">
        <f t="shared" si="209"/>
        <v>97</v>
      </c>
      <c r="FH100" s="32">
        <v>44</v>
      </c>
      <c r="FI100" s="32">
        <v>30</v>
      </c>
      <c r="FJ100" s="32">
        <v>22</v>
      </c>
      <c r="FK100" s="32">
        <v>1</v>
      </c>
      <c r="FO100" s="88">
        <f t="shared" si="210"/>
        <v>0</v>
      </c>
      <c r="FW100" s="110">
        <f t="shared" si="211"/>
        <v>0</v>
      </c>
      <c r="GB100" s="110">
        <f t="shared" si="212"/>
        <v>9</v>
      </c>
      <c r="GC100" s="110">
        <f t="shared" si="213"/>
        <v>16</v>
      </c>
      <c r="GD100" s="110">
        <f t="shared" si="214"/>
        <v>16</v>
      </c>
      <c r="GE100" s="110">
        <f t="shared" si="215"/>
        <v>213</v>
      </c>
      <c r="GF100" s="110">
        <f t="shared" si="216"/>
        <v>45</v>
      </c>
      <c r="GG100" s="110">
        <f t="shared" si="217"/>
        <v>103</v>
      </c>
      <c r="GH100" s="110">
        <f t="shared" si="218"/>
        <v>60</v>
      </c>
      <c r="GI100" s="110">
        <f t="shared" si="219"/>
        <v>5</v>
      </c>
      <c r="GJ100" s="114">
        <f t="shared" si="243"/>
        <v>0.45653154120324635</v>
      </c>
      <c r="GK100" s="90">
        <f t="shared" si="244"/>
        <v>0.19162141194724594</v>
      </c>
      <c r="GL100" s="92" t="s">
        <v>1893</v>
      </c>
      <c r="GM100" s="92" t="s">
        <v>2073</v>
      </c>
      <c r="GN100" s="92" t="s">
        <v>1778</v>
      </c>
      <c r="GO100" s="2" t="s">
        <v>1741</v>
      </c>
      <c r="GP100" s="2" t="s">
        <v>1508</v>
      </c>
      <c r="GQ100" s="2" t="s">
        <v>1570</v>
      </c>
      <c r="GR100" s="115">
        <v>939</v>
      </c>
      <c r="GS100" s="31">
        <f t="shared" si="220"/>
        <v>20</v>
      </c>
      <c r="GT100" s="31">
        <f t="shared" si="221"/>
        <v>33</v>
      </c>
      <c r="GU100" s="31">
        <f t="shared" si="222"/>
        <v>47</v>
      </c>
      <c r="GV100" s="31">
        <f t="shared" si="223"/>
        <v>961</v>
      </c>
      <c r="GW100" s="31">
        <f t="shared" si="224"/>
        <v>695</v>
      </c>
      <c r="GX100" s="31">
        <f t="shared" si="225"/>
        <v>935</v>
      </c>
    </row>
    <row r="101" spans="1:206" ht="15.75" hidden="1" customHeight="1" x14ac:dyDescent="0.25">
      <c r="A101" s="22" t="s">
        <v>1111</v>
      </c>
      <c r="B101" s="2" t="s">
        <v>88</v>
      </c>
      <c r="C101" s="116" t="s">
        <v>93</v>
      </c>
      <c r="D101" s="35" t="s">
        <v>88</v>
      </c>
      <c r="E101" s="117">
        <v>46</v>
      </c>
      <c r="F101" s="117">
        <v>171</v>
      </c>
      <c r="G101" s="117">
        <v>340</v>
      </c>
      <c r="H101" s="117">
        <v>557</v>
      </c>
      <c r="I101" s="95">
        <v>31</v>
      </c>
      <c r="J101" s="118">
        <v>58</v>
      </c>
      <c r="K101" s="118">
        <v>188</v>
      </c>
      <c r="L101" s="118">
        <v>463</v>
      </c>
      <c r="M101" s="118">
        <v>709</v>
      </c>
      <c r="N101" s="119">
        <v>125</v>
      </c>
      <c r="O101" s="119">
        <v>11</v>
      </c>
      <c r="P101" s="120">
        <v>354</v>
      </c>
      <c r="Q101" s="120">
        <v>462</v>
      </c>
      <c r="R101" s="120">
        <v>347</v>
      </c>
      <c r="S101" s="70">
        <f t="shared" si="226"/>
        <v>0.16384180790960451</v>
      </c>
      <c r="T101" s="70">
        <f t="shared" si="227"/>
        <v>0.40692640692640691</v>
      </c>
      <c r="U101" s="70">
        <f t="shared" si="228"/>
        <v>0.50214961306964745</v>
      </c>
      <c r="V101" s="70">
        <f t="shared" si="229"/>
        <v>0.6501854140914709</v>
      </c>
      <c r="W101" s="70">
        <f t="shared" si="230"/>
        <v>0.97406340057636887</v>
      </c>
      <c r="X101" s="121">
        <v>434</v>
      </c>
      <c r="Y101" s="121">
        <v>354</v>
      </c>
      <c r="Z101" s="121">
        <v>462</v>
      </c>
      <c r="AA101" s="121">
        <v>347</v>
      </c>
      <c r="AB101" s="121">
        <v>119</v>
      </c>
      <c r="AC101" s="121">
        <v>109</v>
      </c>
      <c r="AD101" s="17">
        <v>19</v>
      </c>
      <c r="AE101" s="17">
        <v>27</v>
      </c>
      <c r="AF101" s="100">
        <v>37</v>
      </c>
      <c r="AG101" s="101">
        <v>69</v>
      </c>
      <c r="AH101" s="101">
        <v>216</v>
      </c>
      <c r="AI101" s="101">
        <v>339</v>
      </c>
      <c r="AJ101" s="101">
        <v>30</v>
      </c>
      <c r="AK101" s="101">
        <f t="shared" si="231"/>
        <v>654</v>
      </c>
      <c r="AL101" s="101">
        <f t="shared" si="232"/>
        <v>81</v>
      </c>
      <c r="AM101" s="101">
        <v>111</v>
      </c>
      <c r="AN101" s="102">
        <v>19</v>
      </c>
      <c r="AO101" s="103">
        <v>31</v>
      </c>
      <c r="AP101" s="74">
        <f t="shared" si="233"/>
        <v>0.19491525423728814</v>
      </c>
      <c r="AQ101" s="74">
        <f t="shared" si="234"/>
        <v>0.46753246753246752</v>
      </c>
      <c r="AR101" s="104">
        <f t="shared" si="235"/>
        <v>0.46689595872742906</v>
      </c>
      <c r="AS101" s="104">
        <f t="shared" si="236"/>
        <v>0.58590852904820767</v>
      </c>
      <c r="AT101" s="104">
        <f t="shared" si="237"/>
        <v>0.74351585014409227</v>
      </c>
      <c r="AU101" s="105">
        <v>348</v>
      </c>
      <c r="AV101" s="105">
        <v>457</v>
      </c>
      <c r="AW101" s="105">
        <v>371</v>
      </c>
      <c r="AX101" s="100">
        <v>36</v>
      </c>
      <c r="AY101" s="106">
        <v>641</v>
      </c>
      <c r="AZ101" s="106">
        <v>46</v>
      </c>
      <c r="BA101" s="106">
        <v>192</v>
      </c>
      <c r="BB101" s="106">
        <v>368</v>
      </c>
      <c r="BC101" s="106">
        <v>35</v>
      </c>
      <c r="BD101" s="107">
        <v>93</v>
      </c>
      <c r="BE101" s="108">
        <v>13</v>
      </c>
      <c r="BF101" s="82">
        <f t="shared" si="238"/>
        <v>0.12398921832884097</v>
      </c>
      <c r="BG101" s="82">
        <f t="shared" si="239"/>
        <v>0.42013129102844637</v>
      </c>
      <c r="BH101" s="83">
        <f t="shared" si="240"/>
        <v>0.43622448979591838</v>
      </c>
      <c r="BI101" s="83">
        <f t="shared" si="241"/>
        <v>0.5801242236024845</v>
      </c>
      <c r="BJ101" s="83">
        <f t="shared" si="242"/>
        <v>0.79022988505747127</v>
      </c>
      <c r="BK101" s="2">
        <v>365</v>
      </c>
      <c r="BL101" s="2">
        <v>484</v>
      </c>
      <c r="BM101" s="2">
        <v>374</v>
      </c>
      <c r="BN101" s="2">
        <v>258</v>
      </c>
      <c r="BO101" s="2">
        <v>120</v>
      </c>
      <c r="BP101" s="2">
        <v>92</v>
      </c>
      <c r="BQ101" s="109">
        <v>18</v>
      </c>
      <c r="BR101" s="109">
        <v>43</v>
      </c>
      <c r="BS101" s="110">
        <v>37</v>
      </c>
      <c r="BT101" s="109">
        <v>67</v>
      </c>
      <c r="BU101" s="109">
        <v>246</v>
      </c>
      <c r="BV101" s="109">
        <v>354</v>
      </c>
      <c r="BW101" s="109">
        <v>30</v>
      </c>
      <c r="BX101" s="84">
        <f t="shared" si="186"/>
        <v>697</v>
      </c>
      <c r="BY101" s="111">
        <v>6</v>
      </c>
      <c r="BZ101" s="109">
        <v>88</v>
      </c>
      <c r="CA101" s="109">
        <v>30</v>
      </c>
      <c r="CB101" s="2">
        <v>19</v>
      </c>
      <c r="CC101" s="112">
        <f t="shared" si="187"/>
        <v>0.18356164383561643</v>
      </c>
      <c r="CD101" s="112">
        <f t="shared" si="188"/>
        <v>0.50826446280991733</v>
      </c>
      <c r="CE101" s="112">
        <f t="shared" si="189"/>
        <v>0.473426001635323</v>
      </c>
      <c r="CF101" s="112">
        <f t="shared" si="190"/>
        <v>0.59673659673659674</v>
      </c>
      <c r="CG101" s="112">
        <f t="shared" si="191"/>
        <v>0.71122994652406413</v>
      </c>
      <c r="CH101" s="87">
        <f t="shared" si="192"/>
        <v>108</v>
      </c>
      <c r="CI101" s="31">
        <f t="shared" si="193"/>
        <v>121</v>
      </c>
      <c r="CJ101" s="31">
        <f t="shared" si="194"/>
        <v>1</v>
      </c>
      <c r="CK101" s="31">
        <f t="shared" si="195"/>
        <v>2</v>
      </c>
      <c r="CL101" s="31">
        <f t="shared" si="196"/>
        <v>6</v>
      </c>
      <c r="CM101" s="113">
        <f t="shared" si="197"/>
        <v>39</v>
      </c>
      <c r="CN101" s="31">
        <f t="shared" si="198"/>
        <v>10</v>
      </c>
      <c r="CO101" s="31">
        <f t="shared" si="199"/>
        <v>19</v>
      </c>
      <c r="CP101" s="31">
        <f t="shared" si="200"/>
        <v>9</v>
      </c>
      <c r="CQ101" s="31">
        <f t="shared" si="201"/>
        <v>1</v>
      </c>
      <c r="CR101" s="32">
        <v>1</v>
      </c>
      <c r="CS101" s="32">
        <v>2</v>
      </c>
      <c r="CT101" s="32">
        <v>6</v>
      </c>
      <c r="CU101" s="88">
        <f t="shared" si="185"/>
        <v>39</v>
      </c>
      <c r="CV101" s="32">
        <v>10</v>
      </c>
      <c r="CW101" s="32">
        <v>19</v>
      </c>
      <c r="CX101" s="32">
        <v>9</v>
      </c>
      <c r="CY101" s="32">
        <v>1</v>
      </c>
      <c r="DC101" s="88">
        <f t="shared" si="202"/>
        <v>0</v>
      </c>
      <c r="DH101" s="32">
        <v>1</v>
      </c>
      <c r="DI101" s="32">
        <v>8</v>
      </c>
      <c r="DJ101" s="32">
        <v>4</v>
      </c>
      <c r="DK101" s="88">
        <f t="shared" si="203"/>
        <v>133</v>
      </c>
      <c r="DL101" s="32">
        <v>23</v>
      </c>
      <c r="DM101" s="32">
        <v>59</v>
      </c>
      <c r="DN101" s="32">
        <v>47</v>
      </c>
      <c r="DO101" s="32">
        <v>4</v>
      </c>
      <c r="DP101" s="32">
        <v>15</v>
      </c>
      <c r="DQ101" s="32">
        <v>31</v>
      </c>
      <c r="DR101" s="32">
        <v>25</v>
      </c>
      <c r="DS101" s="88">
        <f t="shared" si="204"/>
        <v>495</v>
      </c>
      <c r="DT101" s="32">
        <v>34</v>
      </c>
      <c r="DU101" s="32">
        <v>153</v>
      </c>
      <c r="DV101" s="32">
        <v>286</v>
      </c>
      <c r="DW101" s="32">
        <v>22</v>
      </c>
      <c r="EA101" s="88">
        <f t="shared" si="205"/>
        <v>0</v>
      </c>
      <c r="EI101" s="88">
        <f t="shared" si="206"/>
        <v>0</v>
      </c>
      <c r="EQ101" s="88">
        <f t="shared" si="207"/>
        <v>0</v>
      </c>
      <c r="EV101" s="32">
        <v>1</v>
      </c>
      <c r="EW101" s="32">
        <v>2</v>
      </c>
      <c r="EX101" s="32">
        <v>2</v>
      </c>
      <c r="EY101" s="88">
        <f t="shared" si="208"/>
        <v>28</v>
      </c>
      <c r="EZ101" s="32">
        <v>0</v>
      </c>
      <c r="FA101" s="32">
        <v>15</v>
      </c>
      <c r="FB101" s="32">
        <v>12</v>
      </c>
      <c r="FC101" s="32">
        <v>1</v>
      </c>
      <c r="FG101" s="88">
        <f t="shared" si="209"/>
        <v>0</v>
      </c>
      <c r="FO101" s="88">
        <f t="shared" si="210"/>
        <v>0</v>
      </c>
      <c r="FW101" s="110">
        <f t="shared" si="211"/>
        <v>0</v>
      </c>
      <c r="GB101" s="110">
        <f t="shared" si="212"/>
        <v>1</v>
      </c>
      <c r="GC101" s="110">
        <f t="shared" si="213"/>
        <v>2</v>
      </c>
      <c r="GD101" s="110">
        <f t="shared" si="214"/>
        <v>2</v>
      </c>
      <c r="GE101" s="110">
        <f t="shared" si="215"/>
        <v>28</v>
      </c>
      <c r="GF101" s="110">
        <f t="shared" si="216"/>
        <v>0</v>
      </c>
      <c r="GG101" s="110">
        <f t="shared" si="217"/>
        <v>15</v>
      </c>
      <c r="GH101" s="110">
        <f t="shared" si="218"/>
        <v>12</v>
      </c>
      <c r="GI101" s="110">
        <f t="shared" si="219"/>
        <v>1</v>
      </c>
      <c r="GJ101" s="114">
        <f t="shared" si="243"/>
        <v>-0.26983197797677438</v>
      </c>
      <c r="GK101" s="90">
        <f t="shared" si="244"/>
        <v>8.7363494539781594E-2</v>
      </c>
      <c r="GL101" s="92" t="s">
        <v>1823</v>
      </c>
      <c r="GM101" s="92" t="s">
        <v>1392</v>
      </c>
      <c r="GN101" s="2" t="s">
        <v>1658</v>
      </c>
      <c r="GO101" s="92" t="s">
        <v>2106</v>
      </c>
      <c r="GP101" s="92" t="s">
        <v>2280</v>
      </c>
      <c r="GQ101" s="2" t="s">
        <v>2118</v>
      </c>
      <c r="GR101" s="115">
        <v>489</v>
      </c>
      <c r="GS101" s="31">
        <f t="shared" si="220"/>
        <v>16</v>
      </c>
      <c r="GT101" s="31">
        <f t="shared" si="221"/>
        <v>29</v>
      </c>
      <c r="GU101" s="31">
        <f t="shared" si="222"/>
        <v>39</v>
      </c>
      <c r="GV101" s="31">
        <f t="shared" si="223"/>
        <v>628</v>
      </c>
      <c r="GW101" s="31">
        <f t="shared" si="224"/>
        <v>359</v>
      </c>
      <c r="GX101" s="31">
        <f t="shared" si="225"/>
        <v>571</v>
      </c>
    </row>
    <row r="102" spans="1:206" ht="15.75" hidden="1" customHeight="1" x14ac:dyDescent="0.25">
      <c r="A102" s="22" t="s">
        <v>1111</v>
      </c>
      <c r="B102" s="2" t="s">
        <v>88</v>
      </c>
      <c r="C102" s="116" t="s">
        <v>94</v>
      </c>
      <c r="D102" s="35" t="s">
        <v>88</v>
      </c>
      <c r="E102" s="117">
        <v>24</v>
      </c>
      <c r="F102" s="117">
        <v>238</v>
      </c>
      <c r="G102" s="117">
        <v>519</v>
      </c>
      <c r="H102" s="117">
        <v>781</v>
      </c>
      <c r="I102" s="95">
        <v>44</v>
      </c>
      <c r="J102" s="118">
        <v>60</v>
      </c>
      <c r="K102" s="118">
        <v>280</v>
      </c>
      <c r="L102" s="118">
        <v>539</v>
      </c>
      <c r="M102" s="118">
        <v>879</v>
      </c>
      <c r="N102" s="119">
        <v>152</v>
      </c>
      <c r="O102" s="119">
        <v>19</v>
      </c>
      <c r="P102" s="120">
        <v>511</v>
      </c>
      <c r="Q102" s="120">
        <v>675</v>
      </c>
      <c r="R102" s="120">
        <v>532</v>
      </c>
      <c r="S102" s="70">
        <f t="shared" si="226"/>
        <v>0.11741682974559686</v>
      </c>
      <c r="T102" s="70">
        <f t="shared" si="227"/>
        <v>0.4148148148148148</v>
      </c>
      <c r="U102" s="70">
        <f t="shared" si="228"/>
        <v>0.42316647264260771</v>
      </c>
      <c r="V102" s="70">
        <f t="shared" si="229"/>
        <v>0.55260977630488817</v>
      </c>
      <c r="W102" s="70">
        <f t="shared" si="230"/>
        <v>0.72744360902255634</v>
      </c>
      <c r="X102" s="121">
        <v>683</v>
      </c>
      <c r="Y102" s="121">
        <v>511</v>
      </c>
      <c r="Z102" s="121">
        <v>675</v>
      </c>
      <c r="AA102" s="121">
        <v>532</v>
      </c>
      <c r="AB102" s="121">
        <v>195</v>
      </c>
      <c r="AC102" s="121">
        <v>134</v>
      </c>
      <c r="AD102" s="17">
        <v>22</v>
      </c>
      <c r="AE102" s="17">
        <v>46</v>
      </c>
      <c r="AF102" s="100">
        <v>51</v>
      </c>
      <c r="AG102" s="101">
        <v>77</v>
      </c>
      <c r="AH102" s="101">
        <v>267</v>
      </c>
      <c r="AI102" s="101">
        <v>522</v>
      </c>
      <c r="AJ102" s="101">
        <v>39</v>
      </c>
      <c r="AK102" s="101">
        <f t="shared" si="231"/>
        <v>905</v>
      </c>
      <c r="AL102" s="101">
        <f t="shared" si="232"/>
        <v>149</v>
      </c>
      <c r="AM102" s="101">
        <v>188</v>
      </c>
      <c r="AN102" s="102">
        <v>19</v>
      </c>
      <c r="AO102" s="103">
        <v>37</v>
      </c>
      <c r="AP102" s="74">
        <f t="shared" si="233"/>
        <v>0.15068493150684931</v>
      </c>
      <c r="AQ102" s="74">
        <f t="shared" si="234"/>
        <v>0.39555555555555555</v>
      </c>
      <c r="AR102" s="104">
        <f t="shared" si="235"/>
        <v>0.41734575087310827</v>
      </c>
      <c r="AS102" s="104">
        <f t="shared" si="236"/>
        <v>0.53024026512013256</v>
      </c>
      <c r="AT102" s="104">
        <f t="shared" si="237"/>
        <v>0.70112781954887216</v>
      </c>
      <c r="AU102" s="105">
        <v>467</v>
      </c>
      <c r="AV102" s="105">
        <v>653</v>
      </c>
      <c r="AW102" s="105">
        <v>502</v>
      </c>
      <c r="AX102" s="100">
        <v>48</v>
      </c>
      <c r="AY102" s="106">
        <v>935</v>
      </c>
      <c r="AZ102" s="106">
        <v>54</v>
      </c>
      <c r="BA102" s="106">
        <v>305</v>
      </c>
      <c r="BB102" s="106">
        <v>520</v>
      </c>
      <c r="BC102" s="106">
        <v>56</v>
      </c>
      <c r="BD102" s="107">
        <v>129</v>
      </c>
      <c r="BE102" s="108">
        <v>24</v>
      </c>
      <c r="BF102" s="82">
        <f t="shared" si="238"/>
        <v>0.10756972111553785</v>
      </c>
      <c r="BG102" s="82">
        <f t="shared" si="239"/>
        <v>0.46707503828483921</v>
      </c>
      <c r="BH102" s="83">
        <f t="shared" si="240"/>
        <v>0.46239210850801482</v>
      </c>
      <c r="BI102" s="83">
        <f t="shared" si="241"/>
        <v>0.62142857142857144</v>
      </c>
      <c r="BJ102" s="83">
        <f t="shared" si="242"/>
        <v>0.83725910064239828</v>
      </c>
      <c r="BK102" s="2">
        <v>544</v>
      </c>
      <c r="BL102" s="2">
        <v>670</v>
      </c>
      <c r="BM102" s="2">
        <v>500</v>
      </c>
      <c r="BN102" s="2">
        <v>339</v>
      </c>
      <c r="BO102" s="2">
        <v>185</v>
      </c>
      <c r="BP102" s="2">
        <v>158</v>
      </c>
      <c r="BQ102" s="109">
        <v>23</v>
      </c>
      <c r="BR102" s="109">
        <v>49</v>
      </c>
      <c r="BS102" s="110">
        <v>57</v>
      </c>
      <c r="BT102" s="109">
        <v>47</v>
      </c>
      <c r="BU102" s="109">
        <v>295</v>
      </c>
      <c r="BV102" s="109">
        <v>544</v>
      </c>
      <c r="BW102" s="109">
        <v>52</v>
      </c>
      <c r="BX102" s="84">
        <f t="shared" si="186"/>
        <v>938</v>
      </c>
      <c r="BY102" s="111">
        <v>11</v>
      </c>
      <c r="BZ102" s="109">
        <v>144</v>
      </c>
      <c r="CA102" s="109">
        <v>51</v>
      </c>
      <c r="CB102" s="2">
        <v>47</v>
      </c>
      <c r="CC102" s="112">
        <f t="shared" si="187"/>
        <v>8.639705882352941E-2</v>
      </c>
      <c r="CD102" s="112">
        <f t="shared" si="188"/>
        <v>0.44029850746268656</v>
      </c>
      <c r="CE102" s="112">
        <f t="shared" si="189"/>
        <v>0.43290548424737457</v>
      </c>
      <c r="CF102" s="112">
        <f t="shared" si="190"/>
        <v>0.59401709401709402</v>
      </c>
      <c r="CG102" s="112">
        <f t="shared" si="191"/>
        <v>0.8</v>
      </c>
      <c r="CH102" s="87">
        <f t="shared" si="192"/>
        <v>100</v>
      </c>
      <c r="CI102" s="31">
        <f t="shared" si="193"/>
        <v>94</v>
      </c>
      <c r="CJ102" s="31">
        <f t="shared" si="194"/>
        <v>2</v>
      </c>
      <c r="CK102" s="31">
        <f t="shared" si="195"/>
        <v>7</v>
      </c>
      <c r="CL102" s="31">
        <f t="shared" si="196"/>
        <v>15</v>
      </c>
      <c r="CM102" s="113">
        <f t="shared" si="197"/>
        <v>94</v>
      </c>
      <c r="CN102" s="31">
        <f t="shared" si="198"/>
        <v>13</v>
      </c>
      <c r="CO102" s="31">
        <f t="shared" si="199"/>
        <v>29</v>
      </c>
      <c r="CP102" s="31">
        <f t="shared" si="200"/>
        <v>50</v>
      </c>
      <c r="CQ102" s="31">
        <f t="shared" si="201"/>
        <v>2</v>
      </c>
      <c r="CR102" s="32">
        <v>1</v>
      </c>
      <c r="CS102" s="32">
        <v>6</v>
      </c>
      <c r="CT102" s="32">
        <v>14</v>
      </c>
      <c r="CU102" s="88">
        <f t="shared" si="185"/>
        <v>80</v>
      </c>
      <c r="CV102" s="32">
        <v>13</v>
      </c>
      <c r="CW102" s="32">
        <v>26</v>
      </c>
      <c r="CX102" s="32">
        <v>41</v>
      </c>
      <c r="CY102" s="32">
        <v>0</v>
      </c>
      <c r="CZ102" s="32">
        <v>1</v>
      </c>
      <c r="DA102" s="32">
        <v>1</v>
      </c>
      <c r="DB102" s="32">
        <v>1</v>
      </c>
      <c r="DC102" s="88">
        <f t="shared" si="202"/>
        <v>14</v>
      </c>
      <c r="DD102" s="32">
        <v>0</v>
      </c>
      <c r="DE102" s="32">
        <v>3</v>
      </c>
      <c r="DF102" s="32">
        <v>9</v>
      </c>
      <c r="DG102" s="32">
        <v>2</v>
      </c>
      <c r="DH102" s="32">
        <v>1</v>
      </c>
      <c r="DI102" s="32">
        <v>4</v>
      </c>
      <c r="DJ102" s="32">
        <v>4</v>
      </c>
      <c r="DK102" s="88">
        <f t="shared" si="203"/>
        <v>110</v>
      </c>
      <c r="DL102" s="32">
        <v>24</v>
      </c>
      <c r="DM102" s="32">
        <v>39</v>
      </c>
      <c r="DN102" s="32">
        <v>42</v>
      </c>
      <c r="DO102" s="32">
        <v>5</v>
      </c>
      <c r="DP102" s="32">
        <v>14</v>
      </c>
      <c r="DQ102" s="32">
        <v>30</v>
      </c>
      <c r="DR102" s="32">
        <v>28</v>
      </c>
      <c r="DS102" s="88">
        <f t="shared" si="204"/>
        <v>636</v>
      </c>
      <c r="DT102" s="32">
        <v>1</v>
      </c>
      <c r="DU102" s="32">
        <v>173</v>
      </c>
      <c r="DV102" s="32">
        <v>423</v>
      </c>
      <c r="DW102" s="32">
        <v>39</v>
      </c>
      <c r="DX102" s="32">
        <v>1</v>
      </c>
      <c r="DY102" s="32">
        <v>2</v>
      </c>
      <c r="DZ102" s="32">
        <v>2</v>
      </c>
      <c r="EA102" s="88">
        <f t="shared" si="205"/>
        <v>42</v>
      </c>
      <c r="EB102" s="32">
        <v>7</v>
      </c>
      <c r="EC102" s="32">
        <v>15</v>
      </c>
      <c r="ED102" s="32">
        <v>19</v>
      </c>
      <c r="EE102" s="32">
        <v>1</v>
      </c>
      <c r="EF102" s="32">
        <v>1</v>
      </c>
      <c r="EG102" s="32">
        <v>2</v>
      </c>
      <c r="EH102" s="32">
        <v>4</v>
      </c>
      <c r="EI102" s="88">
        <f t="shared" si="206"/>
        <v>6</v>
      </c>
      <c r="EJ102" s="32">
        <v>0</v>
      </c>
      <c r="EK102" s="32">
        <v>4</v>
      </c>
      <c r="EL102" s="32">
        <v>2</v>
      </c>
      <c r="EM102" s="32">
        <v>0</v>
      </c>
      <c r="EQ102" s="88">
        <f t="shared" si="207"/>
        <v>0</v>
      </c>
      <c r="EV102" s="32">
        <v>4</v>
      </c>
      <c r="EW102" s="32">
        <v>4</v>
      </c>
      <c r="EX102" s="32">
        <v>4</v>
      </c>
      <c r="EY102" s="88">
        <f t="shared" si="208"/>
        <v>47</v>
      </c>
      <c r="EZ102" s="32">
        <v>2</v>
      </c>
      <c r="FA102" s="32">
        <v>35</v>
      </c>
      <c r="FB102" s="32">
        <v>8</v>
      </c>
      <c r="FC102" s="32">
        <v>2</v>
      </c>
      <c r="FG102" s="88">
        <f t="shared" si="209"/>
        <v>0</v>
      </c>
      <c r="FO102" s="88">
        <f t="shared" si="210"/>
        <v>0</v>
      </c>
      <c r="FW102" s="110">
        <f t="shared" si="211"/>
        <v>0</v>
      </c>
      <c r="GB102" s="110">
        <f t="shared" si="212"/>
        <v>4</v>
      </c>
      <c r="GC102" s="110">
        <f t="shared" si="213"/>
        <v>4</v>
      </c>
      <c r="GD102" s="110">
        <f t="shared" si="214"/>
        <v>4</v>
      </c>
      <c r="GE102" s="110">
        <f t="shared" si="215"/>
        <v>47</v>
      </c>
      <c r="GF102" s="110">
        <f t="shared" si="216"/>
        <v>2</v>
      </c>
      <c r="GG102" s="110">
        <f t="shared" si="217"/>
        <v>35</v>
      </c>
      <c r="GH102" s="110">
        <f t="shared" si="218"/>
        <v>8</v>
      </c>
      <c r="GI102" s="110">
        <f t="shared" si="219"/>
        <v>2</v>
      </c>
      <c r="GJ102" s="114">
        <f t="shared" si="243"/>
        <v>9.9741602067183605E-2</v>
      </c>
      <c r="GK102" s="90">
        <f t="shared" si="244"/>
        <v>3.2085561497326204E-3</v>
      </c>
      <c r="GL102" s="92" t="s">
        <v>2105</v>
      </c>
      <c r="GM102" s="92" t="s">
        <v>1666</v>
      </c>
      <c r="GN102" s="2" t="s">
        <v>2271</v>
      </c>
      <c r="GO102" s="2" t="s">
        <v>2211</v>
      </c>
      <c r="GP102" s="2" t="s">
        <v>1842</v>
      </c>
      <c r="GQ102" s="2" t="s">
        <v>1515</v>
      </c>
      <c r="GR102" s="115">
        <v>664</v>
      </c>
      <c r="GS102" s="31">
        <f t="shared" si="220"/>
        <v>16</v>
      </c>
      <c r="GT102" s="31">
        <f t="shared" si="221"/>
        <v>34</v>
      </c>
      <c r="GU102" s="31">
        <f t="shared" si="222"/>
        <v>36</v>
      </c>
      <c r="GV102" s="31">
        <f t="shared" si="223"/>
        <v>788</v>
      </c>
      <c r="GW102" s="31">
        <f t="shared" si="224"/>
        <v>529</v>
      </c>
      <c r="GX102" s="31">
        <f t="shared" si="225"/>
        <v>756</v>
      </c>
    </row>
    <row r="103" spans="1:206" ht="15.75" hidden="1" customHeight="1" x14ac:dyDescent="0.25">
      <c r="A103" s="22" t="s">
        <v>1111</v>
      </c>
      <c r="B103" s="2" t="s">
        <v>88</v>
      </c>
      <c r="C103" s="116" t="s">
        <v>95</v>
      </c>
      <c r="D103" s="35" t="s">
        <v>88</v>
      </c>
      <c r="E103" s="117">
        <v>46</v>
      </c>
      <c r="F103" s="117">
        <v>259</v>
      </c>
      <c r="G103" s="117">
        <v>510</v>
      </c>
      <c r="H103" s="117">
        <v>815</v>
      </c>
      <c r="I103" s="95">
        <v>44</v>
      </c>
      <c r="J103" s="118">
        <v>84</v>
      </c>
      <c r="K103" s="118">
        <v>267</v>
      </c>
      <c r="L103" s="118">
        <v>591</v>
      </c>
      <c r="M103" s="118">
        <v>942</v>
      </c>
      <c r="N103" s="119">
        <v>195</v>
      </c>
      <c r="O103" s="119">
        <v>15</v>
      </c>
      <c r="P103" s="120">
        <v>524</v>
      </c>
      <c r="Q103" s="120">
        <v>637</v>
      </c>
      <c r="R103" s="120">
        <v>476</v>
      </c>
      <c r="S103" s="70">
        <f t="shared" si="226"/>
        <v>0.16030534351145037</v>
      </c>
      <c r="T103" s="70">
        <f t="shared" si="227"/>
        <v>0.41915227629513346</v>
      </c>
      <c r="U103" s="70">
        <f t="shared" si="228"/>
        <v>0.4563225412339646</v>
      </c>
      <c r="V103" s="70">
        <f t="shared" si="229"/>
        <v>0.59568733153638809</v>
      </c>
      <c r="W103" s="70">
        <f t="shared" si="230"/>
        <v>0.83193277310924374</v>
      </c>
      <c r="X103" s="121">
        <v>648</v>
      </c>
      <c r="Y103" s="121">
        <v>524</v>
      </c>
      <c r="Z103" s="121">
        <v>637</v>
      </c>
      <c r="AA103" s="121">
        <v>476</v>
      </c>
      <c r="AB103" s="121">
        <v>183</v>
      </c>
      <c r="AC103" s="121">
        <v>172</v>
      </c>
      <c r="AD103" s="17">
        <v>29</v>
      </c>
      <c r="AE103" s="17">
        <v>49</v>
      </c>
      <c r="AF103" s="100">
        <v>49</v>
      </c>
      <c r="AG103" s="101">
        <v>86</v>
      </c>
      <c r="AH103" s="101">
        <v>213</v>
      </c>
      <c r="AI103" s="101">
        <v>483</v>
      </c>
      <c r="AJ103" s="101">
        <v>103</v>
      </c>
      <c r="AK103" s="101">
        <f t="shared" si="231"/>
        <v>885</v>
      </c>
      <c r="AL103" s="101">
        <f t="shared" si="232"/>
        <v>147</v>
      </c>
      <c r="AM103" s="101">
        <v>250</v>
      </c>
      <c r="AN103" s="102">
        <v>7</v>
      </c>
      <c r="AO103" s="103">
        <v>32</v>
      </c>
      <c r="AP103" s="74">
        <f t="shared" si="233"/>
        <v>0.16412213740458015</v>
      </c>
      <c r="AQ103" s="74">
        <f t="shared" si="234"/>
        <v>0.33437990580847726</v>
      </c>
      <c r="AR103" s="104">
        <f t="shared" si="235"/>
        <v>0.38790470372632863</v>
      </c>
      <c r="AS103" s="104">
        <f t="shared" si="236"/>
        <v>0.49326145552560646</v>
      </c>
      <c r="AT103" s="104">
        <f t="shared" si="237"/>
        <v>0.70588235294117652</v>
      </c>
      <c r="AU103" s="105">
        <v>500</v>
      </c>
      <c r="AV103" s="105">
        <v>685</v>
      </c>
      <c r="AW103" s="105">
        <v>453</v>
      </c>
      <c r="AX103" s="100">
        <v>54</v>
      </c>
      <c r="AY103" s="106">
        <v>980</v>
      </c>
      <c r="AZ103" s="106">
        <v>97</v>
      </c>
      <c r="BA103" s="106">
        <v>285</v>
      </c>
      <c r="BB103" s="106">
        <v>513</v>
      </c>
      <c r="BC103" s="106">
        <v>85</v>
      </c>
      <c r="BD103" s="107">
        <v>143</v>
      </c>
      <c r="BE103" s="108">
        <v>20</v>
      </c>
      <c r="BF103" s="82">
        <f t="shared" si="238"/>
        <v>0.21412803532008831</v>
      </c>
      <c r="BG103" s="82">
        <f t="shared" si="239"/>
        <v>0.41605839416058393</v>
      </c>
      <c r="BH103" s="83">
        <f t="shared" si="240"/>
        <v>0.45909645909645908</v>
      </c>
      <c r="BI103" s="83">
        <f t="shared" si="241"/>
        <v>0.5527426160337553</v>
      </c>
      <c r="BJ103" s="83">
        <f t="shared" si="242"/>
        <v>0.74</v>
      </c>
      <c r="BK103" s="2">
        <v>466</v>
      </c>
      <c r="BL103" s="2">
        <v>647</v>
      </c>
      <c r="BM103" s="2">
        <v>449</v>
      </c>
      <c r="BN103" s="2">
        <v>301</v>
      </c>
      <c r="BO103" s="2">
        <v>156</v>
      </c>
      <c r="BP103" s="2">
        <v>150</v>
      </c>
      <c r="BQ103" s="109">
        <v>31</v>
      </c>
      <c r="BR103" s="109">
        <v>58</v>
      </c>
      <c r="BS103" s="110">
        <v>64</v>
      </c>
      <c r="BT103" s="109">
        <v>105</v>
      </c>
      <c r="BU103" s="109">
        <v>309</v>
      </c>
      <c r="BV103" s="109">
        <v>619</v>
      </c>
      <c r="BW103" s="109">
        <v>52</v>
      </c>
      <c r="BX103" s="84">
        <f t="shared" si="186"/>
        <v>1085</v>
      </c>
      <c r="BY103" s="111">
        <v>7</v>
      </c>
      <c r="BZ103" s="109">
        <v>158</v>
      </c>
      <c r="CA103" s="109">
        <v>52</v>
      </c>
      <c r="CB103" s="2">
        <v>28</v>
      </c>
      <c r="CC103" s="112">
        <f t="shared" si="187"/>
        <v>0.22532188841201717</v>
      </c>
      <c r="CD103" s="112">
        <f t="shared" si="188"/>
        <v>0.47758887171561049</v>
      </c>
      <c r="CE103" s="112">
        <f t="shared" si="189"/>
        <v>0.56017925736235596</v>
      </c>
      <c r="CF103" s="112">
        <f t="shared" si="190"/>
        <v>0.70255474452554745</v>
      </c>
      <c r="CG103" s="112">
        <f t="shared" si="191"/>
        <v>1.0267260579064588</v>
      </c>
      <c r="CH103" s="87">
        <f t="shared" si="192"/>
        <v>-12</v>
      </c>
      <c r="CI103" s="31">
        <f t="shared" si="193"/>
        <v>-42</v>
      </c>
      <c r="CJ103" s="31">
        <f t="shared" si="194"/>
        <v>1</v>
      </c>
      <c r="CK103" s="31">
        <f t="shared" si="195"/>
        <v>3</v>
      </c>
      <c r="CL103" s="31">
        <f t="shared" si="196"/>
        <v>8</v>
      </c>
      <c r="CM103" s="113">
        <f t="shared" si="197"/>
        <v>90</v>
      </c>
      <c r="CN103" s="31">
        <f t="shared" si="198"/>
        <v>14</v>
      </c>
      <c r="CO103" s="31">
        <f t="shared" si="199"/>
        <v>27</v>
      </c>
      <c r="CP103" s="31">
        <f t="shared" si="200"/>
        <v>29</v>
      </c>
      <c r="CQ103" s="31">
        <f t="shared" si="201"/>
        <v>20</v>
      </c>
      <c r="CR103" s="32">
        <v>1</v>
      </c>
      <c r="CS103" s="32">
        <v>3</v>
      </c>
      <c r="CT103" s="32">
        <v>8</v>
      </c>
      <c r="CU103" s="88">
        <f t="shared" si="185"/>
        <v>90</v>
      </c>
      <c r="CV103" s="32">
        <v>14</v>
      </c>
      <c r="CW103" s="32">
        <v>27</v>
      </c>
      <c r="CX103" s="32">
        <v>29</v>
      </c>
      <c r="CY103" s="32">
        <v>20</v>
      </c>
      <c r="DC103" s="88">
        <f t="shared" si="202"/>
        <v>0</v>
      </c>
      <c r="DH103" s="32">
        <v>3</v>
      </c>
      <c r="DI103" s="32">
        <v>14</v>
      </c>
      <c r="DJ103" s="32">
        <v>14</v>
      </c>
      <c r="DK103" s="88">
        <f t="shared" si="203"/>
        <v>264</v>
      </c>
      <c r="DL103" s="32">
        <v>67</v>
      </c>
      <c r="DM103" s="32">
        <v>99</v>
      </c>
      <c r="DN103" s="32">
        <v>89</v>
      </c>
      <c r="DO103" s="32">
        <v>9</v>
      </c>
      <c r="DP103" s="32">
        <v>22</v>
      </c>
      <c r="DQ103" s="32">
        <v>33</v>
      </c>
      <c r="DR103" s="32">
        <v>31</v>
      </c>
      <c r="DS103" s="88">
        <f t="shared" si="204"/>
        <v>674</v>
      </c>
      <c r="DT103" s="32">
        <v>6</v>
      </c>
      <c r="DU103" s="32">
        <v>145</v>
      </c>
      <c r="DV103" s="32">
        <v>484</v>
      </c>
      <c r="DW103" s="32">
        <v>39</v>
      </c>
      <c r="DZ103" s="32">
        <v>2</v>
      </c>
      <c r="EA103" s="88">
        <f t="shared" si="205"/>
        <v>0</v>
      </c>
      <c r="EF103" s="32">
        <v>2</v>
      </c>
      <c r="EG103" s="32">
        <v>5</v>
      </c>
      <c r="EH103" s="32">
        <v>5</v>
      </c>
      <c r="EI103" s="88">
        <f t="shared" si="206"/>
        <v>33</v>
      </c>
      <c r="EJ103" s="32">
        <v>17</v>
      </c>
      <c r="EK103" s="32">
        <v>11</v>
      </c>
      <c r="EL103" s="32">
        <v>5</v>
      </c>
      <c r="EM103" s="32">
        <v>0</v>
      </c>
      <c r="EQ103" s="88">
        <f t="shared" si="207"/>
        <v>0</v>
      </c>
      <c r="EV103" s="32">
        <v>3</v>
      </c>
      <c r="EW103" s="32">
        <v>3</v>
      </c>
      <c r="EX103" s="32">
        <v>4</v>
      </c>
      <c r="EY103" s="88">
        <f t="shared" si="208"/>
        <v>43</v>
      </c>
      <c r="EZ103" s="32">
        <v>1</v>
      </c>
      <c r="FA103" s="32">
        <v>27</v>
      </c>
      <c r="FB103" s="32">
        <v>12</v>
      </c>
      <c r="FC103" s="32">
        <v>3</v>
      </c>
      <c r="FG103" s="88">
        <f t="shared" si="209"/>
        <v>0</v>
      </c>
      <c r="FO103" s="88">
        <f t="shared" si="210"/>
        <v>0</v>
      </c>
      <c r="FW103" s="110">
        <f t="shared" si="211"/>
        <v>0</v>
      </c>
      <c r="GB103" s="110">
        <f t="shared" si="212"/>
        <v>3</v>
      </c>
      <c r="GC103" s="110">
        <f t="shared" si="213"/>
        <v>3</v>
      </c>
      <c r="GD103" s="110">
        <f t="shared" si="214"/>
        <v>4</v>
      </c>
      <c r="GE103" s="110">
        <f t="shared" si="215"/>
        <v>43</v>
      </c>
      <c r="GF103" s="110">
        <f t="shared" si="216"/>
        <v>1</v>
      </c>
      <c r="GG103" s="110">
        <f t="shared" si="217"/>
        <v>27</v>
      </c>
      <c r="GH103" s="110">
        <f t="shared" si="218"/>
        <v>12</v>
      </c>
      <c r="GI103" s="110">
        <f t="shared" si="219"/>
        <v>3</v>
      </c>
      <c r="GJ103" s="114">
        <f t="shared" si="243"/>
        <v>0.23414546354412713</v>
      </c>
      <c r="GK103" s="90">
        <f t="shared" si="244"/>
        <v>0.10714285714285714</v>
      </c>
      <c r="GL103" s="2" t="s">
        <v>1361</v>
      </c>
      <c r="GM103" s="2" t="s">
        <v>1875</v>
      </c>
      <c r="GN103" s="92" t="s">
        <v>1618</v>
      </c>
      <c r="GO103" s="2" t="s">
        <v>1757</v>
      </c>
      <c r="GP103" s="2" t="s">
        <v>1487</v>
      </c>
      <c r="GQ103" s="2" t="s">
        <v>1755</v>
      </c>
      <c r="GR103" s="115">
        <v>624</v>
      </c>
      <c r="GS103" s="31">
        <f t="shared" si="220"/>
        <v>25</v>
      </c>
      <c r="GT103" s="31">
        <f t="shared" si="221"/>
        <v>47</v>
      </c>
      <c r="GU103" s="31">
        <f t="shared" si="222"/>
        <v>47</v>
      </c>
      <c r="GV103" s="31">
        <f t="shared" si="223"/>
        <v>938</v>
      </c>
      <c r="GW103" s="31">
        <f t="shared" si="224"/>
        <v>621</v>
      </c>
      <c r="GX103" s="31">
        <f t="shared" si="225"/>
        <v>865</v>
      </c>
    </row>
    <row r="104" spans="1:206" ht="15.75" hidden="1" customHeight="1" x14ac:dyDescent="0.25">
      <c r="A104" s="22" t="s">
        <v>1111</v>
      </c>
      <c r="B104" s="2" t="s">
        <v>88</v>
      </c>
      <c r="C104" s="116" t="s">
        <v>96</v>
      </c>
      <c r="D104" s="35" t="s">
        <v>88</v>
      </c>
      <c r="E104" s="117">
        <v>2</v>
      </c>
      <c r="F104" s="117">
        <v>28</v>
      </c>
      <c r="G104" s="117">
        <v>23</v>
      </c>
      <c r="H104" s="117">
        <v>53</v>
      </c>
      <c r="I104" s="95">
        <v>4</v>
      </c>
      <c r="J104" s="118">
        <v>10</v>
      </c>
      <c r="K104" s="118">
        <v>17</v>
      </c>
      <c r="L104" s="118">
        <v>26</v>
      </c>
      <c r="M104" s="118">
        <v>53</v>
      </c>
      <c r="N104" s="119">
        <v>8</v>
      </c>
      <c r="O104" s="119">
        <v>9</v>
      </c>
      <c r="P104" s="120">
        <v>41</v>
      </c>
      <c r="Q104" s="120">
        <v>61</v>
      </c>
      <c r="R104" s="120">
        <v>43</v>
      </c>
      <c r="S104" s="70">
        <f t="shared" si="226"/>
        <v>0.24390243902439024</v>
      </c>
      <c r="T104" s="70">
        <f t="shared" si="227"/>
        <v>0.27868852459016391</v>
      </c>
      <c r="U104" s="70">
        <f t="shared" si="228"/>
        <v>0.31034482758620691</v>
      </c>
      <c r="V104" s="70">
        <f t="shared" si="229"/>
        <v>0.33653846153846156</v>
      </c>
      <c r="W104" s="70">
        <f t="shared" si="230"/>
        <v>0.41860465116279072</v>
      </c>
      <c r="X104" s="121">
        <v>57</v>
      </c>
      <c r="Y104" s="121">
        <v>41</v>
      </c>
      <c r="Z104" s="121">
        <v>61</v>
      </c>
      <c r="AA104" s="121">
        <v>43</v>
      </c>
      <c r="AB104" s="121">
        <v>16</v>
      </c>
      <c r="AC104" s="121">
        <v>13</v>
      </c>
      <c r="AD104" s="17">
        <v>5</v>
      </c>
      <c r="AE104" s="17">
        <v>8</v>
      </c>
      <c r="AF104" s="100">
        <v>7</v>
      </c>
      <c r="AG104" s="101">
        <v>37</v>
      </c>
      <c r="AH104" s="101">
        <v>58</v>
      </c>
      <c r="AI104" s="101">
        <v>43</v>
      </c>
      <c r="AJ104" s="101">
        <v>4</v>
      </c>
      <c r="AK104" s="101">
        <f t="shared" si="231"/>
        <v>142</v>
      </c>
      <c r="AL104" s="101">
        <f t="shared" si="232"/>
        <v>6</v>
      </c>
      <c r="AM104" s="101">
        <v>10</v>
      </c>
      <c r="AN104" s="102">
        <v>5</v>
      </c>
      <c r="AO104" s="103">
        <v>6</v>
      </c>
      <c r="AP104" s="74">
        <f t="shared" si="233"/>
        <v>0.90243902439024393</v>
      </c>
      <c r="AQ104" s="74">
        <f t="shared" si="234"/>
        <v>0.95081967213114749</v>
      </c>
      <c r="AR104" s="104">
        <f t="shared" si="235"/>
        <v>0.91034482758620694</v>
      </c>
      <c r="AS104" s="104">
        <f t="shared" si="236"/>
        <v>0.91346153846153844</v>
      </c>
      <c r="AT104" s="104">
        <f t="shared" si="237"/>
        <v>0.86046511627906974</v>
      </c>
      <c r="AU104" s="105">
        <v>43</v>
      </c>
      <c r="AV104" s="105">
        <v>54</v>
      </c>
      <c r="AW104" s="105">
        <v>55</v>
      </c>
      <c r="AX104" s="100">
        <v>6</v>
      </c>
      <c r="AY104" s="106">
        <v>73</v>
      </c>
      <c r="AZ104" s="106">
        <v>5</v>
      </c>
      <c r="BA104" s="106">
        <v>14</v>
      </c>
      <c r="BB104" s="106">
        <v>47</v>
      </c>
      <c r="BC104" s="106">
        <v>7</v>
      </c>
      <c r="BD104" s="107">
        <v>9</v>
      </c>
      <c r="BE104" s="108">
        <v>1</v>
      </c>
      <c r="BF104" s="82">
        <f t="shared" si="238"/>
        <v>9.0909090909090912E-2</v>
      </c>
      <c r="BG104" s="82">
        <f t="shared" si="239"/>
        <v>0.25925925925925924</v>
      </c>
      <c r="BH104" s="83">
        <f t="shared" si="240"/>
        <v>0.375</v>
      </c>
      <c r="BI104" s="83">
        <f t="shared" si="241"/>
        <v>0.53608247422680411</v>
      </c>
      <c r="BJ104" s="83">
        <f t="shared" si="242"/>
        <v>0.88372093023255816</v>
      </c>
      <c r="BK104" s="2">
        <v>57</v>
      </c>
      <c r="BL104" s="2">
        <v>61</v>
      </c>
      <c r="BM104" s="2">
        <v>52</v>
      </c>
      <c r="BN104" s="2">
        <v>37</v>
      </c>
      <c r="BO104" s="2">
        <v>18</v>
      </c>
      <c r="BP104" s="2">
        <v>16</v>
      </c>
      <c r="BQ104" s="109">
        <v>4</v>
      </c>
      <c r="BR104" s="109">
        <v>5</v>
      </c>
      <c r="BS104" s="110">
        <v>7</v>
      </c>
      <c r="BT104" s="109">
        <v>6</v>
      </c>
      <c r="BU104" s="109">
        <v>36</v>
      </c>
      <c r="BV104" s="109">
        <v>39</v>
      </c>
      <c r="BW104" s="109">
        <v>2</v>
      </c>
      <c r="BX104" s="84">
        <f t="shared" si="186"/>
        <v>83</v>
      </c>
      <c r="BY104" s="111">
        <v>1</v>
      </c>
      <c r="BZ104" s="109">
        <v>4</v>
      </c>
      <c r="CA104" s="109">
        <v>2</v>
      </c>
      <c r="CB104" s="2">
        <v>5</v>
      </c>
      <c r="CC104" s="112">
        <f t="shared" si="187"/>
        <v>0.10526315789473684</v>
      </c>
      <c r="CD104" s="112">
        <f t="shared" si="188"/>
        <v>0.5901639344262295</v>
      </c>
      <c r="CE104" s="112">
        <f t="shared" si="189"/>
        <v>0.45294117647058824</v>
      </c>
      <c r="CF104" s="112">
        <f t="shared" si="190"/>
        <v>0.62831858407079644</v>
      </c>
      <c r="CG104" s="112">
        <f t="shared" si="191"/>
        <v>0.67307692307692313</v>
      </c>
      <c r="CH104" s="87">
        <f t="shared" si="192"/>
        <v>17</v>
      </c>
      <c r="CI104" s="31">
        <f t="shared" si="193"/>
        <v>26</v>
      </c>
      <c r="CJ104" s="31">
        <f t="shared" si="194"/>
        <v>0</v>
      </c>
      <c r="CK104" s="31">
        <f t="shared" si="195"/>
        <v>0</v>
      </c>
      <c r="CL104" s="31">
        <f t="shared" si="196"/>
        <v>0</v>
      </c>
      <c r="CM104" s="113">
        <f t="shared" si="197"/>
        <v>0</v>
      </c>
      <c r="CN104" s="31">
        <f t="shared" si="198"/>
        <v>0</v>
      </c>
      <c r="CO104" s="31">
        <f t="shared" si="199"/>
        <v>0</v>
      </c>
      <c r="CP104" s="31">
        <f t="shared" si="200"/>
        <v>0</v>
      </c>
      <c r="CQ104" s="31">
        <f t="shared" si="201"/>
        <v>0</v>
      </c>
      <c r="CU104" s="88">
        <f t="shared" si="185"/>
        <v>0</v>
      </c>
      <c r="DC104" s="88">
        <f t="shared" si="202"/>
        <v>0</v>
      </c>
      <c r="DH104" s="32">
        <v>1</v>
      </c>
      <c r="DI104" s="32">
        <v>2</v>
      </c>
      <c r="DJ104" s="32">
        <v>3</v>
      </c>
      <c r="DK104" s="88">
        <f t="shared" si="203"/>
        <v>40</v>
      </c>
      <c r="DL104" s="32">
        <v>1</v>
      </c>
      <c r="DM104" s="32">
        <v>14</v>
      </c>
      <c r="DN104" s="32">
        <v>23</v>
      </c>
      <c r="DO104" s="32">
        <v>2</v>
      </c>
      <c r="DP104" s="32">
        <v>2</v>
      </c>
      <c r="DQ104" s="32">
        <v>2</v>
      </c>
      <c r="DR104" s="32">
        <v>2</v>
      </c>
      <c r="DS104" s="88">
        <f t="shared" si="204"/>
        <v>29</v>
      </c>
      <c r="DT104" s="32">
        <v>2</v>
      </c>
      <c r="DU104" s="32">
        <v>13</v>
      </c>
      <c r="DV104" s="32">
        <v>14</v>
      </c>
      <c r="DW104" s="32">
        <v>0</v>
      </c>
      <c r="EA104" s="88">
        <f t="shared" si="205"/>
        <v>0</v>
      </c>
      <c r="EF104" s="32">
        <v>1</v>
      </c>
      <c r="EG104" s="32">
        <v>1</v>
      </c>
      <c r="EH104" s="32">
        <v>2</v>
      </c>
      <c r="EI104" s="88">
        <f t="shared" si="206"/>
        <v>14</v>
      </c>
      <c r="EJ104" s="32">
        <v>3</v>
      </c>
      <c r="EK104" s="32">
        <v>9</v>
      </c>
      <c r="EL104" s="32">
        <v>2</v>
      </c>
      <c r="EM104" s="32">
        <v>0</v>
      </c>
      <c r="EQ104" s="88">
        <f t="shared" si="207"/>
        <v>0</v>
      </c>
      <c r="EY104" s="88">
        <f t="shared" si="208"/>
        <v>0</v>
      </c>
      <c r="FG104" s="88">
        <f t="shared" si="209"/>
        <v>0</v>
      </c>
      <c r="FO104" s="88">
        <f t="shared" si="210"/>
        <v>0</v>
      </c>
      <c r="FW104" s="110">
        <f t="shared" si="211"/>
        <v>0</v>
      </c>
      <c r="GB104" s="110">
        <f t="shared" si="212"/>
        <v>0</v>
      </c>
      <c r="GC104" s="110">
        <f t="shared" si="213"/>
        <v>0</v>
      </c>
      <c r="GD104" s="110">
        <f t="shared" si="214"/>
        <v>0</v>
      </c>
      <c r="GE104" s="110">
        <f t="shared" si="215"/>
        <v>0</v>
      </c>
      <c r="GF104" s="110">
        <f t="shared" si="216"/>
        <v>0</v>
      </c>
      <c r="GG104" s="110">
        <f t="shared" si="217"/>
        <v>0</v>
      </c>
      <c r="GH104" s="110">
        <f t="shared" si="218"/>
        <v>0</v>
      </c>
      <c r="GI104" s="110">
        <f t="shared" si="219"/>
        <v>0</v>
      </c>
      <c r="GJ104" s="114">
        <f t="shared" si="243"/>
        <v>0.60790598290598297</v>
      </c>
      <c r="GK104" s="90">
        <f t="shared" si="244"/>
        <v>0.13698630136986301</v>
      </c>
      <c r="GL104" s="2" t="s">
        <v>1883</v>
      </c>
      <c r="GM104" s="2" t="s">
        <v>1831</v>
      </c>
      <c r="GN104" s="92" t="s">
        <v>1915</v>
      </c>
      <c r="GO104" s="2" t="s">
        <v>1558</v>
      </c>
      <c r="GP104" s="92" t="s">
        <v>2046</v>
      </c>
      <c r="GQ104" s="2" t="s">
        <v>1437</v>
      </c>
      <c r="GR104" s="115">
        <v>62</v>
      </c>
      <c r="GS104" s="31">
        <f t="shared" si="220"/>
        <v>3</v>
      </c>
      <c r="GT104" s="31">
        <f t="shared" si="221"/>
        <v>5</v>
      </c>
      <c r="GU104" s="31">
        <f t="shared" si="222"/>
        <v>4</v>
      </c>
      <c r="GV104" s="31">
        <f t="shared" si="223"/>
        <v>69</v>
      </c>
      <c r="GW104" s="31">
        <f t="shared" si="224"/>
        <v>39</v>
      </c>
      <c r="GX104" s="31">
        <f t="shared" si="225"/>
        <v>66</v>
      </c>
    </row>
    <row r="105" spans="1:206" ht="15.75" hidden="1" customHeight="1" x14ac:dyDescent="0.25">
      <c r="A105" s="22" t="s">
        <v>1111</v>
      </c>
      <c r="B105" s="2" t="s">
        <v>88</v>
      </c>
      <c r="C105" s="116" t="s">
        <v>97</v>
      </c>
      <c r="D105" s="35" t="s">
        <v>88</v>
      </c>
      <c r="E105" s="117">
        <v>2</v>
      </c>
      <c r="F105" s="117">
        <v>31</v>
      </c>
      <c r="G105" s="117">
        <v>17</v>
      </c>
      <c r="H105" s="117">
        <v>50</v>
      </c>
      <c r="I105" s="95">
        <v>6</v>
      </c>
      <c r="J105" s="118">
        <v>18</v>
      </c>
      <c r="K105" s="118">
        <v>35</v>
      </c>
      <c r="L105" s="118">
        <v>32</v>
      </c>
      <c r="M105" s="118">
        <v>85</v>
      </c>
      <c r="N105" s="119">
        <v>5</v>
      </c>
      <c r="O105" s="119"/>
      <c r="P105" s="120">
        <v>27</v>
      </c>
      <c r="Q105" s="120">
        <v>36</v>
      </c>
      <c r="R105" s="120">
        <v>26</v>
      </c>
      <c r="S105" s="70">
        <f t="shared" si="226"/>
        <v>0.66666666666666663</v>
      </c>
      <c r="T105" s="70">
        <f t="shared" si="227"/>
        <v>0.97222222222222221</v>
      </c>
      <c r="U105" s="70">
        <f t="shared" si="228"/>
        <v>0.898876404494382</v>
      </c>
      <c r="V105" s="70">
        <f t="shared" si="229"/>
        <v>1</v>
      </c>
      <c r="W105" s="70">
        <f t="shared" si="230"/>
        <v>1.0384615384615385</v>
      </c>
      <c r="X105" s="121">
        <v>32</v>
      </c>
      <c r="Y105" s="121">
        <v>27</v>
      </c>
      <c r="Z105" s="121">
        <v>36</v>
      </c>
      <c r="AA105" s="121">
        <v>26</v>
      </c>
      <c r="AB105" s="121">
        <v>12</v>
      </c>
      <c r="AC105" s="121">
        <v>11</v>
      </c>
      <c r="AD105" s="17">
        <v>3</v>
      </c>
      <c r="AE105" s="17">
        <v>4</v>
      </c>
      <c r="AF105" s="100">
        <v>5</v>
      </c>
      <c r="AG105" s="101">
        <v>18</v>
      </c>
      <c r="AH105" s="101">
        <v>28</v>
      </c>
      <c r="AI105" s="101">
        <v>22</v>
      </c>
      <c r="AJ105" s="101">
        <v>0</v>
      </c>
      <c r="AK105" s="101">
        <f t="shared" si="231"/>
        <v>68</v>
      </c>
      <c r="AL105" s="101">
        <f t="shared" si="232"/>
        <v>3</v>
      </c>
      <c r="AM105" s="101">
        <v>3</v>
      </c>
      <c r="AN105" s="102">
        <v>1</v>
      </c>
      <c r="AO105" s="103">
        <v>2</v>
      </c>
      <c r="AP105" s="74">
        <f t="shared" si="233"/>
        <v>0.66666666666666663</v>
      </c>
      <c r="AQ105" s="74">
        <f t="shared" si="234"/>
        <v>0.77777777777777779</v>
      </c>
      <c r="AR105" s="104">
        <f t="shared" si="235"/>
        <v>0.7303370786516854</v>
      </c>
      <c r="AS105" s="104">
        <f t="shared" si="236"/>
        <v>0.75806451612903225</v>
      </c>
      <c r="AT105" s="104">
        <f t="shared" si="237"/>
        <v>0.73076923076923073</v>
      </c>
      <c r="AU105" s="105">
        <v>21</v>
      </c>
      <c r="AV105" s="105">
        <v>25</v>
      </c>
      <c r="AW105" s="105">
        <v>18</v>
      </c>
      <c r="AX105" s="100">
        <v>3</v>
      </c>
      <c r="AY105" s="106">
        <v>43</v>
      </c>
      <c r="AZ105" s="106">
        <v>1</v>
      </c>
      <c r="BA105" s="106">
        <v>22</v>
      </c>
      <c r="BB105" s="106">
        <v>19</v>
      </c>
      <c r="BC105" s="106">
        <v>1</v>
      </c>
      <c r="BD105" s="107">
        <v>3</v>
      </c>
      <c r="BE105" s="122"/>
      <c r="BF105" s="82">
        <f t="shared" si="238"/>
        <v>5.5555555555555552E-2</v>
      </c>
      <c r="BG105" s="82">
        <f t="shared" si="239"/>
        <v>0.88</v>
      </c>
      <c r="BH105" s="83">
        <f t="shared" si="240"/>
        <v>0.609375</v>
      </c>
      <c r="BI105" s="83">
        <f t="shared" si="241"/>
        <v>0.82608695652173914</v>
      </c>
      <c r="BJ105" s="83">
        <f t="shared" si="242"/>
        <v>0.76190476190476186</v>
      </c>
      <c r="BK105" s="2">
        <v>25</v>
      </c>
      <c r="BL105" s="2">
        <v>33</v>
      </c>
      <c r="BM105" s="2">
        <v>28</v>
      </c>
      <c r="BN105" s="2">
        <v>19</v>
      </c>
      <c r="BO105" s="2">
        <v>8</v>
      </c>
      <c r="BP105" s="2">
        <v>8</v>
      </c>
      <c r="BQ105" s="109">
        <v>2</v>
      </c>
      <c r="BR105" s="109">
        <v>3</v>
      </c>
      <c r="BS105" s="110">
        <v>4</v>
      </c>
      <c r="BT105" s="109">
        <v>5</v>
      </c>
      <c r="BU105" s="109">
        <v>21</v>
      </c>
      <c r="BV105" s="109">
        <v>20</v>
      </c>
      <c r="BW105" s="109">
        <v>2</v>
      </c>
      <c r="BX105" s="84">
        <f t="shared" si="186"/>
        <v>48</v>
      </c>
      <c r="BY105" s="111">
        <v>1</v>
      </c>
      <c r="BZ105" s="109">
        <v>3</v>
      </c>
      <c r="CA105" s="109">
        <v>2</v>
      </c>
      <c r="CB105" s="2">
        <v>0</v>
      </c>
      <c r="CC105" s="112">
        <f t="shared" si="187"/>
        <v>0.2</v>
      </c>
      <c r="CD105" s="112">
        <f t="shared" si="188"/>
        <v>0.63636363636363635</v>
      </c>
      <c r="CE105" s="112">
        <f t="shared" si="189"/>
        <v>0.5</v>
      </c>
      <c r="CF105" s="112">
        <f t="shared" si="190"/>
        <v>0.62295081967213117</v>
      </c>
      <c r="CG105" s="112">
        <f t="shared" si="191"/>
        <v>0.6071428571428571</v>
      </c>
      <c r="CH105" s="87">
        <f t="shared" si="192"/>
        <v>11</v>
      </c>
      <c r="CI105" s="31">
        <f t="shared" si="193"/>
        <v>16</v>
      </c>
      <c r="CJ105" s="31">
        <f t="shared" si="194"/>
        <v>0</v>
      </c>
      <c r="CK105" s="31">
        <f t="shared" si="195"/>
        <v>0</v>
      </c>
      <c r="CL105" s="31">
        <f t="shared" si="196"/>
        <v>0</v>
      </c>
      <c r="CM105" s="113">
        <f t="shared" si="197"/>
        <v>0</v>
      </c>
      <c r="CN105" s="31">
        <f t="shared" si="198"/>
        <v>0</v>
      </c>
      <c r="CO105" s="31">
        <f t="shared" si="199"/>
        <v>0</v>
      </c>
      <c r="CP105" s="31">
        <f t="shared" si="200"/>
        <v>0</v>
      </c>
      <c r="CQ105" s="31">
        <f t="shared" si="201"/>
        <v>0</v>
      </c>
      <c r="CU105" s="88">
        <f t="shared" si="185"/>
        <v>0</v>
      </c>
      <c r="DC105" s="88">
        <f t="shared" si="202"/>
        <v>0</v>
      </c>
      <c r="DH105" s="32">
        <v>1</v>
      </c>
      <c r="DI105" s="32">
        <v>2</v>
      </c>
      <c r="DJ105" s="32">
        <v>2</v>
      </c>
      <c r="DK105" s="88">
        <f t="shared" si="203"/>
        <v>34</v>
      </c>
      <c r="DL105" s="32">
        <v>5</v>
      </c>
      <c r="DM105" s="32">
        <v>17</v>
      </c>
      <c r="DN105" s="32">
        <v>10</v>
      </c>
      <c r="DO105" s="32">
        <v>2</v>
      </c>
      <c r="DP105" s="32">
        <v>1</v>
      </c>
      <c r="DQ105" s="32">
        <v>1</v>
      </c>
      <c r="DR105" s="32">
        <v>2</v>
      </c>
      <c r="DS105" s="88">
        <f t="shared" si="204"/>
        <v>14</v>
      </c>
      <c r="DT105" s="32">
        <v>0</v>
      </c>
      <c r="DU105" s="32">
        <v>4</v>
      </c>
      <c r="DV105" s="32">
        <v>10</v>
      </c>
      <c r="DW105" s="32">
        <v>0</v>
      </c>
      <c r="EA105" s="88">
        <f t="shared" si="205"/>
        <v>0</v>
      </c>
      <c r="EI105" s="88">
        <f t="shared" si="206"/>
        <v>0</v>
      </c>
      <c r="EQ105" s="88">
        <f t="shared" si="207"/>
        <v>0</v>
      </c>
      <c r="EY105" s="88">
        <f t="shared" si="208"/>
        <v>0</v>
      </c>
      <c r="FG105" s="88">
        <f t="shared" si="209"/>
        <v>0</v>
      </c>
      <c r="FO105" s="88">
        <f t="shared" si="210"/>
        <v>0</v>
      </c>
      <c r="FW105" s="110">
        <f t="shared" si="211"/>
        <v>0</v>
      </c>
      <c r="GB105" s="110">
        <f t="shared" si="212"/>
        <v>0</v>
      </c>
      <c r="GC105" s="110">
        <f t="shared" si="213"/>
        <v>0</v>
      </c>
      <c r="GD105" s="110">
        <f t="shared" si="214"/>
        <v>0</v>
      </c>
      <c r="GE105" s="110">
        <f t="shared" si="215"/>
        <v>0</v>
      </c>
      <c r="GF105" s="110">
        <f t="shared" si="216"/>
        <v>0</v>
      </c>
      <c r="GG105" s="110">
        <f t="shared" si="217"/>
        <v>0</v>
      </c>
      <c r="GH105" s="110">
        <f t="shared" si="218"/>
        <v>0</v>
      </c>
      <c r="GI105" s="110">
        <f t="shared" si="219"/>
        <v>0</v>
      </c>
      <c r="GJ105" s="114">
        <f t="shared" si="243"/>
        <v>-0.41534391534391546</v>
      </c>
      <c r="GK105" s="90">
        <f t="shared" si="244"/>
        <v>0.11627906976744186</v>
      </c>
      <c r="GL105" s="2" t="s">
        <v>1692</v>
      </c>
      <c r="GM105" s="92" t="s">
        <v>1582</v>
      </c>
      <c r="GN105" s="92" t="s">
        <v>1960</v>
      </c>
      <c r="GO105" s="92" t="s">
        <v>1912</v>
      </c>
      <c r="GP105" s="2" t="s">
        <v>1975</v>
      </c>
      <c r="GQ105" s="2" t="s">
        <v>2051</v>
      </c>
      <c r="GR105" s="115">
        <v>31</v>
      </c>
      <c r="GS105" s="31">
        <f t="shared" si="220"/>
        <v>2</v>
      </c>
      <c r="GT105" s="31">
        <f t="shared" si="221"/>
        <v>4</v>
      </c>
      <c r="GU105" s="31">
        <f t="shared" si="222"/>
        <v>3</v>
      </c>
      <c r="GV105" s="31">
        <f t="shared" si="223"/>
        <v>48</v>
      </c>
      <c r="GW105" s="31">
        <f t="shared" si="224"/>
        <v>22</v>
      </c>
      <c r="GX105" s="31">
        <f t="shared" si="225"/>
        <v>43</v>
      </c>
    </row>
    <row r="106" spans="1:206" ht="15.75" hidden="1" customHeight="1" x14ac:dyDescent="0.25">
      <c r="A106" s="22" t="s">
        <v>1111</v>
      </c>
      <c r="B106" s="2" t="s">
        <v>88</v>
      </c>
      <c r="C106" s="116" t="s">
        <v>98</v>
      </c>
      <c r="D106" s="35" t="s">
        <v>88</v>
      </c>
      <c r="E106" s="117">
        <v>209</v>
      </c>
      <c r="F106" s="117">
        <v>779</v>
      </c>
      <c r="G106" s="117">
        <v>548</v>
      </c>
      <c r="H106" s="117">
        <v>1536</v>
      </c>
      <c r="I106" s="95">
        <v>60</v>
      </c>
      <c r="J106" s="118">
        <v>259</v>
      </c>
      <c r="K106" s="118">
        <v>476</v>
      </c>
      <c r="L106" s="118">
        <v>525</v>
      </c>
      <c r="M106" s="118">
        <v>1260</v>
      </c>
      <c r="N106" s="119">
        <v>129</v>
      </c>
      <c r="O106" s="119">
        <v>51</v>
      </c>
      <c r="P106" s="120">
        <v>599</v>
      </c>
      <c r="Q106" s="120">
        <v>769</v>
      </c>
      <c r="R106" s="120">
        <v>518</v>
      </c>
      <c r="S106" s="70">
        <f t="shared" si="226"/>
        <v>0.43238731218697829</v>
      </c>
      <c r="T106" s="70">
        <f t="shared" si="227"/>
        <v>0.61898569570871265</v>
      </c>
      <c r="U106" s="70">
        <f t="shared" si="228"/>
        <v>0.59968186638388121</v>
      </c>
      <c r="V106" s="70">
        <f t="shared" si="229"/>
        <v>0.67754467754467751</v>
      </c>
      <c r="W106" s="70">
        <f t="shared" si="230"/>
        <v>0.76447876447876451</v>
      </c>
      <c r="X106" s="121">
        <v>774</v>
      </c>
      <c r="Y106" s="121">
        <v>599</v>
      </c>
      <c r="Z106" s="121">
        <v>769</v>
      </c>
      <c r="AA106" s="121">
        <v>518</v>
      </c>
      <c r="AB106" s="121">
        <v>217</v>
      </c>
      <c r="AC106" s="121">
        <v>172</v>
      </c>
      <c r="AD106" s="17">
        <v>24</v>
      </c>
      <c r="AE106" s="17">
        <v>59</v>
      </c>
      <c r="AF106" s="100">
        <v>61</v>
      </c>
      <c r="AG106" s="101">
        <v>207</v>
      </c>
      <c r="AH106" s="101">
        <v>443</v>
      </c>
      <c r="AI106" s="101">
        <v>492</v>
      </c>
      <c r="AJ106" s="101">
        <v>29</v>
      </c>
      <c r="AK106" s="101">
        <f t="shared" si="231"/>
        <v>1171</v>
      </c>
      <c r="AL106" s="101">
        <f t="shared" si="232"/>
        <v>122</v>
      </c>
      <c r="AM106" s="101">
        <v>151</v>
      </c>
      <c r="AN106" s="102">
        <v>29</v>
      </c>
      <c r="AO106" s="103">
        <v>81</v>
      </c>
      <c r="AP106" s="74">
        <f t="shared" si="233"/>
        <v>0.34557595993322204</v>
      </c>
      <c r="AQ106" s="74">
        <f t="shared" si="234"/>
        <v>0.57607282184655395</v>
      </c>
      <c r="AR106" s="104">
        <f t="shared" si="235"/>
        <v>0.54082714740190885</v>
      </c>
      <c r="AS106" s="104">
        <f t="shared" si="236"/>
        <v>0.63170163170163174</v>
      </c>
      <c r="AT106" s="104">
        <f t="shared" si="237"/>
        <v>0.7142857142857143</v>
      </c>
      <c r="AU106" s="105">
        <v>583</v>
      </c>
      <c r="AV106" s="105">
        <v>794</v>
      </c>
      <c r="AW106" s="105">
        <v>563</v>
      </c>
      <c r="AX106" s="100">
        <v>70</v>
      </c>
      <c r="AY106" s="106">
        <v>1229</v>
      </c>
      <c r="AZ106" s="106">
        <v>183</v>
      </c>
      <c r="BA106" s="106">
        <v>456</v>
      </c>
      <c r="BB106" s="106">
        <v>569</v>
      </c>
      <c r="BC106" s="106">
        <v>21</v>
      </c>
      <c r="BD106" s="107">
        <v>126</v>
      </c>
      <c r="BE106" s="108">
        <v>31</v>
      </c>
      <c r="BF106" s="82">
        <f t="shared" si="238"/>
        <v>0.32504440497335702</v>
      </c>
      <c r="BG106" s="82">
        <f t="shared" si="239"/>
        <v>0.5743073047858942</v>
      </c>
      <c r="BH106" s="83">
        <f t="shared" si="240"/>
        <v>0.55773195876288661</v>
      </c>
      <c r="BI106" s="83">
        <f t="shared" si="241"/>
        <v>0.65286855482933914</v>
      </c>
      <c r="BJ106" s="83">
        <f t="shared" si="242"/>
        <v>0.75986277873070329</v>
      </c>
      <c r="BK106" s="2">
        <v>620</v>
      </c>
      <c r="BL106" s="2">
        <v>785</v>
      </c>
      <c r="BM106" s="2">
        <v>571</v>
      </c>
      <c r="BN106" s="2">
        <v>381</v>
      </c>
      <c r="BO106" s="2">
        <v>177</v>
      </c>
      <c r="BP106" s="2">
        <v>183</v>
      </c>
      <c r="BQ106" s="109">
        <v>29</v>
      </c>
      <c r="BR106" s="109">
        <v>76</v>
      </c>
      <c r="BS106" s="110">
        <v>75</v>
      </c>
      <c r="BT106" s="109">
        <v>135</v>
      </c>
      <c r="BU106" s="109">
        <v>432</v>
      </c>
      <c r="BV106" s="109">
        <v>656</v>
      </c>
      <c r="BW106" s="109">
        <v>32</v>
      </c>
      <c r="BX106" s="84">
        <f t="shared" si="186"/>
        <v>1255</v>
      </c>
      <c r="BY106" s="111">
        <v>18</v>
      </c>
      <c r="BZ106" s="109">
        <v>134</v>
      </c>
      <c r="CA106" s="109">
        <v>32</v>
      </c>
      <c r="CB106" s="2">
        <v>64</v>
      </c>
      <c r="CC106" s="112">
        <f t="shared" si="187"/>
        <v>0.21774193548387097</v>
      </c>
      <c r="CD106" s="112">
        <f t="shared" si="188"/>
        <v>0.55031847133757961</v>
      </c>
      <c r="CE106" s="112">
        <f t="shared" si="189"/>
        <v>0.55111336032388669</v>
      </c>
      <c r="CF106" s="112">
        <f t="shared" si="190"/>
        <v>0.70353982300884954</v>
      </c>
      <c r="CG106" s="112">
        <f t="shared" si="191"/>
        <v>0.91418563922942209</v>
      </c>
      <c r="CH106" s="87">
        <f t="shared" si="192"/>
        <v>49</v>
      </c>
      <c r="CI106" s="31">
        <f t="shared" si="193"/>
        <v>28</v>
      </c>
      <c r="CJ106" s="31">
        <f t="shared" si="194"/>
        <v>0</v>
      </c>
      <c r="CK106" s="31">
        <f t="shared" si="195"/>
        <v>0</v>
      </c>
      <c r="CL106" s="31">
        <f t="shared" si="196"/>
        <v>0</v>
      </c>
      <c r="CM106" s="113">
        <f t="shared" si="197"/>
        <v>0</v>
      </c>
      <c r="CN106" s="31">
        <f t="shared" si="198"/>
        <v>0</v>
      </c>
      <c r="CO106" s="31">
        <f t="shared" si="199"/>
        <v>0</v>
      </c>
      <c r="CP106" s="31">
        <f t="shared" si="200"/>
        <v>0</v>
      </c>
      <c r="CQ106" s="31">
        <f t="shared" si="201"/>
        <v>0</v>
      </c>
      <c r="CU106" s="88">
        <f t="shared" si="185"/>
        <v>0</v>
      </c>
      <c r="DC106" s="88">
        <f t="shared" si="202"/>
        <v>0</v>
      </c>
      <c r="DH106" s="32">
        <v>6</v>
      </c>
      <c r="DI106" s="32">
        <v>32</v>
      </c>
      <c r="DJ106" s="32">
        <v>30</v>
      </c>
      <c r="DK106" s="88">
        <f t="shared" si="203"/>
        <v>634</v>
      </c>
      <c r="DL106" s="32">
        <v>105</v>
      </c>
      <c r="DM106" s="32">
        <v>213</v>
      </c>
      <c r="DN106" s="32">
        <v>301</v>
      </c>
      <c r="DO106" s="32">
        <v>15</v>
      </c>
      <c r="DP106" s="32">
        <v>17</v>
      </c>
      <c r="DQ106" s="32">
        <v>30</v>
      </c>
      <c r="DR106" s="32">
        <v>30</v>
      </c>
      <c r="DS106" s="88">
        <f t="shared" si="204"/>
        <v>494</v>
      </c>
      <c r="DT106" s="32">
        <v>6</v>
      </c>
      <c r="DU106" s="32">
        <v>158</v>
      </c>
      <c r="DV106" s="32">
        <v>316</v>
      </c>
      <c r="DW106" s="32">
        <v>14</v>
      </c>
      <c r="EA106" s="88">
        <f t="shared" si="205"/>
        <v>0</v>
      </c>
      <c r="EF106" s="32">
        <v>3</v>
      </c>
      <c r="EG106" s="32">
        <v>8</v>
      </c>
      <c r="EH106" s="32">
        <v>12</v>
      </c>
      <c r="EI106" s="88">
        <f t="shared" si="206"/>
        <v>86</v>
      </c>
      <c r="EJ106" s="32">
        <v>23</v>
      </c>
      <c r="EK106" s="32">
        <v>30</v>
      </c>
      <c r="EL106" s="32">
        <v>31</v>
      </c>
      <c r="EM106" s="32">
        <v>2</v>
      </c>
      <c r="EQ106" s="88">
        <f t="shared" si="207"/>
        <v>0</v>
      </c>
      <c r="EV106" s="32">
        <v>3</v>
      </c>
      <c r="EW106" s="32">
        <v>6</v>
      </c>
      <c r="EX106" s="32">
        <v>3</v>
      </c>
      <c r="EY106" s="88">
        <f t="shared" si="208"/>
        <v>41</v>
      </c>
      <c r="EZ106" s="32">
        <v>1</v>
      </c>
      <c r="FA106" s="32">
        <v>31</v>
      </c>
      <c r="FB106" s="32">
        <v>8</v>
      </c>
      <c r="FC106" s="32">
        <v>1</v>
      </c>
      <c r="FG106" s="88">
        <f t="shared" si="209"/>
        <v>0</v>
      </c>
      <c r="FO106" s="88">
        <f t="shared" si="210"/>
        <v>0</v>
      </c>
      <c r="FW106" s="110">
        <f t="shared" si="211"/>
        <v>0</v>
      </c>
      <c r="GB106" s="110">
        <f t="shared" si="212"/>
        <v>3</v>
      </c>
      <c r="GC106" s="110">
        <f t="shared" si="213"/>
        <v>6</v>
      </c>
      <c r="GD106" s="110">
        <f t="shared" si="214"/>
        <v>3</v>
      </c>
      <c r="GE106" s="110">
        <f t="shared" si="215"/>
        <v>41</v>
      </c>
      <c r="GF106" s="110">
        <f t="shared" si="216"/>
        <v>1</v>
      </c>
      <c r="GG106" s="110">
        <f t="shared" si="217"/>
        <v>31</v>
      </c>
      <c r="GH106" s="110">
        <f t="shared" si="218"/>
        <v>8</v>
      </c>
      <c r="GI106" s="110">
        <f t="shared" si="219"/>
        <v>1</v>
      </c>
      <c r="GJ106" s="114">
        <f t="shared" si="243"/>
        <v>0.19582868969909248</v>
      </c>
      <c r="GK106" s="90">
        <f t="shared" si="244"/>
        <v>2.115541090317331E-2</v>
      </c>
      <c r="GL106" s="92" t="s">
        <v>1987</v>
      </c>
      <c r="GM106" s="2" t="s">
        <v>1941</v>
      </c>
      <c r="GN106" s="2" t="s">
        <v>1359</v>
      </c>
      <c r="GO106" s="92" t="s">
        <v>1752</v>
      </c>
      <c r="GP106" s="2" t="s">
        <v>1757</v>
      </c>
      <c r="GQ106" s="2" t="s">
        <v>2309</v>
      </c>
      <c r="GR106" s="115">
        <v>789</v>
      </c>
      <c r="GS106" s="31">
        <f t="shared" si="220"/>
        <v>23</v>
      </c>
      <c r="GT106" s="31">
        <f t="shared" si="221"/>
        <v>60</v>
      </c>
      <c r="GU106" s="31">
        <f t="shared" si="222"/>
        <v>62</v>
      </c>
      <c r="GV106" s="31">
        <f t="shared" si="223"/>
        <v>1128</v>
      </c>
      <c r="GW106" s="31">
        <f t="shared" si="224"/>
        <v>646</v>
      </c>
      <c r="GX106" s="31">
        <f t="shared" si="225"/>
        <v>1017</v>
      </c>
    </row>
    <row r="107" spans="1:206" ht="15.75" hidden="1" customHeight="1" x14ac:dyDescent="0.25">
      <c r="A107" s="22" t="s">
        <v>1111</v>
      </c>
      <c r="B107" s="2" t="s">
        <v>88</v>
      </c>
      <c r="C107" s="116" t="s">
        <v>984</v>
      </c>
      <c r="D107" s="35" t="s">
        <v>88</v>
      </c>
      <c r="E107" s="117">
        <v>145</v>
      </c>
      <c r="F107" s="117">
        <v>441</v>
      </c>
      <c r="G107" s="117">
        <v>477</v>
      </c>
      <c r="H107" s="117">
        <v>1063</v>
      </c>
      <c r="I107" s="95">
        <v>68</v>
      </c>
      <c r="J107" s="118">
        <v>184</v>
      </c>
      <c r="K107" s="118">
        <v>399</v>
      </c>
      <c r="L107" s="118">
        <v>503</v>
      </c>
      <c r="M107" s="118">
        <v>1086</v>
      </c>
      <c r="N107" s="119">
        <v>131</v>
      </c>
      <c r="O107" s="119">
        <v>13</v>
      </c>
      <c r="P107" s="120">
        <v>506</v>
      </c>
      <c r="Q107" s="120">
        <v>618</v>
      </c>
      <c r="R107" s="120">
        <v>473</v>
      </c>
      <c r="S107" s="70">
        <f t="shared" si="226"/>
        <v>0.36363636363636365</v>
      </c>
      <c r="T107" s="70">
        <f t="shared" si="227"/>
        <v>0.64563106796116509</v>
      </c>
      <c r="U107" s="70">
        <f t="shared" si="228"/>
        <v>0.59799624295554166</v>
      </c>
      <c r="V107" s="70">
        <f t="shared" si="229"/>
        <v>0.70669110907424382</v>
      </c>
      <c r="W107" s="70">
        <f t="shared" si="230"/>
        <v>0.78646934460887952</v>
      </c>
      <c r="X107" s="121">
        <v>644</v>
      </c>
      <c r="Y107" s="121">
        <v>506</v>
      </c>
      <c r="Z107" s="121">
        <v>618</v>
      </c>
      <c r="AA107" s="121">
        <v>473</v>
      </c>
      <c r="AB107" s="121">
        <v>172</v>
      </c>
      <c r="AC107" s="121">
        <v>152</v>
      </c>
      <c r="AD107" s="17">
        <v>18</v>
      </c>
      <c r="AE107" s="17">
        <v>44</v>
      </c>
      <c r="AF107" s="100">
        <v>61</v>
      </c>
      <c r="AG107" s="101">
        <v>147</v>
      </c>
      <c r="AH107" s="101">
        <v>326</v>
      </c>
      <c r="AI107" s="101">
        <v>502</v>
      </c>
      <c r="AJ107" s="101">
        <v>27</v>
      </c>
      <c r="AK107" s="101">
        <f t="shared" si="231"/>
        <v>1002</v>
      </c>
      <c r="AL107" s="101">
        <f t="shared" si="232"/>
        <v>128</v>
      </c>
      <c r="AM107" s="101">
        <v>155</v>
      </c>
      <c r="AN107" s="102">
        <v>5</v>
      </c>
      <c r="AO107" s="103">
        <v>33</v>
      </c>
      <c r="AP107" s="74">
        <f t="shared" si="233"/>
        <v>0.29051383399209485</v>
      </c>
      <c r="AQ107" s="74">
        <f t="shared" si="234"/>
        <v>0.52750809061488668</v>
      </c>
      <c r="AR107" s="104">
        <f t="shared" si="235"/>
        <v>0.53036944270507203</v>
      </c>
      <c r="AS107" s="104">
        <f t="shared" si="236"/>
        <v>0.64161319890009161</v>
      </c>
      <c r="AT107" s="104">
        <f t="shared" si="237"/>
        <v>0.79069767441860461</v>
      </c>
      <c r="AU107" s="105">
        <v>471</v>
      </c>
      <c r="AV107" s="105">
        <v>645</v>
      </c>
      <c r="AW107" s="105">
        <v>455</v>
      </c>
      <c r="AX107" s="100">
        <v>62</v>
      </c>
      <c r="AY107" s="106">
        <v>988</v>
      </c>
      <c r="AZ107" s="106">
        <v>146</v>
      </c>
      <c r="BA107" s="106">
        <v>367</v>
      </c>
      <c r="BB107" s="106">
        <v>441</v>
      </c>
      <c r="BC107" s="106">
        <v>34</v>
      </c>
      <c r="BD107" s="107">
        <v>106</v>
      </c>
      <c r="BE107" s="108">
        <v>23</v>
      </c>
      <c r="BF107" s="82">
        <f t="shared" si="238"/>
        <v>0.3208791208791209</v>
      </c>
      <c r="BG107" s="82">
        <f t="shared" si="239"/>
        <v>0.56899224806201554</v>
      </c>
      <c r="BH107" s="83">
        <f t="shared" si="240"/>
        <v>0.5397835773392744</v>
      </c>
      <c r="BI107" s="83">
        <f t="shared" si="241"/>
        <v>0.62903225806451613</v>
      </c>
      <c r="BJ107" s="83">
        <f t="shared" si="242"/>
        <v>0.71125265392781312</v>
      </c>
      <c r="BK107" s="2">
        <v>492</v>
      </c>
      <c r="BL107" s="2">
        <v>631</v>
      </c>
      <c r="BM107" s="2">
        <v>444</v>
      </c>
      <c r="BN107" s="2">
        <v>293</v>
      </c>
      <c r="BO107" s="2">
        <v>159</v>
      </c>
      <c r="BP107" s="2">
        <v>141</v>
      </c>
      <c r="BQ107" s="109">
        <v>25</v>
      </c>
      <c r="BR107" s="109">
        <v>68</v>
      </c>
      <c r="BS107" s="110">
        <v>66</v>
      </c>
      <c r="BT107" s="109">
        <v>191</v>
      </c>
      <c r="BU107" s="109">
        <v>378</v>
      </c>
      <c r="BV107" s="109">
        <v>519</v>
      </c>
      <c r="BW107" s="109">
        <v>24</v>
      </c>
      <c r="BX107" s="84">
        <f t="shared" si="186"/>
        <v>1112</v>
      </c>
      <c r="BY107" s="111">
        <v>6</v>
      </c>
      <c r="BZ107" s="109">
        <v>124</v>
      </c>
      <c r="CA107" s="109">
        <v>24</v>
      </c>
      <c r="CB107" s="2">
        <v>28</v>
      </c>
      <c r="CC107" s="112">
        <f t="shared" si="187"/>
        <v>0.38821138211382111</v>
      </c>
      <c r="CD107" s="112">
        <f t="shared" si="188"/>
        <v>0.59904912836767032</v>
      </c>
      <c r="CE107" s="112">
        <f t="shared" si="189"/>
        <v>0.61518825781748565</v>
      </c>
      <c r="CF107" s="112">
        <f t="shared" si="190"/>
        <v>0.71906976744186046</v>
      </c>
      <c r="CG107" s="112">
        <f t="shared" si="191"/>
        <v>0.88963963963963966</v>
      </c>
      <c r="CH107" s="87">
        <f t="shared" si="192"/>
        <v>49</v>
      </c>
      <c r="CI107" s="31">
        <f t="shared" si="193"/>
        <v>56</v>
      </c>
      <c r="CJ107" s="31">
        <f t="shared" si="194"/>
        <v>2</v>
      </c>
      <c r="CK107" s="31">
        <f t="shared" si="195"/>
        <v>4</v>
      </c>
      <c r="CL107" s="31">
        <f t="shared" si="196"/>
        <v>8</v>
      </c>
      <c r="CM107" s="113">
        <f t="shared" si="197"/>
        <v>62</v>
      </c>
      <c r="CN107" s="31">
        <f t="shared" si="198"/>
        <v>19</v>
      </c>
      <c r="CO107" s="31">
        <f t="shared" si="199"/>
        <v>15</v>
      </c>
      <c r="CP107" s="31">
        <f t="shared" si="200"/>
        <v>16</v>
      </c>
      <c r="CQ107" s="31">
        <f t="shared" si="201"/>
        <v>12</v>
      </c>
      <c r="CR107" s="32">
        <v>2</v>
      </c>
      <c r="CS107" s="32">
        <v>4</v>
      </c>
      <c r="CT107" s="32">
        <v>6</v>
      </c>
      <c r="CU107" s="88">
        <f t="shared" si="185"/>
        <v>62</v>
      </c>
      <c r="CV107" s="32">
        <v>19</v>
      </c>
      <c r="CW107" s="32">
        <v>15</v>
      </c>
      <c r="CX107" s="32">
        <v>16</v>
      </c>
      <c r="CY107" s="32">
        <v>12</v>
      </c>
      <c r="CZ107" s="32">
        <v>0</v>
      </c>
      <c r="DA107" s="32">
        <v>0</v>
      </c>
      <c r="DB107" s="32">
        <v>2</v>
      </c>
      <c r="DC107" s="88">
        <f t="shared" si="202"/>
        <v>0</v>
      </c>
      <c r="DD107" s="32">
        <v>0</v>
      </c>
      <c r="DE107" s="32">
        <v>0</v>
      </c>
      <c r="DF107" s="32">
        <v>0</v>
      </c>
      <c r="DG107" s="32">
        <v>0</v>
      </c>
      <c r="DH107" s="32">
        <v>5</v>
      </c>
      <c r="DI107" s="32">
        <v>35</v>
      </c>
      <c r="DJ107" s="32">
        <v>25</v>
      </c>
      <c r="DK107" s="88">
        <f t="shared" si="203"/>
        <v>664</v>
      </c>
      <c r="DL107" s="32">
        <v>143</v>
      </c>
      <c r="DM107" s="32">
        <v>225</v>
      </c>
      <c r="DN107" s="32">
        <v>284</v>
      </c>
      <c r="DO107" s="32">
        <v>12</v>
      </c>
      <c r="DP107" s="32">
        <v>8</v>
      </c>
      <c r="DQ107" s="32">
        <v>13</v>
      </c>
      <c r="DR107" s="32">
        <v>13</v>
      </c>
      <c r="DS107" s="88">
        <f t="shared" si="204"/>
        <v>251</v>
      </c>
      <c r="DT107" s="32">
        <v>5</v>
      </c>
      <c r="DU107" s="32">
        <v>62</v>
      </c>
      <c r="DV107" s="32">
        <v>176</v>
      </c>
      <c r="DW107" s="32">
        <v>8</v>
      </c>
      <c r="DZ107" s="32">
        <v>1</v>
      </c>
      <c r="EA107" s="88">
        <f t="shared" si="205"/>
        <v>0</v>
      </c>
      <c r="EF107" s="32">
        <v>3</v>
      </c>
      <c r="EG107" s="32">
        <v>9</v>
      </c>
      <c r="EH107" s="32">
        <v>9</v>
      </c>
      <c r="EI107" s="88">
        <f t="shared" si="206"/>
        <v>73</v>
      </c>
      <c r="EJ107" s="32">
        <v>19</v>
      </c>
      <c r="EK107" s="32">
        <v>20</v>
      </c>
      <c r="EL107" s="32">
        <v>31</v>
      </c>
      <c r="EM107" s="32">
        <v>3</v>
      </c>
      <c r="EQ107" s="88">
        <f t="shared" si="207"/>
        <v>0</v>
      </c>
      <c r="EV107" s="32">
        <v>7</v>
      </c>
      <c r="EW107" s="32">
        <v>7</v>
      </c>
      <c r="EX107" s="32">
        <v>10</v>
      </c>
      <c r="EY107" s="88">
        <f t="shared" si="208"/>
        <v>74</v>
      </c>
      <c r="EZ107" s="32">
        <v>5</v>
      </c>
      <c r="FA107" s="32">
        <v>56</v>
      </c>
      <c r="FB107" s="32">
        <v>12</v>
      </c>
      <c r="FC107" s="32">
        <v>1</v>
      </c>
      <c r="FG107" s="88">
        <f t="shared" si="209"/>
        <v>0</v>
      </c>
      <c r="FO107" s="88">
        <f t="shared" si="210"/>
        <v>0</v>
      </c>
      <c r="FW107" s="110">
        <f t="shared" si="211"/>
        <v>0</v>
      </c>
      <c r="GB107" s="110">
        <f t="shared" si="212"/>
        <v>7</v>
      </c>
      <c r="GC107" s="110">
        <f t="shared" si="213"/>
        <v>7</v>
      </c>
      <c r="GD107" s="110">
        <f t="shared" si="214"/>
        <v>10</v>
      </c>
      <c r="GE107" s="110">
        <f t="shared" si="215"/>
        <v>74</v>
      </c>
      <c r="GF107" s="110">
        <f t="shared" si="216"/>
        <v>5</v>
      </c>
      <c r="GG107" s="110">
        <f t="shared" si="217"/>
        <v>56</v>
      </c>
      <c r="GH107" s="110">
        <f t="shared" si="218"/>
        <v>12</v>
      </c>
      <c r="GI107" s="110">
        <f t="shared" si="219"/>
        <v>1</v>
      </c>
      <c r="GJ107" s="114">
        <f t="shared" si="243"/>
        <v>0.13118158481061706</v>
      </c>
      <c r="GK107" s="90">
        <f t="shared" si="244"/>
        <v>0.12550607287449392</v>
      </c>
      <c r="GL107" s="92" t="s">
        <v>1534</v>
      </c>
      <c r="GM107" s="92" t="s">
        <v>1796</v>
      </c>
      <c r="GN107" s="2" t="s">
        <v>1391</v>
      </c>
      <c r="GO107" s="2" t="s">
        <v>1695</v>
      </c>
      <c r="GP107" s="2" t="s">
        <v>1868</v>
      </c>
      <c r="GQ107" s="2" t="s">
        <v>1667</v>
      </c>
      <c r="GR107" s="115">
        <v>627</v>
      </c>
      <c r="GS107" s="31">
        <f t="shared" si="220"/>
        <v>13</v>
      </c>
      <c r="GT107" s="31">
        <f t="shared" si="221"/>
        <v>39</v>
      </c>
      <c r="GU107" s="31">
        <f t="shared" si="222"/>
        <v>48</v>
      </c>
      <c r="GV107" s="31">
        <f t="shared" si="223"/>
        <v>915</v>
      </c>
      <c r="GW107" s="31">
        <f t="shared" si="224"/>
        <v>480</v>
      </c>
      <c r="GX107" s="31">
        <f t="shared" si="225"/>
        <v>767</v>
      </c>
    </row>
    <row r="108" spans="1:206" ht="15.75" hidden="1" customHeight="1" x14ac:dyDescent="0.25">
      <c r="A108" s="22" t="s">
        <v>1111</v>
      </c>
      <c r="B108" s="2" t="s">
        <v>88</v>
      </c>
      <c r="C108" s="116" t="s">
        <v>99</v>
      </c>
      <c r="D108" s="35" t="s">
        <v>88</v>
      </c>
      <c r="E108" s="117">
        <v>337</v>
      </c>
      <c r="F108" s="117">
        <v>2078</v>
      </c>
      <c r="G108" s="117">
        <v>4992</v>
      </c>
      <c r="H108" s="117">
        <v>7407</v>
      </c>
      <c r="I108" s="95">
        <v>410</v>
      </c>
      <c r="J108" s="118">
        <v>524</v>
      </c>
      <c r="K108" s="118">
        <v>2109</v>
      </c>
      <c r="L108" s="118">
        <v>5846</v>
      </c>
      <c r="M108" s="118">
        <v>8479</v>
      </c>
      <c r="N108" s="119">
        <v>1650</v>
      </c>
      <c r="O108" s="119">
        <v>189</v>
      </c>
      <c r="P108" s="120">
        <v>6629</v>
      </c>
      <c r="Q108" s="120">
        <v>8188</v>
      </c>
      <c r="R108" s="120">
        <v>6189</v>
      </c>
      <c r="S108" s="70">
        <f t="shared" si="226"/>
        <v>7.9046613365515161E-2</v>
      </c>
      <c r="T108" s="70">
        <f t="shared" si="227"/>
        <v>0.25757205666829508</v>
      </c>
      <c r="U108" s="70">
        <f t="shared" si="228"/>
        <v>0.32509759116442921</v>
      </c>
      <c r="V108" s="70">
        <f t="shared" si="229"/>
        <v>0.43854768032273772</v>
      </c>
      <c r="W108" s="70">
        <f t="shared" si="230"/>
        <v>0.67797705606721603</v>
      </c>
      <c r="X108" s="121">
        <v>8228</v>
      </c>
      <c r="Y108" s="121">
        <v>6629</v>
      </c>
      <c r="Z108" s="121">
        <v>8188</v>
      </c>
      <c r="AA108" s="121">
        <v>6189</v>
      </c>
      <c r="AB108" s="121">
        <v>2143</v>
      </c>
      <c r="AC108" s="121">
        <v>1895</v>
      </c>
      <c r="AD108" s="17">
        <v>133</v>
      </c>
      <c r="AE108" s="17">
        <v>341</v>
      </c>
      <c r="AF108" s="100">
        <v>477</v>
      </c>
      <c r="AG108" s="101">
        <v>591</v>
      </c>
      <c r="AH108" s="101">
        <v>2466</v>
      </c>
      <c r="AI108" s="101">
        <v>5712</v>
      </c>
      <c r="AJ108" s="101">
        <v>417</v>
      </c>
      <c r="AK108" s="101">
        <f t="shared" si="231"/>
        <v>9186</v>
      </c>
      <c r="AL108" s="101">
        <f t="shared" si="232"/>
        <v>1445</v>
      </c>
      <c r="AM108" s="101">
        <v>1862</v>
      </c>
      <c r="AN108" s="102">
        <v>128</v>
      </c>
      <c r="AO108" s="103">
        <v>472</v>
      </c>
      <c r="AP108" s="74">
        <f t="shared" si="233"/>
        <v>8.9153718509579122E-2</v>
      </c>
      <c r="AQ108" s="74">
        <f t="shared" si="234"/>
        <v>0.30117244748412308</v>
      </c>
      <c r="AR108" s="104">
        <f t="shared" si="235"/>
        <v>0.34866228696562884</v>
      </c>
      <c r="AS108" s="104">
        <f t="shared" si="236"/>
        <v>0.46831745148501081</v>
      </c>
      <c r="AT108" s="104">
        <f t="shared" si="237"/>
        <v>0.68944902245920181</v>
      </c>
      <c r="AU108" s="105">
        <v>6506</v>
      </c>
      <c r="AV108" s="105">
        <v>8767</v>
      </c>
      <c r="AW108" s="105">
        <v>6509</v>
      </c>
      <c r="AX108" s="100">
        <v>503</v>
      </c>
      <c r="AY108" s="106">
        <v>9631</v>
      </c>
      <c r="AZ108" s="106">
        <v>584</v>
      </c>
      <c r="BA108" s="106">
        <v>2959</v>
      </c>
      <c r="BB108" s="106">
        <v>5520</v>
      </c>
      <c r="BC108" s="106">
        <v>568</v>
      </c>
      <c r="BD108" s="107">
        <v>1496</v>
      </c>
      <c r="BE108" s="108">
        <v>194</v>
      </c>
      <c r="BF108" s="82">
        <f t="shared" si="238"/>
        <v>8.9721923490551539E-2</v>
      </c>
      <c r="BG108" s="82">
        <f t="shared" si="239"/>
        <v>0.33751568381430364</v>
      </c>
      <c r="BH108" s="83">
        <f t="shared" si="240"/>
        <v>0.34739693324763565</v>
      </c>
      <c r="BI108" s="83">
        <f t="shared" si="241"/>
        <v>0.45721207359392391</v>
      </c>
      <c r="BJ108" s="83">
        <f t="shared" si="242"/>
        <v>0.61850599446664623</v>
      </c>
      <c r="BK108" s="2">
        <v>7152</v>
      </c>
      <c r="BL108" s="2">
        <v>9119</v>
      </c>
      <c r="BM108" s="2">
        <v>6605</v>
      </c>
      <c r="BN108" s="2">
        <v>4434</v>
      </c>
      <c r="BO108" s="2">
        <v>2169</v>
      </c>
      <c r="BP108" s="2">
        <v>2109</v>
      </c>
      <c r="BQ108" s="109">
        <v>165</v>
      </c>
      <c r="BR108" s="109">
        <v>560</v>
      </c>
      <c r="BS108" s="110">
        <v>482</v>
      </c>
      <c r="BT108" s="109">
        <v>688</v>
      </c>
      <c r="BU108" s="109">
        <v>3244</v>
      </c>
      <c r="BV108" s="109">
        <v>6485</v>
      </c>
      <c r="BW108" s="109">
        <v>455</v>
      </c>
      <c r="BX108" s="84">
        <f t="shared" si="186"/>
        <v>10872</v>
      </c>
      <c r="BY108" s="111">
        <v>61</v>
      </c>
      <c r="BZ108" s="109">
        <v>1599</v>
      </c>
      <c r="CA108" s="109">
        <v>455</v>
      </c>
      <c r="CB108" s="2">
        <v>391</v>
      </c>
      <c r="CC108" s="112">
        <f t="shared" si="187"/>
        <v>9.6196868008948541E-2</v>
      </c>
      <c r="CD108" s="112">
        <f t="shared" si="188"/>
        <v>0.35574076104836055</v>
      </c>
      <c r="CE108" s="112">
        <f t="shared" si="189"/>
        <v>0.38546948767267003</v>
      </c>
      <c r="CF108" s="112">
        <f t="shared" si="190"/>
        <v>0.5170440091579751</v>
      </c>
      <c r="CG108" s="112">
        <f t="shared" si="191"/>
        <v>0.73974261922785767</v>
      </c>
      <c r="CH108" s="87">
        <f t="shared" si="192"/>
        <v>1719</v>
      </c>
      <c r="CI108" s="31">
        <f t="shared" si="193"/>
        <v>1898</v>
      </c>
      <c r="CJ108" s="31">
        <f t="shared" si="194"/>
        <v>11</v>
      </c>
      <c r="CK108" s="31">
        <f t="shared" si="195"/>
        <v>47</v>
      </c>
      <c r="CL108" s="31">
        <f t="shared" si="196"/>
        <v>68</v>
      </c>
      <c r="CM108" s="113">
        <f t="shared" si="197"/>
        <v>700</v>
      </c>
      <c r="CN108" s="31">
        <f t="shared" si="198"/>
        <v>145</v>
      </c>
      <c r="CO108" s="31">
        <f t="shared" si="199"/>
        <v>267</v>
      </c>
      <c r="CP108" s="31">
        <f t="shared" si="200"/>
        <v>282</v>
      </c>
      <c r="CQ108" s="31">
        <f t="shared" si="201"/>
        <v>6</v>
      </c>
      <c r="CR108" s="32">
        <v>8</v>
      </c>
      <c r="CS108" s="32">
        <v>41</v>
      </c>
      <c r="CT108" s="32">
        <v>55</v>
      </c>
      <c r="CU108" s="88">
        <f t="shared" si="185"/>
        <v>637</v>
      </c>
      <c r="CV108" s="32">
        <v>143</v>
      </c>
      <c r="CW108" s="32">
        <v>257</v>
      </c>
      <c r="CX108" s="32">
        <v>237</v>
      </c>
      <c r="CY108" s="32">
        <v>0</v>
      </c>
      <c r="CZ108" s="32">
        <v>3</v>
      </c>
      <c r="DA108" s="32">
        <v>6</v>
      </c>
      <c r="DB108" s="32">
        <v>13</v>
      </c>
      <c r="DC108" s="88">
        <f t="shared" si="202"/>
        <v>63</v>
      </c>
      <c r="DD108" s="32">
        <v>2</v>
      </c>
      <c r="DE108" s="32">
        <v>10</v>
      </c>
      <c r="DF108" s="32">
        <v>45</v>
      </c>
      <c r="DG108" s="32">
        <v>6</v>
      </c>
      <c r="DH108" s="32">
        <v>10</v>
      </c>
      <c r="DI108" s="32">
        <v>90</v>
      </c>
      <c r="DJ108" s="32">
        <v>58</v>
      </c>
      <c r="DK108" s="88">
        <f t="shared" si="203"/>
        <v>1994</v>
      </c>
      <c r="DL108" s="32">
        <v>195</v>
      </c>
      <c r="DM108" s="32">
        <v>729</v>
      </c>
      <c r="DN108" s="32">
        <v>1005</v>
      </c>
      <c r="DO108" s="32">
        <v>65</v>
      </c>
      <c r="DP108" s="32">
        <v>63</v>
      </c>
      <c r="DQ108" s="32">
        <v>241</v>
      </c>
      <c r="DR108" s="32">
        <v>146</v>
      </c>
      <c r="DS108" s="88">
        <f t="shared" si="204"/>
        <v>5583</v>
      </c>
      <c r="DT108" s="32">
        <v>20</v>
      </c>
      <c r="DU108" s="32">
        <v>983</v>
      </c>
      <c r="DV108" s="32">
        <v>4255</v>
      </c>
      <c r="DW108" s="32">
        <v>325</v>
      </c>
      <c r="DX108" s="32">
        <v>2</v>
      </c>
      <c r="DY108" s="32">
        <v>5</v>
      </c>
      <c r="DZ108" s="32">
        <v>5</v>
      </c>
      <c r="EA108" s="88">
        <f t="shared" si="205"/>
        <v>87</v>
      </c>
      <c r="EB108" s="32">
        <v>3</v>
      </c>
      <c r="EC108" s="32">
        <v>33</v>
      </c>
      <c r="ED108" s="32">
        <v>48</v>
      </c>
      <c r="EE108" s="32">
        <v>3</v>
      </c>
      <c r="EF108" s="32">
        <v>16</v>
      </c>
      <c r="EG108" s="32">
        <v>52</v>
      </c>
      <c r="EH108" s="32">
        <v>100</v>
      </c>
      <c r="EI108" s="88">
        <f t="shared" si="206"/>
        <v>630</v>
      </c>
      <c r="EJ108" s="32">
        <v>209</v>
      </c>
      <c r="EK108" s="32">
        <v>256</v>
      </c>
      <c r="EL108" s="32">
        <v>155</v>
      </c>
      <c r="EM108" s="32">
        <v>10</v>
      </c>
      <c r="EN108" s="32">
        <v>1</v>
      </c>
      <c r="EO108" s="32">
        <v>7</v>
      </c>
      <c r="EP108" s="32">
        <v>7</v>
      </c>
      <c r="EQ108" s="88">
        <f t="shared" si="207"/>
        <v>122</v>
      </c>
      <c r="ER108" s="32">
        <v>40</v>
      </c>
      <c r="ES108" s="32">
        <v>54</v>
      </c>
      <c r="ET108" s="32">
        <v>27</v>
      </c>
      <c r="EU108" s="32">
        <v>1</v>
      </c>
      <c r="EV108" s="32">
        <v>61</v>
      </c>
      <c r="EW108" s="32">
        <v>110</v>
      </c>
      <c r="EX108" s="32">
        <v>90</v>
      </c>
      <c r="EY108" s="88">
        <f t="shared" si="208"/>
        <v>1568</v>
      </c>
      <c r="EZ108" s="32">
        <v>22</v>
      </c>
      <c r="FA108" s="32">
        <v>863</v>
      </c>
      <c r="FB108" s="32">
        <v>661</v>
      </c>
      <c r="FC108" s="32">
        <v>22</v>
      </c>
      <c r="FD108" s="32">
        <v>1</v>
      </c>
      <c r="FE108" s="32">
        <v>8</v>
      </c>
      <c r="FF108" s="32">
        <v>8</v>
      </c>
      <c r="FG108" s="88">
        <f t="shared" si="209"/>
        <v>168</v>
      </c>
      <c r="FH108" s="32">
        <v>54</v>
      </c>
      <c r="FI108" s="32">
        <v>59</v>
      </c>
      <c r="FJ108" s="32">
        <v>52</v>
      </c>
      <c r="FK108" s="32">
        <v>3</v>
      </c>
      <c r="FO108" s="88">
        <f t="shared" si="210"/>
        <v>0</v>
      </c>
      <c r="FW108" s="110">
        <f t="shared" si="211"/>
        <v>0</v>
      </c>
      <c r="GB108" s="110">
        <f t="shared" si="212"/>
        <v>62</v>
      </c>
      <c r="GC108" s="110">
        <f t="shared" si="213"/>
        <v>118</v>
      </c>
      <c r="GD108" s="110">
        <f t="shared" si="214"/>
        <v>98</v>
      </c>
      <c r="GE108" s="110">
        <f t="shared" si="215"/>
        <v>1736</v>
      </c>
      <c r="GF108" s="110">
        <f t="shared" si="216"/>
        <v>76</v>
      </c>
      <c r="GG108" s="110">
        <f t="shared" si="217"/>
        <v>922</v>
      </c>
      <c r="GH108" s="110">
        <f t="shared" si="218"/>
        <v>713</v>
      </c>
      <c r="GI108" s="110">
        <f t="shared" si="219"/>
        <v>25</v>
      </c>
      <c r="GJ108" s="114">
        <f t="shared" si="243"/>
        <v>9.110273365138491E-2</v>
      </c>
      <c r="GK108" s="90">
        <f t="shared" si="244"/>
        <v>0.12885473990239851</v>
      </c>
      <c r="GL108" s="92" t="s">
        <v>1804</v>
      </c>
      <c r="GM108" s="2" t="s">
        <v>1737</v>
      </c>
      <c r="GN108" s="2" t="s">
        <v>2222</v>
      </c>
      <c r="GO108" s="92" t="s">
        <v>2192</v>
      </c>
      <c r="GP108" s="2" t="s">
        <v>2180</v>
      </c>
      <c r="GQ108" s="2" t="s">
        <v>1593</v>
      </c>
      <c r="GR108" s="115">
        <v>9130</v>
      </c>
      <c r="GS108" s="31">
        <f t="shared" si="220"/>
        <v>75</v>
      </c>
      <c r="GT108" s="31">
        <f t="shared" si="221"/>
        <v>209</v>
      </c>
      <c r="GU108" s="31">
        <f t="shared" si="222"/>
        <v>336</v>
      </c>
      <c r="GV108" s="31">
        <f t="shared" si="223"/>
        <v>7664</v>
      </c>
      <c r="GW108" s="31">
        <f t="shared" si="224"/>
        <v>5701</v>
      </c>
      <c r="GX108" s="31">
        <f t="shared" si="225"/>
        <v>7446</v>
      </c>
    </row>
    <row r="109" spans="1:206" ht="15.75" hidden="1" customHeight="1" x14ac:dyDescent="0.25">
      <c r="A109" s="22" t="s">
        <v>1111</v>
      </c>
      <c r="B109" s="2" t="s">
        <v>88</v>
      </c>
      <c r="C109" s="116" t="s">
        <v>100</v>
      </c>
      <c r="D109" s="35" t="s">
        <v>88</v>
      </c>
      <c r="E109" s="117">
        <v>295</v>
      </c>
      <c r="F109" s="117">
        <v>1088</v>
      </c>
      <c r="G109" s="117">
        <v>1609</v>
      </c>
      <c r="H109" s="117">
        <v>2992</v>
      </c>
      <c r="I109" s="95">
        <v>253</v>
      </c>
      <c r="J109" s="118">
        <v>726</v>
      </c>
      <c r="K109" s="118">
        <v>1203</v>
      </c>
      <c r="L109" s="118">
        <v>1759</v>
      </c>
      <c r="M109" s="118">
        <v>3688</v>
      </c>
      <c r="N109" s="119">
        <v>585</v>
      </c>
      <c r="O109" s="119">
        <v>16</v>
      </c>
      <c r="P109" s="120">
        <v>1553</v>
      </c>
      <c r="Q109" s="120">
        <v>1945</v>
      </c>
      <c r="R109" s="120">
        <v>1483</v>
      </c>
      <c r="S109" s="70">
        <f t="shared" si="226"/>
        <v>0.46748229233741145</v>
      </c>
      <c r="T109" s="70">
        <f t="shared" si="227"/>
        <v>0.61850899742930587</v>
      </c>
      <c r="U109" s="70">
        <f t="shared" si="228"/>
        <v>0.62296727564746035</v>
      </c>
      <c r="V109" s="70">
        <f t="shared" si="229"/>
        <v>0.69340723453908981</v>
      </c>
      <c r="W109" s="70">
        <f t="shared" si="230"/>
        <v>0.79163857046527308</v>
      </c>
      <c r="X109" s="121">
        <v>1963</v>
      </c>
      <c r="Y109" s="121">
        <v>1553</v>
      </c>
      <c r="Z109" s="121">
        <v>1945</v>
      </c>
      <c r="AA109" s="121">
        <v>1483</v>
      </c>
      <c r="AB109" s="121">
        <v>565</v>
      </c>
      <c r="AC109" s="121">
        <v>473</v>
      </c>
      <c r="AD109" s="17">
        <v>62</v>
      </c>
      <c r="AE109" s="17">
        <v>247</v>
      </c>
      <c r="AF109" s="100">
        <v>290</v>
      </c>
      <c r="AG109" s="101">
        <v>827</v>
      </c>
      <c r="AH109" s="101">
        <v>1435</v>
      </c>
      <c r="AI109" s="101">
        <v>1840</v>
      </c>
      <c r="AJ109" s="101">
        <v>213</v>
      </c>
      <c r="AK109" s="101">
        <f t="shared" si="231"/>
        <v>4315</v>
      </c>
      <c r="AL109" s="101">
        <f t="shared" si="232"/>
        <v>494</v>
      </c>
      <c r="AM109" s="101">
        <v>707</v>
      </c>
      <c r="AN109" s="102">
        <v>14</v>
      </c>
      <c r="AO109" s="103">
        <v>90</v>
      </c>
      <c r="AP109" s="74">
        <f t="shared" si="233"/>
        <v>0.53251770766258855</v>
      </c>
      <c r="AQ109" s="74">
        <f t="shared" si="234"/>
        <v>0.73778920308483287</v>
      </c>
      <c r="AR109" s="104">
        <f t="shared" si="235"/>
        <v>0.72435253965067259</v>
      </c>
      <c r="AS109" s="104">
        <f t="shared" si="236"/>
        <v>0.81126021003500581</v>
      </c>
      <c r="AT109" s="104">
        <f t="shared" si="237"/>
        <v>0.90761968981793661</v>
      </c>
      <c r="AU109" s="105">
        <v>1596</v>
      </c>
      <c r="AV109" s="105">
        <v>2198</v>
      </c>
      <c r="AW109" s="105">
        <v>1615</v>
      </c>
      <c r="AX109" s="100">
        <v>306</v>
      </c>
      <c r="AY109" s="106">
        <v>4473</v>
      </c>
      <c r="AZ109" s="106">
        <v>750</v>
      </c>
      <c r="BA109" s="106">
        <v>1575</v>
      </c>
      <c r="BB109" s="106">
        <v>1899</v>
      </c>
      <c r="BC109" s="106">
        <v>249</v>
      </c>
      <c r="BD109" s="107">
        <v>511</v>
      </c>
      <c r="BE109" s="108">
        <v>22</v>
      </c>
      <c r="BF109" s="82">
        <f t="shared" si="238"/>
        <v>0.46439628482972134</v>
      </c>
      <c r="BG109" s="82">
        <f t="shared" si="239"/>
        <v>0.71656050955414008</v>
      </c>
      <c r="BH109" s="83">
        <f t="shared" si="240"/>
        <v>0.68644851173969312</v>
      </c>
      <c r="BI109" s="83">
        <f t="shared" si="241"/>
        <v>0.78096995255666846</v>
      </c>
      <c r="BJ109" s="83">
        <f t="shared" si="242"/>
        <v>0.86967418546365916</v>
      </c>
      <c r="BK109" s="2">
        <v>1690</v>
      </c>
      <c r="BL109" s="2">
        <v>2234</v>
      </c>
      <c r="BM109" s="2">
        <v>1600</v>
      </c>
      <c r="BN109" s="2">
        <v>1101</v>
      </c>
      <c r="BO109" s="2">
        <v>555</v>
      </c>
      <c r="BP109" s="2">
        <v>517</v>
      </c>
      <c r="BQ109" s="109">
        <v>75</v>
      </c>
      <c r="BR109" s="109">
        <v>321</v>
      </c>
      <c r="BS109" s="110">
        <v>386</v>
      </c>
      <c r="BT109" s="109">
        <v>914</v>
      </c>
      <c r="BU109" s="109">
        <v>1645</v>
      </c>
      <c r="BV109" s="109">
        <v>2196</v>
      </c>
      <c r="BW109" s="109">
        <v>231</v>
      </c>
      <c r="BX109" s="84">
        <f t="shared" si="186"/>
        <v>4986</v>
      </c>
      <c r="BY109" s="111">
        <v>12</v>
      </c>
      <c r="BZ109" s="109">
        <v>577</v>
      </c>
      <c r="CA109" s="109">
        <v>233</v>
      </c>
      <c r="CB109" s="2">
        <v>42</v>
      </c>
      <c r="CC109" s="112">
        <f t="shared" si="187"/>
        <v>0.54082840236686391</v>
      </c>
      <c r="CD109" s="112">
        <f t="shared" si="188"/>
        <v>0.73634735899731418</v>
      </c>
      <c r="CE109" s="112">
        <f t="shared" si="189"/>
        <v>0.75633598841419258</v>
      </c>
      <c r="CF109" s="112">
        <f t="shared" si="190"/>
        <v>0.85133020344287946</v>
      </c>
      <c r="CG109" s="112">
        <f t="shared" si="191"/>
        <v>1.0118750000000001</v>
      </c>
      <c r="CH109" s="87">
        <f t="shared" si="192"/>
        <v>-19</v>
      </c>
      <c r="CI109" s="31">
        <f t="shared" si="193"/>
        <v>-83</v>
      </c>
      <c r="CJ109" s="31">
        <f t="shared" si="194"/>
        <v>16</v>
      </c>
      <c r="CK109" s="31">
        <f t="shared" si="195"/>
        <v>62</v>
      </c>
      <c r="CL109" s="31">
        <f t="shared" si="196"/>
        <v>95</v>
      </c>
      <c r="CM109" s="113">
        <f t="shared" si="197"/>
        <v>829</v>
      </c>
      <c r="CN109" s="31">
        <f t="shared" si="198"/>
        <v>170</v>
      </c>
      <c r="CO109" s="31">
        <f t="shared" si="199"/>
        <v>249</v>
      </c>
      <c r="CP109" s="31">
        <f t="shared" si="200"/>
        <v>372</v>
      </c>
      <c r="CQ109" s="31">
        <f t="shared" si="201"/>
        <v>38</v>
      </c>
      <c r="CR109" s="32">
        <v>8</v>
      </c>
      <c r="CS109" s="32">
        <v>39</v>
      </c>
      <c r="CT109" s="32">
        <v>64</v>
      </c>
      <c r="CU109" s="88">
        <f t="shared" si="185"/>
        <v>469</v>
      </c>
      <c r="CV109" s="32">
        <v>154</v>
      </c>
      <c r="CW109" s="32">
        <v>162</v>
      </c>
      <c r="CX109" s="32">
        <v>150</v>
      </c>
      <c r="CY109" s="32">
        <v>3</v>
      </c>
      <c r="CZ109" s="32">
        <v>8</v>
      </c>
      <c r="DA109" s="32">
        <v>23</v>
      </c>
      <c r="DB109" s="32">
        <v>31</v>
      </c>
      <c r="DC109" s="88">
        <f t="shared" si="202"/>
        <v>360</v>
      </c>
      <c r="DD109" s="32">
        <v>16</v>
      </c>
      <c r="DE109" s="32">
        <v>87</v>
      </c>
      <c r="DF109" s="32">
        <v>222</v>
      </c>
      <c r="DG109" s="32">
        <v>35</v>
      </c>
      <c r="DH109" s="32">
        <v>5</v>
      </c>
      <c r="DI109" s="32">
        <v>68</v>
      </c>
      <c r="DJ109" s="32">
        <v>40</v>
      </c>
      <c r="DK109" s="88">
        <f t="shared" si="203"/>
        <v>1532</v>
      </c>
      <c r="DL109" s="32">
        <v>259</v>
      </c>
      <c r="DM109" s="32">
        <v>546</v>
      </c>
      <c r="DN109" s="32">
        <v>672</v>
      </c>
      <c r="DO109" s="32">
        <v>55</v>
      </c>
      <c r="DP109" s="32">
        <v>13</v>
      </c>
      <c r="DQ109" s="32">
        <v>49</v>
      </c>
      <c r="DR109" s="32">
        <v>33</v>
      </c>
      <c r="DS109" s="88">
        <f t="shared" si="204"/>
        <v>1053</v>
      </c>
      <c r="DT109" s="32">
        <v>2</v>
      </c>
      <c r="DU109" s="32">
        <v>266</v>
      </c>
      <c r="DV109" s="32">
        <v>702</v>
      </c>
      <c r="DW109" s="32">
        <v>83</v>
      </c>
      <c r="DX109" s="32">
        <v>1</v>
      </c>
      <c r="DY109" s="32">
        <v>1</v>
      </c>
      <c r="DZ109" s="32">
        <v>1</v>
      </c>
      <c r="EA109" s="88">
        <f t="shared" si="205"/>
        <v>6</v>
      </c>
      <c r="ED109" s="32">
        <v>4</v>
      </c>
      <c r="EE109" s="32">
        <v>2</v>
      </c>
      <c r="EF109" s="32">
        <v>30</v>
      </c>
      <c r="EG109" s="32">
        <v>113</v>
      </c>
      <c r="EH109" s="32">
        <v>182</v>
      </c>
      <c r="EI109" s="88">
        <f t="shared" si="206"/>
        <v>1160</v>
      </c>
      <c r="EJ109" s="32">
        <v>418</v>
      </c>
      <c r="EK109" s="32">
        <v>411</v>
      </c>
      <c r="EL109" s="32">
        <v>298</v>
      </c>
      <c r="EM109" s="32">
        <v>33</v>
      </c>
      <c r="EN109" s="32">
        <v>1</v>
      </c>
      <c r="EO109" s="32">
        <v>7</v>
      </c>
      <c r="EP109" s="32">
        <v>8</v>
      </c>
      <c r="EQ109" s="88">
        <f t="shared" si="207"/>
        <v>98</v>
      </c>
      <c r="ER109" s="32">
        <v>28</v>
      </c>
      <c r="ES109" s="32">
        <v>41</v>
      </c>
      <c r="ET109" s="32">
        <v>27</v>
      </c>
      <c r="EU109" s="32">
        <v>2</v>
      </c>
      <c r="EV109" s="32">
        <v>7</v>
      </c>
      <c r="EW109" s="32">
        <v>13</v>
      </c>
      <c r="EX109" s="32">
        <v>10</v>
      </c>
      <c r="EY109" s="88">
        <f t="shared" si="208"/>
        <v>188</v>
      </c>
      <c r="EZ109" s="32">
        <v>3</v>
      </c>
      <c r="FA109" s="32">
        <v>100</v>
      </c>
      <c r="FB109" s="32">
        <v>79</v>
      </c>
      <c r="FC109" s="32">
        <v>6</v>
      </c>
      <c r="FD109" s="32">
        <v>2</v>
      </c>
      <c r="FE109" s="32">
        <v>8</v>
      </c>
      <c r="FF109" s="32">
        <v>17</v>
      </c>
      <c r="FG109" s="88">
        <f t="shared" si="209"/>
        <v>111</v>
      </c>
      <c r="FH109" s="32">
        <v>34</v>
      </c>
      <c r="FI109" s="32">
        <v>32</v>
      </c>
      <c r="FJ109" s="32">
        <v>42</v>
      </c>
      <c r="FK109" s="32">
        <v>3</v>
      </c>
      <c r="FO109" s="88">
        <f t="shared" si="210"/>
        <v>0</v>
      </c>
      <c r="FW109" s="110">
        <f t="shared" si="211"/>
        <v>0</v>
      </c>
      <c r="GB109" s="110">
        <f t="shared" si="212"/>
        <v>9</v>
      </c>
      <c r="GC109" s="110">
        <f t="shared" si="213"/>
        <v>21</v>
      </c>
      <c r="GD109" s="110">
        <f t="shared" si="214"/>
        <v>27</v>
      </c>
      <c r="GE109" s="110">
        <f t="shared" si="215"/>
        <v>299</v>
      </c>
      <c r="GF109" s="110">
        <f t="shared" si="216"/>
        <v>37</v>
      </c>
      <c r="GG109" s="110">
        <f t="shared" si="217"/>
        <v>132</v>
      </c>
      <c r="GH109" s="110">
        <f t="shared" si="218"/>
        <v>121</v>
      </c>
      <c r="GI109" s="110">
        <f t="shared" si="219"/>
        <v>9</v>
      </c>
      <c r="GJ109" s="114">
        <f t="shared" si="243"/>
        <v>0.27820325809199331</v>
      </c>
      <c r="GK109" s="90">
        <f t="shared" si="244"/>
        <v>0.11468812877263582</v>
      </c>
      <c r="GL109" s="2" t="s">
        <v>1447</v>
      </c>
      <c r="GM109" s="92" t="s">
        <v>1484</v>
      </c>
      <c r="GN109" s="2" t="s">
        <v>1414</v>
      </c>
      <c r="GO109" s="92" t="s">
        <v>1386</v>
      </c>
      <c r="GP109" s="92" t="s">
        <v>1370</v>
      </c>
      <c r="GQ109" s="2" t="s">
        <v>1863</v>
      </c>
      <c r="GR109" s="115">
        <v>2226</v>
      </c>
      <c r="GS109" s="31">
        <f t="shared" si="220"/>
        <v>19</v>
      </c>
      <c r="GT109" s="31">
        <f t="shared" si="221"/>
        <v>74</v>
      </c>
      <c r="GU109" s="31">
        <f t="shared" si="222"/>
        <v>118</v>
      </c>
      <c r="GV109" s="31">
        <f t="shared" si="223"/>
        <v>2591</v>
      </c>
      <c r="GW109" s="31">
        <f t="shared" si="224"/>
        <v>1518</v>
      </c>
      <c r="GX109" s="31">
        <f t="shared" si="225"/>
        <v>2330</v>
      </c>
    </row>
    <row r="110" spans="1:206" ht="15.75" hidden="1" customHeight="1" x14ac:dyDescent="0.25">
      <c r="A110" s="22" t="s">
        <v>1111</v>
      </c>
      <c r="B110" s="2" t="s">
        <v>88</v>
      </c>
      <c r="C110" s="116" t="s">
        <v>101</v>
      </c>
      <c r="D110" s="35" t="s">
        <v>88</v>
      </c>
      <c r="E110" s="117">
        <v>61</v>
      </c>
      <c r="F110" s="117">
        <v>378</v>
      </c>
      <c r="G110" s="117">
        <v>461</v>
      </c>
      <c r="H110" s="117">
        <v>900</v>
      </c>
      <c r="I110" s="95">
        <v>45</v>
      </c>
      <c r="J110" s="118">
        <v>77</v>
      </c>
      <c r="K110" s="118">
        <v>408</v>
      </c>
      <c r="L110" s="118">
        <v>594</v>
      </c>
      <c r="M110" s="118">
        <v>1079</v>
      </c>
      <c r="N110" s="119">
        <v>176</v>
      </c>
      <c r="O110" s="119">
        <v>9</v>
      </c>
      <c r="P110" s="120">
        <v>565</v>
      </c>
      <c r="Q110" s="120">
        <v>700</v>
      </c>
      <c r="R110" s="120">
        <v>457</v>
      </c>
      <c r="S110" s="70">
        <f t="shared" si="226"/>
        <v>0.13628318584070798</v>
      </c>
      <c r="T110" s="70">
        <f t="shared" si="227"/>
        <v>0.58285714285714285</v>
      </c>
      <c r="U110" s="70">
        <f t="shared" si="228"/>
        <v>0.52439024390243905</v>
      </c>
      <c r="V110" s="70">
        <f t="shared" si="229"/>
        <v>0.71391529818496113</v>
      </c>
      <c r="W110" s="70">
        <f t="shared" si="230"/>
        <v>0.91466083150984678</v>
      </c>
      <c r="X110" s="121">
        <v>707</v>
      </c>
      <c r="Y110" s="121">
        <v>565</v>
      </c>
      <c r="Z110" s="121">
        <v>700</v>
      </c>
      <c r="AA110" s="121">
        <v>457</v>
      </c>
      <c r="AB110" s="121">
        <v>203</v>
      </c>
      <c r="AC110" s="121">
        <v>160</v>
      </c>
      <c r="AD110" s="17">
        <v>25</v>
      </c>
      <c r="AE110" s="17">
        <v>41</v>
      </c>
      <c r="AF110" s="100">
        <v>47</v>
      </c>
      <c r="AG110" s="101">
        <v>121</v>
      </c>
      <c r="AH110" s="101">
        <v>303</v>
      </c>
      <c r="AI110" s="101">
        <v>468</v>
      </c>
      <c r="AJ110" s="101">
        <v>46</v>
      </c>
      <c r="AK110" s="101">
        <f t="shared" si="231"/>
        <v>938</v>
      </c>
      <c r="AL110" s="101">
        <f t="shared" si="232"/>
        <v>151</v>
      </c>
      <c r="AM110" s="101">
        <v>197</v>
      </c>
      <c r="AN110" s="102">
        <v>10</v>
      </c>
      <c r="AO110" s="103">
        <v>38</v>
      </c>
      <c r="AP110" s="74">
        <f t="shared" si="233"/>
        <v>0.21415929203539824</v>
      </c>
      <c r="AQ110" s="74">
        <f t="shared" si="234"/>
        <v>0.43285714285714288</v>
      </c>
      <c r="AR110" s="104">
        <f t="shared" si="235"/>
        <v>0.43031358885017423</v>
      </c>
      <c r="AS110" s="104">
        <f t="shared" si="236"/>
        <v>0.53586862575626626</v>
      </c>
      <c r="AT110" s="104">
        <f t="shared" si="237"/>
        <v>0.69365426695842447</v>
      </c>
      <c r="AU110" s="105">
        <v>545</v>
      </c>
      <c r="AV110" s="105">
        <v>730</v>
      </c>
      <c r="AW110" s="105">
        <v>581</v>
      </c>
      <c r="AX110" s="100">
        <v>45</v>
      </c>
      <c r="AY110" s="106">
        <v>973</v>
      </c>
      <c r="AZ110" s="106">
        <v>82</v>
      </c>
      <c r="BA110" s="106">
        <v>316</v>
      </c>
      <c r="BB110" s="106">
        <v>513</v>
      </c>
      <c r="BC110" s="106">
        <v>62</v>
      </c>
      <c r="BD110" s="107">
        <v>135</v>
      </c>
      <c r="BE110" s="108">
        <v>15</v>
      </c>
      <c r="BF110" s="82">
        <f t="shared" si="238"/>
        <v>0.14113597246127366</v>
      </c>
      <c r="BG110" s="82">
        <f t="shared" si="239"/>
        <v>0.43287671232876712</v>
      </c>
      <c r="BH110" s="83">
        <f t="shared" si="240"/>
        <v>0.41810344827586204</v>
      </c>
      <c r="BI110" s="83">
        <f t="shared" si="241"/>
        <v>0.54431372549019608</v>
      </c>
      <c r="BJ110" s="83">
        <f t="shared" si="242"/>
        <v>0.69357798165137619</v>
      </c>
      <c r="BK110" s="2">
        <v>593</v>
      </c>
      <c r="BL110" s="2">
        <v>759</v>
      </c>
      <c r="BM110" s="2">
        <v>542</v>
      </c>
      <c r="BN110" s="2">
        <v>385</v>
      </c>
      <c r="BO110" s="2">
        <v>198</v>
      </c>
      <c r="BP110" s="2">
        <v>168</v>
      </c>
      <c r="BQ110" s="109">
        <v>28</v>
      </c>
      <c r="BR110" s="109">
        <v>56</v>
      </c>
      <c r="BS110" s="110">
        <v>51</v>
      </c>
      <c r="BT110" s="109">
        <v>69</v>
      </c>
      <c r="BU110" s="109">
        <v>290</v>
      </c>
      <c r="BV110" s="109">
        <v>581</v>
      </c>
      <c r="BW110" s="109">
        <v>35</v>
      </c>
      <c r="BX110" s="84">
        <f t="shared" si="186"/>
        <v>975</v>
      </c>
      <c r="BY110" s="111">
        <v>4</v>
      </c>
      <c r="BZ110" s="109">
        <v>149</v>
      </c>
      <c r="CA110" s="109">
        <v>34</v>
      </c>
      <c r="CB110" s="2">
        <v>27</v>
      </c>
      <c r="CC110" s="112">
        <f t="shared" si="187"/>
        <v>0.1163575042158516</v>
      </c>
      <c r="CD110" s="112">
        <f t="shared" si="188"/>
        <v>0.38208168642951251</v>
      </c>
      <c r="CE110" s="112">
        <f t="shared" si="189"/>
        <v>0.41763463569165787</v>
      </c>
      <c r="CF110" s="112">
        <f t="shared" si="190"/>
        <v>0.55495772482705608</v>
      </c>
      <c r="CG110" s="112">
        <f t="shared" si="191"/>
        <v>0.79704797047970477</v>
      </c>
      <c r="CH110" s="87">
        <f t="shared" si="192"/>
        <v>110</v>
      </c>
      <c r="CI110" s="31">
        <f t="shared" si="193"/>
        <v>132</v>
      </c>
      <c r="CJ110" s="31">
        <f t="shared" si="194"/>
        <v>1</v>
      </c>
      <c r="CK110" s="31">
        <f t="shared" si="195"/>
        <v>1</v>
      </c>
      <c r="CL110" s="31">
        <f t="shared" si="196"/>
        <v>5</v>
      </c>
      <c r="CM110" s="113">
        <f t="shared" si="197"/>
        <v>22</v>
      </c>
      <c r="CN110" s="31">
        <f t="shared" si="198"/>
        <v>0</v>
      </c>
      <c r="CO110" s="31">
        <f t="shared" si="199"/>
        <v>4</v>
      </c>
      <c r="CP110" s="31">
        <f t="shared" si="200"/>
        <v>9</v>
      </c>
      <c r="CQ110" s="31">
        <f t="shared" si="201"/>
        <v>9</v>
      </c>
      <c r="CR110" s="32">
        <v>1</v>
      </c>
      <c r="CS110" s="32">
        <v>1</v>
      </c>
      <c r="CT110" s="32">
        <v>5</v>
      </c>
      <c r="CU110" s="88">
        <f t="shared" si="185"/>
        <v>22</v>
      </c>
      <c r="CV110" s="32">
        <v>0</v>
      </c>
      <c r="CW110" s="32">
        <v>4</v>
      </c>
      <c r="CX110" s="32">
        <v>9</v>
      </c>
      <c r="CY110" s="32">
        <v>9</v>
      </c>
      <c r="DC110" s="88">
        <f t="shared" si="202"/>
        <v>0</v>
      </c>
      <c r="DH110" s="32">
        <v>1</v>
      </c>
      <c r="DI110" s="32">
        <v>5</v>
      </c>
      <c r="DJ110" s="32">
        <v>5</v>
      </c>
      <c r="DK110" s="88">
        <f t="shared" si="203"/>
        <v>111</v>
      </c>
      <c r="DL110" s="32">
        <v>35</v>
      </c>
      <c r="DM110" s="32">
        <v>46</v>
      </c>
      <c r="DN110" s="32">
        <v>30</v>
      </c>
      <c r="DO110" s="32">
        <v>0</v>
      </c>
      <c r="DP110" s="32">
        <v>21</v>
      </c>
      <c r="DQ110" s="32">
        <v>36</v>
      </c>
      <c r="DR110" s="32">
        <v>27</v>
      </c>
      <c r="DS110" s="88">
        <f t="shared" si="204"/>
        <v>713</v>
      </c>
      <c r="DT110" s="32">
        <v>13</v>
      </c>
      <c r="DU110" s="32">
        <v>173</v>
      </c>
      <c r="DV110" s="32">
        <v>494</v>
      </c>
      <c r="DW110" s="32">
        <v>33</v>
      </c>
      <c r="EA110" s="88">
        <f t="shared" si="205"/>
        <v>0</v>
      </c>
      <c r="EF110" s="32">
        <v>1</v>
      </c>
      <c r="EG110" s="32">
        <v>5</v>
      </c>
      <c r="EH110" s="32">
        <v>6</v>
      </c>
      <c r="EI110" s="88">
        <f t="shared" si="206"/>
        <v>40</v>
      </c>
      <c r="EJ110" s="32">
        <v>19</v>
      </c>
      <c r="EK110" s="32">
        <v>14</v>
      </c>
      <c r="EL110" s="32">
        <v>7</v>
      </c>
      <c r="EM110" s="32">
        <v>0</v>
      </c>
      <c r="EQ110" s="88">
        <f t="shared" si="207"/>
        <v>0</v>
      </c>
      <c r="EV110" s="32">
        <v>4</v>
      </c>
      <c r="EW110" s="32">
        <v>9</v>
      </c>
      <c r="EX110" s="32">
        <v>8</v>
      </c>
      <c r="EY110" s="88">
        <f t="shared" si="208"/>
        <v>98</v>
      </c>
      <c r="EZ110" s="32">
        <v>2</v>
      </c>
      <c r="FA110" s="32">
        <v>53</v>
      </c>
      <c r="FB110" s="32">
        <v>41</v>
      </c>
      <c r="FC110" s="32">
        <v>2</v>
      </c>
      <c r="FG110" s="88">
        <f t="shared" si="209"/>
        <v>0</v>
      </c>
      <c r="FO110" s="88">
        <f t="shared" si="210"/>
        <v>0</v>
      </c>
      <c r="FW110" s="110">
        <f t="shared" si="211"/>
        <v>0</v>
      </c>
      <c r="GB110" s="110">
        <f t="shared" si="212"/>
        <v>4</v>
      </c>
      <c r="GC110" s="110">
        <f t="shared" si="213"/>
        <v>9</v>
      </c>
      <c r="GD110" s="110">
        <f t="shared" si="214"/>
        <v>8</v>
      </c>
      <c r="GE110" s="110">
        <f t="shared" si="215"/>
        <v>98</v>
      </c>
      <c r="GF110" s="110">
        <f t="shared" si="216"/>
        <v>2</v>
      </c>
      <c r="GG110" s="110">
        <f t="shared" si="217"/>
        <v>53</v>
      </c>
      <c r="GH110" s="110">
        <f t="shared" si="218"/>
        <v>41</v>
      </c>
      <c r="GI110" s="110">
        <f t="shared" si="219"/>
        <v>2</v>
      </c>
      <c r="GJ110" s="114">
        <f t="shared" si="243"/>
        <v>-0.12858630978654284</v>
      </c>
      <c r="GK110" s="90">
        <f t="shared" si="244"/>
        <v>2.0554984583761563E-3</v>
      </c>
      <c r="GL110" s="2" t="s">
        <v>2033</v>
      </c>
      <c r="GM110" s="2" t="s">
        <v>2119</v>
      </c>
      <c r="GN110" s="92" t="s">
        <v>1872</v>
      </c>
      <c r="GO110" s="92" t="s">
        <v>2108</v>
      </c>
      <c r="GP110" s="92" t="s">
        <v>2029</v>
      </c>
      <c r="GQ110" s="2" t="s">
        <v>1557</v>
      </c>
      <c r="GR110" s="115">
        <v>756</v>
      </c>
      <c r="GS110" s="31">
        <f t="shared" si="220"/>
        <v>22</v>
      </c>
      <c r="GT110" s="31">
        <f t="shared" si="221"/>
        <v>32</v>
      </c>
      <c r="GU110" s="31">
        <f t="shared" si="222"/>
        <v>41</v>
      </c>
      <c r="GV110" s="31">
        <f t="shared" si="223"/>
        <v>824</v>
      </c>
      <c r="GW110" s="31">
        <f t="shared" si="224"/>
        <v>557</v>
      </c>
      <c r="GX110" s="31">
        <f t="shared" si="225"/>
        <v>776</v>
      </c>
    </row>
    <row r="111" spans="1:206" ht="15.75" hidden="1" customHeight="1" x14ac:dyDescent="0.25">
      <c r="A111" s="22" t="s">
        <v>1111</v>
      </c>
      <c r="B111" s="2" t="s">
        <v>88</v>
      </c>
      <c r="C111" s="116" t="s">
        <v>102</v>
      </c>
      <c r="D111" s="35" t="s">
        <v>88</v>
      </c>
      <c r="E111" s="117">
        <v>40</v>
      </c>
      <c r="F111" s="117">
        <v>339</v>
      </c>
      <c r="G111" s="117">
        <v>749</v>
      </c>
      <c r="H111" s="117">
        <v>1128</v>
      </c>
      <c r="I111" s="95">
        <v>60</v>
      </c>
      <c r="J111" s="118">
        <v>57</v>
      </c>
      <c r="K111" s="118">
        <v>388</v>
      </c>
      <c r="L111" s="118">
        <v>774</v>
      </c>
      <c r="M111" s="118">
        <v>1219</v>
      </c>
      <c r="N111" s="119">
        <v>266</v>
      </c>
      <c r="O111" s="119">
        <v>23</v>
      </c>
      <c r="P111" s="120">
        <v>766</v>
      </c>
      <c r="Q111" s="120">
        <v>960</v>
      </c>
      <c r="R111" s="120">
        <v>728</v>
      </c>
      <c r="S111" s="70">
        <f t="shared" si="226"/>
        <v>7.4412532637075715E-2</v>
      </c>
      <c r="T111" s="70">
        <f t="shared" si="227"/>
        <v>0.40416666666666667</v>
      </c>
      <c r="U111" s="70">
        <f t="shared" si="228"/>
        <v>0.38834555827220862</v>
      </c>
      <c r="V111" s="70">
        <f t="shared" si="229"/>
        <v>0.53080568720379151</v>
      </c>
      <c r="W111" s="70">
        <f t="shared" si="230"/>
        <v>0.69780219780219777</v>
      </c>
      <c r="X111" s="121">
        <v>928</v>
      </c>
      <c r="Y111" s="121">
        <v>766</v>
      </c>
      <c r="Z111" s="121">
        <v>960</v>
      </c>
      <c r="AA111" s="121">
        <v>728</v>
      </c>
      <c r="AB111" s="121">
        <v>249</v>
      </c>
      <c r="AC111" s="121">
        <v>228</v>
      </c>
      <c r="AD111" s="17">
        <v>28</v>
      </c>
      <c r="AE111" s="17">
        <v>66</v>
      </c>
      <c r="AF111" s="100">
        <v>66</v>
      </c>
      <c r="AG111" s="101">
        <v>97</v>
      </c>
      <c r="AH111" s="101">
        <v>323</v>
      </c>
      <c r="AI111" s="101">
        <v>721</v>
      </c>
      <c r="AJ111" s="101">
        <v>82</v>
      </c>
      <c r="AK111" s="101">
        <f t="shared" si="231"/>
        <v>1223</v>
      </c>
      <c r="AL111" s="101">
        <f t="shared" si="232"/>
        <v>203</v>
      </c>
      <c r="AM111" s="101">
        <v>285</v>
      </c>
      <c r="AN111" s="102">
        <v>10</v>
      </c>
      <c r="AO111" s="103">
        <v>42</v>
      </c>
      <c r="AP111" s="74">
        <f t="shared" si="233"/>
        <v>0.12663185378590078</v>
      </c>
      <c r="AQ111" s="74">
        <f t="shared" si="234"/>
        <v>0.33645833333333336</v>
      </c>
      <c r="AR111" s="104">
        <f t="shared" si="235"/>
        <v>0.38223308883455581</v>
      </c>
      <c r="AS111" s="104">
        <f t="shared" si="236"/>
        <v>0.49822274881516587</v>
      </c>
      <c r="AT111" s="104">
        <f t="shared" si="237"/>
        <v>0.71153846153846156</v>
      </c>
      <c r="AU111" s="105">
        <v>778</v>
      </c>
      <c r="AV111" s="105">
        <v>1010</v>
      </c>
      <c r="AW111" s="105">
        <v>739</v>
      </c>
      <c r="AX111" s="100">
        <v>71</v>
      </c>
      <c r="AY111" s="106">
        <v>1391</v>
      </c>
      <c r="AZ111" s="106">
        <v>101</v>
      </c>
      <c r="BA111" s="106">
        <v>425</v>
      </c>
      <c r="BB111" s="106">
        <v>767</v>
      </c>
      <c r="BC111" s="106">
        <v>98</v>
      </c>
      <c r="BD111" s="107">
        <v>202</v>
      </c>
      <c r="BE111" s="108">
        <v>21</v>
      </c>
      <c r="BF111" s="82">
        <f t="shared" si="238"/>
        <v>0.13667117726657646</v>
      </c>
      <c r="BG111" s="82">
        <f t="shared" si="239"/>
        <v>0.42079207920792078</v>
      </c>
      <c r="BH111" s="83">
        <f t="shared" si="240"/>
        <v>0.43173723783142065</v>
      </c>
      <c r="BI111" s="83">
        <f t="shared" si="241"/>
        <v>0.55369127516778527</v>
      </c>
      <c r="BJ111" s="83">
        <f t="shared" si="242"/>
        <v>0.72622107969151672</v>
      </c>
      <c r="BK111" s="2">
        <v>715</v>
      </c>
      <c r="BL111" s="2">
        <v>928</v>
      </c>
      <c r="BM111" s="2">
        <v>717</v>
      </c>
      <c r="BN111" s="2">
        <v>489</v>
      </c>
      <c r="BO111" s="2">
        <v>249</v>
      </c>
      <c r="BP111" s="2">
        <v>226</v>
      </c>
      <c r="BQ111" s="109">
        <v>28</v>
      </c>
      <c r="BR111" s="109">
        <v>78</v>
      </c>
      <c r="BS111" s="110">
        <v>96</v>
      </c>
      <c r="BT111" s="109">
        <v>100</v>
      </c>
      <c r="BU111" s="109">
        <v>442</v>
      </c>
      <c r="BV111" s="109">
        <v>879</v>
      </c>
      <c r="BW111" s="109">
        <v>72</v>
      </c>
      <c r="BX111" s="84">
        <f t="shared" si="186"/>
        <v>1493</v>
      </c>
      <c r="BY111" s="111">
        <v>6</v>
      </c>
      <c r="BZ111" s="109">
        <v>187</v>
      </c>
      <c r="CA111" s="109">
        <v>72</v>
      </c>
      <c r="CB111" s="2">
        <v>41</v>
      </c>
      <c r="CC111" s="112">
        <f t="shared" si="187"/>
        <v>0.13986013986013987</v>
      </c>
      <c r="CD111" s="112">
        <f t="shared" si="188"/>
        <v>0.47629310344827586</v>
      </c>
      <c r="CE111" s="112">
        <f t="shared" si="189"/>
        <v>0.52288135593220342</v>
      </c>
      <c r="CF111" s="112">
        <f t="shared" si="190"/>
        <v>0.68936170212765957</v>
      </c>
      <c r="CG111" s="112">
        <f t="shared" si="191"/>
        <v>0.96513249651324962</v>
      </c>
      <c r="CH111" s="87">
        <f t="shared" si="192"/>
        <v>25</v>
      </c>
      <c r="CI111" s="31">
        <f t="shared" si="193"/>
        <v>46</v>
      </c>
      <c r="CJ111" s="31">
        <f t="shared" si="194"/>
        <v>3</v>
      </c>
      <c r="CK111" s="31">
        <f t="shared" si="195"/>
        <v>14</v>
      </c>
      <c r="CL111" s="31">
        <f t="shared" si="196"/>
        <v>28</v>
      </c>
      <c r="CM111" s="113">
        <f t="shared" si="197"/>
        <v>202</v>
      </c>
      <c r="CN111" s="31">
        <f t="shared" si="198"/>
        <v>35</v>
      </c>
      <c r="CO111" s="31">
        <f t="shared" si="199"/>
        <v>68</v>
      </c>
      <c r="CP111" s="31">
        <f t="shared" si="200"/>
        <v>84</v>
      </c>
      <c r="CQ111" s="31">
        <f t="shared" si="201"/>
        <v>15</v>
      </c>
      <c r="CR111" s="32">
        <v>3</v>
      </c>
      <c r="CS111" s="32">
        <v>14</v>
      </c>
      <c r="CT111" s="32">
        <v>24</v>
      </c>
      <c r="CU111" s="88">
        <f t="shared" si="185"/>
        <v>202</v>
      </c>
      <c r="CV111" s="32">
        <v>35</v>
      </c>
      <c r="CW111" s="32">
        <v>68</v>
      </c>
      <c r="CX111" s="32">
        <v>84</v>
      </c>
      <c r="CY111" s="32">
        <v>15</v>
      </c>
      <c r="DB111" s="32">
        <v>4</v>
      </c>
      <c r="DC111" s="88">
        <f t="shared" si="202"/>
        <v>0</v>
      </c>
      <c r="DD111" s="32">
        <v>0</v>
      </c>
      <c r="DE111" s="32">
        <v>0</v>
      </c>
      <c r="DF111" s="32">
        <v>0</v>
      </c>
      <c r="DG111" s="32">
        <v>0</v>
      </c>
      <c r="DH111" s="32">
        <v>2</v>
      </c>
      <c r="DI111" s="32">
        <v>11</v>
      </c>
      <c r="DJ111" s="32">
        <v>12</v>
      </c>
      <c r="DK111" s="88">
        <f t="shared" si="203"/>
        <v>218</v>
      </c>
      <c r="DL111" s="32">
        <v>30</v>
      </c>
      <c r="DM111" s="32">
        <v>74</v>
      </c>
      <c r="DN111" s="32">
        <v>108</v>
      </c>
      <c r="DO111" s="32">
        <v>6</v>
      </c>
      <c r="DP111" s="32">
        <v>19</v>
      </c>
      <c r="DQ111" s="32">
        <v>41</v>
      </c>
      <c r="DR111" s="32">
        <v>33</v>
      </c>
      <c r="DS111" s="88">
        <f t="shared" si="204"/>
        <v>976</v>
      </c>
      <c r="DT111" s="32">
        <v>8</v>
      </c>
      <c r="DU111" s="32">
        <v>256</v>
      </c>
      <c r="DV111" s="32">
        <v>652</v>
      </c>
      <c r="DW111" s="32">
        <v>60</v>
      </c>
      <c r="DX111" s="32">
        <v>1</v>
      </c>
      <c r="DY111" s="32">
        <v>1</v>
      </c>
      <c r="DZ111" s="32">
        <v>1</v>
      </c>
      <c r="EA111" s="88">
        <f t="shared" si="205"/>
        <v>12</v>
      </c>
      <c r="EC111" s="32">
        <v>7</v>
      </c>
      <c r="ED111" s="32">
        <v>4</v>
      </c>
      <c r="EE111" s="32">
        <v>1</v>
      </c>
      <c r="EF111" s="32">
        <v>2</v>
      </c>
      <c r="EG111" s="32">
        <v>10</v>
      </c>
      <c r="EH111" s="32">
        <v>21</v>
      </c>
      <c r="EI111" s="88">
        <f t="shared" si="206"/>
        <v>83</v>
      </c>
      <c r="EJ111" s="32">
        <v>26</v>
      </c>
      <c r="EK111" s="32">
        <v>33</v>
      </c>
      <c r="EL111" s="32">
        <v>22</v>
      </c>
      <c r="EM111" s="32">
        <v>2</v>
      </c>
      <c r="EQ111" s="88">
        <f t="shared" si="207"/>
        <v>0</v>
      </c>
      <c r="EV111" s="32">
        <v>1</v>
      </c>
      <c r="EW111" s="32">
        <v>1</v>
      </c>
      <c r="EX111" s="32">
        <v>1</v>
      </c>
      <c r="EY111" s="88">
        <f t="shared" si="208"/>
        <v>14</v>
      </c>
      <c r="EZ111" s="32">
        <v>1</v>
      </c>
      <c r="FA111" s="32">
        <v>4</v>
      </c>
      <c r="FB111" s="32">
        <v>9</v>
      </c>
      <c r="FC111" s="32">
        <v>0</v>
      </c>
      <c r="FG111" s="88">
        <f t="shared" si="209"/>
        <v>0</v>
      </c>
      <c r="FO111" s="88">
        <f t="shared" si="210"/>
        <v>0</v>
      </c>
      <c r="FW111" s="110">
        <f t="shared" si="211"/>
        <v>0</v>
      </c>
      <c r="GB111" s="110">
        <f t="shared" si="212"/>
        <v>1</v>
      </c>
      <c r="GC111" s="110">
        <f t="shared" si="213"/>
        <v>1</v>
      </c>
      <c r="GD111" s="110">
        <f t="shared" si="214"/>
        <v>1</v>
      </c>
      <c r="GE111" s="110">
        <f t="shared" si="215"/>
        <v>14</v>
      </c>
      <c r="GF111" s="110">
        <f t="shared" si="216"/>
        <v>1</v>
      </c>
      <c r="GG111" s="110">
        <f t="shared" si="217"/>
        <v>4</v>
      </c>
      <c r="GH111" s="110">
        <f t="shared" si="218"/>
        <v>9</v>
      </c>
      <c r="GI111" s="110">
        <f t="shared" si="219"/>
        <v>0</v>
      </c>
      <c r="GJ111" s="114">
        <f t="shared" si="243"/>
        <v>0.38310326271977513</v>
      </c>
      <c r="GK111" s="90">
        <f t="shared" si="244"/>
        <v>7.3328540618260246E-2</v>
      </c>
      <c r="GL111" s="92" t="s">
        <v>2088</v>
      </c>
      <c r="GM111" s="2" t="s">
        <v>1845</v>
      </c>
      <c r="GN111" s="2" t="s">
        <v>1919</v>
      </c>
      <c r="GO111" s="2" t="s">
        <v>1587</v>
      </c>
      <c r="GP111" s="92" t="s">
        <v>1459</v>
      </c>
      <c r="GQ111" s="2" t="s">
        <v>1780</v>
      </c>
      <c r="GR111" s="115">
        <v>911</v>
      </c>
      <c r="GS111" s="31">
        <f t="shared" si="220"/>
        <v>22</v>
      </c>
      <c r="GT111" s="31">
        <f t="shared" si="221"/>
        <v>46</v>
      </c>
      <c r="GU111" s="31">
        <f t="shared" si="222"/>
        <v>53</v>
      </c>
      <c r="GV111" s="31">
        <f t="shared" si="223"/>
        <v>1206</v>
      </c>
      <c r="GW111" s="31">
        <f t="shared" si="224"/>
        <v>831</v>
      </c>
      <c r="GX111" s="31">
        <f t="shared" si="225"/>
        <v>1168</v>
      </c>
    </row>
    <row r="112" spans="1:206" ht="15.75" hidden="1" customHeight="1" x14ac:dyDescent="0.25">
      <c r="A112" s="22" t="s">
        <v>1111</v>
      </c>
      <c r="B112" s="2" t="s">
        <v>88</v>
      </c>
      <c r="C112" s="116" t="s">
        <v>103</v>
      </c>
      <c r="D112" s="35" t="s">
        <v>88</v>
      </c>
      <c r="E112" s="117">
        <v>258</v>
      </c>
      <c r="F112" s="117">
        <v>1163</v>
      </c>
      <c r="G112" s="117">
        <v>2411</v>
      </c>
      <c r="H112" s="117">
        <v>3832</v>
      </c>
      <c r="I112" s="95">
        <v>239</v>
      </c>
      <c r="J112" s="118">
        <v>405</v>
      </c>
      <c r="K112" s="118">
        <v>1052</v>
      </c>
      <c r="L112" s="118">
        <v>2576</v>
      </c>
      <c r="M112" s="118">
        <v>4033</v>
      </c>
      <c r="N112" s="119">
        <v>951</v>
      </c>
      <c r="O112" s="119">
        <v>42</v>
      </c>
      <c r="P112" s="120">
        <v>2843</v>
      </c>
      <c r="Q112" s="120">
        <v>3693</v>
      </c>
      <c r="R112" s="120">
        <v>2698</v>
      </c>
      <c r="S112" s="70">
        <f t="shared" si="226"/>
        <v>0.14245515300738656</v>
      </c>
      <c r="T112" s="70">
        <f t="shared" si="227"/>
        <v>0.28486325480639046</v>
      </c>
      <c r="U112" s="70">
        <f t="shared" si="228"/>
        <v>0.33376651505306476</v>
      </c>
      <c r="V112" s="70">
        <f t="shared" si="229"/>
        <v>0.41887028634016588</v>
      </c>
      <c r="W112" s="70">
        <f t="shared" si="230"/>
        <v>0.60229799851742027</v>
      </c>
      <c r="X112" s="121">
        <v>3661</v>
      </c>
      <c r="Y112" s="121">
        <v>2843</v>
      </c>
      <c r="Z112" s="121">
        <v>3693</v>
      </c>
      <c r="AA112" s="121">
        <v>2698</v>
      </c>
      <c r="AB112" s="121">
        <v>941</v>
      </c>
      <c r="AC112" s="121">
        <v>862</v>
      </c>
      <c r="AD112" s="17">
        <v>76</v>
      </c>
      <c r="AE112" s="17">
        <v>202</v>
      </c>
      <c r="AF112" s="100">
        <v>248</v>
      </c>
      <c r="AG112" s="101">
        <v>315</v>
      </c>
      <c r="AH112" s="101">
        <v>998</v>
      </c>
      <c r="AI112" s="101">
        <v>2510</v>
      </c>
      <c r="AJ112" s="101">
        <v>252</v>
      </c>
      <c r="AK112" s="101">
        <f t="shared" si="231"/>
        <v>4075</v>
      </c>
      <c r="AL112" s="101">
        <f t="shared" si="232"/>
        <v>713</v>
      </c>
      <c r="AM112" s="101">
        <v>965</v>
      </c>
      <c r="AN112" s="102">
        <v>28</v>
      </c>
      <c r="AO112" s="103">
        <v>112</v>
      </c>
      <c r="AP112" s="74">
        <f t="shared" si="233"/>
        <v>0.11079845233907844</v>
      </c>
      <c r="AQ112" s="74">
        <f t="shared" si="234"/>
        <v>0.27024099647982669</v>
      </c>
      <c r="AR112" s="104">
        <f t="shared" si="235"/>
        <v>0.33679878709118477</v>
      </c>
      <c r="AS112" s="104">
        <f t="shared" si="236"/>
        <v>0.43733375058676266</v>
      </c>
      <c r="AT112" s="104">
        <f t="shared" si="237"/>
        <v>0.66604892512972569</v>
      </c>
      <c r="AU112" s="105">
        <v>2812</v>
      </c>
      <c r="AV112" s="105">
        <v>3747</v>
      </c>
      <c r="AW112" s="105">
        <v>2828</v>
      </c>
      <c r="AX112" s="100">
        <v>260</v>
      </c>
      <c r="AY112" s="106">
        <v>4368</v>
      </c>
      <c r="AZ112" s="106">
        <v>348</v>
      </c>
      <c r="BA112" s="106">
        <v>1239</v>
      </c>
      <c r="BB112" s="106">
        <v>2497</v>
      </c>
      <c r="BC112" s="106">
        <v>284</v>
      </c>
      <c r="BD112" s="107">
        <v>718</v>
      </c>
      <c r="BE112" s="108">
        <v>66</v>
      </c>
      <c r="BF112" s="82">
        <f t="shared" si="238"/>
        <v>0.12305516265912306</v>
      </c>
      <c r="BG112" s="82">
        <f t="shared" si="239"/>
        <v>0.33066453162530024</v>
      </c>
      <c r="BH112" s="83">
        <f t="shared" si="240"/>
        <v>0.35858101629913708</v>
      </c>
      <c r="BI112" s="83">
        <f t="shared" si="241"/>
        <v>0.46013111754840674</v>
      </c>
      <c r="BJ112" s="83">
        <f t="shared" si="242"/>
        <v>0.63264580369843526</v>
      </c>
      <c r="BK112" s="2">
        <v>2937</v>
      </c>
      <c r="BL112" s="2">
        <v>3799</v>
      </c>
      <c r="BM112" s="2">
        <v>2790</v>
      </c>
      <c r="BN112" s="2">
        <v>1872</v>
      </c>
      <c r="BO112" s="2">
        <v>936</v>
      </c>
      <c r="BP112" s="2">
        <v>913</v>
      </c>
      <c r="BQ112" s="109">
        <v>80</v>
      </c>
      <c r="BR112" s="109">
        <v>275</v>
      </c>
      <c r="BS112" s="110">
        <v>257</v>
      </c>
      <c r="BT112" s="109">
        <v>380</v>
      </c>
      <c r="BU112" s="109">
        <v>1297</v>
      </c>
      <c r="BV112" s="109">
        <v>2683</v>
      </c>
      <c r="BW112" s="109">
        <v>277</v>
      </c>
      <c r="BX112" s="84">
        <f t="shared" si="186"/>
        <v>4637</v>
      </c>
      <c r="BY112" s="111">
        <v>30</v>
      </c>
      <c r="BZ112" s="109">
        <v>685</v>
      </c>
      <c r="CA112" s="109">
        <v>276</v>
      </c>
      <c r="CB112" s="2">
        <v>119</v>
      </c>
      <c r="CC112" s="112">
        <f t="shared" si="187"/>
        <v>0.12938372488934285</v>
      </c>
      <c r="CD112" s="112">
        <f t="shared" si="188"/>
        <v>0.34140563306133193</v>
      </c>
      <c r="CE112" s="112">
        <f t="shared" si="189"/>
        <v>0.38578626915809366</v>
      </c>
      <c r="CF112" s="112">
        <f t="shared" si="190"/>
        <v>0.50007588404917291</v>
      </c>
      <c r="CG112" s="112">
        <f t="shared" si="191"/>
        <v>0.71612903225806457</v>
      </c>
      <c r="CH112" s="87">
        <f t="shared" si="192"/>
        <v>792</v>
      </c>
      <c r="CI112" s="31">
        <f t="shared" si="193"/>
        <v>924</v>
      </c>
      <c r="CJ112" s="31">
        <f t="shared" si="194"/>
        <v>9</v>
      </c>
      <c r="CK112" s="31">
        <f t="shared" si="195"/>
        <v>44</v>
      </c>
      <c r="CL112" s="31">
        <f t="shared" si="196"/>
        <v>52</v>
      </c>
      <c r="CM112" s="113">
        <f t="shared" si="197"/>
        <v>664</v>
      </c>
      <c r="CN112" s="31">
        <f t="shared" si="198"/>
        <v>82</v>
      </c>
      <c r="CO112" s="31">
        <f t="shared" si="199"/>
        <v>225</v>
      </c>
      <c r="CP112" s="31">
        <f t="shared" si="200"/>
        <v>334</v>
      </c>
      <c r="CQ112" s="31">
        <f t="shared" si="201"/>
        <v>23</v>
      </c>
      <c r="CR112" s="32">
        <v>4</v>
      </c>
      <c r="CS112" s="32">
        <v>24</v>
      </c>
      <c r="CT112" s="32">
        <v>31</v>
      </c>
      <c r="CU112" s="88">
        <f t="shared" si="185"/>
        <v>376</v>
      </c>
      <c r="CV112" s="32">
        <v>63</v>
      </c>
      <c r="CW112" s="32">
        <v>142</v>
      </c>
      <c r="CX112" s="32">
        <v>168</v>
      </c>
      <c r="CY112" s="32">
        <v>3</v>
      </c>
      <c r="CZ112" s="32">
        <v>5</v>
      </c>
      <c r="DA112" s="32">
        <v>20</v>
      </c>
      <c r="DB112" s="32">
        <v>21</v>
      </c>
      <c r="DC112" s="88">
        <f t="shared" si="202"/>
        <v>288</v>
      </c>
      <c r="DD112" s="32">
        <v>19</v>
      </c>
      <c r="DE112" s="32">
        <v>83</v>
      </c>
      <c r="DF112" s="32">
        <v>166</v>
      </c>
      <c r="DG112" s="32">
        <v>20</v>
      </c>
      <c r="DH112" s="32">
        <v>7</v>
      </c>
      <c r="DI112" s="32">
        <v>59</v>
      </c>
      <c r="DJ112" s="32">
        <v>38</v>
      </c>
      <c r="DK112" s="88">
        <f t="shared" si="203"/>
        <v>1164</v>
      </c>
      <c r="DL112" s="32">
        <v>81</v>
      </c>
      <c r="DM112" s="32">
        <v>428</v>
      </c>
      <c r="DN112" s="32">
        <v>603</v>
      </c>
      <c r="DO112" s="32">
        <v>52</v>
      </c>
      <c r="DP112" s="32">
        <v>47</v>
      </c>
      <c r="DQ112" s="32">
        <v>108</v>
      </c>
      <c r="DR112" s="32">
        <v>78</v>
      </c>
      <c r="DS112" s="88">
        <f t="shared" si="204"/>
        <v>2126</v>
      </c>
      <c r="DT112" s="32">
        <v>18</v>
      </c>
      <c r="DU112" s="32">
        <v>366</v>
      </c>
      <c r="DV112" s="32">
        <v>1557</v>
      </c>
      <c r="DW112" s="32">
        <v>185</v>
      </c>
      <c r="DX112" s="32">
        <v>1</v>
      </c>
      <c r="DY112" s="32">
        <v>2</v>
      </c>
      <c r="DZ112" s="32">
        <v>1</v>
      </c>
      <c r="EA112" s="88">
        <f t="shared" si="205"/>
        <v>22</v>
      </c>
      <c r="EB112" s="32">
        <v>9</v>
      </c>
      <c r="EC112" s="32">
        <v>1</v>
      </c>
      <c r="ED112" s="32">
        <v>12</v>
      </c>
      <c r="EF112" s="32">
        <v>13</v>
      </c>
      <c r="EG112" s="32">
        <v>54</v>
      </c>
      <c r="EH112" s="32">
        <v>81</v>
      </c>
      <c r="EI112" s="88">
        <f t="shared" si="206"/>
        <v>526</v>
      </c>
      <c r="EJ112" s="32">
        <v>171</v>
      </c>
      <c r="EK112" s="32">
        <v>216</v>
      </c>
      <c r="EL112" s="32">
        <v>130</v>
      </c>
      <c r="EM112" s="32">
        <v>9</v>
      </c>
      <c r="EN112" s="32">
        <v>1</v>
      </c>
      <c r="EO112" s="32">
        <v>5</v>
      </c>
      <c r="EP112" s="32">
        <v>5</v>
      </c>
      <c r="EQ112" s="88">
        <f t="shared" si="207"/>
        <v>87</v>
      </c>
      <c r="ER112" s="32">
        <v>19</v>
      </c>
      <c r="ES112" s="32">
        <v>30</v>
      </c>
      <c r="ET112" s="32">
        <v>36</v>
      </c>
      <c r="EU112" s="32">
        <v>2</v>
      </c>
      <c r="EV112" s="32">
        <v>2</v>
      </c>
      <c r="EW112" s="32">
        <v>3</v>
      </c>
      <c r="EX112" s="32">
        <v>2</v>
      </c>
      <c r="EY112" s="88">
        <f t="shared" si="208"/>
        <v>33</v>
      </c>
      <c r="EZ112" s="32">
        <v>0</v>
      </c>
      <c r="FA112" s="32">
        <v>22</v>
      </c>
      <c r="FB112" s="32">
        <v>11</v>
      </c>
      <c r="FC112" s="32">
        <v>0</v>
      </c>
      <c r="FG112" s="88">
        <f t="shared" si="209"/>
        <v>0</v>
      </c>
      <c r="FO112" s="88">
        <f t="shared" si="210"/>
        <v>0</v>
      </c>
      <c r="FW112" s="110">
        <f t="shared" si="211"/>
        <v>0</v>
      </c>
      <c r="GB112" s="110">
        <f t="shared" si="212"/>
        <v>2</v>
      </c>
      <c r="GC112" s="110">
        <f t="shared" si="213"/>
        <v>3</v>
      </c>
      <c r="GD112" s="110">
        <f t="shared" si="214"/>
        <v>2</v>
      </c>
      <c r="GE112" s="110">
        <f t="shared" si="215"/>
        <v>33</v>
      </c>
      <c r="GF112" s="110">
        <f t="shared" si="216"/>
        <v>0</v>
      </c>
      <c r="GG112" s="110">
        <f t="shared" si="217"/>
        <v>22</v>
      </c>
      <c r="GH112" s="110">
        <f t="shared" si="218"/>
        <v>11</v>
      </c>
      <c r="GI112" s="110">
        <f t="shared" si="219"/>
        <v>0</v>
      </c>
      <c r="GJ112" s="114">
        <f t="shared" si="243"/>
        <v>0.1889945409429282</v>
      </c>
      <c r="GK112" s="90">
        <f t="shared" si="244"/>
        <v>6.1584249084249088E-2</v>
      </c>
      <c r="GL112" s="2" t="s">
        <v>2286</v>
      </c>
      <c r="GM112" s="2" t="s">
        <v>1975</v>
      </c>
      <c r="GN112" s="2" t="s">
        <v>1416</v>
      </c>
      <c r="GO112" s="2" t="s">
        <v>1910</v>
      </c>
      <c r="GP112" s="2" t="s">
        <v>2032</v>
      </c>
      <c r="GQ112" s="2" t="s">
        <v>2093</v>
      </c>
      <c r="GR112" s="115">
        <v>3791</v>
      </c>
      <c r="GS112" s="31">
        <f t="shared" si="220"/>
        <v>55</v>
      </c>
      <c r="GT112" s="31">
        <f t="shared" si="221"/>
        <v>117</v>
      </c>
      <c r="GU112" s="31">
        <f t="shared" si="222"/>
        <v>169</v>
      </c>
      <c r="GV112" s="31">
        <f t="shared" si="223"/>
        <v>3312</v>
      </c>
      <c r="GW112" s="31">
        <f t="shared" si="224"/>
        <v>2409</v>
      </c>
      <c r="GX112" s="31">
        <f t="shared" si="225"/>
        <v>3204</v>
      </c>
    </row>
    <row r="113" spans="1:208" ht="15.75" hidden="1" customHeight="1" x14ac:dyDescent="0.25">
      <c r="A113" s="22" t="s">
        <v>1111</v>
      </c>
      <c r="B113" s="2" t="s">
        <v>88</v>
      </c>
      <c r="C113" s="116" t="s">
        <v>104</v>
      </c>
      <c r="D113" s="35" t="s">
        <v>88</v>
      </c>
      <c r="E113" s="117">
        <v>1064</v>
      </c>
      <c r="F113" s="117">
        <v>3024</v>
      </c>
      <c r="G113" s="117">
        <v>4630</v>
      </c>
      <c r="H113" s="117">
        <v>8718</v>
      </c>
      <c r="I113" s="95">
        <v>606</v>
      </c>
      <c r="J113" s="118">
        <v>671</v>
      </c>
      <c r="K113" s="118">
        <v>2338</v>
      </c>
      <c r="L113" s="118">
        <v>5043</v>
      </c>
      <c r="M113" s="118">
        <v>8052</v>
      </c>
      <c r="N113" s="119">
        <v>1534</v>
      </c>
      <c r="O113" s="119">
        <v>90</v>
      </c>
      <c r="P113" s="120">
        <v>4742</v>
      </c>
      <c r="Q113" s="120">
        <v>6304</v>
      </c>
      <c r="R113" s="120">
        <v>4634</v>
      </c>
      <c r="S113" s="70">
        <f t="shared" si="226"/>
        <v>0.14150147617039224</v>
      </c>
      <c r="T113" s="70">
        <f t="shared" si="227"/>
        <v>0.37087563451776651</v>
      </c>
      <c r="U113" s="70">
        <f t="shared" si="228"/>
        <v>0.41568877551020406</v>
      </c>
      <c r="V113" s="70">
        <f t="shared" si="229"/>
        <v>0.53455842018650579</v>
      </c>
      <c r="W113" s="70">
        <f t="shared" si="230"/>
        <v>0.75722917565817871</v>
      </c>
      <c r="X113" s="121">
        <v>6250</v>
      </c>
      <c r="Y113" s="121">
        <v>4742</v>
      </c>
      <c r="Z113" s="121">
        <v>6304</v>
      </c>
      <c r="AA113" s="121">
        <v>4634</v>
      </c>
      <c r="AB113" s="121">
        <v>1623</v>
      </c>
      <c r="AC113" s="121">
        <v>1358</v>
      </c>
      <c r="AD113" s="17">
        <v>153</v>
      </c>
      <c r="AE113" s="17">
        <v>547</v>
      </c>
      <c r="AF113" s="100">
        <v>636</v>
      </c>
      <c r="AG113" s="101">
        <v>1373</v>
      </c>
      <c r="AH113" s="101">
        <v>3207</v>
      </c>
      <c r="AI113" s="101">
        <v>4925</v>
      </c>
      <c r="AJ113" s="101">
        <v>447</v>
      </c>
      <c r="AK113" s="101">
        <f t="shared" si="231"/>
        <v>9952</v>
      </c>
      <c r="AL113" s="101">
        <f t="shared" si="232"/>
        <v>1268</v>
      </c>
      <c r="AM113" s="101">
        <v>1715</v>
      </c>
      <c r="AN113" s="102">
        <v>76</v>
      </c>
      <c r="AO113" s="103">
        <v>248</v>
      </c>
      <c r="AP113" s="74">
        <f t="shared" si="233"/>
        <v>0.28954027836355967</v>
      </c>
      <c r="AQ113" s="74">
        <f t="shared" si="234"/>
        <v>0.5087246192893401</v>
      </c>
      <c r="AR113" s="104">
        <f t="shared" si="235"/>
        <v>0.52531887755102036</v>
      </c>
      <c r="AS113" s="104">
        <f t="shared" si="236"/>
        <v>0.62753702687877122</v>
      </c>
      <c r="AT113" s="104">
        <f t="shared" si="237"/>
        <v>0.78916702632714719</v>
      </c>
      <c r="AU113" s="105">
        <v>4774</v>
      </c>
      <c r="AV113" s="105">
        <v>6399</v>
      </c>
      <c r="AW113" s="105">
        <v>4968</v>
      </c>
      <c r="AX113" s="100">
        <v>636</v>
      </c>
      <c r="AY113" s="106">
        <v>9995</v>
      </c>
      <c r="AZ113" s="106">
        <v>1242</v>
      </c>
      <c r="BA113" s="106">
        <v>3199</v>
      </c>
      <c r="BB113" s="106">
        <v>5035</v>
      </c>
      <c r="BC113" s="106">
        <v>519</v>
      </c>
      <c r="BD113" s="107">
        <v>1297</v>
      </c>
      <c r="BE113" s="108">
        <v>129</v>
      </c>
      <c r="BF113" s="82">
        <f t="shared" si="238"/>
        <v>0.25</v>
      </c>
      <c r="BG113" s="82">
        <f t="shared" si="239"/>
        <v>0.4999218627910611</v>
      </c>
      <c r="BH113" s="83">
        <f t="shared" si="240"/>
        <v>0.50672201226689795</v>
      </c>
      <c r="BI113" s="83">
        <f t="shared" si="241"/>
        <v>0.62087174438378234</v>
      </c>
      <c r="BJ113" s="83">
        <f t="shared" si="242"/>
        <v>0.78299120234604103</v>
      </c>
      <c r="BK113" s="2">
        <v>5068</v>
      </c>
      <c r="BL113" s="2">
        <v>6708</v>
      </c>
      <c r="BM113" s="2">
        <v>4858</v>
      </c>
      <c r="BN113" s="2">
        <v>3292</v>
      </c>
      <c r="BO113" s="2">
        <v>1670</v>
      </c>
      <c r="BP113" s="2">
        <v>1588</v>
      </c>
      <c r="BQ113" s="109">
        <v>171</v>
      </c>
      <c r="BR113" s="109">
        <v>695</v>
      </c>
      <c r="BS113" s="110">
        <v>758</v>
      </c>
      <c r="BT113" s="109">
        <v>1560</v>
      </c>
      <c r="BU113" s="109">
        <v>3521</v>
      </c>
      <c r="BV113" s="109">
        <v>5289</v>
      </c>
      <c r="BW113" s="109">
        <v>521</v>
      </c>
      <c r="BX113" s="84">
        <f t="shared" si="186"/>
        <v>10891</v>
      </c>
      <c r="BY113" s="111">
        <v>37</v>
      </c>
      <c r="BZ113" s="109">
        <v>1364</v>
      </c>
      <c r="CA113" s="109">
        <v>519</v>
      </c>
      <c r="CB113" s="2">
        <v>192</v>
      </c>
      <c r="CC113" s="112">
        <f t="shared" si="187"/>
        <v>0.30781373322809785</v>
      </c>
      <c r="CD113" s="112">
        <f t="shared" si="188"/>
        <v>0.52489564698867019</v>
      </c>
      <c r="CE113" s="112">
        <f t="shared" si="189"/>
        <v>0.54142118552362628</v>
      </c>
      <c r="CF113" s="112">
        <f t="shared" si="190"/>
        <v>0.64378350337195223</v>
      </c>
      <c r="CG113" s="112">
        <f t="shared" si="191"/>
        <v>0.80794565664882667</v>
      </c>
      <c r="CH113" s="87">
        <f t="shared" si="192"/>
        <v>933</v>
      </c>
      <c r="CI113" s="31">
        <f t="shared" si="193"/>
        <v>1047</v>
      </c>
      <c r="CJ113" s="31">
        <f t="shared" si="194"/>
        <v>35</v>
      </c>
      <c r="CK113" s="31">
        <f t="shared" si="195"/>
        <v>114</v>
      </c>
      <c r="CL113" s="31">
        <f t="shared" si="196"/>
        <v>178</v>
      </c>
      <c r="CM113" s="113">
        <f t="shared" si="197"/>
        <v>1428</v>
      </c>
      <c r="CN113" s="31">
        <f t="shared" si="198"/>
        <v>306</v>
      </c>
      <c r="CO113" s="31">
        <f t="shared" si="199"/>
        <v>401</v>
      </c>
      <c r="CP113" s="31">
        <f t="shared" si="200"/>
        <v>661</v>
      </c>
      <c r="CQ113" s="31">
        <f t="shared" si="201"/>
        <v>60</v>
      </c>
      <c r="CR113" s="32">
        <v>17</v>
      </c>
      <c r="CS113" s="32">
        <v>69</v>
      </c>
      <c r="CT113" s="32">
        <v>123</v>
      </c>
      <c r="CU113" s="88">
        <f t="shared" si="185"/>
        <v>809</v>
      </c>
      <c r="CV113" s="32">
        <v>256</v>
      </c>
      <c r="CW113" s="32">
        <v>265</v>
      </c>
      <c r="CX113" s="32">
        <v>288</v>
      </c>
      <c r="CY113" s="32">
        <v>0</v>
      </c>
      <c r="CZ113" s="32">
        <v>18</v>
      </c>
      <c r="DA113" s="32">
        <v>45</v>
      </c>
      <c r="DB113" s="32">
        <v>55</v>
      </c>
      <c r="DC113" s="88">
        <f t="shared" si="202"/>
        <v>619</v>
      </c>
      <c r="DD113" s="32">
        <v>50</v>
      </c>
      <c r="DE113" s="32">
        <v>136</v>
      </c>
      <c r="DF113" s="32">
        <v>373</v>
      </c>
      <c r="DG113" s="32">
        <v>60</v>
      </c>
      <c r="DH113" s="32">
        <v>11</v>
      </c>
      <c r="DI113" s="32">
        <v>112</v>
      </c>
      <c r="DJ113" s="32">
        <v>65</v>
      </c>
      <c r="DK113" s="88">
        <f t="shared" si="203"/>
        <v>2449</v>
      </c>
      <c r="DL113" s="32">
        <v>164</v>
      </c>
      <c r="DM113" s="32">
        <v>1001</v>
      </c>
      <c r="DN113" s="32">
        <v>1174</v>
      </c>
      <c r="DO113" s="32">
        <v>110</v>
      </c>
      <c r="DP113" s="32">
        <v>49</v>
      </c>
      <c r="DQ113" s="32">
        <v>160</v>
      </c>
      <c r="DR113" s="32">
        <v>102</v>
      </c>
      <c r="DS113" s="88">
        <f t="shared" si="204"/>
        <v>3358</v>
      </c>
      <c r="DT113" s="32">
        <v>7</v>
      </c>
      <c r="DU113" s="32">
        <v>684</v>
      </c>
      <c r="DV113" s="32">
        <v>2409</v>
      </c>
      <c r="DW113" s="32">
        <v>258</v>
      </c>
      <c r="DX113" s="32">
        <v>2</v>
      </c>
      <c r="DY113" s="32">
        <v>8</v>
      </c>
      <c r="DZ113" s="32">
        <v>7</v>
      </c>
      <c r="EA113" s="88">
        <f t="shared" si="205"/>
        <v>145</v>
      </c>
      <c r="EB113" s="32">
        <v>33</v>
      </c>
      <c r="EC113" s="32">
        <v>51</v>
      </c>
      <c r="ED113" s="32">
        <v>57</v>
      </c>
      <c r="EE113" s="32">
        <v>4</v>
      </c>
      <c r="EF113" s="32">
        <v>50</v>
      </c>
      <c r="EG113" s="32">
        <v>232</v>
      </c>
      <c r="EH113" s="32">
        <v>338</v>
      </c>
      <c r="EI113" s="88">
        <f t="shared" si="206"/>
        <v>2411</v>
      </c>
      <c r="EJ113" s="32">
        <v>869</v>
      </c>
      <c r="EK113" s="32">
        <v>855</v>
      </c>
      <c r="EL113" s="32">
        <v>628</v>
      </c>
      <c r="EM113" s="32">
        <v>59</v>
      </c>
      <c r="EN113" s="32">
        <v>2</v>
      </c>
      <c r="EO113" s="32">
        <v>5</v>
      </c>
      <c r="EP113" s="32">
        <v>5</v>
      </c>
      <c r="EQ113" s="88">
        <f t="shared" si="207"/>
        <v>53</v>
      </c>
      <c r="ER113" s="32">
        <v>0</v>
      </c>
      <c r="ES113" s="32">
        <v>28</v>
      </c>
      <c r="ET113" s="32">
        <v>25</v>
      </c>
      <c r="EU113" s="32">
        <v>0</v>
      </c>
      <c r="EV113" s="32">
        <v>16</v>
      </c>
      <c r="EW113" s="32">
        <v>37</v>
      </c>
      <c r="EX113" s="32">
        <v>35</v>
      </c>
      <c r="EY113" s="88">
        <f t="shared" si="208"/>
        <v>543</v>
      </c>
      <c r="EZ113" s="32">
        <v>25</v>
      </c>
      <c r="FA113" s="32">
        <v>300</v>
      </c>
      <c r="FB113" s="32">
        <v>204</v>
      </c>
      <c r="FC113" s="32">
        <v>14</v>
      </c>
      <c r="FD113" s="32">
        <v>6</v>
      </c>
      <c r="FE113" s="32">
        <v>27</v>
      </c>
      <c r="FF113" s="32">
        <v>28</v>
      </c>
      <c r="FG113" s="88">
        <f t="shared" si="209"/>
        <v>489</v>
      </c>
      <c r="FH113" s="32">
        <v>156</v>
      </c>
      <c r="FI113" s="32">
        <v>201</v>
      </c>
      <c r="FJ113" s="32">
        <v>131</v>
      </c>
      <c r="FK113" s="32">
        <v>1</v>
      </c>
      <c r="FO113" s="88">
        <f t="shared" si="210"/>
        <v>0</v>
      </c>
      <c r="FW113" s="110">
        <f t="shared" si="211"/>
        <v>0</v>
      </c>
      <c r="GB113" s="110">
        <f t="shared" si="212"/>
        <v>22</v>
      </c>
      <c r="GC113" s="110">
        <f t="shared" si="213"/>
        <v>64</v>
      </c>
      <c r="GD113" s="110">
        <f t="shared" si="214"/>
        <v>63</v>
      </c>
      <c r="GE113" s="110">
        <f t="shared" si="215"/>
        <v>1032</v>
      </c>
      <c r="GF113" s="110">
        <f t="shared" si="216"/>
        <v>181</v>
      </c>
      <c r="GG113" s="110">
        <f t="shared" si="217"/>
        <v>501</v>
      </c>
      <c r="GH113" s="110">
        <f t="shared" si="218"/>
        <v>335</v>
      </c>
      <c r="GI113" s="110">
        <f t="shared" si="219"/>
        <v>15</v>
      </c>
      <c r="GJ113" s="114">
        <f t="shared" si="243"/>
        <v>6.6976395813810957E-2</v>
      </c>
      <c r="GK113" s="90">
        <f t="shared" si="244"/>
        <v>8.9644822411205596E-2</v>
      </c>
      <c r="GL113" s="2" t="s">
        <v>1660</v>
      </c>
      <c r="GM113" s="2" t="s">
        <v>1914</v>
      </c>
      <c r="GN113" s="92" t="s">
        <v>1817</v>
      </c>
      <c r="GO113" s="92" t="s">
        <v>1525</v>
      </c>
      <c r="GP113" s="2" t="s">
        <v>1578</v>
      </c>
      <c r="GQ113" s="2" t="s">
        <v>1759</v>
      </c>
      <c r="GR113" s="115">
        <v>6720</v>
      </c>
      <c r="GS113" s="31">
        <f t="shared" si="220"/>
        <v>62</v>
      </c>
      <c r="GT113" s="31">
        <f t="shared" si="221"/>
        <v>174</v>
      </c>
      <c r="GU113" s="31">
        <f t="shared" si="222"/>
        <v>280</v>
      </c>
      <c r="GV113" s="31">
        <f t="shared" si="223"/>
        <v>5952</v>
      </c>
      <c r="GW113" s="31">
        <f t="shared" si="224"/>
        <v>4012</v>
      </c>
      <c r="GX113" s="31">
        <f t="shared" si="225"/>
        <v>5748</v>
      </c>
    </row>
    <row r="114" spans="1:208" ht="15.75" hidden="1" customHeight="1" x14ac:dyDescent="0.25">
      <c r="A114" s="22" t="s">
        <v>1111</v>
      </c>
      <c r="B114" s="2" t="s">
        <v>88</v>
      </c>
      <c r="C114" s="116" t="s">
        <v>105</v>
      </c>
      <c r="D114" s="35" t="s">
        <v>88</v>
      </c>
      <c r="E114" s="117">
        <v>132</v>
      </c>
      <c r="F114" s="117">
        <v>593</v>
      </c>
      <c r="G114" s="117">
        <v>1194</v>
      </c>
      <c r="H114" s="117">
        <v>1919</v>
      </c>
      <c r="I114" s="95">
        <v>119</v>
      </c>
      <c r="J114" s="118">
        <v>146</v>
      </c>
      <c r="K114" s="118">
        <v>1129</v>
      </c>
      <c r="L114" s="118">
        <v>1426</v>
      </c>
      <c r="M114" s="118">
        <v>2701</v>
      </c>
      <c r="N114" s="119">
        <v>433</v>
      </c>
      <c r="O114" s="119">
        <v>35</v>
      </c>
      <c r="P114" s="120">
        <v>1386</v>
      </c>
      <c r="Q114" s="120">
        <v>1749</v>
      </c>
      <c r="R114" s="120">
        <v>1275</v>
      </c>
      <c r="S114" s="70">
        <f t="shared" si="226"/>
        <v>0.10533910533910534</v>
      </c>
      <c r="T114" s="70">
        <f t="shared" si="227"/>
        <v>0.64551172098341913</v>
      </c>
      <c r="U114" s="70">
        <f t="shared" si="228"/>
        <v>0.51428571428571423</v>
      </c>
      <c r="V114" s="70">
        <f t="shared" si="229"/>
        <v>0.70171957671957674</v>
      </c>
      <c r="W114" s="70">
        <f t="shared" si="230"/>
        <v>0.77882352941176469</v>
      </c>
      <c r="X114" s="121">
        <v>1775</v>
      </c>
      <c r="Y114" s="121">
        <v>1386</v>
      </c>
      <c r="Z114" s="121">
        <v>1749</v>
      </c>
      <c r="AA114" s="121">
        <v>1275</v>
      </c>
      <c r="AB114" s="121">
        <v>536</v>
      </c>
      <c r="AC114" s="121">
        <v>434</v>
      </c>
      <c r="AD114" s="17">
        <v>48</v>
      </c>
      <c r="AE114" s="17">
        <v>99</v>
      </c>
      <c r="AF114" s="100">
        <v>117</v>
      </c>
      <c r="AG114" s="101">
        <v>177</v>
      </c>
      <c r="AH114" s="101">
        <v>694</v>
      </c>
      <c r="AI114" s="101">
        <v>1310</v>
      </c>
      <c r="AJ114" s="101">
        <v>111</v>
      </c>
      <c r="AK114" s="101">
        <f t="shared" si="231"/>
        <v>2292</v>
      </c>
      <c r="AL114" s="101">
        <f t="shared" si="232"/>
        <v>396</v>
      </c>
      <c r="AM114" s="101">
        <v>507</v>
      </c>
      <c r="AN114" s="102">
        <v>28</v>
      </c>
      <c r="AO114" s="103">
        <v>129</v>
      </c>
      <c r="AP114" s="74">
        <f t="shared" si="233"/>
        <v>0.12770562770562771</v>
      </c>
      <c r="AQ114" s="74">
        <f t="shared" si="234"/>
        <v>0.39679817038307602</v>
      </c>
      <c r="AR114" s="104">
        <f t="shared" si="235"/>
        <v>0.40476190476190477</v>
      </c>
      <c r="AS114" s="104">
        <f t="shared" si="236"/>
        <v>0.53174603174603174</v>
      </c>
      <c r="AT114" s="104">
        <f t="shared" si="237"/>
        <v>0.71686274509803927</v>
      </c>
      <c r="AU114" s="105">
        <v>1416</v>
      </c>
      <c r="AV114" s="105">
        <v>1877</v>
      </c>
      <c r="AW114" s="105">
        <v>1373</v>
      </c>
      <c r="AX114" s="100">
        <v>123</v>
      </c>
      <c r="AY114" s="106">
        <v>2417</v>
      </c>
      <c r="AZ114" s="106">
        <v>171</v>
      </c>
      <c r="BA114" s="106">
        <v>822</v>
      </c>
      <c r="BB114" s="106">
        <v>1312</v>
      </c>
      <c r="BC114" s="106">
        <v>112</v>
      </c>
      <c r="BD114" s="107">
        <v>321</v>
      </c>
      <c r="BE114" s="108">
        <v>37</v>
      </c>
      <c r="BF114" s="82">
        <f t="shared" si="238"/>
        <v>0.12454479242534595</v>
      </c>
      <c r="BG114" s="82">
        <f t="shared" si="239"/>
        <v>0.43793287160362282</v>
      </c>
      <c r="BH114" s="83">
        <f t="shared" si="240"/>
        <v>0.42520360051435918</v>
      </c>
      <c r="BI114" s="83">
        <f t="shared" si="241"/>
        <v>0.550561797752809</v>
      </c>
      <c r="BJ114" s="83">
        <f t="shared" si="242"/>
        <v>0.69985875706214684</v>
      </c>
      <c r="BK114" s="2">
        <v>1359</v>
      </c>
      <c r="BL114" s="2">
        <v>1815</v>
      </c>
      <c r="BM114" s="2">
        <v>1345</v>
      </c>
      <c r="BN114" s="2">
        <v>893</v>
      </c>
      <c r="BO114" s="2">
        <v>473</v>
      </c>
      <c r="BP114" s="2">
        <v>478</v>
      </c>
      <c r="BQ114" s="109">
        <v>60</v>
      </c>
      <c r="BR114" s="109">
        <v>135</v>
      </c>
      <c r="BS114" s="110">
        <v>131</v>
      </c>
      <c r="BT114" s="109">
        <v>188</v>
      </c>
      <c r="BU114" s="109">
        <v>919</v>
      </c>
      <c r="BV114" s="109">
        <v>1572</v>
      </c>
      <c r="BW114" s="109">
        <v>99</v>
      </c>
      <c r="BX114" s="84">
        <f t="shared" si="186"/>
        <v>2778</v>
      </c>
      <c r="BY114" s="111">
        <v>18</v>
      </c>
      <c r="BZ114" s="109">
        <v>316</v>
      </c>
      <c r="CA114" s="109">
        <v>97</v>
      </c>
      <c r="CB114" s="2">
        <v>119</v>
      </c>
      <c r="CC114" s="112">
        <f t="shared" si="187"/>
        <v>0.13833701250919794</v>
      </c>
      <c r="CD114" s="112">
        <f t="shared" si="188"/>
        <v>0.50633608815427</v>
      </c>
      <c r="CE114" s="112">
        <f t="shared" si="189"/>
        <v>0.52290329718964368</v>
      </c>
      <c r="CF114" s="112">
        <f t="shared" si="190"/>
        <v>0.68829113924050633</v>
      </c>
      <c r="CG114" s="112">
        <f t="shared" si="191"/>
        <v>0.93382899628252791</v>
      </c>
      <c r="CH114" s="87">
        <f t="shared" si="192"/>
        <v>89</v>
      </c>
      <c r="CI114" s="31">
        <f t="shared" si="193"/>
        <v>127</v>
      </c>
      <c r="CJ114" s="31">
        <f t="shared" si="194"/>
        <v>7</v>
      </c>
      <c r="CK114" s="31">
        <f t="shared" si="195"/>
        <v>20</v>
      </c>
      <c r="CL114" s="31">
        <f t="shared" si="196"/>
        <v>31</v>
      </c>
      <c r="CM114" s="113">
        <f t="shared" si="197"/>
        <v>282</v>
      </c>
      <c r="CN114" s="31">
        <f t="shared" si="198"/>
        <v>39</v>
      </c>
      <c r="CO114" s="31">
        <f t="shared" si="199"/>
        <v>122</v>
      </c>
      <c r="CP114" s="31">
        <f t="shared" si="200"/>
        <v>114</v>
      </c>
      <c r="CQ114" s="31">
        <f t="shared" si="201"/>
        <v>7</v>
      </c>
      <c r="CR114" s="32">
        <v>5</v>
      </c>
      <c r="CS114" s="32">
        <v>15</v>
      </c>
      <c r="CT114" s="32">
        <v>25</v>
      </c>
      <c r="CU114" s="88">
        <f t="shared" si="185"/>
        <v>203</v>
      </c>
      <c r="CV114" s="32">
        <v>36</v>
      </c>
      <c r="CW114" s="32">
        <v>102</v>
      </c>
      <c r="CX114" s="32">
        <v>65</v>
      </c>
      <c r="CY114" s="32">
        <v>0</v>
      </c>
      <c r="CZ114" s="32">
        <v>2</v>
      </c>
      <c r="DA114" s="32">
        <v>5</v>
      </c>
      <c r="DB114" s="32">
        <v>6</v>
      </c>
      <c r="DC114" s="88">
        <f t="shared" si="202"/>
        <v>79</v>
      </c>
      <c r="DD114" s="32">
        <v>3</v>
      </c>
      <c r="DE114" s="32">
        <v>20</v>
      </c>
      <c r="DF114" s="32">
        <v>49</v>
      </c>
      <c r="DG114" s="32">
        <v>7</v>
      </c>
      <c r="DH114" s="32">
        <v>2</v>
      </c>
      <c r="DI114" s="32">
        <v>17</v>
      </c>
      <c r="DJ114" s="32">
        <v>15</v>
      </c>
      <c r="DK114" s="88">
        <f t="shared" si="203"/>
        <v>374</v>
      </c>
      <c r="DL114" s="32">
        <v>58</v>
      </c>
      <c r="DM114" s="32">
        <v>140</v>
      </c>
      <c r="DN114" s="32">
        <v>163</v>
      </c>
      <c r="DO114" s="32">
        <v>13</v>
      </c>
      <c r="DP114" s="32">
        <v>34</v>
      </c>
      <c r="DQ114" s="32">
        <v>71</v>
      </c>
      <c r="DR114" s="32">
        <v>57</v>
      </c>
      <c r="DS114" s="88">
        <f t="shared" si="204"/>
        <v>1749</v>
      </c>
      <c r="DT114" s="32">
        <v>11</v>
      </c>
      <c r="DU114" s="32">
        <v>489</v>
      </c>
      <c r="DV114" s="32">
        <v>1183</v>
      </c>
      <c r="DW114" s="32">
        <v>66</v>
      </c>
      <c r="DX114" s="32">
        <v>2</v>
      </c>
      <c r="DY114" s="32">
        <v>2</v>
      </c>
      <c r="DZ114" s="32">
        <v>2</v>
      </c>
      <c r="EA114" s="88">
        <f t="shared" si="205"/>
        <v>13</v>
      </c>
      <c r="EB114" s="32">
        <v>5</v>
      </c>
      <c r="EC114" s="32">
        <v>7</v>
      </c>
      <c r="ED114" s="32">
        <v>1</v>
      </c>
      <c r="EF114" s="32">
        <v>2</v>
      </c>
      <c r="EG114" s="32">
        <v>7</v>
      </c>
      <c r="EH114" s="32">
        <v>8</v>
      </c>
      <c r="EI114" s="88">
        <f t="shared" si="206"/>
        <v>72</v>
      </c>
      <c r="EJ114" s="32">
        <v>35</v>
      </c>
      <c r="EK114" s="32">
        <v>22</v>
      </c>
      <c r="EL114" s="32">
        <v>14</v>
      </c>
      <c r="EM114" s="32">
        <v>1</v>
      </c>
      <c r="EQ114" s="88">
        <f t="shared" si="207"/>
        <v>0</v>
      </c>
      <c r="EV114" s="32">
        <v>12</v>
      </c>
      <c r="EW114" s="32">
        <v>14</v>
      </c>
      <c r="EX114" s="32">
        <v>13</v>
      </c>
      <c r="EY114" s="88">
        <f t="shared" si="208"/>
        <v>211</v>
      </c>
      <c r="EZ114" s="32">
        <v>10</v>
      </c>
      <c r="FA114" s="32">
        <v>115</v>
      </c>
      <c r="FB114" s="32">
        <v>77</v>
      </c>
      <c r="FC114" s="32">
        <v>9</v>
      </c>
      <c r="FD114" s="32">
        <v>1</v>
      </c>
      <c r="FE114" s="32">
        <v>4</v>
      </c>
      <c r="FF114" s="32">
        <v>5</v>
      </c>
      <c r="FG114" s="88">
        <f t="shared" si="209"/>
        <v>65</v>
      </c>
      <c r="FH114" s="32">
        <v>30</v>
      </c>
      <c r="FI114" s="32">
        <v>24</v>
      </c>
      <c r="FJ114" s="32">
        <v>11</v>
      </c>
      <c r="FK114" s="32">
        <v>0</v>
      </c>
      <c r="FO114" s="88">
        <f t="shared" si="210"/>
        <v>0</v>
      </c>
      <c r="FW114" s="110">
        <f t="shared" si="211"/>
        <v>0</v>
      </c>
      <c r="GB114" s="110">
        <f t="shared" si="212"/>
        <v>13</v>
      </c>
      <c r="GC114" s="110">
        <f t="shared" si="213"/>
        <v>18</v>
      </c>
      <c r="GD114" s="110">
        <f t="shared" si="214"/>
        <v>18</v>
      </c>
      <c r="GE114" s="110">
        <f t="shared" si="215"/>
        <v>276</v>
      </c>
      <c r="GF114" s="110">
        <f t="shared" si="216"/>
        <v>40</v>
      </c>
      <c r="GG114" s="110">
        <f t="shared" si="217"/>
        <v>139</v>
      </c>
      <c r="GH114" s="110">
        <f t="shared" si="218"/>
        <v>88</v>
      </c>
      <c r="GI114" s="110">
        <f t="shared" si="219"/>
        <v>9</v>
      </c>
      <c r="GJ114" s="114">
        <f t="shared" si="243"/>
        <v>0.19902514628421258</v>
      </c>
      <c r="GK114" s="90">
        <f t="shared" si="244"/>
        <v>0.14935870914356641</v>
      </c>
      <c r="GL114" s="92" t="s">
        <v>2133</v>
      </c>
      <c r="GM114" s="2" t="s">
        <v>1415</v>
      </c>
      <c r="GN114" s="92" t="s">
        <v>1585</v>
      </c>
      <c r="GO114" s="2" t="s">
        <v>1831</v>
      </c>
      <c r="GP114" s="92" t="s">
        <v>1466</v>
      </c>
      <c r="GQ114" s="2" t="s">
        <v>2106</v>
      </c>
      <c r="GR114" s="115">
        <v>1843</v>
      </c>
      <c r="GS114" s="31">
        <f t="shared" si="220"/>
        <v>38</v>
      </c>
      <c r="GT114" s="31">
        <f t="shared" si="221"/>
        <v>74</v>
      </c>
      <c r="GU114" s="31">
        <f t="shared" si="222"/>
        <v>90</v>
      </c>
      <c r="GV114" s="31">
        <f t="shared" si="223"/>
        <v>2136</v>
      </c>
      <c r="GW114" s="31">
        <f t="shared" si="224"/>
        <v>1426</v>
      </c>
      <c r="GX114" s="31">
        <f t="shared" si="225"/>
        <v>2062</v>
      </c>
    </row>
    <row r="115" spans="1:208" ht="15.75" hidden="1" customHeight="1" x14ac:dyDescent="0.25">
      <c r="A115" s="22" t="s">
        <v>1117</v>
      </c>
      <c r="B115" s="2" t="s">
        <v>106</v>
      </c>
      <c r="C115" s="116" t="s">
        <v>107</v>
      </c>
      <c r="D115" s="35" t="s">
        <v>106</v>
      </c>
      <c r="E115" s="117">
        <v>5</v>
      </c>
      <c r="F115" s="117">
        <v>62</v>
      </c>
      <c r="G115" s="117">
        <v>41</v>
      </c>
      <c r="H115" s="117">
        <v>108</v>
      </c>
      <c r="I115" s="95">
        <v>8</v>
      </c>
      <c r="J115" s="118">
        <v>16</v>
      </c>
      <c r="K115" s="118">
        <v>52</v>
      </c>
      <c r="L115" s="118">
        <v>38</v>
      </c>
      <c r="M115" s="118">
        <v>106</v>
      </c>
      <c r="N115" s="119">
        <v>5</v>
      </c>
      <c r="O115" s="119">
        <v>8</v>
      </c>
      <c r="P115" s="120">
        <v>93</v>
      </c>
      <c r="Q115" s="120">
        <v>129</v>
      </c>
      <c r="R115" s="120">
        <v>89</v>
      </c>
      <c r="S115" s="70">
        <f t="shared" si="226"/>
        <v>0.17204301075268819</v>
      </c>
      <c r="T115" s="70">
        <f t="shared" si="227"/>
        <v>0.40310077519379844</v>
      </c>
      <c r="U115" s="70">
        <f t="shared" si="228"/>
        <v>0.32475884244372988</v>
      </c>
      <c r="V115" s="70">
        <f t="shared" si="229"/>
        <v>0.38990825688073394</v>
      </c>
      <c r="W115" s="70">
        <f t="shared" si="230"/>
        <v>0.3707865168539326</v>
      </c>
      <c r="X115" s="121">
        <v>141</v>
      </c>
      <c r="Y115" s="121">
        <v>93</v>
      </c>
      <c r="Z115" s="121">
        <v>129</v>
      </c>
      <c r="AA115" s="121">
        <v>89</v>
      </c>
      <c r="AB115" s="121">
        <v>32</v>
      </c>
      <c r="AC115" s="121">
        <v>32</v>
      </c>
      <c r="AD115" s="17">
        <v>6</v>
      </c>
      <c r="AE115" s="17">
        <v>7</v>
      </c>
      <c r="AF115" s="100">
        <v>7</v>
      </c>
      <c r="AG115" s="101">
        <v>15</v>
      </c>
      <c r="AH115" s="101">
        <v>44</v>
      </c>
      <c r="AI115" s="101">
        <v>43</v>
      </c>
      <c r="AJ115" s="101">
        <v>0</v>
      </c>
      <c r="AK115" s="101">
        <f t="shared" si="231"/>
        <v>102</v>
      </c>
      <c r="AL115" s="101">
        <f t="shared" si="232"/>
        <v>2</v>
      </c>
      <c r="AM115" s="101">
        <v>2</v>
      </c>
      <c r="AN115" s="102">
        <v>16</v>
      </c>
      <c r="AO115" s="103">
        <v>27</v>
      </c>
      <c r="AP115" s="74">
        <f t="shared" si="233"/>
        <v>0.16129032258064516</v>
      </c>
      <c r="AQ115" s="74">
        <f t="shared" si="234"/>
        <v>0.34108527131782945</v>
      </c>
      <c r="AR115" s="104">
        <f t="shared" si="235"/>
        <v>0.32154340836012862</v>
      </c>
      <c r="AS115" s="104">
        <f t="shared" si="236"/>
        <v>0.38990825688073394</v>
      </c>
      <c r="AT115" s="104">
        <f t="shared" si="237"/>
        <v>0.4606741573033708</v>
      </c>
      <c r="AU115" s="105">
        <v>74</v>
      </c>
      <c r="AV115" s="105">
        <v>113</v>
      </c>
      <c r="AW115" s="105">
        <v>99</v>
      </c>
      <c r="AX115" s="100">
        <v>7</v>
      </c>
      <c r="AY115" s="106">
        <v>92</v>
      </c>
      <c r="AZ115" s="106">
        <v>9</v>
      </c>
      <c r="BA115" s="106">
        <v>41</v>
      </c>
      <c r="BB115" s="106">
        <v>42</v>
      </c>
      <c r="BC115" s="106">
        <v>0</v>
      </c>
      <c r="BD115" s="107">
        <v>3</v>
      </c>
      <c r="BE115" s="108">
        <v>13</v>
      </c>
      <c r="BF115" s="82">
        <f t="shared" si="238"/>
        <v>9.0909090909090912E-2</v>
      </c>
      <c r="BG115" s="82">
        <f t="shared" si="239"/>
        <v>0.36283185840707965</v>
      </c>
      <c r="BH115" s="83">
        <f t="shared" si="240"/>
        <v>0.3111888111888112</v>
      </c>
      <c r="BI115" s="83">
        <f t="shared" si="241"/>
        <v>0.42780748663101603</v>
      </c>
      <c r="BJ115" s="83">
        <f t="shared" si="242"/>
        <v>0.52702702702702697</v>
      </c>
      <c r="BK115" s="2">
        <v>100</v>
      </c>
      <c r="BL115" s="2">
        <v>125</v>
      </c>
      <c r="BM115" s="2">
        <v>83</v>
      </c>
      <c r="BN115" s="2">
        <v>56</v>
      </c>
      <c r="BO115" s="2">
        <v>32</v>
      </c>
      <c r="BP115" s="2">
        <v>21</v>
      </c>
      <c r="BQ115" s="109">
        <v>5</v>
      </c>
      <c r="BR115" s="109">
        <v>6</v>
      </c>
      <c r="BS115" s="110">
        <v>8</v>
      </c>
      <c r="BT115" s="109">
        <v>9</v>
      </c>
      <c r="BU115" s="109">
        <v>33</v>
      </c>
      <c r="BV115" s="109">
        <v>34</v>
      </c>
      <c r="BW115" s="109">
        <v>0</v>
      </c>
      <c r="BX115" s="84">
        <f t="shared" si="186"/>
        <v>76</v>
      </c>
      <c r="BY115" s="111">
        <v>5</v>
      </c>
      <c r="BZ115" s="109">
        <v>2</v>
      </c>
      <c r="CA115" s="109">
        <v>0</v>
      </c>
      <c r="CB115" s="2">
        <v>27</v>
      </c>
      <c r="CC115" s="112">
        <f t="shared" si="187"/>
        <v>0.09</v>
      </c>
      <c r="CD115" s="112">
        <f t="shared" si="188"/>
        <v>0.26400000000000001</v>
      </c>
      <c r="CE115" s="112">
        <f t="shared" si="189"/>
        <v>0.24025974025974026</v>
      </c>
      <c r="CF115" s="112">
        <f t="shared" si="190"/>
        <v>0.3125</v>
      </c>
      <c r="CG115" s="112">
        <f t="shared" si="191"/>
        <v>0.38554216867469882</v>
      </c>
      <c r="CH115" s="87">
        <f t="shared" si="192"/>
        <v>51</v>
      </c>
      <c r="CI115" s="31">
        <f t="shared" si="193"/>
        <v>54</v>
      </c>
      <c r="CJ115" s="31">
        <f t="shared" si="194"/>
        <v>0</v>
      </c>
      <c r="CK115" s="31">
        <f t="shared" si="195"/>
        <v>0</v>
      </c>
      <c r="CL115" s="31">
        <f t="shared" si="196"/>
        <v>0</v>
      </c>
      <c r="CM115" s="113">
        <f t="shared" si="197"/>
        <v>0</v>
      </c>
      <c r="CN115" s="31">
        <f t="shared" si="198"/>
        <v>0</v>
      </c>
      <c r="CO115" s="31">
        <f t="shared" si="199"/>
        <v>0</v>
      </c>
      <c r="CP115" s="31">
        <f t="shared" si="200"/>
        <v>0</v>
      </c>
      <c r="CQ115" s="31">
        <f t="shared" si="201"/>
        <v>0</v>
      </c>
      <c r="CU115" s="88">
        <f t="shared" si="185"/>
        <v>0</v>
      </c>
      <c r="DC115" s="88">
        <f t="shared" si="202"/>
        <v>0</v>
      </c>
      <c r="DH115" s="32">
        <v>1</v>
      </c>
      <c r="DI115" s="32">
        <v>2</v>
      </c>
      <c r="DJ115" s="32">
        <v>3</v>
      </c>
      <c r="DK115" s="88">
        <f t="shared" si="203"/>
        <v>29</v>
      </c>
      <c r="DL115" s="32">
        <v>3</v>
      </c>
      <c r="DM115" s="32">
        <v>14</v>
      </c>
      <c r="DN115" s="32">
        <v>12</v>
      </c>
      <c r="DO115" s="32">
        <v>0</v>
      </c>
      <c r="DP115" s="32">
        <v>4</v>
      </c>
      <c r="DQ115" s="32">
        <v>4</v>
      </c>
      <c r="DR115" s="32">
        <v>5</v>
      </c>
      <c r="DS115" s="88">
        <f t="shared" si="204"/>
        <v>47</v>
      </c>
      <c r="DT115" s="32">
        <v>6</v>
      </c>
      <c r="DU115" s="32">
        <v>19</v>
      </c>
      <c r="DV115" s="32">
        <v>22</v>
      </c>
      <c r="DW115" s="32">
        <v>0</v>
      </c>
      <c r="EA115" s="88">
        <f t="shared" si="205"/>
        <v>0</v>
      </c>
      <c r="EI115" s="88">
        <f t="shared" si="206"/>
        <v>0</v>
      </c>
      <c r="EQ115" s="88">
        <f t="shared" si="207"/>
        <v>0</v>
      </c>
      <c r="EY115" s="88">
        <f t="shared" si="208"/>
        <v>0</v>
      </c>
      <c r="FG115" s="88">
        <f t="shared" si="209"/>
        <v>0</v>
      </c>
      <c r="FO115" s="88">
        <f t="shared" si="210"/>
        <v>0</v>
      </c>
      <c r="FW115" s="110">
        <f t="shared" si="211"/>
        <v>0</v>
      </c>
      <c r="GB115" s="110">
        <f t="shared" si="212"/>
        <v>0</v>
      </c>
      <c r="GC115" s="110">
        <f t="shared" si="213"/>
        <v>0</v>
      </c>
      <c r="GD115" s="110">
        <f t="shared" si="214"/>
        <v>0</v>
      </c>
      <c r="GE115" s="110">
        <f t="shared" si="215"/>
        <v>0</v>
      </c>
      <c r="GF115" s="110">
        <f t="shared" si="216"/>
        <v>0</v>
      </c>
      <c r="GG115" s="110">
        <f t="shared" si="217"/>
        <v>0</v>
      </c>
      <c r="GH115" s="110">
        <f t="shared" si="218"/>
        <v>0</v>
      </c>
      <c r="GI115" s="110">
        <f t="shared" si="219"/>
        <v>0</v>
      </c>
      <c r="GJ115" s="114">
        <f t="shared" si="243"/>
        <v>3.979554581964221E-2</v>
      </c>
      <c r="GK115" s="90">
        <f t="shared" si="244"/>
        <v>-0.17391304347826086</v>
      </c>
      <c r="GL115" s="92" t="s">
        <v>2153</v>
      </c>
      <c r="GM115" s="2" t="s">
        <v>2272</v>
      </c>
      <c r="GN115" s="2" t="s">
        <v>2097</v>
      </c>
      <c r="GO115" s="2" t="s">
        <v>2240</v>
      </c>
      <c r="GP115" s="92" t="s">
        <v>2312</v>
      </c>
      <c r="GQ115" s="2" t="s">
        <v>2264</v>
      </c>
      <c r="GR115" s="115">
        <v>131</v>
      </c>
      <c r="GS115" s="31">
        <f t="shared" si="220"/>
        <v>5</v>
      </c>
      <c r="GT115" s="31">
        <f t="shared" si="221"/>
        <v>8</v>
      </c>
      <c r="GU115" s="31">
        <f t="shared" si="222"/>
        <v>6</v>
      </c>
      <c r="GV115" s="31">
        <f t="shared" si="223"/>
        <v>76</v>
      </c>
      <c r="GW115" s="31">
        <f t="shared" si="224"/>
        <v>34</v>
      </c>
      <c r="GX115" s="31">
        <f t="shared" si="225"/>
        <v>67</v>
      </c>
    </row>
    <row r="116" spans="1:208" ht="15.75" hidden="1" customHeight="1" x14ac:dyDescent="0.25">
      <c r="A116" s="22" t="s">
        <v>1117</v>
      </c>
      <c r="B116" s="2" t="s">
        <v>106</v>
      </c>
      <c r="C116" s="116" t="s">
        <v>108</v>
      </c>
      <c r="D116" s="35" t="s">
        <v>106</v>
      </c>
      <c r="E116" s="117">
        <v>0</v>
      </c>
      <c r="F116" s="117">
        <v>43</v>
      </c>
      <c r="G116" s="117">
        <v>30</v>
      </c>
      <c r="H116" s="117">
        <v>73</v>
      </c>
      <c r="I116" s="95">
        <v>5</v>
      </c>
      <c r="J116" s="118">
        <v>7</v>
      </c>
      <c r="K116" s="118">
        <v>40</v>
      </c>
      <c r="L116" s="118">
        <v>24</v>
      </c>
      <c r="M116" s="118">
        <v>71</v>
      </c>
      <c r="N116" s="119">
        <v>2</v>
      </c>
      <c r="O116" s="119">
        <v>18</v>
      </c>
      <c r="P116" s="120">
        <v>43</v>
      </c>
      <c r="Q116" s="120">
        <v>60</v>
      </c>
      <c r="R116" s="120">
        <v>41</v>
      </c>
      <c r="S116" s="70">
        <f t="shared" si="226"/>
        <v>0.16279069767441862</v>
      </c>
      <c r="T116" s="70">
        <f t="shared" si="227"/>
        <v>0.66666666666666663</v>
      </c>
      <c r="U116" s="70">
        <f t="shared" si="228"/>
        <v>0.47916666666666669</v>
      </c>
      <c r="V116" s="70">
        <f t="shared" si="229"/>
        <v>0.61386138613861385</v>
      </c>
      <c r="W116" s="70">
        <f t="shared" si="230"/>
        <v>0.53658536585365857</v>
      </c>
      <c r="X116" s="121">
        <v>61</v>
      </c>
      <c r="Y116" s="121">
        <v>43</v>
      </c>
      <c r="Z116" s="121">
        <v>60</v>
      </c>
      <c r="AA116" s="121">
        <v>41</v>
      </c>
      <c r="AB116" s="121">
        <v>24</v>
      </c>
      <c r="AC116" s="121">
        <v>16</v>
      </c>
      <c r="AD116" s="17">
        <v>4</v>
      </c>
      <c r="AE116" s="17">
        <v>7</v>
      </c>
      <c r="AF116" s="100">
        <v>5</v>
      </c>
      <c r="AG116" s="101">
        <v>6</v>
      </c>
      <c r="AH116" s="101">
        <v>39</v>
      </c>
      <c r="AI116" s="101">
        <v>21</v>
      </c>
      <c r="AJ116" s="101">
        <v>1</v>
      </c>
      <c r="AK116" s="101">
        <f t="shared" si="231"/>
        <v>67</v>
      </c>
      <c r="AL116" s="101">
        <f t="shared" si="232"/>
        <v>5</v>
      </c>
      <c r="AM116" s="101">
        <v>6</v>
      </c>
      <c r="AN116" s="102">
        <v>9</v>
      </c>
      <c r="AO116" s="103">
        <v>19</v>
      </c>
      <c r="AP116" s="74">
        <f t="shared" si="233"/>
        <v>0.13953488372093023</v>
      </c>
      <c r="AQ116" s="74">
        <f t="shared" si="234"/>
        <v>0.65</v>
      </c>
      <c r="AR116" s="104">
        <f t="shared" si="235"/>
        <v>0.4236111111111111</v>
      </c>
      <c r="AS116" s="104">
        <f t="shared" si="236"/>
        <v>0.54455445544554459</v>
      </c>
      <c r="AT116" s="104">
        <f t="shared" si="237"/>
        <v>0.3902439024390244</v>
      </c>
      <c r="AU116" s="105">
        <v>34</v>
      </c>
      <c r="AV116" s="105">
        <v>51</v>
      </c>
      <c r="AW116" s="105">
        <v>44</v>
      </c>
      <c r="AX116" s="100">
        <v>4</v>
      </c>
      <c r="AY116" s="106">
        <v>77</v>
      </c>
      <c r="AZ116" s="106">
        <v>18</v>
      </c>
      <c r="BA116" s="106">
        <v>42</v>
      </c>
      <c r="BB116" s="106">
        <v>17</v>
      </c>
      <c r="BC116" s="106">
        <v>0</v>
      </c>
      <c r="BD116" s="107">
        <v>1</v>
      </c>
      <c r="BE116" s="108">
        <v>9</v>
      </c>
      <c r="BF116" s="82">
        <f t="shared" si="238"/>
        <v>0.40909090909090912</v>
      </c>
      <c r="BG116" s="82">
        <f t="shared" si="239"/>
        <v>0.82352941176470584</v>
      </c>
      <c r="BH116" s="83">
        <f t="shared" si="240"/>
        <v>0.58914728682170547</v>
      </c>
      <c r="BI116" s="83">
        <f t="shared" si="241"/>
        <v>0.68235294117647061</v>
      </c>
      <c r="BJ116" s="83">
        <f t="shared" si="242"/>
        <v>0.47058823529411764</v>
      </c>
      <c r="BK116" s="2">
        <v>38</v>
      </c>
      <c r="BL116" s="2">
        <v>68</v>
      </c>
      <c r="BM116" s="2">
        <v>45</v>
      </c>
      <c r="BN116" s="2">
        <v>31</v>
      </c>
      <c r="BO116" s="2">
        <v>16</v>
      </c>
      <c r="BP116" s="2">
        <v>8</v>
      </c>
      <c r="BQ116" s="109">
        <v>3</v>
      </c>
      <c r="BR116" s="109">
        <v>4</v>
      </c>
      <c r="BS116" s="110">
        <v>6</v>
      </c>
      <c r="BT116" s="109">
        <v>15</v>
      </c>
      <c r="BU116" s="109">
        <v>37</v>
      </c>
      <c r="BV116" s="109">
        <v>19</v>
      </c>
      <c r="BW116" s="109">
        <v>0</v>
      </c>
      <c r="BX116" s="84">
        <f t="shared" si="186"/>
        <v>71</v>
      </c>
      <c r="BY116" s="111">
        <v>14</v>
      </c>
      <c r="BZ116" s="109">
        <v>4</v>
      </c>
      <c r="CA116" s="109">
        <v>0</v>
      </c>
      <c r="CB116" s="2">
        <v>13</v>
      </c>
      <c r="CC116" s="112">
        <f t="shared" si="187"/>
        <v>0.39473684210526316</v>
      </c>
      <c r="CD116" s="112">
        <f t="shared" si="188"/>
        <v>0.54411764705882348</v>
      </c>
      <c r="CE116" s="112">
        <f t="shared" si="189"/>
        <v>0.44370860927152317</v>
      </c>
      <c r="CF116" s="112">
        <f t="shared" si="190"/>
        <v>0.46017699115044247</v>
      </c>
      <c r="CG116" s="112">
        <f t="shared" si="191"/>
        <v>0.33333333333333331</v>
      </c>
      <c r="CH116" s="87">
        <f t="shared" si="192"/>
        <v>30</v>
      </c>
      <c r="CI116" s="31">
        <f t="shared" si="193"/>
        <v>29</v>
      </c>
      <c r="CJ116" s="31">
        <f t="shared" si="194"/>
        <v>0</v>
      </c>
      <c r="CK116" s="31">
        <f t="shared" si="195"/>
        <v>0</v>
      </c>
      <c r="CL116" s="31">
        <f t="shared" si="196"/>
        <v>0</v>
      </c>
      <c r="CM116" s="113">
        <f t="shared" si="197"/>
        <v>0</v>
      </c>
      <c r="CN116" s="31">
        <f t="shared" si="198"/>
        <v>0</v>
      </c>
      <c r="CO116" s="31">
        <f t="shared" si="199"/>
        <v>0</v>
      </c>
      <c r="CP116" s="31">
        <f t="shared" si="200"/>
        <v>0</v>
      </c>
      <c r="CQ116" s="31">
        <f t="shared" si="201"/>
        <v>0</v>
      </c>
      <c r="CU116" s="88">
        <f t="shared" si="185"/>
        <v>0</v>
      </c>
      <c r="DC116" s="88">
        <f t="shared" si="202"/>
        <v>0</v>
      </c>
      <c r="DH116" s="32">
        <v>1</v>
      </c>
      <c r="DI116" s="32">
        <v>2</v>
      </c>
      <c r="DJ116" s="32">
        <v>3</v>
      </c>
      <c r="DK116" s="88">
        <f t="shared" si="203"/>
        <v>44</v>
      </c>
      <c r="DL116" s="32">
        <v>10</v>
      </c>
      <c r="DM116" s="32">
        <v>20</v>
      </c>
      <c r="DN116" s="32">
        <v>14</v>
      </c>
      <c r="DO116" s="32">
        <v>0</v>
      </c>
      <c r="DP116" s="32">
        <v>2</v>
      </c>
      <c r="DQ116" s="32">
        <v>2</v>
      </c>
      <c r="DR116" s="32">
        <v>3</v>
      </c>
      <c r="DS116" s="88">
        <f t="shared" si="204"/>
        <v>27</v>
      </c>
      <c r="DT116" s="32">
        <v>5</v>
      </c>
      <c r="DU116" s="32">
        <v>17</v>
      </c>
      <c r="DV116" s="32">
        <v>5</v>
      </c>
      <c r="DW116" s="32">
        <v>0</v>
      </c>
      <c r="EA116" s="88">
        <f t="shared" si="205"/>
        <v>0</v>
      </c>
      <c r="EI116" s="88">
        <f t="shared" si="206"/>
        <v>0</v>
      </c>
      <c r="EQ116" s="88">
        <f t="shared" si="207"/>
        <v>0</v>
      </c>
      <c r="EY116" s="88">
        <f t="shared" si="208"/>
        <v>0</v>
      </c>
      <c r="FG116" s="88">
        <f t="shared" si="209"/>
        <v>0</v>
      </c>
      <c r="FO116" s="88">
        <f t="shared" si="210"/>
        <v>0</v>
      </c>
      <c r="FW116" s="110">
        <f t="shared" si="211"/>
        <v>0</v>
      </c>
      <c r="GB116" s="110">
        <f t="shared" si="212"/>
        <v>0</v>
      </c>
      <c r="GC116" s="110">
        <f t="shared" si="213"/>
        <v>0</v>
      </c>
      <c r="GD116" s="110">
        <f t="shared" si="214"/>
        <v>0</v>
      </c>
      <c r="GE116" s="110">
        <f t="shared" si="215"/>
        <v>0</v>
      </c>
      <c r="GF116" s="110">
        <f t="shared" si="216"/>
        <v>0</v>
      </c>
      <c r="GG116" s="110">
        <f t="shared" si="217"/>
        <v>0</v>
      </c>
      <c r="GH116" s="110">
        <f t="shared" si="218"/>
        <v>0</v>
      </c>
      <c r="GI116" s="110">
        <f t="shared" si="219"/>
        <v>0</v>
      </c>
      <c r="GJ116" s="114">
        <f t="shared" si="243"/>
        <v>-0.37878787878787884</v>
      </c>
      <c r="GK116" s="90">
        <f t="shared" si="244"/>
        <v>-7.792207792207792E-2</v>
      </c>
      <c r="GL116" s="2" t="s">
        <v>1517</v>
      </c>
      <c r="GM116" s="92" t="s">
        <v>1979</v>
      </c>
      <c r="GN116" s="92" t="s">
        <v>2141</v>
      </c>
      <c r="GO116" s="92" t="s">
        <v>1425</v>
      </c>
      <c r="GP116" s="2" t="s">
        <v>2005</v>
      </c>
      <c r="GQ116" s="2" t="s">
        <v>1492</v>
      </c>
      <c r="GR116" s="115">
        <v>66</v>
      </c>
      <c r="GS116" s="31">
        <f t="shared" si="220"/>
        <v>3</v>
      </c>
      <c r="GT116" s="31">
        <f t="shared" si="221"/>
        <v>6</v>
      </c>
      <c r="GU116" s="31">
        <f t="shared" si="222"/>
        <v>4</v>
      </c>
      <c r="GV116" s="31">
        <f t="shared" si="223"/>
        <v>71</v>
      </c>
      <c r="GW116" s="31">
        <f t="shared" si="224"/>
        <v>19</v>
      </c>
      <c r="GX116" s="31">
        <f t="shared" si="225"/>
        <v>56</v>
      </c>
    </row>
    <row r="117" spans="1:208" ht="15.75" hidden="1" customHeight="1" x14ac:dyDescent="0.25">
      <c r="A117" s="22" t="s">
        <v>1117</v>
      </c>
      <c r="B117" s="2" t="s">
        <v>106</v>
      </c>
      <c r="C117" s="116" t="s">
        <v>109</v>
      </c>
      <c r="D117" s="35" t="s">
        <v>106</v>
      </c>
      <c r="E117" s="117">
        <v>29</v>
      </c>
      <c r="F117" s="117">
        <v>195</v>
      </c>
      <c r="G117" s="117">
        <v>178</v>
      </c>
      <c r="H117" s="117">
        <v>402</v>
      </c>
      <c r="I117" s="95">
        <v>31</v>
      </c>
      <c r="J117" s="118">
        <v>56</v>
      </c>
      <c r="K117" s="118">
        <v>186</v>
      </c>
      <c r="L117" s="118">
        <v>186</v>
      </c>
      <c r="M117" s="118">
        <v>428</v>
      </c>
      <c r="N117" s="119">
        <v>32</v>
      </c>
      <c r="O117" s="119">
        <v>54</v>
      </c>
      <c r="P117" s="120">
        <v>336</v>
      </c>
      <c r="Q117" s="120">
        <v>445</v>
      </c>
      <c r="R117" s="120">
        <v>312</v>
      </c>
      <c r="S117" s="70">
        <f t="shared" si="226"/>
        <v>0.16666666666666666</v>
      </c>
      <c r="T117" s="70">
        <f t="shared" si="227"/>
        <v>0.41797752808988764</v>
      </c>
      <c r="U117" s="70">
        <f t="shared" si="228"/>
        <v>0.36230558096980786</v>
      </c>
      <c r="V117" s="70">
        <f t="shared" si="229"/>
        <v>0.44914134742404227</v>
      </c>
      <c r="W117" s="70">
        <f t="shared" si="230"/>
        <v>0.49358974358974361</v>
      </c>
      <c r="X117" s="121">
        <v>447</v>
      </c>
      <c r="Y117" s="121">
        <v>336</v>
      </c>
      <c r="Z117" s="121">
        <v>445</v>
      </c>
      <c r="AA117" s="121">
        <v>312</v>
      </c>
      <c r="AB117" s="121">
        <v>120</v>
      </c>
      <c r="AC117" s="121">
        <v>75</v>
      </c>
      <c r="AD117" s="17">
        <v>27</v>
      </c>
      <c r="AE117" s="17">
        <v>35</v>
      </c>
      <c r="AF117" s="100">
        <v>30</v>
      </c>
      <c r="AG117" s="101">
        <v>48</v>
      </c>
      <c r="AH117" s="101">
        <v>165</v>
      </c>
      <c r="AI117" s="101">
        <v>172</v>
      </c>
      <c r="AJ117" s="101">
        <v>1</v>
      </c>
      <c r="AK117" s="101">
        <f t="shared" si="231"/>
        <v>386</v>
      </c>
      <c r="AL117" s="101">
        <f t="shared" si="232"/>
        <v>29</v>
      </c>
      <c r="AM117" s="101">
        <v>30</v>
      </c>
      <c r="AN117" s="102">
        <v>46</v>
      </c>
      <c r="AO117" s="103">
        <v>77</v>
      </c>
      <c r="AP117" s="74">
        <f t="shared" si="233"/>
        <v>0.14285714285714285</v>
      </c>
      <c r="AQ117" s="74">
        <f t="shared" si="234"/>
        <v>0.3707865168539326</v>
      </c>
      <c r="AR117" s="104">
        <f t="shared" si="235"/>
        <v>0.32570905763952424</v>
      </c>
      <c r="AS117" s="104">
        <f t="shared" si="236"/>
        <v>0.40686922060766184</v>
      </c>
      <c r="AT117" s="104">
        <f t="shared" si="237"/>
        <v>0.45833333333333331</v>
      </c>
      <c r="AU117" s="105">
        <v>294</v>
      </c>
      <c r="AV117" s="105">
        <v>408</v>
      </c>
      <c r="AW117" s="105">
        <v>320</v>
      </c>
      <c r="AX117" s="100">
        <v>30</v>
      </c>
      <c r="AY117" s="106">
        <v>406</v>
      </c>
      <c r="AZ117" s="106">
        <v>44</v>
      </c>
      <c r="BA117" s="106">
        <v>191</v>
      </c>
      <c r="BB117" s="106">
        <v>169</v>
      </c>
      <c r="BC117" s="106">
        <v>2</v>
      </c>
      <c r="BD117" s="107">
        <v>20</v>
      </c>
      <c r="BE117" s="108">
        <v>52</v>
      </c>
      <c r="BF117" s="82">
        <f t="shared" si="238"/>
        <v>0.13750000000000001</v>
      </c>
      <c r="BG117" s="82">
        <f t="shared" si="239"/>
        <v>0.46813725490196079</v>
      </c>
      <c r="BH117" s="83">
        <f t="shared" si="240"/>
        <v>0.37573385518590996</v>
      </c>
      <c r="BI117" s="83">
        <f t="shared" si="241"/>
        <v>0.48433048433048431</v>
      </c>
      <c r="BJ117" s="83">
        <f t="shared" si="242"/>
        <v>0.50680272108843538</v>
      </c>
      <c r="BK117" s="2">
        <v>267</v>
      </c>
      <c r="BL117" s="2">
        <v>383</v>
      </c>
      <c r="BM117" s="2">
        <v>297</v>
      </c>
      <c r="BN117" s="2">
        <v>211</v>
      </c>
      <c r="BO117" s="2">
        <v>108</v>
      </c>
      <c r="BP117" s="2">
        <v>71</v>
      </c>
      <c r="BQ117" s="109">
        <v>28</v>
      </c>
      <c r="BR117" s="109">
        <v>30</v>
      </c>
      <c r="BS117" s="110">
        <v>34</v>
      </c>
      <c r="BT117" s="109">
        <v>27</v>
      </c>
      <c r="BU117" s="109">
        <v>198</v>
      </c>
      <c r="BV117" s="109">
        <v>212</v>
      </c>
      <c r="BW117" s="109">
        <v>2</v>
      </c>
      <c r="BX117" s="84">
        <f t="shared" si="186"/>
        <v>439</v>
      </c>
      <c r="BY117" s="111">
        <v>43</v>
      </c>
      <c r="BZ117" s="109">
        <v>27</v>
      </c>
      <c r="CA117" s="109">
        <v>2</v>
      </c>
      <c r="CB117" s="2">
        <v>82</v>
      </c>
      <c r="CC117" s="112">
        <f t="shared" si="187"/>
        <v>0.10112359550561797</v>
      </c>
      <c r="CD117" s="112">
        <f t="shared" si="188"/>
        <v>0.51697127937336818</v>
      </c>
      <c r="CE117" s="112">
        <f t="shared" si="189"/>
        <v>0.43294614572333684</v>
      </c>
      <c r="CF117" s="112">
        <f t="shared" si="190"/>
        <v>0.56323529411764706</v>
      </c>
      <c r="CG117" s="112">
        <f t="shared" si="191"/>
        <v>0.62289562289562295</v>
      </c>
      <c r="CH117" s="87">
        <f t="shared" si="192"/>
        <v>112</v>
      </c>
      <c r="CI117" s="31">
        <f t="shared" si="193"/>
        <v>111</v>
      </c>
      <c r="CJ117" s="31">
        <f t="shared" si="194"/>
        <v>0</v>
      </c>
      <c r="CK117" s="31">
        <f t="shared" si="195"/>
        <v>0</v>
      </c>
      <c r="CL117" s="31">
        <f t="shared" si="196"/>
        <v>0</v>
      </c>
      <c r="CM117" s="113">
        <f t="shared" si="197"/>
        <v>0</v>
      </c>
      <c r="CN117" s="31">
        <f t="shared" si="198"/>
        <v>0</v>
      </c>
      <c r="CO117" s="31">
        <f t="shared" si="199"/>
        <v>0</v>
      </c>
      <c r="CP117" s="31">
        <f t="shared" si="200"/>
        <v>0</v>
      </c>
      <c r="CQ117" s="31">
        <f t="shared" si="201"/>
        <v>0</v>
      </c>
      <c r="CU117" s="88">
        <f t="shared" si="185"/>
        <v>0</v>
      </c>
      <c r="DC117" s="88">
        <f t="shared" si="202"/>
        <v>0</v>
      </c>
      <c r="DH117" s="32">
        <v>1</v>
      </c>
      <c r="DI117" s="32">
        <v>3</v>
      </c>
      <c r="DJ117" s="32">
        <v>3</v>
      </c>
      <c r="DK117" s="88">
        <f t="shared" si="203"/>
        <v>56</v>
      </c>
      <c r="DL117" s="32">
        <v>10</v>
      </c>
      <c r="DM117" s="32">
        <v>26</v>
      </c>
      <c r="DN117" s="32">
        <v>19</v>
      </c>
      <c r="DO117" s="32">
        <v>1</v>
      </c>
      <c r="DP117" s="32">
        <v>26</v>
      </c>
      <c r="DQ117" s="32">
        <v>26</v>
      </c>
      <c r="DR117" s="32">
        <v>30</v>
      </c>
      <c r="DS117" s="88">
        <f t="shared" si="204"/>
        <v>373</v>
      </c>
      <c r="DT117" s="32">
        <v>17</v>
      </c>
      <c r="DU117" s="32">
        <v>163</v>
      </c>
      <c r="DV117" s="32">
        <v>192</v>
      </c>
      <c r="DW117" s="32">
        <v>1</v>
      </c>
      <c r="EA117" s="88">
        <f t="shared" si="205"/>
        <v>0</v>
      </c>
      <c r="EI117" s="88">
        <f t="shared" si="206"/>
        <v>0</v>
      </c>
      <c r="EQ117" s="88">
        <f t="shared" si="207"/>
        <v>0</v>
      </c>
      <c r="EV117" s="32">
        <v>1</v>
      </c>
      <c r="EW117" s="32">
        <v>1</v>
      </c>
      <c r="EX117" s="32">
        <v>1</v>
      </c>
      <c r="EY117" s="88">
        <f t="shared" si="208"/>
        <v>10</v>
      </c>
      <c r="EZ117" s="32">
        <v>0</v>
      </c>
      <c r="FA117" s="32">
        <v>9</v>
      </c>
      <c r="FB117" s="32">
        <v>1</v>
      </c>
      <c r="FC117" s="32">
        <v>0</v>
      </c>
      <c r="FG117" s="88">
        <f t="shared" si="209"/>
        <v>0</v>
      </c>
      <c r="FO117" s="88">
        <f t="shared" si="210"/>
        <v>0</v>
      </c>
      <c r="FW117" s="110">
        <f t="shared" si="211"/>
        <v>0</v>
      </c>
      <c r="GB117" s="110">
        <f t="shared" si="212"/>
        <v>1</v>
      </c>
      <c r="GC117" s="110">
        <f t="shared" si="213"/>
        <v>1</v>
      </c>
      <c r="GD117" s="110">
        <f t="shared" si="214"/>
        <v>1</v>
      </c>
      <c r="GE117" s="110">
        <f t="shared" si="215"/>
        <v>10</v>
      </c>
      <c r="GF117" s="110">
        <f t="shared" si="216"/>
        <v>0</v>
      </c>
      <c r="GG117" s="110">
        <f t="shared" si="217"/>
        <v>9</v>
      </c>
      <c r="GH117" s="110">
        <f t="shared" si="218"/>
        <v>1</v>
      </c>
      <c r="GI117" s="110">
        <f t="shared" si="219"/>
        <v>0</v>
      </c>
      <c r="GJ117" s="114">
        <f t="shared" si="243"/>
        <v>0.26197035287944381</v>
      </c>
      <c r="GK117" s="90">
        <f t="shared" si="244"/>
        <v>8.1280788177339899E-2</v>
      </c>
      <c r="GL117" s="92" t="s">
        <v>2087</v>
      </c>
      <c r="GM117" s="92" t="s">
        <v>1531</v>
      </c>
      <c r="GN117" s="92" t="s">
        <v>2202</v>
      </c>
      <c r="GO117" s="2" t="s">
        <v>1880</v>
      </c>
      <c r="GP117" s="92" t="s">
        <v>1615</v>
      </c>
      <c r="GQ117" s="2" t="s">
        <v>2241</v>
      </c>
      <c r="GR117" s="115">
        <v>396</v>
      </c>
      <c r="GS117" s="31">
        <f t="shared" si="220"/>
        <v>27</v>
      </c>
      <c r="GT117" s="31">
        <f t="shared" si="221"/>
        <v>33</v>
      </c>
      <c r="GU117" s="31">
        <f t="shared" si="222"/>
        <v>29</v>
      </c>
      <c r="GV117" s="31">
        <f t="shared" si="223"/>
        <v>429</v>
      </c>
      <c r="GW117" s="31">
        <f t="shared" si="224"/>
        <v>213</v>
      </c>
      <c r="GX117" s="31">
        <f t="shared" si="225"/>
        <v>402</v>
      </c>
    </row>
    <row r="118" spans="1:208" ht="15.75" hidden="1" customHeight="1" x14ac:dyDescent="0.25">
      <c r="A118" s="22" t="s">
        <v>1117</v>
      </c>
      <c r="B118" s="2" t="s">
        <v>106</v>
      </c>
      <c r="C118" s="116" t="s">
        <v>110</v>
      </c>
      <c r="D118" s="35" t="s">
        <v>106</v>
      </c>
      <c r="E118" s="117">
        <v>23</v>
      </c>
      <c r="F118" s="117">
        <v>63</v>
      </c>
      <c r="G118" s="117">
        <v>42</v>
      </c>
      <c r="H118" s="117">
        <v>128</v>
      </c>
      <c r="I118" s="95">
        <v>7</v>
      </c>
      <c r="J118" s="118">
        <v>16</v>
      </c>
      <c r="K118" s="118">
        <v>42</v>
      </c>
      <c r="L118" s="118">
        <v>49</v>
      </c>
      <c r="M118" s="118">
        <v>107</v>
      </c>
      <c r="N118" s="119">
        <v>1</v>
      </c>
      <c r="O118" s="119">
        <v>12</v>
      </c>
      <c r="P118" s="120">
        <v>79</v>
      </c>
      <c r="Q118" s="120">
        <v>98</v>
      </c>
      <c r="R118" s="120">
        <v>86</v>
      </c>
      <c r="S118" s="70">
        <f t="shared" si="226"/>
        <v>0.20253164556962025</v>
      </c>
      <c r="T118" s="70">
        <f t="shared" si="227"/>
        <v>0.42857142857142855</v>
      </c>
      <c r="U118" s="70">
        <f t="shared" si="228"/>
        <v>0.40304182509505704</v>
      </c>
      <c r="V118" s="70">
        <f t="shared" si="229"/>
        <v>0.4891304347826087</v>
      </c>
      <c r="W118" s="70">
        <f t="shared" si="230"/>
        <v>0.55813953488372092</v>
      </c>
      <c r="X118" s="121">
        <v>105</v>
      </c>
      <c r="Y118" s="121">
        <v>79</v>
      </c>
      <c r="Z118" s="121">
        <v>98</v>
      </c>
      <c r="AA118" s="121">
        <v>86</v>
      </c>
      <c r="AB118" s="121">
        <v>27</v>
      </c>
      <c r="AC118" s="121">
        <v>22</v>
      </c>
      <c r="AD118" s="17">
        <v>5</v>
      </c>
      <c r="AE118" s="17">
        <v>8</v>
      </c>
      <c r="AF118" s="100">
        <v>7</v>
      </c>
      <c r="AG118" s="101">
        <v>17</v>
      </c>
      <c r="AH118" s="101">
        <v>47</v>
      </c>
      <c r="AI118" s="101">
        <v>47</v>
      </c>
      <c r="AJ118" s="101">
        <v>0</v>
      </c>
      <c r="AK118" s="101">
        <f t="shared" si="231"/>
        <v>111</v>
      </c>
      <c r="AL118" s="101">
        <f t="shared" si="232"/>
        <v>3</v>
      </c>
      <c r="AM118" s="101">
        <v>3</v>
      </c>
      <c r="AN118" s="102">
        <v>3</v>
      </c>
      <c r="AO118" s="103">
        <v>15</v>
      </c>
      <c r="AP118" s="74">
        <f t="shared" si="233"/>
        <v>0.21518987341772153</v>
      </c>
      <c r="AQ118" s="74">
        <f t="shared" si="234"/>
        <v>0.47959183673469385</v>
      </c>
      <c r="AR118" s="104">
        <f t="shared" si="235"/>
        <v>0.41064638783269963</v>
      </c>
      <c r="AS118" s="104">
        <f t="shared" si="236"/>
        <v>0.49456521739130432</v>
      </c>
      <c r="AT118" s="104">
        <f t="shared" si="237"/>
        <v>0.51162790697674421</v>
      </c>
      <c r="AU118" s="105">
        <v>74</v>
      </c>
      <c r="AV118" s="105">
        <v>101</v>
      </c>
      <c r="AW118" s="105">
        <v>70</v>
      </c>
      <c r="AX118" s="100">
        <v>8</v>
      </c>
      <c r="AY118" s="106">
        <v>119</v>
      </c>
      <c r="AZ118" s="106">
        <v>23</v>
      </c>
      <c r="BA118" s="106">
        <v>50</v>
      </c>
      <c r="BB118" s="106">
        <v>44</v>
      </c>
      <c r="BC118" s="106">
        <v>2</v>
      </c>
      <c r="BD118" s="107">
        <v>5</v>
      </c>
      <c r="BE118" s="108">
        <v>7</v>
      </c>
      <c r="BF118" s="82">
        <f t="shared" si="238"/>
        <v>0.32857142857142857</v>
      </c>
      <c r="BG118" s="82">
        <f t="shared" si="239"/>
        <v>0.49504950495049505</v>
      </c>
      <c r="BH118" s="83">
        <f t="shared" si="240"/>
        <v>0.45714285714285713</v>
      </c>
      <c r="BI118" s="83">
        <f t="shared" si="241"/>
        <v>0.50857142857142856</v>
      </c>
      <c r="BJ118" s="83">
        <f t="shared" si="242"/>
        <v>0.52702702702702697</v>
      </c>
      <c r="BK118" s="2">
        <v>87</v>
      </c>
      <c r="BL118" s="2">
        <v>108</v>
      </c>
      <c r="BM118" s="2">
        <v>75</v>
      </c>
      <c r="BN118" s="2">
        <v>57</v>
      </c>
      <c r="BO118" s="2">
        <v>16</v>
      </c>
      <c r="BP118" s="2">
        <v>19</v>
      </c>
      <c r="BQ118" s="109">
        <v>3</v>
      </c>
      <c r="BR118" s="109">
        <v>5</v>
      </c>
      <c r="BS118" s="110">
        <v>5</v>
      </c>
      <c r="BT118" s="109">
        <v>12</v>
      </c>
      <c r="BU118" s="109">
        <v>37</v>
      </c>
      <c r="BV118" s="109">
        <v>41</v>
      </c>
      <c r="BW118" s="109">
        <v>0</v>
      </c>
      <c r="BX118" s="84">
        <f t="shared" si="186"/>
        <v>90</v>
      </c>
      <c r="BY118" s="111">
        <v>5</v>
      </c>
      <c r="BZ118" s="109">
        <v>5</v>
      </c>
      <c r="CA118" s="109">
        <v>0</v>
      </c>
      <c r="CB118" s="2">
        <v>18</v>
      </c>
      <c r="CC118" s="112">
        <f t="shared" si="187"/>
        <v>0.13793103448275862</v>
      </c>
      <c r="CD118" s="112">
        <f t="shared" si="188"/>
        <v>0.34259259259259262</v>
      </c>
      <c r="CE118" s="112">
        <f t="shared" si="189"/>
        <v>0.31481481481481483</v>
      </c>
      <c r="CF118" s="112">
        <f t="shared" si="190"/>
        <v>0.39890710382513661</v>
      </c>
      <c r="CG118" s="112">
        <f t="shared" si="191"/>
        <v>0.48</v>
      </c>
      <c r="CH118" s="87">
        <f t="shared" si="192"/>
        <v>39</v>
      </c>
      <c r="CI118" s="31">
        <f t="shared" si="193"/>
        <v>32</v>
      </c>
      <c r="CJ118" s="31">
        <f t="shared" si="194"/>
        <v>0</v>
      </c>
      <c r="CK118" s="31">
        <f t="shared" si="195"/>
        <v>0</v>
      </c>
      <c r="CL118" s="31">
        <f t="shared" si="196"/>
        <v>0</v>
      </c>
      <c r="CM118" s="113">
        <f t="shared" si="197"/>
        <v>0</v>
      </c>
      <c r="CN118" s="31">
        <f t="shared" si="198"/>
        <v>0</v>
      </c>
      <c r="CO118" s="31">
        <f t="shared" si="199"/>
        <v>0</v>
      </c>
      <c r="CP118" s="31">
        <f t="shared" si="200"/>
        <v>0</v>
      </c>
      <c r="CQ118" s="31">
        <f t="shared" si="201"/>
        <v>0</v>
      </c>
      <c r="CU118" s="88">
        <f t="shared" si="185"/>
        <v>0</v>
      </c>
      <c r="DC118" s="88">
        <f t="shared" si="202"/>
        <v>0</v>
      </c>
      <c r="DH118" s="32">
        <v>1</v>
      </c>
      <c r="DI118" s="32">
        <v>3</v>
      </c>
      <c r="DJ118" s="32">
        <v>3</v>
      </c>
      <c r="DK118" s="88">
        <f t="shared" si="203"/>
        <v>67</v>
      </c>
      <c r="DL118" s="32">
        <v>10</v>
      </c>
      <c r="DM118" s="32">
        <v>26</v>
      </c>
      <c r="DN118" s="32">
        <v>31</v>
      </c>
      <c r="DO118" s="32">
        <v>0</v>
      </c>
      <c r="DP118" s="32">
        <v>2</v>
      </c>
      <c r="DQ118" s="32">
        <v>2</v>
      </c>
      <c r="DR118" s="32">
        <v>2</v>
      </c>
      <c r="DS118" s="88">
        <f t="shared" si="204"/>
        <v>23</v>
      </c>
      <c r="DT118" s="32">
        <v>2</v>
      </c>
      <c r="DU118" s="32">
        <v>11</v>
      </c>
      <c r="DV118" s="32">
        <v>10</v>
      </c>
      <c r="DW118" s="32">
        <v>0</v>
      </c>
      <c r="EA118" s="88">
        <f t="shared" si="205"/>
        <v>0</v>
      </c>
      <c r="EI118" s="88">
        <f t="shared" si="206"/>
        <v>0</v>
      </c>
      <c r="EQ118" s="88">
        <f t="shared" si="207"/>
        <v>0</v>
      </c>
      <c r="EY118" s="88">
        <f t="shared" si="208"/>
        <v>0</v>
      </c>
      <c r="FG118" s="88">
        <f t="shared" si="209"/>
        <v>0</v>
      </c>
      <c r="FO118" s="88">
        <f t="shared" si="210"/>
        <v>0</v>
      </c>
      <c r="FW118" s="110">
        <f t="shared" si="211"/>
        <v>0</v>
      </c>
      <c r="GB118" s="110">
        <f t="shared" si="212"/>
        <v>0</v>
      </c>
      <c r="GC118" s="110">
        <f t="shared" si="213"/>
        <v>0</v>
      </c>
      <c r="GD118" s="110">
        <f t="shared" si="214"/>
        <v>0</v>
      </c>
      <c r="GE118" s="110">
        <f t="shared" si="215"/>
        <v>0</v>
      </c>
      <c r="GF118" s="110">
        <f t="shared" si="216"/>
        <v>0</v>
      </c>
      <c r="GG118" s="110">
        <f t="shared" si="217"/>
        <v>0</v>
      </c>
      <c r="GH118" s="110">
        <f t="shared" si="218"/>
        <v>0</v>
      </c>
      <c r="GI118" s="110">
        <f t="shared" si="219"/>
        <v>0</v>
      </c>
      <c r="GJ118" s="114">
        <f t="shared" si="243"/>
        <v>-0.14000000000000001</v>
      </c>
      <c r="GK118" s="90">
        <f t="shared" si="244"/>
        <v>-0.24369747899159663</v>
      </c>
      <c r="GL118" s="2" t="s">
        <v>1923</v>
      </c>
      <c r="GM118" s="92" t="s">
        <v>1815</v>
      </c>
      <c r="GN118" s="2" t="s">
        <v>1631</v>
      </c>
      <c r="GO118" s="92" t="s">
        <v>2190</v>
      </c>
      <c r="GP118" s="92" t="s">
        <v>1784</v>
      </c>
      <c r="GQ118" s="2" t="s">
        <v>2322</v>
      </c>
      <c r="GR118" s="115">
        <v>106</v>
      </c>
      <c r="GS118" s="31">
        <f t="shared" si="220"/>
        <v>3</v>
      </c>
      <c r="GT118" s="31">
        <f t="shared" si="221"/>
        <v>5</v>
      </c>
      <c r="GU118" s="31">
        <f t="shared" si="222"/>
        <v>5</v>
      </c>
      <c r="GV118" s="31">
        <f t="shared" si="223"/>
        <v>90</v>
      </c>
      <c r="GW118" s="31">
        <f t="shared" si="224"/>
        <v>41</v>
      </c>
      <c r="GX118" s="31">
        <f t="shared" si="225"/>
        <v>78</v>
      </c>
      <c r="GY118" s="33"/>
      <c r="GZ118" s="33"/>
    </row>
    <row r="119" spans="1:208" ht="15.75" hidden="1" customHeight="1" x14ac:dyDescent="0.25">
      <c r="A119" s="22" t="s">
        <v>1117</v>
      </c>
      <c r="B119" s="2" t="s">
        <v>106</v>
      </c>
      <c r="C119" s="116" t="s">
        <v>993</v>
      </c>
      <c r="D119" s="35" t="s">
        <v>106</v>
      </c>
      <c r="E119" s="117">
        <v>66</v>
      </c>
      <c r="F119" s="117">
        <v>319</v>
      </c>
      <c r="G119" s="117">
        <v>301</v>
      </c>
      <c r="H119" s="117">
        <v>686</v>
      </c>
      <c r="I119" s="95">
        <v>46</v>
      </c>
      <c r="J119" s="118">
        <v>85</v>
      </c>
      <c r="K119" s="118">
        <v>276</v>
      </c>
      <c r="L119" s="118">
        <v>324</v>
      </c>
      <c r="M119" s="118">
        <v>685</v>
      </c>
      <c r="N119" s="119">
        <v>35</v>
      </c>
      <c r="O119" s="119">
        <v>97</v>
      </c>
      <c r="P119" s="120">
        <v>513</v>
      </c>
      <c r="Q119" s="120">
        <v>678</v>
      </c>
      <c r="R119" s="120">
        <v>447</v>
      </c>
      <c r="S119" s="70">
        <f t="shared" si="226"/>
        <v>0.16569200779727095</v>
      </c>
      <c r="T119" s="70">
        <f t="shared" si="227"/>
        <v>0.40707964601769914</v>
      </c>
      <c r="U119" s="70">
        <f t="shared" si="228"/>
        <v>0.3968253968253968</v>
      </c>
      <c r="V119" s="70">
        <f t="shared" si="229"/>
        <v>0.50222222222222224</v>
      </c>
      <c r="W119" s="70">
        <f t="shared" si="230"/>
        <v>0.6465324384787472</v>
      </c>
      <c r="X119" s="121">
        <v>667</v>
      </c>
      <c r="Y119" s="121">
        <v>513</v>
      </c>
      <c r="Z119" s="121">
        <v>678</v>
      </c>
      <c r="AA119" s="121">
        <v>447</v>
      </c>
      <c r="AB119" s="121">
        <v>178</v>
      </c>
      <c r="AC119" s="121">
        <v>147</v>
      </c>
      <c r="AD119" s="17">
        <v>29</v>
      </c>
      <c r="AE119" s="17">
        <v>44</v>
      </c>
      <c r="AF119" s="100">
        <v>45</v>
      </c>
      <c r="AG119" s="101">
        <v>84</v>
      </c>
      <c r="AH119" s="101">
        <v>297</v>
      </c>
      <c r="AI119" s="101">
        <v>302</v>
      </c>
      <c r="AJ119" s="101">
        <v>3</v>
      </c>
      <c r="AK119" s="101">
        <f t="shared" si="231"/>
        <v>686</v>
      </c>
      <c r="AL119" s="101">
        <f t="shared" si="232"/>
        <v>46</v>
      </c>
      <c r="AM119" s="101">
        <v>49</v>
      </c>
      <c r="AN119" s="102">
        <v>58</v>
      </c>
      <c r="AO119" s="103">
        <v>117</v>
      </c>
      <c r="AP119" s="74">
        <f t="shared" si="233"/>
        <v>0.16374269005847952</v>
      </c>
      <c r="AQ119" s="74">
        <f t="shared" si="234"/>
        <v>0.43805309734513276</v>
      </c>
      <c r="AR119" s="104">
        <f t="shared" si="235"/>
        <v>0.3888888888888889</v>
      </c>
      <c r="AS119" s="104">
        <f t="shared" si="236"/>
        <v>0.49155555555555558</v>
      </c>
      <c r="AT119" s="104">
        <f t="shared" si="237"/>
        <v>0.57270693512304249</v>
      </c>
      <c r="AU119" s="105">
        <v>472</v>
      </c>
      <c r="AV119" s="105">
        <v>639</v>
      </c>
      <c r="AW119" s="105">
        <v>527</v>
      </c>
      <c r="AX119" s="100">
        <v>45</v>
      </c>
      <c r="AY119" s="106">
        <v>735</v>
      </c>
      <c r="AZ119" s="106">
        <v>82</v>
      </c>
      <c r="BA119" s="106">
        <v>303</v>
      </c>
      <c r="BB119" s="106">
        <v>339</v>
      </c>
      <c r="BC119" s="106">
        <v>11</v>
      </c>
      <c r="BD119" s="107">
        <v>58</v>
      </c>
      <c r="BE119" s="108">
        <v>62</v>
      </c>
      <c r="BF119" s="82">
        <f t="shared" si="238"/>
        <v>0.15559772296015181</v>
      </c>
      <c r="BG119" s="82">
        <f t="shared" si="239"/>
        <v>0.47417840375586856</v>
      </c>
      <c r="BH119" s="83">
        <f t="shared" si="240"/>
        <v>0.40659340659340659</v>
      </c>
      <c r="BI119" s="83">
        <f t="shared" si="241"/>
        <v>0.52565256525652571</v>
      </c>
      <c r="BJ119" s="83">
        <f t="shared" si="242"/>
        <v>0.59533898305084743</v>
      </c>
      <c r="BK119" s="2">
        <v>553</v>
      </c>
      <c r="BL119" s="2">
        <v>714</v>
      </c>
      <c r="BM119" s="2">
        <v>463</v>
      </c>
      <c r="BN119" s="2">
        <v>345</v>
      </c>
      <c r="BO119" s="2">
        <v>179</v>
      </c>
      <c r="BP119" s="2">
        <v>137</v>
      </c>
      <c r="BQ119" s="109">
        <v>32</v>
      </c>
      <c r="BR119" s="109">
        <v>52</v>
      </c>
      <c r="BS119" s="110">
        <v>49</v>
      </c>
      <c r="BT119" s="109">
        <v>101</v>
      </c>
      <c r="BU119" s="109">
        <v>347</v>
      </c>
      <c r="BV119" s="109">
        <v>402</v>
      </c>
      <c r="BW119" s="109">
        <v>4</v>
      </c>
      <c r="BX119" s="84">
        <f t="shared" si="186"/>
        <v>854</v>
      </c>
      <c r="BY119" s="111">
        <v>61</v>
      </c>
      <c r="BZ119" s="109">
        <v>74</v>
      </c>
      <c r="CA119" s="109">
        <v>4</v>
      </c>
      <c r="CB119" s="2">
        <v>82</v>
      </c>
      <c r="CC119" s="112">
        <f t="shared" si="187"/>
        <v>0.18264014466546113</v>
      </c>
      <c r="CD119" s="112">
        <f t="shared" si="188"/>
        <v>0.48599439775910364</v>
      </c>
      <c r="CE119" s="112">
        <f t="shared" si="189"/>
        <v>0.44855491329479769</v>
      </c>
      <c r="CF119" s="112">
        <f t="shared" si="190"/>
        <v>0.57349192863211551</v>
      </c>
      <c r="CG119" s="112">
        <f t="shared" si="191"/>
        <v>0.70842332613390924</v>
      </c>
      <c r="CH119" s="87">
        <f t="shared" si="192"/>
        <v>135</v>
      </c>
      <c r="CI119" s="31">
        <f t="shared" si="193"/>
        <v>158</v>
      </c>
      <c r="CJ119" s="31">
        <f t="shared" si="194"/>
        <v>0</v>
      </c>
      <c r="CK119" s="31">
        <f t="shared" si="195"/>
        <v>0</v>
      </c>
      <c r="CL119" s="31">
        <f t="shared" si="196"/>
        <v>0</v>
      </c>
      <c r="CM119" s="113">
        <f t="shared" si="197"/>
        <v>0</v>
      </c>
      <c r="CN119" s="31">
        <f t="shared" si="198"/>
        <v>0</v>
      </c>
      <c r="CO119" s="31">
        <f t="shared" si="199"/>
        <v>0</v>
      </c>
      <c r="CP119" s="31">
        <f t="shared" si="200"/>
        <v>0</v>
      </c>
      <c r="CQ119" s="31">
        <f t="shared" si="201"/>
        <v>0</v>
      </c>
      <c r="CU119" s="88">
        <f t="shared" si="185"/>
        <v>0</v>
      </c>
      <c r="DC119" s="88">
        <f t="shared" si="202"/>
        <v>0</v>
      </c>
      <c r="DH119" s="32">
        <v>2</v>
      </c>
      <c r="DI119" s="32">
        <v>11</v>
      </c>
      <c r="DJ119" s="32">
        <v>9</v>
      </c>
      <c r="DK119" s="88">
        <f t="shared" si="203"/>
        <v>239</v>
      </c>
      <c r="DL119" s="32">
        <v>56</v>
      </c>
      <c r="DM119" s="32">
        <v>87</v>
      </c>
      <c r="DN119" s="32">
        <v>96</v>
      </c>
      <c r="DO119" s="32">
        <v>0</v>
      </c>
      <c r="DP119" s="32">
        <v>27</v>
      </c>
      <c r="DQ119" s="32">
        <v>33</v>
      </c>
      <c r="DR119" s="32">
        <v>33</v>
      </c>
      <c r="DS119" s="88">
        <f t="shared" si="204"/>
        <v>534</v>
      </c>
      <c r="DT119" s="32">
        <v>17</v>
      </c>
      <c r="DU119" s="32">
        <v>226</v>
      </c>
      <c r="DV119" s="32">
        <v>288</v>
      </c>
      <c r="DW119" s="32">
        <v>3</v>
      </c>
      <c r="DX119" s="32">
        <v>1</v>
      </c>
      <c r="DY119" s="32">
        <v>2</v>
      </c>
      <c r="DZ119" s="32">
        <v>2</v>
      </c>
      <c r="EA119" s="88">
        <f t="shared" si="205"/>
        <v>24</v>
      </c>
      <c r="EB119" s="32">
        <v>8</v>
      </c>
      <c r="EC119" s="32">
        <v>8</v>
      </c>
      <c r="ED119" s="32">
        <v>7</v>
      </c>
      <c r="EE119" s="32">
        <v>1</v>
      </c>
      <c r="EF119" s="32">
        <v>1</v>
      </c>
      <c r="EG119" s="32">
        <v>4</v>
      </c>
      <c r="EH119" s="32">
        <v>4</v>
      </c>
      <c r="EI119" s="88">
        <f t="shared" si="206"/>
        <v>37</v>
      </c>
      <c r="EJ119" s="32">
        <v>19</v>
      </c>
      <c r="EK119" s="32">
        <v>17</v>
      </c>
      <c r="EL119" s="32">
        <v>1</v>
      </c>
      <c r="EM119" s="32">
        <v>0</v>
      </c>
      <c r="EQ119" s="88">
        <f t="shared" si="207"/>
        <v>0</v>
      </c>
      <c r="EV119" s="32">
        <v>1</v>
      </c>
      <c r="EW119" s="32">
        <v>2</v>
      </c>
      <c r="EX119" s="32">
        <v>1</v>
      </c>
      <c r="EY119" s="88">
        <f t="shared" si="208"/>
        <v>20</v>
      </c>
      <c r="EZ119" s="32">
        <v>1</v>
      </c>
      <c r="FA119" s="32">
        <v>9</v>
      </c>
      <c r="FB119" s="32">
        <v>10</v>
      </c>
      <c r="FC119" s="32">
        <v>0</v>
      </c>
      <c r="FG119" s="88">
        <f t="shared" si="209"/>
        <v>0</v>
      </c>
      <c r="FO119" s="88">
        <f t="shared" si="210"/>
        <v>0</v>
      </c>
      <c r="FW119" s="110">
        <f t="shared" si="211"/>
        <v>0</v>
      </c>
      <c r="GB119" s="110">
        <f t="shared" si="212"/>
        <v>1</v>
      </c>
      <c r="GC119" s="110">
        <f t="shared" si="213"/>
        <v>2</v>
      </c>
      <c r="GD119" s="110">
        <f t="shared" si="214"/>
        <v>1</v>
      </c>
      <c r="GE119" s="110">
        <f t="shared" si="215"/>
        <v>20</v>
      </c>
      <c r="GF119" s="110">
        <f t="shared" si="216"/>
        <v>1</v>
      </c>
      <c r="GG119" s="110">
        <f t="shared" si="217"/>
        <v>9</v>
      </c>
      <c r="GH119" s="110">
        <f t="shared" si="218"/>
        <v>10</v>
      </c>
      <c r="GI119" s="110">
        <f t="shared" si="219"/>
        <v>0</v>
      </c>
      <c r="GJ119" s="114">
        <f t="shared" si="243"/>
        <v>9.5727428310925372E-2</v>
      </c>
      <c r="GK119" s="90">
        <f t="shared" si="244"/>
        <v>0.16190476190476191</v>
      </c>
      <c r="GL119" s="92" t="s">
        <v>2150</v>
      </c>
      <c r="GM119" s="2" t="s">
        <v>2146</v>
      </c>
      <c r="GN119" s="2" t="s">
        <v>2168</v>
      </c>
      <c r="GO119" s="92" t="s">
        <v>1591</v>
      </c>
      <c r="GP119" s="92" t="s">
        <v>1976</v>
      </c>
      <c r="GQ119" s="2" t="s">
        <v>1788</v>
      </c>
      <c r="GR119" s="115">
        <v>735</v>
      </c>
      <c r="GS119" s="31">
        <f t="shared" si="220"/>
        <v>30</v>
      </c>
      <c r="GT119" s="31">
        <f t="shared" si="221"/>
        <v>44</v>
      </c>
      <c r="GU119" s="31">
        <f t="shared" si="222"/>
        <v>46</v>
      </c>
      <c r="GV119" s="31">
        <f t="shared" si="223"/>
        <v>797</v>
      </c>
      <c r="GW119" s="31">
        <f t="shared" si="224"/>
        <v>395</v>
      </c>
      <c r="GX119" s="31">
        <f t="shared" si="225"/>
        <v>716</v>
      </c>
    </row>
    <row r="120" spans="1:208" ht="15.75" hidden="1" customHeight="1" x14ac:dyDescent="0.25">
      <c r="A120" s="22" t="s">
        <v>1117</v>
      </c>
      <c r="B120" s="2" t="s">
        <v>106</v>
      </c>
      <c r="C120" s="116" t="s">
        <v>111</v>
      </c>
      <c r="D120" s="35" t="s">
        <v>106</v>
      </c>
      <c r="E120" s="117">
        <v>13</v>
      </c>
      <c r="F120" s="117">
        <v>25</v>
      </c>
      <c r="G120" s="117">
        <v>12</v>
      </c>
      <c r="H120" s="117">
        <v>50</v>
      </c>
      <c r="I120" s="95">
        <v>2</v>
      </c>
      <c r="J120" s="118">
        <v>14</v>
      </c>
      <c r="K120" s="118">
        <v>20</v>
      </c>
      <c r="L120" s="118">
        <v>15</v>
      </c>
      <c r="M120" s="118">
        <v>49</v>
      </c>
      <c r="N120" s="119"/>
      <c r="O120" s="119">
        <v>2</v>
      </c>
      <c r="P120" s="120">
        <v>52</v>
      </c>
      <c r="Q120" s="120">
        <v>75</v>
      </c>
      <c r="R120" s="120">
        <v>60</v>
      </c>
      <c r="S120" s="70">
        <f t="shared" si="226"/>
        <v>0.26923076923076922</v>
      </c>
      <c r="T120" s="70">
        <f t="shared" si="227"/>
        <v>0.26666666666666666</v>
      </c>
      <c r="U120" s="70">
        <f t="shared" si="228"/>
        <v>0.26203208556149732</v>
      </c>
      <c r="V120" s="70">
        <f t="shared" si="229"/>
        <v>0.25925925925925924</v>
      </c>
      <c r="W120" s="70">
        <f t="shared" si="230"/>
        <v>0.25</v>
      </c>
      <c r="X120" s="121">
        <v>72</v>
      </c>
      <c r="Y120" s="121">
        <v>52</v>
      </c>
      <c r="Z120" s="121">
        <v>75</v>
      </c>
      <c r="AA120" s="121">
        <v>60</v>
      </c>
      <c r="AB120" s="121">
        <v>14</v>
      </c>
      <c r="AC120" s="121">
        <v>15</v>
      </c>
      <c r="AD120" s="17">
        <v>1</v>
      </c>
      <c r="AE120" s="17">
        <v>2</v>
      </c>
      <c r="AF120" s="100">
        <v>2</v>
      </c>
      <c r="AG120" s="101">
        <v>7</v>
      </c>
      <c r="AH120" s="101">
        <v>20</v>
      </c>
      <c r="AI120" s="101">
        <v>21</v>
      </c>
      <c r="AJ120" s="101">
        <v>0</v>
      </c>
      <c r="AK120" s="101">
        <f t="shared" si="231"/>
        <v>48</v>
      </c>
      <c r="AL120" s="101">
        <f t="shared" si="232"/>
        <v>0</v>
      </c>
      <c r="AM120" s="101">
        <v>0</v>
      </c>
      <c r="AN120" s="102">
        <v>5</v>
      </c>
      <c r="AO120" s="103">
        <v>6</v>
      </c>
      <c r="AP120" s="74">
        <f t="shared" si="233"/>
        <v>0.13461538461538461</v>
      </c>
      <c r="AQ120" s="74">
        <f t="shared" si="234"/>
        <v>0.26666666666666666</v>
      </c>
      <c r="AR120" s="104">
        <f t="shared" si="235"/>
        <v>0.25668449197860965</v>
      </c>
      <c r="AS120" s="104">
        <f t="shared" si="236"/>
        <v>0.3037037037037037</v>
      </c>
      <c r="AT120" s="104">
        <f t="shared" si="237"/>
        <v>0.35</v>
      </c>
      <c r="AU120" s="105">
        <v>49</v>
      </c>
      <c r="AV120" s="105">
        <v>66</v>
      </c>
      <c r="AW120" s="105">
        <v>59</v>
      </c>
      <c r="AX120" s="100">
        <v>2</v>
      </c>
      <c r="AY120" s="106">
        <v>46</v>
      </c>
      <c r="AZ120" s="106">
        <v>15</v>
      </c>
      <c r="BA120" s="106">
        <v>12</v>
      </c>
      <c r="BB120" s="106">
        <v>19</v>
      </c>
      <c r="BC120" s="106">
        <v>0</v>
      </c>
      <c r="BD120" s="107">
        <v>3</v>
      </c>
      <c r="BE120" s="108">
        <v>7</v>
      </c>
      <c r="BF120" s="82">
        <f t="shared" si="238"/>
        <v>0.25423728813559321</v>
      </c>
      <c r="BG120" s="82">
        <f t="shared" si="239"/>
        <v>0.18181818181818182</v>
      </c>
      <c r="BH120" s="83">
        <f t="shared" si="240"/>
        <v>0.2471264367816092</v>
      </c>
      <c r="BI120" s="83">
        <f t="shared" si="241"/>
        <v>0.24347826086956523</v>
      </c>
      <c r="BJ120" s="83">
        <f t="shared" si="242"/>
        <v>0.32653061224489793</v>
      </c>
      <c r="BK120" s="2">
        <v>58</v>
      </c>
      <c r="BL120" s="2">
        <v>61</v>
      </c>
      <c r="BM120" s="2">
        <v>55</v>
      </c>
      <c r="BN120" s="2">
        <v>39</v>
      </c>
      <c r="BO120" s="2">
        <v>17</v>
      </c>
      <c r="BP120" s="2">
        <v>13</v>
      </c>
      <c r="BQ120" s="109">
        <v>2</v>
      </c>
      <c r="BR120" s="109">
        <v>3</v>
      </c>
      <c r="BS120" s="110">
        <v>5</v>
      </c>
      <c r="BT120" s="109">
        <v>9</v>
      </c>
      <c r="BU120" s="109">
        <v>23</v>
      </c>
      <c r="BV120" s="109">
        <v>28</v>
      </c>
      <c r="BW120" s="109">
        <v>1</v>
      </c>
      <c r="BX120" s="84">
        <f t="shared" si="186"/>
        <v>61</v>
      </c>
      <c r="BY120" s="111">
        <v>0</v>
      </c>
      <c r="BZ120" s="109">
        <v>4</v>
      </c>
      <c r="CA120" s="109">
        <v>1</v>
      </c>
      <c r="CB120" s="2">
        <v>7</v>
      </c>
      <c r="CC120" s="112">
        <f t="shared" si="187"/>
        <v>0.15517241379310345</v>
      </c>
      <c r="CD120" s="112">
        <f t="shared" si="188"/>
        <v>0.37704918032786883</v>
      </c>
      <c r="CE120" s="112">
        <f t="shared" si="189"/>
        <v>0.32183908045977011</v>
      </c>
      <c r="CF120" s="112">
        <f t="shared" si="190"/>
        <v>0.40517241379310343</v>
      </c>
      <c r="CG120" s="112">
        <f t="shared" si="191"/>
        <v>0.43636363636363634</v>
      </c>
      <c r="CH120" s="87">
        <f t="shared" si="192"/>
        <v>31</v>
      </c>
      <c r="CI120" s="31">
        <f t="shared" si="193"/>
        <v>37</v>
      </c>
      <c r="CJ120" s="31">
        <f t="shared" si="194"/>
        <v>0</v>
      </c>
      <c r="CK120" s="31">
        <f t="shared" si="195"/>
        <v>0</v>
      </c>
      <c r="CL120" s="31">
        <f t="shared" si="196"/>
        <v>0</v>
      </c>
      <c r="CM120" s="113">
        <f t="shared" si="197"/>
        <v>0</v>
      </c>
      <c r="CN120" s="31">
        <f t="shared" si="198"/>
        <v>0</v>
      </c>
      <c r="CO120" s="31">
        <f t="shared" si="199"/>
        <v>0</v>
      </c>
      <c r="CP120" s="31">
        <f t="shared" si="200"/>
        <v>0</v>
      </c>
      <c r="CQ120" s="31">
        <f t="shared" si="201"/>
        <v>0</v>
      </c>
      <c r="CU120" s="88">
        <f t="shared" si="185"/>
        <v>0</v>
      </c>
      <c r="DC120" s="88">
        <f t="shared" si="202"/>
        <v>0</v>
      </c>
      <c r="DH120" s="32">
        <v>1</v>
      </c>
      <c r="DI120" s="32">
        <v>2</v>
      </c>
      <c r="DJ120" s="32">
        <v>3</v>
      </c>
      <c r="DK120" s="88">
        <f t="shared" si="203"/>
        <v>44</v>
      </c>
      <c r="DL120" s="32">
        <v>9</v>
      </c>
      <c r="DM120" s="32">
        <v>15</v>
      </c>
      <c r="DN120" s="32">
        <v>19</v>
      </c>
      <c r="DO120" s="32">
        <v>1</v>
      </c>
      <c r="DS120" s="88">
        <f t="shared" si="204"/>
        <v>0</v>
      </c>
      <c r="EA120" s="88">
        <f t="shared" si="205"/>
        <v>0</v>
      </c>
      <c r="EI120" s="88">
        <f t="shared" si="206"/>
        <v>0</v>
      </c>
      <c r="EQ120" s="88">
        <f t="shared" si="207"/>
        <v>0</v>
      </c>
      <c r="EV120" s="32">
        <v>1</v>
      </c>
      <c r="EW120" s="32">
        <v>1</v>
      </c>
      <c r="EX120" s="32">
        <v>2</v>
      </c>
      <c r="EY120" s="88">
        <f t="shared" si="208"/>
        <v>17</v>
      </c>
      <c r="EZ120" s="32">
        <v>0</v>
      </c>
      <c r="FA120" s="32">
        <v>8</v>
      </c>
      <c r="FB120" s="32">
        <v>9</v>
      </c>
      <c r="FC120" s="32">
        <v>0</v>
      </c>
      <c r="FG120" s="88">
        <f t="shared" si="209"/>
        <v>0</v>
      </c>
      <c r="FO120" s="88">
        <f t="shared" si="210"/>
        <v>0</v>
      </c>
      <c r="FW120" s="110">
        <f t="shared" si="211"/>
        <v>0</v>
      </c>
      <c r="GB120" s="110">
        <f t="shared" si="212"/>
        <v>1</v>
      </c>
      <c r="GC120" s="110">
        <f t="shared" si="213"/>
        <v>1</v>
      </c>
      <c r="GD120" s="110">
        <f t="shared" si="214"/>
        <v>2</v>
      </c>
      <c r="GE120" s="110">
        <f t="shared" si="215"/>
        <v>17</v>
      </c>
      <c r="GF120" s="110">
        <f t="shared" si="216"/>
        <v>0</v>
      </c>
      <c r="GG120" s="110">
        <f t="shared" si="217"/>
        <v>8</v>
      </c>
      <c r="GH120" s="110">
        <f t="shared" si="218"/>
        <v>9</v>
      </c>
      <c r="GI120" s="110">
        <f t="shared" si="219"/>
        <v>0</v>
      </c>
      <c r="GJ120" s="114">
        <f t="shared" si="243"/>
        <v>0.74545454545454537</v>
      </c>
      <c r="GK120" s="90">
        <f t="shared" si="244"/>
        <v>0.32608695652173914</v>
      </c>
      <c r="GL120" s="2" t="s">
        <v>1686</v>
      </c>
      <c r="GM120" s="92" t="s">
        <v>1687</v>
      </c>
      <c r="GN120" s="2" t="s">
        <v>1688</v>
      </c>
      <c r="GO120" s="92" t="s">
        <v>1689</v>
      </c>
      <c r="GP120" s="92" t="s">
        <v>1690</v>
      </c>
      <c r="GQ120" s="2" t="s">
        <v>1485</v>
      </c>
      <c r="GR120" s="115">
        <v>66</v>
      </c>
      <c r="GS120" s="31">
        <f t="shared" si="220"/>
        <v>1</v>
      </c>
      <c r="GT120" s="31">
        <f t="shared" si="221"/>
        <v>3</v>
      </c>
      <c r="GU120" s="31">
        <f t="shared" si="222"/>
        <v>2</v>
      </c>
      <c r="GV120" s="31">
        <f t="shared" si="223"/>
        <v>44</v>
      </c>
      <c r="GW120" s="31">
        <f t="shared" si="224"/>
        <v>20</v>
      </c>
      <c r="GX120" s="31">
        <f t="shared" si="225"/>
        <v>35</v>
      </c>
    </row>
    <row r="121" spans="1:208" ht="15.75" hidden="1" customHeight="1" x14ac:dyDescent="0.25">
      <c r="A121" s="22" t="s">
        <v>1112</v>
      </c>
      <c r="B121" s="2" t="s">
        <v>112</v>
      </c>
      <c r="C121" s="116" t="s">
        <v>113</v>
      </c>
      <c r="D121" s="35" t="s">
        <v>112</v>
      </c>
      <c r="E121" s="117">
        <v>11</v>
      </c>
      <c r="F121" s="117">
        <v>39</v>
      </c>
      <c r="G121" s="117">
        <v>56</v>
      </c>
      <c r="H121" s="117">
        <v>106</v>
      </c>
      <c r="I121" s="95">
        <v>8</v>
      </c>
      <c r="J121" s="118">
        <v>15</v>
      </c>
      <c r="K121" s="118">
        <v>63</v>
      </c>
      <c r="L121" s="118">
        <v>63</v>
      </c>
      <c r="M121" s="118">
        <v>141</v>
      </c>
      <c r="N121" s="119">
        <v>17</v>
      </c>
      <c r="O121" s="119"/>
      <c r="P121" s="120">
        <v>85</v>
      </c>
      <c r="Q121" s="120">
        <v>90</v>
      </c>
      <c r="R121" s="120">
        <v>75</v>
      </c>
      <c r="S121" s="70">
        <f t="shared" si="226"/>
        <v>0.17647058823529413</v>
      </c>
      <c r="T121" s="70">
        <f t="shared" si="227"/>
        <v>0.7</v>
      </c>
      <c r="U121" s="70">
        <f t="shared" si="228"/>
        <v>0.496</v>
      </c>
      <c r="V121" s="70">
        <f t="shared" si="229"/>
        <v>0.66060606060606064</v>
      </c>
      <c r="W121" s="70">
        <f t="shared" si="230"/>
        <v>0.61333333333333329</v>
      </c>
      <c r="X121" s="121">
        <v>93</v>
      </c>
      <c r="Y121" s="121">
        <v>85</v>
      </c>
      <c r="Z121" s="121">
        <v>90</v>
      </c>
      <c r="AA121" s="121">
        <v>75</v>
      </c>
      <c r="AB121" s="121">
        <v>30</v>
      </c>
      <c r="AC121" s="121">
        <v>20</v>
      </c>
      <c r="AD121" s="17">
        <v>4</v>
      </c>
      <c r="AE121" s="17">
        <v>7</v>
      </c>
      <c r="AF121" s="100">
        <v>9</v>
      </c>
      <c r="AG121" s="101">
        <v>12</v>
      </c>
      <c r="AH121" s="101">
        <v>46</v>
      </c>
      <c r="AI121" s="101">
        <v>59</v>
      </c>
      <c r="AJ121" s="101">
        <v>2</v>
      </c>
      <c r="AK121" s="101">
        <f t="shared" si="231"/>
        <v>119</v>
      </c>
      <c r="AL121" s="101">
        <f t="shared" si="232"/>
        <v>17</v>
      </c>
      <c r="AM121" s="101">
        <v>19</v>
      </c>
      <c r="AN121" s="102">
        <v>4</v>
      </c>
      <c r="AO121" s="103">
        <v>11</v>
      </c>
      <c r="AP121" s="74">
        <f t="shared" si="233"/>
        <v>0.14117647058823529</v>
      </c>
      <c r="AQ121" s="74">
        <f t="shared" si="234"/>
        <v>0.51111111111111107</v>
      </c>
      <c r="AR121" s="104">
        <f t="shared" si="235"/>
        <v>0.4</v>
      </c>
      <c r="AS121" s="104">
        <f t="shared" si="236"/>
        <v>0.53333333333333333</v>
      </c>
      <c r="AT121" s="104">
        <f t="shared" si="237"/>
        <v>0.56000000000000005</v>
      </c>
      <c r="AU121" s="105">
        <v>83</v>
      </c>
      <c r="AV121" s="105">
        <v>107</v>
      </c>
      <c r="AW121" s="105">
        <v>71</v>
      </c>
      <c r="AX121" s="100">
        <v>8</v>
      </c>
      <c r="AY121" s="106">
        <v>113</v>
      </c>
      <c r="AZ121" s="106">
        <v>12</v>
      </c>
      <c r="BA121" s="106">
        <v>35</v>
      </c>
      <c r="BB121" s="106">
        <v>64</v>
      </c>
      <c r="BC121" s="106">
        <v>2</v>
      </c>
      <c r="BD121" s="107">
        <v>12</v>
      </c>
      <c r="BE121" s="108">
        <v>1</v>
      </c>
      <c r="BF121" s="82">
        <f t="shared" si="238"/>
        <v>0.16901408450704225</v>
      </c>
      <c r="BG121" s="82">
        <f t="shared" si="239"/>
        <v>0.32710280373831774</v>
      </c>
      <c r="BH121" s="83">
        <f t="shared" si="240"/>
        <v>0.37931034482758619</v>
      </c>
      <c r="BI121" s="83">
        <f t="shared" si="241"/>
        <v>0.45789473684210524</v>
      </c>
      <c r="BJ121" s="83">
        <f t="shared" si="242"/>
        <v>0.62650602409638556</v>
      </c>
      <c r="BK121" s="2">
        <v>78</v>
      </c>
      <c r="BL121" s="2">
        <v>85</v>
      </c>
      <c r="BM121" s="2">
        <v>72</v>
      </c>
      <c r="BN121" s="2">
        <v>47</v>
      </c>
      <c r="BO121" s="2">
        <v>23</v>
      </c>
      <c r="BP121" s="2">
        <v>30</v>
      </c>
      <c r="BQ121" s="109">
        <v>4</v>
      </c>
      <c r="BR121" s="109">
        <v>8</v>
      </c>
      <c r="BS121" s="110">
        <v>10</v>
      </c>
      <c r="BT121" s="109">
        <v>15</v>
      </c>
      <c r="BU121" s="109">
        <v>46</v>
      </c>
      <c r="BV121" s="109">
        <v>73</v>
      </c>
      <c r="BW121" s="109">
        <v>4</v>
      </c>
      <c r="BX121" s="84">
        <f t="shared" si="186"/>
        <v>138</v>
      </c>
      <c r="BY121" s="111">
        <v>0</v>
      </c>
      <c r="BZ121" s="109">
        <v>20</v>
      </c>
      <c r="CA121" s="109">
        <v>4</v>
      </c>
      <c r="CB121" s="2">
        <v>3</v>
      </c>
      <c r="CC121" s="112">
        <f t="shared" si="187"/>
        <v>0.19230769230769232</v>
      </c>
      <c r="CD121" s="112">
        <f t="shared" si="188"/>
        <v>0.54117647058823526</v>
      </c>
      <c r="CE121" s="112">
        <f t="shared" si="189"/>
        <v>0.48510638297872338</v>
      </c>
      <c r="CF121" s="112">
        <f t="shared" si="190"/>
        <v>0.63057324840764328</v>
      </c>
      <c r="CG121" s="112">
        <f t="shared" si="191"/>
        <v>0.73611111111111116</v>
      </c>
      <c r="CH121" s="87">
        <f t="shared" si="192"/>
        <v>19</v>
      </c>
      <c r="CI121" s="31">
        <f t="shared" si="193"/>
        <v>19</v>
      </c>
      <c r="CJ121" s="31">
        <f t="shared" si="194"/>
        <v>0</v>
      </c>
      <c r="CK121" s="31">
        <f t="shared" si="195"/>
        <v>0</v>
      </c>
      <c r="CL121" s="31">
        <f t="shared" si="196"/>
        <v>0</v>
      </c>
      <c r="CM121" s="113">
        <f t="shared" si="197"/>
        <v>0</v>
      </c>
      <c r="CN121" s="31">
        <f t="shared" si="198"/>
        <v>0</v>
      </c>
      <c r="CO121" s="31">
        <f t="shared" si="199"/>
        <v>0</v>
      </c>
      <c r="CP121" s="31">
        <f t="shared" si="200"/>
        <v>0</v>
      </c>
      <c r="CQ121" s="31">
        <f t="shared" si="201"/>
        <v>0</v>
      </c>
      <c r="CU121" s="88">
        <f t="shared" si="185"/>
        <v>0</v>
      </c>
      <c r="DC121" s="88">
        <f t="shared" si="202"/>
        <v>0</v>
      </c>
      <c r="DH121" s="32">
        <v>1</v>
      </c>
      <c r="DI121" s="32">
        <v>3</v>
      </c>
      <c r="DJ121" s="32">
        <v>4</v>
      </c>
      <c r="DK121" s="88">
        <f t="shared" si="203"/>
        <v>45</v>
      </c>
      <c r="DL121" s="32">
        <v>12</v>
      </c>
      <c r="DM121" s="32">
        <v>19</v>
      </c>
      <c r="DN121" s="32">
        <v>13</v>
      </c>
      <c r="DO121" s="32">
        <v>1</v>
      </c>
      <c r="DP121" s="32">
        <v>2</v>
      </c>
      <c r="DQ121" s="32">
        <v>4</v>
      </c>
      <c r="DR121" s="32">
        <v>4</v>
      </c>
      <c r="DS121" s="88">
        <f t="shared" si="204"/>
        <v>88</v>
      </c>
      <c r="DT121" s="32">
        <v>1</v>
      </c>
      <c r="DU121" s="32">
        <v>26</v>
      </c>
      <c r="DV121" s="32">
        <v>58</v>
      </c>
      <c r="DW121" s="32">
        <v>3</v>
      </c>
      <c r="EA121" s="88">
        <f t="shared" si="205"/>
        <v>0</v>
      </c>
      <c r="EF121" s="32">
        <v>1</v>
      </c>
      <c r="EG121" s="32">
        <v>1</v>
      </c>
      <c r="EH121" s="32">
        <v>2</v>
      </c>
      <c r="EI121" s="88">
        <f t="shared" si="206"/>
        <v>5</v>
      </c>
      <c r="EJ121" s="32">
        <v>2</v>
      </c>
      <c r="EK121" s="32">
        <v>1</v>
      </c>
      <c r="EL121" s="32">
        <v>2</v>
      </c>
      <c r="EM121" s="32">
        <v>0</v>
      </c>
      <c r="EQ121" s="88">
        <f t="shared" si="207"/>
        <v>0</v>
      </c>
      <c r="EY121" s="88">
        <f t="shared" si="208"/>
        <v>0</v>
      </c>
      <c r="FG121" s="88">
        <f t="shared" si="209"/>
        <v>0</v>
      </c>
      <c r="FO121" s="88">
        <f t="shared" si="210"/>
        <v>0</v>
      </c>
      <c r="FW121" s="110">
        <f t="shared" si="211"/>
        <v>0</v>
      </c>
      <c r="GB121" s="110">
        <f t="shared" si="212"/>
        <v>0</v>
      </c>
      <c r="GC121" s="110">
        <f t="shared" si="213"/>
        <v>0</v>
      </c>
      <c r="GD121" s="110">
        <f t="shared" si="214"/>
        <v>0</v>
      </c>
      <c r="GE121" s="110">
        <f t="shared" si="215"/>
        <v>0</v>
      </c>
      <c r="GF121" s="110">
        <f t="shared" si="216"/>
        <v>0</v>
      </c>
      <c r="GG121" s="110">
        <f t="shared" si="217"/>
        <v>0</v>
      </c>
      <c r="GH121" s="110">
        <f t="shared" si="218"/>
        <v>0</v>
      </c>
      <c r="GI121" s="110">
        <f t="shared" si="219"/>
        <v>0</v>
      </c>
      <c r="GJ121" s="114">
        <f t="shared" si="243"/>
        <v>0.20018115942029002</v>
      </c>
      <c r="GK121" s="90">
        <f t="shared" si="244"/>
        <v>0.22123893805309736</v>
      </c>
      <c r="GL121" s="92" t="s">
        <v>1983</v>
      </c>
      <c r="GM121" s="2" t="s">
        <v>1694</v>
      </c>
      <c r="GN121" s="2" t="s">
        <v>1984</v>
      </c>
      <c r="GO121" s="2" t="s">
        <v>1985</v>
      </c>
      <c r="GP121" s="2" t="s">
        <v>1863</v>
      </c>
      <c r="GQ121" s="2" t="s">
        <v>1893</v>
      </c>
      <c r="GR121" s="115">
        <v>92</v>
      </c>
      <c r="GS121" s="31">
        <f t="shared" si="220"/>
        <v>3</v>
      </c>
      <c r="GT121" s="31">
        <f t="shared" si="221"/>
        <v>8</v>
      </c>
      <c r="GU121" s="31">
        <f t="shared" si="222"/>
        <v>7</v>
      </c>
      <c r="GV121" s="31">
        <f t="shared" si="223"/>
        <v>133</v>
      </c>
      <c r="GW121" s="31">
        <f t="shared" si="224"/>
        <v>75</v>
      </c>
      <c r="GX121" s="31">
        <f t="shared" si="225"/>
        <v>120</v>
      </c>
    </row>
    <row r="122" spans="1:208" ht="15.75" hidden="1" customHeight="1" x14ac:dyDescent="0.25">
      <c r="A122" s="22" t="s">
        <v>1112</v>
      </c>
      <c r="B122" s="2" t="s">
        <v>112</v>
      </c>
      <c r="C122" s="116" t="s">
        <v>114</v>
      </c>
      <c r="D122" s="35" t="s">
        <v>112</v>
      </c>
      <c r="E122" s="117">
        <v>20</v>
      </c>
      <c r="F122" s="117">
        <v>98</v>
      </c>
      <c r="G122" s="117">
        <v>131</v>
      </c>
      <c r="H122" s="117">
        <v>249</v>
      </c>
      <c r="I122" s="95">
        <v>15</v>
      </c>
      <c r="J122" s="118">
        <v>24</v>
      </c>
      <c r="K122" s="118">
        <v>84</v>
      </c>
      <c r="L122" s="118">
        <v>184</v>
      </c>
      <c r="M122" s="118">
        <v>292</v>
      </c>
      <c r="N122" s="119">
        <v>43</v>
      </c>
      <c r="O122" s="119">
        <v>14</v>
      </c>
      <c r="P122" s="120">
        <v>185</v>
      </c>
      <c r="Q122" s="120">
        <v>237</v>
      </c>
      <c r="R122" s="120">
        <v>154</v>
      </c>
      <c r="S122" s="70">
        <f t="shared" si="226"/>
        <v>0.12972972972972974</v>
      </c>
      <c r="T122" s="70">
        <f t="shared" si="227"/>
        <v>0.35443037974683544</v>
      </c>
      <c r="U122" s="70">
        <f t="shared" si="228"/>
        <v>0.43229166666666669</v>
      </c>
      <c r="V122" s="70">
        <f t="shared" si="229"/>
        <v>0.57544757033248084</v>
      </c>
      <c r="W122" s="70">
        <f t="shared" si="230"/>
        <v>0.91558441558441561</v>
      </c>
      <c r="X122" s="121">
        <v>247</v>
      </c>
      <c r="Y122" s="121">
        <v>185</v>
      </c>
      <c r="Z122" s="121">
        <v>237</v>
      </c>
      <c r="AA122" s="121">
        <v>154</v>
      </c>
      <c r="AB122" s="121">
        <v>64</v>
      </c>
      <c r="AC122" s="121">
        <v>50</v>
      </c>
      <c r="AD122" s="17">
        <v>8</v>
      </c>
      <c r="AE122" s="17">
        <v>11</v>
      </c>
      <c r="AF122" s="100">
        <v>16</v>
      </c>
      <c r="AG122" s="101">
        <v>31</v>
      </c>
      <c r="AH122" s="101">
        <v>97</v>
      </c>
      <c r="AI122" s="101">
        <v>154</v>
      </c>
      <c r="AJ122" s="101">
        <v>4</v>
      </c>
      <c r="AK122" s="101">
        <f t="shared" si="231"/>
        <v>286</v>
      </c>
      <c r="AL122" s="101">
        <f t="shared" si="232"/>
        <v>39</v>
      </c>
      <c r="AM122" s="101">
        <v>43</v>
      </c>
      <c r="AN122" s="102">
        <v>6</v>
      </c>
      <c r="AO122" s="103">
        <v>23</v>
      </c>
      <c r="AP122" s="74">
        <f t="shared" si="233"/>
        <v>0.16756756756756758</v>
      </c>
      <c r="AQ122" s="74">
        <f t="shared" si="234"/>
        <v>0.40928270042194093</v>
      </c>
      <c r="AR122" s="104">
        <f t="shared" si="235"/>
        <v>0.421875</v>
      </c>
      <c r="AS122" s="104">
        <f t="shared" si="236"/>
        <v>0.5421994884910486</v>
      </c>
      <c r="AT122" s="104">
        <f t="shared" si="237"/>
        <v>0.74675324675324672</v>
      </c>
      <c r="AU122" s="105">
        <v>187</v>
      </c>
      <c r="AV122" s="105">
        <v>250</v>
      </c>
      <c r="AW122" s="105">
        <v>196</v>
      </c>
      <c r="AX122" s="100">
        <v>17</v>
      </c>
      <c r="AY122" s="106">
        <v>311</v>
      </c>
      <c r="AZ122" s="106">
        <v>32</v>
      </c>
      <c r="BA122" s="106">
        <v>96</v>
      </c>
      <c r="BB122" s="106">
        <v>175</v>
      </c>
      <c r="BC122" s="106">
        <v>8</v>
      </c>
      <c r="BD122" s="107">
        <v>38</v>
      </c>
      <c r="BE122" s="108">
        <v>7</v>
      </c>
      <c r="BF122" s="82">
        <f t="shared" si="238"/>
        <v>0.16326530612244897</v>
      </c>
      <c r="BG122" s="82">
        <f t="shared" si="239"/>
        <v>0.38400000000000001</v>
      </c>
      <c r="BH122" s="83">
        <f t="shared" si="240"/>
        <v>0.41864139020537122</v>
      </c>
      <c r="BI122" s="83">
        <f t="shared" si="241"/>
        <v>0.53318077803203656</v>
      </c>
      <c r="BJ122" s="83">
        <f t="shared" si="242"/>
        <v>0.73262032085561501</v>
      </c>
      <c r="BK122" s="2">
        <v>167</v>
      </c>
      <c r="BL122" s="2">
        <v>273</v>
      </c>
      <c r="BM122" s="2">
        <v>215</v>
      </c>
      <c r="BN122" s="2">
        <v>144</v>
      </c>
      <c r="BO122" s="2">
        <v>59</v>
      </c>
      <c r="BP122" s="2">
        <v>64</v>
      </c>
      <c r="BQ122" s="109">
        <v>9</v>
      </c>
      <c r="BR122" s="109">
        <v>19</v>
      </c>
      <c r="BS122" s="110">
        <v>15</v>
      </c>
      <c r="BT122" s="109">
        <v>28</v>
      </c>
      <c r="BU122" s="109">
        <v>121</v>
      </c>
      <c r="BV122" s="109">
        <v>213</v>
      </c>
      <c r="BW122" s="109">
        <v>6</v>
      </c>
      <c r="BX122" s="84">
        <f t="shared" si="186"/>
        <v>368</v>
      </c>
      <c r="BY122" s="111">
        <v>1</v>
      </c>
      <c r="BZ122" s="109">
        <v>48</v>
      </c>
      <c r="CA122" s="109">
        <v>6</v>
      </c>
      <c r="CB122" s="2">
        <v>11</v>
      </c>
      <c r="CC122" s="112">
        <f t="shared" si="187"/>
        <v>0.16766467065868262</v>
      </c>
      <c r="CD122" s="112">
        <f t="shared" si="188"/>
        <v>0.4432234432234432</v>
      </c>
      <c r="CE122" s="112">
        <f t="shared" si="189"/>
        <v>0.47938931297709925</v>
      </c>
      <c r="CF122" s="112">
        <f t="shared" si="190"/>
        <v>0.58606557377049184</v>
      </c>
      <c r="CG122" s="112">
        <f t="shared" si="191"/>
        <v>0.76744186046511631</v>
      </c>
      <c r="CH122" s="87">
        <f t="shared" si="192"/>
        <v>50</v>
      </c>
      <c r="CI122" s="31">
        <f t="shared" si="193"/>
        <v>50</v>
      </c>
      <c r="CJ122" s="31">
        <f t="shared" si="194"/>
        <v>0</v>
      </c>
      <c r="CK122" s="31">
        <f t="shared" si="195"/>
        <v>0</v>
      </c>
      <c r="CL122" s="31">
        <f t="shared" si="196"/>
        <v>0</v>
      </c>
      <c r="CM122" s="113">
        <f t="shared" si="197"/>
        <v>0</v>
      </c>
      <c r="CN122" s="31">
        <f t="shared" si="198"/>
        <v>0</v>
      </c>
      <c r="CO122" s="31">
        <f t="shared" si="199"/>
        <v>0</v>
      </c>
      <c r="CP122" s="31">
        <f t="shared" si="200"/>
        <v>0</v>
      </c>
      <c r="CQ122" s="31">
        <f t="shared" si="201"/>
        <v>0</v>
      </c>
      <c r="CU122" s="88">
        <f t="shared" si="185"/>
        <v>0</v>
      </c>
      <c r="DC122" s="88">
        <f t="shared" si="202"/>
        <v>0</v>
      </c>
      <c r="DH122" s="32">
        <v>1</v>
      </c>
      <c r="DI122" s="32">
        <v>5</v>
      </c>
      <c r="DJ122" s="32">
        <v>5</v>
      </c>
      <c r="DK122" s="88">
        <f t="shared" si="203"/>
        <v>93</v>
      </c>
      <c r="DL122" s="32">
        <v>12</v>
      </c>
      <c r="DM122" s="32">
        <v>29</v>
      </c>
      <c r="DN122" s="32">
        <v>49</v>
      </c>
      <c r="DO122" s="32">
        <v>3</v>
      </c>
      <c r="DP122" s="32">
        <v>6</v>
      </c>
      <c r="DQ122" s="32">
        <v>10</v>
      </c>
      <c r="DR122" s="32">
        <v>6</v>
      </c>
      <c r="DS122" s="88">
        <f t="shared" si="204"/>
        <v>197</v>
      </c>
      <c r="DT122" s="32">
        <v>0</v>
      </c>
      <c r="DU122" s="32">
        <v>45</v>
      </c>
      <c r="DV122" s="32">
        <v>149</v>
      </c>
      <c r="DW122" s="32">
        <v>3</v>
      </c>
      <c r="DX122" s="32">
        <v>2</v>
      </c>
      <c r="DY122" s="32">
        <v>4</v>
      </c>
      <c r="DZ122" s="32">
        <v>4</v>
      </c>
      <c r="EA122" s="88">
        <f t="shared" si="205"/>
        <v>78</v>
      </c>
      <c r="EB122" s="32">
        <v>16</v>
      </c>
      <c r="EC122" s="32">
        <v>47</v>
      </c>
      <c r="ED122" s="32">
        <v>15</v>
      </c>
      <c r="EI122" s="88">
        <f t="shared" si="206"/>
        <v>0</v>
      </c>
      <c r="EQ122" s="88">
        <f t="shared" si="207"/>
        <v>0</v>
      </c>
      <c r="EY122" s="88">
        <f t="shared" si="208"/>
        <v>0</v>
      </c>
      <c r="FG122" s="88">
        <f t="shared" si="209"/>
        <v>0</v>
      </c>
      <c r="FO122" s="88">
        <f t="shared" si="210"/>
        <v>0</v>
      </c>
      <c r="FW122" s="110">
        <f t="shared" si="211"/>
        <v>0</v>
      </c>
      <c r="GB122" s="110">
        <f t="shared" si="212"/>
        <v>0</v>
      </c>
      <c r="GC122" s="110">
        <f t="shared" si="213"/>
        <v>0</v>
      </c>
      <c r="GD122" s="110">
        <f t="shared" si="214"/>
        <v>0</v>
      </c>
      <c r="GE122" s="110">
        <f t="shared" si="215"/>
        <v>0</v>
      </c>
      <c r="GF122" s="110">
        <f t="shared" si="216"/>
        <v>0</v>
      </c>
      <c r="GG122" s="110">
        <f t="shared" si="217"/>
        <v>0</v>
      </c>
      <c r="GH122" s="110">
        <f t="shared" si="218"/>
        <v>0</v>
      </c>
      <c r="GI122" s="110">
        <f t="shared" si="219"/>
        <v>0</v>
      </c>
      <c r="GJ122" s="114">
        <f t="shared" si="243"/>
        <v>-0.16180108857001482</v>
      </c>
      <c r="GK122" s="90">
        <f t="shared" si="244"/>
        <v>0.18327974276527331</v>
      </c>
      <c r="GL122" s="92" t="s">
        <v>2106</v>
      </c>
      <c r="GM122" s="92" t="s">
        <v>1528</v>
      </c>
      <c r="GN122" s="92" t="s">
        <v>1823</v>
      </c>
      <c r="GO122" s="2" t="s">
        <v>2107</v>
      </c>
      <c r="GP122" s="2" t="s">
        <v>1489</v>
      </c>
      <c r="GQ122" s="2" t="s">
        <v>1415</v>
      </c>
      <c r="GR122" s="115">
        <v>257</v>
      </c>
      <c r="GS122" s="31">
        <f t="shared" si="220"/>
        <v>9</v>
      </c>
      <c r="GT122" s="31">
        <f t="shared" si="221"/>
        <v>15</v>
      </c>
      <c r="GU122" s="31">
        <f t="shared" si="222"/>
        <v>19</v>
      </c>
      <c r="GV122" s="31">
        <f t="shared" si="223"/>
        <v>368</v>
      </c>
      <c r="GW122" s="31">
        <f t="shared" si="224"/>
        <v>219</v>
      </c>
      <c r="GX122" s="31">
        <f t="shared" si="225"/>
        <v>340</v>
      </c>
    </row>
    <row r="123" spans="1:208" ht="15.75" hidden="1" customHeight="1" x14ac:dyDescent="0.25">
      <c r="A123" s="22" t="s">
        <v>1112</v>
      </c>
      <c r="B123" s="2" t="s">
        <v>112</v>
      </c>
      <c r="C123" s="116" t="s">
        <v>115</v>
      </c>
      <c r="D123" s="35" t="s">
        <v>112</v>
      </c>
      <c r="E123" s="117">
        <v>29</v>
      </c>
      <c r="F123" s="117">
        <v>124</v>
      </c>
      <c r="G123" s="117">
        <v>142</v>
      </c>
      <c r="H123" s="117">
        <v>295</v>
      </c>
      <c r="I123" s="95">
        <v>17</v>
      </c>
      <c r="J123" s="118">
        <v>33</v>
      </c>
      <c r="K123" s="118">
        <v>109</v>
      </c>
      <c r="L123" s="118">
        <v>136</v>
      </c>
      <c r="M123" s="118">
        <v>278</v>
      </c>
      <c r="N123" s="119">
        <v>18</v>
      </c>
      <c r="O123" s="119">
        <v>42</v>
      </c>
      <c r="P123" s="120">
        <v>236</v>
      </c>
      <c r="Q123" s="120">
        <v>267</v>
      </c>
      <c r="R123" s="120">
        <v>201</v>
      </c>
      <c r="S123" s="70">
        <f t="shared" si="226"/>
        <v>0.13983050847457626</v>
      </c>
      <c r="T123" s="70">
        <f t="shared" si="227"/>
        <v>0.40823970037453183</v>
      </c>
      <c r="U123" s="70">
        <f t="shared" si="228"/>
        <v>0.36931818181818182</v>
      </c>
      <c r="V123" s="70">
        <f t="shared" si="229"/>
        <v>0.48504273504273504</v>
      </c>
      <c r="W123" s="70">
        <f t="shared" si="230"/>
        <v>0.58706467661691542</v>
      </c>
      <c r="X123" s="121">
        <v>279</v>
      </c>
      <c r="Y123" s="121">
        <v>236</v>
      </c>
      <c r="Z123" s="121">
        <v>267</v>
      </c>
      <c r="AA123" s="121">
        <v>201</v>
      </c>
      <c r="AB123" s="121">
        <v>85</v>
      </c>
      <c r="AC123" s="121">
        <v>61</v>
      </c>
      <c r="AD123" s="17">
        <v>10</v>
      </c>
      <c r="AE123" s="17">
        <v>14</v>
      </c>
      <c r="AF123" s="100">
        <v>17</v>
      </c>
      <c r="AG123" s="101">
        <v>33</v>
      </c>
      <c r="AH123" s="101">
        <v>100</v>
      </c>
      <c r="AI123" s="101">
        <v>142</v>
      </c>
      <c r="AJ123" s="101">
        <v>0</v>
      </c>
      <c r="AK123" s="101">
        <f t="shared" si="231"/>
        <v>275</v>
      </c>
      <c r="AL123" s="101">
        <f t="shared" si="232"/>
        <v>30</v>
      </c>
      <c r="AM123" s="101">
        <v>30</v>
      </c>
      <c r="AN123" s="102">
        <v>18</v>
      </c>
      <c r="AO123" s="103">
        <v>50</v>
      </c>
      <c r="AP123" s="74">
        <f t="shared" si="233"/>
        <v>0.13983050847457626</v>
      </c>
      <c r="AQ123" s="74">
        <f t="shared" si="234"/>
        <v>0.37453183520599254</v>
      </c>
      <c r="AR123" s="104">
        <f t="shared" si="235"/>
        <v>0.34801136363636365</v>
      </c>
      <c r="AS123" s="104">
        <f t="shared" si="236"/>
        <v>0.45299145299145299</v>
      </c>
      <c r="AT123" s="104">
        <f t="shared" si="237"/>
        <v>0.55721393034825872</v>
      </c>
      <c r="AU123" s="105">
        <v>226</v>
      </c>
      <c r="AV123" s="105">
        <v>289</v>
      </c>
      <c r="AW123" s="105">
        <v>219</v>
      </c>
      <c r="AX123" s="100">
        <v>20</v>
      </c>
      <c r="AY123" s="106">
        <v>311</v>
      </c>
      <c r="AZ123" s="106">
        <v>21</v>
      </c>
      <c r="BA123" s="106">
        <v>130</v>
      </c>
      <c r="BB123" s="106">
        <v>158</v>
      </c>
      <c r="BC123" s="106">
        <v>2</v>
      </c>
      <c r="BD123" s="107">
        <v>21</v>
      </c>
      <c r="BE123" s="108">
        <v>15</v>
      </c>
      <c r="BF123" s="82">
        <f t="shared" si="238"/>
        <v>9.5890410958904104E-2</v>
      </c>
      <c r="BG123" s="82">
        <f t="shared" si="239"/>
        <v>0.44982698961937717</v>
      </c>
      <c r="BH123" s="83">
        <f t="shared" si="240"/>
        <v>0.39237057220708449</v>
      </c>
      <c r="BI123" s="83">
        <f t="shared" si="241"/>
        <v>0.51844660194174752</v>
      </c>
      <c r="BJ123" s="83">
        <f t="shared" si="242"/>
        <v>0.60619469026548678</v>
      </c>
      <c r="BK123" s="2">
        <v>183</v>
      </c>
      <c r="BL123" s="2">
        <v>288</v>
      </c>
      <c r="BM123" s="2">
        <v>198</v>
      </c>
      <c r="BN123" s="2">
        <v>144</v>
      </c>
      <c r="BO123" s="2">
        <v>56</v>
      </c>
      <c r="BP123" s="2">
        <v>57</v>
      </c>
      <c r="BQ123" s="109">
        <v>11</v>
      </c>
      <c r="BR123" s="109">
        <v>24</v>
      </c>
      <c r="BS123" s="110">
        <v>16</v>
      </c>
      <c r="BT123" s="109">
        <v>32</v>
      </c>
      <c r="BU123" s="109">
        <v>103</v>
      </c>
      <c r="BV123" s="109">
        <v>200</v>
      </c>
      <c r="BW123" s="109">
        <v>3</v>
      </c>
      <c r="BX123" s="84">
        <f t="shared" si="186"/>
        <v>338</v>
      </c>
      <c r="BY123" s="111">
        <v>6</v>
      </c>
      <c r="BZ123" s="109">
        <v>30</v>
      </c>
      <c r="CA123" s="109">
        <v>3</v>
      </c>
      <c r="CB123" s="2">
        <v>21</v>
      </c>
      <c r="CC123" s="112">
        <f t="shared" si="187"/>
        <v>0.17486338797814208</v>
      </c>
      <c r="CD123" s="112">
        <f t="shared" si="188"/>
        <v>0.3576388888888889</v>
      </c>
      <c r="CE123" s="112">
        <f t="shared" si="189"/>
        <v>0.45590433482810166</v>
      </c>
      <c r="CF123" s="112">
        <f t="shared" si="190"/>
        <v>0.56172839506172845</v>
      </c>
      <c r="CG123" s="112">
        <f t="shared" si="191"/>
        <v>0.85858585858585856</v>
      </c>
      <c r="CH123" s="87">
        <f t="shared" si="192"/>
        <v>28</v>
      </c>
      <c r="CI123" s="31">
        <f t="shared" si="193"/>
        <v>33</v>
      </c>
      <c r="CJ123" s="31">
        <f t="shared" si="194"/>
        <v>0</v>
      </c>
      <c r="CK123" s="31">
        <f t="shared" si="195"/>
        <v>0</v>
      </c>
      <c r="CL123" s="31">
        <f t="shared" si="196"/>
        <v>0</v>
      </c>
      <c r="CM123" s="113">
        <f t="shared" si="197"/>
        <v>0</v>
      </c>
      <c r="CN123" s="31">
        <f t="shared" si="198"/>
        <v>0</v>
      </c>
      <c r="CO123" s="31">
        <f t="shared" si="199"/>
        <v>0</v>
      </c>
      <c r="CP123" s="31">
        <f t="shared" si="200"/>
        <v>0</v>
      </c>
      <c r="CQ123" s="31">
        <f t="shared" si="201"/>
        <v>0</v>
      </c>
      <c r="CU123" s="88">
        <f t="shared" si="185"/>
        <v>0</v>
      </c>
      <c r="DC123" s="88">
        <f t="shared" si="202"/>
        <v>0</v>
      </c>
      <c r="DH123" s="32">
        <v>1</v>
      </c>
      <c r="DI123" s="32">
        <v>6</v>
      </c>
      <c r="DJ123" s="32">
        <v>5</v>
      </c>
      <c r="DK123" s="88">
        <f t="shared" si="203"/>
        <v>87</v>
      </c>
      <c r="DL123" s="32">
        <v>21</v>
      </c>
      <c r="DM123" s="32">
        <v>25</v>
      </c>
      <c r="DN123" s="32">
        <v>39</v>
      </c>
      <c r="DO123" s="32">
        <v>2</v>
      </c>
      <c r="DP123" s="32">
        <v>9</v>
      </c>
      <c r="DQ123" s="32">
        <v>12</v>
      </c>
      <c r="DR123" s="32">
        <v>9</v>
      </c>
      <c r="DS123" s="88">
        <f t="shared" si="204"/>
        <v>183</v>
      </c>
      <c r="DT123" s="32">
        <v>2</v>
      </c>
      <c r="DU123" s="32">
        <v>51</v>
      </c>
      <c r="DV123" s="32">
        <v>129</v>
      </c>
      <c r="DW123" s="32">
        <v>1</v>
      </c>
      <c r="EA123" s="88">
        <f t="shared" si="205"/>
        <v>0</v>
      </c>
      <c r="EI123" s="88">
        <f t="shared" si="206"/>
        <v>0</v>
      </c>
      <c r="EQ123" s="88">
        <f t="shared" si="207"/>
        <v>0</v>
      </c>
      <c r="EV123" s="32">
        <v>1</v>
      </c>
      <c r="EW123" s="32">
        <v>6</v>
      </c>
      <c r="EX123" s="32">
        <v>2</v>
      </c>
      <c r="EY123" s="88">
        <f t="shared" si="208"/>
        <v>68</v>
      </c>
      <c r="EZ123" s="32">
        <v>9</v>
      </c>
      <c r="FA123" s="32">
        <v>27</v>
      </c>
      <c r="FB123" s="32">
        <v>32</v>
      </c>
      <c r="FC123" s="32">
        <v>0</v>
      </c>
      <c r="FG123" s="88">
        <f t="shared" si="209"/>
        <v>0</v>
      </c>
      <c r="FO123" s="88">
        <f t="shared" si="210"/>
        <v>0</v>
      </c>
      <c r="FW123" s="110">
        <f t="shared" si="211"/>
        <v>0</v>
      </c>
      <c r="GB123" s="110">
        <f t="shared" si="212"/>
        <v>1</v>
      </c>
      <c r="GC123" s="110">
        <f t="shared" si="213"/>
        <v>6</v>
      </c>
      <c r="GD123" s="110">
        <f t="shared" si="214"/>
        <v>2</v>
      </c>
      <c r="GE123" s="110">
        <f t="shared" si="215"/>
        <v>68</v>
      </c>
      <c r="GF123" s="110">
        <f t="shared" si="216"/>
        <v>9</v>
      </c>
      <c r="GG123" s="110">
        <f t="shared" si="217"/>
        <v>27</v>
      </c>
      <c r="GH123" s="110">
        <f t="shared" si="218"/>
        <v>32</v>
      </c>
      <c r="GI123" s="110">
        <f t="shared" si="219"/>
        <v>0</v>
      </c>
      <c r="GJ123" s="114">
        <f t="shared" si="243"/>
        <v>0.46250642013353876</v>
      </c>
      <c r="GK123" s="90">
        <f t="shared" si="244"/>
        <v>8.6816720257234734E-2</v>
      </c>
      <c r="GL123" s="92" t="s">
        <v>1405</v>
      </c>
      <c r="GM123" s="92" t="s">
        <v>2238</v>
      </c>
      <c r="GN123" s="2" t="s">
        <v>1507</v>
      </c>
      <c r="GO123" s="92" t="s">
        <v>1611</v>
      </c>
      <c r="GP123" s="92" t="s">
        <v>1999</v>
      </c>
      <c r="GQ123" s="2" t="s">
        <v>2258</v>
      </c>
      <c r="GR123" s="115">
        <v>275</v>
      </c>
      <c r="GS123" s="31">
        <f t="shared" si="220"/>
        <v>10</v>
      </c>
      <c r="GT123" s="31">
        <f t="shared" si="221"/>
        <v>14</v>
      </c>
      <c r="GU123" s="31">
        <f t="shared" si="222"/>
        <v>18</v>
      </c>
      <c r="GV123" s="31">
        <f t="shared" si="223"/>
        <v>270</v>
      </c>
      <c r="GW123" s="31">
        <f t="shared" si="224"/>
        <v>171</v>
      </c>
      <c r="GX123" s="31">
        <f t="shared" si="225"/>
        <v>247</v>
      </c>
    </row>
    <row r="124" spans="1:208" ht="15.75" hidden="1" customHeight="1" x14ac:dyDescent="0.25">
      <c r="A124" s="22" t="s">
        <v>1112</v>
      </c>
      <c r="B124" s="2" t="s">
        <v>112</v>
      </c>
      <c r="C124" s="116" t="s">
        <v>116</v>
      </c>
      <c r="D124" s="35" t="s">
        <v>112</v>
      </c>
      <c r="E124" s="117">
        <v>51</v>
      </c>
      <c r="F124" s="117">
        <v>209</v>
      </c>
      <c r="G124" s="117">
        <v>241</v>
      </c>
      <c r="H124" s="117">
        <v>501</v>
      </c>
      <c r="I124" s="95">
        <v>31</v>
      </c>
      <c r="J124" s="118">
        <v>48</v>
      </c>
      <c r="K124" s="118">
        <v>188</v>
      </c>
      <c r="L124" s="118">
        <v>266</v>
      </c>
      <c r="M124" s="118">
        <v>502</v>
      </c>
      <c r="N124" s="119">
        <v>41</v>
      </c>
      <c r="O124" s="119">
        <v>49</v>
      </c>
      <c r="P124" s="120">
        <v>349</v>
      </c>
      <c r="Q124" s="120">
        <v>525</v>
      </c>
      <c r="R124" s="120">
        <v>337</v>
      </c>
      <c r="S124" s="70">
        <f t="shared" si="226"/>
        <v>0.13753581661891118</v>
      </c>
      <c r="T124" s="70">
        <f t="shared" si="227"/>
        <v>0.35809523809523808</v>
      </c>
      <c r="U124" s="70">
        <f t="shared" si="228"/>
        <v>0.38067712634186623</v>
      </c>
      <c r="V124" s="70">
        <f t="shared" si="229"/>
        <v>0.4791183294663573</v>
      </c>
      <c r="W124" s="70">
        <f t="shared" si="230"/>
        <v>0.66765578635014833</v>
      </c>
      <c r="X124" s="121">
        <v>506</v>
      </c>
      <c r="Y124" s="121">
        <v>349</v>
      </c>
      <c r="Z124" s="121">
        <v>525</v>
      </c>
      <c r="AA124" s="121">
        <v>337</v>
      </c>
      <c r="AB124" s="121">
        <v>114</v>
      </c>
      <c r="AC124" s="121">
        <v>116</v>
      </c>
      <c r="AD124" s="17">
        <v>14</v>
      </c>
      <c r="AE124" s="17">
        <v>25</v>
      </c>
      <c r="AF124" s="100">
        <v>29</v>
      </c>
      <c r="AG124" s="101">
        <v>46</v>
      </c>
      <c r="AH124" s="101">
        <v>197</v>
      </c>
      <c r="AI124" s="101">
        <v>262</v>
      </c>
      <c r="AJ124" s="101">
        <v>2</v>
      </c>
      <c r="AK124" s="101">
        <f t="shared" si="231"/>
        <v>507</v>
      </c>
      <c r="AL124" s="101">
        <f t="shared" si="232"/>
        <v>49</v>
      </c>
      <c r="AM124" s="101">
        <v>51</v>
      </c>
      <c r="AN124" s="102">
        <v>20</v>
      </c>
      <c r="AO124" s="103">
        <v>56</v>
      </c>
      <c r="AP124" s="74">
        <f t="shared" si="233"/>
        <v>0.1318051575931232</v>
      </c>
      <c r="AQ124" s="74">
        <f t="shared" si="234"/>
        <v>0.37523809523809526</v>
      </c>
      <c r="AR124" s="104">
        <f t="shared" si="235"/>
        <v>0.37654830718414534</v>
      </c>
      <c r="AS124" s="104">
        <f t="shared" si="236"/>
        <v>0.47563805104408352</v>
      </c>
      <c r="AT124" s="104">
        <f t="shared" si="237"/>
        <v>0.63204747774480707</v>
      </c>
      <c r="AU124" s="105">
        <v>351</v>
      </c>
      <c r="AV124" s="105">
        <v>463</v>
      </c>
      <c r="AW124" s="105">
        <v>372</v>
      </c>
      <c r="AX124" s="100">
        <v>34</v>
      </c>
      <c r="AY124" s="106">
        <v>626</v>
      </c>
      <c r="AZ124" s="106">
        <v>51</v>
      </c>
      <c r="BA124" s="106">
        <v>215</v>
      </c>
      <c r="BB124" s="106">
        <v>349</v>
      </c>
      <c r="BC124" s="106">
        <v>11</v>
      </c>
      <c r="BD124" s="107">
        <v>57</v>
      </c>
      <c r="BE124" s="108">
        <v>43</v>
      </c>
      <c r="BF124" s="82">
        <f t="shared" si="238"/>
        <v>0.13709677419354838</v>
      </c>
      <c r="BG124" s="82">
        <f t="shared" si="239"/>
        <v>0.46436285097192226</v>
      </c>
      <c r="BH124" s="83">
        <f t="shared" si="240"/>
        <v>0.47048903878583476</v>
      </c>
      <c r="BI124" s="83">
        <f t="shared" si="241"/>
        <v>0.62285012285012287</v>
      </c>
      <c r="BJ124" s="83">
        <f t="shared" si="242"/>
        <v>0.83190883190883191</v>
      </c>
      <c r="BK124" s="2">
        <v>246</v>
      </c>
      <c r="BL124" s="2">
        <v>343</v>
      </c>
      <c r="BM124" s="2">
        <v>271</v>
      </c>
      <c r="BN124" s="2">
        <v>190</v>
      </c>
      <c r="BO124" s="2">
        <v>92</v>
      </c>
      <c r="BP124" s="2">
        <v>77</v>
      </c>
      <c r="BQ124" s="109">
        <v>16</v>
      </c>
      <c r="BR124" s="109">
        <v>40</v>
      </c>
      <c r="BS124" s="110">
        <v>36</v>
      </c>
      <c r="BT124" s="109">
        <v>74</v>
      </c>
      <c r="BU124" s="109">
        <v>223</v>
      </c>
      <c r="BV124" s="109">
        <v>355</v>
      </c>
      <c r="BW124" s="109">
        <v>6</v>
      </c>
      <c r="BX124" s="84">
        <f t="shared" si="186"/>
        <v>658</v>
      </c>
      <c r="BY124" s="111">
        <v>16</v>
      </c>
      <c r="BZ124" s="109">
        <v>77</v>
      </c>
      <c r="CA124" s="109">
        <v>5</v>
      </c>
      <c r="CB124" s="2">
        <v>35</v>
      </c>
      <c r="CC124" s="112">
        <f t="shared" si="187"/>
        <v>0.30081300813008133</v>
      </c>
      <c r="CD124" s="112">
        <f t="shared" si="188"/>
        <v>0.65014577259475215</v>
      </c>
      <c r="CE124" s="112">
        <f t="shared" si="189"/>
        <v>0.66860465116279066</v>
      </c>
      <c r="CF124" s="112">
        <f t="shared" si="190"/>
        <v>0.81596091205211729</v>
      </c>
      <c r="CG124" s="112">
        <f t="shared" si="191"/>
        <v>1.0258302583025831</v>
      </c>
      <c r="CH124" s="87">
        <f t="shared" si="192"/>
        <v>-7</v>
      </c>
      <c r="CI124" s="31">
        <f t="shared" si="193"/>
        <v>-27</v>
      </c>
      <c r="CJ124" s="31">
        <f t="shared" si="194"/>
        <v>0</v>
      </c>
      <c r="CK124" s="31">
        <f t="shared" si="195"/>
        <v>0</v>
      </c>
      <c r="CL124" s="31">
        <f t="shared" si="196"/>
        <v>0</v>
      </c>
      <c r="CM124" s="113">
        <f t="shared" si="197"/>
        <v>0</v>
      </c>
      <c r="CN124" s="31">
        <f t="shared" si="198"/>
        <v>0</v>
      </c>
      <c r="CO124" s="31">
        <f t="shared" si="199"/>
        <v>0</v>
      </c>
      <c r="CP124" s="31">
        <f t="shared" si="200"/>
        <v>0</v>
      </c>
      <c r="CQ124" s="31">
        <f t="shared" si="201"/>
        <v>0</v>
      </c>
      <c r="CU124" s="88">
        <f t="shared" si="185"/>
        <v>0</v>
      </c>
      <c r="DC124" s="88">
        <f t="shared" si="202"/>
        <v>0</v>
      </c>
      <c r="DH124" s="32">
        <v>2</v>
      </c>
      <c r="DI124" s="32">
        <v>10</v>
      </c>
      <c r="DJ124" s="32">
        <v>9</v>
      </c>
      <c r="DK124" s="88">
        <f t="shared" si="203"/>
        <v>179</v>
      </c>
      <c r="DL124" s="32">
        <v>25</v>
      </c>
      <c r="DM124" s="32">
        <v>82</v>
      </c>
      <c r="DN124" s="32">
        <v>72</v>
      </c>
      <c r="DO124" s="32">
        <v>0</v>
      </c>
      <c r="DP124" s="32">
        <v>10</v>
      </c>
      <c r="DQ124" s="32">
        <v>19</v>
      </c>
      <c r="DR124" s="32">
        <v>14</v>
      </c>
      <c r="DS124" s="88">
        <f t="shared" si="204"/>
        <v>321</v>
      </c>
      <c r="DT124" s="32">
        <v>7</v>
      </c>
      <c r="DU124" s="32">
        <v>81</v>
      </c>
      <c r="DV124" s="32">
        <v>227</v>
      </c>
      <c r="DW124" s="32">
        <v>6</v>
      </c>
      <c r="EA124" s="88">
        <f t="shared" si="205"/>
        <v>0</v>
      </c>
      <c r="EF124" s="32">
        <v>3</v>
      </c>
      <c r="EG124" s="32">
        <v>9</v>
      </c>
      <c r="EH124" s="32">
        <v>11</v>
      </c>
      <c r="EI124" s="88">
        <f t="shared" si="206"/>
        <v>121</v>
      </c>
      <c r="EJ124" s="32">
        <v>39</v>
      </c>
      <c r="EK124" s="32">
        <v>41</v>
      </c>
      <c r="EL124" s="32">
        <v>41</v>
      </c>
      <c r="EM124" s="32">
        <v>0</v>
      </c>
      <c r="EQ124" s="88">
        <f t="shared" si="207"/>
        <v>0</v>
      </c>
      <c r="EV124" s="32">
        <v>1</v>
      </c>
      <c r="EW124" s="32">
        <v>2</v>
      </c>
      <c r="EX124" s="32">
        <v>2</v>
      </c>
      <c r="EY124" s="88">
        <f t="shared" si="208"/>
        <v>37</v>
      </c>
      <c r="EZ124" s="32">
        <v>3</v>
      </c>
      <c r="FA124" s="32">
        <v>19</v>
      </c>
      <c r="FB124" s="32">
        <v>15</v>
      </c>
      <c r="FC124" s="32">
        <v>0</v>
      </c>
      <c r="FG124" s="88">
        <f t="shared" si="209"/>
        <v>0</v>
      </c>
      <c r="FO124" s="88">
        <f t="shared" si="210"/>
        <v>0</v>
      </c>
      <c r="FW124" s="110">
        <f t="shared" si="211"/>
        <v>0</v>
      </c>
      <c r="GB124" s="110">
        <f t="shared" si="212"/>
        <v>1</v>
      </c>
      <c r="GC124" s="110">
        <f t="shared" si="213"/>
        <v>2</v>
      </c>
      <c r="GD124" s="110">
        <f t="shared" si="214"/>
        <v>2</v>
      </c>
      <c r="GE124" s="110">
        <f t="shared" si="215"/>
        <v>37</v>
      </c>
      <c r="GF124" s="110">
        <f t="shared" si="216"/>
        <v>3</v>
      </c>
      <c r="GG124" s="110">
        <f t="shared" si="217"/>
        <v>19</v>
      </c>
      <c r="GH124" s="110">
        <f t="shared" si="218"/>
        <v>15</v>
      </c>
      <c r="GI124" s="110">
        <f t="shared" si="219"/>
        <v>0</v>
      </c>
      <c r="GJ124" s="114">
        <f t="shared" si="243"/>
        <v>0.53646576465764684</v>
      </c>
      <c r="GK124" s="90">
        <f t="shared" si="244"/>
        <v>5.1118210862619806E-2</v>
      </c>
      <c r="GL124" s="92" t="s">
        <v>1600</v>
      </c>
      <c r="GM124" s="2" t="s">
        <v>1595</v>
      </c>
      <c r="GN124" s="92" t="s">
        <v>1484</v>
      </c>
      <c r="GO124" s="92" t="s">
        <v>1462</v>
      </c>
      <c r="GP124" s="92" t="s">
        <v>1385</v>
      </c>
      <c r="GQ124" s="2" t="s">
        <v>2142</v>
      </c>
      <c r="GR124" s="115">
        <v>345</v>
      </c>
      <c r="GS124" s="31">
        <f t="shared" si="220"/>
        <v>12</v>
      </c>
      <c r="GT124" s="31">
        <f t="shared" si="221"/>
        <v>23</v>
      </c>
      <c r="GU124" s="31">
        <f t="shared" si="222"/>
        <v>29</v>
      </c>
      <c r="GV124" s="31">
        <f t="shared" si="223"/>
        <v>500</v>
      </c>
      <c r="GW124" s="31">
        <f t="shared" si="224"/>
        <v>305</v>
      </c>
      <c r="GX124" s="31">
        <f t="shared" si="225"/>
        <v>468</v>
      </c>
    </row>
    <row r="125" spans="1:208" ht="15.75" hidden="1" customHeight="1" x14ac:dyDescent="0.25">
      <c r="A125" s="22" t="s">
        <v>1112</v>
      </c>
      <c r="B125" s="2" t="s">
        <v>112</v>
      </c>
      <c r="C125" s="116" t="s">
        <v>1123</v>
      </c>
      <c r="D125" s="35" t="s">
        <v>112</v>
      </c>
      <c r="E125" s="117"/>
      <c r="F125" s="117"/>
      <c r="G125" s="117"/>
      <c r="H125" s="117"/>
      <c r="I125" s="95"/>
      <c r="J125" s="118"/>
      <c r="K125" s="118"/>
      <c r="L125" s="118"/>
      <c r="M125" s="118"/>
      <c r="N125" s="119"/>
      <c r="O125" s="119"/>
      <c r="P125" s="120"/>
      <c r="Q125" s="120"/>
      <c r="R125" s="120"/>
      <c r="S125" s="70"/>
      <c r="T125" s="70"/>
      <c r="U125" s="70"/>
      <c r="V125" s="70"/>
      <c r="W125" s="70"/>
      <c r="X125" s="121"/>
      <c r="Y125" s="121"/>
      <c r="Z125" s="121"/>
      <c r="AA125" s="121"/>
      <c r="AB125" s="121"/>
      <c r="AC125" s="121"/>
      <c r="AD125" s="17"/>
      <c r="AE125" s="17"/>
      <c r="AF125" s="100"/>
      <c r="AG125" s="101"/>
      <c r="AH125" s="101"/>
      <c r="AI125" s="101"/>
      <c r="AJ125" s="101"/>
      <c r="AK125" s="101"/>
      <c r="AL125" s="101"/>
      <c r="AM125" s="101"/>
      <c r="AN125" s="102"/>
      <c r="AO125" s="103"/>
      <c r="AP125" s="74"/>
      <c r="AQ125" s="74"/>
      <c r="AR125" s="104"/>
      <c r="AS125" s="104"/>
      <c r="AT125" s="104"/>
      <c r="AU125" s="125"/>
      <c r="AV125" s="125"/>
      <c r="AW125" s="125"/>
      <c r="AX125" s="100"/>
      <c r="AY125" s="126"/>
      <c r="AZ125" s="126"/>
      <c r="BA125" s="126"/>
      <c r="BB125" s="126"/>
      <c r="BC125" s="126"/>
      <c r="BD125" s="126"/>
      <c r="BE125" s="126"/>
      <c r="BF125" s="82"/>
      <c r="BG125" s="82"/>
      <c r="BH125" s="83"/>
      <c r="BI125" s="83"/>
      <c r="BJ125" s="83"/>
      <c r="BK125" s="2">
        <v>111</v>
      </c>
      <c r="BL125" s="2">
        <v>125</v>
      </c>
      <c r="BM125" s="2">
        <v>94</v>
      </c>
      <c r="BN125" s="2">
        <v>68</v>
      </c>
      <c r="BO125" s="2">
        <v>28</v>
      </c>
      <c r="BP125" s="2">
        <v>33</v>
      </c>
      <c r="BQ125" s="109"/>
      <c r="BR125" s="109"/>
      <c r="BS125" s="110">
        <v>0</v>
      </c>
      <c r="BT125" s="109"/>
      <c r="BU125" s="109"/>
      <c r="BV125" s="109"/>
      <c r="BW125" s="109"/>
      <c r="BX125" s="84">
        <f t="shared" si="186"/>
        <v>0</v>
      </c>
      <c r="BY125" s="127"/>
      <c r="BZ125" s="109"/>
      <c r="CA125" s="109"/>
      <c r="CC125" s="112">
        <f t="shared" si="187"/>
        <v>0</v>
      </c>
      <c r="CD125" s="112">
        <f t="shared" si="188"/>
        <v>0</v>
      </c>
      <c r="CE125" s="112">
        <f t="shared" si="189"/>
        <v>0</v>
      </c>
      <c r="CF125" s="112">
        <f t="shared" si="190"/>
        <v>0</v>
      </c>
      <c r="CG125" s="112">
        <f t="shared" si="191"/>
        <v>0</v>
      </c>
      <c r="CH125" s="87">
        <f t="shared" si="192"/>
        <v>94</v>
      </c>
      <c r="CI125" s="31">
        <f t="shared" si="193"/>
        <v>122</v>
      </c>
      <c r="CJ125" s="31">
        <f t="shared" si="194"/>
        <v>0</v>
      </c>
      <c r="CK125" s="31">
        <f t="shared" si="195"/>
        <v>0</v>
      </c>
      <c r="CL125" s="31">
        <f t="shared" si="196"/>
        <v>0</v>
      </c>
      <c r="CM125" s="113">
        <f t="shared" si="197"/>
        <v>0</v>
      </c>
      <c r="CN125" s="31">
        <f t="shared" si="198"/>
        <v>0</v>
      </c>
      <c r="CO125" s="31">
        <f t="shared" si="199"/>
        <v>0</v>
      </c>
      <c r="CP125" s="31">
        <f t="shared" si="200"/>
        <v>0</v>
      </c>
      <c r="CQ125" s="31">
        <f t="shared" si="201"/>
        <v>0</v>
      </c>
      <c r="CU125" s="88">
        <f t="shared" si="185"/>
        <v>0</v>
      </c>
      <c r="DC125" s="88">
        <f t="shared" si="202"/>
        <v>0</v>
      </c>
      <c r="DK125" s="88">
        <f t="shared" si="203"/>
        <v>0</v>
      </c>
      <c r="DS125" s="88">
        <f t="shared" si="204"/>
        <v>0</v>
      </c>
      <c r="EA125" s="88">
        <f t="shared" si="205"/>
        <v>0</v>
      </c>
      <c r="EI125" s="88">
        <f t="shared" si="206"/>
        <v>0</v>
      </c>
      <c r="EQ125" s="88">
        <f t="shared" si="207"/>
        <v>0</v>
      </c>
      <c r="EY125" s="88">
        <f t="shared" si="208"/>
        <v>0</v>
      </c>
      <c r="FG125" s="88">
        <f t="shared" si="209"/>
        <v>0</v>
      </c>
      <c r="FO125" s="88">
        <f t="shared" si="210"/>
        <v>0</v>
      </c>
      <c r="FW125" s="110">
        <f t="shared" si="211"/>
        <v>0</v>
      </c>
      <c r="GB125" s="110">
        <f t="shared" si="212"/>
        <v>0</v>
      </c>
      <c r="GC125" s="110">
        <f t="shared" si="213"/>
        <v>0</v>
      </c>
      <c r="GD125" s="110">
        <f t="shared" si="214"/>
        <v>0</v>
      </c>
      <c r="GE125" s="110">
        <f t="shared" si="215"/>
        <v>0</v>
      </c>
      <c r="GF125" s="110">
        <f t="shared" si="216"/>
        <v>0</v>
      </c>
      <c r="GG125" s="110">
        <f t="shared" si="217"/>
        <v>0</v>
      </c>
      <c r="GH125" s="110">
        <f t="shared" si="218"/>
        <v>0</v>
      </c>
      <c r="GI125" s="110">
        <f t="shared" si="219"/>
        <v>0</v>
      </c>
      <c r="GJ125" s="114"/>
      <c r="GK125" s="90"/>
      <c r="GL125" s="2" t="s">
        <v>2170</v>
      </c>
      <c r="GM125" s="2" t="s">
        <v>2328</v>
      </c>
      <c r="GN125" s="2" t="s">
        <v>2328</v>
      </c>
      <c r="GO125" s="2" t="s">
        <v>2328</v>
      </c>
      <c r="GP125" s="2" t="s">
        <v>2328</v>
      </c>
      <c r="GQ125" s="2" t="s">
        <v>1499</v>
      </c>
      <c r="GR125" s="115">
        <v>132</v>
      </c>
      <c r="GS125" s="31">
        <f t="shared" si="220"/>
        <v>0</v>
      </c>
      <c r="GT125" s="31">
        <f t="shared" si="221"/>
        <v>0</v>
      </c>
      <c r="GU125" s="31">
        <f t="shared" si="222"/>
        <v>0</v>
      </c>
      <c r="GV125" s="31">
        <f t="shared" si="223"/>
        <v>0</v>
      </c>
      <c r="GW125" s="31">
        <f t="shared" si="224"/>
        <v>0</v>
      </c>
      <c r="GX125" s="31">
        <f t="shared" si="225"/>
        <v>0</v>
      </c>
    </row>
    <row r="126" spans="1:208" ht="15.75" hidden="1" customHeight="1" x14ac:dyDescent="0.25">
      <c r="A126" s="22" t="s">
        <v>1112</v>
      </c>
      <c r="B126" s="2" t="s">
        <v>112</v>
      </c>
      <c r="C126" s="116" t="s">
        <v>994</v>
      </c>
      <c r="D126" s="35" t="s">
        <v>112</v>
      </c>
      <c r="E126" s="117">
        <v>75</v>
      </c>
      <c r="F126" s="117">
        <v>204</v>
      </c>
      <c r="G126" s="117">
        <v>283</v>
      </c>
      <c r="H126" s="117">
        <v>562</v>
      </c>
      <c r="I126" s="95">
        <v>31</v>
      </c>
      <c r="J126" s="118">
        <v>91</v>
      </c>
      <c r="K126" s="118">
        <v>212</v>
      </c>
      <c r="L126" s="118">
        <v>316</v>
      </c>
      <c r="M126" s="118">
        <v>619</v>
      </c>
      <c r="N126" s="119">
        <v>59</v>
      </c>
      <c r="O126" s="119">
        <v>17</v>
      </c>
      <c r="P126" s="120">
        <v>312</v>
      </c>
      <c r="Q126" s="120">
        <v>378</v>
      </c>
      <c r="R126" s="120">
        <v>291</v>
      </c>
      <c r="S126" s="70">
        <f t="shared" ref="S126:S189" si="245">J126/P126</f>
        <v>0.29166666666666669</v>
      </c>
      <c r="T126" s="70">
        <f t="shared" ref="T126:T189" si="246">K126/Q126</f>
        <v>0.56084656084656082</v>
      </c>
      <c r="U126" s="70">
        <f t="shared" ref="U126:U189" si="247">((J126+K126+L126)-N126)/(P126+Q126+R126)</f>
        <v>0.5708460754332314</v>
      </c>
      <c r="V126" s="70">
        <f t="shared" ref="V126:V189" si="248">((K126+L126)-N126)/(Q126+R126)</f>
        <v>0.70104633781763825</v>
      </c>
      <c r="W126" s="70">
        <f t="shared" ref="W126:W189" si="249">(L126-N126)/R126</f>
        <v>0.88316151202749138</v>
      </c>
      <c r="X126" s="121">
        <v>386</v>
      </c>
      <c r="Y126" s="121">
        <v>312</v>
      </c>
      <c r="Z126" s="121">
        <v>378</v>
      </c>
      <c r="AA126" s="121">
        <v>291</v>
      </c>
      <c r="AB126" s="121">
        <v>81</v>
      </c>
      <c r="AC126" s="121">
        <v>95</v>
      </c>
      <c r="AD126" s="17">
        <v>14</v>
      </c>
      <c r="AE126" s="17">
        <v>32</v>
      </c>
      <c r="AF126" s="100">
        <v>35</v>
      </c>
      <c r="AG126" s="101">
        <v>85</v>
      </c>
      <c r="AH126" s="101">
        <v>185</v>
      </c>
      <c r="AI126" s="101">
        <v>281</v>
      </c>
      <c r="AJ126" s="101">
        <v>11</v>
      </c>
      <c r="AK126" s="101">
        <f t="shared" ref="AK126:AK189" si="250">AG126+AH126+AI126+AJ126</f>
        <v>562</v>
      </c>
      <c r="AL126" s="101">
        <f t="shared" ref="AL126:AL189" si="251">AM126-AJ126</f>
        <v>60</v>
      </c>
      <c r="AM126" s="101">
        <v>71</v>
      </c>
      <c r="AN126" s="102">
        <v>10</v>
      </c>
      <c r="AO126" s="103">
        <v>17</v>
      </c>
      <c r="AP126" s="74">
        <f t="shared" ref="AP126:AP189" si="252">AG126/Y126</f>
        <v>0.27243589743589741</v>
      </c>
      <c r="AQ126" s="74">
        <f t="shared" ref="AQ126:AQ189" si="253">AH126/Z126</f>
        <v>0.48941798941798942</v>
      </c>
      <c r="AR126" s="104">
        <f t="shared" ref="AR126:AR189" si="254">((AG126+AH126+AI126)-AL126)/(Y126+Z126+AA126)</f>
        <v>0.50050968399592255</v>
      </c>
      <c r="AS126" s="104">
        <f t="shared" ref="AS126:AS189" si="255">((AH126+AI126)-AL126)/(Z126+AA126)</f>
        <v>0.60687593423019437</v>
      </c>
      <c r="AT126" s="104">
        <f t="shared" ref="AT126:AT189" si="256">(AI126-AL126)/AA126</f>
        <v>0.75945017182130581</v>
      </c>
      <c r="AU126" s="105">
        <v>323</v>
      </c>
      <c r="AV126" s="105">
        <v>415</v>
      </c>
      <c r="AW126" s="105">
        <v>351</v>
      </c>
      <c r="AX126" s="100">
        <v>39</v>
      </c>
      <c r="AY126" s="106">
        <v>650</v>
      </c>
      <c r="AZ126" s="106">
        <v>93</v>
      </c>
      <c r="BA126" s="106">
        <v>246</v>
      </c>
      <c r="BB126" s="106">
        <v>296</v>
      </c>
      <c r="BC126" s="106">
        <v>15</v>
      </c>
      <c r="BD126" s="107">
        <v>61</v>
      </c>
      <c r="BE126" s="108">
        <v>5</v>
      </c>
      <c r="BF126" s="82">
        <f t="shared" ref="BF126:BF189" si="257">AZ126/AW126</f>
        <v>0.26495726495726496</v>
      </c>
      <c r="BG126" s="82">
        <f t="shared" ref="BG126:BG189" si="258">BA126/AV126</f>
        <v>0.59277108433734937</v>
      </c>
      <c r="BH126" s="83">
        <f t="shared" ref="BH126:BH189" si="259">((AZ126+BA126+BB126)-BD126)/(AW126+AV126+AU126)</f>
        <v>0.52708907254361803</v>
      </c>
      <c r="BI126" s="83">
        <f t="shared" ref="BI126:BI189" si="260">((BA126+BB126)-BD126)/(AV126+AU126)</f>
        <v>0.6517615176151762</v>
      </c>
      <c r="BJ126" s="83">
        <f t="shared" ref="BJ126:BJ189" si="261">(BB126-BD126)/AU126</f>
        <v>0.72755417956656343</v>
      </c>
      <c r="BK126" s="2">
        <v>337</v>
      </c>
      <c r="BL126" s="2">
        <v>447</v>
      </c>
      <c r="BM126" s="2">
        <v>322</v>
      </c>
      <c r="BN126" s="2">
        <v>250</v>
      </c>
      <c r="BO126" s="2">
        <v>96</v>
      </c>
      <c r="BP126" s="2">
        <v>98</v>
      </c>
      <c r="BQ126" s="109">
        <v>15</v>
      </c>
      <c r="BR126" s="109">
        <v>42</v>
      </c>
      <c r="BS126" s="110">
        <v>32</v>
      </c>
      <c r="BT126" s="109">
        <v>79</v>
      </c>
      <c r="BU126" s="109">
        <v>245</v>
      </c>
      <c r="BV126" s="109">
        <v>323</v>
      </c>
      <c r="BW126" s="109">
        <v>27</v>
      </c>
      <c r="BX126" s="84">
        <f t="shared" si="186"/>
        <v>674</v>
      </c>
      <c r="BY126" s="111">
        <v>2</v>
      </c>
      <c r="BZ126" s="109">
        <v>72</v>
      </c>
      <c r="CA126" s="109">
        <v>26</v>
      </c>
      <c r="CB126" s="2">
        <v>16</v>
      </c>
      <c r="CC126" s="112">
        <f t="shared" si="187"/>
        <v>0.23442136498516319</v>
      </c>
      <c r="CD126" s="112">
        <f t="shared" si="188"/>
        <v>0.54809843400447422</v>
      </c>
      <c r="CE126" s="112">
        <f t="shared" si="189"/>
        <v>0.51989150090415914</v>
      </c>
      <c r="CF126" s="112">
        <f t="shared" si="190"/>
        <v>0.64499349804941486</v>
      </c>
      <c r="CG126" s="112">
        <f t="shared" si="191"/>
        <v>0.77950310559006208</v>
      </c>
      <c r="CH126" s="87">
        <f t="shared" si="192"/>
        <v>71</v>
      </c>
      <c r="CI126" s="31">
        <f t="shared" si="193"/>
        <v>79</v>
      </c>
      <c r="CJ126" s="31">
        <f t="shared" si="194"/>
        <v>0</v>
      </c>
      <c r="CK126" s="31">
        <f t="shared" si="195"/>
        <v>0</v>
      </c>
      <c r="CL126" s="31">
        <f t="shared" si="196"/>
        <v>0</v>
      </c>
      <c r="CM126" s="113">
        <f t="shared" si="197"/>
        <v>0</v>
      </c>
      <c r="CN126" s="31">
        <f t="shared" si="198"/>
        <v>0</v>
      </c>
      <c r="CO126" s="31">
        <f t="shared" si="199"/>
        <v>0</v>
      </c>
      <c r="CP126" s="31">
        <f t="shared" si="200"/>
        <v>0</v>
      </c>
      <c r="CQ126" s="31">
        <f t="shared" si="201"/>
        <v>0</v>
      </c>
      <c r="CU126" s="88">
        <f t="shared" si="185"/>
        <v>0</v>
      </c>
      <c r="DC126" s="88">
        <f t="shared" si="202"/>
        <v>0</v>
      </c>
      <c r="DH126" s="32">
        <v>4</v>
      </c>
      <c r="DI126" s="32">
        <v>24</v>
      </c>
      <c r="DJ126" s="32">
        <v>18</v>
      </c>
      <c r="DK126" s="88">
        <f t="shared" si="203"/>
        <v>386</v>
      </c>
      <c r="DL126" s="32">
        <v>72</v>
      </c>
      <c r="DM126" s="32">
        <v>146</v>
      </c>
      <c r="DN126" s="32">
        <v>157</v>
      </c>
      <c r="DO126" s="32">
        <v>11</v>
      </c>
      <c r="DP126" s="32">
        <v>8</v>
      </c>
      <c r="DQ126" s="32">
        <v>13</v>
      </c>
      <c r="DR126" s="32">
        <v>10</v>
      </c>
      <c r="DS126" s="88">
        <f t="shared" si="204"/>
        <v>231</v>
      </c>
      <c r="DT126" s="32">
        <v>1</v>
      </c>
      <c r="DU126" s="32">
        <v>69</v>
      </c>
      <c r="DV126" s="32">
        <v>146</v>
      </c>
      <c r="DW126" s="32">
        <v>15</v>
      </c>
      <c r="DX126" s="32">
        <v>1</v>
      </c>
      <c r="DY126" s="32">
        <v>1</v>
      </c>
      <c r="DZ126" s="32">
        <v>1</v>
      </c>
      <c r="EA126" s="88">
        <f t="shared" si="205"/>
        <v>12</v>
      </c>
      <c r="EB126" s="32">
        <v>4</v>
      </c>
      <c r="EC126" s="32">
        <v>5</v>
      </c>
      <c r="ED126" s="32">
        <v>3</v>
      </c>
      <c r="EF126" s="32">
        <v>1</v>
      </c>
      <c r="EG126" s="32">
        <v>1</v>
      </c>
      <c r="EH126" s="32">
        <v>1</v>
      </c>
      <c r="EI126" s="88">
        <f t="shared" si="206"/>
        <v>14</v>
      </c>
      <c r="EJ126" s="32">
        <v>2</v>
      </c>
      <c r="EK126" s="32">
        <v>6</v>
      </c>
      <c r="EL126" s="32">
        <v>6</v>
      </c>
      <c r="EM126" s="32">
        <v>0</v>
      </c>
      <c r="EQ126" s="88">
        <f t="shared" si="207"/>
        <v>0</v>
      </c>
      <c r="EV126" s="32">
        <v>1</v>
      </c>
      <c r="EW126" s="32">
        <v>3</v>
      </c>
      <c r="EX126" s="32">
        <v>2</v>
      </c>
      <c r="EY126" s="88">
        <f t="shared" si="208"/>
        <v>31</v>
      </c>
      <c r="EZ126" s="32">
        <v>0</v>
      </c>
      <c r="FA126" s="32">
        <v>19</v>
      </c>
      <c r="FB126" s="32">
        <v>11</v>
      </c>
      <c r="FC126" s="32">
        <v>1</v>
      </c>
      <c r="FG126" s="88">
        <f t="shared" si="209"/>
        <v>0</v>
      </c>
      <c r="FO126" s="88">
        <f t="shared" si="210"/>
        <v>0</v>
      </c>
      <c r="FW126" s="110">
        <f t="shared" si="211"/>
        <v>0</v>
      </c>
      <c r="GB126" s="110">
        <f t="shared" si="212"/>
        <v>1</v>
      </c>
      <c r="GC126" s="110">
        <f t="shared" si="213"/>
        <v>3</v>
      </c>
      <c r="GD126" s="110">
        <f t="shared" si="214"/>
        <v>2</v>
      </c>
      <c r="GE126" s="110">
        <f t="shared" si="215"/>
        <v>31</v>
      </c>
      <c r="GF126" s="110">
        <f t="shared" si="216"/>
        <v>0</v>
      </c>
      <c r="GG126" s="110">
        <f t="shared" si="217"/>
        <v>19</v>
      </c>
      <c r="GH126" s="110">
        <f t="shared" si="218"/>
        <v>11</v>
      </c>
      <c r="GI126" s="110">
        <f t="shared" si="219"/>
        <v>1</v>
      </c>
      <c r="GJ126" s="114">
        <f t="shared" ref="GJ126:GJ189" si="262">(CG126-W126)/W126</f>
        <v>-0.11737196993498804</v>
      </c>
      <c r="GK126" s="90">
        <f t="shared" ref="GK126:GK189" si="263">(BX126-AY126)/AY126</f>
        <v>3.6923076923076927E-2</v>
      </c>
      <c r="GL126" s="2" t="s">
        <v>1903</v>
      </c>
      <c r="GM126" s="2" t="s">
        <v>1460</v>
      </c>
      <c r="GN126" s="92" t="s">
        <v>1547</v>
      </c>
      <c r="GO126" s="2" t="s">
        <v>1944</v>
      </c>
      <c r="GP126" s="2" t="s">
        <v>1845</v>
      </c>
      <c r="GQ126" s="2" t="s">
        <v>2127</v>
      </c>
      <c r="GR126" s="115">
        <v>449</v>
      </c>
      <c r="GS126" s="31">
        <f t="shared" si="220"/>
        <v>13</v>
      </c>
      <c r="GT126" s="31">
        <f t="shared" si="221"/>
        <v>29</v>
      </c>
      <c r="GU126" s="31">
        <f t="shared" si="222"/>
        <v>38</v>
      </c>
      <c r="GV126" s="31">
        <f t="shared" si="223"/>
        <v>629</v>
      </c>
      <c r="GW126" s="31">
        <f t="shared" si="224"/>
        <v>332</v>
      </c>
      <c r="GX126" s="31">
        <f t="shared" si="225"/>
        <v>552</v>
      </c>
    </row>
    <row r="127" spans="1:208" ht="15.75" hidden="1" customHeight="1" x14ac:dyDescent="0.25">
      <c r="A127" s="22" t="s">
        <v>1112</v>
      </c>
      <c r="B127" s="2" t="s">
        <v>112</v>
      </c>
      <c r="C127" s="116" t="s">
        <v>117</v>
      </c>
      <c r="D127" s="35" t="s">
        <v>112</v>
      </c>
      <c r="E127" s="117">
        <v>3</v>
      </c>
      <c r="F127" s="117">
        <v>27</v>
      </c>
      <c r="G127" s="117">
        <v>44</v>
      </c>
      <c r="H127" s="117">
        <v>74</v>
      </c>
      <c r="I127" s="95">
        <v>4</v>
      </c>
      <c r="J127" s="118">
        <v>3</v>
      </c>
      <c r="K127" s="118">
        <v>22</v>
      </c>
      <c r="L127" s="118">
        <v>66</v>
      </c>
      <c r="M127" s="118">
        <v>91</v>
      </c>
      <c r="N127" s="119">
        <v>5</v>
      </c>
      <c r="O127" s="119">
        <v>6</v>
      </c>
      <c r="P127" s="120">
        <v>77</v>
      </c>
      <c r="Q127" s="120">
        <v>78</v>
      </c>
      <c r="R127" s="120">
        <v>85</v>
      </c>
      <c r="S127" s="70">
        <f t="shared" si="245"/>
        <v>3.896103896103896E-2</v>
      </c>
      <c r="T127" s="70">
        <f t="shared" si="246"/>
        <v>0.28205128205128205</v>
      </c>
      <c r="U127" s="70">
        <f t="shared" si="247"/>
        <v>0.35833333333333334</v>
      </c>
      <c r="V127" s="70">
        <f t="shared" si="248"/>
        <v>0.50920245398773001</v>
      </c>
      <c r="W127" s="70">
        <f t="shared" si="249"/>
        <v>0.71764705882352942</v>
      </c>
      <c r="X127" s="121">
        <v>83</v>
      </c>
      <c r="Y127" s="121">
        <v>77</v>
      </c>
      <c r="Z127" s="121">
        <v>78</v>
      </c>
      <c r="AA127" s="121">
        <v>85</v>
      </c>
      <c r="AB127" s="121">
        <v>18</v>
      </c>
      <c r="AC127" s="121">
        <v>29</v>
      </c>
      <c r="AD127" s="17">
        <v>3</v>
      </c>
      <c r="AE127" s="17">
        <v>4</v>
      </c>
      <c r="AF127" s="100">
        <v>5</v>
      </c>
      <c r="AG127" s="101">
        <v>1</v>
      </c>
      <c r="AH127" s="101">
        <v>22</v>
      </c>
      <c r="AI127" s="101">
        <v>58</v>
      </c>
      <c r="AJ127" s="101">
        <v>0</v>
      </c>
      <c r="AK127" s="101">
        <f t="shared" si="250"/>
        <v>81</v>
      </c>
      <c r="AL127" s="101">
        <f t="shared" si="251"/>
        <v>6</v>
      </c>
      <c r="AM127" s="101">
        <v>6</v>
      </c>
      <c r="AN127" s="102">
        <v>1</v>
      </c>
      <c r="AO127" s="103">
        <v>10</v>
      </c>
      <c r="AP127" s="74">
        <f t="shared" si="252"/>
        <v>1.2987012987012988E-2</v>
      </c>
      <c r="AQ127" s="74">
        <f t="shared" si="253"/>
        <v>0.28205128205128205</v>
      </c>
      <c r="AR127" s="104">
        <f t="shared" si="254"/>
        <v>0.3125</v>
      </c>
      <c r="AS127" s="104">
        <f t="shared" si="255"/>
        <v>0.45398773006134968</v>
      </c>
      <c r="AT127" s="104">
        <f t="shared" si="256"/>
        <v>0.61176470588235299</v>
      </c>
      <c r="AU127" s="105">
        <v>82</v>
      </c>
      <c r="AV127" s="105">
        <v>96</v>
      </c>
      <c r="AW127" s="105">
        <v>65</v>
      </c>
      <c r="AX127" s="100">
        <v>6</v>
      </c>
      <c r="AY127" s="106">
        <v>98</v>
      </c>
      <c r="AZ127" s="106">
        <v>15</v>
      </c>
      <c r="BA127" s="106">
        <v>43</v>
      </c>
      <c r="BB127" s="106">
        <v>40</v>
      </c>
      <c r="BC127" s="106">
        <v>0</v>
      </c>
      <c r="BD127" s="107">
        <v>3</v>
      </c>
      <c r="BE127" s="108">
        <v>4</v>
      </c>
      <c r="BF127" s="82">
        <f t="shared" si="257"/>
        <v>0.23076923076923078</v>
      </c>
      <c r="BG127" s="82">
        <f t="shared" si="258"/>
        <v>0.44791666666666669</v>
      </c>
      <c r="BH127" s="83">
        <f t="shared" si="259"/>
        <v>0.39094650205761317</v>
      </c>
      <c r="BI127" s="83">
        <f t="shared" si="260"/>
        <v>0.449438202247191</v>
      </c>
      <c r="BJ127" s="83">
        <f t="shared" si="261"/>
        <v>0.45121951219512196</v>
      </c>
      <c r="BK127" s="2">
        <v>71</v>
      </c>
      <c r="BL127" s="2">
        <v>108</v>
      </c>
      <c r="BM127" s="2">
        <v>60</v>
      </c>
      <c r="BN127" s="2">
        <v>41</v>
      </c>
      <c r="BO127" s="2">
        <v>16</v>
      </c>
      <c r="BP127" s="2">
        <v>14</v>
      </c>
      <c r="BQ127" s="109">
        <v>3</v>
      </c>
      <c r="BR127" s="109">
        <v>6</v>
      </c>
      <c r="BS127" s="110">
        <v>6</v>
      </c>
      <c r="BT127" s="109">
        <v>12</v>
      </c>
      <c r="BU127" s="109">
        <v>36</v>
      </c>
      <c r="BV127" s="109">
        <v>61</v>
      </c>
      <c r="BW127" s="109">
        <v>1</v>
      </c>
      <c r="BX127" s="84">
        <f t="shared" si="186"/>
        <v>110</v>
      </c>
      <c r="BY127" s="111">
        <v>0</v>
      </c>
      <c r="BZ127" s="109">
        <v>7</v>
      </c>
      <c r="CA127" s="109">
        <v>1</v>
      </c>
      <c r="CB127" s="2">
        <v>4</v>
      </c>
      <c r="CC127" s="112">
        <f t="shared" si="187"/>
        <v>0.16901408450704225</v>
      </c>
      <c r="CD127" s="112">
        <f t="shared" si="188"/>
        <v>0.33333333333333331</v>
      </c>
      <c r="CE127" s="112">
        <f t="shared" si="189"/>
        <v>0.42677824267782427</v>
      </c>
      <c r="CF127" s="112">
        <f t="shared" si="190"/>
        <v>0.5357142857142857</v>
      </c>
      <c r="CG127" s="112">
        <f t="shared" si="191"/>
        <v>0.9</v>
      </c>
      <c r="CH127" s="87">
        <f t="shared" si="192"/>
        <v>6</v>
      </c>
      <c r="CI127" s="31">
        <f t="shared" si="193"/>
        <v>11</v>
      </c>
      <c r="CJ127" s="31">
        <f t="shared" si="194"/>
        <v>0</v>
      </c>
      <c r="CK127" s="31">
        <f t="shared" si="195"/>
        <v>0</v>
      </c>
      <c r="CL127" s="31">
        <f t="shared" si="196"/>
        <v>0</v>
      </c>
      <c r="CM127" s="113">
        <f t="shared" si="197"/>
        <v>0</v>
      </c>
      <c r="CN127" s="31">
        <f t="shared" si="198"/>
        <v>0</v>
      </c>
      <c r="CO127" s="31">
        <f t="shared" si="199"/>
        <v>0</v>
      </c>
      <c r="CP127" s="31">
        <f t="shared" si="200"/>
        <v>0</v>
      </c>
      <c r="CQ127" s="31">
        <f t="shared" si="201"/>
        <v>0</v>
      </c>
      <c r="CU127" s="88">
        <f t="shared" si="185"/>
        <v>0</v>
      </c>
      <c r="DC127" s="88">
        <f t="shared" si="202"/>
        <v>0</v>
      </c>
      <c r="DH127" s="32">
        <v>1</v>
      </c>
      <c r="DI127" s="32">
        <v>4</v>
      </c>
      <c r="DJ127" s="32">
        <v>4</v>
      </c>
      <c r="DK127" s="88">
        <f t="shared" si="203"/>
        <v>69</v>
      </c>
      <c r="DL127" s="32">
        <v>12</v>
      </c>
      <c r="DM127" s="32">
        <v>17</v>
      </c>
      <c r="DN127" s="32">
        <v>39</v>
      </c>
      <c r="DO127" s="32">
        <v>1</v>
      </c>
      <c r="DP127" s="32">
        <v>1</v>
      </c>
      <c r="DQ127" s="32">
        <v>1</v>
      </c>
      <c r="DR127" s="32">
        <v>1</v>
      </c>
      <c r="DS127" s="88">
        <f t="shared" si="204"/>
        <v>25</v>
      </c>
      <c r="DT127" s="32">
        <v>0</v>
      </c>
      <c r="DU127" s="32">
        <v>9</v>
      </c>
      <c r="DV127" s="32">
        <v>16</v>
      </c>
      <c r="DW127" s="32">
        <v>0</v>
      </c>
      <c r="EA127" s="88">
        <f t="shared" si="205"/>
        <v>0</v>
      </c>
      <c r="EI127" s="88">
        <f t="shared" si="206"/>
        <v>0</v>
      </c>
      <c r="EQ127" s="88">
        <f t="shared" si="207"/>
        <v>0</v>
      </c>
      <c r="EV127" s="32">
        <v>1</v>
      </c>
      <c r="EW127" s="32">
        <v>1</v>
      </c>
      <c r="EX127" s="32">
        <v>1</v>
      </c>
      <c r="EY127" s="88">
        <f t="shared" si="208"/>
        <v>16</v>
      </c>
      <c r="EZ127" s="32">
        <v>0</v>
      </c>
      <c r="FA127" s="32">
        <v>10</v>
      </c>
      <c r="FB127" s="32">
        <v>6</v>
      </c>
      <c r="FC127" s="32">
        <v>0</v>
      </c>
      <c r="FG127" s="88">
        <f t="shared" si="209"/>
        <v>0</v>
      </c>
      <c r="FO127" s="88">
        <f t="shared" si="210"/>
        <v>0</v>
      </c>
      <c r="FW127" s="110">
        <f t="shared" si="211"/>
        <v>0</v>
      </c>
      <c r="GB127" s="110">
        <f t="shared" si="212"/>
        <v>1</v>
      </c>
      <c r="GC127" s="110">
        <f t="shared" si="213"/>
        <v>1</v>
      </c>
      <c r="GD127" s="110">
        <f t="shared" si="214"/>
        <v>1</v>
      </c>
      <c r="GE127" s="110">
        <f t="shared" si="215"/>
        <v>16</v>
      </c>
      <c r="GF127" s="110">
        <f t="shared" si="216"/>
        <v>0</v>
      </c>
      <c r="GG127" s="110">
        <f t="shared" si="217"/>
        <v>10</v>
      </c>
      <c r="GH127" s="110">
        <f t="shared" si="218"/>
        <v>6</v>
      </c>
      <c r="GI127" s="110">
        <f t="shared" si="219"/>
        <v>0</v>
      </c>
      <c r="GJ127" s="114">
        <f t="shared" si="262"/>
        <v>0.25409836065573771</v>
      </c>
      <c r="GK127" s="90">
        <f t="shared" si="263"/>
        <v>0.12244897959183673</v>
      </c>
      <c r="GL127" s="92" t="s">
        <v>1843</v>
      </c>
      <c r="GM127" s="2" t="s">
        <v>2149</v>
      </c>
      <c r="GN127" s="92" t="s">
        <v>1899</v>
      </c>
      <c r="GO127" s="2" t="s">
        <v>2251</v>
      </c>
      <c r="GP127" s="92" t="s">
        <v>1826</v>
      </c>
      <c r="GQ127" s="2" t="s">
        <v>1825</v>
      </c>
      <c r="GR127" s="115">
        <v>110</v>
      </c>
      <c r="GS127" s="31">
        <f t="shared" si="220"/>
        <v>2</v>
      </c>
      <c r="GT127" s="31">
        <f t="shared" si="221"/>
        <v>5</v>
      </c>
      <c r="GU127" s="31">
        <f t="shared" si="222"/>
        <v>5</v>
      </c>
      <c r="GV127" s="31">
        <f t="shared" si="223"/>
        <v>94</v>
      </c>
      <c r="GW127" s="31">
        <f t="shared" si="224"/>
        <v>56</v>
      </c>
      <c r="GX127" s="31">
        <f t="shared" si="225"/>
        <v>82</v>
      </c>
    </row>
    <row r="128" spans="1:208" ht="15.75" hidden="1" customHeight="1" x14ac:dyDescent="0.25">
      <c r="A128" s="22" t="s">
        <v>1112</v>
      </c>
      <c r="B128" s="2" t="s">
        <v>112</v>
      </c>
      <c r="C128" s="116" t="s">
        <v>118</v>
      </c>
      <c r="D128" s="35" t="s">
        <v>112</v>
      </c>
      <c r="E128" s="117">
        <v>11</v>
      </c>
      <c r="F128" s="117">
        <v>41</v>
      </c>
      <c r="G128" s="117">
        <v>63</v>
      </c>
      <c r="H128" s="117">
        <v>115</v>
      </c>
      <c r="I128" s="95">
        <v>9</v>
      </c>
      <c r="J128" s="118">
        <v>20</v>
      </c>
      <c r="K128" s="118">
        <v>54</v>
      </c>
      <c r="L128" s="118">
        <v>64</v>
      </c>
      <c r="M128" s="118">
        <v>138</v>
      </c>
      <c r="N128" s="119">
        <v>10</v>
      </c>
      <c r="O128" s="119">
        <v>2</v>
      </c>
      <c r="P128" s="120">
        <v>69</v>
      </c>
      <c r="Q128" s="120">
        <v>106</v>
      </c>
      <c r="R128" s="120">
        <v>74</v>
      </c>
      <c r="S128" s="70">
        <f t="shared" si="245"/>
        <v>0.28985507246376813</v>
      </c>
      <c r="T128" s="70">
        <f t="shared" si="246"/>
        <v>0.50943396226415094</v>
      </c>
      <c r="U128" s="70">
        <f t="shared" si="247"/>
        <v>0.51405622489959835</v>
      </c>
      <c r="V128" s="70">
        <f t="shared" si="248"/>
        <v>0.6</v>
      </c>
      <c r="W128" s="70">
        <f t="shared" si="249"/>
        <v>0.72972972972972971</v>
      </c>
      <c r="X128" s="121">
        <v>106</v>
      </c>
      <c r="Y128" s="121">
        <v>69</v>
      </c>
      <c r="Z128" s="121">
        <v>106</v>
      </c>
      <c r="AA128" s="121">
        <v>74</v>
      </c>
      <c r="AB128" s="121">
        <v>26</v>
      </c>
      <c r="AC128" s="121">
        <v>29</v>
      </c>
      <c r="AD128" s="17">
        <v>5</v>
      </c>
      <c r="AE128" s="17">
        <v>9</v>
      </c>
      <c r="AF128" s="100">
        <v>8</v>
      </c>
      <c r="AG128" s="101">
        <v>11</v>
      </c>
      <c r="AH128" s="101">
        <v>59</v>
      </c>
      <c r="AI128" s="101">
        <v>62</v>
      </c>
      <c r="AJ128" s="101">
        <v>5</v>
      </c>
      <c r="AK128" s="101">
        <f t="shared" si="250"/>
        <v>137</v>
      </c>
      <c r="AL128" s="101">
        <f t="shared" si="251"/>
        <v>19</v>
      </c>
      <c r="AM128" s="101">
        <v>24</v>
      </c>
      <c r="AN128" s="102">
        <v>3</v>
      </c>
      <c r="AO128" s="103">
        <v>6</v>
      </c>
      <c r="AP128" s="74">
        <f t="shared" si="252"/>
        <v>0.15942028985507245</v>
      </c>
      <c r="AQ128" s="74">
        <f t="shared" si="253"/>
        <v>0.55660377358490565</v>
      </c>
      <c r="AR128" s="104">
        <f t="shared" si="254"/>
        <v>0.45381526104417669</v>
      </c>
      <c r="AS128" s="104">
        <f t="shared" si="255"/>
        <v>0.56666666666666665</v>
      </c>
      <c r="AT128" s="104">
        <f t="shared" si="256"/>
        <v>0.58108108108108103</v>
      </c>
      <c r="AU128" s="105">
        <v>61</v>
      </c>
      <c r="AV128" s="105">
        <v>86</v>
      </c>
      <c r="AW128" s="105">
        <v>71</v>
      </c>
      <c r="AX128" s="100">
        <v>8</v>
      </c>
      <c r="AY128" s="106">
        <v>147</v>
      </c>
      <c r="AZ128" s="106">
        <v>13</v>
      </c>
      <c r="BA128" s="106">
        <v>39</v>
      </c>
      <c r="BB128" s="106">
        <v>88</v>
      </c>
      <c r="BC128" s="106">
        <v>7</v>
      </c>
      <c r="BD128" s="107">
        <v>19</v>
      </c>
      <c r="BE128" s="108">
        <v>5</v>
      </c>
      <c r="BF128" s="82">
        <f t="shared" si="257"/>
        <v>0.18309859154929578</v>
      </c>
      <c r="BG128" s="82">
        <f t="shared" si="258"/>
        <v>0.45348837209302323</v>
      </c>
      <c r="BH128" s="83">
        <f t="shared" si="259"/>
        <v>0.55504587155963303</v>
      </c>
      <c r="BI128" s="83">
        <f t="shared" si="260"/>
        <v>0.73469387755102045</v>
      </c>
      <c r="BJ128" s="83">
        <f t="shared" si="261"/>
        <v>1.1311475409836065</v>
      </c>
      <c r="BK128" s="2">
        <v>78</v>
      </c>
      <c r="BL128" s="2">
        <v>91</v>
      </c>
      <c r="BM128" s="2">
        <v>74</v>
      </c>
      <c r="BN128" s="2">
        <v>57</v>
      </c>
      <c r="BO128" s="2">
        <v>16</v>
      </c>
      <c r="BP128" s="2">
        <v>16</v>
      </c>
      <c r="BQ128" s="109">
        <v>4</v>
      </c>
      <c r="BR128" s="109">
        <v>9</v>
      </c>
      <c r="BS128" s="110">
        <v>11</v>
      </c>
      <c r="BT128" s="109">
        <v>16</v>
      </c>
      <c r="BU128" s="109">
        <v>60</v>
      </c>
      <c r="BV128" s="109">
        <v>64</v>
      </c>
      <c r="BW128" s="109">
        <v>4</v>
      </c>
      <c r="BX128" s="84">
        <f t="shared" si="186"/>
        <v>144</v>
      </c>
      <c r="BY128" s="111">
        <v>3</v>
      </c>
      <c r="BZ128" s="109">
        <v>16</v>
      </c>
      <c r="CA128" s="109">
        <v>4</v>
      </c>
      <c r="CB128" s="2">
        <v>9</v>
      </c>
      <c r="CC128" s="112">
        <f t="shared" si="187"/>
        <v>0.20512820512820512</v>
      </c>
      <c r="CD128" s="112">
        <f t="shared" si="188"/>
        <v>0.65934065934065933</v>
      </c>
      <c r="CE128" s="112">
        <f t="shared" si="189"/>
        <v>0.51028806584362141</v>
      </c>
      <c r="CF128" s="112">
        <f t="shared" si="190"/>
        <v>0.65454545454545454</v>
      </c>
      <c r="CG128" s="112">
        <f t="shared" si="191"/>
        <v>0.64864864864864868</v>
      </c>
      <c r="CH128" s="87">
        <f t="shared" si="192"/>
        <v>26</v>
      </c>
      <c r="CI128" s="31">
        <f t="shared" si="193"/>
        <v>17</v>
      </c>
      <c r="CJ128" s="31">
        <f t="shared" si="194"/>
        <v>0</v>
      </c>
      <c r="CK128" s="31">
        <f t="shared" si="195"/>
        <v>0</v>
      </c>
      <c r="CL128" s="31">
        <f t="shared" si="196"/>
        <v>0</v>
      </c>
      <c r="CM128" s="113">
        <f t="shared" si="197"/>
        <v>0</v>
      </c>
      <c r="CN128" s="31">
        <f t="shared" si="198"/>
        <v>0</v>
      </c>
      <c r="CO128" s="31">
        <f t="shared" si="199"/>
        <v>0</v>
      </c>
      <c r="CP128" s="31">
        <f t="shared" si="200"/>
        <v>0</v>
      </c>
      <c r="CQ128" s="31">
        <f t="shared" si="201"/>
        <v>0</v>
      </c>
      <c r="CU128" s="88">
        <f t="shared" si="185"/>
        <v>0</v>
      </c>
      <c r="DC128" s="88">
        <f t="shared" si="202"/>
        <v>0</v>
      </c>
      <c r="DH128" s="32">
        <v>1</v>
      </c>
      <c r="DI128" s="32">
        <v>5</v>
      </c>
      <c r="DJ128" s="32">
        <v>7</v>
      </c>
      <c r="DK128" s="88">
        <f t="shared" si="203"/>
        <v>89</v>
      </c>
      <c r="DL128" s="32">
        <v>10</v>
      </c>
      <c r="DM128" s="32">
        <v>23</v>
      </c>
      <c r="DN128" s="32">
        <v>53</v>
      </c>
      <c r="DO128" s="32">
        <v>3</v>
      </c>
      <c r="DP128" s="32">
        <v>3</v>
      </c>
      <c r="DQ128" s="32">
        <v>4</v>
      </c>
      <c r="DR128" s="32">
        <v>4</v>
      </c>
      <c r="DS128" s="88">
        <f t="shared" si="204"/>
        <v>55</v>
      </c>
      <c r="DT128" s="32">
        <v>6</v>
      </c>
      <c r="DU128" s="32">
        <v>37</v>
      </c>
      <c r="DV128" s="32">
        <v>11</v>
      </c>
      <c r="DW128" s="32">
        <v>1</v>
      </c>
      <c r="EA128" s="88">
        <f t="shared" si="205"/>
        <v>0</v>
      </c>
      <c r="EI128" s="88">
        <f t="shared" si="206"/>
        <v>0</v>
      </c>
      <c r="EQ128" s="88">
        <f t="shared" si="207"/>
        <v>0</v>
      </c>
      <c r="EY128" s="88">
        <f t="shared" si="208"/>
        <v>0</v>
      </c>
      <c r="FG128" s="88">
        <f t="shared" si="209"/>
        <v>0</v>
      </c>
      <c r="FO128" s="88">
        <f t="shared" si="210"/>
        <v>0</v>
      </c>
      <c r="FW128" s="110">
        <f t="shared" si="211"/>
        <v>0</v>
      </c>
      <c r="GB128" s="110">
        <f t="shared" si="212"/>
        <v>0</v>
      </c>
      <c r="GC128" s="110">
        <f t="shared" si="213"/>
        <v>0</v>
      </c>
      <c r="GD128" s="110">
        <f t="shared" si="214"/>
        <v>0</v>
      </c>
      <c r="GE128" s="110">
        <f t="shared" si="215"/>
        <v>0</v>
      </c>
      <c r="GF128" s="110">
        <f t="shared" si="216"/>
        <v>0</v>
      </c>
      <c r="GG128" s="110">
        <f t="shared" si="217"/>
        <v>0</v>
      </c>
      <c r="GH128" s="110">
        <f t="shared" si="218"/>
        <v>0</v>
      </c>
      <c r="GI128" s="110">
        <f t="shared" si="219"/>
        <v>0</v>
      </c>
      <c r="GJ128" s="114">
        <f t="shared" si="262"/>
        <v>-0.11111111111111105</v>
      </c>
      <c r="GK128" s="90">
        <f t="shared" si="263"/>
        <v>-2.0408163265306121E-2</v>
      </c>
      <c r="GL128" s="2" t="s">
        <v>1812</v>
      </c>
      <c r="GM128" s="92" t="s">
        <v>1571</v>
      </c>
      <c r="GN128" s="92" t="s">
        <v>1566</v>
      </c>
      <c r="GO128" s="2" t="s">
        <v>1675</v>
      </c>
      <c r="GP128" s="92" t="s">
        <v>1977</v>
      </c>
      <c r="GQ128" s="2" t="s">
        <v>1635</v>
      </c>
      <c r="GR128" s="115">
        <v>88</v>
      </c>
      <c r="GS128" s="31">
        <f t="shared" si="220"/>
        <v>4</v>
      </c>
      <c r="GT128" s="31">
        <f t="shared" si="221"/>
        <v>11</v>
      </c>
      <c r="GU128" s="31">
        <f t="shared" si="222"/>
        <v>9</v>
      </c>
      <c r="GV128" s="31">
        <f t="shared" si="223"/>
        <v>144</v>
      </c>
      <c r="GW128" s="31">
        <f t="shared" si="224"/>
        <v>68</v>
      </c>
      <c r="GX128" s="31">
        <f t="shared" si="225"/>
        <v>128</v>
      </c>
    </row>
    <row r="129" spans="1:206" ht="15.75" hidden="1" customHeight="1" x14ac:dyDescent="0.25">
      <c r="A129" s="22" t="s">
        <v>1112</v>
      </c>
      <c r="B129" s="2" t="s">
        <v>112</v>
      </c>
      <c r="C129" s="116" t="s">
        <v>119</v>
      </c>
      <c r="D129" s="35" t="s">
        <v>112</v>
      </c>
      <c r="E129" s="117">
        <v>29</v>
      </c>
      <c r="F129" s="117">
        <v>94</v>
      </c>
      <c r="G129" s="117">
        <v>118</v>
      </c>
      <c r="H129" s="117">
        <v>241</v>
      </c>
      <c r="I129" s="95">
        <v>15</v>
      </c>
      <c r="J129" s="118">
        <v>41</v>
      </c>
      <c r="K129" s="118">
        <v>101</v>
      </c>
      <c r="L129" s="118">
        <v>132</v>
      </c>
      <c r="M129" s="118">
        <v>274</v>
      </c>
      <c r="N129" s="119">
        <v>23</v>
      </c>
      <c r="O129" s="119">
        <v>21</v>
      </c>
      <c r="P129" s="120">
        <v>183</v>
      </c>
      <c r="Q129" s="120">
        <v>196</v>
      </c>
      <c r="R129" s="120">
        <v>153</v>
      </c>
      <c r="S129" s="70">
        <f t="shared" si="245"/>
        <v>0.22404371584699453</v>
      </c>
      <c r="T129" s="70">
        <f t="shared" si="246"/>
        <v>0.51530612244897955</v>
      </c>
      <c r="U129" s="70">
        <f t="shared" si="247"/>
        <v>0.4718045112781955</v>
      </c>
      <c r="V129" s="70">
        <f t="shared" si="248"/>
        <v>0.60171919770773641</v>
      </c>
      <c r="W129" s="70">
        <f t="shared" si="249"/>
        <v>0.71241830065359479</v>
      </c>
      <c r="X129" s="121">
        <v>191</v>
      </c>
      <c r="Y129" s="121">
        <v>183</v>
      </c>
      <c r="Z129" s="121">
        <v>196</v>
      </c>
      <c r="AA129" s="121">
        <v>153</v>
      </c>
      <c r="AB129" s="121">
        <v>51</v>
      </c>
      <c r="AC129" s="121">
        <v>42</v>
      </c>
      <c r="AD129" s="17">
        <v>10</v>
      </c>
      <c r="AE129" s="17">
        <v>14</v>
      </c>
      <c r="AF129" s="100">
        <v>15</v>
      </c>
      <c r="AG129" s="101">
        <v>29</v>
      </c>
      <c r="AH129" s="101">
        <v>89</v>
      </c>
      <c r="AI129" s="101">
        <v>82</v>
      </c>
      <c r="AJ129" s="101">
        <v>2</v>
      </c>
      <c r="AK129" s="101">
        <f t="shared" si="250"/>
        <v>202</v>
      </c>
      <c r="AL129" s="101">
        <f t="shared" si="251"/>
        <v>17</v>
      </c>
      <c r="AM129" s="101">
        <v>19</v>
      </c>
      <c r="AN129" s="102">
        <v>10</v>
      </c>
      <c r="AO129" s="103">
        <v>22</v>
      </c>
      <c r="AP129" s="74">
        <f t="shared" si="252"/>
        <v>0.15846994535519127</v>
      </c>
      <c r="AQ129" s="74">
        <f t="shared" si="253"/>
        <v>0.45408163265306123</v>
      </c>
      <c r="AR129" s="104">
        <f t="shared" si="254"/>
        <v>0.34398496240601506</v>
      </c>
      <c r="AS129" s="104">
        <f t="shared" si="255"/>
        <v>0.44126074498567336</v>
      </c>
      <c r="AT129" s="104">
        <f t="shared" si="256"/>
        <v>0.42483660130718953</v>
      </c>
      <c r="AU129" s="105">
        <v>170</v>
      </c>
      <c r="AV129" s="105">
        <v>219</v>
      </c>
      <c r="AW129" s="105">
        <v>178</v>
      </c>
      <c r="AX129" s="100">
        <v>14</v>
      </c>
      <c r="AY129" s="106">
        <v>211</v>
      </c>
      <c r="AZ129" s="106">
        <v>26</v>
      </c>
      <c r="BA129" s="106">
        <v>81</v>
      </c>
      <c r="BB129" s="106">
        <v>101</v>
      </c>
      <c r="BC129" s="106">
        <v>3</v>
      </c>
      <c r="BD129" s="107">
        <v>32</v>
      </c>
      <c r="BE129" s="108">
        <v>3</v>
      </c>
      <c r="BF129" s="82">
        <f t="shared" si="257"/>
        <v>0.14606741573033707</v>
      </c>
      <c r="BG129" s="82">
        <f t="shared" si="258"/>
        <v>0.36986301369863012</v>
      </c>
      <c r="BH129" s="83">
        <f t="shared" si="259"/>
        <v>0.31040564373897706</v>
      </c>
      <c r="BI129" s="83">
        <f t="shared" si="260"/>
        <v>0.38560411311053983</v>
      </c>
      <c r="BJ129" s="83">
        <f t="shared" si="261"/>
        <v>0.40588235294117647</v>
      </c>
      <c r="BK129" s="2">
        <v>142</v>
      </c>
      <c r="BL129" s="2">
        <v>209</v>
      </c>
      <c r="BM129" s="2">
        <v>162</v>
      </c>
      <c r="BN129" s="2">
        <v>113</v>
      </c>
      <c r="BO129" s="2">
        <v>66</v>
      </c>
      <c r="BP129" s="2">
        <v>48</v>
      </c>
      <c r="BQ129" s="109">
        <v>10</v>
      </c>
      <c r="BR129" s="109">
        <v>16</v>
      </c>
      <c r="BS129" s="110">
        <v>15</v>
      </c>
      <c r="BT129" s="109">
        <v>14</v>
      </c>
      <c r="BU129" s="109">
        <v>104</v>
      </c>
      <c r="BV129" s="109">
        <v>142</v>
      </c>
      <c r="BW129" s="109">
        <v>8</v>
      </c>
      <c r="BX129" s="84">
        <f t="shared" si="186"/>
        <v>268</v>
      </c>
      <c r="BY129" s="111">
        <v>6</v>
      </c>
      <c r="BZ129" s="109">
        <v>21</v>
      </c>
      <c r="CA129" s="109">
        <v>8</v>
      </c>
      <c r="CB129" s="2">
        <v>16</v>
      </c>
      <c r="CC129" s="112">
        <f t="shared" si="187"/>
        <v>9.8591549295774641E-2</v>
      </c>
      <c r="CD129" s="112">
        <f t="shared" si="188"/>
        <v>0.49760765550239233</v>
      </c>
      <c r="CE129" s="112">
        <f t="shared" si="189"/>
        <v>0.46588693957115007</v>
      </c>
      <c r="CF129" s="112">
        <f t="shared" si="190"/>
        <v>0.60646900269541781</v>
      </c>
      <c r="CG129" s="112">
        <f t="shared" si="191"/>
        <v>0.74691358024691357</v>
      </c>
      <c r="CH129" s="87">
        <f t="shared" si="192"/>
        <v>41</v>
      </c>
      <c r="CI129" s="31">
        <f t="shared" si="193"/>
        <v>70</v>
      </c>
      <c r="CJ129" s="31">
        <f t="shared" si="194"/>
        <v>0</v>
      </c>
      <c r="CK129" s="31">
        <f t="shared" si="195"/>
        <v>0</v>
      </c>
      <c r="CL129" s="31">
        <f t="shared" si="196"/>
        <v>0</v>
      </c>
      <c r="CM129" s="113">
        <f t="shared" si="197"/>
        <v>0</v>
      </c>
      <c r="CN129" s="31">
        <f t="shared" si="198"/>
        <v>0</v>
      </c>
      <c r="CO129" s="31">
        <f t="shared" si="199"/>
        <v>0</v>
      </c>
      <c r="CP129" s="31">
        <f t="shared" si="200"/>
        <v>0</v>
      </c>
      <c r="CQ129" s="31">
        <f t="shared" si="201"/>
        <v>0</v>
      </c>
      <c r="CU129" s="88">
        <f t="shared" si="185"/>
        <v>0</v>
      </c>
      <c r="DC129" s="88">
        <f t="shared" si="202"/>
        <v>0</v>
      </c>
      <c r="DH129" s="32">
        <v>1</v>
      </c>
      <c r="DI129" s="32">
        <v>6</v>
      </c>
      <c r="DJ129" s="32">
        <v>4</v>
      </c>
      <c r="DK129" s="88">
        <f t="shared" si="203"/>
        <v>106</v>
      </c>
      <c r="DL129" s="32">
        <v>13</v>
      </c>
      <c r="DM129" s="32">
        <v>31</v>
      </c>
      <c r="DN129" s="32">
        <v>56</v>
      </c>
      <c r="DO129" s="32">
        <v>6</v>
      </c>
      <c r="DP129" s="32">
        <v>8</v>
      </c>
      <c r="DQ129" s="32">
        <v>8</v>
      </c>
      <c r="DR129" s="32">
        <v>9</v>
      </c>
      <c r="DS129" s="88">
        <f t="shared" si="204"/>
        <v>124</v>
      </c>
      <c r="DT129" s="32">
        <v>0</v>
      </c>
      <c r="DU129" s="32">
        <v>53</v>
      </c>
      <c r="DV129" s="32">
        <v>70</v>
      </c>
      <c r="DW129" s="32">
        <v>1</v>
      </c>
      <c r="EA129" s="88">
        <f t="shared" si="205"/>
        <v>0</v>
      </c>
      <c r="EI129" s="88">
        <f t="shared" si="206"/>
        <v>0</v>
      </c>
      <c r="EQ129" s="88">
        <f t="shared" si="207"/>
        <v>0</v>
      </c>
      <c r="EV129" s="32">
        <v>1</v>
      </c>
      <c r="EW129" s="32">
        <v>2</v>
      </c>
      <c r="EX129" s="32">
        <v>2</v>
      </c>
      <c r="EY129" s="88">
        <f t="shared" si="208"/>
        <v>38</v>
      </c>
      <c r="EZ129" s="32">
        <v>1</v>
      </c>
      <c r="FA129" s="32">
        <v>20</v>
      </c>
      <c r="FB129" s="32">
        <v>16</v>
      </c>
      <c r="FC129" s="32">
        <v>1</v>
      </c>
      <c r="FG129" s="88">
        <f t="shared" si="209"/>
        <v>0</v>
      </c>
      <c r="FO129" s="88">
        <f t="shared" si="210"/>
        <v>0</v>
      </c>
      <c r="FW129" s="110">
        <f t="shared" si="211"/>
        <v>0</v>
      </c>
      <c r="GB129" s="110">
        <f t="shared" si="212"/>
        <v>1</v>
      </c>
      <c r="GC129" s="110">
        <f t="shared" si="213"/>
        <v>2</v>
      </c>
      <c r="GD129" s="110">
        <f t="shared" si="214"/>
        <v>2</v>
      </c>
      <c r="GE129" s="110">
        <f t="shared" si="215"/>
        <v>38</v>
      </c>
      <c r="GF129" s="110">
        <f t="shared" si="216"/>
        <v>1</v>
      </c>
      <c r="GG129" s="110">
        <f t="shared" si="217"/>
        <v>20</v>
      </c>
      <c r="GH129" s="110">
        <f t="shared" si="218"/>
        <v>16</v>
      </c>
      <c r="GI129" s="110">
        <f t="shared" si="219"/>
        <v>1</v>
      </c>
      <c r="GJ129" s="114">
        <f t="shared" si="262"/>
        <v>4.8419979612640114E-2</v>
      </c>
      <c r="GK129" s="90">
        <f t="shared" si="263"/>
        <v>0.27014218009478674</v>
      </c>
      <c r="GL129" s="92" t="s">
        <v>1822</v>
      </c>
      <c r="GM129" s="92" t="s">
        <v>1823</v>
      </c>
      <c r="GN129" s="2" t="s">
        <v>1530</v>
      </c>
      <c r="GO129" s="2" t="s">
        <v>1824</v>
      </c>
      <c r="GP129" s="2" t="s">
        <v>1825</v>
      </c>
      <c r="GQ129" s="2" t="s">
        <v>1826</v>
      </c>
      <c r="GR129" s="115">
        <v>212</v>
      </c>
      <c r="GS129" s="31">
        <f t="shared" si="220"/>
        <v>9</v>
      </c>
      <c r="GT129" s="31">
        <f t="shared" si="221"/>
        <v>13</v>
      </c>
      <c r="GU129" s="31">
        <f t="shared" si="222"/>
        <v>14</v>
      </c>
      <c r="GV129" s="31">
        <f t="shared" si="223"/>
        <v>230</v>
      </c>
      <c r="GW129" s="31">
        <f t="shared" si="224"/>
        <v>133</v>
      </c>
      <c r="GX129" s="31">
        <f t="shared" si="225"/>
        <v>217</v>
      </c>
    </row>
    <row r="130" spans="1:206" ht="15.75" hidden="1" customHeight="1" x14ac:dyDescent="0.25">
      <c r="A130" s="22" t="s">
        <v>1113</v>
      </c>
      <c r="B130" s="2" t="s">
        <v>120</v>
      </c>
      <c r="C130" s="116" t="s">
        <v>121</v>
      </c>
      <c r="D130" s="35" t="s">
        <v>120</v>
      </c>
      <c r="E130" s="117">
        <v>26</v>
      </c>
      <c r="F130" s="117">
        <v>175</v>
      </c>
      <c r="G130" s="117">
        <v>229</v>
      </c>
      <c r="H130" s="117">
        <v>430</v>
      </c>
      <c r="I130" s="95">
        <v>33</v>
      </c>
      <c r="J130" s="118">
        <v>41</v>
      </c>
      <c r="K130" s="118">
        <v>144</v>
      </c>
      <c r="L130" s="118">
        <v>298</v>
      </c>
      <c r="M130" s="118">
        <v>483</v>
      </c>
      <c r="N130" s="119">
        <v>99</v>
      </c>
      <c r="O130" s="119">
        <v>39</v>
      </c>
      <c r="P130" s="120">
        <v>343</v>
      </c>
      <c r="Q130" s="120">
        <v>426</v>
      </c>
      <c r="R130" s="120">
        <v>303</v>
      </c>
      <c r="S130" s="70">
        <f t="shared" si="245"/>
        <v>0.119533527696793</v>
      </c>
      <c r="T130" s="70">
        <f t="shared" si="246"/>
        <v>0.3380281690140845</v>
      </c>
      <c r="U130" s="70">
        <f t="shared" si="247"/>
        <v>0.35820895522388058</v>
      </c>
      <c r="V130" s="70">
        <f t="shared" si="248"/>
        <v>0.47050754458161864</v>
      </c>
      <c r="W130" s="70">
        <f t="shared" si="249"/>
        <v>0.65676567656765672</v>
      </c>
      <c r="X130" s="121">
        <v>424</v>
      </c>
      <c r="Y130" s="121">
        <v>343</v>
      </c>
      <c r="Z130" s="121">
        <v>426</v>
      </c>
      <c r="AA130" s="121">
        <v>303</v>
      </c>
      <c r="AB130" s="121">
        <v>123</v>
      </c>
      <c r="AC130" s="121">
        <v>82</v>
      </c>
      <c r="AD130" s="17">
        <v>20</v>
      </c>
      <c r="AE130" s="17">
        <v>28</v>
      </c>
      <c r="AF130" s="100">
        <v>29</v>
      </c>
      <c r="AG130" s="101">
        <v>30</v>
      </c>
      <c r="AH130" s="101">
        <v>146</v>
      </c>
      <c r="AI130" s="101">
        <v>271</v>
      </c>
      <c r="AJ130" s="101">
        <v>7</v>
      </c>
      <c r="AK130" s="101">
        <f t="shared" si="250"/>
        <v>454</v>
      </c>
      <c r="AL130" s="101">
        <f t="shared" si="251"/>
        <v>75</v>
      </c>
      <c r="AM130" s="101">
        <v>82</v>
      </c>
      <c r="AN130" s="102">
        <v>25</v>
      </c>
      <c r="AO130" s="103">
        <v>37</v>
      </c>
      <c r="AP130" s="74">
        <f t="shared" si="252"/>
        <v>8.7463556851311949E-2</v>
      </c>
      <c r="AQ130" s="74">
        <f t="shared" si="253"/>
        <v>0.34272300469483569</v>
      </c>
      <c r="AR130" s="104">
        <f t="shared" si="254"/>
        <v>0.34701492537313433</v>
      </c>
      <c r="AS130" s="104">
        <f t="shared" si="255"/>
        <v>0.46913580246913578</v>
      </c>
      <c r="AT130" s="104">
        <f t="shared" si="256"/>
        <v>0.64686468646864681</v>
      </c>
      <c r="AU130" s="105">
        <v>315</v>
      </c>
      <c r="AV130" s="105">
        <v>427</v>
      </c>
      <c r="AW130" s="105">
        <v>327</v>
      </c>
      <c r="AX130" s="100">
        <v>32</v>
      </c>
      <c r="AY130" s="106">
        <v>459</v>
      </c>
      <c r="AZ130" s="106">
        <v>31</v>
      </c>
      <c r="BA130" s="106">
        <v>137</v>
      </c>
      <c r="BB130" s="106">
        <v>281</v>
      </c>
      <c r="BC130" s="106">
        <v>10</v>
      </c>
      <c r="BD130" s="107">
        <v>70</v>
      </c>
      <c r="BE130" s="108">
        <v>11</v>
      </c>
      <c r="BF130" s="82">
        <f t="shared" si="257"/>
        <v>9.480122324159021E-2</v>
      </c>
      <c r="BG130" s="82">
        <f t="shared" si="258"/>
        <v>0.32084309133489464</v>
      </c>
      <c r="BH130" s="83">
        <f t="shared" si="259"/>
        <v>0.35453695042095418</v>
      </c>
      <c r="BI130" s="83">
        <f t="shared" si="260"/>
        <v>0.46900269541778977</v>
      </c>
      <c r="BJ130" s="83">
        <f t="shared" si="261"/>
        <v>0.66984126984126979</v>
      </c>
      <c r="BK130" s="2">
        <v>315</v>
      </c>
      <c r="BL130" s="2">
        <v>404</v>
      </c>
      <c r="BM130" s="2">
        <v>300</v>
      </c>
      <c r="BN130" s="2">
        <v>207</v>
      </c>
      <c r="BO130" s="2">
        <v>124</v>
      </c>
      <c r="BP130" s="2">
        <v>87</v>
      </c>
      <c r="BQ130" s="109">
        <v>25</v>
      </c>
      <c r="BR130" s="109">
        <v>36</v>
      </c>
      <c r="BS130" s="110">
        <v>33</v>
      </c>
      <c r="BT130" s="109">
        <v>44</v>
      </c>
      <c r="BU130" s="109">
        <v>170</v>
      </c>
      <c r="BV130" s="109">
        <v>300</v>
      </c>
      <c r="BW130" s="109">
        <v>20</v>
      </c>
      <c r="BX130" s="84">
        <f t="shared" si="186"/>
        <v>534</v>
      </c>
      <c r="BY130" s="111">
        <v>11</v>
      </c>
      <c r="BZ130" s="109">
        <v>81</v>
      </c>
      <c r="CA130" s="109">
        <v>20</v>
      </c>
      <c r="CB130" s="2">
        <v>24</v>
      </c>
      <c r="CC130" s="112">
        <f t="shared" si="187"/>
        <v>0.13968253968253969</v>
      </c>
      <c r="CD130" s="112">
        <f t="shared" si="188"/>
        <v>0.42079207920792078</v>
      </c>
      <c r="CE130" s="112">
        <f t="shared" si="189"/>
        <v>0.42492639842983315</v>
      </c>
      <c r="CF130" s="112">
        <f t="shared" si="190"/>
        <v>0.55255681818181823</v>
      </c>
      <c r="CG130" s="112">
        <f t="shared" si="191"/>
        <v>0.73</v>
      </c>
      <c r="CH130" s="87">
        <f t="shared" si="192"/>
        <v>81</v>
      </c>
      <c r="CI130" s="31">
        <f t="shared" si="193"/>
        <v>100</v>
      </c>
      <c r="CJ130" s="31">
        <f t="shared" si="194"/>
        <v>0</v>
      </c>
      <c r="CK130" s="31">
        <f t="shared" si="195"/>
        <v>0</v>
      </c>
      <c r="CL130" s="31">
        <f t="shared" si="196"/>
        <v>0</v>
      </c>
      <c r="CM130" s="113">
        <f t="shared" si="197"/>
        <v>0</v>
      </c>
      <c r="CN130" s="31">
        <f t="shared" si="198"/>
        <v>0</v>
      </c>
      <c r="CO130" s="31">
        <f t="shared" si="199"/>
        <v>0</v>
      </c>
      <c r="CP130" s="31">
        <f t="shared" si="200"/>
        <v>0</v>
      </c>
      <c r="CQ130" s="31">
        <f t="shared" si="201"/>
        <v>0</v>
      </c>
      <c r="CU130" s="88">
        <f t="shared" si="185"/>
        <v>0</v>
      </c>
      <c r="DC130" s="88">
        <f t="shared" si="202"/>
        <v>0</v>
      </c>
      <c r="DH130" s="32">
        <v>1</v>
      </c>
      <c r="DI130" s="32">
        <v>11</v>
      </c>
      <c r="DJ130" s="32">
        <v>8</v>
      </c>
      <c r="DK130" s="88">
        <f t="shared" si="203"/>
        <v>178</v>
      </c>
      <c r="DL130" s="32">
        <v>20</v>
      </c>
      <c r="DM130" s="32">
        <v>53</v>
      </c>
      <c r="DN130" s="32">
        <v>90</v>
      </c>
      <c r="DO130" s="32">
        <v>15</v>
      </c>
      <c r="DP130" s="32">
        <v>24</v>
      </c>
      <c r="DQ130" s="32">
        <v>25</v>
      </c>
      <c r="DR130" s="32">
        <v>25</v>
      </c>
      <c r="DS130" s="88">
        <f t="shared" si="204"/>
        <v>356</v>
      </c>
      <c r="DT130" s="32">
        <v>24</v>
      </c>
      <c r="DU130" s="32">
        <v>117</v>
      </c>
      <c r="DV130" s="32">
        <v>210</v>
      </c>
      <c r="DW130" s="32">
        <v>5</v>
      </c>
      <c r="EA130" s="88">
        <f t="shared" si="205"/>
        <v>0</v>
      </c>
      <c r="EI130" s="88">
        <f t="shared" si="206"/>
        <v>0</v>
      </c>
      <c r="EQ130" s="88">
        <f t="shared" si="207"/>
        <v>0</v>
      </c>
      <c r="EY130" s="88">
        <f t="shared" si="208"/>
        <v>0</v>
      </c>
      <c r="FG130" s="88">
        <f t="shared" si="209"/>
        <v>0</v>
      </c>
      <c r="FO130" s="88">
        <f t="shared" si="210"/>
        <v>0</v>
      </c>
      <c r="FW130" s="110">
        <f t="shared" si="211"/>
        <v>0</v>
      </c>
      <c r="GB130" s="110">
        <f t="shared" si="212"/>
        <v>0</v>
      </c>
      <c r="GC130" s="110">
        <f t="shared" si="213"/>
        <v>0</v>
      </c>
      <c r="GD130" s="110">
        <f t="shared" si="214"/>
        <v>0</v>
      </c>
      <c r="GE130" s="110">
        <f t="shared" si="215"/>
        <v>0</v>
      </c>
      <c r="GF130" s="110">
        <f t="shared" si="216"/>
        <v>0</v>
      </c>
      <c r="GG130" s="110">
        <f t="shared" si="217"/>
        <v>0</v>
      </c>
      <c r="GH130" s="110">
        <f t="shared" si="218"/>
        <v>0</v>
      </c>
      <c r="GI130" s="110">
        <f t="shared" si="219"/>
        <v>0</v>
      </c>
      <c r="GJ130" s="114">
        <f t="shared" si="262"/>
        <v>0.11150753768844227</v>
      </c>
      <c r="GK130" s="90">
        <f t="shared" si="263"/>
        <v>0.16339869281045752</v>
      </c>
      <c r="GL130" s="2" t="s">
        <v>1698</v>
      </c>
      <c r="GM130" s="92" t="s">
        <v>2164</v>
      </c>
      <c r="GN130" s="2" t="s">
        <v>2165</v>
      </c>
      <c r="GO130" s="92" t="s">
        <v>1859</v>
      </c>
      <c r="GP130" s="92" t="s">
        <v>1529</v>
      </c>
      <c r="GQ130" s="2" t="s">
        <v>2166</v>
      </c>
      <c r="GR130" s="115">
        <v>387</v>
      </c>
      <c r="GS130" s="31">
        <f t="shared" si="220"/>
        <v>25</v>
      </c>
      <c r="GT130" s="31">
        <f t="shared" si="221"/>
        <v>33</v>
      </c>
      <c r="GU130" s="31">
        <f t="shared" si="222"/>
        <v>36</v>
      </c>
      <c r="GV130" s="31">
        <f t="shared" si="223"/>
        <v>534</v>
      </c>
      <c r="GW130" s="31">
        <f t="shared" si="224"/>
        <v>320</v>
      </c>
      <c r="GX130" s="31">
        <f t="shared" si="225"/>
        <v>490</v>
      </c>
    </row>
    <row r="131" spans="1:206" ht="15.75" hidden="1" customHeight="1" x14ac:dyDescent="0.25">
      <c r="A131" s="22" t="s">
        <v>1113</v>
      </c>
      <c r="B131" s="2" t="s">
        <v>120</v>
      </c>
      <c r="C131" s="116" t="s">
        <v>122</v>
      </c>
      <c r="D131" s="35" t="s">
        <v>120</v>
      </c>
      <c r="E131" s="117">
        <v>0</v>
      </c>
      <c r="F131" s="117">
        <v>43</v>
      </c>
      <c r="G131" s="117">
        <v>93</v>
      </c>
      <c r="H131" s="117">
        <v>136</v>
      </c>
      <c r="I131" s="95">
        <v>9</v>
      </c>
      <c r="J131" s="118">
        <v>4</v>
      </c>
      <c r="K131" s="118">
        <v>44</v>
      </c>
      <c r="L131" s="118">
        <v>109</v>
      </c>
      <c r="M131" s="118">
        <v>157</v>
      </c>
      <c r="N131" s="119">
        <v>28</v>
      </c>
      <c r="O131" s="119">
        <v>1</v>
      </c>
      <c r="P131" s="120">
        <v>129</v>
      </c>
      <c r="Q131" s="120">
        <v>186</v>
      </c>
      <c r="R131" s="120">
        <v>127</v>
      </c>
      <c r="S131" s="70">
        <f t="shared" si="245"/>
        <v>3.1007751937984496E-2</v>
      </c>
      <c r="T131" s="70">
        <f t="shared" si="246"/>
        <v>0.23655913978494625</v>
      </c>
      <c r="U131" s="70">
        <f t="shared" si="247"/>
        <v>0.29185520361990952</v>
      </c>
      <c r="V131" s="70">
        <f t="shared" si="248"/>
        <v>0.39936102236421728</v>
      </c>
      <c r="W131" s="70">
        <f t="shared" si="249"/>
        <v>0.63779527559055116</v>
      </c>
      <c r="X131" s="121">
        <v>174</v>
      </c>
      <c r="Y131" s="121">
        <v>129</v>
      </c>
      <c r="Z131" s="121">
        <v>186</v>
      </c>
      <c r="AA131" s="121">
        <v>127</v>
      </c>
      <c r="AB131" s="121">
        <v>35</v>
      </c>
      <c r="AC131" s="121">
        <v>29</v>
      </c>
      <c r="AD131" s="17">
        <v>5</v>
      </c>
      <c r="AE131" s="17">
        <v>9</v>
      </c>
      <c r="AF131" s="100">
        <v>10</v>
      </c>
      <c r="AG131" s="101">
        <v>9</v>
      </c>
      <c r="AH131" s="101">
        <v>60</v>
      </c>
      <c r="AI131" s="101">
        <v>117</v>
      </c>
      <c r="AJ131" s="101">
        <v>5</v>
      </c>
      <c r="AK131" s="101">
        <f t="shared" si="250"/>
        <v>191</v>
      </c>
      <c r="AL131" s="101">
        <f t="shared" si="251"/>
        <v>26</v>
      </c>
      <c r="AM131" s="101">
        <v>31</v>
      </c>
      <c r="AN131" s="102">
        <v>2</v>
      </c>
      <c r="AO131" s="103">
        <v>4</v>
      </c>
      <c r="AP131" s="74">
        <f t="shared" si="252"/>
        <v>6.9767441860465115E-2</v>
      </c>
      <c r="AQ131" s="74">
        <f t="shared" si="253"/>
        <v>0.32258064516129031</v>
      </c>
      <c r="AR131" s="104">
        <f t="shared" si="254"/>
        <v>0.36199095022624433</v>
      </c>
      <c r="AS131" s="104">
        <f t="shared" si="255"/>
        <v>0.48242811501597443</v>
      </c>
      <c r="AT131" s="104">
        <f t="shared" si="256"/>
        <v>0.71653543307086609</v>
      </c>
      <c r="AU131" s="105">
        <v>139</v>
      </c>
      <c r="AV131" s="105">
        <v>183</v>
      </c>
      <c r="AW131" s="105">
        <v>133</v>
      </c>
      <c r="AX131" s="100">
        <v>12</v>
      </c>
      <c r="AY131" s="106">
        <v>227</v>
      </c>
      <c r="AZ131" s="106">
        <v>18</v>
      </c>
      <c r="BA131" s="106">
        <v>74</v>
      </c>
      <c r="BB131" s="106">
        <v>131</v>
      </c>
      <c r="BC131" s="106">
        <v>4</v>
      </c>
      <c r="BD131" s="107">
        <v>41</v>
      </c>
      <c r="BE131" s="108">
        <v>2</v>
      </c>
      <c r="BF131" s="82">
        <f t="shared" si="257"/>
        <v>0.13533834586466165</v>
      </c>
      <c r="BG131" s="82">
        <f t="shared" si="258"/>
        <v>0.40437158469945356</v>
      </c>
      <c r="BH131" s="83">
        <f t="shared" si="259"/>
        <v>0.4</v>
      </c>
      <c r="BI131" s="83">
        <f t="shared" si="260"/>
        <v>0.50931677018633537</v>
      </c>
      <c r="BJ131" s="83">
        <f t="shared" si="261"/>
        <v>0.64748201438848918</v>
      </c>
      <c r="BK131" s="2">
        <v>128</v>
      </c>
      <c r="BL131" s="2">
        <v>171</v>
      </c>
      <c r="BM131" s="2">
        <v>130</v>
      </c>
      <c r="BN131" s="2">
        <v>86</v>
      </c>
      <c r="BO131" s="2">
        <v>47</v>
      </c>
      <c r="BP131" s="2">
        <v>56</v>
      </c>
      <c r="BQ131" s="109">
        <v>6</v>
      </c>
      <c r="BR131" s="109">
        <v>12</v>
      </c>
      <c r="BS131" s="110">
        <v>12</v>
      </c>
      <c r="BT131" s="109">
        <v>14</v>
      </c>
      <c r="BU131" s="109">
        <v>62</v>
      </c>
      <c r="BV131" s="109">
        <v>135</v>
      </c>
      <c r="BW131" s="109">
        <v>9</v>
      </c>
      <c r="BX131" s="84">
        <f t="shared" si="186"/>
        <v>220</v>
      </c>
      <c r="BY131" s="111">
        <v>0</v>
      </c>
      <c r="BZ131" s="109">
        <v>35</v>
      </c>
      <c r="CA131" s="109">
        <v>9</v>
      </c>
      <c r="CB131" s="2">
        <v>11</v>
      </c>
      <c r="CC131" s="112">
        <f t="shared" si="187"/>
        <v>0.109375</v>
      </c>
      <c r="CD131" s="112">
        <f t="shared" si="188"/>
        <v>0.36257309941520466</v>
      </c>
      <c r="CE131" s="112">
        <f t="shared" si="189"/>
        <v>0.41025641025641024</v>
      </c>
      <c r="CF131" s="112">
        <f t="shared" si="190"/>
        <v>0.53820598006644516</v>
      </c>
      <c r="CG131" s="112">
        <f t="shared" si="191"/>
        <v>0.76923076923076927</v>
      </c>
      <c r="CH131" s="87">
        <f t="shared" si="192"/>
        <v>30</v>
      </c>
      <c r="CI131" s="31">
        <f t="shared" si="193"/>
        <v>31</v>
      </c>
      <c r="CJ131" s="31">
        <f t="shared" si="194"/>
        <v>0</v>
      </c>
      <c r="CK131" s="31">
        <f t="shared" si="195"/>
        <v>0</v>
      </c>
      <c r="CL131" s="31">
        <f t="shared" si="196"/>
        <v>0</v>
      </c>
      <c r="CM131" s="113">
        <f t="shared" si="197"/>
        <v>0</v>
      </c>
      <c r="CN131" s="31">
        <f t="shared" si="198"/>
        <v>0</v>
      </c>
      <c r="CO131" s="31">
        <f t="shared" si="199"/>
        <v>0</v>
      </c>
      <c r="CP131" s="31">
        <f t="shared" si="200"/>
        <v>0</v>
      </c>
      <c r="CQ131" s="31">
        <f t="shared" si="201"/>
        <v>0</v>
      </c>
      <c r="CU131" s="88">
        <f t="shared" si="185"/>
        <v>0</v>
      </c>
      <c r="DC131" s="88">
        <f t="shared" si="202"/>
        <v>0</v>
      </c>
      <c r="DH131" s="32">
        <v>1</v>
      </c>
      <c r="DI131" s="32">
        <v>7</v>
      </c>
      <c r="DJ131" s="32">
        <v>5</v>
      </c>
      <c r="DK131" s="88">
        <f t="shared" si="203"/>
        <v>137</v>
      </c>
      <c r="DL131" s="32">
        <v>9</v>
      </c>
      <c r="DM131" s="32">
        <v>43</v>
      </c>
      <c r="DN131" s="32">
        <v>76</v>
      </c>
      <c r="DO131" s="32">
        <v>9</v>
      </c>
      <c r="DP131" s="32">
        <v>4</v>
      </c>
      <c r="DQ131" s="32">
        <v>4</v>
      </c>
      <c r="DR131" s="32">
        <v>4</v>
      </c>
      <c r="DS131" s="88">
        <f t="shared" si="204"/>
        <v>70</v>
      </c>
      <c r="DT131" s="32">
        <v>5</v>
      </c>
      <c r="DU131" s="32">
        <v>12</v>
      </c>
      <c r="DV131" s="32">
        <v>53</v>
      </c>
      <c r="DW131" s="32">
        <v>0</v>
      </c>
      <c r="EA131" s="88">
        <f t="shared" si="205"/>
        <v>0</v>
      </c>
      <c r="EI131" s="88">
        <f t="shared" si="206"/>
        <v>0</v>
      </c>
      <c r="EQ131" s="88">
        <f t="shared" si="207"/>
        <v>0</v>
      </c>
      <c r="EV131" s="32">
        <v>1</v>
      </c>
      <c r="EW131" s="32">
        <v>1</v>
      </c>
      <c r="EX131" s="32">
        <v>3</v>
      </c>
      <c r="EY131" s="88">
        <f t="shared" si="208"/>
        <v>13</v>
      </c>
      <c r="EZ131" s="32">
        <v>0</v>
      </c>
      <c r="FA131" s="32">
        <v>7</v>
      </c>
      <c r="FB131" s="32">
        <v>6</v>
      </c>
      <c r="FC131" s="32">
        <v>0</v>
      </c>
      <c r="FG131" s="88">
        <f t="shared" si="209"/>
        <v>0</v>
      </c>
      <c r="FO131" s="88">
        <f t="shared" si="210"/>
        <v>0</v>
      </c>
      <c r="FW131" s="110">
        <f t="shared" si="211"/>
        <v>0</v>
      </c>
      <c r="GB131" s="110">
        <f t="shared" si="212"/>
        <v>1</v>
      </c>
      <c r="GC131" s="110">
        <f t="shared" si="213"/>
        <v>1</v>
      </c>
      <c r="GD131" s="110">
        <f t="shared" si="214"/>
        <v>3</v>
      </c>
      <c r="GE131" s="110">
        <f t="shared" si="215"/>
        <v>13</v>
      </c>
      <c r="GF131" s="110">
        <f t="shared" si="216"/>
        <v>0</v>
      </c>
      <c r="GG131" s="110">
        <f t="shared" si="217"/>
        <v>7</v>
      </c>
      <c r="GH131" s="110">
        <f t="shared" si="218"/>
        <v>6</v>
      </c>
      <c r="GI131" s="110">
        <f t="shared" si="219"/>
        <v>0</v>
      </c>
      <c r="GJ131" s="114">
        <f t="shared" si="262"/>
        <v>0.20607787274453951</v>
      </c>
      <c r="GK131" s="90">
        <f t="shared" si="263"/>
        <v>-3.0837004405286344E-2</v>
      </c>
      <c r="GL131" s="92" t="s">
        <v>2302</v>
      </c>
      <c r="GM131" s="92" t="s">
        <v>1623</v>
      </c>
      <c r="GN131" s="92" t="s">
        <v>1640</v>
      </c>
      <c r="GO131" s="92" t="s">
        <v>1956</v>
      </c>
      <c r="GP131" s="92" t="s">
        <v>1886</v>
      </c>
      <c r="GQ131" s="2" t="s">
        <v>1420</v>
      </c>
      <c r="GR131" s="115">
        <v>164</v>
      </c>
      <c r="GS131" s="31">
        <f t="shared" si="220"/>
        <v>5</v>
      </c>
      <c r="GT131" s="31">
        <f t="shared" si="221"/>
        <v>9</v>
      </c>
      <c r="GU131" s="31">
        <f t="shared" si="222"/>
        <v>11</v>
      </c>
      <c r="GV131" s="31">
        <f t="shared" si="223"/>
        <v>207</v>
      </c>
      <c r="GW131" s="31">
        <f t="shared" si="224"/>
        <v>138</v>
      </c>
      <c r="GX131" s="31">
        <f t="shared" si="225"/>
        <v>193</v>
      </c>
    </row>
    <row r="132" spans="1:206" ht="15.75" hidden="1" customHeight="1" x14ac:dyDescent="0.25">
      <c r="A132" s="22" t="s">
        <v>1113</v>
      </c>
      <c r="B132" s="2" t="s">
        <v>120</v>
      </c>
      <c r="C132" s="116" t="s">
        <v>123</v>
      </c>
      <c r="D132" s="35" t="s">
        <v>120</v>
      </c>
      <c r="E132" s="117">
        <v>40</v>
      </c>
      <c r="F132" s="117">
        <v>206</v>
      </c>
      <c r="G132" s="117">
        <v>301</v>
      </c>
      <c r="H132" s="117">
        <v>547</v>
      </c>
      <c r="I132" s="95">
        <v>30</v>
      </c>
      <c r="J132" s="118">
        <v>36</v>
      </c>
      <c r="K132" s="118">
        <v>168</v>
      </c>
      <c r="L132" s="118">
        <v>364</v>
      </c>
      <c r="M132" s="118">
        <v>568</v>
      </c>
      <c r="N132" s="119">
        <v>86</v>
      </c>
      <c r="O132" s="119">
        <v>19</v>
      </c>
      <c r="P132" s="120">
        <v>405</v>
      </c>
      <c r="Q132" s="120">
        <v>516</v>
      </c>
      <c r="R132" s="120">
        <v>376</v>
      </c>
      <c r="S132" s="70">
        <f t="shared" si="245"/>
        <v>8.8888888888888892E-2</v>
      </c>
      <c r="T132" s="70">
        <f t="shared" si="246"/>
        <v>0.32558139534883723</v>
      </c>
      <c r="U132" s="70">
        <f t="shared" si="247"/>
        <v>0.37162683114880496</v>
      </c>
      <c r="V132" s="70">
        <f t="shared" si="248"/>
        <v>0.5</v>
      </c>
      <c r="W132" s="70">
        <f t="shared" si="249"/>
        <v>0.73936170212765961</v>
      </c>
      <c r="X132" s="121">
        <v>522</v>
      </c>
      <c r="Y132" s="121">
        <v>405</v>
      </c>
      <c r="Z132" s="121">
        <v>516</v>
      </c>
      <c r="AA132" s="121">
        <v>376</v>
      </c>
      <c r="AB132" s="121">
        <v>133</v>
      </c>
      <c r="AC132" s="121">
        <v>118</v>
      </c>
      <c r="AD132" s="17">
        <v>20</v>
      </c>
      <c r="AE132" s="17">
        <v>26</v>
      </c>
      <c r="AF132" s="100">
        <v>33</v>
      </c>
      <c r="AG132" s="101">
        <v>39</v>
      </c>
      <c r="AH132" s="101">
        <v>160</v>
      </c>
      <c r="AI132" s="101">
        <v>338</v>
      </c>
      <c r="AJ132" s="101">
        <v>22</v>
      </c>
      <c r="AK132" s="101">
        <f t="shared" si="250"/>
        <v>559</v>
      </c>
      <c r="AL132" s="101">
        <f t="shared" si="251"/>
        <v>72</v>
      </c>
      <c r="AM132" s="101">
        <v>94</v>
      </c>
      <c r="AN132" s="102">
        <v>4</v>
      </c>
      <c r="AO132" s="103">
        <v>49</v>
      </c>
      <c r="AP132" s="74">
        <f t="shared" si="252"/>
        <v>9.6296296296296297E-2</v>
      </c>
      <c r="AQ132" s="74">
        <f t="shared" si="253"/>
        <v>0.31007751937984496</v>
      </c>
      <c r="AR132" s="104">
        <f t="shared" si="254"/>
        <v>0.35851966075558983</v>
      </c>
      <c r="AS132" s="104">
        <f t="shared" si="255"/>
        <v>0.47757847533632286</v>
      </c>
      <c r="AT132" s="104">
        <f t="shared" si="256"/>
        <v>0.70744680851063835</v>
      </c>
      <c r="AU132" s="105">
        <v>386</v>
      </c>
      <c r="AV132" s="105">
        <v>525</v>
      </c>
      <c r="AW132" s="105">
        <v>399</v>
      </c>
      <c r="AX132" s="100">
        <v>40</v>
      </c>
      <c r="AY132" s="106">
        <v>584</v>
      </c>
      <c r="AZ132" s="106">
        <v>41</v>
      </c>
      <c r="BA132" s="106">
        <v>182</v>
      </c>
      <c r="BB132" s="106">
        <v>336</v>
      </c>
      <c r="BC132" s="106">
        <v>25</v>
      </c>
      <c r="BD132" s="107">
        <v>72</v>
      </c>
      <c r="BE132" s="108">
        <v>21</v>
      </c>
      <c r="BF132" s="82">
        <f t="shared" si="257"/>
        <v>0.10275689223057644</v>
      </c>
      <c r="BG132" s="82">
        <f t="shared" si="258"/>
        <v>0.34666666666666668</v>
      </c>
      <c r="BH132" s="83">
        <f t="shared" si="259"/>
        <v>0.37175572519083971</v>
      </c>
      <c r="BI132" s="83">
        <f t="shared" si="260"/>
        <v>0.48957189901207465</v>
      </c>
      <c r="BJ132" s="83">
        <f t="shared" si="261"/>
        <v>0.68393782383419688</v>
      </c>
      <c r="BK132" s="2">
        <v>390</v>
      </c>
      <c r="BL132" s="2">
        <v>470</v>
      </c>
      <c r="BM132" s="2">
        <v>388</v>
      </c>
      <c r="BN132" s="2">
        <v>274</v>
      </c>
      <c r="BO132" s="2">
        <v>131</v>
      </c>
      <c r="BP132" s="2">
        <v>113</v>
      </c>
      <c r="BQ132" s="109">
        <v>28</v>
      </c>
      <c r="BR132" s="109">
        <v>50</v>
      </c>
      <c r="BS132" s="110">
        <v>47</v>
      </c>
      <c r="BT132" s="109">
        <v>69</v>
      </c>
      <c r="BU132" s="109">
        <v>242</v>
      </c>
      <c r="BV132" s="109">
        <v>393</v>
      </c>
      <c r="BW132" s="109">
        <v>19</v>
      </c>
      <c r="BX132" s="84">
        <f t="shared" si="186"/>
        <v>723</v>
      </c>
      <c r="BY132" s="111">
        <v>4</v>
      </c>
      <c r="BZ132" s="109">
        <v>92</v>
      </c>
      <c r="CA132" s="109">
        <v>18</v>
      </c>
      <c r="CB132" s="2">
        <v>38</v>
      </c>
      <c r="CC132" s="112">
        <f t="shared" si="187"/>
        <v>0.17692307692307693</v>
      </c>
      <c r="CD132" s="112">
        <f t="shared" si="188"/>
        <v>0.51489361702127656</v>
      </c>
      <c r="CE132" s="112">
        <f t="shared" si="189"/>
        <v>0.49038461538461536</v>
      </c>
      <c r="CF132" s="112">
        <f t="shared" si="190"/>
        <v>0.63286713286713292</v>
      </c>
      <c r="CG132" s="112">
        <f t="shared" si="191"/>
        <v>0.77577319587628868</v>
      </c>
      <c r="CH132" s="87">
        <f t="shared" si="192"/>
        <v>87</v>
      </c>
      <c r="CI132" s="31">
        <f t="shared" si="193"/>
        <v>88</v>
      </c>
      <c r="CJ132" s="31">
        <f t="shared" si="194"/>
        <v>2</v>
      </c>
      <c r="CK132" s="31">
        <f t="shared" si="195"/>
        <v>5</v>
      </c>
      <c r="CL132" s="31">
        <f t="shared" si="196"/>
        <v>6</v>
      </c>
      <c r="CM132" s="113">
        <f t="shared" si="197"/>
        <v>77</v>
      </c>
      <c r="CN132" s="31">
        <f t="shared" si="198"/>
        <v>16</v>
      </c>
      <c r="CO132" s="31">
        <f t="shared" si="199"/>
        <v>10</v>
      </c>
      <c r="CP132" s="31">
        <f t="shared" si="200"/>
        <v>16</v>
      </c>
      <c r="CQ132" s="31">
        <f t="shared" si="201"/>
        <v>35</v>
      </c>
      <c r="CR132" s="32">
        <v>1</v>
      </c>
      <c r="CS132" s="32">
        <v>3</v>
      </c>
      <c r="CT132" s="32">
        <v>4</v>
      </c>
      <c r="CU132" s="88">
        <f t="shared" si="185"/>
        <v>66</v>
      </c>
      <c r="CV132" s="32">
        <v>15</v>
      </c>
      <c r="CW132" s="32">
        <v>6</v>
      </c>
      <c r="CX132" s="32">
        <v>10</v>
      </c>
      <c r="CY132" s="32">
        <v>35</v>
      </c>
      <c r="CZ132" s="32">
        <v>1</v>
      </c>
      <c r="DA132" s="32">
        <v>2</v>
      </c>
      <c r="DB132" s="32">
        <v>2</v>
      </c>
      <c r="DC132" s="88">
        <f t="shared" si="202"/>
        <v>11</v>
      </c>
      <c r="DD132" s="32">
        <v>1</v>
      </c>
      <c r="DE132" s="32">
        <v>4</v>
      </c>
      <c r="DF132" s="32">
        <v>6</v>
      </c>
      <c r="DG132" s="32">
        <v>0</v>
      </c>
      <c r="DH132" s="32">
        <v>2</v>
      </c>
      <c r="DI132" s="32">
        <v>11</v>
      </c>
      <c r="DJ132" s="32">
        <v>15</v>
      </c>
      <c r="DK132" s="88">
        <f t="shared" si="203"/>
        <v>182</v>
      </c>
      <c r="DL132" s="32">
        <v>32</v>
      </c>
      <c r="DM132" s="32">
        <v>77</v>
      </c>
      <c r="DN132" s="32">
        <v>66</v>
      </c>
      <c r="DO132" s="32">
        <v>7</v>
      </c>
      <c r="DP132" s="32">
        <v>22</v>
      </c>
      <c r="DQ132" s="32">
        <v>31</v>
      </c>
      <c r="DR132" s="32">
        <v>24</v>
      </c>
      <c r="DS132" s="88">
        <f t="shared" si="204"/>
        <v>478</v>
      </c>
      <c r="DT132" s="32">
        <v>20</v>
      </c>
      <c r="DU132" s="32">
        <v>139</v>
      </c>
      <c r="DV132" s="32">
        <v>307</v>
      </c>
      <c r="DW132" s="32">
        <v>12</v>
      </c>
      <c r="EA132" s="88">
        <f t="shared" si="205"/>
        <v>0</v>
      </c>
      <c r="EI132" s="88">
        <f t="shared" si="206"/>
        <v>0</v>
      </c>
      <c r="EQ132" s="88">
        <f t="shared" si="207"/>
        <v>0</v>
      </c>
      <c r="EV132" s="32">
        <v>2</v>
      </c>
      <c r="EW132" s="32">
        <v>3</v>
      </c>
      <c r="EX132" s="32">
        <v>2</v>
      </c>
      <c r="EY132" s="88">
        <f t="shared" si="208"/>
        <v>21</v>
      </c>
      <c r="EZ132" s="32">
        <v>1</v>
      </c>
      <c r="FA132" s="32">
        <v>16</v>
      </c>
      <c r="FB132" s="32">
        <v>4</v>
      </c>
      <c r="FC132" s="32">
        <v>0</v>
      </c>
      <c r="FG132" s="88">
        <f t="shared" si="209"/>
        <v>0</v>
      </c>
      <c r="FO132" s="88">
        <f t="shared" si="210"/>
        <v>0</v>
      </c>
      <c r="FW132" s="110">
        <f t="shared" si="211"/>
        <v>0</v>
      </c>
      <c r="GB132" s="110">
        <f t="shared" si="212"/>
        <v>2</v>
      </c>
      <c r="GC132" s="110">
        <f t="shared" si="213"/>
        <v>3</v>
      </c>
      <c r="GD132" s="110">
        <f t="shared" si="214"/>
        <v>2</v>
      </c>
      <c r="GE132" s="110">
        <f t="shared" si="215"/>
        <v>21</v>
      </c>
      <c r="GF132" s="110">
        <f t="shared" si="216"/>
        <v>1</v>
      </c>
      <c r="GG132" s="110">
        <f t="shared" si="217"/>
        <v>16</v>
      </c>
      <c r="GH132" s="110">
        <f t="shared" si="218"/>
        <v>4</v>
      </c>
      <c r="GI132" s="110">
        <f t="shared" si="219"/>
        <v>0</v>
      </c>
      <c r="GJ132" s="114">
        <f t="shared" si="262"/>
        <v>4.9247200178001896E-2</v>
      </c>
      <c r="GK132" s="90">
        <f t="shared" si="263"/>
        <v>0.23801369863013699</v>
      </c>
      <c r="GL132" s="92" t="s">
        <v>1598</v>
      </c>
      <c r="GM132" s="92" t="s">
        <v>1925</v>
      </c>
      <c r="GN132" s="2" t="s">
        <v>1502</v>
      </c>
      <c r="GO132" s="92" t="s">
        <v>1926</v>
      </c>
      <c r="GP132" s="2" t="s">
        <v>1789</v>
      </c>
      <c r="GQ132" s="2" t="s">
        <v>1729</v>
      </c>
      <c r="GR132" s="115">
        <v>494</v>
      </c>
      <c r="GS132" s="31">
        <f t="shared" si="220"/>
        <v>24</v>
      </c>
      <c r="GT132" s="31">
        <f t="shared" si="221"/>
        <v>39</v>
      </c>
      <c r="GU132" s="31">
        <f t="shared" si="222"/>
        <v>42</v>
      </c>
      <c r="GV132" s="31">
        <f t="shared" si="223"/>
        <v>660</v>
      </c>
      <c r="GW132" s="31">
        <f t="shared" si="224"/>
        <v>392</v>
      </c>
      <c r="GX132" s="31">
        <f t="shared" si="225"/>
        <v>608</v>
      </c>
    </row>
    <row r="133" spans="1:206" ht="15.75" hidden="1" customHeight="1" x14ac:dyDescent="0.25">
      <c r="A133" s="22" t="s">
        <v>1113</v>
      </c>
      <c r="B133" s="2" t="s">
        <v>120</v>
      </c>
      <c r="C133" s="116" t="s">
        <v>124</v>
      </c>
      <c r="D133" s="35" t="s">
        <v>120</v>
      </c>
      <c r="E133" s="117">
        <v>58</v>
      </c>
      <c r="F133" s="117">
        <v>298</v>
      </c>
      <c r="G133" s="117">
        <v>462</v>
      </c>
      <c r="H133" s="117">
        <v>818</v>
      </c>
      <c r="I133" s="95">
        <v>61</v>
      </c>
      <c r="J133" s="118">
        <v>76</v>
      </c>
      <c r="K133" s="118">
        <v>360</v>
      </c>
      <c r="L133" s="118">
        <v>595</v>
      </c>
      <c r="M133" s="118">
        <v>1031</v>
      </c>
      <c r="N133" s="119">
        <v>153</v>
      </c>
      <c r="O133" s="119">
        <v>37</v>
      </c>
      <c r="P133" s="120">
        <v>751</v>
      </c>
      <c r="Q133" s="120">
        <v>918</v>
      </c>
      <c r="R133" s="120">
        <v>669</v>
      </c>
      <c r="S133" s="70">
        <f t="shared" si="245"/>
        <v>0.10119840213049268</v>
      </c>
      <c r="T133" s="70">
        <f t="shared" si="246"/>
        <v>0.39215686274509803</v>
      </c>
      <c r="U133" s="70">
        <f t="shared" si="247"/>
        <v>0.37553464499572287</v>
      </c>
      <c r="V133" s="70">
        <f t="shared" si="248"/>
        <v>0.50535601764335225</v>
      </c>
      <c r="W133" s="70">
        <f t="shared" si="249"/>
        <v>0.66068759342301941</v>
      </c>
      <c r="X133" s="121">
        <v>946</v>
      </c>
      <c r="Y133" s="121">
        <v>751</v>
      </c>
      <c r="Z133" s="121">
        <v>918</v>
      </c>
      <c r="AA133" s="121">
        <v>669</v>
      </c>
      <c r="AB133" s="121">
        <v>230</v>
      </c>
      <c r="AC133" s="121">
        <v>218</v>
      </c>
      <c r="AD133" s="17">
        <v>20</v>
      </c>
      <c r="AE133" s="17">
        <v>41</v>
      </c>
      <c r="AF133" s="100">
        <v>61</v>
      </c>
      <c r="AG133" s="101">
        <v>160</v>
      </c>
      <c r="AH133" s="101">
        <v>365</v>
      </c>
      <c r="AI133" s="101">
        <v>614</v>
      </c>
      <c r="AJ133" s="101">
        <v>37</v>
      </c>
      <c r="AK133" s="101">
        <f t="shared" si="250"/>
        <v>1176</v>
      </c>
      <c r="AL133" s="101">
        <f t="shared" si="251"/>
        <v>165</v>
      </c>
      <c r="AM133" s="101">
        <v>202</v>
      </c>
      <c r="AN133" s="102">
        <v>27</v>
      </c>
      <c r="AO133" s="103">
        <v>52</v>
      </c>
      <c r="AP133" s="74">
        <f t="shared" si="252"/>
        <v>0.21304926764314247</v>
      </c>
      <c r="AQ133" s="74">
        <f t="shared" si="253"/>
        <v>0.39760348583877997</v>
      </c>
      <c r="AR133" s="104">
        <f t="shared" si="254"/>
        <v>0.41659538066723695</v>
      </c>
      <c r="AS133" s="104">
        <f t="shared" si="255"/>
        <v>0.51291745431632008</v>
      </c>
      <c r="AT133" s="104">
        <f t="shared" si="256"/>
        <v>0.67115097159940207</v>
      </c>
      <c r="AU133" s="105">
        <v>767</v>
      </c>
      <c r="AV133" s="105">
        <v>1041</v>
      </c>
      <c r="AW133" s="105">
        <v>755</v>
      </c>
      <c r="AX133" s="100">
        <v>69</v>
      </c>
      <c r="AY133" s="106">
        <v>1169</v>
      </c>
      <c r="AZ133" s="106">
        <v>90</v>
      </c>
      <c r="BA133" s="106">
        <v>429</v>
      </c>
      <c r="BB133" s="106">
        <v>604</v>
      </c>
      <c r="BC133" s="106">
        <v>46</v>
      </c>
      <c r="BD133" s="107">
        <v>160</v>
      </c>
      <c r="BE133" s="108">
        <v>28</v>
      </c>
      <c r="BF133" s="82">
        <f t="shared" si="257"/>
        <v>0.11920529801324503</v>
      </c>
      <c r="BG133" s="82">
        <f t="shared" si="258"/>
        <v>0.41210374639769454</v>
      </c>
      <c r="BH133" s="83">
        <f t="shared" si="259"/>
        <v>0.3757315645727663</v>
      </c>
      <c r="BI133" s="83">
        <f t="shared" si="260"/>
        <v>0.48285398230088494</v>
      </c>
      <c r="BJ133" s="83">
        <f t="shared" si="261"/>
        <v>0.57887874837027375</v>
      </c>
      <c r="BK133" s="2">
        <v>798</v>
      </c>
      <c r="BL133" s="2">
        <v>1056</v>
      </c>
      <c r="BM133" s="2">
        <v>764</v>
      </c>
      <c r="BN133" s="2">
        <v>530</v>
      </c>
      <c r="BO133" s="2">
        <v>247</v>
      </c>
      <c r="BP133" s="2">
        <v>258</v>
      </c>
      <c r="BQ133" s="109">
        <v>22</v>
      </c>
      <c r="BR133" s="109">
        <v>75</v>
      </c>
      <c r="BS133" s="110">
        <v>57</v>
      </c>
      <c r="BT133" s="109">
        <v>111</v>
      </c>
      <c r="BU133" s="109">
        <v>387</v>
      </c>
      <c r="BV133" s="109">
        <v>696</v>
      </c>
      <c r="BW133" s="109">
        <v>35</v>
      </c>
      <c r="BX133" s="84">
        <f t="shared" si="186"/>
        <v>1229</v>
      </c>
      <c r="BY133" s="111">
        <v>13</v>
      </c>
      <c r="BZ133" s="109">
        <v>156</v>
      </c>
      <c r="CA133" s="109">
        <v>33</v>
      </c>
      <c r="CB133" s="2">
        <v>70</v>
      </c>
      <c r="CC133" s="112">
        <f t="shared" si="187"/>
        <v>0.13909774436090225</v>
      </c>
      <c r="CD133" s="112">
        <f t="shared" si="188"/>
        <v>0.36647727272727271</v>
      </c>
      <c r="CE133" s="112">
        <f t="shared" si="189"/>
        <v>0.39648586707410238</v>
      </c>
      <c r="CF133" s="112">
        <f t="shared" si="190"/>
        <v>0.50934065934065931</v>
      </c>
      <c r="CG133" s="112">
        <f t="shared" si="191"/>
        <v>0.70680628272251311</v>
      </c>
      <c r="CH133" s="87">
        <f t="shared" si="192"/>
        <v>224</v>
      </c>
      <c r="CI133" s="31">
        <f t="shared" si="193"/>
        <v>245</v>
      </c>
      <c r="CJ133" s="31">
        <f t="shared" si="194"/>
        <v>2</v>
      </c>
      <c r="CK133" s="31">
        <f t="shared" si="195"/>
        <v>7</v>
      </c>
      <c r="CL133" s="31">
        <f t="shared" si="196"/>
        <v>9</v>
      </c>
      <c r="CM133" s="113">
        <f t="shared" si="197"/>
        <v>103</v>
      </c>
      <c r="CN133" s="31">
        <f t="shared" si="198"/>
        <v>23</v>
      </c>
      <c r="CO133" s="31">
        <f t="shared" si="199"/>
        <v>37</v>
      </c>
      <c r="CP133" s="31">
        <f t="shared" si="200"/>
        <v>36</v>
      </c>
      <c r="CQ133" s="31">
        <f t="shared" si="201"/>
        <v>7</v>
      </c>
      <c r="CR133" s="32">
        <v>1</v>
      </c>
      <c r="CS133" s="32">
        <v>5</v>
      </c>
      <c r="CT133" s="32">
        <v>7</v>
      </c>
      <c r="CU133" s="88">
        <f t="shared" si="185"/>
        <v>68</v>
      </c>
      <c r="CV133" s="32">
        <v>23</v>
      </c>
      <c r="CW133" s="32">
        <v>29</v>
      </c>
      <c r="CX133" s="32">
        <v>11</v>
      </c>
      <c r="CY133" s="32">
        <v>5</v>
      </c>
      <c r="CZ133" s="32">
        <v>1</v>
      </c>
      <c r="DA133" s="32">
        <v>2</v>
      </c>
      <c r="DB133" s="32">
        <v>2</v>
      </c>
      <c r="DC133" s="88">
        <f t="shared" si="202"/>
        <v>35</v>
      </c>
      <c r="DD133" s="32">
        <v>0</v>
      </c>
      <c r="DE133" s="32">
        <v>8</v>
      </c>
      <c r="DF133" s="32">
        <v>25</v>
      </c>
      <c r="DG133" s="32">
        <v>2</v>
      </c>
      <c r="DH133" s="32">
        <v>2</v>
      </c>
      <c r="DI133" s="32">
        <v>20</v>
      </c>
      <c r="DJ133" s="32">
        <v>10</v>
      </c>
      <c r="DK133" s="88">
        <f t="shared" si="203"/>
        <v>355</v>
      </c>
      <c r="DL133" s="32">
        <v>15</v>
      </c>
      <c r="DM133" s="32">
        <v>151</v>
      </c>
      <c r="DN133" s="32">
        <v>179</v>
      </c>
      <c r="DO133" s="32">
        <v>10</v>
      </c>
      <c r="DP133" s="32">
        <v>13</v>
      </c>
      <c r="DQ133" s="32">
        <v>30</v>
      </c>
      <c r="DR133" s="32">
        <v>18</v>
      </c>
      <c r="DS133" s="88">
        <f t="shared" si="204"/>
        <v>594</v>
      </c>
      <c r="DT133" s="32">
        <v>4</v>
      </c>
      <c r="DU133" s="32">
        <v>142</v>
      </c>
      <c r="DV133" s="32">
        <v>425</v>
      </c>
      <c r="DW133" s="32">
        <v>23</v>
      </c>
      <c r="DX133" s="32">
        <v>1</v>
      </c>
      <c r="DY133" s="32">
        <v>1</v>
      </c>
      <c r="DZ133" s="32">
        <v>1</v>
      </c>
      <c r="EA133" s="88">
        <f t="shared" si="205"/>
        <v>16</v>
      </c>
      <c r="EB133" s="32">
        <v>1</v>
      </c>
      <c r="EC133" s="32">
        <v>1</v>
      </c>
      <c r="ED133" s="32">
        <v>14</v>
      </c>
      <c r="EF133" s="32">
        <v>3</v>
      </c>
      <c r="EG133" s="32">
        <v>11</v>
      </c>
      <c r="EH133" s="32">
        <v>15</v>
      </c>
      <c r="EI133" s="88">
        <f t="shared" si="206"/>
        <v>105</v>
      </c>
      <c r="EJ133" s="32">
        <v>40</v>
      </c>
      <c r="EK133" s="32">
        <v>33</v>
      </c>
      <c r="EL133" s="32">
        <v>32</v>
      </c>
      <c r="EM133" s="32">
        <v>0</v>
      </c>
      <c r="EQ133" s="88">
        <f t="shared" si="207"/>
        <v>0</v>
      </c>
      <c r="EY133" s="88">
        <f t="shared" si="208"/>
        <v>0</v>
      </c>
      <c r="FD133" s="32">
        <v>1</v>
      </c>
      <c r="FE133" s="32">
        <v>6</v>
      </c>
      <c r="FF133" s="32">
        <v>4</v>
      </c>
      <c r="FG133" s="88">
        <f t="shared" si="209"/>
        <v>52</v>
      </c>
      <c r="FH133" s="32">
        <v>28</v>
      </c>
      <c r="FI133" s="32">
        <v>14</v>
      </c>
      <c r="FJ133" s="32">
        <v>10</v>
      </c>
      <c r="FK133" s="32">
        <v>0</v>
      </c>
      <c r="FO133" s="88">
        <f t="shared" si="210"/>
        <v>0</v>
      </c>
      <c r="FW133" s="110">
        <f t="shared" si="211"/>
        <v>0</v>
      </c>
      <c r="GB133" s="110">
        <f t="shared" si="212"/>
        <v>1</v>
      </c>
      <c r="GC133" s="110">
        <f t="shared" si="213"/>
        <v>6</v>
      </c>
      <c r="GD133" s="110">
        <f t="shared" si="214"/>
        <v>4</v>
      </c>
      <c r="GE133" s="110">
        <f t="shared" si="215"/>
        <v>52</v>
      </c>
      <c r="GF133" s="110">
        <f t="shared" si="216"/>
        <v>28</v>
      </c>
      <c r="GG133" s="110">
        <f t="shared" si="217"/>
        <v>14</v>
      </c>
      <c r="GH133" s="110">
        <f t="shared" si="218"/>
        <v>10</v>
      </c>
      <c r="GI133" s="110">
        <f t="shared" si="219"/>
        <v>0</v>
      </c>
      <c r="GJ133" s="114">
        <f t="shared" si="262"/>
        <v>6.9804079505342273E-2</v>
      </c>
      <c r="GK133" s="90">
        <f t="shared" si="263"/>
        <v>5.1325919589392643E-2</v>
      </c>
      <c r="GL133" s="92" t="s">
        <v>1666</v>
      </c>
      <c r="GM133" s="92" t="s">
        <v>1374</v>
      </c>
      <c r="GN133" s="92" t="s">
        <v>2302</v>
      </c>
      <c r="GO133" s="2" t="s">
        <v>2123</v>
      </c>
      <c r="GP133" s="2" t="s">
        <v>1717</v>
      </c>
      <c r="GQ133" s="2" t="s">
        <v>1555</v>
      </c>
      <c r="GR133" s="115">
        <v>1064</v>
      </c>
      <c r="GS133" s="31">
        <f t="shared" si="220"/>
        <v>16</v>
      </c>
      <c r="GT133" s="31">
        <f t="shared" si="221"/>
        <v>29</v>
      </c>
      <c r="GU133" s="31">
        <f t="shared" si="222"/>
        <v>51</v>
      </c>
      <c r="GV133" s="31">
        <f t="shared" si="223"/>
        <v>965</v>
      </c>
      <c r="GW133" s="31">
        <f t="shared" si="224"/>
        <v>651</v>
      </c>
      <c r="GX133" s="31">
        <f t="shared" si="225"/>
        <v>945</v>
      </c>
    </row>
    <row r="134" spans="1:206" ht="15.75" hidden="1" customHeight="1" x14ac:dyDescent="0.25">
      <c r="A134" s="22" t="s">
        <v>1113</v>
      </c>
      <c r="B134" s="128" t="s">
        <v>120</v>
      </c>
      <c r="C134" s="129" t="s">
        <v>125</v>
      </c>
      <c r="D134" s="35" t="s">
        <v>120</v>
      </c>
      <c r="E134" s="117">
        <v>347</v>
      </c>
      <c r="F134" s="117">
        <v>1159</v>
      </c>
      <c r="G134" s="117">
        <v>2198</v>
      </c>
      <c r="H134" s="117">
        <v>3704</v>
      </c>
      <c r="I134" s="95">
        <v>237</v>
      </c>
      <c r="J134" s="118">
        <v>463</v>
      </c>
      <c r="K134" s="118">
        <v>1398</v>
      </c>
      <c r="L134" s="118">
        <v>2522</v>
      </c>
      <c r="M134" s="118">
        <v>4383</v>
      </c>
      <c r="N134" s="119">
        <v>665</v>
      </c>
      <c r="O134" s="119">
        <v>82</v>
      </c>
      <c r="P134" s="120">
        <v>3045</v>
      </c>
      <c r="Q134" s="120">
        <v>3651</v>
      </c>
      <c r="R134" s="120">
        <v>2774</v>
      </c>
      <c r="S134" s="70">
        <f t="shared" si="245"/>
        <v>0.15205254515599342</v>
      </c>
      <c r="T134" s="70">
        <f t="shared" si="246"/>
        <v>0.38290879211175022</v>
      </c>
      <c r="U134" s="70">
        <f t="shared" si="247"/>
        <v>0.39260823653643084</v>
      </c>
      <c r="V134" s="70">
        <f t="shared" si="248"/>
        <v>0.50661478599221788</v>
      </c>
      <c r="W134" s="70">
        <f t="shared" si="249"/>
        <v>0.66943042537851483</v>
      </c>
      <c r="X134" s="121">
        <v>3729</v>
      </c>
      <c r="Y134" s="121">
        <v>3045</v>
      </c>
      <c r="Z134" s="121">
        <v>3651</v>
      </c>
      <c r="AA134" s="121">
        <v>2774</v>
      </c>
      <c r="AB134" s="121">
        <v>1008</v>
      </c>
      <c r="AC134" s="121">
        <v>734</v>
      </c>
      <c r="AD134" s="17">
        <v>85</v>
      </c>
      <c r="AE134" s="17">
        <v>233</v>
      </c>
      <c r="AF134" s="100">
        <v>297</v>
      </c>
      <c r="AG134" s="101">
        <v>666</v>
      </c>
      <c r="AH134" s="101">
        <v>1559</v>
      </c>
      <c r="AI134" s="101">
        <v>2646</v>
      </c>
      <c r="AJ134" s="101">
        <v>153</v>
      </c>
      <c r="AK134" s="101">
        <f t="shared" si="250"/>
        <v>5024</v>
      </c>
      <c r="AL134" s="101">
        <f t="shared" si="251"/>
        <v>638</v>
      </c>
      <c r="AM134" s="101">
        <v>791</v>
      </c>
      <c r="AN134" s="102">
        <v>80</v>
      </c>
      <c r="AO134" s="103">
        <v>268</v>
      </c>
      <c r="AP134" s="74">
        <f t="shared" si="252"/>
        <v>0.2187192118226601</v>
      </c>
      <c r="AQ134" s="74">
        <f t="shared" si="253"/>
        <v>0.42700629964393316</v>
      </c>
      <c r="AR134" s="104">
        <f t="shared" si="254"/>
        <v>0.44699049630411825</v>
      </c>
      <c r="AS134" s="104">
        <f t="shared" si="255"/>
        <v>0.55517509727626457</v>
      </c>
      <c r="AT134" s="104">
        <f t="shared" si="256"/>
        <v>0.72386445565969715</v>
      </c>
      <c r="AU134" s="105">
        <v>2883</v>
      </c>
      <c r="AV134" s="105">
        <v>3931</v>
      </c>
      <c r="AW134" s="105">
        <v>3073</v>
      </c>
      <c r="AX134" s="100">
        <v>299</v>
      </c>
      <c r="AY134" s="106">
        <v>5198</v>
      </c>
      <c r="AZ134" s="106">
        <v>570</v>
      </c>
      <c r="BA134" s="106">
        <v>1700</v>
      </c>
      <c r="BB134" s="106">
        <v>2728</v>
      </c>
      <c r="BC134" s="106">
        <v>200</v>
      </c>
      <c r="BD134" s="107">
        <v>684</v>
      </c>
      <c r="BE134" s="108">
        <v>97</v>
      </c>
      <c r="BF134" s="82">
        <f t="shared" si="257"/>
        <v>0.18548649528148389</v>
      </c>
      <c r="BG134" s="82">
        <f t="shared" si="258"/>
        <v>0.43245993385906895</v>
      </c>
      <c r="BH134" s="83">
        <f t="shared" si="259"/>
        <v>0.43633053504602004</v>
      </c>
      <c r="BI134" s="83">
        <f t="shared" si="260"/>
        <v>0.54945700029351341</v>
      </c>
      <c r="BJ134" s="83">
        <f t="shared" si="261"/>
        <v>0.70898369753728752</v>
      </c>
      <c r="BK134" s="2">
        <v>3084</v>
      </c>
      <c r="BL134" s="2">
        <v>4064</v>
      </c>
      <c r="BM134" s="2">
        <v>2958</v>
      </c>
      <c r="BN134" s="2">
        <v>2044</v>
      </c>
      <c r="BO134" s="2">
        <v>1067</v>
      </c>
      <c r="BP134" s="2">
        <v>855</v>
      </c>
      <c r="BQ134" s="109">
        <v>93</v>
      </c>
      <c r="BR134" s="109">
        <v>328</v>
      </c>
      <c r="BS134" s="110">
        <v>295</v>
      </c>
      <c r="BT134" s="109">
        <v>588</v>
      </c>
      <c r="BU134" s="109">
        <v>1667</v>
      </c>
      <c r="BV134" s="109">
        <v>3147</v>
      </c>
      <c r="BW134" s="109">
        <v>255</v>
      </c>
      <c r="BX134" s="84">
        <f t="shared" si="186"/>
        <v>5657</v>
      </c>
      <c r="BY134" s="111">
        <v>51</v>
      </c>
      <c r="BZ134" s="109">
        <v>793</v>
      </c>
      <c r="CA134" s="109">
        <v>254</v>
      </c>
      <c r="CB134" s="2">
        <v>192</v>
      </c>
      <c r="CC134" s="112">
        <f t="shared" si="187"/>
        <v>0.19066147859922178</v>
      </c>
      <c r="CD134" s="112">
        <f t="shared" si="188"/>
        <v>0.41018700787401574</v>
      </c>
      <c r="CE134" s="112">
        <f t="shared" si="189"/>
        <v>0.45606570354245002</v>
      </c>
      <c r="CF134" s="112">
        <f t="shared" si="190"/>
        <v>0.57262888066078044</v>
      </c>
      <c r="CG134" s="112">
        <f t="shared" si="191"/>
        <v>0.79580797836375927</v>
      </c>
      <c r="CH134" s="87">
        <f t="shared" si="192"/>
        <v>604</v>
      </c>
      <c r="CI134" s="31">
        <f t="shared" si="193"/>
        <v>686</v>
      </c>
      <c r="CJ134" s="31">
        <f t="shared" si="194"/>
        <v>16</v>
      </c>
      <c r="CK134" s="31">
        <f t="shared" si="195"/>
        <v>66</v>
      </c>
      <c r="CL134" s="31">
        <f t="shared" si="196"/>
        <v>80</v>
      </c>
      <c r="CM134" s="113">
        <f t="shared" si="197"/>
        <v>961</v>
      </c>
      <c r="CN134" s="31">
        <f t="shared" si="198"/>
        <v>194</v>
      </c>
      <c r="CO134" s="31">
        <f t="shared" si="199"/>
        <v>342</v>
      </c>
      <c r="CP134" s="31">
        <f t="shared" si="200"/>
        <v>408</v>
      </c>
      <c r="CQ134" s="31">
        <f t="shared" si="201"/>
        <v>17</v>
      </c>
      <c r="CR134" s="32">
        <v>11</v>
      </c>
      <c r="CS134" s="32">
        <v>50</v>
      </c>
      <c r="CT134" s="32">
        <v>64</v>
      </c>
      <c r="CU134" s="88">
        <f t="shared" ref="CU134:CU197" si="264">CV134+CW134+CX134+CY134</f>
        <v>751</v>
      </c>
      <c r="CV134" s="32">
        <v>166</v>
      </c>
      <c r="CW134" s="32">
        <v>278</v>
      </c>
      <c r="CX134" s="32">
        <v>302</v>
      </c>
      <c r="CY134" s="32">
        <v>5</v>
      </c>
      <c r="CZ134" s="32">
        <v>5</v>
      </c>
      <c r="DA134" s="32">
        <v>16</v>
      </c>
      <c r="DB134" s="32">
        <v>16</v>
      </c>
      <c r="DC134" s="88">
        <f t="shared" si="202"/>
        <v>210</v>
      </c>
      <c r="DD134" s="32">
        <v>28</v>
      </c>
      <c r="DE134" s="32">
        <v>64</v>
      </c>
      <c r="DF134" s="32">
        <v>106</v>
      </c>
      <c r="DG134" s="32">
        <v>12</v>
      </c>
      <c r="DH134" s="32">
        <v>8</v>
      </c>
      <c r="DI134" s="32">
        <v>72</v>
      </c>
      <c r="DJ134" s="32">
        <v>42</v>
      </c>
      <c r="DK134" s="88">
        <f t="shared" si="203"/>
        <v>1616</v>
      </c>
      <c r="DL134" s="32">
        <v>118</v>
      </c>
      <c r="DM134" s="32">
        <v>569</v>
      </c>
      <c r="DN134" s="32">
        <v>848</v>
      </c>
      <c r="DO134" s="32">
        <v>81</v>
      </c>
      <c r="DP134" s="32">
        <v>49</v>
      </c>
      <c r="DQ134" s="32">
        <v>120</v>
      </c>
      <c r="DR134" s="32">
        <v>76</v>
      </c>
      <c r="DS134" s="88">
        <f t="shared" si="204"/>
        <v>2237</v>
      </c>
      <c r="DT134" s="32">
        <v>14</v>
      </c>
      <c r="DU134" s="32">
        <v>452</v>
      </c>
      <c r="DV134" s="32">
        <v>1660</v>
      </c>
      <c r="DW134" s="32">
        <v>111</v>
      </c>
      <c r="DX134" s="32">
        <v>1</v>
      </c>
      <c r="DY134" s="32">
        <v>4</v>
      </c>
      <c r="DZ134" s="32">
        <v>4</v>
      </c>
      <c r="EA134" s="88">
        <f t="shared" si="205"/>
        <v>45</v>
      </c>
      <c r="EB134" s="32">
        <v>24</v>
      </c>
      <c r="EC134" s="32">
        <v>4</v>
      </c>
      <c r="ED134" s="32">
        <v>17</v>
      </c>
      <c r="EF134" s="32">
        <v>17</v>
      </c>
      <c r="EG134" s="32">
        <v>59</v>
      </c>
      <c r="EH134" s="32">
        <v>84</v>
      </c>
      <c r="EI134" s="88">
        <f t="shared" si="206"/>
        <v>624</v>
      </c>
      <c r="EJ134" s="32">
        <v>218</v>
      </c>
      <c r="EK134" s="32">
        <v>235</v>
      </c>
      <c r="EL134" s="32">
        <v>158</v>
      </c>
      <c r="EM134" s="32">
        <v>13</v>
      </c>
      <c r="EQ134" s="88">
        <f t="shared" si="207"/>
        <v>0</v>
      </c>
      <c r="EV134" s="32">
        <v>1</v>
      </c>
      <c r="EW134" s="32">
        <v>4</v>
      </c>
      <c r="EX134" s="32">
        <v>6</v>
      </c>
      <c r="EY134" s="88">
        <f t="shared" si="208"/>
        <v>63</v>
      </c>
      <c r="EZ134" s="32">
        <v>0</v>
      </c>
      <c r="FA134" s="32">
        <v>20</v>
      </c>
      <c r="FB134" s="32">
        <v>41</v>
      </c>
      <c r="FC134" s="32">
        <v>2</v>
      </c>
      <c r="FD134" s="32">
        <v>1</v>
      </c>
      <c r="FE134" s="32">
        <v>3</v>
      </c>
      <c r="FF134" s="32">
        <v>3</v>
      </c>
      <c r="FG134" s="88">
        <f t="shared" si="209"/>
        <v>45</v>
      </c>
      <c r="FH134" s="32">
        <v>20</v>
      </c>
      <c r="FI134" s="32">
        <v>9</v>
      </c>
      <c r="FJ134" s="32">
        <v>15</v>
      </c>
      <c r="FK134" s="32">
        <v>1</v>
      </c>
      <c r="FO134" s="88">
        <f t="shared" si="210"/>
        <v>0</v>
      </c>
      <c r="FW134" s="110">
        <f t="shared" si="211"/>
        <v>0</v>
      </c>
      <c r="GB134" s="110">
        <f t="shared" si="212"/>
        <v>2</v>
      </c>
      <c r="GC134" s="110">
        <f t="shared" si="213"/>
        <v>7</v>
      </c>
      <c r="GD134" s="110">
        <f t="shared" si="214"/>
        <v>9</v>
      </c>
      <c r="GE134" s="110">
        <f t="shared" si="215"/>
        <v>108</v>
      </c>
      <c r="GF134" s="110">
        <f t="shared" si="216"/>
        <v>20</v>
      </c>
      <c r="GG134" s="110">
        <f t="shared" si="217"/>
        <v>29</v>
      </c>
      <c r="GH134" s="110">
        <f t="shared" si="218"/>
        <v>56</v>
      </c>
      <c r="GI134" s="110">
        <f t="shared" si="219"/>
        <v>3</v>
      </c>
      <c r="GJ134" s="114">
        <f t="shared" si="262"/>
        <v>0.18878370058215835</v>
      </c>
      <c r="GK134" s="90">
        <f t="shared" si="263"/>
        <v>8.8303193535975377E-2</v>
      </c>
      <c r="GL134" s="92" t="s">
        <v>1429</v>
      </c>
      <c r="GM134" s="92" t="s">
        <v>1640</v>
      </c>
      <c r="GN134" s="92" t="s">
        <v>2134</v>
      </c>
      <c r="GO134" s="92" t="s">
        <v>2144</v>
      </c>
      <c r="GP134" s="2" t="s">
        <v>1788</v>
      </c>
      <c r="GQ134" s="2" t="s">
        <v>2017</v>
      </c>
      <c r="GR134" s="115">
        <v>4086</v>
      </c>
      <c r="GS134" s="31">
        <f t="shared" si="220"/>
        <v>58</v>
      </c>
      <c r="GT134" s="31">
        <f t="shared" si="221"/>
        <v>122</v>
      </c>
      <c r="GU134" s="31">
        <f t="shared" si="222"/>
        <v>196</v>
      </c>
      <c r="GV134" s="31">
        <f t="shared" si="223"/>
        <v>3898</v>
      </c>
      <c r="GW134" s="31">
        <f t="shared" si="224"/>
        <v>2717</v>
      </c>
      <c r="GX134" s="31">
        <f t="shared" si="225"/>
        <v>3742</v>
      </c>
    </row>
    <row r="135" spans="1:206" ht="15.75" hidden="1" customHeight="1" x14ac:dyDescent="0.25">
      <c r="A135" s="22" t="s">
        <v>1113</v>
      </c>
      <c r="B135" s="2" t="s">
        <v>120</v>
      </c>
      <c r="C135" s="116" t="s">
        <v>126</v>
      </c>
      <c r="D135" s="35" t="s">
        <v>120</v>
      </c>
      <c r="E135" s="117">
        <v>38</v>
      </c>
      <c r="F135" s="117">
        <v>187</v>
      </c>
      <c r="G135" s="117">
        <v>251</v>
      </c>
      <c r="H135" s="117">
        <v>476</v>
      </c>
      <c r="I135" s="95">
        <v>29</v>
      </c>
      <c r="J135" s="118">
        <v>42</v>
      </c>
      <c r="K135" s="118">
        <v>172</v>
      </c>
      <c r="L135" s="118">
        <v>280</v>
      </c>
      <c r="M135" s="118">
        <v>494</v>
      </c>
      <c r="N135" s="119">
        <v>65</v>
      </c>
      <c r="O135" s="119">
        <v>49</v>
      </c>
      <c r="P135" s="120">
        <v>492</v>
      </c>
      <c r="Q135" s="120">
        <v>617</v>
      </c>
      <c r="R135" s="120">
        <v>435</v>
      </c>
      <c r="S135" s="70">
        <f t="shared" si="245"/>
        <v>8.5365853658536592E-2</v>
      </c>
      <c r="T135" s="70">
        <f t="shared" si="246"/>
        <v>0.27876823338735818</v>
      </c>
      <c r="U135" s="70">
        <f t="shared" si="247"/>
        <v>0.27784974093264247</v>
      </c>
      <c r="V135" s="70">
        <f t="shared" si="248"/>
        <v>0.36787072243346008</v>
      </c>
      <c r="W135" s="70">
        <f t="shared" si="249"/>
        <v>0.4942528735632184</v>
      </c>
      <c r="X135" s="121">
        <v>639</v>
      </c>
      <c r="Y135" s="121">
        <v>492</v>
      </c>
      <c r="Z135" s="121">
        <v>617</v>
      </c>
      <c r="AA135" s="121">
        <v>435</v>
      </c>
      <c r="AB135" s="121">
        <v>164</v>
      </c>
      <c r="AC135" s="121">
        <v>160</v>
      </c>
      <c r="AD135" s="17">
        <v>17</v>
      </c>
      <c r="AE135" s="17">
        <v>23</v>
      </c>
      <c r="AF135" s="100">
        <v>28</v>
      </c>
      <c r="AG135" s="101">
        <v>54</v>
      </c>
      <c r="AH135" s="101">
        <v>180</v>
      </c>
      <c r="AI135" s="101">
        <v>281</v>
      </c>
      <c r="AJ135" s="101">
        <v>18</v>
      </c>
      <c r="AK135" s="101">
        <f t="shared" si="250"/>
        <v>533</v>
      </c>
      <c r="AL135" s="101">
        <f t="shared" si="251"/>
        <v>68</v>
      </c>
      <c r="AM135" s="101">
        <v>86</v>
      </c>
      <c r="AN135" s="102">
        <v>31</v>
      </c>
      <c r="AO135" s="103">
        <v>74</v>
      </c>
      <c r="AP135" s="74">
        <f t="shared" si="252"/>
        <v>0.10975609756097561</v>
      </c>
      <c r="AQ135" s="74">
        <f t="shared" si="253"/>
        <v>0.29173419773095621</v>
      </c>
      <c r="AR135" s="104">
        <f t="shared" si="254"/>
        <v>0.28950777202072536</v>
      </c>
      <c r="AS135" s="104">
        <f t="shared" si="255"/>
        <v>0.37357414448669202</v>
      </c>
      <c r="AT135" s="104">
        <f t="shared" si="256"/>
        <v>0.48965517241379308</v>
      </c>
      <c r="AU135" s="105">
        <v>465</v>
      </c>
      <c r="AV135" s="105">
        <v>630</v>
      </c>
      <c r="AW135" s="105">
        <v>477</v>
      </c>
      <c r="AX135" s="100">
        <v>28</v>
      </c>
      <c r="AY135" s="106">
        <v>516</v>
      </c>
      <c r="AZ135" s="106">
        <v>40</v>
      </c>
      <c r="BA135" s="106">
        <v>186</v>
      </c>
      <c r="BB135" s="106">
        <v>275</v>
      </c>
      <c r="BC135" s="106">
        <v>15</v>
      </c>
      <c r="BD135" s="107">
        <v>55</v>
      </c>
      <c r="BE135" s="108">
        <v>26</v>
      </c>
      <c r="BF135" s="82">
        <f t="shared" si="257"/>
        <v>8.385744234800839E-2</v>
      </c>
      <c r="BG135" s="82">
        <f t="shared" si="258"/>
        <v>0.29523809523809524</v>
      </c>
      <c r="BH135" s="83">
        <f t="shared" si="259"/>
        <v>0.28371501272264632</v>
      </c>
      <c r="BI135" s="83">
        <f t="shared" si="260"/>
        <v>0.37077625570776257</v>
      </c>
      <c r="BJ135" s="83">
        <f t="shared" si="261"/>
        <v>0.4731182795698925</v>
      </c>
      <c r="BK135" s="2">
        <v>507</v>
      </c>
      <c r="BL135" s="2">
        <v>677</v>
      </c>
      <c r="BM135" s="2">
        <v>494</v>
      </c>
      <c r="BN135" s="2">
        <v>339</v>
      </c>
      <c r="BO135" s="2">
        <v>143</v>
      </c>
      <c r="BP135" s="2">
        <v>141</v>
      </c>
      <c r="BQ135" s="109">
        <v>18</v>
      </c>
      <c r="BR135" s="109">
        <v>29</v>
      </c>
      <c r="BS135" s="110">
        <v>24</v>
      </c>
      <c r="BT135" s="109">
        <v>40</v>
      </c>
      <c r="BU135" s="109">
        <v>164</v>
      </c>
      <c r="BV135" s="109">
        <v>343</v>
      </c>
      <c r="BW135" s="109">
        <v>12</v>
      </c>
      <c r="BX135" s="84">
        <f t="shared" ref="BX135:BX198" si="265">SUM(BT135:BW135)</f>
        <v>559</v>
      </c>
      <c r="BY135" s="111">
        <v>15</v>
      </c>
      <c r="BZ135" s="109">
        <v>67</v>
      </c>
      <c r="CA135" s="109">
        <v>12</v>
      </c>
      <c r="CB135" s="2">
        <v>64</v>
      </c>
      <c r="CC135" s="112">
        <f t="shared" ref="CC135:CC198" si="266">BT135/BK135</f>
        <v>7.8895463510848127E-2</v>
      </c>
      <c r="CD135" s="112">
        <f t="shared" ref="CD135:CD198" si="267">BU135/BL135</f>
        <v>0.24224519940915806</v>
      </c>
      <c r="CE135" s="112">
        <f t="shared" ref="CE135:CE198" si="268">((BT135+BU135+BV135)-BZ135)/(BK135+BL135+BM135)</f>
        <v>0.28605482717520858</v>
      </c>
      <c r="CF135" s="112">
        <f t="shared" ref="CF135:CF198" si="269">((BU135+BV135)-BZ135)/(BL135+BM135)</f>
        <v>0.37574722459436377</v>
      </c>
      <c r="CG135" s="112">
        <f t="shared" ref="CG135:CG198" si="270">(BV135-BZ135)/BM135</f>
        <v>0.5587044534412956</v>
      </c>
      <c r="CH135" s="87">
        <f t="shared" ref="CH135:CH198" si="271">BM135-(BV135-BZ135)</f>
        <v>218</v>
      </c>
      <c r="CI135" s="31">
        <f t="shared" ref="CI135:CI198" si="272">(BM135+BO135)-(BV135+CB135)</f>
        <v>230</v>
      </c>
      <c r="CJ135" s="31">
        <f t="shared" ref="CJ135:CJ198" si="273">CR135+CZ135</f>
        <v>0</v>
      </c>
      <c r="CK135" s="31">
        <f t="shared" ref="CK135:CK198" si="274">CS135+DA135</f>
        <v>0</v>
      </c>
      <c r="CL135" s="31">
        <f t="shared" ref="CL135:CL198" si="275">CT135+DB135</f>
        <v>0</v>
      </c>
      <c r="CM135" s="113">
        <f t="shared" ref="CM135:CM198" si="276">CU135+DC135</f>
        <v>0</v>
      </c>
      <c r="CN135" s="31">
        <f t="shared" ref="CN135:CN198" si="277">CV135+DD135</f>
        <v>0</v>
      </c>
      <c r="CO135" s="31">
        <f t="shared" ref="CO135:CO198" si="278">CW135+DE135</f>
        <v>0</v>
      </c>
      <c r="CP135" s="31">
        <f t="shared" ref="CP135:CP198" si="279">CX135+DF135</f>
        <v>0</v>
      </c>
      <c r="CQ135" s="31">
        <f t="shared" ref="CQ135:CQ198" si="280">CY135+DG135</f>
        <v>0</v>
      </c>
      <c r="CU135" s="88">
        <f t="shared" si="264"/>
        <v>0</v>
      </c>
      <c r="DC135" s="88">
        <f t="shared" ref="DC135:DC198" si="281">DD135+DE135+DF135+DG135</f>
        <v>0</v>
      </c>
      <c r="DH135" s="32">
        <v>2</v>
      </c>
      <c r="DI135" s="32">
        <v>8</v>
      </c>
      <c r="DJ135" s="32">
        <v>7</v>
      </c>
      <c r="DK135" s="88">
        <f t="shared" ref="DK135:DK198" si="282">DL135+DM135+DN135+DO135</f>
        <v>166</v>
      </c>
      <c r="DL135" s="32">
        <v>36</v>
      </c>
      <c r="DM135" s="32">
        <v>67</v>
      </c>
      <c r="DN135" s="32">
        <v>62</v>
      </c>
      <c r="DO135" s="32">
        <v>1</v>
      </c>
      <c r="DP135" s="32">
        <v>16</v>
      </c>
      <c r="DQ135" s="32">
        <v>21</v>
      </c>
      <c r="DR135" s="32">
        <v>17</v>
      </c>
      <c r="DS135" s="88">
        <f t="shared" ref="DS135:DS198" si="283">DT135+DU135+DV135+DW135</f>
        <v>393</v>
      </c>
      <c r="DT135" s="32">
        <v>4</v>
      </c>
      <c r="DU135" s="32">
        <v>97</v>
      </c>
      <c r="DV135" s="32">
        <v>281</v>
      </c>
      <c r="DW135" s="32">
        <v>11</v>
      </c>
      <c r="EA135" s="88">
        <f t="shared" ref="EA135:EA198" si="284">EB135+EC135+ED135+EE135</f>
        <v>0</v>
      </c>
      <c r="EI135" s="88">
        <f t="shared" ref="EI135:EI198" si="285">EJ135+EK135+EL135+EM135</f>
        <v>0</v>
      </c>
      <c r="EQ135" s="88">
        <f t="shared" ref="EQ135:EQ198" si="286">ER135+ES135+ET135+EU135</f>
        <v>0</v>
      </c>
      <c r="EY135" s="88">
        <f t="shared" ref="EY135:EY198" si="287">EZ135+FA135+FB135+FC135</f>
        <v>0</v>
      </c>
      <c r="FG135" s="88">
        <f t="shared" ref="FG135:FG198" si="288">FH135+FI135+FJ135+FK135</f>
        <v>0</v>
      </c>
      <c r="FO135" s="88">
        <f t="shared" ref="FO135:FO198" si="289">FP135+FQ135+FR135+FS135</f>
        <v>0</v>
      </c>
      <c r="FW135" s="110">
        <f t="shared" ref="FW135:FW198" si="290">FX135+FY135+FZ135+GA135</f>
        <v>0</v>
      </c>
      <c r="GB135" s="110">
        <f t="shared" ref="GB135:GB198" si="291">EV135+FD135+FL135+FT135</f>
        <v>0</v>
      </c>
      <c r="GC135" s="110">
        <f t="shared" ref="GC135:GC198" si="292">EW135+FE135+FM135+FU135</f>
        <v>0</v>
      </c>
      <c r="GD135" s="110">
        <f t="shared" ref="GD135:GD198" si="293">EX135+FF135+FN135+FV135</f>
        <v>0</v>
      </c>
      <c r="GE135" s="110">
        <f t="shared" ref="GE135:GE198" si="294">EY135+FG135+FO135+FW135</f>
        <v>0</v>
      </c>
      <c r="GF135" s="110">
        <f t="shared" ref="GF135:GF198" si="295">EZ135+FH135+FP135+FX135</f>
        <v>0</v>
      </c>
      <c r="GG135" s="110">
        <f t="shared" ref="GG135:GG198" si="296">FA135+FI135+FQ135+FY135</f>
        <v>0</v>
      </c>
      <c r="GH135" s="110">
        <f t="shared" ref="GH135:GH198" si="297">FB135+FJ135+FR135+FZ135</f>
        <v>0</v>
      </c>
      <c r="GI135" s="110">
        <f t="shared" ref="GI135:GI198" si="298">FC135+FK135+FS135+GA135</f>
        <v>0</v>
      </c>
      <c r="GJ135" s="114">
        <f t="shared" si="262"/>
        <v>0.13040203370680736</v>
      </c>
      <c r="GK135" s="90">
        <f t="shared" si="263"/>
        <v>8.3333333333333329E-2</v>
      </c>
      <c r="GL135" s="92" t="s">
        <v>1968</v>
      </c>
      <c r="GM135" s="92" t="s">
        <v>1605</v>
      </c>
      <c r="GN135" s="2" t="s">
        <v>1492</v>
      </c>
      <c r="GO135" s="2" t="s">
        <v>1930</v>
      </c>
      <c r="GP135" s="2" t="s">
        <v>1834</v>
      </c>
      <c r="GQ135" s="2" t="s">
        <v>2120</v>
      </c>
      <c r="GR135" s="115">
        <v>677</v>
      </c>
      <c r="GS135" s="31">
        <f t="shared" ref="GS135:GS198" si="299">DH135+DP135+DX135</f>
        <v>18</v>
      </c>
      <c r="GT135" s="31">
        <f t="shared" ref="GT135:GT198" si="300">DJ135+DR135+DZ135</f>
        <v>24</v>
      </c>
      <c r="GU135" s="31">
        <f t="shared" ref="GU135:GU198" si="301">DI135+DQ135+DY135</f>
        <v>29</v>
      </c>
      <c r="GV135" s="31">
        <f t="shared" ref="GV135:GV198" si="302">DL135+DM135+DN135+DO135+DT135+DU135+DV135+DW135+EB135+EC135+ED135+EE135</f>
        <v>559</v>
      </c>
      <c r="GW135" s="31">
        <f t="shared" ref="GW135:GW198" si="303">DN135+DO135+DV135+DW135+ED135+EE135</f>
        <v>355</v>
      </c>
      <c r="GX135" s="31">
        <f t="shared" ref="GX135:GX198" si="304">GV135-(DL135+DT135+EB135)</f>
        <v>519</v>
      </c>
    </row>
    <row r="136" spans="1:206" ht="15.75" hidden="1" customHeight="1" x14ac:dyDescent="0.25">
      <c r="A136" s="22" t="s">
        <v>1113</v>
      </c>
      <c r="B136" s="2" t="s">
        <v>120</v>
      </c>
      <c r="C136" s="116" t="s">
        <v>127</v>
      </c>
      <c r="D136" s="35" t="s">
        <v>120</v>
      </c>
      <c r="E136" s="117">
        <v>55</v>
      </c>
      <c r="F136" s="117">
        <v>175</v>
      </c>
      <c r="G136" s="117">
        <v>300</v>
      </c>
      <c r="H136" s="117">
        <v>530</v>
      </c>
      <c r="I136" s="95">
        <v>37</v>
      </c>
      <c r="J136" s="118">
        <v>65</v>
      </c>
      <c r="K136" s="118">
        <v>262</v>
      </c>
      <c r="L136" s="118">
        <v>364</v>
      </c>
      <c r="M136" s="118">
        <v>691</v>
      </c>
      <c r="N136" s="119">
        <v>77</v>
      </c>
      <c r="O136" s="119">
        <v>21</v>
      </c>
      <c r="P136" s="120">
        <v>590</v>
      </c>
      <c r="Q136" s="120">
        <v>797</v>
      </c>
      <c r="R136" s="120">
        <v>614</v>
      </c>
      <c r="S136" s="70">
        <f t="shared" si="245"/>
        <v>0.11016949152542373</v>
      </c>
      <c r="T136" s="70">
        <f t="shared" si="246"/>
        <v>0.32873274780426598</v>
      </c>
      <c r="U136" s="70">
        <f t="shared" si="247"/>
        <v>0.30684657671164417</v>
      </c>
      <c r="V136" s="70">
        <f t="shared" si="248"/>
        <v>0.38908575478384122</v>
      </c>
      <c r="W136" s="70">
        <f t="shared" si="249"/>
        <v>0.46742671009771986</v>
      </c>
      <c r="X136" s="121">
        <v>800</v>
      </c>
      <c r="Y136" s="121">
        <v>590</v>
      </c>
      <c r="Z136" s="121">
        <v>797</v>
      </c>
      <c r="AA136" s="121">
        <v>614</v>
      </c>
      <c r="AB136" s="121">
        <v>169</v>
      </c>
      <c r="AC136" s="121">
        <v>162</v>
      </c>
      <c r="AD136" s="17">
        <v>17</v>
      </c>
      <c r="AE136" s="17">
        <v>27</v>
      </c>
      <c r="AF136" s="100">
        <v>42</v>
      </c>
      <c r="AG136" s="101">
        <v>83</v>
      </c>
      <c r="AH136" s="101">
        <v>218</v>
      </c>
      <c r="AI136" s="101">
        <v>482</v>
      </c>
      <c r="AJ136" s="101">
        <v>20</v>
      </c>
      <c r="AK136" s="101">
        <f t="shared" si="250"/>
        <v>803</v>
      </c>
      <c r="AL136" s="101">
        <f t="shared" si="251"/>
        <v>98</v>
      </c>
      <c r="AM136" s="101">
        <v>118</v>
      </c>
      <c r="AN136" s="102">
        <v>8</v>
      </c>
      <c r="AO136" s="103">
        <v>54</v>
      </c>
      <c r="AP136" s="74">
        <f t="shared" si="252"/>
        <v>0.14067796610169492</v>
      </c>
      <c r="AQ136" s="74">
        <f t="shared" si="253"/>
        <v>0.27352572145545795</v>
      </c>
      <c r="AR136" s="104">
        <f t="shared" si="254"/>
        <v>0.34232883558220889</v>
      </c>
      <c r="AS136" s="104">
        <f t="shared" si="255"/>
        <v>0.42664776754075123</v>
      </c>
      <c r="AT136" s="104">
        <f t="shared" si="256"/>
        <v>0.62540716612377845</v>
      </c>
      <c r="AU136" s="105">
        <v>640</v>
      </c>
      <c r="AV136" s="105">
        <v>822</v>
      </c>
      <c r="AW136" s="105">
        <v>627</v>
      </c>
      <c r="AX136" s="100">
        <v>45</v>
      </c>
      <c r="AY136" s="106">
        <v>847</v>
      </c>
      <c r="AZ136" s="106">
        <v>78</v>
      </c>
      <c r="BA136" s="106">
        <v>276</v>
      </c>
      <c r="BB136" s="106">
        <v>462</v>
      </c>
      <c r="BC136" s="106">
        <v>31</v>
      </c>
      <c r="BD136" s="107">
        <v>75</v>
      </c>
      <c r="BE136" s="108">
        <v>37</v>
      </c>
      <c r="BF136" s="82">
        <f t="shared" si="257"/>
        <v>0.12440191387559808</v>
      </c>
      <c r="BG136" s="82">
        <f t="shared" si="258"/>
        <v>0.33576642335766421</v>
      </c>
      <c r="BH136" s="83">
        <f t="shared" si="259"/>
        <v>0.35471517472474867</v>
      </c>
      <c r="BI136" s="83">
        <f t="shared" si="260"/>
        <v>0.45348837209302323</v>
      </c>
      <c r="BJ136" s="83">
        <f t="shared" si="261"/>
        <v>0.60468750000000004</v>
      </c>
      <c r="BK136" s="2">
        <v>664</v>
      </c>
      <c r="BL136" s="2">
        <v>843</v>
      </c>
      <c r="BM136" s="2">
        <v>638</v>
      </c>
      <c r="BN136" s="2">
        <v>445</v>
      </c>
      <c r="BO136" s="2">
        <v>198</v>
      </c>
      <c r="BP136" s="2">
        <v>212</v>
      </c>
      <c r="BQ136" s="109">
        <v>20</v>
      </c>
      <c r="BR136" s="109">
        <v>52</v>
      </c>
      <c r="BS136" s="110">
        <v>36</v>
      </c>
      <c r="BT136" s="109">
        <v>65</v>
      </c>
      <c r="BU136" s="109">
        <v>287</v>
      </c>
      <c r="BV136" s="109">
        <v>555</v>
      </c>
      <c r="BW136" s="109">
        <v>32</v>
      </c>
      <c r="BX136" s="84">
        <f t="shared" si="265"/>
        <v>939</v>
      </c>
      <c r="BY136" s="111">
        <v>12</v>
      </c>
      <c r="BZ136" s="109">
        <v>111</v>
      </c>
      <c r="CA136" s="109">
        <v>31</v>
      </c>
      <c r="CB136" s="2">
        <v>40</v>
      </c>
      <c r="CC136" s="112">
        <f t="shared" si="266"/>
        <v>9.7891566265060237E-2</v>
      </c>
      <c r="CD136" s="112">
        <f t="shared" si="267"/>
        <v>0.34045077105575328</v>
      </c>
      <c r="CE136" s="112">
        <f t="shared" si="268"/>
        <v>0.37109557109557112</v>
      </c>
      <c r="CF136" s="112">
        <f t="shared" si="269"/>
        <v>0.49358541525995947</v>
      </c>
      <c r="CG136" s="112">
        <f t="shared" si="270"/>
        <v>0.6959247648902821</v>
      </c>
      <c r="CH136" s="87">
        <f t="shared" si="271"/>
        <v>194</v>
      </c>
      <c r="CI136" s="31">
        <f t="shared" si="272"/>
        <v>241</v>
      </c>
      <c r="CJ136" s="31">
        <f t="shared" si="273"/>
        <v>1</v>
      </c>
      <c r="CK136" s="31">
        <f t="shared" si="274"/>
        <v>4</v>
      </c>
      <c r="CL136" s="31">
        <f t="shared" si="275"/>
        <v>4</v>
      </c>
      <c r="CM136" s="113">
        <f t="shared" si="276"/>
        <v>45</v>
      </c>
      <c r="CN136" s="31">
        <f t="shared" si="277"/>
        <v>0</v>
      </c>
      <c r="CO136" s="31">
        <f t="shared" si="278"/>
        <v>14</v>
      </c>
      <c r="CP136" s="31">
        <f t="shared" si="279"/>
        <v>30</v>
      </c>
      <c r="CQ136" s="31">
        <f t="shared" si="280"/>
        <v>1</v>
      </c>
      <c r="CU136" s="88">
        <f t="shared" si="264"/>
        <v>0</v>
      </c>
      <c r="CZ136" s="32">
        <v>1</v>
      </c>
      <c r="DA136" s="32">
        <v>4</v>
      </c>
      <c r="DB136" s="32">
        <v>4</v>
      </c>
      <c r="DC136" s="88">
        <f t="shared" si="281"/>
        <v>45</v>
      </c>
      <c r="DD136" s="32">
        <v>0</v>
      </c>
      <c r="DE136" s="32">
        <v>14</v>
      </c>
      <c r="DF136" s="32">
        <v>30</v>
      </c>
      <c r="DG136" s="32">
        <v>1</v>
      </c>
      <c r="DH136" s="32">
        <v>2</v>
      </c>
      <c r="DI136" s="32">
        <v>18</v>
      </c>
      <c r="DJ136" s="32">
        <v>10</v>
      </c>
      <c r="DK136" s="88">
        <f t="shared" si="282"/>
        <v>380</v>
      </c>
      <c r="DL136" s="32">
        <v>44</v>
      </c>
      <c r="DM136" s="32">
        <v>136</v>
      </c>
      <c r="DN136" s="32">
        <v>187</v>
      </c>
      <c r="DO136" s="32">
        <v>13</v>
      </c>
      <c r="DP136" s="32">
        <v>14</v>
      </c>
      <c r="DQ136" s="32">
        <v>24</v>
      </c>
      <c r="DR136" s="32">
        <v>16</v>
      </c>
      <c r="DS136" s="88">
        <f t="shared" si="283"/>
        <v>444</v>
      </c>
      <c r="DT136" s="32">
        <v>7</v>
      </c>
      <c r="DU136" s="32">
        <v>103</v>
      </c>
      <c r="DV136" s="32">
        <v>317</v>
      </c>
      <c r="DW136" s="32">
        <v>17</v>
      </c>
      <c r="EA136" s="88">
        <f t="shared" si="284"/>
        <v>0</v>
      </c>
      <c r="EF136" s="32">
        <v>2</v>
      </c>
      <c r="EG136" s="32">
        <v>4</v>
      </c>
      <c r="EH136" s="32">
        <v>5</v>
      </c>
      <c r="EI136" s="88">
        <f t="shared" si="285"/>
        <v>33</v>
      </c>
      <c r="EJ136" s="32">
        <v>14</v>
      </c>
      <c r="EK136" s="32">
        <v>17</v>
      </c>
      <c r="EL136" s="32">
        <v>2</v>
      </c>
      <c r="EM136" s="32">
        <v>0</v>
      </c>
      <c r="EQ136" s="88">
        <f t="shared" si="286"/>
        <v>0</v>
      </c>
      <c r="EV136" s="32">
        <v>1</v>
      </c>
      <c r="EW136" s="32">
        <v>2</v>
      </c>
      <c r="EX136" s="32">
        <v>1</v>
      </c>
      <c r="EY136" s="88">
        <f t="shared" si="287"/>
        <v>37</v>
      </c>
      <c r="EZ136" s="32">
        <v>0</v>
      </c>
      <c r="FA136" s="32">
        <v>17</v>
      </c>
      <c r="FB136" s="32">
        <v>19</v>
      </c>
      <c r="FC136" s="32">
        <v>1</v>
      </c>
      <c r="FG136" s="88">
        <f t="shared" si="288"/>
        <v>0</v>
      </c>
      <c r="FO136" s="88">
        <f t="shared" si="289"/>
        <v>0</v>
      </c>
      <c r="FW136" s="110">
        <f t="shared" si="290"/>
        <v>0</v>
      </c>
      <c r="GB136" s="110">
        <f t="shared" si="291"/>
        <v>1</v>
      </c>
      <c r="GC136" s="110">
        <f t="shared" si="292"/>
        <v>2</v>
      </c>
      <c r="GD136" s="110">
        <f t="shared" si="293"/>
        <v>1</v>
      </c>
      <c r="GE136" s="110">
        <f t="shared" si="294"/>
        <v>37</v>
      </c>
      <c r="GF136" s="110">
        <f t="shared" si="295"/>
        <v>0</v>
      </c>
      <c r="GG136" s="110">
        <f t="shared" si="296"/>
        <v>17</v>
      </c>
      <c r="GH136" s="110">
        <f t="shared" si="297"/>
        <v>19</v>
      </c>
      <c r="GI136" s="110">
        <f t="shared" si="298"/>
        <v>1</v>
      </c>
      <c r="GJ136" s="114">
        <f t="shared" si="262"/>
        <v>0.48884252837154435</v>
      </c>
      <c r="GK136" s="90">
        <f t="shared" si="263"/>
        <v>0.10861865407319952</v>
      </c>
      <c r="GL136" s="92" t="s">
        <v>1468</v>
      </c>
      <c r="GM136" s="2" t="s">
        <v>1646</v>
      </c>
      <c r="GN136" s="92" t="s">
        <v>1665</v>
      </c>
      <c r="GO136" s="92" t="s">
        <v>1562</v>
      </c>
      <c r="GP136" s="2" t="s">
        <v>2033</v>
      </c>
      <c r="GQ136" s="2" t="s">
        <v>1496</v>
      </c>
      <c r="GR136" s="115">
        <v>860</v>
      </c>
      <c r="GS136" s="31">
        <f t="shared" si="299"/>
        <v>16</v>
      </c>
      <c r="GT136" s="31">
        <f t="shared" si="300"/>
        <v>26</v>
      </c>
      <c r="GU136" s="31">
        <f t="shared" si="301"/>
        <v>42</v>
      </c>
      <c r="GV136" s="31">
        <f t="shared" si="302"/>
        <v>824</v>
      </c>
      <c r="GW136" s="31">
        <f t="shared" si="303"/>
        <v>534</v>
      </c>
      <c r="GX136" s="31">
        <f t="shared" si="304"/>
        <v>773</v>
      </c>
    </row>
    <row r="137" spans="1:206" ht="15.75" hidden="1" customHeight="1" x14ac:dyDescent="0.25">
      <c r="A137" s="22" t="s">
        <v>1113</v>
      </c>
      <c r="B137" s="2" t="s">
        <v>120</v>
      </c>
      <c r="C137" s="116" t="s">
        <v>128</v>
      </c>
      <c r="D137" s="35" t="s">
        <v>120</v>
      </c>
      <c r="E137" s="117">
        <v>21</v>
      </c>
      <c r="F137" s="117">
        <v>109</v>
      </c>
      <c r="G137" s="117">
        <v>115</v>
      </c>
      <c r="H137" s="117">
        <v>245</v>
      </c>
      <c r="I137" s="95">
        <v>17</v>
      </c>
      <c r="J137" s="118">
        <v>32</v>
      </c>
      <c r="K137" s="118">
        <v>102</v>
      </c>
      <c r="L137" s="118">
        <v>167</v>
      </c>
      <c r="M137" s="118">
        <v>301</v>
      </c>
      <c r="N137" s="119">
        <v>41</v>
      </c>
      <c r="O137" s="119">
        <v>5</v>
      </c>
      <c r="P137" s="120">
        <v>150</v>
      </c>
      <c r="Q137" s="120">
        <v>210</v>
      </c>
      <c r="R137" s="120">
        <v>154</v>
      </c>
      <c r="S137" s="70">
        <f t="shared" si="245"/>
        <v>0.21333333333333335</v>
      </c>
      <c r="T137" s="70">
        <f t="shared" si="246"/>
        <v>0.48571428571428571</v>
      </c>
      <c r="U137" s="70">
        <f t="shared" si="247"/>
        <v>0.50583657587548636</v>
      </c>
      <c r="V137" s="70">
        <f t="shared" si="248"/>
        <v>0.62637362637362637</v>
      </c>
      <c r="W137" s="70">
        <f t="shared" si="249"/>
        <v>0.81818181818181823</v>
      </c>
      <c r="X137" s="121">
        <v>202</v>
      </c>
      <c r="Y137" s="121">
        <v>150</v>
      </c>
      <c r="Z137" s="121">
        <v>210</v>
      </c>
      <c r="AA137" s="121">
        <v>154</v>
      </c>
      <c r="AB137" s="121">
        <v>77</v>
      </c>
      <c r="AC137" s="121">
        <v>46</v>
      </c>
      <c r="AD137" s="17">
        <v>12</v>
      </c>
      <c r="AE137" s="17">
        <v>15</v>
      </c>
      <c r="AF137" s="100">
        <v>18</v>
      </c>
      <c r="AG137" s="101">
        <v>20</v>
      </c>
      <c r="AH137" s="101">
        <v>103</v>
      </c>
      <c r="AI137" s="101">
        <v>162</v>
      </c>
      <c r="AJ137" s="101">
        <v>10</v>
      </c>
      <c r="AK137" s="101">
        <f t="shared" si="250"/>
        <v>295</v>
      </c>
      <c r="AL137" s="101">
        <f t="shared" si="251"/>
        <v>49</v>
      </c>
      <c r="AM137" s="101">
        <v>59</v>
      </c>
      <c r="AN137" s="102">
        <v>10</v>
      </c>
      <c r="AO137" s="103">
        <v>22</v>
      </c>
      <c r="AP137" s="74">
        <f t="shared" si="252"/>
        <v>0.13333333333333333</v>
      </c>
      <c r="AQ137" s="74">
        <f t="shared" si="253"/>
        <v>0.49047619047619045</v>
      </c>
      <c r="AR137" s="104">
        <f t="shared" si="254"/>
        <v>0.45914396887159531</v>
      </c>
      <c r="AS137" s="104">
        <f t="shared" si="255"/>
        <v>0.59340659340659341</v>
      </c>
      <c r="AT137" s="104">
        <f t="shared" si="256"/>
        <v>0.73376623376623373</v>
      </c>
      <c r="AU137" s="105">
        <v>131</v>
      </c>
      <c r="AV137" s="105">
        <v>184</v>
      </c>
      <c r="AW137" s="105">
        <v>135</v>
      </c>
      <c r="AX137" s="100">
        <v>19</v>
      </c>
      <c r="AY137" s="106">
        <v>269</v>
      </c>
      <c r="AZ137" s="106">
        <v>24</v>
      </c>
      <c r="BA137" s="106">
        <v>91</v>
      </c>
      <c r="BB137" s="106">
        <v>142</v>
      </c>
      <c r="BC137" s="106">
        <v>12</v>
      </c>
      <c r="BD137" s="107">
        <v>35</v>
      </c>
      <c r="BE137" s="108">
        <v>11</v>
      </c>
      <c r="BF137" s="82">
        <f t="shared" si="257"/>
        <v>0.17777777777777778</v>
      </c>
      <c r="BG137" s="82">
        <f t="shared" si="258"/>
        <v>0.49456521739130432</v>
      </c>
      <c r="BH137" s="83">
        <f t="shared" si="259"/>
        <v>0.49333333333333335</v>
      </c>
      <c r="BI137" s="83">
        <f t="shared" si="260"/>
        <v>0.62857142857142856</v>
      </c>
      <c r="BJ137" s="83">
        <f t="shared" si="261"/>
        <v>0.81679389312977102</v>
      </c>
      <c r="BK137" s="2">
        <v>145</v>
      </c>
      <c r="BL137" s="2">
        <v>200</v>
      </c>
      <c r="BM137" s="2">
        <v>121</v>
      </c>
      <c r="BN137" s="2">
        <v>93</v>
      </c>
      <c r="BO137" s="2">
        <v>37</v>
      </c>
      <c r="BP137" s="2">
        <v>35</v>
      </c>
      <c r="BQ137" s="109">
        <v>13</v>
      </c>
      <c r="BR137" s="109">
        <v>17</v>
      </c>
      <c r="BS137" s="110">
        <v>18</v>
      </c>
      <c r="BT137" s="109">
        <v>31</v>
      </c>
      <c r="BU137" s="109">
        <v>91</v>
      </c>
      <c r="BV137" s="109">
        <v>137</v>
      </c>
      <c r="BW137" s="109">
        <v>14</v>
      </c>
      <c r="BX137" s="84">
        <f t="shared" si="265"/>
        <v>273</v>
      </c>
      <c r="BY137" s="111">
        <v>6</v>
      </c>
      <c r="BZ137" s="109">
        <v>28</v>
      </c>
      <c r="CA137" s="109">
        <v>14</v>
      </c>
      <c r="CB137" s="2">
        <v>21</v>
      </c>
      <c r="CC137" s="112">
        <f t="shared" si="266"/>
        <v>0.21379310344827587</v>
      </c>
      <c r="CD137" s="112">
        <f t="shared" si="267"/>
        <v>0.45500000000000002</v>
      </c>
      <c r="CE137" s="112">
        <f t="shared" si="268"/>
        <v>0.49570815450643779</v>
      </c>
      <c r="CF137" s="112">
        <f t="shared" si="269"/>
        <v>0.62305295950155759</v>
      </c>
      <c r="CG137" s="112">
        <f t="shared" si="270"/>
        <v>0.90082644628099173</v>
      </c>
      <c r="CH137" s="87">
        <f t="shared" si="271"/>
        <v>12</v>
      </c>
      <c r="CI137" s="31">
        <f t="shared" si="272"/>
        <v>0</v>
      </c>
      <c r="CJ137" s="31">
        <f t="shared" si="273"/>
        <v>0</v>
      </c>
      <c r="CK137" s="31">
        <f t="shared" si="274"/>
        <v>0</v>
      </c>
      <c r="CL137" s="31">
        <f t="shared" si="275"/>
        <v>0</v>
      </c>
      <c r="CM137" s="113">
        <f t="shared" si="276"/>
        <v>0</v>
      </c>
      <c r="CN137" s="31">
        <f t="shared" si="277"/>
        <v>0</v>
      </c>
      <c r="CO137" s="31">
        <f t="shared" si="278"/>
        <v>0</v>
      </c>
      <c r="CP137" s="31">
        <f t="shared" si="279"/>
        <v>0</v>
      </c>
      <c r="CQ137" s="31">
        <f t="shared" si="280"/>
        <v>0</v>
      </c>
      <c r="CU137" s="88">
        <f t="shared" si="264"/>
        <v>0</v>
      </c>
      <c r="DC137" s="88">
        <f t="shared" si="281"/>
        <v>0</v>
      </c>
      <c r="DH137" s="32">
        <v>1</v>
      </c>
      <c r="DI137" s="32">
        <v>4</v>
      </c>
      <c r="DJ137" s="32">
        <v>5</v>
      </c>
      <c r="DK137" s="88">
        <f t="shared" si="282"/>
        <v>104</v>
      </c>
      <c r="DL137" s="32">
        <v>25</v>
      </c>
      <c r="DM137" s="32">
        <v>36</v>
      </c>
      <c r="DN137" s="32">
        <v>34</v>
      </c>
      <c r="DO137" s="32">
        <v>9</v>
      </c>
      <c r="DP137" s="32">
        <v>10</v>
      </c>
      <c r="DQ137" s="32">
        <v>11</v>
      </c>
      <c r="DR137" s="32">
        <v>11</v>
      </c>
      <c r="DS137" s="88">
        <f t="shared" si="283"/>
        <v>143</v>
      </c>
      <c r="DT137" s="32">
        <v>6</v>
      </c>
      <c r="DU137" s="32">
        <v>51</v>
      </c>
      <c r="DV137" s="32">
        <v>83</v>
      </c>
      <c r="DW137" s="32">
        <v>3</v>
      </c>
      <c r="DX137" s="32">
        <v>1</v>
      </c>
      <c r="DY137" s="32">
        <v>1</v>
      </c>
      <c r="DZ137" s="32">
        <v>1</v>
      </c>
      <c r="EA137" s="88">
        <f t="shared" si="284"/>
        <v>14</v>
      </c>
      <c r="ED137" s="32">
        <v>12</v>
      </c>
      <c r="EE137" s="32">
        <v>2</v>
      </c>
      <c r="EI137" s="88">
        <f t="shared" si="285"/>
        <v>0</v>
      </c>
      <c r="EQ137" s="88">
        <f t="shared" si="286"/>
        <v>0</v>
      </c>
      <c r="EV137" s="32">
        <v>1</v>
      </c>
      <c r="EW137" s="32">
        <v>1</v>
      </c>
      <c r="EX137" s="32">
        <v>1</v>
      </c>
      <c r="EY137" s="88">
        <f t="shared" si="287"/>
        <v>12</v>
      </c>
      <c r="EZ137" s="32">
        <v>0</v>
      </c>
      <c r="FA137" s="32">
        <v>4</v>
      </c>
      <c r="FB137" s="32">
        <v>8</v>
      </c>
      <c r="FC137" s="32">
        <v>0</v>
      </c>
      <c r="FG137" s="88">
        <f t="shared" si="288"/>
        <v>0</v>
      </c>
      <c r="FO137" s="88">
        <f t="shared" si="289"/>
        <v>0</v>
      </c>
      <c r="FW137" s="110">
        <f t="shared" si="290"/>
        <v>0</v>
      </c>
      <c r="GB137" s="110">
        <f t="shared" si="291"/>
        <v>1</v>
      </c>
      <c r="GC137" s="110">
        <f t="shared" si="292"/>
        <v>1</v>
      </c>
      <c r="GD137" s="110">
        <f t="shared" si="293"/>
        <v>1</v>
      </c>
      <c r="GE137" s="110">
        <f t="shared" si="294"/>
        <v>12</v>
      </c>
      <c r="GF137" s="110">
        <f t="shared" si="295"/>
        <v>0</v>
      </c>
      <c r="GG137" s="110">
        <f t="shared" si="296"/>
        <v>4</v>
      </c>
      <c r="GH137" s="110">
        <f t="shared" si="297"/>
        <v>8</v>
      </c>
      <c r="GI137" s="110">
        <f t="shared" si="298"/>
        <v>0</v>
      </c>
      <c r="GJ137" s="114">
        <f t="shared" si="262"/>
        <v>0.10101010101010094</v>
      </c>
      <c r="GK137" s="90">
        <f t="shared" si="263"/>
        <v>1.4869888475836431E-2</v>
      </c>
      <c r="GL137" s="2" t="s">
        <v>1532</v>
      </c>
      <c r="GM137" s="2" t="s">
        <v>1881</v>
      </c>
      <c r="GN137" s="2" t="s">
        <v>1916</v>
      </c>
      <c r="GO137" s="2" t="s">
        <v>1578</v>
      </c>
      <c r="GP137" s="2" t="s">
        <v>1587</v>
      </c>
      <c r="GQ137" s="2" t="s">
        <v>2050</v>
      </c>
      <c r="GR137" s="115">
        <v>179</v>
      </c>
      <c r="GS137" s="31">
        <f t="shared" si="299"/>
        <v>12</v>
      </c>
      <c r="GT137" s="31">
        <f t="shared" si="300"/>
        <v>17</v>
      </c>
      <c r="GU137" s="31">
        <f t="shared" si="301"/>
        <v>16</v>
      </c>
      <c r="GV137" s="31">
        <f t="shared" si="302"/>
        <v>261</v>
      </c>
      <c r="GW137" s="31">
        <f t="shared" si="303"/>
        <v>143</v>
      </c>
      <c r="GX137" s="31">
        <f t="shared" si="304"/>
        <v>230</v>
      </c>
    </row>
    <row r="138" spans="1:206" ht="15.75" hidden="1" customHeight="1" x14ac:dyDescent="0.25">
      <c r="A138" s="22" t="s">
        <v>1113</v>
      </c>
      <c r="B138" s="2" t="s">
        <v>120</v>
      </c>
      <c r="C138" s="116" t="s">
        <v>129</v>
      </c>
      <c r="D138" s="35" t="s">
        <v>120</v>
      </c>
      <c r="E138" s="117">
        <v>0</v>
      </c>
      <c r="F138" s="117">
        <v>27</v>
      </c>
      <c r="G138" s="117">
        <v>52</v>
      </c>
      <c r="H138" s="117">
        <v>79</v>
      </c>
      <c r="I138" s="95">
        <v>5</v>
      </c>
      <c r="J138" s="118">
        <v>0</v>
      </c>
      <c r="K138" s="118">
        <v>23</v>
      </c>
      <c r="L138" s="118">
        <v>69</v>
      </c>
      <c r="M138" s="118">
        <v>92</v>
      </c>
      <c r="N138" s="119">
        <v>24</v>
      </c>
      <c r="O138" s="119">
        <v>5</v>
      </c>
      <c r="P138" s="120">
        <v>103</v>
      </c>
      <c r="Q138" s="120">
        <v>112</v>
      </c>
      <c r="R138" s="120">
        <v>94</v>
      </c>
      <c r="S138" s="70">
        <f t="shared" si="245"/>
        <v>0</v>
      </c>
      <c r="T138" s="70">
        <f t="shared" si="246"/>
        <v>0.20535714285714285</v>
      </c>
      <c r="U138" s="70">
        <f t="shared" si="247"/>
        <v>0.22006472491909385</v>
      </c>
      <c r="V138" s="70">
        <f t="shared" si="248"/>
        <v>0.3300970873786408</v>
      </c>
      <c r="W138" s="70">
        <f t="shared" si="249"/>
        <v>0.47872340425531917</v>
      </c>
      <c r="X138" s="121">
        <v>111</v>
      </c>
      <c r="Y138" s="121">
        <v>103</v>
      </c>
      <c r="Z138" s="121">
        <v>112</v>
      </c>
      <c r="AA138" s="121">
        <v>94</v>
      </c>
      <c r="AB138" s="121">
        <v>37</v>
      </c>
      <c r="AC138" s="121">
        <v>14</v>
      </c>
      <c r="AD138" s="17">
        <v>4</v>
      </c>
      <c r="AE138" s="17">
        <v>8</v>
      </c>
      <c r="AF138" s="100">
        <v>8</v>
      </c>
      <c r="AG138" s="101">
        <v>8</v>
      </c>
      <c r="AH138" s="101">
        <v>32</v>
      </c>
      <c r="AI138" s="101">
        <v>78</v>
      </c>
      <c r="AJ138" s="101">
        <v>2</v>
      </c>
      <c r="AK138" s="101">
        <f t="shared" si="250"/>
        <v>120</v>
      </c>
      <c r="AL138" s="101">
        <f t="shared" si="251"/>
        <v>15</v>
      </c>
      <c r="AM138" s="101">
        <v>17</v>
      </c>
      <c r="AN138" s="102">
        <v>4</v>
      </c>
      <c r="AO138" s="103">
        <v>12</v>
      </c>
      <c r="AP138" s="74">
        <f t="shared" si="252"/>
        <v>7.7669902912621352E-2</v>
      </c>
      <c r="AQ138" s="74">
        <f t="shared" si="253"/>
        <v>0.2857142857142857</v>
      </c>
      <c r="AR138" s="104">
        <f t="shared" si="254"/>
        <v>0.33333333333333331</v>
      </c>
      <c r="AS138" s="104">
        <f t="shared" si="255"/>
        <v>0.46116504854368934</v>
      </c>
      <c r="AT138" s="104">
        <f t="shared" si="256"/>
        <v>0.67021276595744683</v>
      </c>
      <c r="AU138" s="105">
        <v>89</v>
      </c>
      <c r="AV138" s="105">
        <v>123</v>
      </c>
      <c r="AW138" s="105">
        <v>109</v>
      </c>
      <c r="AX138" s="100">
        <v>8</v>
      </c>
      <c r="AY138" s="106">
        <v>119</v>
      </c>
      <c r="AZ138" s="106">
        <v>9</v>
      </c>
      <c r="BA138" s="106">
        <v>31</v>
      </c>
      <c r="BB138" s="106">
        <v>75</v>
      </c>
      <c r="BC138" s="106">
        <v>4</v>
      </c>
      <c r="BD138" s="107">
        <v>23</v>
      </c>
      <c r="BE138" s="108">
        <v>2</v>
      </c>
      <c r="BF138" s="82">
        <f t="shared" si="257"/>
        <v>8.2568807339449546E-2</v>
      </c>
      <c r="BG138" s="82">
        <f t="shared" si="258"/>
        <v>0.25203252032520324</v>
      </c>
      <c r="BH138" s="83">
        <f t="shared" si="259"/>
        <v>0.28660436137071649</v>
      </c>
      <c r="BI138" s="83">
        <f t="shared" si="260"/>
        <v>0.39150943396226418</v>
      </c>
      <c r="BJ138" s="83">
        <f t="shared" si="261"/>
        <v>0.5842696629213483</v>
      </c>
      <c r="BK138" s="2">
        <v>88</v>
      </c>
      <c r="BL138" s="2">
        <v>117</v>
      </c>
      <c r="BM138" s="2">
        <v>91</v>
      </c>
      <c r="BN138" s="2">
        <v>65</v>
      </c>
      <c r="BO138" s="2">
        <v>46</v>
      </c>
      <c r="BP138" s="2">
        <v>25</v>
      </c>
      <c r="BQ138" s="109">
        <v>5</v>
      </c>
      <c r="BR138" s="109">
        <v>10</v>
      </c>
      <c r="BS138" s="110">
        <v>10</v>
      </c>
      <c r="BT138" s="109">
        <v>12</v>
      </c>
      <c r="BU138" s="109">
        <v>56</v>
      </c>
      <c r="BV138" s="109">
        <v>105</v>
      </c>
      <c r="BW138" s="109">
        <v>2</v>
      </c>
      <c r="BX138" s="84">
        <f t="shared" si="265"/>
        <v>175</v>
      </c>
      <c r="BY138" s="111">
        <v>1</v>
      </c>
      <c r="BZ138" s="109">
        <v>25</v>
      </c>
      <c r="CA138" s="109">
        <v>2</v>
      </c>
      <c r="CB138" s="2">
        <v>8</v>
      </c>
      <c r="CC138" s="112">
        <f t="shared" si="266"/>
        <v>0.13636363636363635</v>
      </c>
      <c r="CD138" s="112">
        <f t="shared" si="267"/>
        <v>0.47863247863247865</v>
      </c>
      <c r="CE138" s="112">
        <f t="shared" si="268"/>
        <v>0.5</v>
      </c>
      <c r="CF138" s="112">
        <f t="shared" si="269"/>
        <v>0.65384615384615385</v>
      </c>
      <c r="CG138" s="112">
        <f t="shared" si="270"/>
        <v>0.87912087912087911</v>
      </c>
      <c r="CH138" s="87">
        <f t="shared" si="271"/>
        <v>11</v>
      </c>
      <c r="CI138" s="31">
        <f t="shared" si="272"/>
        <v>24</v>
      </c>
      <c r="CJ138" s="31">
        <f t="shared" si="273"/>
        <v>0</v>
      </c>
      <c r="CK138" s="31">
        <f t="shared" si="274"/>
        <v>0</v>
      </c>
      <c r="CL138" s="31">
        <f t="shared" si="275"/>
        <v>0</v>
      </c>
      <c r="CM138" s="113">
        <f t="shared" si="276"/>
        <v>0</v>
      </c>
      <c r="CN138" s="31">
        <f t="shared" si="277"/>
        <v>0</v>
      </c>
      <c r="CO138" s="31">
        <f t="shared" si="278"/>
        <v>0</v>
      </c>
      <c r="CP138" s="31">
        <f t="shared" si="279"/>
        <v>0</v>
      </c>
      <c r="CQ138" s="31">
        <f t="shared" si="280"/>
        <v>0</v>
      </c>
      <c r="CU138" s="88">
        <f t="shared" si="264"/>
        <v>0</v>
      </c>
      <c r="DC138" s="88">
        <f t="shared" si="281"/>
        <v>0</v>
      </c>
      <c r="DH138" s="32">
        <v>1</v>
      </c>
      <c r="DI138" s="32">
        <v>5</v>
      </c>
      <c r="DJ138" s="32">
        <v>5</v>
      </c>
      <c r="DK138" s="88">
        <f t="shared" si="282"/>
        <v>89</v>
      </c>
      <c r="DL138" s="32">
        <v>12</v>
      </c>
      <c r="DM138" s="32">
        <v>28</v>
      </c>
      <c r="DN138" s="32">
        <v>48</v>
      </c>
      <c r="DO138" s="32">
        <v>1</v>
      </c>
      <c r="DP138" s="32">
        <v>3</v>
      </c>
      <c r="DQ138" s="32">
        <v>4</v>
      </c>
      <c r="DR138" s="32">
        <v>4</v>
      </c>
      <c r="DS138" s="88">
        <f t="shared" si="283"/>
        <v>64</v>
      </c>
      <c r="DT138" s="32">
        <v>0</v>
      </c>
      <c r="DU138" s="32">
        <v>12</v>
      </c>
      <c r="DV138" s="32">
        <v>51</v>
      </c>
      <c r="DW138" s="32">
        <v>1</v>
      </c>
      <c r="EA138" s="88">
        <f t="shared" si="284"/>
        <v>0</v>
      </c>
      <c r="EI138" s="88">
        <f t="shared" si="285"/>
        <v>0</v>
      </c>
      <c r="EQ138" s="88">
        <f t="shared" si="286"/>
        <v>0</v>
      </c>
      <c r="EV138" s="32">
        <v>1</v>
      </c>
      <c r="EW138" s="32">
        <v>1</v>
      </c>
      <c r="EX138" s="32">
        <v>1</v>
      </c>
      <c r="EY138" s="88">
        <f t="shared" si="287"/>
        <v>22</v>
      </c>
      <c r="EZ138" s="32">
        <v>0</v>
      </c>
      <c r="FA138" s="32">
        <v>16</v>
      </c>
      <c r="FB138" s="32">
        <v>6</v>
      </c>
      <c r="FC138" s="32">
        <v>0</v>
      </c>
      <c r="FG138" s="88">
        <f t="shared" si="288"/>
        <v>0</v>
      </c>
      <c r="FO138" s="88">
        <f t="shared" si="289"/>
        <v>0</v>
      </c>
      <c r="FW138" s="110">
        <f t="shared" si="290"/>
        <v>0</v>
      </c>
      <c r="GB138" s="110">
        <f t="shared" si="291"/>
        <v>1</v>
      </c>
      <c r="GC138" s="110">
        <f t="shared" si="292"/>
        <v>1</v>
      </c>
      <c r="GD138" s="110">
        <f t="shared" si="293"/>
        <v>1</v>
      </c>
      <c r="GE138" s="110">
        <f t="shared" si="294"/>
        <v>22</v>
      </c>
      <c r="GF138" s="110">
        <f t="shared" si="295"/>
        <v>0</v>
      </c>
      <c r="GG138" s="110">
        <f t="shared" si="296"/>
        <v>16</v>
      </c>
      <c r="GH138" s="110">
        <f t="shared" si="297"/>
        <v>6</v>
      </c>
      <c r="GI138" s="110">
        <f t="shared" si="298"/>
        <v>0</v>
      </c>
      <c r="GJ138" s="114">
        <f t="shared" si="262"/>
        <v>0.8363858363858363</v>
      </c>
      <c r="GK138" s="90">
        <f t="shared" si="263"/>
        <v>0.47058823529411764</v>
      </c>
      <c r="GL138" s="92" t="s">
        <v>1529</v>
      </c>
      <c r="GM138" s="2" t="s">
        <v>1530</v>
      </c>
      <c r="GN138" s="92" t="s">
        <v>1531</v>
      </c>
      <c r="GO138" s="2" t="s">
        <v>1532</v>
      </c>
      <c r="GP138" s="2" t="s">
        <v>1533</v>
      </c>
      <c r="GQ138" s="2" t="s">
        <v>1534</v>
      </c>
      <c r="GR138" s="115">
        <v>120</v>
      </c>
      <c r="GS138" s="31">
        <f t="shared" si="299"/>
        <v>4</v>
      </c>
      <c r="GT138" s="31">
        <f t="shared" si="300"/>
        <v>9</v>
      </c>
      <c r="GU138" s="31">
        <f t="shared" si="301"/>
        <v>9</v>
      </c>
      <c r="GV138" s="31">
        <f t="shared" si="302"/>
        <v>153</v>
      </c>
      <c r="GW138" s="31">
        <f t="shared" si="303"/>
        <v>101</v>
      </c>
      <c r="GX138" s="31">
        <f t="shared" si="304"/>
        <v>141</v>
      </c>
    </row>
    <row r="139" spans="1:206" ht="15.75" hidden="1" customHeight="1" x14ac:dyDescent="0.25">
      <c r="A139" s="22" t="s">
        <v>1113</v>
      </c>
      <c r="B139" s="2" t="s">
        <v>120</v>
      </c>
      <c r="C139" s="116" t="s">
        <v>130</v>
      </c>
      <c r="D139" s="35" t="s">
        <v>120</v>
      </c>
      <c r="E139" s="117">
        <v>12</v>
      </c>
      <c r="F139" s="117">
        <v>107</v>
      </c>
      <c r="G139" s="117">
        <v>141</v>
      </c>
      <c r="H139" s="117">
        <v>260</v>
      </c>
      <c r="I139" s="95">
        <v>23</v>
      </c>
      <c r="J139" s="118">
        <v>19</v>
      </c>
      <c r="K139" s="118">
        <v>91</v>
      </c>
      <c r="L139" s="118">
        <v>147</v>
      </c>
      <c r="M139" s="118">
        <v>257</v>
      </c>
      <c r="N139" s="119">
        <v>43</v>
      </c>
      <c r="O139" s="119">
        <v>20</v>
      </c>
      <c r="P139" s="120">
        <v>187</v>
      </c>
      <c r="Q139" s="120">
        <v>213</v>
      </c>
      <c r="R139" s="120">
        <v>173</v>
      </c>
      <c r="S139" s="70">
        <f t="shared" si="245"/>
        <v>0.10160427807486631</v>
      </c>
      <c r="T139" s="70">
        <f t="shared" si="246"/>
        <v>0.42723004694835681</v>
      </c>
      <c r="U139" s="70">
        <f t="shared" si="247"/>
        <v>0.37347294938917974</v>
      </c>
      <c r="V139" s="70">
        <f t="shared" si="248"/>
        <v>0.50518134715025909</v>
      </c>
      <c r="W139" s="70">
        <f t="shared" si="249"/>
        <v>0.60115606936416188</v>
      </c>
      <c r="X139" s="121">
        <v>236</v>
      </c>
      <c r="Y139" s="121">
        <v>187</v>
      </c>
      <c r="Z139" s="121">
        <v>213</v>
      </c>
      <c r="AA139" s="121">
        <v>173</v>
      </c>
      <c r="AB139" s="121">
        <v>58</v>
      </c>
      <c r="AC139" s="121">
        <v>43</v>
      </c>
      <c r="AD139" s="17">
        <v>18</v>
      </c>
      <c r="AE139" s="17">
        <v>22</v>
      </c>
      <c r="AF139" s="100">
        <v>21</v>
      </c>
      <c r="AG139" s="101">
        <v>64</v>
      </c>
      <c r="AH139" s="101">
        <v>100</v>
      </c>
      <c r="AI139" s="101">
        <v>160</v>
      </c>
      <c r="AJ139" s="101">
        <v>5</v>
      </c>
      <c r="AK139" s="101">
        <f t="shared" si="250"/>
        <v>329</v>
      </c>
      <c r="AL139" s="101">
        <f t="shared" si="251"/>
        <v>35</v>
      </c>
      <c r="AM139" s="101">
        <v>40</v>
      </c>
      <c r="AN139" s="102">
        <v>4</v>
      </c>
      <c r="AO139" s="103">
        <v>21</v>
      </c>
      <c r="AP139" s="74">
        <f t="shared" si="252"/>
        <v>0.34224598930481281</v>
      </c>
      <c r="AQ139" s="74">
        <f t="shared" si="253"/>
        <v>0.46948356807511737</v>
      </c>
      <c r="AR139" s="104">
        <f t="shared" si="254"/>
        <v>0.50436300174520066</v>
      </c>
      <c r="AS139" s="104">
        <f t="shared" si="255"/>
        <v>0.58290155440414504</v>
      </c>
      <c r="AT139" s="104">
        <f t="shared" si="256"/>
        <v>0.7225433526011561</v>
      </c>
      <c r="AU139" s="105">
        <v>166</v>
      </c>
      <c r="AV139" s="105">
        <v>236</v>
      </c>
      <c r="AW139" s="105">
        <v>150</v>
      </c>
      <c r="AX139" s="100">
        <v>20</v>
      </c>
      <c r="AY139" s="106">
        <v>363</v>
      </c>
      <c r="AZ139" s="106">
        <v>32</v>
      </c>
      <c r="BA139" s="106">
        <v>188</v>
      </c>
      <c r="BB139" s="106">
        <v>137</v>
      </c>
      <c r="BC139" s="106">
        <v>6</v>
      </c>
      <c r="BD139" s="107">
        <v>19</v>
      </c>
      <c r="BE139" s="108">
        <v>13</v>
      </c>
      <c r="BF139" s="82">
        <f t="shared" si="257"/>
        <v>0.21333333333333335</v>
      </c>
      <c r="BG139" s="82">
        <f t="shared" si="258"/>
        <v>0.79661016949152541</v>
      </c>
      <c r="BH139" s="83">
        <f t="shared" si="259"/>
        <v>0.6123188405797102</v>
      </c>
      <c r="BI139" s="83">
        <f t="shared" si="260"/>
        <v>0.76119402985074625</v>
      </c>
      <c r="BJ139" s="83">
        <f t="shared" si="261"/>
        <v>0.71084337349397586</v>
      </c>
      <c r="BK139" s="2">
        <v>178</v>
      </c>
      <c r="BL139" s="2">
        <v>225</v>
      </c>
      <c r="BM139" s="2">
        <v>156</v>
      </c>
      <c r="BN139" s="2">
        <v>107</v>
      </c>
      <c r="BO139" s="2">
        <v>50</v>
      </c>
      <c r="BP139" s="2">
        <v>48</v>
      </c>
      <c r="BQ139" s="109">
        <v>15</v>
      </c>
      <c r="BR139" s="109">
        <v>20</v>
      </c>
      <c r="BS139" s="110">
        <v>18</v>
      </c>
      <c r="BT139" s="109">
        <v>44</v>
      </c>
      <c r="BU139" s="109">
        <v>102</v>
      </c>
      <c r="BV139" s="109">
        <v>188</v>
      </c>
      <c r="BW139" s="109">
        <v>5</v>
      </c>
      <c r="BX139" s="84">
        <f t="shared" si="265"/>
        <v>339</v>
      </c>
      <c r="BY139" s="111">
        <v>2</v>
      </c>
      <c r="BZ139" s="109">
        <v>47</v>
      </c>
      <c r="CA139" s="109">
        <v>5</v>
      </c>
      <c r="CB139" s="2">
        <v>12</v>
      </c>
      <c r="CC139" s="112">
        <f t="shared" si="266"/>
        <v>0.24719101123595505</v>
      </c>
      <c r="CD139" s="112">
        <f t="shared" si="267"/>
        <v>0.45333333333333331</v>
      </c>
      <c r="CE139" s="112">
        <f t="shared" si="268"/>
        <v>0.51341681574239717</v>
      </c>
      <c r="CF139" s="112">
        <f t="shared" si="269"/>
        <v>0.63779527559055116</v>
      </c>
      <c r="CG139" s="112">
        <f t="shared" si="270"/>
        <v>0.90384615384615385</v>
      </c>
      <c r="CH139" s="87">
        <f t="shared" si="271"/>
        <v>15</v>
      </c>
      <c r="CI139" s="31">
        <f t="shared" si="272"/>
        <v>6</v>
      </c>
      <c r="CJ139" s="31">
        <f t="shared" si="273"/>
        <v>0</v>
      </c>
      <c r="CK139" s="31">
        <f t="shared" si="274"/>
        <v>0</v>
      </c>
      <c r="CL139" s="31">
        <f t="shared" si="275"/>
        <v>0</v>
      </c>
      <c r="CM139" s="113">
        <f t="shared" si="276"/>
        <v>0</v>
      </c>
      <c r="CN139" s="31">
        <f t="shared" si="277"/>
        <v>0</v>
      </c>
      <c r="CO139" s="31">
        <f t="shared" si="278"/>
        <v>0</v>
      </c>
      <c r="CP139" s="31">
        <f t="shared" si="279"/>
        <v>0</v>
      </c>
      <c r="CQ139" s="31">
        <f t="shared" si="280"/>
        <v>0</v>
      </c>
      <c r="CU139" s="88">
        <f t="shared" si="264"/>
        <v>0</v>
      </c>
      <c r="DC139" s="88">
        <f t="shared" si="281"/>
        <v>0</v>
      </c>
      <c r="DH139" s="32">
        <v>1</v>
      </c>
      <c r="DI139" s="32">
        <v>5</v>
      </c>
      <c r="DJ139" s="32">
        <v>5</v>
      </c>
      <c r="DK139" s="88">
        <f t="shared" si="282"/>
        <v>97</v>
      </c>
      <c r="DL139" s="32">
        <v>35</v>
      </c>
      <c r="DM139" s="32">
        <v>35</v>
      </c>
      <c r="DN139" s="32">
        <v>25</v>
      </c>
      <c r="DO139" s="32">
        <v>2</v>
      </c>
      <c r="DP139" s="32">
        <v>14</v>
      </c>
      <c r="DQ139" s="32">
        <v>15</v>
      </c>
      <c r="DR139" s="32">
        <v>13</v>
      </c>
      <c r="DS139" s="88">
        <f t="shared" si="283"/>
        <v>242</v>
      </c>
      <c r="DT139" s="32">
        <v>9</v>
      </c>
      <c r="DU139" s="32">
        <v>67</v>
      </c>
      <c r="DV139" s="32">
        <v>163</v>
      </c>
      <c r="DW139" s="32">
        <v>3</v>
      </c>
      <c r="EA139" s="88">
        <f t="shared" si="284"/>
        <v>0</v>
      </c>
      <c r="EI139" s="88">
        <f t="shared" si="285"/>
        <v>0</v>
      </c>
      <c r="EQ139" s="88">
        <f t="shared" si="286"/>
        <v>0</v>
      </c>
      <c r="EY139" s="88">
        <f t="shared" si="287"/>
        <v>0</v>
      </c>
      <c r="FG139" s="88">
        <f t="shared" si="288"/>
        <v>0</v>
      </c>
      <c r="FO139" s="88">
        <f t="shared" si="289"/>
        <v>0</v>
      </c>
      <c r="FW139" s="110">
        <f t="shared" si="290"/>
        <v>0</v>
      </c>
      <c r="GB139" s="110">
        <f t="shared" si="291"/>
        <v>0</v>
      </c>
      <c r="GC139" s="110">
        <f t="shared" si="292"/>
        <v>0</v>
      </c>
      <c r="GD139" s="110">
        <f t="shared" si="293"/>
        <v>0</v>
      </c>
      <c r="GE139" s="110">
        <f t="shared" si="294"/>
        <v>0</v>
      </c>
      <c r="GF139" s="110">
        <f t="shared" si="295"/>
        <v>0</v>
      </c>
      <c r="GG139" s="110">
        <f t="shared" si="296"/>
        <v>0</v>
      </c>
      <c r="GH139" s="110">
        <f t="shared" si="297"/>
        <v>0</v>
      </c>
      <c r="GI139" s="110">
        <f t="shared" si="298"/>
        <v>0</v>
      </c>
      <c r="GJ139" s="114">
        <f t="shared" si="262"/>
        <v>0.50351331360946738</v>
      </c>
      <c r="GK139" s="90">
        <f t="shared" si="263"/>
        <v>-6.6115702479338845E-2</v>
      </c>
      <c r="GL139" s="92" t="s">
        <v>1853</v>
      </c>
      <c r="GM139" s="2" t="s">
        <v>2245</v>
      </c>
      <c r="GN139" s="2" t="s">
        <v>1549</v>
      </c>
      <c r="GO139" s="2" t="s">
        <v>2084</v>
      </c>
      <c r="GP139" s="92" t="s">
        <v>1796</v>
      </c>
      <c r="GQ139" s="2" t="s">
        <v>2161</v>
      </c>
      <c r="GR139" s="115">
        <v>219</v>
      </c>
      <c r="GS139" s="31">
        <f t="shared" si="299"/>
        <v>15</v>
      </c>
      <c r="GT139" s="31">
        <f t="shared" si="300"/>
        <v>18</v>
      </c>
      <c r="GU139" s="31">
        <f t="shared" si="301"/>
        <v>20</v>
      </c>
      <c r="GV139" s="31">
        <f t="shared" si="302"/>
        <v>339</v>
      </c>
      <c r="GW139" s="31">
        <f t="shared" si="303"/>
        <v>193</v>
      </c>
      <c r="GX139" s="31">
        <f t="shared" si="304"/>
        <v>295</v>
      </c>
    </row>
    <row r="140" spans="1:206" ht="15.75" hidden="1" customHeight="1" x14ac:dyDescent="0.25">
      <c r="A140" s="22" t="s">
        <v>1113</v>
      </c>
      <c r="B140" s="2" t="s">
        <v>120</v>
      </c>
      <c r="C140" s="116" t="s">
        <v>131</v>
      </c>
      <c r="D140" s="35" t="s">
        <v>120</v>
      </c>
      <c r="E140" s="117">
        <v>35</v>
      </c>
      <c r="F140" s="117">
        <v>116</v>
      </c>
      <c r="G140" s="117">
        <v>224</v>
      </c>
      <c r="H140" s="117">
        <v>375</v>
      </c>
      <c r="I140" s="95">
        <v>27</v>
      </c>
      <c r="J140" s="118">
        <v>39</v>
      </c>
      <c r="K140" s="118">
        <v>205</v>
      </c>
      <c r="L140" s="118">
        <v>240</v>
      </c>
      <c r="M140" s="118">
        <v>484</v>
      </c>
      <c r="N140" s="119">
        <v>52</v>
      </c>
      <c r="O140" s="119">
        <v>17</v>
      </c>
      <c r="P140" s="120">
        <v>339</v>
      </c>
      <c r="Q140" s="120">
        <v>374</v>
      </c>
      <c r="R140" s="120">
        <v>287</v>
      </c>
      <c r="S140" s="70">
        <f t="shared" si="245"/>
        <v>0.11504424778761062</v>
      </c>
      <c r="T140" s="70">
        <f t="shared" si="246"/>
        <v>0.54812834224598928</v>
      </c>
      <c r="U140" s="70">
        <f t="shared" si="247"/>
        <v>0.432</v>
      </c>
      <c r="V140" s="70">
        <f t="shared" si="248"/>
        <v>0.59455370650529504</v>
      </c>
      <c r="W140" s="70">
        <f t="shared" si="249"/>
        <v>0.65505226480836232</v>
      </c>
      <c r="X140" s="121">
        <v>384</v>
      </c>
      <c r="Y140" s="121">
        <v>339</v>
      </c>
      <c r="Z140" s="121">
        <v>374</v>
      </c>
      <c r="AA140" s="121">
        <v>287</v>
      </c>
      <c r="AB140" s="121">
        <v>110</v>
      </c>
      <c r="AC140" s="121">
        <v>87</v>
      </c>
      <c r="AD140" s="17">
        <v>17</v>
      </c>
      <c r="AE140" s="17">
        <v>22</v>
      </c>
      <c r="AF140" s="100">
        <v>27</v>
      </c>
      <c r="AG140" s="101">
        <v>13</v>
      </c>
      <c r="AH140" s="101">
        <v>177</v>
      </c>
      <c r="AI140" s="101">
        <v>235</v>
      </c>
      <c r="AJ140" s="101">
        <v>7</v>
      </c>
      <c r="AK140" s="101">
        <f t="shared" si="250"/>
        <v>432</v>
      </c>
      <c r="AL140" s="101">
        <f t="shared" si="251"/>
        <v>46</v>
      </c>
      <c r="AM140" s="101">
        <v>53</v>
      </c>
      <c r="AN140" s="102">
        <v>17</v>
      </c>
      <c r="AO140" s="103">
        <v>49</v>
      </c>
      <c r="AP140" s="74">
        <f t="shared" si="252"/>
        <v>3.8348082595870206E-2</v>
      </c>
      <c r="AQ140" s="74">
        <f t="shared" si="253"/>
        <v>0.4732620320855615</v>
      </c>
      <c r="AR140" s="104">
        <f t="shared" si="254"/>
        <v>0.379</v>
      </c>
      <c r="AS140" s="104">
        <f t="shared" si="255"/>
        <v>0.55370650529500753</v>
      </c>
      <c r="AT140" s="104">
        <f t="shared" si="256"/>
        <v>0.65853658536585369</v>
      </c>
      <c r="AU140" s="105">
        <v>313</v>
      </c>
      <c r="AV140" s="105">
        <v>436</v>
      </c>
      <c r="AW140" s="105">
        <v>292</v>
      </c>
      <c r="AX140" s="100">
        <v>28</v>
      </c>
      <c r="AY140" s="106">
        <v>446</v>
      </c>
      <c r="AZ140" s="106">
        <v>27</v>
      </c>
      <c r="BA140" s="106">
        <v>151</v>
      </c>
      <c r="BB140" s="106">
        <v>261</v>
      </c>
      <c r="BC140" s="106">
        <v>7</v>
      </c>
      <c r="BD140" s="107">
        <v>56</v>
      </c>
      <c r="BE140" s="108">
        <v>24</v>
      </c>
      <c r="BF140" s="82">
        <f t="shared" si="257"/>
        <v>9.2465753424657529E-2</v>
      </c>
      <c r="BG140" s="82">
        <f t="shared" si="258"/>
        <v>0.34633027522935778</v>
      </c>
      <c r="BH140" s="83">
        <f t="shared" si="259"/>
        <v>0.36791546589817481</v>
      </c>
      <c r="BI140" s="83">
        <f t="shared" si="260"/>
        <v>0.47530040053404538</v>
      </c>
      <c r="BJ140" s="83">
        <f t="shared" si="261"/>
        <v>0.65495207667731625</v>
      </c>
      <c r="BK140" s="2">
        <v>286</v>
      </c>
      <c r="BL140" s="2">
        <v>354</v>
      </c>
      <c r="BM140" s="2">
        <v>279</v>
      </c>
      <c r="BN140" s="2">
        <v>182</v>
      </c>
      <c r="BO140" s="2">
        <v>111</v>
      </c>
      <c r="BP140" s="2">
        <v>94</v>
      </c>
      <c r="BQ140" s="109">
        <v>17</v>
      </c>
      <c r="BR140" s="109">
        <v>30</v>
      </c>
      <c r="BS140" s="110">
        <v>25</v>
      </c>
      <c r="BT140" s="109">
        <v>21</v>
      </c>
      <c r="BU140" s="109">
        <v>158</v>
      </c>
      <c r="BV140" s="109">
        <v>337</v>
      </c>
      <c r="BW140" s="109">
        <v>6</v>
      </c>
      <c r="BX140" s="84">
        <f t="shared" si="265"/>
        <v>522</v>
      </c>
      <c r="BY140" s="111">
        <v>7</v>
      </c>
      <c r="BZ140" s="109">
        <v>88</v>
      </c>
      <c r="CA140" s="109">
        <v>6</v>
      </c>
      <c r="CB140" s="2">
        <v>32</v>
      </c>
      <c r="CC140" s="112">
        <f t="shared" si="266"/>
        <v>7.3426573426573424E-2</v>
      </c>
      <c r="CD140" s="112">
        <f t="shared" si="267"/>
        <v>0.4463276836158192</v>
      </c>
      <c r="CE140" s="112">
        <f t="shared" si="268"/>
        <v>0.46572361262241568</v>
      </c>
      <c r="CF140" s="112">
        <f t="shared" si="269"/>
        <v>0.64296998420221174</v>
      </c>
      <c r="CG140" s="112">
        <f t="shared" si="270"/>
        <v>0.89247311827956988</v>
      </c>
      <c r="CH140" s="87">
        <f t="shared" si="271"/>
        <v>30</v>
      </c>
      <c r="CI140" s="31">
        <f t="shared" si="272"/>
        <v>21</v>
      </c>
      <c r="CJ140" s="31">
        <f t="shared" si="273"/>
        <v>0</v>
      </c>
      <c r="CK140" s="31">
        <f t="shared" si="274"/>
        <v>0</v>
      </c>
      <c r="CL140" s="31">
        <f t="shared" si="275"/>
        <v>0</v>
      </c>
      <c r="CM140" s="113">
        <f t="shared" si="276"/>
        <v>0</v>
      </c>
      <c r="CN140" s="31">
        <f t="shared" si="277"/>
        <v>0</v>
      </c>
      <c r="CO140" s="31">
        <f t="shared" si="278"/>
        <v>0</v>
      </c>
      <c r="CP140" s="31">
        <f t="shared" si="279"/>
        <v>0</v>
      </c>
      <c r="CQ140" s="31">
        <f t="shared" si="280"/>
        <v>0</v>
      </c>
      <c r="CU140" s="88">
        <f t="shared" si="264"/>
        <v>0</v>
      </c>
      <c r="DC140" s="88">
        <f t="shared" si="281"/>
        <v>0</v>
      </c>
      <c r="DH140" s="32">
        <v>1</v>
      </c>
      <c r="DI140" s="32">
        <v>8</v>
      </c>
      <c r="DJ140" s="32">
        <v>5</v>
      </c>
      <c r="DK140" s="88">
        <f t="shared" si="282"/>
        <v>148</v>
      </c>
      <c r="DL140" s="32">
        <v>15</v>
      </c>
      <c r="DM140" s="32">
        <v>55</v>
      </c>
      <c r="DN140" s="32">
        <v>78</v>
      </c>
      <c r="DO140" s="32">
        <v>0</v>
      </c>
      <c r="DP140" s="32">
        <v>16</v>
      </c>
      <c r="DQ140" s="32">
        <v>22</v>
      </c>
      <c r="DR140" s="32">
        <v>20</v>
      </c>
      <c r="DS140" s="88">
        <f t="shared" si="283"/>
        <v>374</v>
      </c>
      <c r="DT140" s="32">
        <v>6</v>
      </c>
      <c r="DU140" s="32">
        <v>103</v>
      </c>
      <c r="DV140" s="32">
        <v>259</v>
      </c>
      <c r="DW140" s="32">
        <v>6</v>
      </c>
      <c r="EA140" s="88">
        <f t="shared" si="284"/>
        <v>0</v>
      </c>
      <c r="EI140" s="88">
        <f t="shared" si="285"/>
        <v>0</v>
      </c>
      <c r="EQ140" s="88">
        <f t="shared" si="286"/>
        <v>0</v>
      </c>
      <c r="EY140" s="88">
        <f t="shared" si="287"/>
        <v>0</v>
      </c>
      <c r="FG140" s="88">
        <f t="shared" si="288"/>
        <v>0</v>
      </c>
      <c r="FO140" s="88">
        <f t="shared" si="289"/>
        <v>0</v>
      </c>
      <c r="FW140" s="110">
        <f t="shared" si="290"/>
        <v>0</v>
      </c>
      <c r="GB140" s="110">
        <f t="shared" si="291"/>
        <v>0</v>
      </c>
      <c r="GC140" s="110">
        <f t="shared" si="292"/>
        <v>0</v>
      </c>
      <c r="GD140" s="110">
        <f t="shared" si="293"/>
        <v>0</v>
      </c>
      <c r="GE140" s="110">
        <f t="shared" si="294"/>
        <v>0</v>
      </c>
      <c r="GF140" s="110">
        <f t="shared" si="295"/>
        <v>0</v>
      </c>
      <c r="GG140" s="110">
        <f t="shared" si="296"/>
        <v>0</v>
      </c>
      <c r="GH140" s="110">
        <f t="shared" si="297"/>
        <v>0</v>
      </c>
      <c r="GI140" s="110">
        <f t="shared" si="298"/>
        <v>0</v>
      </c>
      <c r="GJ140" s="114">
        <f t="shared" si="262"/>
        <v>0.36244566460764138</v>
      </c>
      <c r="GK140" s="90">
        <f t="shared" si="263"/>
        <v>0.17040358744394618</v>
      </c>
      <c r="GL140" s="92" t="s">
        <v>2143</v>
      </c>
      <c r="GM140" s="92" t="s">
        <v>2144</v>
      </c>
      <c r="GN140" s="2" t="s">
        <v>2145</v>
      </c>
      <c r="GO140" s="2" t="s">
        <v>1709</v>
      </c>
      <c r="GP140" s="92" t="s">
        <v>1857</v>
      </c>
      <c r="GQ140" s="2" t="s">
        <v>1912</v>
      </c>
      <c r="GR140" s="115">
        <v>352</v>
      </c>
      <c r="GS140" s="31">
        <f t="shared" si="299"/>
        <v>17</v>
      </c>
      <c r="GT140" s="31">
        <f t="shared" si="300"/>
        <v>25</v>
      </c>
      <c r="GU140" s="31">
        <f t="shared" si="301"/>
        <v>30</v>
      </c>
      <c r="GV140" s="31">
        <f t="shared" si="302"/>
        <v>522</v>
      </c>
      <c r="GW140" s="31">
        <f t="shared" si="303"/>
        <v>343</v>
      </c>
      <c r="GX140" s="31">
        <f t="shared" si="304"/>
        <v>501</v>
      </c>
    </row>
    <row r="141" spans="1:206" ht="15.75" hidden="1" customHeight="1" x14ac:dyDescent="0.25">
      <c r="A141" s="22" t="s">
        <v>1113</v>
      </c>
      <c r="B141" s="2" t="s">
        <v>120</v>
      </c>
      <c r="C141" s="116" t="s">
        <v>132</v>
      </c>
      <c r="D141" s="35" t="s">
        <v>120</v>
      </c>
      <c r="E141" s="117">
        <v>120</v>
      </c>
      <c r="F141" s="117">
        <v>369</v>
      </c>
      <c r="G141" s="117">
        <v>600</v>
      </c>
      <c r="H141" s="117">
        <v>1089</v>
      </c>
      <c r="I141" s="95">
        <v>100</v>
      </c>
      <c r="J141" s="118">
        <v>248</v>
      </c>
      <c r="K141" s="118">
        <v>472</v>
      </c>
      <c r="L141" s="118">
        <v>776</v>
      </c>
      <c r="M141" s="118">
        <v>1496</v>
      </c>
      <c r="N141" s="119">
        <v>152</v>
      </c>
      <c r="O141" s="119">
        <v>35</v>
      </c>
      <c r="P141" s="120">
        <v>955</v>
      </c>
      <c r="Q141" s="120">
        <v>1180</v>
      </c>
      <c r="R141" s="120">
        <v>820</v>
      </c>
      <c r="S141" s="70">
        <f t="shared" si="245"/>
        <v>0.25968586387434556</v>
      </c>
      <c r="T141" s="70">
        <f t="shared" si="246"/>
        <v>0.4</v>
      </c>
      <c r="U141" s="70">
        <f t="shared" si="247"/>
        <v>0.45482233502538072</v>
      </c>
      <c r="V141" s="70">
        <f t="shared" si="248"/>
        <v>0.54800000000000004</v>
      </c>
      <c r="W141" s="70">
        <f t="shared" si="249"/>
        <v>0.76097560975609757</v>
      </c>
      <c r="X141" s="121">
        <v>1180</v>
      </c>
      <c r="Y141" s="121">
        <v>955</v>
      </c>
      <c r="Z141" s="121">
        <v>1180</v>
      </c>
      <c r="AA141" s="121">
        <v>820</v>
      </c>
      <c r="AB141" s="121">
        <v>330</v>
      </c>
      <c r="AC141" s="121">
        <v>241</v>
      </c>
      <c r="AD141" s="17">
        <v>32</v>
      </c>
      <c r="AE141" s="17">
        <v>72</v>
      </c>
      <c r="AF141" s="100">
        <v>93</v>
      </c>
      <c r="AG141" s="101">
        <v>283</v>
      </c>
      <c r="AH141" s="101">
        <v>517</v>
      </c>
      <c r="AI141" s="101">
        <v>751</v>
      </c>
      <c r="AJ141" s="101">
        <v>24</v>
      </c>
      <c r="AK141" s="101">
        <f t="shared" si="250"/>
        <v>1575</v>
      </c>
      <c r="AL141" s="101">
        <f t="shared" si="251"/>
        <v>208</v>
      </c>
      <c r="AM141" s="101">
        <v>232</v>
      </c>
      <c r="AN141" s="102">
        <v>18</v>
      </c>
      <c r="AO141" s="103">
        <v>76</v>
      </c>
      <c r="AP141" s="74">
        <f t="shared" si="252"/>
        <v>0.2963350785340314</v>
      </c>
      <c r="AQ141" s="74">
        <f t="shared" si="253"/>
        <v>0.43813559322033896</v>
      </c>
      <c r="AR141" s="104">
        <f t="shared" si="254"/>
        <v>0.4544839255499154</v>
      </c>
      <c r="AS141" s="104">
        <f t="shared" si="255"/>
        <v>0.53</v>
      </c>
      <c r="AT141" s="104">
        <f t="shared" si="256"/>
        <v>0.66219512195121955</v>
      </c>
      <c r="AU141" s="105">
        <v>982</v>
      </c>
      <c r="AV141" s="105">
        <v>1288</v>
      </c>
      <c r="AW141" s="105">
        <v>942</v>
      </c>
      <c r="AX141" s="100">
        <v>111</v>
      </c>
      <c r="AY141" s="106">
        <v>1816</v>
      </c>
      <c r="AZ141" s="106">
        <v>281</v>
      </c>
      <c r="BA141" s="106">
        <v>653</v>
      </c>
      <c r="BB141" s="106">
        <v>856</v>
      </c>
      <c r="BC141" s="106">
        <v>26</v>
      </c>
      <c r="BD141" s="107">
        <v>185</v>
      </c>
      <c r="BE141" s="108">
        <v>38</v>
      </c>
      <c r="BF141" s="82">
        <f t="shared" si="257"/>
        <v>0.29830148619957536</v>
      </c>
      <c r="BG141" s="82">
        <f t="shared" si="258"/>
        <v>0.50698757763975155</v>
      </c>
      <c r="BH141" s="83">
        <f t="shared" si="259"/>
        <v>0.49968866749688667</v>
      </c>
      <c r="BI141" s="83">
        <f t="shared" si="260"/>
        <v>0.58325991189427318</v>
      </c>
      <c r="BJ141" s="83">
        <f t="shared" si="261"/>
        <v>0.68329938900203668</v>
      </c>
      <c r="BK141" s="2">
        <v>979</v>
      </c>
      <c r="BL141" s="2">
        <v>1326</v>
      </c>
      <c r="BM141" s="2">
        <v>915</v>
      </c>
      <c r="BN141" s="2">
        <v>620</v>
      </c>
      <c r="BO141" s="2">
        <v>329</v>
      </c>
      <c r="BP141" s="2">
        <v>319</v>
      </c>
      <c r="BQ141" s="109">
        <v>39</v>
      </c>
      <c r="BR141" s="109">
        <v>118</v>
      </c>
      <c r="BS141" s="110">
        <v>109</v>
      </c>
      <c r="BT141" s="109">
        <v>302</v>
      </c>
      <c r="BU141" s="109">
        <v>608</v>
      </c>
      <c r="BV141" s="109">
        <v>964</v>
      </c>
      <c r="BW141" s="109">
        <v>66</v>
      </c>
      <c r="BX141" s="84">
        <f t="shared" si="265"/>
        <v>1940</v>
      </c>
      <c r="BY141" s="111">
        <v>14</v>
      </c>
      <c r="BZ141" s="109">
        <v>220</v>
      </c>
      <c r="CA141" s="109">
        <v>65</v>
      </c>
      <c r="CB141" s="2">
        <v>54</v>
      </c>
      <c r="CC141" s="112">
        <f t="shared" si="266"/>
        <v>0.30847803881511748</v>
      </c>
      <c r="CD141" s="112">
        <f t="shared" si="267"/>
        <v>0.45852187028657615</v>
      </c>
      <c r="CE141" s="112">
        <f t="shared" si="268"/>
        <v>0.51366459627329197</v>
      </c>
      <c r="CF141" s="112">
        <f t="shared" si="269"/>
        <v>0.60330209727800088</v>
      </c>
      <c r="CG141" s="112">
        <f t="shared" si="270"/>
        <v>0.81311475409836065</v>
      </c>
      <c r="CH141" s="87">
        <f t="shared" si="271"/>
        <v>171</v>
      </c>
      <c r="CI141" s="31">
        <f t="shared" si="272"/>
        <v>226</v>
      </c>
      <c r="CJ141" s="31">
        <f t="shared" si="273"/>
        <v>3</v>
      </c>
      <c r="CK141" s="31">
        <f t="shared" si="274"/>
        <v>10</v>
      </c>
      <c r="CL141" s="31">
        <f t="shared" si="275"/>
        <v>14</v>
      </c>
      <c r="CM141" s="113">
        <f t="shared" si="276"/>
        <v>127</v>
      </c>
      <c r="CN141" s="31">
        <f t="shared" si="277"/>
        <v>17</v>
      </c>
      <c r="CO141" s="31">
        <f t="shared" si="278"/>
        <v>37</v>
      </c>
      <c r="CP141" s="31">
        <f t="shared" si="279"/>
        <v>72</v>
      </c>
      <c r="CQ141" s="31">
        <f t="shared" si="280"/>
        <v>1</v>
      </c>
      <c r="CR141" s="32">
        <v>3</v>
      </c>
      <c r="CS141" s="32">
        <v>10</v>
      </c>
      <c r="CT141" s="32">
        <v>9</v>
      </c>
      <c r="CU141" s="88">
        <f t="shared" si="264"/>
        <v>127</v>
      </c>
      <c r="CV141" s="32">
        <v>17</v>
      </c>
      <c r="CW141" s="32">
        <v>37</v>
      </c>
      <c r="CX141" s="32">
        <v>72</v>
      </c>
      <c r="CY141" s="32">
        <v>1</v>
      </c>
      <c r="DB141" s="32">
        <v>5</v>
      </c>
      <c r="DC141" s="88">
        <f t="shared" si="281"/>
        <v>0</v>
      </c>
      <c r="DD141" s="32">
        <v>0</v>
      </c>
      <c r="DE141" s="32">
        <v>0</v>
      </c>
      <c r="DF141" s="32">
        <v>0</v>
      </c>
      <c r="DG141" s="32">
        <v>0</v>
      </c>
      <c r="DH141" s="32">
        <v>5</v>
      </c>
      <c r="DI141" s="32">
        <v>32</v>
      </c>
      <c r="DJ141" s="32">
        <v>18</v>
      </c>
      <c r="DK141" s="88">
        <f t="shared" si="282"/>
        <v>635</v>
      </c>
      <c r="DL141" s="32">
        <v>110</v>
      </c>
      <c r="DM141" s="32">
        <v>234</v>
      </c>
      <c r="DN141" s="32">
        <v>270</v>
      </c>
      <c r="DO141" s="32">
        <v>21</v>
      </c>
      <c r="DP141" s="32">
        <v>17</v>
      </c>
      <c r="DQ141" s="32">
        <v>35</v>
      </c>
      <c r="DR141" s="32">
        <v>22</v>
      </c>
      <c r="DS141" s="88">
        <f t="shared" si="283"/>
        <v>665</v>
      </c>
      <c r="DT141" s="32">
        <v>7</v>
      </c>
      <c r="DU141" s="32">
        <v>148</v>
      </c>
      <c r="DV141" s="32">
        <v>481</v>
      </c>
      <c r="DW141" s="32">
        <v>29</v>
      </c>
      <c r="DX141" s="32">
        <v>2</v>
      </c>
      <c r="DY141" s="32">
        <v>6</v>
      </c>
      <c r="DZ141" s="32">
        <v>5</v>
      </c>
      <c r="EA141" s="88">
        <f t="shared" si="284"/>
        <v>124</v>
      </c>
      <c r="EB141" s="32">
        <v>32</v>
      </c>
      <c r="EC141" s="32">
        <v>54</v>
      </c>
      <c r="ED141" s="32">
        <v>36</v>
      </c>
      <c r="EE141" s="32">
        <v>2</v>
      </c>
      <c r="EF141" s="32">
        <v>12</v>
      </c>
      <c r="EG141" s="32">
        <v>35</v>
      </c>
      <c r="EH141" s="32">
        <v>50</v>
      </c>
      <c r="EI141" s="88">
        <f t="shared" si="285"/>
        <v>385</v>
      </c>
      <c r="EJ141" s="32">
        <v>136</v>
      </c>
      <c r="EK141" s="32">
        <v>135</v>
      </c>
      <c r="EL141" s="32">
        <v>105</v>
      </c>
      <c r="EM141" s="32">
        <v>9</v>
      </c>
      <c r="EQ141" s="88">
        <f t="shared" si="286"/>
        <v>0</v>
      </c>
      <c r="EY141" s="88">
        <f t="shared" si="287"/>
        <v>0</v>
      </c>
      <c r="FG141" s="88">
        <f t="shared" si="288"/>
        <v>0</v>
      </c>
      <c r="FO141" s="88">
        <f t="shared" si="289"/>
        <v>0</v>
      </c>
      <c r="FW141" s="110">
        <f t="shared" si="290"/>
        <v>0</v>
      </c>
      <c r="GB141" s="110">
        <f t="shared" si="291"/>
        <v>0</v>
      </c>
      <c r="GC141" s="110">
        <f t="shared" si="292"/>
        <v>0</v>
      </c>
      <c r="GD141" s="110">
        <f t="shared" si="293"/>
        <v>0</v>
      </c>
      <c r="GE141" s="110">
        <f t="shared" si="294"/>
        <v>0</v>
      </c>
      <c r="GF141" s="110">
        <f t="shared" si="295"/>
        <v>0</v>
      </c>
      <c r="GG141" s="110">
        <f t="shared" si="296"/>
        <v>0</v>
      </c>
      <c r="GH141" s="110">
        <f t="shared" si="297"/>
        <v>0</v>
      </c>
      <c r="GI141" s="110">
        <f t="shared" si="298"/>
        <v>0</v>
      </c>
      <c r="GJ141" s="114">
        <f t="shared" si="262"/>
        <v>6.8516183270281611E-2</v>
      </c>
      <c r="GK141" s="90">
        <f t="shared" si="263"/>
        <v>6.8281938325991193E-2</v>
      </c>
      <c r="GL141" s="92" t="s">
        <v>1654</v>
      </c>
      <c r="GM141" s="92" t="s">
        <v>2236</v>
      </c>
      <c r="GN141" s="92" t="s">
        <v>1893</v>
      </c>
      <c r="GO141" s="2" t="s">
        <v>2060</v>
      </c>
      <c r="GP141" s="92" t="s">
        <v>1728</v>
      </c>
      <c r="GQ141" s="2" t="s">
        <v>2297</v>
      </c>
      <c r="GR141" s="115">
        <v>1319</v>
      </c>
      <c r="GS141" s="31">
        <f t="shared" si="299"/>
        <v>24</v>
      </c>
      <c r="GT141" s="31">
        <f t="shared" si="300"/>
        <v>45</v>
      </c>
      <c r="GU141" s="31">
        <f t="shared" si="301"/>
        <v>73</v>
      </c>
      <c r="GV141" s="31">
        <f t="shared" si="302"/>
        <v>1424</v>
      </c>
      <c r="GW141" s="31">
        <f t="shared" si="303"/>
        <v>839</v>
      </c>
      <c r="GX141" s="31">
        <f t="shared" si="304"/>
        <v>1275</v>
      </c>
    </row>
    <row r="142" spans="1:206" ht="15.75" hidden="1" customHeight="1" x14ac:dyDescent="0.25">
      <c r="A142" s="22" t="s">
        <v>1113</v>
      </c>
      <c r="B142" s="2" t="s">
        <v>120</v>
      </c>
      <c r="C142" s="116" t="s">
        <v>133</v>
      </c>
      <c r="D142" s="35" t="s">
        <v>120</v>
      </c>
      <c r="E142" s="117">
        <v>29</v>
      </c>
      <c r="F142" s="117">
        <v>97</v>
      </c>
      <c r="G142" s="117">
        <v>200</v>
      </c>
      <c r="H142" s="117">
        <v>326</v>
      </c>
      <c r="I142" s="95">
        <v>21</v>
      </c>
      <c r="J142" s="118">
        <v>36</v>
      </c>
      <c r="K142" s="118">
        <v>90</v>
      </c>
      <c r="L142" s="118">
        <v>207</v>
      </c>
      <c r="M142" s="118">
        <v>333</v>
      </c>
      <c r="N142" s="119">
        <v>44</v>
      </c>
      <c r="O142" s="119">
        <v>5</v>
      </c>
      <c r="P142" s="120">
        <v>220</v>
      </c>
      <c r="Q142" s="120">
        <v>284</v>
      </c>
      <c r="R142" s="120">
        <v>222</v>
      </c>
      <c r="S142" s="70">
        <f t="shared" si="245"/>
        <v>0.16363636363636364</v>
      </c>
      <c r="T142" s="70">
        <f t="shared" si="246"/>
        <v>0.31690140845070425</v>
      </c>
      <c r="U142" s="70">
        <f t="shared" si="247"/>
        <v>0.39807162534435264</v>
      </c>
      <c r="V142" s="70">
        <f t="shared" si="248"/>
        <v>0.5</v>
      </c>
      <c r="W142" s="70">
        <f t="shared" si="249"/>
        <v>0.73423423423423428</v>
      </c>
      <c r="X142" s="121">
        <v>299</v>
      </c>
      <c r="Y142" s="121">
        <v>220</v>
      </c>
      <c r="Z142" s="121">
        <v>284</v>
      </c>
      <c r="AA142" s="121">
        <v>222</v>
      </c>
      <c r="AB142" s="121">
        <v>82</v>
      </c>
      <c r="AC142" s="121">
        <v>58</v>
      </c>
      <c r="AD142" s="17">
        <v>15</v>
      </c>
      <c r="AE142" s="17">
        <v>22</v>
      </c>
      <c r="AF142" s="100">
        <v>23</v>
      </c>
      <c r="AG142" s="101">
        <v>53</v>
      </c>
      <c r="AH142" s="101">
        <v>135</v>
      </c>
      <c r="AI142" s="101">
        <v>211</v>
      </c>
      <c r="AJ142" s="101">
        <v>7</v>
      </c>
      <c r="AK142" s="101">
        <f t="shared" si="250"/>
        <v>406</v>
      </c>
      <c r="AL142" s="101">
        <f t="shared" si="251"/>
        <v>53</v>
      </c>
      <c r="AM142" s="101">
        <v>60</v>
      </c>
      <c r="AN142" s="102">
        <v>9</v>
      </c>
      <c r="AO142" s="103">
        <v>18</v>
      </c>
      <c r="AP142" s="74">
        <f t="shared" si="252"/>
        <v>0.24090909090909091</v>
      </c>
      <c r="AQ142" s="74">
        <f t="shared" si="253"/>
        <v>0.47535211267605632</v>
      </c>
      <c r="AR142" s="104">
        <f t="shared" si="254"/>
        <v>0.47658402203856748</v>
      </c>
      <c r="AS142" s="104">
        <f t="shared" si="255"/>
        <v>0.57905138339920947</v>
      </c>
      <c r="AT142" s="104">
        <f t="shared" si="256"/>
        <v>0.71171171171171166</v>
      </c>
      <c r="AU142" s="105">
        <v>195</v>
      </c>
      <c r="AV142" s="105">
        <v>281</v>
      </c>
      <c r="AW142" s="105">
        <v>214</v>
      </c>
      <c r="AX142" s="100">
        <v>22</v>
      </c>
      <c r="AY142" s="106">
        <v>345</v>
      </c>
      <c r="AZ142" s="106">
        <v>29</v>
      </c>
      <c r="BA142" s="106">
        <v>116</v>
      </c>
      <c r="BB142" s="106">
        <v>192</v>
      </c>
      <c r="BC142" s="106">
        <v>8</v>
      </c>
      <c r="BD142" s="107">
        <v>49</v>
      </c>
      <c r="BE142" s="108">
        <v>9</v>
      </c>
      <c r="BF142" s="82">
        <f t="shared" si="257"/>
        <v>0.13551401869158877</v>
      </c>
      <c r="BG142" s="82">
        <f t="shared" si="258"/>
        <v>0.41281138790035588</v>
      </c>
      <c r="BH142" s="83">
        <f t="shared" si="259"/>
        <v>0.41739130434782606</v>
      </c>
      <c r="BI142" s="83">
        <f t="shared" si="260"/>
        <v>0.54411764705882348</v>
      </c>
      <c r="BJ142" s="83">
        <f t="shared" si="261"/>
        <v>0.73333333333333328</v>
      </c>
      <c r="BK142" s="2">
        <v>191</v>
      </c>
      <c r="BL142" s="2">
        <v>286</v>
      </c>
      <c r="BM142" s="2">
        <v>220</v>
      </c>
      <c r="BN142" s="2">
        <v>144</v>
      </c>
      <c r="BO142" s="2">
        <v>74</v>
      </c>
      <c r="BP142" s="2">
        <v>65</v>
      </c>
      <c r="BQ142" s="109">
        <v>16</v>
      </c>
      <c r="BR142" s="109">
        <v>24</v>
      </c>
      <c r="BS142" s="110">
        <v>27</v>
      </c>
      <c r="BT142" s="109">
        <v>42</v>
      </c>
      <c r="BU142" s="109">
        <v>126</v>
      </c>
      <c r="BV142" s="109">
        <v>211</v>
      </c>
      <c r="BW142" s="109">
        <v>6</v>
      </c>
      <c r="BX142" s="84">
        <f t="shared" si="265"/>
        <v>385</v>
      </c>
      <c r="BY142" s="111">
        <v>4</v>
      </c>
      <c r="BZ142" s="109">
        <v>64</v>
      </c>
      <c r="CA142" s="109">
        <v>6</v>
      </c>
      <c r="CB142" s="2">
        <v>14</v>
      </c>
      <c r="CC142" s="112">
        <f t="shared" si="266"/>
        <v>0.21989528795811519</v>
      </c>
      <c r="CD142" s="112">
        <f t="shared" si="267"/>
        <v>0.44055944055944057</v>
      </c>
      <c r="CE142" s="112">
        <f t="shared" si="268"/>
        <v>0.4519368723098996</v>
      </c>
      <c r="CF142" s="112">
        <f t="shared" si="269"/>
        <v>0.53952569169960474</v>
      </c>
      <c r="CG142" s="112">
        <f t="shared" si="270"/>
        <v>0.66818181818181821</v>
      </c>
      <c r="CH142" s="87">
        <f t="shared" si="271"/>
        <v>73</v>
      </c>
      <c r="CI142" s="31">
        <f t="shared" si="272"/>
        <v>69</v>
      </c>
      <c r="CJ142" s="31">
        <f t="shared" si="273"/>
        <v>0</v>
      </c>
      <c r="CK142" s="31">
        <f t="shared" si="274"/>
        <v>0</v>
      </c>
      <c r="CL142" s="31">
        <f t="shared" si="275"/>
        <v>0</v>
      </c>
      <c r="CM142" s="113">
        <f t="shared" si="276"/>
        <v>0</v>
      </c>
      <c r="CN142" s="31">
        <f t="shared" si="277"/>
        <v>0</v>
      </c>
      <c r="CO142" s="31">
        <f t="shared" si="278"/>
        <v>0</v>
      </c>
      <c r="CP142" s="31">
        <f t="shared" si="279"/>
        <v>0</v>
      </c>
      <c r="CQ142" s="31">
        <f t="shared" si="280"/>
        <v>0</v>
      </c>
      <c r="CU142" s="88">
        <f t="shared" si="264"/>
        <v>0</v>
      </c>
      <c r="DC142" s="88">
        <f t="shared" si="281"/>
        <v>0</v>
      </c>
      <c r="DH142" s="32">
        <v>3</v>
      </c>
      <c r="DI142" s="32">
        <v>10</v>
      </c>
      <c r="DJ142" s="32">
        <v>11</v>
      </c>
      <c r="DK142" s="88">
        <f t="shared" si="282"/>
        <v>181</v>
      </c>
      <c r="DL142" s="32">
        <v>29</v>
      </c>
      <c r="DM142" s="32">
        <v>76</v>
      </c>
      <c r="DN142" s="32">
        <v>74</v>
      </c>
      <c r="DO142" s="32">
        <v>2</v>
      </c>
      <c r="DP142" s="32">
        <v>12</v>
      </c>
      <c r="DQ142" s="32">
        <v>13</v>
      </c>
      <c r="DR142" s="32">
        <v>12</v>
      </c>
      <c r="DS142" s="88">
        <f t="shared" si="283"/>
        <v>190</v>
      </c>
      <c r="DT142" s="32">
        <v>12</v>
      </c>
      <c r="DU142" s="32">
        <v>43</v>
      </c>
      <c r="DV142" s="32">
        <v>131</v>
      </c>
      <c r="DW142" s="32">
        <v>4</v>
      </c>
      <c r="EA142" s="88">
        <f t="shared" si="284"/>
        <v>0</v>
      </c>
      <c r="EI142" s="88">
        <f t="shared" si="285"/>
        <v>0</v>
      </c>
      <c r="EQ142" s="88">
        <f t="shared" si="286"/>
        <v>0</v>
      </c>
      <c r="EV142" s="32">
        <v>1</v>
      </c>
      <c r="EW142" s="32">
        <v>1</v>
      </c>
      <c r="EX142" s="32">
        <v>4</v>
      </c>
      <c r="EY142" s="88">
        <f t="shared" si="287"/>
        <v>14</v>
      </c>
      <c r="EZ142" s="32">
        <v>1</v>
      </c>
      <c r="FA142" s="32">
        <v>7</v>
      </c>
      <c r="FB142" s="32">
        <v>6</v>
      </c>
      <c r="FC142" s="32">
        <v>0</v>
      </c>
      <c r="FG142" s="88">
        <f t="shared" si="288"/>
        <v>0</v>
      </c>
      <c r="FO142" s="88">
        <f t="shared" si="289"/>
        <v>0</v>
      </c>
      <c r="FW142" s="110">
        <f t="shared" si="290"/>
        <v>0</v>
      </c>
      <c r="GB142" s="110">
        <f t="shared" si="291"/>
        <v>1</v>
      </c>
      <c r="GC142" s="110">
        <f t="shared" si="292"/>
        <v>1</v>
      </c>
      <c r="GD142" s="110">
        <f t="shared" si="293"/>
        <v>4</v>
      </c>
      <c r="GE142" s="110">
        <f t="shared" si="294"/>
        <v>14</v>
      </c>
      <c r="GF142" s="110">
        <f t="shared" si="295"/>
        <v>1</v>
      </c>
      <c r="GG142" s="110">
        <f t="shared" si="296"/>
        <v>7</v>
      </c>
      <c r="GH142" s="110">
        <f t="shared" si="297"/>
        <v>6</v>
      </c>
      <c r="GI142" s="110">
        <f t="shared" si="298"/>
        <v>0</v>
      </c>
      <c r="GJ142" s="114">
        <f t="shared" si="262"/>
        <v>-8.9960959286112682E-2</v>
      </c>
      <c r="GK142" s="90">
        <f t="shared" si="263"/>
        <v>0.11594202898550725</v>
      </c>
      <c r="GL142" s="92" t="s">
        <v>1999</v>
      </c>
      <c r="GM142" s="92" t="s">
        <v>1574</v>
      </c>
      <c r="GN142" s="2" t="s">
        <v>2237</v>
      </c>
      <c r="GO142" s="92" t="s">
        <v>2078</v>
      </c>
      <c r="GP142" s="92" t="s">
        <v>1438</v>
      </c>
      <c r="GQ142" s="2" t="s">
        <v>1698</v>
      </c>
      <c r="GR142" s="115">
        <v>266</v>
      </c>
      <c r="GS142" s="31">
        <f t="shared" si="299"/>
        <v>15</v>
      </c>
      <c r="GT142" s="31">
        <f t="shared" si="300"/>
        <v>23</v>
      </c>
      <c r="GU142" s="31">
        <f t="shared" si="301"/>
        <v>23</v>
      </c>
      <c r="GV142" s="31">
        <f t="shared" si="302"/>
        <v>371</v>
      </c>
      <c r="GW142" s="31">
        <f t="shared" si="303"/>
        <v>211</v>
      </c>
      <c r="GX142" s="31">
        <f t="shared" si="304"/>
        <v>330</v>
      </c>
    </row>
    <row r="143" spans="1:206" ht="15.75" hidden="1" customHeight="1" x14ac:dyDescent="0.25">
      <c r="A143" s="22" t="s">
        <v>1113</v>
      </c>
      <c r="B143" s="2" t="s">
        <v>120</v>
      </c>
      <c r="C143" s="116" t="s">
        <v>134</v>
      </c>
      <c r="D143" s="35" t="s">
        <v>120</v>
      </c>
      <c r="E143" s="117">
        <v>134</v>
      </c>
      <c r="F143" s="117">
        <v>543</v>
      </c>
      <c r="G143" s="117">
        <v>1198</v>
      </c>
      <c r="H143" s="117">
        <v>1875</v>
      </c>
      <c r="I143" s="95">
        <v>135</v>
      </c>
      <c r="J143" s="118">
        <v>222</v>
      </c>
      <c r="K143" s="118">
        <v>640</v>
      </c>
      <c r="L143" s="118">
        <v>1346</v>
      </c>
      <c r="M143" s="118">
        <v>2208</v>
      </c>
      <c r="N143" s="119">
        <v>404</v>
      </c>
      <c r="O143" s="119">
        <v>44</v>
      </c>
      <c r="P143" s="120">
        <v>1443</v>
      </c>
      <c r="Q143" s="120">
        <v>1738</v>
      </c>
      <c r="R143" s="120">
        <v>1230</v>
      </c>
      <c r="S143" s="70">
        <f t="shared" si="245"/>
        <v>0.15384615384615385</v>
      </c>
      <c r="T143" s="70">
        <f t="shared" si="246"/>
        <v>0.36823935558112775</v>
      </c>
      <c r="U143" s="70">
        <f t="shared" si="247"/>
        <v>0.40897755610972569</v>
      </c>
      <c r="V143" s="70">
        <f t="shared" si="248"/>
        <v>0.53301886792452835</v>
      </c>
      <c r="W143" s="70">
        <f t="shared" si="249"/>
        <v>0.76585365853658538</v>
      </c>
      <c r="X143" s="121">
        <v>1826</v>
      </c>
      <c r="Y143" s="121">
        <v>1443</v>
      </c>
      <c r="Z143" s="121">
        <v>1738</v>
      </c>
      <c r="AA143" s="121">
        <v>1230</v>
      </c>
      <c r="AB143" s="121">
        <v>466</v>
      </c>
      <c r="AC143" s="121">
        <v>404</v>
      </c>
      <c r="AD143" s="17">
        <v>53</v>
      </c>
      <c r="AE143" s="17">
        <v>104</v>
      </c>
      <c r="AF143" s="100">
        <v>135</v>
      </c>
      <c r="AG143" s="101">
        <v>273</v>
      </c>
      <c r="AH143" s="101">
        <v>684</v>
      </c>
      <c r="AI143" s="101">
        <v>1161</v>
      </c>
      <c r="AJ143" s="101">
        <v>144</v>
      </c>
      <c r="AK143" s="101">
        <f t="shared" si="250"/>
        <v>2262</v>
      </c>
      <c r="AL143" s="101">
        <f t="shared" si="251"/>
        <v>319</v>
      </c>
      <c r="AM143" s="101">
        <v>463</v>
      </c>
      <c r="AN143" s="102">
        <v>23</v>
      </c>
      <c r="AO143" s="103">
        <v>114</v>
      </c>
      <c r="AP143" s="74">
        <f t="shared" si="252"/>
        <v>0.1891891891891892</v>
      </c>
      <c r="AQ143" s="74">
        <f t="shared" si="253"/>
        <v>0.39355581127733025</v>
      </c>
      <c r="AR143" s="104">
        <f t="shared" si="254"/>
        <v>0.40784402629789163</v>
      </c>
      <c r="AS143" s="104">
        <f t="shared" si="255"/>
        <v>0.51415094339622647</v>
      </c>
      <c r="AT143" s="104">
        <f t="shared" si="256"/>
        <v>0.6845528455284553</v>
      </c>
      <c r="AU143" s="105">
        <v>1378</v>
      </c>
      <c r="AV143" s="105">
        <v>1924</v>
      </c>
      <c r="AW143" s="105">
        <v>1396</v>
      </c>
      <c r="AX143" s="100">
        <v>136</v>
      </c>
      <c r="AY143" s="106">
        <v>2433</v>
      </c>
      <c r="AZ143" s="106">
        <v>232</v>
      </c>
      <c r="BA143" s="106">
        <v>830</v>
      </c>
      <c r="BB143" s="106">
        <v>1254</v>
      </c>
      <c r="BC143" s="106">
        <v>117</v>
      </c>
      <c r="BD143" s="107">
        <v>311</v>
      </c>
      <c r="BE143" s="108">
        <v>49</v>
      </c>
      <c r="BF143" s="82">
        <f t="shared" si="257"/>
        <v>0.166189111747851</v>
      </c>
      <c r="BG143" s="82">
        <f t="shared" si="258"/>
        <v>0.43139293139293139</v>
      </c>
      <c r="BH143" s="83">
        <f t="shared" si="259"/>
        <v>0.4267773520647084</v>
      </c>
      <c r="BI143" s="83">
        <f t="shared" si="260"/>
        <v>0.53694730466384011</v>
      </c>
      <c r="BJ143" s="83">
        <f t="shared" si="261"/>
        <v>0.68432510885341069</v>
      </c>
      <c r="BK143" s="2">
        <v>1485</v>
      </c>
      <c r="BL143" s="2">
        <v>1966</v>
      </c>
      <c r="BM143" s="2">
        <v>1407</v>
      </c>
      <c r="BN143" s="2">
        <v>986</v>
      </c>
      <c r="BO143" s="2">
        <v>431</v>
      </c>
      <c r="BP143" s="2">
        <v>448</v>
      </c>
      <c r="BQ143" s="109">
        <v>56</v>
      </c>
      <c r="BR143" s="109">
        <v>156</v>
      </c>
      <c r="BS143" s="110">
        <v>123</v>
      </c>
      <c r="BT143" s="109">
        <v>239</v>
      </c>
      <c r="BU143" s="109">
        <v>822</v>
      </c>
      <c r="BV143" s="109">
        <v>1517</v>
      </c>
      <c r="BW143" s="109">
        <v>137</v>
      </c>
      <c r="BX143" s="84">
        <f t="shared" si="265"/>
        <v>2715</v>
      </c>
      <c r="BY143" s="111">
        <v>20</v>
      </c>
      <c r="BZ143" s="109">
        <v>405</v>
      </c>
      <c r="CA143" s="109">
        <v>137</v>
      </c>
      <c r="CB143" s="2">
        <v>108</v>
      </c>
      <c r="CC143" s="112">
        <f t="shared" si="266"/>
        <v>0.16094276094276094</v>
      </c>
      <c r="CD143" s="112">
        <f t="shared" si="267"/>
        <v>0.41810783316378436</v>
      </c>
      <c r="CE143" s="112">
        <f t="shared" si="268"/>
        <v>0.44730341704405108</v>
      </c>
      <c r="CF143" s="112">
        <f t="shared" si="269"/>
        <v>0.57337681589089828</v>
      </c>
      <c r="CG143" s="112">
        <f t="shared" si="270"/>
        <v>0.79033404406538732</v>
      </c>
      <c r="CH143" s="87">
        <f t="shared" si="271"/>
        <v>295</v>
      </c>
      <c r="CI143" s="31">
        <f t="shared" si="272"/>
        <v>213</v>
      </c>
      <c r="CJ143" s="31">
        <f t="shared" si="273"/>
        <v>8</v>
      </c>
      <c r="CK143" s="31">
        <f t="shared" si="274"/>
        <v>27</v>
      </c>
      <c r="CL143" s="31">
        <f t="shared" si="275"/>
        <v>32</v>
      </c>
      <c r="CM143" s="113">
        <f t="shared" si="276"/>
        <v>344</v>
      </c>
      <c r="CN143" s="31">
        <f t="shared" si="277"/>
        <v>65</v>
      </c>
      <c r="CO143" s="31">
        <f t="shared" si="278"/>
        <v>136</v>
      </c>
      <c r="CP143" s="31">
        <f t="shared" si="279"/>
        <v>117</v>
      </c>
      <c r="CQ143" s="31">
        <f t="shared" si="280"/>
        <v>26</v>
      </c>
      <c r="CR143" s="32">
        <v>4</v>
      </c>
      <c r="CS143" s="32">
        <v>19</v>
      </c>
      <c r="CT143" s="32">
        <v>23</v>
      </c>
      <c r="CU143" s="88">
        <f t="shared" si="264"/>
        <v>259</v>
      </c>
      <c r="CV143" s="32">
        <v>63</v>
      </c>
      <c r="CW143" s="32">
        <v>105</v>
      </c>
      <c r="CX143" s="32">
        <v>76</v>
      </c>
      <c r="CY143" s="32">
        <v>15</v>
      </c>
      <c r="CZ143" s="32">
        <v>4</v>
      </c>
      <c r="DA143" s="32">
        <v>8</v>
      </c>
      <c r="DB143" s="32">
        <v>9</v>
      </c>
      <c r="DC143" s="88">
        <f t="shared" si="281"/>
        <v>85</v>
      </c>
      <c r="DD143" s="32">
        <v>2</v>
      </c>
      <c r="DE143" s="32">
        <v>31</v>
      </c>
      <c r="DF143" s="32">
        <v>41</v>
      </c>
      <c r="DG143" s="32">
        <v>11</v>
      </c>
      <c r="DH143" s="32">
        <v>5</v>
      </c>
      <c r="DI143" s="32">
        <v>50</v>
      </c>
      <c r="DJ143" s="32">
        <v>27</v>
      </c>
      <c r="DK143" s="88">
        <f t="shared" si="282"/>
        <v>941</v>
      </c>
      <c r="DL143" s="32">
        <v>107</v>
      </c>
      <c r="DM143" s="32">
        <v>360</v>
      </c>
      <c r="DN143" s="32">
        <v>428</v>
      </c>
      <c r="DO143" s="32">
        <v>46</v>
      </c>
      <c r="DP143" s="32">
        <v>39</v>
      </c>
      <c r="DQ143" s="32">
        <v>63</v>
      </c>
      <c r="DR143" s="32">
        <v>47</v>
      </c>
      <c r="DS143" s="88">
        <f t="shared" si="283"/>
        <v>1251</v>
      </c>
      <c r="DT143" s="32">
        <v>17</v>
      </c>
      <c r="DU143" s="32">
        <v>258</v>
      </c>
      <c r="DV143" s="32">
        <v>907</v>
      </c>
      <c r="DW143" s="32">
        <v>69</v>
      </c>
      <c r="DX143" s="32">
        <v>1</v>
      </c>
      <c r="DY143" s="32">
        <v>1</v>
      </c>
      <c r="DZ143" s="32">
        <v>1</v>
      </c>
      <c r="EA143" s="88">
        <f t="shared" si="284"/>
        <v>13</v>
      </c>
      <c r="EB143" s="32">
        <v>3</v>
      </c>
      <c r="EC143" s="32">
        <v>8</v>
      </c>
      <c r="ED143" s="32">
        <v>1</v>
      </c>
      <c r="EE143" s="32">
        <v>1</v>
      </c>
      <c r="EF143" s="32">
        <v>2</v>
      </c>
      <c r="EG143" s="32">
        <v>12</v>
      </c>
      <c r="EH143" s="32">
        <v>14</v>
      </c>
      <c r="EI143" s="88">
        <f t="shared" si="285"/>
        <v>133</v>
      </c>
      <c r="EJ143" s="32">
        <v>47</v>
      </c>
      <c r="EK143" s="32">
        <v>41</v>
      </c>
      <c r="EL143" s="32">
        <v>44</v>
      </c>
      <c r="EM143" s="32">
        <v>1</v>
      </c>
      <c r="EQ143" s="88">
        <f t="shared" si="286"/>
        <v>0</v>
      </c>
      <c r="EV143" s="32">
        <v>1</v>
      </c>
      <c r="EW143" s="32">
        <v>3</v>
      </c>
      <c r="EX143" s="32">
        <v>2</v>
      </c>
      <c r="EY143" s="88">
        <f t="shared" si="287"/>
        <v>34</v>
      </c>
      <c r="EZ143" s="32">
        <v>0</v>
      </c>
      <c r="FA143" s="32">
        <v>19</v>
      </c>
      <c r="FB143" s="32">
        <v>11</v>
      </c>
      <c r="FC143" s="32">
        <v>4</v>
      </c>
      <c r="FG143" s="88">
        <f t="shared" si="288"/>
        <v>0</v>
      </c>
      <c r="FO143" s="88">
        <f t="shared" si="289"/>
        <v>0</v>
      </c>
      <c r="FW143" s="110">
        <f t="shared" si="290"/>
        <v>0</v>
      </c>
      <c r="GB143" s="110">
        <f t="shared" si="291"/>
        <v>1</v>
      </c>
      <c r="GC143" s="110">
        <f t="shared" si="292"/>
        <v>3</v>
      </c>
      <c r="GD143" s="110">
        <f t="shared" si="293"/>
        <v>2</v>
      </c>
      <c r="GE143" s="110">
        <f t="shared" si="294"/>
        <v>34</v>
      </c>
      <c r="GF143" s="110">
        <f t="shared" si="295"/>
        <v>0</v>
      </c>
      <c r="GG143" s="110">
        <f t="shared" si="296"/>
        <v>19</v>
      </c>
      <c r="GH143" s="110">
        <f t="shared" si="297"/>
        <v>11</v>
      </c>
      <c r="GI143" s="110">
        <f t="shared" si="298"/>
        <v>4</v>
      </c>
      <c r="GJ143" s="114">
        <f t="shared" si="262"/>
        <v>3.1964834607671321E-2</v>
      </c>
      <c r="GK143" s="90">
        <f t="shared" si="263"/>
        <v>0.11590628853267571</v>
      </c>
      <c r="GL143" s="92" t="s">
        <v>1782</v>
      </c>
      <c r="GM143" s="92" t="s">
        <v>1872</v>
      </c>
      <c r="GN143" s="2" t="s">
        <v>2249</v>
      </c>
      <c r="GO143" s="2" t="s">
        <v>2148</v>
      </c>
      <c r="GP143" s="92" t="s">
        <v>1405</v>
      </c>
      <c r="GQ143" s="2" t="s">
        <v>1849</v>
      </c>
      <c r="GR143" s="115">
        <v>1950</v>
      </c>
      <c r="GS143" s="31">
        <f t="shared" si="299"/>
        <v>45</v>
      </c>
      <c r="GT143" s="31">
        <f t="shared" si="300"/>
        <v>75</v>
      </c>
      <c r="GU143" s="31">
        <f t="shared" si="301"/>
        <v>114</v>
      </c>
      <c r="GV143" s="31">
        <f t="shared" si="302"/>
        <v>2205</v>
      </c>
      <c r="GW143" s="31">
        <f t="shared" si="303"/>
        <v>1452</v>
      </c>
      <c r="GX143" s="31">
        <f t="shared" si="304"/>
        <v>2078</v>
      </c>
    </row>
    <row r="144" spans="1:206" ht="15.75" hidden="1" customHeight="1" x14ac:dyDescent="0.25">
      <c r="A144" s="22" t="s">
        <v>1113</v>
      </c>
      <c r="B144" s="2" t="s">
        <v>120</v>
      </c>
      <c r="C144" s="116" t="s">
        <v>135</v>
      </c>
      <c r="D144" s="35" t="s">
        <v>120</v>
      </c>
      <c r="E144" s="117">
        <v>105</v>
      </c>
      <c r="F144" s="117">
        <v>567</v>
      </c>
      <c r="G144" s="117">
        <v>887</v>
      </c>
      <c r="H144" s="117">
        <v>1559</v>
      </c>
      <c r="I144" s="95">
        <v>107</v>
      </c>
      <c r="J144" s="118">
        <v>149</v>
      </c>
      <c r="K144" s="118">
        <v>576</v>
      </c>
      <c r="L144" s="118">
        <v>1026</v>
      </c>
      <c r="M144" s="118">
        <v>1751</v>
      </c>
      <c r="N144" s="119">
        <v>252</v>
      </c>
      <c r="O144" s="119">
        <v>83</v>
      </c>
      <c r="P144" s="120">
        <v>1289</v>
      </c>
      <c r="Q144" s="120">
        <v>1469</v>
      </c>
      <c r="R144" s="120">
        <v>1129</v>
      </c>
      <c r="S144" s="70">
        <f t="shared" si="245"/>
        <v>0.11559348332040341</v>
      </c>
      <c r="T144" s="70">
        <f t="shared" si="246"/>
        <v>0.39210347174948945</v>
      </c>
      <c r="U144" s="70">
        <f t="shared" si="247"/>
        <v>0.3856444558785696</v>
      </c>
      <c r="V144" s="70">
        <f t="shared" si="248"/>
        <v>0.51963048498845266</v>
      </c>
      <c r="W144" s="70">
        <f t="shared" si="249"/>
        <v>0.68556244464127547</v>
      </c>
      <c r="X144" s="121">
        <v>1555</v>
      </c>
      <c r="Y144" s="121">
        <v>1289</v>
      </c>
      <c r="Z144" s="121">
        <v>1469</v>
      </c>
      <c r="AA144" s="121">
        <v>1129</v>
      </c>
      <c r="AB144" s="121">
        <v>394</v>
      </c>
      <c r="AC144" s="121">
        <v>334</v>
      </c>
      <c r="AD144" s="17">
        <v>45</v>
      </c>
      <c r="AE144" s="17">
        <v>97</v>
      </c>
      <c r="AF144" s="100">
        <v>111</v>
      </c>
      <c r="AG144" s="101">
        <v>181</v>
      </c>
      <c r="AH144" s="101">
        <v>554</v>
      </c>
      <c r="AI144" s="101">
        <v>1010</v>
      </c>
      <c r="AJ144" s="101">
        <v>47</v>
      </c>
      <c r="AK144" s="101">
        <f t="shared" si="250"/>
        <v>1792</v>
      </c>
      <c r="AL144" s="101">
        <f t="shared" si="251"/>
        <v>230</v>
      </c>
      <c r="AM144" s="101">
        <v>277</v>
      </c>
      <c r="AN144" s="102">
        <v>38</v>
      </c>
      <c r="AO144" s="103">
        <v>122</v>
      </c>
      <c r="AP144" s="74">
        <f t="shared" si="252"/>
        <v>0.1404189294026377</v>
      </c>
      <c r="AQ144" s="74">
        <f t="shared" si="253"/>
        <v>0.37712729748127977</v>
      </c>
      <c r="AR144" s="104">
        <f t="shared" si="254"/>
        <v>0.38976074093130947</v>
      </c>
      <c r="AS144" s="104">
        <f t="shared" si="255"/>
        <v>0.51347190146266364</v>
      </c>
      <c r="AT144" s="104">
        <f t="shared" si="256"/>
        <v>0.69087688219663423</v>
      </c>
      <c r="AU144" s="105">
        <v>1205</v>
      </c>
      <c r="AV144" s="105">
        <v>1648</v>
      </c>
      <c r="AW144" s="105">
        <v>1178</v>
      </c>
      <c r="AX144" s="100">
        <v>111</v>
      </c>
      <c r="AY144" s="106">
        <v>1906</v>
      </c>
      <c r="AZ144" s="106">
        <v>178</v>
      </c>
      <c r="BA144" s="106">
        <v>695</v>
      </c>
      <c r="BB144" s="106">
        <v>975</v>
      </c>
      <c r="BC144" s="106">
        <v>58</v>
      </c>
      <c r="BD144" s="107">
        <v>210</v>
      </c>
      <c r="BE144" s="108">
        <v>63</v>
      </c>
      <c r="BF144" s="82">
        <f t="shared" si="257"/>
        <v>0.15110356536502548</v>
      </c>
      <c r="BG144" s="82">
        <f t="shared" si="258"/>
        <v>0.42172330097087379</v>
      </c>
      <c r="BH144" s="83">
        <f t="shared" si="259"/>
        <v>0.40635078144381048</v>
      </c>
      <c r="BI144" s="83">
        <f t="shared" si="260"/>
        <v>0.51174202593760953</v>
      </c>
      <c r="BJ144" s="83">
        <f t="shared" si="261"/>
        <v>0.63485477178423233</v>
      </c>
      <c r="BK144" s="2">
        <v>1264</v>
      </c>
      <c r="BL144" s="2">
        <v>1626</v>
      </c>
      <c r="BM144" s="2">
        <v>1137</v>
      </c>
      <c r="BN144" s="2">
        <v>794</v>
      </c>
      <c r="BO144" s="2">
        <v>406</v>
      </c>
      <c r="BP144" s="2">
        <v>354</v>
      </c>
      <c r="BQ144" s="109">
        <v>48</v>
      </c>
      <c r="BR144" s="109">
        <v>111</v>
      </c>
      <c r="BS144" s="110">
        <v>109</v>
      </c>
      <c r="BT144" s="109">
        <v>159</v>
      </c>
      <c r="BU144" s="109">
        <v>530</v>
      </c>
      <c r="BV144" s="109">
        <v>1159</v>
      </c>
      <c r="BW144" s="109">
        <v>49</v>
      </c>
      <c r="BX144" s="84">
        <f t="shared" si="265"/>
        <v>1897</v>
      </c>
      <c r="BY144" s="111">
        <v>31</v>
      </c>
      <c r="BZ144" s="109">
        <v>278</v>
      </c>
      <c r="CA144" s="109">
        <v>48</v>
      </c>
      <c r="CB144" s="2">
        <v>121</v>
      </c>
      <c r="CC144" s="112">
        <f t="shared" si="266"/>
        <v>0.12579113924050633</v>
      </c>
      <c r="CD144" s="112">
        <f t="shared" si="267"/>
        <v>0.32595325953259535</v>
      </c>
      <c r="CE144" s="112">
        <f t="shared" si="268"/>
        <v>0.38986838837844551</v>
      </c>
      <c r="CF144" s="112">
        <f t="shared" si="269"/>
        <v>0.51067680057908071</v>
      </c>
      <c r="CG144" s="112">
        <f t="shared" si="270"/>
        <v>0.77484608619173267</v>
      </c>
      <c r="CH144" s="87">
        <f t="shared" si="271"/>
        <v>256</v>
      </c>
      <c r="CI144" s="31">
        <f t="shared" si="272"/>
        <v>263</v>
      </c>
      <c r="CJ144" s="31">
        <f t="shared" si="273"/>
        <v>5</v>
      </c>
      <c r="CK144" s="31">
        <f t="shared" si="274"/>
        <v>19</v>
      </c>
      <c r="CL144" s="31">
        <f t="shared" si="275"/>
        <v>21</v>
      </c>
      <c r="CM144" s="113">
        <f t="shared" si="276"/>
        <v>263</v>
      </c>
      <c r="CN144" s="31">
        <f t="shared" si="277"/>
        <v>39</v>
      </c>
      <c r="CO144" s="31">
        <f t="shared" si="278"/>
        <v>102</v>
      </c>
      <c r="CP144" s="31">
        <f t="shared" si="279"/>
        <v>109</v>
      </c>
      <c r="CQ144" s="31">
        <f t="shared" si="280"/>
        <v>13</v>
      </c>
      <c r="CR144" s="32">
        <v>1</v>
      </c>
      <c r="CS144" s="32">
        <v>7</v>
      </c>
      <c r="CT144" s="32">
        <v>8</v>
      </c>
      <c r="CU144" s="88">
        <f t="shared" si="264"/>
        <v>96</v>
      </c>
      <c r="CV144" s="32">
        <v>24</v>
      </c>
      <c r="CW144" s="32">
        <v>42</v>
      </c>
      <c r="CX144" s="32">
        <v>24</v>
      </c>
      <c r="CY144" s="32">
        <v>6</v>
      </c>
      <c r="CZ144" s="32">
        <v>4</v>
      </c>
      <c r="DA144" s="32">
        <v>12</v>
      </c>
      <c r="DB144" s="32">
        <v>13</v>
      </c>
      <c r="DC144" s="88">
        <f t="shared" si="281"/>
        <v>167</v>
      </c>
      <c r="DD144" s="32">
        <v>15</v>
      </c>
      <c r="DE144" s="32">
        <v>60</v>
      </c>
      <c r="DF144" s="32">
        <v>85</v>
      </c>
      <c r="DG144" s="32">
        <v>7</v>
      </c>
      <c r="DH144" s="32">
        <v>4</v>
      </c>
      <c r="DI144" s="32">
        <v>20</v>
      </c>
      <c r="DJ144" s="32">
        <v>21</v>
      </c>
      <c r="DK144" s="88">
        <f t="shared" si="282"/>
        <v>416</v>
      </c>
      <c r="DL144" s="32">
        <v>62</v>
      </c>
      <c r="DM144" s="32">
        <v>160</v>
      </c>
      <c r="DN144" s="32">
        <v>191</v>
      </c>
      <c r="DO144" s="32">
        <v>3</v>
      </c>
      <c r="DP144" s="32">
        <v>33</v>
      </c>
      <c r="DQ144" s="32">
        <v>59</v>
      </c>
      <c r="DR144" s="32">
        <v>42</v>
      </c>
      <c r="DS144" s="88">
        <f t="shared" si="283"/>
        <v>1112</v>
      </c>
      <c r="DT144" s="32">
        <v>12</v>
      </c>
      <c r="DU144" s="32">
        <v>235</v>
      </c>
      <c r="DV144" s="32">
        <v>827</v>
      </c>
      <c r="DW144" s="32">
        <v>38</v>
      </c>
      <c r="DX144" s="32">
        <v>1</v>
      </c>
      <c r="DY144" s="32">
        <v>2</v>
      </c>
      <c r="DZ144" s="32">
        <v>2</v>
      </c>
      <c r="EA144" s="88">
        <f t="shared" si="284"/>
        <v>17</v>
      </c>
      <c r="EB144" s="32">
        <v>9</v>
      </c>
      <c r="EC144" s="32">
        <v>7</v>
      </c>
      <c r="ED144" s="32">
        <v>1</v>
      </c>
      <c r="EF144" s="32">
        <v>5</v>
      </c>
      <c r="EG144" s="32">
        <v>11</v>
      </c>
      <c r="EH144" s="32">
        <v>23</v>
      </c>
      <c r="EI144" s="88">
        <f t="shared" si="285"/>
        <v>85</v>
      </c>
      <c r="EJ144" s="32">
        <v>37</v>
      </c>
      <c r="EK144" s="32">
        <v>26</v>
      </c>
      <c r="EL144" s="32">
        <v>22</v>
      </c>
      <c r="EM144" s="32">
        <v>0</v>
      </c>
      <c r="EQ144" s="88">
        <f t="shared" si="286"/>
        <v>0</v>
      </c>
      <c r="EY144" s="88">
        <f t="shared" si="287"/>
        <v>0</v>
      </c>
      <c r="FG144" s="88">
        <f t="shared" si="288"/>
        <v>0</v>
      </c>
      <c r="FO144" s="88">
        <f t="shared" si="289"/>
        <v>0</v>
      </c>
      <c r="FW144" s="110">
        <f t="shared" si="290"/>
        <v>0</v>
      </c>
      <c r="GB144" s="110">
        <f t="shared" si="291"/>
        <v>0</v>
      </c>
      <c r="GC144" s="110">
        <f t="shared" si="292"/>
        <v>0</v>
      </c>
      <c r="GD144" s="110">
        <f t="shared" si="293"/>
        <v>0</v>
      </c>
      <c r="GE144" s="110">
        <f t="shared" si="294"/>
        <v>0</v>
      </c>
      <c r="GF144" s="110">
        <f t="shared" si="295"/>
        <v>0</v>
      </c>
      <c r="GG144" s="110">
        <f t="shared" si="296"/>
        <v>0</v>
      </c>
      <c r="GH144" s="110">
        <f t="shared" si="297"/>
        <v>0</v>
      </c>
      <c r="GI144" s="110">
        <f t="shared" si="298"/>
        <v>0</v>
      </c>
      <c r="GJ144" s="114">
        <f t="shared" si="262"/>
        <v>0.13023414897993046</v>
      </c>
      <c r="GK144" s="90">
        <f t="shared" si="263"/>
        <v>-4.7219307450157401E-3</v>
      </c>
      <c r="GL144" s="2" t="s">
        <v>1564</v>
      </c>
      <c r="GM144" s="2" t="s">
        <v>2001</v>
      </c>
      <c r="GN144" s="92" t="s">
        <v>2257</v>
      </c>
      <c r="GO144" s="92" t="s">
        <v>2137</v>
      </c>
      <c r="GP144" s="92" t="s">
        <v>1754</v>
      </c>
      <c r="GQ144" s="2" t="s">
        <v>1433</v>
      </c>
      <c r="GR144" s="115">
        <v>1632</v>
      </c>
      <c r="GS144" s="31">
        <f t="shared" si="299"/>
        <v>38</v>
      </c>
      <c r="GT144" s="31">
        <f t="shared" si="300"/>
        <v>65</v>
      </c>
      <c r="GU144" s="31">
        <f t="shared" si="301"/>
        <v>81</v>
      </c>
      <c r="GV144" s="31">
        <f t="shared" si="302"/>
        <v>1545</v>
      </c>
      <c r="GW144" s="31">
        <f t="shared" si="303"/>
        <v>1060</v>
      </c>
      <c r="GX144" s="31">
        <f t="shared" si="304"/>
        <v>1462</v>
      </c>
    </row>
    <row r="145" spans="1:206" ht="15.75" hidden="1" customHeight="1" x14ac:dyDescent="0.25">
      <c r="A145" s="22" t="s">
        <v>1113</v>
      </c>
      <c r="B145" s="2" t="s">
        <v>120</v>
      </c>
      <c r="C145" s="116" t="s">
        <v>136</v>
      </c>
      <c r="D145" s="35" t="s">
        <v>120</v>
      </c>
      <c r="E145" s="117">
        <v>18</v>
      </c>
      <c r="F145" s="117">
        <v>101</v>
      </c>
      <c r="G145" s="117">
        <v>142</v>
      </c>
      <c r="H145" s="117">
        <v>261</v>
      </c>
      <c r="I145" s="95">
        <v>20</v>
      </c>
      <c r="J145" s="118">
        <v>29</v>
      </c>
      <c r="K145" s="118">
        <v>99</v>
      </c>
      <c r="L145" s="118">
        <v>169</v>
      </c>
      <c r="M145" s="118">
        <v>297</v>
      </c>
      <c r="N145" s="119">
        <v>27</v>
      </c>
      <c r="O145" s="119">
        <v>9</v>
      </c>
      <c r="P145" s="120">
        <v>183</v>
      </c>
      <c r="Q145" s="120">
        <v>214</v>
      </c>
      <c r="R145" s="120">
        <v>169</v>
      </c>
      <c r="S145" s="70">
        <f t="shared" si="245"/>
        <v>0.15846994535519127</v>
      </c>
      <c r="T145" s="70">
        <f t="shared" si="246"/>
        <v>0.46261682242990654</v>
      </c>
      <c r="U145" s="70">
        <f t="shared" si="247"/>
        <v>0.47703180212014135</v>
      </c>
      <c r="V145" s="70">
        <f t="shared" si="248"/>
        <v>0.62924281984334207</v>
      </c>
      <c r="W145" s="70">
        <f t="shared" si="249"/>
        <v>0.84023668639053251</v>
      </c>
      <c r="X145" s="121">
        <v>221</v>
      </c>
      <c r="Y145" s="121">
        <v>183</v>
      </c>
      <c r="Z145" s="121">
        <v>214</v>
      </c>
      <c r="AA145" s="121">
        <v>169</v>
      </c>
      <c r="AB145" s="121">
        <v>55</v>
      </c>
      <c r="AC145" s="121">
        <v>62</v>
      </c>
      <c r="AD145" s="17">
        <v>14</v>
      </c>
      <c r="AE145" s="17">
        <v>19</v>
      </c>
      <c r="AF145" s="100">
        <v>20</v>
      </c>
      <c r="AG145" s="101">
        <v>31</v>
      </c>
      <c r="AH145" s="101">
        <v>107</v>
      </c>
      <c r="AI145" s="101">
        <v>152</v>
      </c>
      <c r="AJ145" s="101">
        <v>6</v>
      </c>
      <c r="AK145" s="101">
        <f t="shared" si="250"/>
        <v>296</v>
      </c>
      <c r="AL145" s="101">
        <f t="shared" si="251"/>
        <v>39</v>
      </c>
      <c r="AM145" s="101">
        <v>45</v>
      </c>
      <c r="AN145" s="102">
        <v>5</v>
      </c>
      <c r="AO145" s="103">
        <v>17</v>
      </c>
      <c r="AP145" s="74">
        <f t="shared" si="252"/>
        <v>0.16939890710382513</v>
      </c>
      <c r="AQ145" s="74">
        <f t="shared" si="253"/>
        <v>0.5</v>
      </c>
      <c r="AR145" s="104">
        <f t="shared" si="254"/>
        <v>0.44346289752650175</v>
      </c>
      <c r="AS145" s="104">
        <f t="shared" si="255"/>
        <v>0.5744125326370757</v>
      </c>
      <c r="AT145" s="104">
        <f t="shared" si="256"/>
        <v>0.66863905325443784</v>
      </c>
      <c r="AU145" s="105">
        <v>178</v>
      </c>
      <c r="AV145" s="105">
        <v>237</v>
      </c>
      <c r="AW145" s="105">
        <v>203</v>
      </c>
      <c r="AX145" s="100">
        <v>20</v>
      </c>
      <c r="AY145" s="106">
        <v>293</v>
      </c>
      <c r="AZ145" s="106">
        <v>25</v>
      </c>
      <c r="BA145" s="106">
        <v>107</v>
      </c>
      <c r="BB145" s="106">
        <v>158</v>
      </c>
      <c r="BC145" s="106">
        <v>3</v>
      </c>
      <c r="BD145" s="107">
        <v>26</v>
      </c>
      <c r="BE145" s="108">
        <v>9</v>
      </c>
      <c r="BF145" s="82">
        <f t="shared" si="257"/>
        <v>0.12315270935960591</v>
      </c>
      <c r="BG145" s="82">
        <f t="shared" si="258"/>
        <v>0.45147679324894513</v>
      </c>
      <c r="BH145" s="83">
        <f t="shared" si="259"/>
        <v>0.42718446601941745</v>
      </c>
      <c r="BI145" s="83">
        <f t="shared" si="260"/>
        <v>0.57590361445783134</v>
      </c>
      <c r="BJ145" s="83">
        <f t="shared" si="261"/>
        <v>0.7415730337078652</v>
      </c>
      <c r="BK145" s="2">
        <v>198</v>
      </c>
      <c r="BL145" s="2">
        <v>267</v>
      </c>
      <c r="BM145" s="2">
        <v>202</v>
      </c>
      <c r="BN145" s="2">
        <v>141</v>
      </c>
      <c r="BO145" s="2">
        <v>68</v>
      </c>
      <c r="BP145" s="2">
        <v>55</v>
      </c>
      <c r="BQ145" s="109">
        <v>14</v>
      </c>
      <c r="BR145" s="109">
        <v>21</v>
      </c>
      <c r="BS145" s="110">
        <v>20</v>
      </c>
      <c r="BT145" s="109">
        <v>24</v>
      </c>
      <c r="BU145" s="109">
        <v>101</v>
      </c>
      <c r="BV145" s="109">
        <v>185</v>
      </c>
      <c r="BW145" s="109">
        <v>7</v>
      </c>
      <c r="BX145" s="84">
        <f t="shared" si="265"/>
        <v>317</v>
      </c>
      <c r="BY145" s="111">
        <v>6</v>
      </c>
      <c r="BZ145" s="109">
        <v>41</v>
      </c>
      <c r="CA145" s="109">
        <v>7</v>
      </c>
      <c r="CB145" s="2">
        <v>16</v>
      </c>
      <c r="CC145" s="112">
        <f t="shared" si="266"/>
        <v>0.12121212121212122</v>
      </c>
      <c r="CD145" s="112">
        <f t="shared" si="267"/>
        <v>0.37827715355805241</v>
      </c>
      <c r="CE145" s="112">
        <f t="shared" si="268"/>
        <v>0.4032983508245877</v>
      </c>
      <c r="CF145" s="112">
        <f t="shared" si="269"/>
        <v>0.52238805970149249</v>
      </c>
      <c r="CG145" s="112">
        <f t="shared" si="270"/>
        <v>0.71287128712871284</v>
      </c>
      <c r="CH145" s="87">
        <f t="shared" si="271"/>
        <v>58</v>
      </c>
      <c r="CI145" s="31">
        <f t="shared" si="272"/>
        <v>69</v>
      </c>
      <c r="CJ145" s="31">
        <f t="shared" si="273"/>
        <v>0</v>
      </c>
      <c r="CK145" s="31">
        <f t="shared" si="274"/>
        <v>0</v>
      </c>
      <c r="CL145" s="31">
        <f t="shared" si="275"/>
        <v>0</v>
      </c>
      <c r="CM145" s="113">
        <f t="shared" si="276"/>
        <v>0</v>
      </c>
      <c r="CN145" s="31">
        <f t="shared" si="277"/>
        <v>0</v>
      </c>
      <c r="CO145" s="31">
        <f t="shared" si="278"/>
        <v>0</v>
      </c>
      <c r="CP145" s="31">
        <f t="shared" si="279"/>
        <v>0</v>
      </c>
      <c r="CQ145" s="31">
        <f t="shared" si="280"/>
        <v>0</v>
      </c>
      <c r="CU145" s="88">
        <f t="shared" si="264"/>
        <v>0</v>
      </c>
      <c r="DC145" s="88">
        <f t="shared" si="281"/>
        <v>0</v>
      </c>
      <c r="DH145" s="32">
        <v>2</v>
      </c>
      <c r="DI145" s="32">
        <v>9</v>
      </c>
      <c r="DJ145" s="32">
        <v>7</v>
      </c>
      <c r="DK145" s="88">
        <f t="shared" si="282"/>
        <v>139</v>
      </c>
      <c r="DL145" s="32">
        <v>23</v>
      </c>
      <c r="DM145" s="32">
        <v>51</v>
      </c>
      <c r="DN145" s="32">
        <v>63</v>
      </c>
      <c r="DO145" s="32">
        <v>2</v>
      </c>
      <c r="DP145" s="32">
        <v>12</v>
      </c>
      <c r="DQ145" s="32">
        <v>12</v>
      </c>
      <c r="DR145" s="32">
        <v>13</v>
      </c>
      <c r="DS145" s="88">
        <f t="shared" si="283"/>
        <v>178</v>
      </c>
      <c r="DT145" s="32">
        <v>1</v>
      </c>
      <c r="DU145" s="32">
        <v>50</v>
      </c>
      <c r="DV145" s="32">
        <v>122</v>
      </c>
      <c r="DW145" s="32">
        <v>5</v>
      </c>
      <c r="EA145" s="88">
        <f t="shared" si="284"/>
        <v>0</v>
      </c>
      <c r="EI145" s="88">
        <f t="shared" si="285"/>
        <v>0</v>
      </c>
      <c r="EQ145" s="88">
        <f t="shared" si="286"/>
        <v>0</v>
      </c>
      <c r="EY145" s="88">
        <f t="shared" si="287"/>
        <v>0</v>
      </c>
      <c r="FG145" s="88">
        <f t="shared" si="288"/>
        <v>0</v>
      </c>
      <c r="FO145" s="88">
        <f t="shared" si="289"/>
        <v>0</v>
      </c>
      <c r="FW145" s="110">
        <f t="shared" si="290"/>
        <v>0</v>
      </c>
      <c r="GB145" s="110">
        <f t="shared" si="291"/>
        <v>0</v>
      </c>
      <c r="GC145" s="110">
        <f t="shared" si="292"/>
        <v>0</v>
      </c>
      <c r="GD145" s="110">
        <f t="shared" si="293"/>
        <v>0</v>
      </c>
      <c r="GE145" s="110">
        <f t="shared" si="294"/>
        <v>0</v>
      </c>
      <c r="GF145" s="110">
        <f t="shared" si="295"/>
        <v>0</v>
      </c>
      <c r="GG145" s="110">
        <f t="shared" si="296"/>
        <v>0</v>
      </c>
      <c r="GH145" s="110">
        <f t="shared" si="297"/>
        <v>0</v>
      </c>
      <c r="GI145" s="110">
        <f t="shared" si="298"/>
        <v>0</v>
      </c>
      <c r="GJ145" s="114">
        <f t="shared" si="262"/>
        <v>-0.15158276391019385</v>
      </c>
      <c r="GK145" s="90">
        <f t="shared" si="263"/>
        <v>8.191126279863481E-2</v>
      </c>
      <c r="GL145" s="92" t="s">
        <v>2252</v>
      </c>
      <c r="GM145" s="92" t="s">
        <v>1989</v>
      </c>
      <c r="GN145" s="92" t="s">
        <v>2242</v>
      </c>
      <c r="GO145" s="2" t="s">
        <v>2132</v>
      </c>
      <c r="GP145" s="2" t="s">
        <v>1564</v>
      </c>
      <c r="GQ145" s="2" t="s">
        <v>2147</v>
      </c>
      <c r="GR145" s="115">
        <v>283</v>
      </c>
      <c r="GS145" s="31">
        <f t="shared" si="299"/>
        <v>14</v>
      </c>
      <c r="GT145" s="31">
        <f t="shared" si="300"/>
        <v>20</v>
      </c>
      <c r="GU145" s="31">
        <f t="shared" si="301"/>
        <v>21</v>
      </c>
      <c r="GV145" s="31">
        <f t="shared" si="302"/>
        <v>317</v>
      </c>
      <c r="GW145" s="31">
        <f t="shared" si="303"/>
        <v>192</v>
      </c>
      <c r="GX145" s="31">
        <f t="shared" si="304"/>
        <v>293</v>
      </c>
    </row>
    <row r="146" spans="1:206" ht="15.75" hidden="1" customHeight="1" x14ac:dyDescent="0.25">
      <c r="A146" s="22" t="s">
        <v>1113</v>
      </c>
      <c r="B146" s="2" t="s">
        <v>120</v>
      </c>
      <c r="C146" s="116" t="s">
        <v>1053</v>
      </c>
      <c r="D146" s="35" t="s">
        <v>120</v>
      </c>
      <c r="E146" s="117">
        <v>21</v>
      </c>
      <c r="F146" s="117">
        <v>46</v>
      </c>
      <c r="G146" s="117">
        <v>88</v>
      </c>
      <c r="H146" s="117">
        <v>155</v>
      </c>
      <c r="I146" s="95">
        <v>11</v>
      </c>
      <c r="J146" s="118">
        <v>10</v>
      </c>
      <c r="K146" s="118">
        <v>64</v>
      </c>
      <c r="L146" s="118">
        <v>79</v>
      </c>
      <c r="M146" s="118">
        <v>153</v>
      </c>
      <c r="N146" s="119">
        <v>18</v>
      </c>
      <c r="O146" s="119">
        <v>8</v>
      </c>
      <c r="P146" s="120">
        <v>88</v>
      </c>
      <c r="Q146" s="120">
        <v>98</v>
      </c>
      <c r="R146" s="120">
        <v>86</v>
      </c>
      <c r="S146" s="70">
        <f t="shared" si="245"/>
        <v>0.11363636363636363</v>
      </c>
      <c r="T146" s="70">
        <f t="shared" si="246"/>
        <v>0.65306122448979587</v>
      </c>
      <c r="U146" s="70">
        <f t="shared" si="247"/>
        <v>0.49632352941176472</v>
      </c>
      <c r="V146" s="70">
        <f t="shared" si="248"/>
        <v>0.67934782608695654</v>
      </c>
      <c r="W146" s="70">
        <f t="shared" si="249"/>
        <v>0.70930232558139539</v>
      </c>
      <c r="X146" s="121">
        <v>109</v>
      </c>
      <c r="Y146" s="121">
        <v>88</v>
      </c>
      <c r="Z146" s="121">
        <v>98</v>
      </c>
      <c r="AA146" s="121">
        <v>86</v>
      </c>
      <c r="AB146" s="121">
        <v>42</v>
      </c>
      <c r="AC146" s="121">
        <v>27</v>
      </c>
      <c r="AD146" s="17">
        <v>7</v>
      </c>
      <c r="AE146" s="17">
        <v>11</v>
      </c>
      <c r="AF146" s="100">
        <v>11</v>
      </c>
      <c r="AG146" s="101">
        <v>13</v>
      </c>
      <c r="AH146" s="101">
        <v>36</v>
      </c>
      <c r="AI146" s="101">
        <v>99</v>
      </c>
      <c r="AJ146" s="101">
        <v>5</v>
      </c>
      <c r="AK146" s="101">
        <f t="shared" si="250"/>
        <v>153</v>
      </c>
      <c r="AL146" s="101">
        <f t="shared" si="251"/>
        <v>30</v>
      </c>
      <c r="AM146" s="101">
        <v>35</v>
      </c>
      <c r="AN146" s="102">
        <v>8</v>
      </c>
      <c r="AO146" s="103">
        <v>10</v>
      </c>
      <c r="AP146" s="74">
        <f t="shared" si="252"/>
        <v>0.14772727272727273</v>
      </c>
      <c r="AQ146" s="74">
        <f t="shared" si="253"/>
        <v>0.36734693877551022</v>
      </c>
      <c r="AR146" s="104">
        <f t="shared" si="254"/>
        <v>0.43382352941176472</v>
      </c>
      <c r="AS146" s="104">
        <f t="shared" si="255"/>
        <v>0.57065217391304346</v>
      </c>
      <c r="AT146" s="104">
        <f t="shared" si="256"/>
        <v>0.80232558139534882</v>
      </c>
      <c r="AU146" s="105">
        <v>74</v>
      </c>
      <c r="AV146" s="105">
        <v>111</v>
      </c>
      <c r="AW146" s="105">
        <v>106</v>
      </c>
      <c r="AX146" s="100">
        <v>12</v>
      </c>
      <c r="AY146" s="106">
        <v>159</v>
      </c>
      <c r="AZ146" s="106">
        <v>28</v>
      </c>
      <c r="BA146" s="106">
        <v>49</v>
      </c>
      <c r="BB146" s="106">
        <v>76</v>
      </c>
      <c r="BC146" s="106">
        <v>6</v>
      </c>
      <c r="BD146" s="107">
        <v>19</v>
      </c>
      <c r="BE146" s="108">
        <v>2</v>
      </c>
      <c r="BF146" s="82">
        <f t="shared" si="257"/>
        <v>0.26415094339622641</v>
      </c>
      <c r="BG146" s="82">
        <f t="shared" si="258"/>
        <v>0.44144144144144143</v>
      </c>
      <c r="BH146" s="83">
        <f t="shared" si="259"/>
        <v>0.46048109965635736</v>
      </c>
      <c r="BI146" s="83">
        <f t="shared" si="260"/>
        <v>0.572972972972973</v>
      </c>
      <c r="BJ146" s="83">
        <f t="shared" si="261"/>
        <v>0.77027027027027029</v>
      </c>
      <c r="BK146" s="2">
        <v>91</v>
      </c>
      <c r="BL146" s="2">
        <v>117</v>
      </c>
      <c r="BM146" s="2">
        <v>94</v>
      </c>
      <c r="BN146" s="2">
        <v>68</v>
      </c>
      <c r="BO146" s="2">
        <v>33</v>
      </c>
      <c r="BP146" s="2">
        <v>23</v>
      </c>
      <c r="BQ146" s="109">
        <v>7</v>
      </c>
      <c r="BR146" s="109">
        <v>12</v>
      </c>
      <c r="BS146" s="110">
        <v>12</v>
      </c>
      <c r="BT146" s="109">
        <v>13</v>
      </c>
      <c r="BU146" s="109">
        <v>68</v>
      </c>
      <c r="BV146" s="109">
        <v>90</v>
      </c>
      <c r="BW146" s="109">
        <v>4</v>
      </c>
      <c r="BX146" s="84">
        <f t="shared" si="265"/>
        <v>175</v>
      </c>
      <c r="BY146" s="111">
        <v>0</v>
      </c>
      <c r="BZ146" s="109">
        <v>32</v>
      </c>
      <c r="CA146" s="109">
        <v>4</v>
      </c>
      <c r="CB146" s="2">
        <v>4</v>
      </c>
      <c r="CC146" s="112">
        <f t="shared" si="266"/>
        <v>0.14285714285714285</v>
      </c>
      <c r="CD146" s="112">
        <f t="shared" si="267"/>
        <v>0.58119658119658124</v>
      </c>
      <c r="CE146" s="112">
        <f t="shared" si="268"/>
        <v>0.46026490066225167</v>
      </c>
      <c r="CF146" s="112">
        <f t="shared" si="269"/>
        <v>0.59715639810426535</v>
      </c>
      <c r="CG146" s="112">
        <f t="shared" si="270"/>
        <v>0.61702127659574468</v>
      </c>
      <c r="CH146" s="87">
        <f t="shared" si="271"/>
        <v>36</v>
      </c>
      <c r="CI146" s="31">
        <f t="shared" si="272"/>
        <v>33</v>
      </c>
      <c r="CJ146" s="31">
        <f t="shared" si="273"/>
        <v>0</v>
      </c>
      <c r="CK146" s="31">
        <f t="shared" si="274"/>
        <v>0</v>
      </c>
      <c r="CL146" s="31">
        <f t="shared" si="275"/>
        <v>0</v>
      </c>
      <c r="CM146" s="113">
        <f t="shared" si="276"/>
        <v>0</v>
      </c>
      <c r="CN146" s="31">
        <f t="shared" si="277"/>
        <v>0</v>
      </c>
      <c r="CO146" s="31">
        <f t="shared" si="278"/>
        <v>0</v>
      </c>
      <c r="CP146" s="31">
        <f t="shared" si="279"/>
        <v>0</v>
      </c>
      <c r="CQ146" s="31">
        <f t="shared" si="280"/>
        <v>0</v>
      </c>
      <c r="CU146" s="88">
        <f t="shared" si="264"/>
        <v>0</v>
      </c>
      <c r="DC146" s="88">
        <f t="shared" si="281"/>
        <v>0</v>
      </c>
      <c r="DH146" s="32">
        <v>1</v>
      </c>
      <c r="DI146" s="32">
        <v>5</v>
      </c>
      <c r="DJ146" s="32">
        <v>5</v>
      </c>
      <c r="DK146" s="88">
        <f t="shared" si="282"/>
        <v>72</v>
      </c>
      <c r="DL146" s="32">
        <v>7</v>
      </c>
      <c r="DM146" s="32">
        <v>35</v>
      </c>
      <c r="DN146" s="32">
        <v>28</v>
      </c>
      <c r="DO146" s="32">
        <v>2</v>
      </c>
      <c r="DP146" s="32">
        <v>6</v>
      </c>
      <c r="DQ146" s="32">
        <v>7</v>
      </c>
      <c r="DR146" s="32">
        <v>7</v>
      </c>
      <c r="DS146" s="88">
        <f t="shared" si="283"/>
        <v>103</v>
      </c>
      <c r="DT146" s="32">
        <v>6</v>
      </c>
      <c r="DU146" s="32">
        <v>33</v>
      </c>
      <c r="DV146" s="32">
        <v>62</v>
      </c>
      <c r="DW146" s="32">
        <v>2</v>
      </c>
      <c r="EA146" s="88">
        <f t="shared" si="284"/>
        <v>0</v>
      </c>
      <c r="EI146" s="88">
        <f t="shared" si="285"/>
        <v>0</v>
      </c>
      <c r="EQ146" s="88">
        <f t="shared" si="286"/>
        <v>0</v>
      </c>
      <c r="EY146" s="88">
        <f t="shared" si="287"/>
        <v>0</v>
      </c>
      <c r="FG146" s="88">
        <f t="shared" si="288"/>
        <v>0</v>
      </c>
      <c r="FO146" s="88">
        <f t="shared" si="289"/>
        <v>0</v>
      </c>
      <c r="FW146" s="110">
        <f t="shared" si="290"/>
        <v>0</v>
      </c>
      <c r="GB146" s="110">
        <f t="shared" si="291"/>
        <v>0</v>
      </c>
      <c r="GC146" s="110">
        <f t="shared" si="292"/>
        <v>0</v>
      </c>
      <c r="GD146" s="110">
        <f t="shared" si="293"/>
        <v>0</v>
      </c>
      <c r="GE146" s="110">
        <f t="shared" si="294"/>
        <v>0</v>
      </c>
      <c r="GF146" s="110">
        <f t="shared" si="295"/>
        <v>0</v>
      </c>
      <c r="GG146" s="110">
        <f t="shared" si="296"/>
        <v>0</v>
      </c>
      <c r="GH146" s="110">
        <f t="shared" si="297"/>
        <v>0</v>
      </c>
      <c r="GI146" s="110">
        <f t="shared" si="298"/>
        <v>0</v>
      </c>
      <c r="GJ146" s="114">
        <f t="shared" si="262"/>
        <v>-0.13010115102895017</v>
      </c>
      <c r="GK146" s="90">
        <f t="shared" si="263"/>
        <v>0.10062893081761007</v>
      </c>
      <c r="GL146" s="92" t="s">
        <v>2141</v>
      </c>
      <c r="GM146" s="2" t="s">
        <v>1844</v>
      </c>
      <c r="GN146" s="2" t="s">
        <v>1942</v>
      </c>
      <c r="GO146" s="2" t="s">
        <v>1526</v>
      </c>
      <c r="GP146" s="2" t="s">
        <v>1839</v>
      </c>
      <c r="GQ146" s="2" t="s">
        <v>1744</v>
      </c>
      <c r="GR146" s="115">
        <v>113</v>
      </c>
      <c r="GS146" s="31">
        <f t="shared" si="299"/>
        <v>7</v>
      </c>
      <c r="GT146" s="31">
        <f t="shared" si="300"/>
        <v>12</v>
      </c>
      <c r="GU146" s="31">
        <f t="shared" si="301"/>
        <v>12</v>
      </c>
      <c r="GV146" s="31">
        <f t="shared" si="302"/>
        <v>175</v>
      </c>
      <c r="GW146" s="31">
        <f t="shared" si="303"/>
        <v>94</v>
      </c>
      <c r="GX146" s="31">
        <f t="shared" si="304"/>
        <v>162</v>
      </c>
    </row>
    <row r="147" spans="1:206" ht="15.75" hidden="1" customHeight="1" x14ac:dyDescent="0.25">
      <c r="A147" s="22" t="s">
        <v>1114</v>
      </c>
      <c r="B147" s="130" t="s">
        <v>137</v>
      </c>
      <c r="C147" s="131" t="s">
        <v>138</v>
      </c>
      <c r="D147" s="35" t="s">
        <v>137</v>
      </c>
      <c r="E147" s="117">
        <v>0</v>
      </c>
      <c r="F147" s="117">
        <v>0</v>
      </c>
      <c r="G147" s="117">
        <v>0</v>
      </c>
      <c r="H147" s="117">
        <v>0</v>
      </c>
      <c r="I147" s="95">
        <v>137</v>
      </c>
      <c r="J147" s="118">
        <v>198</v>
      </c>
      <c r="K147" s="118">
        <v>572</v>
      </c>
      <c r="L147" s="118">
        <v>1357</v>
      </c>
      <c r="M147" s="118">
        <v>2127</v>
      </c>
      <c r="N147" s="119">
        <v>405</v>
      </c>
      <c r="O147" s="119">
        <v>20</v>
      </c>
      <c r="P147" s="120">
        <v>1606</v>
      </c>
      <c r="Q147" s="120">
        <v>1986</v>
      </c>
      <c r="R147" s="120">
        <v>1502</v>
      </c>
      <c r="S147" s="70">
        <f t="shared" si="245"/>
        <v>0.12328767123287671</v>
      </c>
      <c r="T147" s="70">
        <f t="shared" si="246"/>
        <v>0.28801611278952671</v>
      </c>
      <c r="U147" s="70">
        <f t="shared" si="247"/>
        <v>0.3380447585394582</v>
      </c>
      <c r="V147" s="70">
        <f t="shared" si="248"/>
        <v>0.43692660550458717</v>
      </c>
      <c r="W147" s="70">
        <f t="shared" si="249"/>
        <v>0.63382157123834881</v>
      </c>
      <c r="X147" s="121">
        <v>2022</v>
      </c>
      <c r="Y147" s="121">
        <v>1606</v>
      </c>
      <c r="Z147" s="121">
        <v>1986</v>
      </c>
      <c r="AA147" s="121">
        <v>1502</v>
      </c>
      <c r="AB147" s="121">
        <v>584</v>
      </c>
      <c r="AC147" s="121">
        <v>435</v>
      </c>
      <c r="AD147" s="17">
        <v>61</v>
      </c>
      <c r="AE147" s="17">
        <v>114</v>
      </c>
      <c r="AF147" s="100">
        <v>166</v>
      </c>
      <c r="AG147" s="101">
        <v>257</v>
      </c>
      <c r="AH147" s="101">
        <v>663</v>
      </c>
      <c r="AI147" s="101">
        <v>1436</v>
      </c>
      <c r="AJ147" s="101">
        <v>85</v>
      </c>
      <c r="AK147" s="101">
        <f t="shared" si="250"/>
        <v>2441</v>
      </c>
      <c r="AL147" s="101">
        <f t="shared" si="251"/>
        <v>373</v>
      </c>
      <c r="AM147" s="101">
        <v>458</v>
      </c>
      <c r="AN147" s="102">
        <v>16</v>
      </c>
      <c r="AO147" s="103">
        <v>80</v>
      </c>
      <c r="AP147" s="74">
        <f t="shared" si="252"/>
        <v>0.16002490660024907</v>
      </c>
      <c r="AQ147" s="74">
        <f t="shared" si="253"/>
        <v>0.33383685800604229</v>
      </c>
      <c r="AR147" s="104">
        <f t="shared" si="254"/>
        <v>0.38928150765606595</v>
      </c>
      <c r="AS147" s="104">
        <f t="shared" si="255"/>
        <v>0.49483944954128439</v>
      </c>
      <c r="AT147" s="104">
        <f t="shared" si="256"/>
        <v>0.70772303595206387</v>
      </c>
      <c r="AU147" s="105">
        <v>1570</v>
      </c>
      <c r="AV147" s="105">
        <v>2130</v>
      </c>
      <c r="AW147" s="105">
        <v>1756</v>
      </c>
      <c r="AX147" s="100">
        <v>182</v>
      </c>
      <c r="AY147" s="106">
        <v>2840</v>
      </c>
      <c r="AZ147" s="106">
        <v>374</v>
      </c>
      <c r="BA147" s="106">
        <v>854</v>
      </c>
      <c r="BB147" s="106">
        <v>1483</v>
      </c>
      <c r="BC147" s="106">
        <v>129</v>
      </c>
      <c r="BD147" s="107">
        <v>375</v>
      </c>
      <c r="BE147" s="108">
        <v>37</v>
      </c>
      <c r="BF147" s="82">
        <f t="shared" si="257"/>
        <v>0.21298405466970388</v>
      </c>
      <c r="BG147" s="82">
        <f t="shared" si="258"/>
        <v>0.40093896713615024</v>
      </c>
      <c r="BH147" s="83">
        <f t="shared" si="259"/>
        <v>0.42815249266862171</v>
      </c>
      <c r="BI147" s="83">
        <f t="shared" si="260"/>
        <v>0.53027027027027029</v>
      </c>
      <c r="BJ147" s="83">
        <f t="shared" si="261"/>
        <v>0.70573248407643308</v>
      </c>
      <c r="BK147" s="2">
        <v>1602</v>
      </c>
      <c r="BL147" s="2">
        <v>2280</v>
      </c>
      <c r="BM147" s="2">
        <v>1647</v>
      </c>
      <c r="BN147" s="2">
        <v>1160</v>
      </c>
      <c r="BO147" s="2">
        <v>624</v>
      </c>
      <c r="BP147" s="2">
        <v>484</v>
      </c>
      <c r="BQ147" s="109">
        <v>70</v>
      </c>
      <c r="BR147" s="109">
        <v>206</v>
      </c>
      <c r="BS147" s="110">
        <v>204</v>
      </c>
      <c r="BT147" s="109">
        <v>380</v>
      </c>
      <c r="BU147" s="109">
        <v>1180</v>
      </c>
      <c r="BV147" s="109">
        <v>1769</v>
      </c>
      <c r="BW147" s="109">
        <v>157</v>
      </c>
      <c r="BX147" s="84">
        <f t="shared" si="265"/>
        <v>3486</v>
      </c>
      <c r="BY147" s="111">
        <v>14</v>
      </c>
      <c r="BZ147" s="109">
        <v>420</v>
      </c>
      <c r="CA147" s="109">
        <v>158</v>
      </c>
      <c r="CB147" s="2">
        <v>76</v>
      </c>
      <c r="CC147" s="112">
        <f t="shared" si="266"/>
        <v>0.23720349563046192</v>
      </c>
      <c r="CD147" s="112">
        <f t="shared" si="267"/>
        <v>0.51754385964912286</v>
      </c>
      <c r="CE147" s="112">
        <f t="shared" si="268"/>
        <v>0.52613492494121905</v>
      </c>
      <c r="CF147" s="112">
        <f t="shared" si="269"/>
        <v>0.64400305576776162</v>
      </c>
      <c r="CG147" s="112">
        <f t="shared" si="270"/>
        <v>0.81906496660595018</v>
      </c>
      <c r="CH147" s="87">
        <f t="shared" si="271"/>
        <v>298</v>
      </c>
      <c r="CI147" s="31">
        <f t="shared" si="272"/>
        <v>426</v>
      </c>
      <c r="CJ147" s="31">
        <f t="shared" si="273"/>
        <v>10</v>
      </c>
      <c r="CK147" s="31">
        <f t="shared" si="274"/>
        <v>33</v>
      </c>
      <c r="CL147" s="31">
        <f t="shared" si="275"/>
        <v>60</v>
      </c>
      <c r="CM147" s="113">
        <f t="shared" si="276"/>
        <v>434</v>
      </c>
      <c r="CN147" s="31">
        <f t="shared" si="277"/>
        <v>65</v>
      </c>
      <c r="CO147" s="31">
        <f t="shared" si="278"/>
        <v>193</v>
      </c>
      <c r="CP147" s="31">
        <f t="shared" si="279"/>
        <v>168</v>
      </c>
      <c r="CQ147" s="31">
        <f t="shared" si="280"/>
        <v>8</v>
      </c>
      <c r="CR147" s="32">
        <v>10</v>
      </c>
      <c r="CS147" s="32">
        <v>33</v>
      </c>
      <c r="CT147" s="32">
        <v>60</v>
      </c>
      <c r="CU147" s="88">
        <f t="shared" si="264"/>
        <v>434</v>
      </c>
      <c r="CV147" s="32">
        <v>65</v>
      </c>
      <c r="CW147" s="32">
        <v>193</v>
      </c>
      <c r="CX147" s="32">
        <v>168</v>
      </c>
      <c r="CY147" s="32">
        <v>8</v>
      </c>
      <c r="DC147" s="88">
        <f t="shared" si="281"/>
        <v>0</v>
      </c>
      <c r="DH147" s="32">
        <v>4</v>
      </c>
      <c r="DI147" s="32">
        <v>32</v>
      </c>
      <c r="DJ147" s="32">
        <v>17</v>
      </c>
      <c r="DK147" s="88">
        <f t="shared" si="282"/>
        <v>625</v>
      </c>
      <c r="DL147" s="32">
        <v>94</v>
      </c>
      <c r="DM147" s="32">
        <v>260</v>
      </c>
      <c r="DN147" s="32">
        <v>253</v>
      </c>
      <c r="DO147" s="32">
        <v>18</v>
      </c>
      <c r="DP147" s="32">
        <v>39</v>
      </c>
      <c r="DQ147" s="32">
        <v>88</v>
      </c>
      <c r="DR147" s="32">
        <v>63</v>
      </c>
      <c r="DS147" s="88">
        <f t="shared" si="283"/>
        <v>1675</v>
      </c>
      <c r="DT147" s="32">
        <v>13</v>
      </c>
      <c r="DU147" s="32">
        <v>446</v>
      </c>
      <c r="DV147" s="32">
        <v>1112</v>
      </c>
      <c r="DW147" s="32">
        <v>104</v>
      </c>
      <c r="DX147" s="32">
        <v>3</v>
      </c>
      <c r="DY147" s="32">
        <v>5</v>
      </c>
      <c r="DZ147" s="32">
        <v>6</v>
      </c>
      <c r="EA147" s="88">
        <f t="shared" si="284"/>
        <v>38</v>
      </c>
      <c r="EB147" s="32">
        <v>1</v>
      </c>
      <c r="EC147" s="32">
        <v>3</v>
      </c>
      <c r="ED147" s="32">
        <v>33</v>
      </c>
      <c r="EE147" s="32">
        <v>1</v>
      </c>
      <c r="EF147" s="32">
        <v>10</v>
      </c>
      <c r="EG147" s="32">
        <v>44</v>
      </c>
      <c r="EH147" s="32">
        <v>54</v>
      </c>
      <c r="EI147" s="88">
        <f t="shared" si="285"/>
        <v>623</v>
      </c>
      <c r="EJ147" s="32">
        <v>198</v>
      </c>
      <c r="EK147" s="32">
        <v>218</v>
      </c>
      <c r="EL147" s="32">
        <v>189</v>
      </c>
      <c r="EM147" s="32">
        <v>18</v>
      </c>
      <c r="EQ147" s="88">
        <f t="shared" si="286"/>
        <v>0</v>
      </c>
      <c r="EV147" s="32">
        <v>4</v>
      </c>
      <c r="EW147" s="32">
        <v>4</v>
      </c>
      <c r="EX147" s="32">
        <v>4</v>
      </c>
      <c r="EY147" s="88">
        <f t="shared" si="287"/>
        <v>48</v>
      </c>
      <c r="EZ147" s="32">
        <v>0</v>
      </c>
      <c r="FA147" s="32">
        <v>33</v>
      </c>
      <c r="FB147" s="32">
        <v>14</v>
      </c>
      <c r="FC147" s="32">
        <v>1</v>
      </c>
      <c r="FG147" s="88">
        <f t="shared" si="288"/>
        <v>0</v>
      </c>
      <c r="FO147" s="88">
        <f t="shared" si="289"/>
        <v>0</v>
      </c>
      <c r="FW147" s="110">
        <f t="shared" si="290"/>
        <v>0</v>
      </c>
      <c r="GB147" s="110">
        <f t="shared" si="291"/>
        <v>4</v>
      </c>
      <c r="GC147" s="110">
        <f t="shared" si="292"/>
        <v>4</v>
      </c>
      <c r="GD147" s="110">
        <f t="shared" si="293"/>
        <v>4</v>
      </c>
      <c r="GE147" s="110">
        <f t="shared" si="294"/>
        <v>48</v>
      </c>
      <c r="GF147" s="110">
        <f t="shared" si="295"/>
        <v>0</v>
      </c>
      <c r="GG147" s="110">
        <f t="shared" si="296"/>
        <v>33</v>
      </c>
      <c r="GH147" s="110">
        <f t="shared" si="297"/>
        <v>14</v>
      </c>
      <c r="GI147" s="110">
        <f t="shared" si="298"/>
        <v>1</v>
      </c>
      <c r="GJ147" s="114">
        <f t="shared" si="262"/>
        <v>0.29226426454006016</v>
      </c>
      <c r="GK147" s="90">
        <f t="shared" si="263"/>
        <v>0.22746478873239437</v>
      </c>
      <c r="GL147" s="2" t="s">
        <v>1874</v>
      </c>
      <c r="GM147" s="92" t="s">
        <v>1960</v>
      </c>
      <c r="GN147" s="2" t="s">
        <v>1583</v>
      </c>
      <c r="GO147" s="2" t="s">
        <v>1719</v>
      </c>
      <c r="GP147" s="92" t="s">
        <v>1926</v>
      </c>
      <c r="GQ147" s="2" t="s">
        <v>1873</v>
      </c>
      <c r="GR147" s="115">
        <v>2190</v>
      </c>
      <c r="GS147" s="31">
        <f t="shared" si="299"/>
        <v>46</v>
      </c>
      <c r="GT147" s="31">
        <f t="shared" si="300"/>
        <v>86</v>
      </c>
      <c r="GU147" s="31">
        <f t="shared" si="301"/>
        <v>125</v>
      </c>
      <c r="GV147" s="31">
        <f t="shared" si="302"/>
        <v>2338</v>
      </c>
      <c r="GW147" s="31">
        <f t="shared" si="303"/>
        <v>1521</v>
      </c>
      <c r="GX147" s="31">
        <f t="shared" si="304"/>
        <v>2230</v>
      </c>
    </row>
    <row r="148" spans="1:206" ht="15.75" hidden="1" customHeight="1" x14ac:dyDescent="0.25">
      <c r="A148" s="22" t="s">
        <v>1114</v>
      </c>
      <c r="B148" s="2" t="s">
        <v>137</v>
      </c>
      <c r="C148" s="116" t="s">
        <v>139</v>
      </c>
      <c r="D148" s="35" t="s">
        <v>137</v>
      </c>
      <c r="E148" s="117">
        <v>22</v>
      </c>
      <c r="F148" s="117">
        <v>213</v>
      </c>
      <c r="G148" s="117">
        <v>394</v>
      </c>
      <c r="H148" s="117">
        <v>629</v>
      </c>
      <c r="I148" s="95">
        <v>50</v>
      </c>
      <c r="J148" s="118">
        <v>73</v>
      </c>
      <c r="K148" s="118">
        <v>242</v>
      </c>
      <c r="L148" s="118">
        <v>439</v>
      </c>
      <c r="M148" s="118">
        <v>754</v>
      </c>
      <c r="N148" s="119">
        <v>96</v>
      </c>
      <c r="O148" s="119">
        <v>27</v>
      </c>
      <c r="P148" s="120">
        <v>534</v>
      </c>
      <c r="Q148" s="120">
        <v>675</v>
      </c>
      <c r="R148" s="120">
        <v>549</v>
      </c>
      <c r="S148" s="70">
        <f t="shared" si="245"/>
        <v>0.13670411985018727</v>
      </c>
      <c r="T148" s="70">
        <f t="shared" si="246"/>
        <v>0.35851851851851851</v>
      </c>
      <c r="U148" s="70">
        <f t="shared" si="247"/>
        <v>0.37428896473265072</v>
      </c>
      <c r="V148" s="70">
        <f t="shared" si="248"/>
        <v>0.47794117647058826</v>
      </c>
      <c r="W148" s="70">
        <f t="shared" si="249"/>
        <v>0.62477231329690341</v>
      </c>
      <c r="X148" s="121">
        <v>681</v>
      </c>
      <c r="Y148" s="121">
        <v>534</v>
      </c>
      <c r="Z148" s="121">
        <v>675</v>
      </c>
      <c r="AA148" s="121">
        <v>549</v>
      </c>
      <c r="AB148" s="121">
        <v>172</v>
      </c>
      <c r="AC148" s="121">
        <v>129</v>
      </c>
      <c r="AD148" s="17">
        <v>26</v>
      </c>
      <c r="AE148" s="17">
        <v>50</v>
      </c>
      <c r="AF148" s="100">
        <v>56</v>
      </c>
      <c r="AG148" s="101">
        <v>106</v>
      </c>
      <c r="AH148" s="101">
        <v>284</v>
      </c>
      <c r="AI148" s="101">
        <v>477</v>
      </c>
      <c r="AJ148" s="101">
        <v>26</v>
      </c>
      <c r="AK148" s="101">
        <f t="shared" si="250"/>
        <v>893</v>
      </c>
      <c r="AL148" s="101">
        <f t="shared" si="251"/>
        <v>105</v>
      </c>
      <c r="AM148" s="101">
        <v>131</v>
      </c>
      <c r="AN148" s="102">
        <v>24</v>
      </c>
      <c r="AO148" s="103">
        <v>45</v>
      </c>
      <c r="AP148" s="74">
        <f t="shared" si="252"/>
        <v>0.19850187265917604</v>
      </c>
      <c r="AQ148" s="74">
        <f t="shared" si="253"/>
        <v>0.42074074074074075</v>
      </c>
      <c r="AR148" s="104">
        <f t="shared" si="254"/>
        <v>0.43344709897610922</v>
      </c>
      <c r="AS148" s="104">
        <f t="shared" si="255"/>
        <v>0.53594771241830064</v>
      </c>
      <c r="AT148" s="104">
        <f t="shared" si="256"/>
        <v>0.67759562841530052</v>
      </c>
      <c r="AU148" s="105">
        <v>494</v>
      </c>
      <c r="AV148" s="105">
        <v>701</v>
      </c>
      <c r="AW148" s="105">
        <v>538</v>
      </c>
      <c r="AX148" s="100">
        <v>63</v>
      </c>
      <c r="AY148" s="106">
        <v>929</v>
      </c>
      <c r="AZ148" s="106">
        <v>128</v>
      </c>
      <c r="BA148" s="106">
        <v>314</v>
      </c>
      <c r="BB148" s="106">
        <v>463</v>
      </c>
      <c r="BC148" s="106">
        <v>24</v>
      </c>
      <c r="BD148" s="107">
        <v>117</v>
      </c>
      <c r="BE148" s="108">
        <v>29</v>
      </c>
      <c r="BF148" s="82">
        <f t="shared" si="257"/>
        <v>0.23791821561338289</v>
      </c>
      <c r="BG148" s="82">
        <f t="shared" si="258"/>
        <v>0.44793152639087019</v>
      </c>
      <c r="BH148" s="83">
        <f t="shared" si="259"/>
        <v>0.45470282746682056</v>
      </c>
      <c r="BI148" s="83">
        <f t="shared" si="260"/>
        <v>0.55230125523012552</v>
      </c>
      <c r="BJ148" s="83">
        <f t="shared" si="261"/>
        <v>0.70040485829959509</v>
      </c>
      <c r="BK148" s="2">
        <v>592</v>
      </c>
      <c r="BL148" s="2">
        <v>758</v>
      </c>
      <c r="BM148" s="2">
        <v>520</v>
      </c>
      <c r="BN148" s="2">
        <v>360</v>
      </c>
      <c r="BO148" s="2">
        <v>204</v>
      </c>
      <c r="BP148" s="2">
        <v>152</v>
      </c>
      <c r="BQ148" s="109">
        <v>32</v>
      </c>
      <c r="BR148" s="109">
        <v>73</v>
      </c>
      <c r="BS148" s="110">
        <v>75</v>
      </c>
      <c r="BT148" s="109">
        <v>138</v>
      </c>
      <c r="BU148" s="109">
        <v>397</v>
      </c>
      <c r="BV148" s="109">
        <v>589</v>
      </c>
      <c r="BW148" s="109">
        <v>36</v>
      </c>
      <c r="BX148" s="84">
        <f t="shared" si="265"/>
        <v>1160</v>
      </c>
      <c r="BY148" s="111">
        <v>8</v>
      </c>
      <c r="BZ148" s="109">
        <v>141</v>
      </c>
      <c r="CA148" s="109">
        <v>38</v>
      </c>
      <c r="CB148" s="2">
        <v>65</v>
      </c>
      <c r="CC148" s="112">
        <f t="shared" si="266"/>
        <v>0.23310810810810811</v>
      </c>
      <c r="CD148" s="112">
        <f t="shared" si="267"/>
        <v>0.5237467018469657</v>
      </c>
      <c r="CE148" s="112">
        <f t="shared" si="268"/>
        <v>0.52566844919786093</v>
      </c>
      <c r="CF148" s="112">
        <f t="shared" si="269"/>
        <v>0.66118935837245696</v>
      </c>
      <c r="CG148" s="112">
        <f t="shared" si="270"/>
        <v>0.86153846153846159</v>
      </c>
      <c r="CH148" s="87">
        <f t="shared" si="271"/>
        <v>72</v>
      </c>
      <c r="CI148" s="31">
        <f t="shared" si="272"/>
        <v>70</v>
      </c>
      <c r="CJ148" s="31">
        <f t="shared" si="273"/>
        <v>5</v>
      </c>
      <c r="CK148" s="31">
        <f t="shared" si="274"/>
        <v>13</v>
      </c>
      <c r="CL148" s="31">
        <f t="shared" si="275"/>
        <v>21</v>
      </c>
      <c r="CM148" s="113">
        <f t="shared" si="276"/>
        <v>163</v>
      </c>
      <c r="CN148" s="31">
        <f t="shared" si="277"/>
        <v>48</v>
      </c>
      <c r="CO148" s="31">
        <f t="shared" si="278"/>
        <v>57</v>
      </c>
      <c r="CP148" s="31">
        <f t="shared" si="279"/>
        <v>58</v>
      </c>
      <c r="CQ148" s="31">
        <f t="shared" si="280"/>
        <v>0</v>
      </c>
      <c r="CR148" s="32">
        <v>4</v>
      </c>
      <c r="CS148" s="32">
        <v>12</v>
      </c>
      <c r="CT148" s="32">
        <v>20</v>
      </c>
      <c r="CU148" s="88">
        <f t="shared" si="264"/>
        <v>143</v>
      </c>
      <c r="CV148" s="32">
        <v>48</v>
      </c>
      <c r="CW148" s="32">
        <v>57</v>
      </c>
      <c r="CX148" s="32">
        <v>38</v>
      </c>
      <c r="CY148" s="32">
        <v>0</v>
      </c>
      <c r="CZ148" s="32">
        <v>1</v>
      </c>
      <c r="DA148" s="32">
        <v>1</v>
      </c>
      <c r="DB148" s="32">
        <v>1</v>
      </c>
      <c r="DC148" s="88">
        <f t="shared" si="281"/>
        <v>20</v>
      </c>
      <c r="DD148" s="32">
        <v>0</v>
      </c>
      <c r="DE148" s="32">
        <v>0</v>
      </c>
      <c r="DF148" s="32">
        <v>20</v>
      </c>
      <c r="DG148" s="32">
        <v>0</v>
      </c>
      <c r="DH148" s="32">
        <v>2</v>
      </c>
      <c r="DI148" s="32">
        <v>10</v>
      </c>
      <c r="DJ148" s="32">
        <v>8</v>
      </c>
      <c r="DK148" s="88">
        <f t="shared" si="282"/>
        <v>188</v>
      </c>
      <c r="DL148" s="32">
        <v>34</v>
      </c>
      <c r="DM148" s="32">
        <v>86</v>
      </c>
      <c r="DN148" s="32">
        <v>68</v>
      </c>
      <c r="DO148" s="32">
        <v>0</v>
      </c>
      <c r="DP148" s="32">
        <v>19</v>
      </c>
      <c r="DQ148" s="32">
        <v>35</v>
      </c>
      <c r="DR148" s="32">
        <v>27</v>
      </c>
      <c r="DS148" s="88">
        <f t="shared" si="283"/>
        <v>637</v>
      </c>
      <c r="DT148" s="32">
        <v>8</v>
      </c>
      <c r="DU148" s="32">
        <v>190</v>
      </c>
      <c r="DV148" s="32">
        <v>409</v>
      </c>
      <c r="DW148" s="32">
        <v>30</v>
      </c>
      <c r="DX148" s="32">
        <v>2</v>
      </c>
      <c r="DY148" s="32">
        <v>3</v>
      </c>
      <c r="DZ148" s="32">
        <v>2</v>
      </c>
      <c r="EA148" s="88">
        <f t="shared" si="284"/>
        <v>32</v>
      </c>
      <c r="EB148" s="32">
        <v>1</v>
      </c>
      <c r="EC148" s="32">
        <v>16</v>
      </c>
      <c r="ED148" s="32">
        <v>15</v>
      </c>
      <c r="EF148" s="32">
        <v>4</v>
      </c>
      <c r="EG148" s="32">
        <v>12</v>
      </c>
      <c r="EH148" s="32">
        <v>17</v>
      </c>
      <c r="EI148" s="88">
        <f t="shared" si="285"/>
        <v>125</v>
      </c>
      <c r="EJ148" s="32">
        <v>38</v>
      </c>
      <c r="EK148" s="32">
        <v>48</v>
      </c>
      <c r="EL148" s="32">
        <v>39</v>
      </c>
      <c r="EM148" s="32">
        <v>0</v>
      </c>
      <c r="EQ148" s="88">
        <f t="shared" si="286"/>
        <v>0</v>
      </c>
      <c r="EY148" s="88">
        <f t="shared" si="287"/>
        <v>0</v>
      </c>
      <c r="FG148" s="88">
        <f t="shared" si="288"/>
        <v>0</v>
      </c>
      <c r="FO148" s="88">
        <f t="shared" si="289"/>
        <v>0</v>
      </c>
      <c r="FW148" s="110">
        <f t="shared" si="290"/>
        <v>0</v>
      </c>
      <c r="GB148" s="110">
        <f t="shared" si="291"/>
        <v>0</v>
      </c>
      <c r="GC148" s="110">
        <f t="shared" si="292"/>
        <v>0</v>
      </c>
      <c r="GD148" s="110">
        <f t="shared" si="293"/>
        <v>0</v>
      </c>
      <c r="GE148" s="110">
        <f t="shared" si="294"/>
        <v>0</v>
      </c>
      <c r="GF148" s="110">
        <f t="shared" si="295"/>
        <v>0</v>
      </c>
      <c r="GG148" s="110">
        <f t="shared" si="296"/>
        <v>0</v>
      </c>
      <c r="GH148" s="110">
        <f t="shared" si="297"/>
        <v>0</v>
      </c>
      <c r="GI148" s="110">
        <f t="shared" si="298"/>
        <v>0</v>
      </c>
      <c r="GJ148" s="114">
        <f t="shared" si="262"/>
        <v>0.37896389324960772</v>
      </c>
      <c r="GK148" s="90">
        <f t="shared" si="263"/>
        <v>0.24865446716899892</v>
      </c>
      <c r="GL148" s="92" t="s">
        <v>1585</v>
      </c>
      <c r="GM148" s="2" t="s">
        <v>1576</v>
      </c>
      <c r="GN148" s="92" t="s">
        <v>1892</v>
      </c>
      <c r="GO148" s="92" t="s">
        <v>1893</v>
      </c>
      <c r="GP148" s="92" t="s">
        <v>1893</v>
      </c>
      <c r="GQ148" s="2" t="s">
        <v>1894</v>
      </c>
      <c r="GR148" s="115">
        <v>786</v>
      </c>
      <c r="GS148" s="31">
        <f t="shared" si="299"/>
        <v>23</v>
      </c>
      <c r="GT148" s="31">
        <f t="shared" si="300"/>
        <v>37</v>
      </c>
      <c r="GU148" s="31">
        <f t="shared" si="301"/>
        <v>48</v>
      </c>
      <c r="GV148" s="31">
        <f t="shared" si="302"/>
        <v>857</v>
      </c>
      <c r="GW148" s="31">
        <f t="shared" si="303"/>
        <v>522</v>
      </c>
      <c r="GX148" s="31">
        <f t="shared" si="304"/>
        <v>814</v>
      </c>
    </row>
    <row r="149" spans="1:206" ht="15.75" hidden="1" customHeight="1" x14ac:dyDescent="0.25">
      <c r="A149" s="22" t="s">
        <v>1114</v>
      </c>
      <c r="B149" s="2" t="s">
        <v>137</v>
      </c>
      <c r="C149" s="116" t="s">
        <v>140</v>
      </c>
      <c r="D149" s="35" t="s">
        <v>137</v>
      </c>
      <c r="E149" s="117">
        <v>5</v>
      </c>
      <c r="F149" s="117">
        <v>25</v>
      </c>
      <c r="G149" s="117">
        <v>34</v>
      </c>
      <c r="H149" s="117">
        <v>64</v>
      </c>
      <c r="I149" s="95">
        <v>10</v>
      </c>
      <c r="J149" s="118">
        <v>11</v>
      </c>
      <c r="K149" s="118">
        <v>48</v>
      </c>
      <c r="L149" s="118">
        <v>56</v>
      </c>
      <c r="M149" s="118">
        <v>115</v>
      </c>
      <c r="N149" s="119">
        <v>7</v>
      </c>
      <c r="O149" s="119">
        <v>7</v>
      </c>
      <c r="P149" s="120">
        <v>78</v>
      </c>
      <c r="Q149" s="120">
        <v>92</v>
      </c>
      <c r="R149" s="120">
        <v>78</v>
      </c>
      <c r="S149" s="70">
        <f t="shared" si="245"/>
        <v>0.14102564102564102</v>
      </c>
      <c r="T149" s="70">
        <f t="shared" si="246"/>
        <v>0.52173913043478259</v>
      </c>
      <c r="U149" s="70">
        <f t="shared" si="247"/>
        <v>0.43548387096774194</v>
      </c>
      <c r="V149" s="70">
        <f t="shared" si="248"/>
        <v>0.57058823529411762</v>
      </c>
      <c r="W149" s="70">
        <f t="shared" si="249"/>
        <v>0.62820512820512819</v>
      </c>
      <c r="X149" s="121">
        <v>92</v>
      </c>
      <c r="Y149" s="121">
        <v>78</v>
      </c>
      <c r="Z149" s="121">
        <v>92</v>
      </c>
      <c r="AA149" s="121">
        <v>78</v>
      </c>
      <c r="AB149" s="121">
        <v>30</v>
      </c>
      <c r="AC149" s="121">
        <v>18</v>
      </c>
      <c r="AD149" s="17">
        <v>4</v>
      </c>
      <c r="AE149" s="17">
        <v>4</v>
      </c>
      <c r="AF149" s="100">
        <v>6</v>
      </c>
      <c r="AG149" s="101">
        <v>9</v>
      </c>
      <c r="AH149" s="101">
        <v>22</v>
      </c>
      <c r="AI149" s="101">
        <v>34</v>
      </c>
      <c r="AJ149" s="101">
        <v>1</v>
      </c>
      <c r="AK149" s="101">
        <f t="shared" si="250"/>
        <v>66</v>
      </c>
      <c r="AL149" s="101">
        <f t="shared" si="251"/>
        <v>6</v>
      </c>
      <c r="AM149" s="101">
        <v>7</v>
      </c>
      <c r="AN149" s="102">
        <v>2</v>
      </c>
      <c r="AO149" s="103">
        <v>14</v>
      </c>
      <c r="AP149" s="74">
        <f t="shared" si="252"/>
        <v>0.11538461538461539</v>
      </c>
      <c r="AQ149" s="74">
        <f t="shared" si="253"/>
        <v>0.2391304347826087</v>
      </c>
      <c r="AR149" s="104">
        <f t="shared" si="254"/>
        <v>0.23790322580645162</v>
      </c>
      <c r="AS149" s="104">
        <f t="shared" si="255"/>
        <v>0.29411764705882354</v>
      </c>
      <c r="AT149" s="104">
        <f t="shared" si="256"/>
        <v>0.35897435897435898</v>
      </c>
      <c r="AU149" s="105">
        <v>61</v>
      </c>
      <c r="AV149" s="105">
        <v>89</v>
      </c>
      <c r="AW149" s="105">
        <v>83</v>
      </c>
      <c r="AX149" s="100">
        <v>7</v>
      </c>
      <c r="AY149" s="106">
        <v>80</v>
      </c>
      <c r="AZ149" s="106">
        <v>17</v>
      </c>
      <c r="BA149" s="106">
        <v>26</v>
      </c>
      <c r="BB149" s="106">
        <v>37</v>
      </c>
      <c r="BC149" s="106">
        <v>0</v>
      </c>
      <c r="BD149" s="107">
        <v>7</v>
      </c>
      <c r="BE149" s="108">
        <v>7</v>
      </c>
      <c r="BF149" s="82">
        <f t="shared" si="257"/>
        <v>0.20481927710843373</v>
      </c>
      <c r="BG149" s="82">
        <f t="shared" si="258"/>
        <v>0.29213483146067415</v>
      </c>
      <c r="BH149" s="83">
        <f t="shared" si="259"/>
        <v>0.31330472103004292</v>
      </c>
      <c r="BI149" s="83">
        <f t="shared" si="260"/>
        <v>0.37333333333333335</v>
      </c>
      <c r="BJ149" s="83">
        <f t="shared" si="261"/>
        <v>0.49180327868852458</v>
      </c>
      <c r="BK149" s="2">
        <v>58</v>
      </c>
      <c r="BL149" s="2">
        <v>98</v>
      </c>
      <c r="BM149" s="2">
        <v>77</v>
      </c>
      <c r="BN149" s="2">
        <v>55</v>
      </c>
      <c r="BO149" s="2">
        <v>19</v>
      </c>
      <c r="BP149" s="2">
        <v>12</v>
      </c>
      <c r="BQ149" s="109">
        <v>7</v>
      </c>
      <c r="BR149" s="109">
        <v>10</v>
      </c>
      <c r="BS149" s="110">
        <v>10</v>
      </c>
      <c r="BT149" s="109">
        <v>10</v>
      </c>
      <c r="BU149" s="109">
        <v>48</v>
      </c>
      <c r="BV149" s="109">
        <v>49</v>
      </c>
      <c r="BW149" s="109">
        <v>2</v>
      </c>
      <c r="BX149" s="84">
        <f t="shared" si="265"/>
        <v>109</v>
      </c>
      <c r="BY149" s="111">
        <v>5</v>
      </c>
      <c r="BZ149" s="109">
        <v>9</v>
      </c>
      <c r="CA149" s="109">
        <v>2</v>
      </c>
      <c r="CB149" s="2">
        <v>12</v>
      </c>
      <c r="CC149" s="112">
        <f t="shared" si="266"/>
        <v>0.17241379310344829</v>
      </c>
      <c r="CD149" s="112">
        <f t="shared" si="267"/>
        <v>0.48979591836734693</v>
      </c>
      <c r="CE149" s="112">
        <f t="shared" si="268"/>
        <v>0.42060085836909872</v>
      </c>
      <c r="CF149" s="112">
        <f t="shared" si="269"/>
        <v>0.50285714285714289</v>
      </c>
      <c r="CG149" s="112">
        <f t="shared" si="270"/>
        <v>0.51948051948051943</v>
      </c>
      <c r="CH149" s="87">
        <f t="shared" si="271"/>
        <v>37</v>
      </c>
      <c r="CI149" s="31">
        <f t="shared" si="272"/>
        <v>35</v>
      </c>
      <c r="CJ149" s="31">
        <f t="shared" si="273"/>
        <v>0</v>
      </c>
      <c r="CK149" s="31">
        <f t="shared" si="274"/>
        <v>0</v>
      </c>
      <c r="CL149" s="31">
        <f t="shared" si="275"/>
        <v>0</v>
      </c>
      <c r="CM149" s="113">
        <f t="shared" si="276"/>
        <v>0</v>
      </c>
      <c r="CN149" s="31">
        <f t="shared" si="277"/>
        <v>0</v>
      </c>
      <c r="CO149" s="31">
        <f t="shared" si="278"/>
        <v>0</v>
      </c>
      <c r="CP149" s="31">
        <f t="shared" si="279"/>
        <v>0</v>
      </c>
      <c r="CQ149" s="31">
        <f t="shared" si="280"/>
        <v>0</v>
      </c>
      <c r="CU149" s="88">
        <f t="shared" si="264"/>
        <v>0</v>
      </c>
      <c r="DC149" s="88">
        <f t="shared" si="281"/>
        <v>0</v>
      </c>
      <c r="DH149" s="32">
        <v>1</v>
      </c>
      <c r="DI149" s="32">
        <v>4</v>
      </c>
      <c r="DJ149" s="32">
        <v>4</v>
      </c>
      <c r="DK149" s="88">
        <f t="shared" si="282"/>
        <v>39</v>
      </c>
      <c r="DL149" s="32">
        <v>6</v>
      </c>
      <c r="DM149" s="32">
        <v>18</v>
      </c>
      <c r="DN149" s="32">
        <v>13</v>
      </c>
      <c r="DO149" s="32">
        <v>2</v>
      </c>
      <c r="DP149" s="32">
        <v>6</v>
      </c>
      <c r="DQ149" s="32">
        <v>6</v>
      </c>
      <c r="DR149" s="32">
        <v>6</v>
      </c>
      <c r="DS149" s="88">
        <f t="shared" si="283"/>
        <v>70</v>
      </c>
      <c r="DT149" s="32">
        <v>4</v>
      </c>
      <c r="DU149" s="32">
        <v>30</v>
      </c>
      <c r="DV149" s="32">
        <v>36</v>
      </c>
      <c r="DW149" s="32">
        <v>0</v>
      </c>
      <c r="EA149" s="88">
        <f t="shared" si="284"/>
        <v>0</v>
      </c>
      <c r="EI149" s="88">
        <f t="shared" si="285"/>
        <v>0</v>
      </c>
      <c r="EQ149" s="88">
        <f t="shared" si="286"/>
        <v>0</v>
      </c>
      <c r="EY149" s="88">
        <f t="shared" si="287"/>
        <v>0</v>
      </c>
      <c r="FG149" s="88">
        <f t="shared" si="288"/>
        <v>0</v>
      </c>
      <c r="FO149" s="88">
        <f t="shared" si="289"/>
        <v>0</v>
      </c>
      <c r="FW149" s="110">
        <f t="shared" si="290"/>
        <v>0</v>
      </c>
      <c r="GB149" s="110">
        <f t="shared" si="291"/>
        <v>0</v>
      </c>
      <c r="GC149" s="110">
        <f t="shared" si="292"/>
        <v>0</v>
      </c>
      <c r="GD149" s="110">
        <f t="shared" si="293"/>
        <v>0</v>
      </c>
      <c r="GE149" s="110">
        <f t="shared" si="294"/>
        <v>0</v>
      </c>
      <c r="GF149" s="110">
        <f t="shared" si="295"/>
        <v>0</v>
      </c>
      <c r="GG149" s="110">
        <f t="shared" si="296"/>
        <v>0</v>
      </c>
      <c r="GH149" s="110">
        <f t="shared" si="297"/>
        <v>0</v>
      </c>
      <c r="GI149" s="110">
        <f t="shared" si="298"/>
        <v>0</v>
      </c>
      <c r="GJ149" s="114">
        <f t="shared" si="262"/>
        <v>-0.17307182613305069</v>
      </c>
      <c r="GK149" s="90">
        <f t="shared" si="263"/>
        <v>0.36249999999999999</v>
      </c>
      <c r="GL149" s="92" t="s">
        <v>1628</v>
      </c>
      <c r="GM149" s="2" t="s">
        <v>1597</v>
      </c>
      <c r="GN149" s="2" t="s">
        <v>1629</v>
      </c>
      <c r="GO149" s="92" t="s">
        <v>1630</v>
      </c>
      <c r="GP149" s="2" t="s">
        <v>1631</v>
      </c>
      <c r="GQ149" s="2" t="s">
        <v>1582</v>
      </c>
      <c r="GR149" s="115">
        <v>95</v>
      </c>
      <c r="GS149" s="31">
        <f t="shared" si="299"/>
        <v>7</v>
      </c>
      <c r="GT149" s="31">
        <f t="shared" si="300"/>
        <v>10</v>
      </c>
      <c r="GU149" s="31">
        <f t="shared" si="301"/>
        <v>10</v>
      </c>
      <c r="GV149" s="31">
        <f t="shared" si="302"/>
        <v>109</v>
      </c>
      <c r="GW149" s="31">
        <f t="shared" si="303"/>
        <v>51</v>
      </c>
      <c r="GX149" s="31">
        <f t="shared" si="304"/>
        <v>99</v>
      </c>
    </row>
    <row r="150" spans="1:206" ht="15.75" hidden="1" customHeight="1" x14ac:dyDescent="0.25">
      <c r="A150" s="22" t="s">
        <v>1114</v>
      </c>
      <c r="B150" s="2" t="s">
        <v>137</v>
      </c>
      <c r="C150" s="116" t="s">
        <v>141</v>
      </c>
      <c r="D150" s="35" t="s">
        <v>137</v>
      </c>
      <c r="E150" s="117">
        <v>89</v>
      </c>
      <c r="F150" s="117">
        <v>403</v>
      </c>
      <c r="G150" s="117">
        <v>828</v>
      </c>
      <c r="H150" s="117">
        <v>1320</v>
      </c>
      <c r="I150" s="95">
        <v>104</v>
      </c>
      <c r="J150" s="118">
        <v>195</v>
      </c>
      <c r="K150" s="118">
        <v>471</v>
      </c>
      <c r="L150" s="118">
        <v>966</v>
      </c>
      <c r="M150" s="118">
        <v>1632</v>
      </c>
      <c r="N150" s="119">
        <v>271</v>
      </c>
      <c r="O150" s="119">
        <v>19</v>
      </c>
      <c r="P150" s="120">
        <v>1314</v>
      </c>
      <c r="Q150" s="120">
        <v>1725</v>
      </c>
      <c r="R150" s="120">
        <v>1191</v>
      </c>
      <c r="S150" s="70">
        <f t="shared" si="245"/>
        <v>0.14840182648401826</v>
      </c>
      <c r="T150" s="70">
        <f t="shared" si="246"/>
        <v>0.27304347826086955</v>
      </c>
      <c r="U150" s="70">
        <f t="shared" si="247"/>
        <v>0.32174940898345156</v>
      </c>
      <c r="V150" s="70">
        <f t="shared" si="248"/>
        <v>0.39986282578875171</v>
      </c>
      <c r="W150" s="70">
        <f t="shared" si="249"/>
        <v>0.58354324097397148</v>
      </c>
      <c r="X150" s="121">
        <v>1715</v>
      </c>
      <c r="Y150" s="121">
        <v>1314</v>
      </c>
      <c r="Z150" s="121">
        <v>1725</v>
      </c>
      <c r="AA150" s="121">
        <v>1191</v>
      </c>
      <c r="AB150" s="121">
        <v>376</v>
      </c>
      <c r="AC150" s="121">
        <v>312</v>
      </c>
      <c r="AD150" s="17">
        <v>46</v>
      </c>
      <c r="AE150" s="17">
        <v>93</v>
      </c>
      <c r="AF150" s="100">
        <v>112</v>
      </c>
      <c r="AG150" s="101">
        <v>176</v>
      </c>
      <c r="AH150" s="101">
        <v>552</v>
      </c>
      <c r="AI150" s="101">
        <v>1011</v>
      </c>
      <c r="AJ150" s="101">
        <v>56</v>
      </c>
      <c r="AK150" s="101">
        <f t="shared" si="250"/>
        <v>1795</v>
      </c>
      <c r="AL150" s="101">
        <f t="shared" si="251"/>
        <v>216</v>
      </c>
      <c r="AM150" s="101">
        <v>272</v>
      </c>
      <c r="AN150" s="102">
        <v>10</v>
      </c>
      <c r="AO150" s="103">
        <v>70</v>
      </c>
      <c r="AP150" s="74">
        <f t="shared" si="252"/>
        <v>0.13394216133942161</v>
      </c>
      <c r="AQ150" s="74">
        <f t="shared" si="253"/>
        <v>0.32</v>
      </c>
      <c r="AR150" s="104">
        <f t="shared" si="254"/>
        <v>0.36004728132387709</v>
      </c>
      <c r="AS150" s="104">
        <f t="shared" si="255"/>
        <v>0.4619341563786008</v>
      </c>
      <c r="AT150" s="104">
        <f t="shared" si="256"/>
        <v>0.66750629722921917</v>
      </c>
      <c r="AU150" s="105">
        <v>1286</v>
      </c>
      <c r="AV150" s="105">
        <v>1712</v>
      </c>
      <c r="AW150" s="105">
        <v>1336</v>
      </c>
      <c r="AX150" s="100">
        <v>144</v>
      </c>
      <c r="AY150" s="106">
        <v>2210</v>
      </c>
      <c r="AZ150" s="106">
        <v>263</v>
      </c>
      <c r="BA150" s="106">
        <v>693</v>
      </c>
      <c r="BB150" s="106">
        <v>1169</v>
      </c>
      <c r="BC150" s="106">
        <v>85</v>
      </c>
      <c r="BD150" s="107">
        <v>294</v>
      </c>
      <c r="BE150" s="108">
        <v>33</v>
      </c>
      <c r="BF150" s="82">
        <f t="shared" si="257"/>
        <v>0.19685628742514971</v>
      </c>
      <c r="BG150" s="82">
        <f t="shared" si="258"/>
        <v>0.40478971962616822</v>
      </c>
      <c r="BH150" s="83">
        <f t="shared" si="259"/>
        <v>0.42247346562067373</v>
      </c>
      <c r="BI150" s="83">
        <f t="shared" si="260"/>
        <v>0.52301534356237489</v>
      </c>
      <c r="BJ150" s="83">
        <f t="shared" si="261"/>
        <v>0.68040435458786941</v>
      </c>
      <c r="BK150" s="2">
        <v>1439</v>
      </c>
      <c r="BL150" s="2">
        <v>1866</v>
      </c>
      <c r="BM150" s="2">
        <v>1372</v>
      </c>
      <c r="BN150" s="2">
        <v>978</v>
      </c>
      <c r="BO150" s="2">
        <v>388</v>
      </c>
      <c r="BP150" s="2">
        <v>400</v>
      </c>
      <c r="BQ150" s="109">
        <v>61</v>
      </c>
      <c r="BR150" s="109">
        <v>176</v>
      </c>
      <c r="BS150" s="110">
        <v>164</v>
      </c>
      <c r="BT150" s="109">
        <v>315</v>
      </c>
      <c r="BU150" s="109">
        <v>936</v>
      </c>
      <c r="BV150" s="109">
        <v>1520</v>
      </c>
      <c r="BW150" s="109">
        <v>105</v>
      </c>
      <c r="BX150" s="84">
        <f t="shared" si="265"/>
        <v>2876</v>
      </c>
      <c r="BY150" s="111">
        <v>13</v>
      </c>
      <c r="BZ150" s="109">
        <v>336</v>
      </c>
      <c r="CA150" s="109">
        <v>104</v>
      </c>
      <c r="CB150" s="2">
        <v>63</v>
      </c>
      <c r="CC150" s="112">
        <f t="shared" si="266"/>
        <v>0.21890201528839473</v>
      </c>
      <c r="CD150" s="112">
        <f t="shared" si="267"/>
        <v>0.50160771704180063</v>
      </c>
      <c r="CE150" s="112">
        <f t="shared" si="268"/>
        <v>0.52063288432756039</v>
      </c>
      <c r="CF150" s="112">
        <f t="shared" si="269"/>
        <v>0.65472513897467577</v>
      </c>
      <c r="CG150" s="112">
        <f t="shared" si="270"/>
        <v>0.86297376093294464</v>
      </c>
      <c r="CH150" s="87">
        <f t="shared" si="271"/>
        <v>188</v>
      </c>
      <c r="CI150" s="31">
        <f t="shared" si="272"/>
        <v>177</v>
      </c>
      <c r="CJ150" s="31">
        <f t="shared" si="273"/>
        <v>12</v>
      </c>
      <c r="CK150" s="31">
        <f t="shared" si="274"/>
        <v>40</v>
      </c>
      <c r="CL150" s="31">
        <f t="shared" si="275"/>
        <v>46</v>
      </c>
      <c r="CM150" s="113">
        <f t="shared" si="276"/>
        <v>543</v>
      </c>
      <c r="CN150" s="31">
        <f t="shared" si="277"/>
        <v>129</v>
      </c>
      <c r="CO150" s="31">
        <f t="shared" si="278"/>
        <v>213</v>
      </c>
      <c r="CP150" s="31">
        <f t="shared" si="279"/>
        <v>199</v>
      </c>
      <c r="CQ150" s="31">
        <f t="shared" si="280"/>
        <v>2</v>
      </c>
      <c r="CR150" s="32">
        <v>10</v>
      </c>
      <c r="CS150" s="32">
        <v>33</v>
      </c>
      <c r="CT150" s="32">
        <v>34</v>
      </c>
      <c r="CU150" s="88">
        <f t="shared" si="264"/>
        <v>438</v>
      </c>
      <c r="CV150" s="32">
        <v>117</v>
      </c>
      <c r="CW150" s="32">
        <v>177</v>
      </c>
      <c r="CX150" s="32">
        <v>143</v>
      </c>
      <c r="CY150" s="32">
        <v>1</v>
      </c>
      <c r="CZ150" s="32">
        <v>2</v>
      </c>
      <c r="DA150" s="32">
        <v>7</v>
      </c>
      <c r="DB150" s="32">
        <v>12</v>
      </c>
      <c r="DC150" s="88">
        <f t="shared" si="281"/>
        <v>105</v>
      </c>
      <c r="DD150" s="32">
        <v>12</v>
      </c>
      <c r="DE150" s="32">
        <v>36</v>
      </c>
      <c r="DF150" s="32">
        <v>56</v>
      </c>
      <c r="DG150" s="32">
        <v>1</v>
      </c>
      <c r="DH150" s="32">
        <v>2</v>
      </c>
      <c r="DI150" s="32">
        <v>19</v>
      </c>
      <c r="DJ150" s="32">
        <v>11</v>
      </c>
      <c r="DK150" s="88">
        <f t="shared" si="282"/>
        <v>388</v>
      </c>
      <c r="DL150" s="32">
        <v>42</v>
      </c>
      <c r="DM150" s="32">
        <v>169</v>
      </c>
      <c r="DN150" s="32">
        <v>170</v>
      </c>
      <c r="DO150" s="32">
        <v>7</v>
      </c>
      <c r="DP150" s="32">
        <v>28</v>
      </c>
      <c r="DQ150" s="32">
        <v>64</v>
      </c>
      <c r="DR150" s="32">
        <v>38</v>
      </c>
      <c r="DS150" s="88">
        <f t="shared" si="283"/>
        <v>1327</v>
      </c>
      <c r="DT150" s="32">
        <v>11</v>
      </c>
      <c r="DU150" s="32">
        <v>286</v>
      </c>
      <c r="DV150" s="32">
        <v>956</v>
      </c>
      <c r="DW150" s="32">
        <v>74</v>
      </c>
      <c r="DX150" s="32">
        <v>1</v>
      </c>
      <c r="DY150" s="32">
        <v>3</v>
      </c>
      <c r="DZ150" s="32">
        <v>2</v>
      </c>
      <c r="EA150" s="88">
        <f t="shared" si="284"/>
        <v>53</v>
      </c>
      <c r="EB150" s="32">
        <v>3</v>
      </c>
      <c r="EC150" s="32">
        <v>16</v>
      </c>
      <c r="ED150" s="32">
        <v>33</v>
      </c>
      <c r="EE150" s="32">
        <v>1</v>
      </c>
      <c r="EF150" s="32">
        <v>10</v>
      </c>
      <c r="EG150" s="32">
        <v>38</v>
      </c>
      <c r="EH150" s="32">
        <v>48</v>
      </c>
      <c r="EI150" s="88">
        <f t="shared" si="285"/>
        <v>398</v>
      </c>
      <c r="EJ150" s="32">
        <v>128</v>
      </c>
      <c r="EK150" s="32">
        <v>151</v>
      </c>
      <c r="EL150" s="32">
        <v>107</v>
      </c>
      <c r="EM150" s="32">
        <v>12</v>
      </c>
      <c r="EQ150" s="88">
        <f t="shared" si="286"/>
        <v>0</v>
      </c>
      <c r="EV150" s="32">
        <v>8</v>
      </c>
      <c r="EW150" s="32">
        <v>12</v>
      </c>
      <c r="EX150" s="32">
        <v>19</v>
      </c>
      <c r="EY150" s="88">
        <f t="shared" si="287"/>
        <v>160</v>
      </c>
      <c r="EZ150" s="32">
        <v>2</v>
      </c>
      <c r="FA150" s="32">
        <v>101</v>
      </c>
      <c r="FB150" s="32">
        <v>55</v>
      </c>
      <c r="FC150" s="32">
        <v>2</v>
      </c>
      <c r="FG150" s="88">
        <f t="shared" si="288"/>
        <v>0</v>
      </c>
      <c r="FO150" s="88">
        <f t="shared" si="289"/>
        <v>0</v>
      </c>
      <c r="FW150" s="110">
        <f t="shared" si="290"/>
        <v>0</v>
      </c>
      <c r="GB150" s="110">
        <f t="shared" si="291"/>
        <v>8</v>
      </c>
      <c r="GC150" s="110">
        <f t="shared" si="292"/>
        <v>12</v>
      </c>
      <c r="GD150" s="110">
        <f t="shared" si="293"/>
        <v>19</v>
      </c>
      <c r="GE150" s="110">
        <f t="shared" si="294"/>
        <v>160</v>
      </c>
      <c r="GF150" s="110">
        <f t="shared" si="295"/>
        <v>2</v>
      </c>
      <c r="GG150" s="110">
        <f t="shared" si="296"/>
        <v>101</v>
      </c>
      <c r="GH150" s="110">
        <f t="shared" si="297"/>
        <v>55</v>
      </c>
      <c r="GI150" s="110">
        <f t="shared" si="298"/>
        <v>2</v>
      </c>
      <c r="GJ150" s="114">
        <f t="shared" si="262"/>
        <v>0.47885143780019718</v>
      </c>
      <c r="GK150" s="90">
        <f t="shared" si="263"/>
        <v>0.3013574660633484</v>
      </c>
      <c r="GL150" s="92" t="s">
        <v>1727</v>
      </c>
      <c r="GM150" s="92" t="s">
        <v>1728</v>
      </c>
      <c r="GN150" s="2" t="s">
        <v>1729</v>
      </c>
      <c r="GO150" s="2" t="s">
        <v>1730</v>
      </c>
      <c r="GP150" s="2" t="s">
        <v>1731</v>
      </c>
      <c r="GQ150" s="2" t="s">
        <v>1360</v>
      </c>
      <c r="GR150" s="115">
        <v>1854</v>
      </c>
      <c r="GS150" s="31">
        <f t="shared" si="299"/>
        <v>31</v>
      </c>
      <c r="GT150" s="31">
        <f t="shared" si="300"/>
        <v>51</v>
      </c>
      <c r="GU150" s="31">
        <f t="shared" si="301"/>
        <v>86</v>
      </c>
      <c r="GV150" s="31">
        <f t="shared" si="302"/>
        <v>1768</v>
      </c>
      <c r="GW150" s="31">
        <f t="shared" si="303"/>
        <v>1241</v>
      </c>
      <c r="GX150" s="31">
        <f t="shared" si="304"/>
        <v>1712</v>
      </c>
    </row>
    <row r="151" spans="1:206" ht="15.75" hidden="1" customHeight="1" x14ac:dyDescent="0.25">
      <c r="A151" s="22" t="s">
        <v>1114</v>
      </c>
      <c r="B151" s="2" t="s">
        <v>137</v>
      </c>
      <c r="C151" s="116" t="s">
        <v>142</v>
      </c>
      <c r="D151" s="35" t="s">
        <v>137</v>
      </c>
      <c r="E151" s="117">
        <v>40</v>
      </c>
      <c r="F151" s="117">
        <v>190</v>
      </c>
      <c r="G151" s="117">
        <v>289</v>
      </c>
      <c r="H151" s="117">
        <v>519</v>
      </c>
      <c r="I151" s="95">
        <v>37</v>
      </c>
      <c r="J151" s="118">
        <v>45</v>
      </c>
      <c r="K151" s="118">
        <v>166</v>
      </c>
      <c r="L151" s="118">
        <v>315</v>
      </c>
      <c r="M151" s="118">
        <v>526</v>
      </c>
      <c r="N151" s="119">
        <v>74</v>
      </c>
      <c r="O151" s="119">
        <v>30</v>
      </c>
      <c r="P151" s="120">
        <v>418</v>
      </c>
      <c r="Q151" s="120">
        <v>492</v>
      </c>
      <c r="R151" s="120">
        <v>337</v>
      </c>
      <c r="S151" s="70">
        <f t="shared" si="245"/>
        <v>0.1076555023923445</v>
      </c>
      <c r="T151" s="70">
        <f t="shared" si="246"/>
        <v>0.33739837398373984</v>
      </c>
      <c r="U151" s="70">
        <f t="shared" si="247"/>
        <v>0.36246992782678428</v>
      </c>
      <c r="V151" s="70">
        <f t="shared" si="248"/>
        <v>0.49095295536791317</v>
      </c>
      <c r="W151" s="70">
        <f t="shared" si="249"/>
        <v>0.71513353115727007</v>
      </c>
      <c r="X151" s="121">
        <v>507</v>
      </c>
      <c r="Y151" s="121">
        <v>418</v>
      </c>
      <c r="Z151" s="121">
        <v>492</v>
      </c>
      <c r="AA151" s="121">
        <v>337</v>
      </c>
      <c r="AB151" s="121">
        <v>128</v>
      </c>
      <c r="AC151" s="121">
        <v>107</v>
      </c>
      <c r="AD151" s="17">
        <v>27</v>
      </c>
      <c r="AE151" s="17">
        <v>38</v>
      </c>
      <c r="AF151" s="100">
        <v>40</v>
      </c>
      <c r="AG151" s="101">
        <v>59</v>
      </c>
      <c r="AH151" s="101">
        <v>192</v>
      </c>
      <c r="AI151" s="101">
        <v>330</v>
      </c>
      <c r="AJ151" s="101">
        <v>20</v>
      </c>
      <c r="AK151" s="101">
        <f t="shared" si="250"/>
        <v>601</v>
      </c>
      <c r="AL151" s="101">
        <f t="shared" si="251"/>
        <v>77</v>
      </c>
      <c r="AM151" s="101">
        <v>97</v>
      </c>
      <c r="AN151" s="102">
        <v>17</v>
      </c>
      <c r="AO151" s="103">
        <v>48</v>
      </c>
      <c r="AP151" s="74">
        <f t="shared" si="252"/>
        <v>0.14114832535885166</v>
      </c>
      <c r="AQ151" s="74">
        <f t="shared" si="253"/>
        <v>0.3902439024390244</v>
      </c>
      <c r="AR151" s="104">
        <f t="shared" si="254"/>
        <v>0.40417000801924619</v>
      </c>
      <c r="AS151" s="104">
        <f t="shared" si="255"/>
        <v>0.53679131483715314</v>
      </c>
      <c r="AT151" s="104">
        <f t="shared" si="256"/>
        <v>0.75074183976261133</v>
      </c>
      <c r="AU151" s="105">
        <v>361</v>
      </c>
      <c r="AV151" s="105">
        <v>517</v>
      </c>
      <c r="AW151" s="105">
        <v>396</v>
      </c>
      <c r="AX151" s="100">
        <v>42</v>
      </c>
      <c r="AY151" s="106">
        <v>659</v>
      </c>
      <c r="AZ151" s="106">
        <v>53</v>
      </c>
      <c r="BA151" s="106">
        <v>214</v>
      </c>
      <c r="BB151" s="106">
        <v>379</v>
      </c>
      <c r="BC151" s="106">
        <v>13</v>
      </c>
      <c r="BD151" s="107">
        <v>97</v>
      </c>
      <c r="BE151" s="108">
        <v>18</v>
      </c>
      <c r="BF151" s="82">
        <f t="shared" si="257"/>
        <v>0.13383838383838384</v>
      </c>
      <c r="BG151" s="82">
        <f t="shared" si="258"/>
        <v>0.41392649903288203</v>
      </c>
      <c r="BH151" s="83">
        <f t="shared" si="259"/>
        <v>0.43092621664050235</v>
      </c>
      <c r="BI151" s="83">
        <f t="shared" si="260"/>
        <v>0.56492027334851935</v>
      </c>
      <c r="BJ151" s="83">
        <f t="shared" si="261"/>
        <v>0.78116343490304707</v>
      </c>
      <c r="BK151" s="2">
        <v>351</v>
      </c>
      <c r="BL151" s="2">
        <v>543</v>
      </c>
      <c r="BM151" s="2">
        <v>384</v>
      </c>
      <c r="BN151" s="2">
        <v>265</v>
      </c>
      <c r="BO151" s="2">
        <v>133</v>
      </c>
      <c r="BP151" s="2">
        <v>94</v>
      </c>
      <c r="BQ151" s="109">
        <v>24</v>
      </c>
      <c r="BR151" s="109">
        <v>45</v>
      </c>
      <c r="BS151" s="110">
        <v>40</v>
      </c>
      <c r="BT151" s="109">
        <v>49</v>
      </c>
      <c r="BU151" s="109">
        <v>275</v>
      </c>
      <c r="BV151" s="109">
        <v>430</v>
      </c>
      <c r="BW151" s="109">
        <v>22</v>
      </c>
      <c r="BX151" s="84">
        <f t="shared" si="265"/>
        <v>776</v>
      </c>
      <c r="BY151" s="111">
        <v>10</v>
      </c>
      <c r="BZ151" s="109">
        <v>96</v>
      </c>
      <c r="CA151" s="109">
        <v>22</v>
      </c>
      <c r="CB151" s="2">
        <v>48</v>
      </c>
      <c r="CC151" s="112">
        <f t="shared" si="266"/>
        <v>0.1396011396011396</v>
      </c>
      <c r="CD151" s="112">
        <f t="shared" si="267"/>
        <v>0.50644567219152858</v>
      </c>
      <c r="CE151" s="112">
        <f t="shared" si="268"/>
        <v>0.51486697965571204</v>
      </c>
      <c r="CF151" s="112">
        <f t="shared" si="269"/>
        <v>0.65695792880258896</v>
      </c>
      <c r="CG151" s="112">
        <f t="shared" si="270"/>
        <v>0.86979166666666663</v>
      </c>
      <c r="CH151" s="87">
        <f t="shared" si="271"/>
        <v>50</v>
      </c>
      <c r="CI151" s="31">
        <f t="shared" si="272"/>
        <v>39</v>
      </c>
      <c r="CJ151" s="31">
        <f t="shared" si="273"/>
        <v>0</v>
      </c>
      <c r="CK151" s="31">
        <f t="shared" si="274"/>
        <v>0</v>
      </c>
      <c r="CL151" s="31">
        <f t="shared" si="275"/>
        <v>0</v>
      </c>
      <c r="CM151" s="113">
        <f t="shared" si="276"/>
        <v>0</v>
      </c>
      <c r="CN151" s="31">
        <f t="shared" si="277"/>
        <v>0</v>
      </c>
      <c r="CO151" s="31">
        <f t="shared" si="278"/>
        <v>0</v>
      </c>
      <c r="CP151" s="31">
        <f t="shared" si="279"/>
        <v>0</v>
      </c>
      <c r="CQ151" s="31">
        <f t="shared" si="280"/>
        <v>0</v>
      </c>
      <c r="CU151" s="88">
        <f t="shared" si="264"/>
        <v>0</v>
      </c>
      <c r="DC151" s="88">
        <f t="shared" si="281"/>
        <v>0</v>
      </c>
      <c r="DH151" s="32">
        <v>1</v>
      </c>
      <c r="DI151" s="32">
        <v>7</v>
      </c>
      <c r="DJ151" s="32">
        <v>4</v>
      </c>
      <c r="DK151" s="88">
        <f t="shared" si="282"/>
        <v>136</v>
      </c>
      <c r="DL151" s="32">
        <v>31</v>
      </c>
      <c r="DM151" s="32">
        <v>74</v>
      </c>
      <c r="DN151" s="32">
        <v>28</v>
      </c>
      <c r="DO151" s="32">
        <v>3</v>
      </c>
      <c r="DP151" s="32">
        <v>22</v>
      </c>
      <c r="DQ151" s="32">
        <v>36</v>
      </c>
      <c r="DR151" s="32">
        <v>33</v>
      </c>
      <c r="DS151" s="88">
        <f t="shared" si="283"/>
        <v>610</v>
      </c>
      <c r="DT151" s="32">
        <v>13</v>
      </c>
      <c r="DU151" s="32">
        <v>186</v>
      </c>
      <c r="DV151" s="32">
        <v>394</v>
      </c>
      <c r="DW151" s="32">
        <v>17</v>
      </c>
      <c r="EA151" s="88">
        <f t="shared" si="284"/>
        <v>0</v>
      </c>
      <c r="EF151" s="32">
        <v>1</v>
      </c>
      <c r="EG151" s="32">
        <v>2</v>
      </c>
      <c r="EH151" s="32">
        <v>3</v>
      </c>
      <c r="EI151" s="88">
        <f t="shared" si="285"/>
        <v>30</v>
      </c>
      <c r="EJ151" s="32">
        <v>5</v>
      </c>
      <c r="EK151" s="32">
        <v>15</v>
      </c>
      <c r="EL151" s="32">
        <v>8</v>
      </c>
      <c r="EM151" s="32">
        <v>2</v>
      </c>
      <c r="EQ151" s="88">
        <f t="shared" si="286"/>
        <v>0</v>
      </c>
      <c r="EY151" s="88">
        <f t="shared" si="287"/>
        <v>0</v>
      </c>
      <c r="FG151" s="88">
        <f t="shared" si="288"/>
        <v>0</v>
      </c>
      <c r="FO151" s="88">
        <f t="shared" si="289"/>
        <v>0</v>
      </c>
      <c r="FW151" s="110">
        <f t="shared" si="290"/>
        <v>0</v>
      </c>
      <c r="GB151" s="110">
        <f t="shared" si="291"/>
        <v>0</v>
      </c>
      <c r="GC151" s="110">
        <f t="shared" si="292"/>
        <v>0</v>
      </c>
      <c r="GD151" s="110">
        <f t="shared" si="293"/>
        <v>0</v>
      </c>
      <c r="GE151" s="110">
        <f t="shared" si="294"/>
        <v>0</v>
      </c>
      <c r="GF151" s="110">
        <f t="shared" si="295"/>
        <v>0</v>
      </c>
      <c r="GG151" s="110">
        <f t="shared" si="296"/>
        <v>0</v>
      </c>
      <c r="GH151" s="110">
        <f t="shared" si="297"/>
        <v>0</v>
      </c>
      <c r="GI151" s="110">
        <f t="shared" si="298"/>
        <v>0</v>
      </c>
      <c r="GJ151" s="114">
        <f t="shared" si="262"/>
        <v>0.21626469571230969</v>
      </c>
      <c r="GK151" s="90">
        <f t="shared" si="263"/>
        <v>0.17754172989377845</v>
      </c>
      <c r="GL151" s="92" t="s">
        <v>1849</v>
      </c>
      <c r="GM151" s="92" t="s">
        <v>2021</v>
      </c>
      <c r="GN151" s="2" t="s">
        <v>1967</v>
      </c>
      <c r="GO151" s="92" t="s">
        <v>1997</v>
      </c>
      <c r="GP151" s="2" t="s">
        <v>1897</v>
      </c>
      <c r="GQ151" s="2" t="s">
        <v>1807</v>
      </c>
      <c r="GR151" s="115">
        <v>541</v>
      </c>
      <c r="GS151" s="31">
        <f t="shared" si="299"/>
        <v>23</v>
      </c>
      <c r="GT151" s="31">
        <f t="shared" si="300"/>
        <v>37</v>
      </c>
      <c r="GU151" s="31">
        <f t="shared" si="301"/>
        <v>43</v>
      </c>
      <c r="GV151" s="31">
        <f t="shared" si="302"/>
        <v>746</v>
      </c>
      <c r="GW151" s="31">
        <f t="shared" si="303"/>
        <v>442</v>
      </c>
      <c r="GX151" s="31">
        <f t="shared" si="304"/>
        <v>702</v>
      </c>
    </row>
    <row r="152" spans="1:206" ht="15.75" hidden="1" customHeight="1" x14ac:dyDescent="0.25">
      <c r="A152" s="22" t="s">
        <v>1114</v>
      </c>
      <c r="B152" s="2" t="s">
        <v>137</v>
      </c>
      <c r="C152" s="116" t="s">
        <v>143</v>
      </c>
      <c r="D152" s="35" t="s">
        <v>137</v>
      </c>
      <c r="E152" s="117">
        <v>42</v>
      </c>
      <c r="F152" s="117">
        <v>196</v>
      </c>
      <c r="G152" s="117">
        <v>380</v>
      </c>
      <c r="H152" s="117">
        <v>618</v>
      </c>
      <c r="I152" s="95">
        <v>50</v>
      </c>
      <c r="J152" s="118">
        <v>80</v>
      </c>
      <c r="K152" s="118">
        <v>247</v>
      </c>
      <c r="L152" s="118">
        <v>464</v>
      </c>
      <c r="M152" s="118">
        <v>791</v>
      </c>
      <c r="N152" s="119">
        <v>88</v>
      </c>
      <c r="O152" s="119">
        <v>11</v>
      </c>
      <c r="P152" s="120">
        <v>463</v>
      </c>
      <c r="Q152" s="120">
        <v>628</v>
      </c>
      <c r="R152" s="120">
        <v>462</v>
      </c>
      <c r="S152" s="70">
        <f t="shared" si="245"/>
        <v>0.17278617710583152</v>
      </c>
      <c r="T152" s="70">
        <f t="shared" si="246"/>
        <v>0.39331210191082805</v>
      </c>
      <c r="U152" s="70">
        <f t="shared" si="247"/>
        <v>0.45267224726336125</v>
      </c>
      <c r="V152" s="70">
        <f t="shared" si="248"/>
        <v>0.57155963302752288</v>
      </c>
      <c r="W152" s="70">
        <f t="shared" si="249"/>
        <v>0.81385281385281383</v>
      </c>
      <c r="X152" s="121">
        <v>636</v>
      </c>
      <c r="Y152" s="121">
        <v>463</v>
      </c>
      <c r="Z152" s="121">
        <v>628</v>
      </c>
      <c r="AA152" s="121">
        <v>462</v>
      </c>
      <c r="AB152" s="121">
        <v>137</v>
      </c>
      <c r="AC152" s="121">
        <v>119</v>
      </c>
      <c r="AD152" s="17">
        <v>17</v>
      </c>
      <c r="AE152" s="17">
        <v>27</v>
      </c>
      <c r="AF152" s="100">
        <v>40</v>
      </c>
      <c r="AG152" s="101">
        <v>56</v>
      </c>
      <c r="AH152" s="101">
        <v>181</v>
      </c>
      <c r="AI152" s="101">
        <v>429</v>
      </c>
      <c r="AJ152" s="101">
        <v>14</v>
      </c>
      <c r="AK152" s="101">
        <f t="shared" si="250"/>
        <v>680</v>
      </c>
      <c r="AL152" s="101">
        <f t="shared" si="251"/>
        <v>89</v>
      </c>
      <c r="AM152" s="101">
        <v>103</v>
      </c>
      <c r="AN152" s="102">
        <v>8</v>
      </c>
      <c r="AO152" s="103">
        <v>27</v>
      </c>
      <c r="AP152" s="74">
        <f t="shared" si="252"/>
        <v>0.12095032397408208</v>
      </c>
      <c r="AQ152" s="74">
        <f t="shared" si="253"/>
        <v>0.28821656050955413</v>
      </c>
      <c r="AR152" s="104">
        <f t="shared" si="254"/>
        <v>0.37153895685769478</v>
      </c>
      <c r="AS152" s="104">
        <f t="shared" si="255"/>
        <v>0.47798165137614679</v>
      </c>
      <c r="AT152" s="104">
        <f t="shared" si="256"/>
        <v>0.73593073593073588</v>
      </c>
      <c r="AU152" s="105">
        <v>442</v>
      </c>
      <c r="AV152" s="105">
        <v>604</v>
      </c>
      <c r="AW152" s="105">
        <v>465</v>
      </c>
      <c r="AX152" s="100">
        <v>54</v>
      </c>
      <c r="AY152" s="106">
        <v>868</v>
      </c>
      <c r="AZ152" s="106">
        <v>98</v>
      </c>
      <c r="BA152" s="106">
        <v>306</v>
      </c>
      <c r="BB152" s="106">
        <v>442</v>
      </c>
      <c r="BC152" s="106">
        <v>22</v>
      </c>
      <c r="BD152" s="107">
        <v>97</v>
      </c>
      <c r="BE152" s="108">
        <v>16</v>
      </c>
      <c r="BF152" s="82">
        <f t="shared" si="257"/>
        <v>0.21075268817204301</v>
      </c>
      <c r="BG152" s="82">
        <f t="shared" si="258"/>
        <v>0.50662251655629142</v>
      </c>
      <c r="BH152" s="83">
        <f t="shared" si="259"/>
        <v>0.49569821310390472</v>
      </c>
      <c r="BI152" s="83">
        <f t="shared" si="260"/>
        <v>0.62237093690248568</v>
      </c>
      <c r="BJ152" s="83">
        <f t="shared" si="261"/>
        <v>0.78054298642533937</v>
      </c>
      <c r="BK152" s="2">
        <v>467</v>
      </c>
      <c r="BL152" s="2">
        <v>662</v>
      </c>
      <c r="BM152" s="2">
        <v>495</v>
      </c>
      <c r="BN152" s="2">
        <v>330</v>
      </c>
      <c r="BO152" s="2">
        <v>158</v>
      </c>
      <c r="BP152" s="2">
        <v>136</v>
      </c>
      <c r="BQ152" s="109">
        <v>22</v>
      </c>
      <c r="BR152" s="109">
        <v>56</v>
      </c>
      <c r="BS152" s="110">
        <v>45</v>
      </c>
      <c r="BT152" s="109">
        <v>89</v>
      </c>
      <c r="BU152" s="109">
        <v>322</v>
      </c>
      <c r="BV152" s="109">
        <v>527</v>
      </c>
      <c r="BW152" s="109">
        <v>35</v>
      </c>
      <c r="BX152" s="84">
        <f t="shared" si="265"/>
        <v>973</v>
      </c>
      <c r="BY152" s="111">
        <v>9</v>
      </c>
      <c r="BZ152" s="109">
        <v>131</v>
      </c>
      <c r="CA152" s="109">
        <v>35</v>
      </c>
      <c r="CB152" s="2">
        <v>29</v>
      </c>
      <c r="CC152" s="112">
        <f t="shared" si="266"/>
        <v>0.19057815845824411</v>
      </c>
      <c r="CD152" s="112">
        <f t="shared" si="267"/>
        <v>0.48640483383685801</v>
      </c>
      <c r="CE152" s="112">
        <f t="shared" si="268"/>
        <v>0.49692118226600984</v>
      </c>
      <c r="CF152" s="112">
        <f t="shared" si="269"/>
        <v>0.62057044079515988</v>
      </c>
      <c r="CG152" s="112">
        <f t="shared" si="270"/>
        <v>0.8</v>
      </c>
      <c r="CH152" s="87">
        <f t="shared" si="271"/>
        <v>99</v>
      </c>
      <c r="CI152" s="31">
        <f t="shared" si="272"/>
        <v>97</v>
      </c>
      <c r="CJ152" s="31">
        <f t="shared" si="273"/>
        <v>1</v>
      </c>
      <c r="CK152" s="31">
        <f t="shared" si="274"/>
        <v>1</v>
      </c>
      <c r="CL152" s="31">
        <f t="shared" si="275"/>
        <v>2</v>
      </c>
      <c r="CM152" s="113">
        <f t="shared" si="276"/>
        <v>21</v>
      </c>
      <c r="CN152" s="31">
        <f t="shared" si="277"/>
        <v>7</v>
      </c>
      <c r="CO152" s="31">
        <f t="shared" si="278"/>
        <v>6</v>
      </c>
      <c r="CP152" s="31">
        <f t="shared" si="279"/>
        <v>2</v>
      </c>
      <c r="CQ152" s="31">
        <f t="shared" si="280"/>
        <v>6</v>
      </c>
      <c r="CR152" s="32">
        <v>1</v>
      </c>
      <c r="CS152" s="32">
        <v>1</v>
      </c>
      <c r="CT152" s="32">
        <v>2</v>
      </c>
      <c r="CU152" s="88">
        <f t="shared" si="264"/>
        <v>21</v>
      </c>
      <c r="CV152" s="32">
        <v>7</v>
      </c>
      <c r="CW152" s="32">
        <v>6</v>
      </c>
      <c r="CX152" s="32">
        <v>2</v>
      </c>
      <c r="CY152" s="32">
        <v>6</v>
      </c>
      <c r="DC152" s="88">
        <f t="shared" si="281"/>
        <v>0</v>
      </c>
      <c r="DH152" s="32">
        <v>3</v>
      </c>
      <c r="DI152" s="32">
        <v>23</v>
      </c>
      <c r="DJ152" s="32">
        <v>13</v>
      </c>
      <c r="DK152" s="88">
        <f t="shared" si="282"/>
        <v>466</v>
      </c>
      <c r="DL152" s="32">
        <v>34</v>
      </c>
      <c r="DM152" s="32">
        <v>179</v>
      </c>
      <c r="DN152" s="32">
        <v>237</v>
      </c>
      <c r="DO152" s="32">
        <v>16</v>
      </c>
      <c r="DP152" s="32">
        <v>14</v>
      </c>
      <c r="DQ152" s="32">
        <v>23</v>
      </c>
      <c r="DR152" s="32">
        <v>15</v>
      </c>
      <c r="DS152" s="88">
        <f t="shared" si="283"/>
        <v>377</v>
      </c>
      <c r="DT152" s="32">
        <v>1</v>
      </c>
      <c r="DU152" s="32">
        <v>104</v>
      </c>
      <c r="DV152" s="32">
        <v>256</v>
      </c>
      <c r="DW152" s="32">
        <v>16</v>
      </c>
      <c r="DX152" s="32">
        <v>1</v>
      </c>
      <c r="DY152" s="32">
        <v>2</v>
      </c>
      <c r="DZ152" s="32">
        <v>2</v>
      </c>
      <c r="EA152" s="88">
        <f t="shared" si="284"/>
        <v>46</v>
      </c>
      <c r="EB152" s="32">
        <v>13</v>
      </c>
      <c r="EC152" s="32">
        <v>16</v>
      </c>
      <c r="ED152" s="32">
        <v>17</v>
      </c>
      <c r="EF152" s="32">
        <v>3</v>
      </c>
      <c r="EG152" s="32">
        <v>7</v>
      </c>
      <c r="EH152" s="32">
        <v>13</v>
      </c>
      <c r="EI152" s="88">
        <f t="shared" si="285"/>
        <v>69</v>
      </c>
      <c r="EJ152" s="32">
        <v>34</v>
      </c>
      <c r="EK152" s="32">
        <v>17</v>
      </c>
      <c r="EL152" s="32">
        <v>15</v>
      </c>
      <c r="EM152" s="32">
        <v>3</v>
      </c>
      <c r="EQ152" s="88">
        <f t="shared" si="286"/>
        <v>0</v>
      </c>
      <c r="EY152" s="88">
        <f t="shared" si="287"/>
        <v>0</v>
      </c>
      <c r="FG152" s="88">
        <f t="shared" si="288"/>
        <v>0</v>
      </c>
      <c r="FO152" s="88">
        <f t="shared" si="289"/>
        <v>0</v>
      </c>
      <c r="FW152" s="110">
        <f t="shared" si="290"/>
        <v>0</v>
      </c>
      <c r="GB152" s="110">
        <f t="shared" si="291"/>
        <v>0</v>
      </c>
      <c r="GC152" s="110">
        <f t="shared" si="292"/>
        <v>0</v>
      </c>
      <c r="GD152" s="110">
        <f t="shared" si="293"/>
        <v>0</v>
      </c>
      <c r="GE152" s="110">
        <f t="shared" si="294"/>
        <v>0</v>
      </c>
      <c r="GF152" s="110">
        <f t="shared" si="295"/>
        <v>0</v>
      </c>
      <c r="GG152" s="110">
        <f t="shared" si="296"/>
        <v>0</v>
      </c>
      <c r="GH152" s="110">
        <f t="shared" si="297"/>
        <v>0</v>
      </c>
      <c r="GI152" s="110">
        <f t="shared" si="298"/>
        <v>0</v>
      </c>
      <c r="GJ152" s="114">
        <f t="shared" si="262"/>
        <v>-1.7021276595744594E-2</v>
      </c>
      <c r="GK152" s="90">
        <f t="shared" si="263"/>
        <v>0.12096774193548387</v>
      </c>
      <c r="GL152" s="2" t="s">
        <v>1947</v>
      </c>
      <c r="GM152" s="2" t="s">
        <v>1657</v>
      </c>
      <c r="GN152" s="2" t="s">
        <v>2091</v>
      </c>
      <c r="GO152" s="92" t="s">
        <v>1419</v>
      </c>
      <c r="GP152" s="92" t="s">
        <v>2114</v>
      </c>
      <c r="GQ152" s="2" t="s">
        <v>2148</v>
      </c>
      <c r="GR152" s="115">
        <v>665</v>
      </c>
      <c r="GS152" s="31">
        <f t="shared" si="299"/>
        <v>18</v>
      </c>
      <c r="GT152" s="31">
        <f t="shared" si="300"/>
        <v>30</v>
      </c>
      <c r="GU152" s="31">
        <f t="shared" si="301"/>
        <v>48</v>
      </c>
      <c r="GV152" s="31">
        <f t="shared" si="302"/>
        <v>889</v>
      </c>
      <c r="GW152" s="31">
        <f t="shared" si="303"/>
        <v>542</v>
      </c>
      <c r="GX152" s="31">
        <f t="shared" si="304"/>
        <v>841</v>
      </c>
    </row>
    <row r="153" spans="1:206" ht="15.75" hidden="1" customHeight="1" x14ac:dyDescent="0.25">
      <c r="A153" s="22" t="s">
        <v>1114</v>
      </c>
      <c r="B153" s="2" t="s">
        <v>137</v>
      </c>
      <c r="C153" s="116" t="s">
        <v>144</v>
      </c>
      <c r="D153" s="35" t="s">
        <v>137</v>
      </c>
      <c r="E153" s="117">
        <v>9</v>
      </c>
      <c r="F153" s="117">
        <v>71</v>
      </c>
      <c r="G153" s="117">
        <v>188</v>
      </c>
      <c r="H153" s="117">
        <v>268</v>
      </c>
      <c r="I153" s="95">
        <v>25</v>
      </c>
      <c r="J153" s="118">
        <v>36</v>
      </c>
      <c r="K153" s="118">
        <v>102</v>
      </c>
      <c r="L153" s="118">
        <v>173</v>
      </c>
      <c r="M153" s="118">
        <v>311</v>
      </c>
      <c r="N153" s="119">
        <v>45</v>
      </c>
      <c r="O153" s="119">
        <v>15</v>
      </c>
      <c r="P153" s="120">
        <v>287</v>
      </c>
      <c r="Q153" s="120">
        <v>399</v>
      </c>
      <c r="R153" s="120">
        <v>278</v>
      </c>
      <c r="S153" s="70">
        <f t="shared" si="245"/>
        <v>0.12543554006968641</v>
      </c>
      <c r="T153" s="70">
        <f t="shared" si="246"/>
        <v>0.25563909774436089</v>
      </c>
      <c r="U153" s="70">
        <f t="shared" si="247"/>
        <v>0.27593360995850624</v>
      </c>
      <c r="V153" s="70">
        <f t="shared" si="248"/>
        <v>0.33973412112259971</v>
      </c>
      <c r="W153" s="70">
        <f t="shared" si="249"/>
        <v>0.46043165467625902</v>
      </c>
      <c r="X153" s="121">
        <v>403</v>
      </c>
      <c r="Y153" s="121">
        <v>287</v>
      </c>
      <c r="Z153" s="121">
        <v>399</v>
      </c>
      <c r="AA153" s="121">
        <v>278</v>
      </c>
      <c r="AB153" s="121">
        <v>113</v>
      </c>
      <c r="AC153" s="121">
        <v>92</v>
      </c>
      <c r="AD153" s="17">
        <v>15</v>
      </c>
      <c r="AE153" s="17">
        <v>21</v>
      </c>
      <c r="AF153" s="100">
        <v>25</v>
      </c>
      <c r="AG153" s="101">
        <v>23</v>
      </c>
      <c r="AH153" s="101">
        <v>120</v>
      </c>
      <c r="AI153" s="101">
        <v>159</v>
      </c>
      <c r="AJ153" s="101">
        <v>12</v>
      </c>
      <c r="AK153" s="101">
        <f t="shared" si="250"/>
        <v>314</v>
      </c>
      <c r="AL153" s="101">
        <f t="shared" si="251"/>
        <v>32</v>
      </c>
      <c r="AM153" s="101">
        <v>44</v>
      </c>
      <c r="AN153" s="102">
        <v>15</v>
      </c>
      <c r="AO153" s="103">
        <v>47</v>
      </c>
      <c r="AP153" s="74">
        <f t="shared" si="252"/>
        <v>8.0139372822299645E-2</v>
      </c>
      <c r="AQ153" s="74">
        <f t="shared" si="253"/>
        <v>0.3007518796992481</v>
      </c>
      <c r="AR153" s="104">
        <f t="shared" si="254"/>
        <v>0.28008298755186722</v>
      </c>
      <c r="AS153" s="104">
        <f t="shared" si="255"/>
        <v>0.36484490398818314</v>
      </c>
      <c r="AT153" s="104">
        <f t="shared" si="256"/>
        <v>0.45683453237410071</v>
      </c>
      <c r="AU153" s="105">
        <v>234</v>
      </c>
      <c r="AV153" s="105">
        <v>342</v>
      </c>
      <c r="AW153" s="105">
        <v>292</v>
      </c>
      <c r="AX153" s="100">
        <v>24</v>
      </c>
      <c r="AY153" s="106">
        <v>332</v>
      </c>
      <c r="AZ153" s="106">
        <v>29</v>
      </c>
      <c r="BA153" s="106">
        <v>122</v>
      </c>
      <c r="BB153" s="106">
        <v>170</v>
      </c>
      <c r="BC153" s="106">
        <v>11</v>
      </c>
      <c r="BD153" s="107">
        <v>43</v>
      </c>
      <c r="BE153" s="108">
        <v>16</v>
      </c>
      <c r="BF153" s="82">
        <f t="shared" si="257"/>
        <v>9.9315068493150679E-2</v>
      </c>
      <c r="BG153" s="82">
        <f t="shared" si="258"/>
        <v>0.35672514619883039</v>
      </c>
      <c r="BH153" s="83">
        <f t="shared" si="259"/>
        <v>0.32027649769585254</v>
      </c>
      <c r="BI153" s="83">
        <f t="shared" si="260"/>
        <v>0.43229166666666669</v>
      </c>
      <c r="BJ153" s="83">
        <f t="shared" si="261"/>
        <v>0.54273504273504269</v>
      </c>
      <c r="BK153" s="2">
        <v>284</v>
      </c>
      <c r="BL153" s="2">
        <v>342</v>
      </c>
      <c r="BM153" s="2">
        <v>269</v>
      </c>
      <c r="BN153" s="2">
        <v>188</v>
      </c>
      <c r="BO153" s="2">
        <v>101</v>
      </c>
      <c r="BP153" s="2">
        <v>60</v>
      </c>
      <c r="BQ153" s="109">
        <v>22</v>
      </c>
      <c r="BR153" s="109">
        <v>37</v>
      </c>
      <c r="BS153" s="110">
        <v>27</v>
      </c>
      <c r="BT153" s="109">
        <v>38</v>
      </c>
      <c r="BU153" s="109">
        <v>178</v>
      </c>
      <c r="BV153" s="109">
        <v>254</v>
      </c>
      <c r="BW153" s="109">
        <v>19</v>
      </c>
      <c r="BX153" s="84">
        <f t="shared" si="265"/>
        <v>489</v>
      </c>
      <c r="BY153" s="111">
        <v>2</v>
      </c>
      <c r="BZ153" s="109">
        <v>55</v>
      </c>
      <c r="CA153" s="109">
        <v>19</v>
      </c>
      <c r="CB153" s="2">
        <v>32</v>
      </c>
      <c r="CC153" s="112">
        <f t="shared" si="266"/>
        <v>0.13380281690140844</v>
      </c>
      <c r="CD153" s="112">
        <f t="shared" si="267"/>
        <v>0.52046783625730997</v>
      </c>
      <c r="CE153" s="112">
        <f t="shared" si="268"/>
        <v>0.46368715083798884</v>
      </c>
      <c r="CF153" s="112">
        <f t="shared" si="269"/>
        <v>0.61702127659574468</v>
      </c>
      <c r="CG153" s="112">
        <f t="shared" si="270"/>
        <v>0.7397769516728625</v>
      </c>
      <c r="CH153" s="87">
        <f t="shared" si="271"/>
        <v>70</v>
      </c>
      <c r="CI153" s="31">
        <f t="shared" si="272"/>
        <v>84</v>
      </c>
      <c r="CJ153" s="31">
        <f t="shared" si="273"/>
        <v>1</v>
      </c>
      <c r="CK153" s="31">
        <f t="shared" si="274"/>
        <v>3</v>
      </c>
      <c r="CL153" s="31">
        <f t="shared" si="275"/>
        <v>2</v>
      </c>
      <c r="CM153" s="113">
        <f t="shared" si="276"/>
        <v>16</v>
      </c>
      <c r="CN153" s="31">
        <f t="shared" si="277"/>
        <v>4</v>
      </c>
      <c r="CO153" s="31">
        <f t="shared" si="278"/>
        <v>6</v>
      </c>
      <c r="CP153" s="31">
        <f t="shared" si="279"/>
        <v>5</v>
      </c>
      <c r="CQ153" s="31">
        <f t="shared" si="280"/>
        <v>1</v>
      </c>
      <c r="CR153" s="32">
        <v>1</v>
      </c>
      <c r="CS153" s="32">
        <v>3</v>
      </c>
      <c r="CT153" s="32">
        <v>2</v>
      </c>
      <c r="CU153" s="88">
        <f t="shared" si="264"/>
        <v>16</v>
      </c>
      <c r="CV153" s="32">
        <v>4</v>
      </c>
      <c r="CW153" s="32">
        <v>6</v>
      </c>
      <c r="CX153" s="32">
        <v>5</v>
      </c>
      <c r="CY153" s="32">
        <v>1</v>
      </c>
      <c r="DC153" s="88">
        <f t="shared" si="281"/>
        <v>0</v>
      </c>
      <c r="DH153" s="32">
        <v>1</v>
      </c>
      <c r="DI153" s="32">
        <v>4</v>
      </c>
      <c r="DJ153" s="32">
        <v>3</v>
      </c>
      <c r="DK153" s="88">
        <f t="shared" si="282"/>
        <v>57</v>
      </c>
      <c r="DL153" s="32">
        <v>22</v>
      </c>
      <c r="DM153" s="32">
        <v>19</v>
      </c>
      <c r="DN153" s="32">
        <v>12</v>
      </c>
      <c r="DO153" s="32">
        <v>4</v>
      </c>
      <c r="DP153" s="32">
        <v>18</v>
      </c>
      <c r="DQ153" s="32">
        <v>24</v>
      </c>
      <c r="DR153" s="32">
        <v>20</v>
      </c>
      <c r="DS153" s="88">
        <f t="shared" si="283"/>
        <v>337</v>
      </c>
      <c r="DT153" s="32">
        <v>5</v>
      </c>
      <c r="DU153" s="32">
        <v>119</v>
      </c>
      <c r="DV153" s="32">
        <v>200</v>
      </c>
      <c r="DW153" s="32">
        <v>13</v>
      </c>
      <c r="DX153" s="32">
        <v>1</v>
      </c>
      <c r="DY153" s="32">
        <v>1</v>
      </c>
      <c r="DZ153" s="32">
        <v>1</v>
      </c>
      <c r="EA153" s="88">
        <f t="shared" si="284"/>
        <v>10</v>
      </c>
      <c r="EB153" s="32">
        <v>4</v>
      </c>
      <c r="EC153" s="32">
        <v>3</v>
      </c>
      <c r="ED153" s="32">
        <v>3</v>
      </c>
      <c r="EI153" s="88">
        <f t="shared" si="285"/>
        <v>0</v>
      </c>
      <c r="EQ153" s="88">
        <f t="shared" si="286"/>
        <v>0</v>
      </c>
      <c r="EV153" s="32">
        <v>1</v>
      </c>
      <c r="EW153" s="32">
        <v>5</v>
      </c>
      <c r="EX153" s="32">
        <v>1</v>
      </c>
      <c r="EY153" s="88">
        <f t="shared" si="287"/>
        <v>69</v>
      </c>
      <c r="EZ153" s="32">
        <v>3</v>
      </c>
      <c r="FA153" s="32">
        <v>31</v>
      </c>
      <c r="FB153" s="32">
        <v>34</v>
      </c>
      <c r="FC153" s="32">
        <v>1</v>
      </c>
      <c r="FG153" s="88">
        <f t="shared" si="288"/>
        <v>0</v>
      </c>
      <c r="FO153" s="88">
        <f t="shared" si="289"/>
        <v>0</v>
      </c>
      <c r="FW153" s="110">
        <f t="shared" si="290"/>
        <v>0</v>
      </c>
      <c r="GB153" s="110">
        <f t="shared" si="291"/>
        <v>1</v>
      </c>
      <c r="GC153" s="110">
        <f t="shared" si="292"/>
        <v>5</v>
      </c>
      <c r="GD153" s="110">
        <f t="shared" si="293"/>
        <v>1</v>
      </c>
      <c r="GE153" s="110">
        <f t="shared" si="294"/>
        <v>69</v>
      </c>
      <c r="GF153" s="110">
        <f t="shared" si="295"/>
        <v>3</v>
      </c>
      <c r="GG153" s="110">
        <f t="shared" si="296"/>
        <v>31</v>
      </c>
      <c r="GH153" s="110">
        <f t="shared" si="297"/>
        <v>34</v>
      </c>
      <c r="GI153" s="110">
        <f t="shared" si="298"/>
        <v>1</v>
      </c>
      <c r="GJ153" s="114">
        <f t="shared" si="262"/>
        <v>0.60670306691449816</v>
      </c>
      <c r="GK153" s="90">
        <f t="shared" si="263"/>
        <v>0.47289156626506024</v>
      </c>
      <c r="GL153" s="2" t="s">
        <v>1524</v>
      </c>
      <c r="GM153" s="92" t="s">
        <v>1525</v>
      </c>
      <c r="GN153" s="2" t="s">
        <v>1526</v>
      </c>
      <c r="GO153" s="92" t="s">
        <v>1527</v>
      </c>
      <c r="GP153" s="92" t="s">
        <v>1528</v>
      </c>
      <c r="GQ153" s="2" t="s">
        <v>1382</v>
      </c>
      <c r="GR153" s="115">
        <v>349</v>
      </c>
      <c r="GS153" s="31">
        <f t="shared" si="299"/>
        <v>20</v>
      </c>
      <c r="GT153" s="31">
        <f t="shared" si="300"/>
        <v>24</v>
      </c>
      <c r="GU153" s="31">
        <f t="shared" si="301"/>
        <v>29</v>
      </c>
      <c r="GV153" s="31">
        <f t="shared" si="302"/>
        <v>404</v>
      </c>
      <c r="GW153" s="31">
        <f t="shared" si="303"/>
        <v>232</v>
      </c>
      <c r="GX153" s="31">
        <f t="shared" si="304"/>
        <v>373</v>
      </c>
    </row>
    <row r="154" spans="1:206" ht="15.75" hidden="1" customHeight="1" x14ac:dyDescent="0.25">
      <c r="A154" s="22" t="s">
        <v>1114</v>
      </c>
      <c r="B154" s="2" t="s">
        <v>137</v>
      </c>
      <c r="C154" s="116" t="s">
        <v>974</v>
      </c>
      <c r="D154" s="35" t="s">
        <v>137</v>
      </c>
      <c r="E154" s="117">
        <v>131</v>
      </c>
      <c r="F154" s="117">
        <v>475</v>
      </c>
      <c r="G154" s="117">
        <v>847</v>
      </c>
      <c r="H154" s="117">
        <v>1453</v>
      </c>
      <c r="I154" s="95">
        <v>113</v>
      </c>
      <c r="J154" s="118">
        <v>196</v>
      </c>
      <c r="K154" s="118">
        <v>653</v>
      </c>
      <c r="L154" s="118">
        <v>1041</v>
      </c>
      <c r="M154" s="118">
        <v>1890</v>
      </c>
      <c r="N154" s="119">
        <v>239</v>
      </c>
      <c r="O154" s="119">
        <v>63</v>
      </c>
      <c r="P154" s="120">
        <v>1275</v>
      </c>
      <c r="Q154" s="120">
        <v>1560</v>
      </c>
      <c r="R154" s="120">
        <v>1202</v>
      </c>
      <c r="S154" s="70">
        <f t="shared" si="245"/>
        <v>0.15372549019607842</v>
      </c>
      <c r="T154" s="70">
        <f t="shared" si="246"/>
        <v>0.4185897435897436</v>
      </c>
      <c r="U154" s="70">
        <f t="shared" si="247"/>
        <v>0.40896705474362149</v>
      </c>
      <c r="V154" s="70">
        <f t="shared" si="248"/>
        <v>0.52679217958001445</v>
      </c>
      <c r="W154" s="70">
        <f t="shared" si="249"/>
        <v>0.6672212978369384</v>
      </c>
      <c r="X154" s="121">
        <v>1657</v>
      </c>
      <c r="Y154" s="121">
        <v>1275</v>
      </c>
      <c r="Z154" s="121">
        <v>1560</v>
      </c>
      <c r="AA154" s="121">
        <v>1202</v>
      </c>
      <c r="AB154" s="121">
        <v>409</v>
      </c>
      <c r="AC154" s="121">
        <v>367</v>
      </c>
      <c r="AD154" s="17">
        <v>45</v>
      </c>
      <c r="AE154" s="17">
        <v>105</v>
      </c>
      <c r="AF154" s="100">
        <v>119</v>
      </c>
      <c r="AG154" s="101">
        <v>311</v>
      </c>
      <c r="AH154" s="101">
        <v>662</v>
      </c>
      <c r="AI154" s="101">
        <v>1122</v>
      </c>
      <c r="AJ154" s="101">
        <v>43</v>
      </c>
      <c r="AK154" s="101">
        <f t="shared" si="250"/>
        <v>2138</v>
      </c>
      <c r="AL154" s="101">
        <f t="shared" si="251"/>
        <v>249</v>
      </c>
      <c r="AM154" s="101">
        <v>292</v>
      </c>
      <c r="AN154" s="102">
        <v>42</v>
      </c>
      <c r="AO154" s="103">
        <v>120</v>
      </c>
      <c r="AP154" s="74">
        <f t="shared" si="252"/>
        <v>0.24392156862745099</v>
      </c>
      <c r="AQ154" s="74">
        <f t="shared" si="253"/>
        <v>0.42435897435897435</v>
      </c>
      <c r="AR154" s="104">
        <f t="shared" si="254"/>
        <v>0.45727025018578155</v>
      </c>
      <c r="AS154" s="104">
        <f t="shared" si="255"/>
        <v>0.55575669804489503</v>
      </c>
      <c r="AT154" s="104">
        <f t="shared" si="256"/>
        <v>0.72628951747088188</v>
      </c>
      <c r="AU154" s="105">
        <v>1246</v>
      </c>
      <c r="AV154" s="105">
        <v>1717</v>
      </c>
      <c r="AW154" s="105">
        <v>1322</v>
      </c>
      <c r="AX154" s="100">
        <v>125</v>
      </c>
      <c r="AY154" s="106">
        <v>2181</v>
      </c>
      <c r="AZ154" s="106">
        <v>256</v>
      </c>
      <c r="BA154" s="106">
        <v>730</v>
      </c>
      <c r="BB154" s="106">
        <v>1142</v>
      </c>
      <c r="BC154" s="106">
        <v>53</v>
      </c>
      <c r="BD154" s="107">
        <v>254</v>
      </c>
      <c r="BE154" s="108">
        <v>49</v>
      </c>
      <c r="BF154" s="82">
        <f t="shared" si="257"/>
        <v>0.19364599092284418</v>
      </c>
      <c r="BG154" s="82">
        <f t="shared" si="258"/>
        <v>0.42516016307513105</v>
      </c>
      <c r="BH154" s="83">
        <f t="shared" si="259"/>
        <v>0.43733955659276547</v>
      </c>
      <c r="BI154" s="83">
        <f t="shared" si="260"/>
        <v>0.54606817414782316</v>
      </c>
      <c r="BJ154" s="83">
        <f t="shared" si="261"/>
        <v>0.7126805778491172</v>
      </c>
      <c r="BK154" s="2">
        <v>1339</v>
      </c>
      <c r="BL154" s="2">
        <v>1892</v>
      </c>
      <c r="BM154" s="2">
        <v>1343</v>
      </c>
      <c r="BN154" s="2">
        <v>928</v>
      </c>
      <c r="BO154" s="2">
        <v>445</v>
      </c>
      <c r="BP154" s="2">
        <v>406</v>
      </c>
      <c r="BQ154" s="109">
        <v>52</v>
      </c>
      <c r="BR154" s="109">
        <v>151</v>
      </c>
      <c r="BS154" s="110">
        <v>137</v>
      </c>
      <c r="BT154" s="109">
        <v>294</v>
      </c>
      <c r="BU154" s="109">
        <v>942</v>
      </c>
      <c r="BV154" s="109">
        <v>1473</v>
      </c>
      <c r="BW154" s="109">
        <v>64</v>
      </c>
      <c r="BX154" s="84">
        <f t="shared" si="265"/>
        <v>2773</v>
      </c>
      <c r="BY154" s="111">
        <v>45</v>
      </c>
      <c r="BZ154" s="109">
        <v>345</v>
      </c>
      <c r="CA154" s="109">
        <v>64</v>
      </c>
      <c r="CB154" s="2">
        <v>132</v>
      </c>
      <c r="CC154" s="112">
        <f t="shared" si="266"/>
        <v>0.21956684092606424</v>
      </c>
      <c r="CD154" s="112">
        <f t="shared" si="267"/>
        <v>0.4978858350951374</v>
      </c>
      <c r="CE154" s="112">
        <f t="shared" si="268"/>
        <v>0.51683428071709658</v>
      </c>
      <c r="CF154" s="112">
        <f t="shared" si="269"/>
        <v>0.63987635239567231</v>
      </c>
      <c r="CG154" s="112">
        <f t="shared" si="270"/>
        <v>0.83991064780342517</v>
      </c>
      <c r="CH154" s="87">
        <f t="shared" si="271"/>
        <v>215</v>
      </c>
      <c r="CI154" s="31">
        <f t="shared" si="272"/>
        <v>183</v>
      </c>
      <c r="CJ154" s="31">
        <f t="shared" si="273"/>
        <v>7</v>
      </c>
      <c r="CK154" s="31">
        <f t="shared" si="274"/>
        <v>19</v>
      </c>
      <c r="CL154" s="31">
        <f t="shared" si="275"/>
        <v>32</v>
      </c>
      <c r="CM154" s="113">
        <f t="shared" si="276"/>
        <v>283</v>
      </c>
      <c r="CN154" s="31">
        <f t="shared" si="277"/>
        <v>58</v>
      </c>
      <c r="CO154" s="31">
        <f t="shared" si="278"/>
        <v>104</v>
      </c>
      <c r="CP154" s="31">
        <f t="shared" si="279"/>
        <v>120</v>
      </c>
      <c r="CQ154" s="31">
        <f t="shared" si="280"/>
        <v>1</v>
      </c>
      <c r="CR154" s="32">
        <v>5</v>
      </c>
      <c r="CS154" s="32">
        <v>11</v>
      </c>
      <c r="CT154" s="32">
        <v>24</v>
      </c>
      <c r="CU154" s="88">
        <f t="shared" si="264"/>
        <v>161</v>
      </c>
      <c r="CV154" s="32">
        <v>34</v>
      </c>
      <c r="CW154" s="32">
        <v>60</v>
      </c>
      <c r="CX154" s="32">
        <v>66</v>
      </c>
      <c r="CY154" s="32">
        <v>1</v>
      </c>
      <c r="CZ154" s="32">
        <v>2</v>
      </c>
      <c r="DA154" s="32">
        <v>8</v>
      </c>
      <c r="DB154" s="32">
        <v>8</v>
      </c>
      <c r="DC154" s="88">
        <f t="shared" si="281"/>
        <v>122</v>
      </c>
      <c r="DD154" s="32">
        <v>24</v>
      </c>
      <c r="DE154" s="32">
        <v>44</v>
      </c>
      <c r="DF154" s="32">
        <v>54</v>
      </c>
      <c r="DG154" s="32">
        <v>0</v>
      </c>
      <c r="DH154" s="32">
        <v>6</v>
      </c>
      <c r="DI154" s="32">
        <v>45</v>
      </c>
      <c r="DJ154" s="32">
        <v>37</v>
      </c>
      <c r="DK154" s="88">
        <f t="shared" si="282"/>
        <v>884</v>
      </c>
      <c r="DL154" s="32">
        <v>100</v>
      </c>
      <c r="DM154" s="32">
        <v>336</v>
      </c>
      <c r="DN154" s="32">
        <v>425</v>
      </c>
      <c r="DO154" s="32">
        <v>23</v>
      </c>
      <c r="DP154" s="32">
        <v>30</v>
      </c>
      <c r="DQ154" s="32">
        <v>56</v>
      </c>
      <c r="DR154" s="32">
        <v>36</v>
      </c>
      <c r="DS154" s="88">
        <f t="shared" si="283"/>
        <v>1224</v>
      </c>
      <c r="DT154" s="32">
        <v>1</v>
      </c>
      <c r="DU154" s="32">
        <v>338</v>
      </c>
      <c r="DV154" s="32">
        <v>850</v>
      </c>
      <c r="DW154" s="32">
        <v>35</v>
      </c>
      <c r="DX154" s="32">
        <v>1</v>
      </c>
      <c r="DY154" s="32">
        <v>2</v>
      </c>
      <c r="DZ154" s="32">
        <v>2</v>
      </c>
      <c r="EA154" s="88">
        <f t="shared" si="284"/>
        <v>42</v>
      </c>
      <c r="EB154" s="32">
        <v>25</v>
      </c>
      <c r="EC154" s="32">
        <v>17</v>
      </c>
      <c r="EF154" s="32">
        <v>7</v>
      </c>
      <c r="EG154" s="32">
        <v>24</v>
      </c>
      <c r="EH154" s="32">
        <v>25</v>
      </c>
      <c r="EI154" s="88">
        <f t="shared" si="285"/>
        <v>281</v>
      </c>
      <c r="EJ154" s="32">
        <v>110</v>
      </c>
      <c r="EK154" s="32">
        <v>110</v>
      </c>
      <c r="EL154" s="32">
        <v>61</v>
      </c>
      <c r="EM154" s="32">
        <v>0</v>
      </c>
      <c r="EQ154" s="88">
        <f t="shared" si="286"/>
        <v>0</v>
      </c>
      <c r="EV154" s="32">
        <v>1</v>
      </c>
      <c r="EW154" s="32">
        <v>5</v>
      </c>
      <c r="EX154" s="32">
        <v>5</v>
      </c>
      <c r="EY154" s="88">
        <f t="shared" si="287"/>
        <v>54</v>
      </c>
      <c r="EZ154" s="32">
        <v>0</v>
      </c>
      <c r="FA154" s="32">
        <v>37</v>
      </c>
      <c r="FB154" s="32">
        <v>17</v>
      </c>
      <c r="FC154" s="32">
        <v>0</v>
      </c>
      <c r="FG154" s="88">
        <f t="shared" si="288"/>
        <v>0</v>
      </c>
      <c r="FO154" s="88">
        <f t="shared" si="289"/>
        <v>0</v>
      </c>
      <c r="FW154" s="110">
        <f t="shared" si="290"/>
        <v>0</v>
      </c>
      <c r="GB154" s="110">
        <f t="shared" si="291"/>
        <v>1</v>
      </c>
      <c r="GC154" s="110">
        <f t="shared" si="292"/>
        <v>5</v>
      </c>
      <c r="GD154" s="110">
        <f t="shared" si="293"/>
        <v>5</v>
      </c>
      <c r="GE154" s="110">
        <f t="shared" si="294"/>
        <v>54</v>
      </c>
      <c r="GF154" s="110">
        <f t="shared" si="295"/>
        <v>0</v>
      </c>
      <c r="GG154" s="110">
        <f t="shared" si="296"/>
        <v>37</v>
      </c>
      <c r="GH154" s="110">
        <f t="shared" si="297"/>
        <v>17</v>
      </c>
      <c r="GI154" s="110">
        <f t="shared" si="298"/>
        <v>0</v>
      </c>
      <c r="GJ154" s="114">
        <f t="shared" si="262"/>
        <v>0.25881870157071957</v>
      </c>
      <c r="GK154" s="90">
        <f t="shared" si="263"/>
        <v>0.27143512150389731</v>
      </c>
      <c r="GL154" s="2" t="s">
        <v>1537</v>
      </c>
      <c r="GM154" s="2" t="s">
        <v>1810</v>
      </c>
      <c r="GN154" s="2" t="s">
        <v>1460</v>
      </c>
      <c r="GO154" s="92" t="s">
        <v>1811</v>
      </c>
      <c r="GP154" s="2" t="s">
        <v>1812</v>
      </c>
      <c r="GQ154" s="2" t="s">
        <v>1813</v>
      </c>
      <c r="GR154" s="115">
        <v>1886</v>
      </c>
      <c r="GS154" s="31">
        <f t="shared" si="299"/>
        <v>37</v>
      </c>
      <c r="GT154" s="31">
        <f t="shared" si="300"/>
        <v>75</v>
      </c>
      <c r="GU154" s="31">
        <f t="shared" si="301"/>
        <v>103</v>
      </c>
      <c r="GV154" s="31">
        <f t="shared" si="302"/>
        <v>2150</v>
      </c>
      <c r="GW154" s="31">
        <f t="shared" si="303"/>
        <v>1333</v>
      </c>
      <c r="GX154" s="31">
        <f t="shared" si="304"/>
        <v>2024</v>
      </c>
    </row>
    <row r="155" spans="1:206" ht="15.75" hidden="1" customHeight="1" x14ac:dyDescent="0.25">
      <c r="A155" s="22" t="s">
        <v>1114</v>
      </c>
      <c r="B155" s="2" t="s">
        <v>137</v>
      </c>
      <c r="C155" s="116" t="s">
        <v>145</v>
      </c>
      <c r="D155" s="35" t="s">
        <v>137</v>
      </c>
      <c r="E155" s="117">
        <v>50</v>
      </c>
      <c r="F155" s="117">
        <v>100</v>
      </c>
      <c r="G155" s="117">
        <v>188</v>
      </c>
      <c r="H155" s="117">
        <v>338</v>
      </c>
      <c r="I155" s="95">
        <v>23</v>
      </c>
      <c r="J155" s="118">
        <v>52</v>
      </c>
      <c r="K155" s="118">
        <v>120</v>
      </c>
      <c r="L155" s="118">
        <v>204</v>
      </c>
      <c r="M155" s="118">
        <v>376</v>
      </c>
      <c r="N155" s="119">
        <v>68</v>
      </c>
      <c r="O155" s="119">
        <v>9</v>
      </c>
      <c r="P155" s="120">
        <v>248</v>
      </c>
      <c r="Q155" s="120">
        <v>317</v>
      </c>
      <c r="R155" s="120">
        <v>237</v>
      </c>
      <c r="S155" s="70">
        <f t="shared" si="245"/>
        <v>0.20967741935483872</v>
      </c>
      <c r="T155" s="70">
        <f t="shared" si="246"/>
        <v>0.37854889589905361</v>
      </c>
      <c r="U155" s="70">
        <f t="shared" si="247"/>
        <v>0.38403990024937656</v>
      </c>
      <c r="V155" s="70">
        <f t="shared" si="248"/>
        <v>0.46209386281588449</v>
      </c>
      <c r="W155" s="70">
        <f t="shared" si="249"/>
        <v>0.57383966244725737</v>
      </c>
      <c r="X155" s="121">
        <v>321</v>
      </c>
      <c r="Y155" s="121">
        <v>248</v>
      </c>
      <c r="Z155" s="121">
        <v>317</v>
      </c>
      <c r="AA155" s="121">
        <v>237</v>
      </c>
      <c r="AB155" s="121">
        <v>81</v>
      </c>
      <c r="AC155" s="121">
        <v>56</v>
      </c>
      <c r="AD155" s="17">
        <v>11</v>
      </c>
      <c r="AE155" s="17">
        <v>17</v>
      </c>
      <c r="AF155" s="100">
        <v>25</v>
      </c>
      <c r="AG155" s="101">
        <v>71</v>
      </c>
      <c r="AH155" s="101">
        <v>155</v>
      </c>
      <c r="AI155" s="101">
        <v>203</v>
      </c>
      <c r="AJ155" s="101">
        <v>5</v>
      </c>
      <c r="AK155" s="101">
        <f t="shared" si="250"/>
        <v>434</v>
      </c>
      <c r="AL155" s="101">
        <f t="shared" si="251"/>
        <v>53</v>
      </c>
      <c r="AM155" s="101">
        <v>58</v>
      </c>
      <c r="AN155" s="102">
        <v>10</v>
      </c>
      <c r="AO155" s="103">
        <v>27</v>
      </c>
      <c r="AP155" s="74">
        <f t="shared" si="252"/>
        <v>0.28629032258064518</v>
      </c>
      <c r="AQ155" s="74">
        <f t="shared" si="253"/>
        <v>0.48895899053627762</v>
      </c>
      <c r="AR155" s="104">
        <f t="shared" si="254"/>
        <v>0.46882793017456359</v>
      </c>
      <c r="AS155" s="104">
        <f t="shared" si="255"/>
        <v>0.55054151624548742</v>
      </c>
      <c r="AT155" s="104">
        <f t="shared" si="256"/>
        <v>0.63291139240506333</v>
      </c>
      <c r="AU155" s="105">
        <v>238</v>
      </c>
      <c r="AV155" s="105">
        <v>333</v>
      </c>
      <c r="AW155" s="105">
        <v>258</v>
      </c>
      <c r="AX155" s="100">
        <v>23</v>
      </c>
      <c r="AY155" s="106">
        <v>423</v>
      </c>
      <c r="AZ155" s="106">
        <v>35</v>
      </c>
      <c r="BA155" s="106">
        <v>164</v>
      </c>
      <c r="BB155" s="106">
        <v>214</v>
      </c>
      <c r="BC155" s="106">
        <v>10</v>
      </c>
      <c r="BD155" s="107">
        <v>52</v>
      </c>
      <c r="BE155" s="108">
        <v>15</v>
      </c>
      <c r="BF155" s="82">
        <f t="shared" si="257"/>
        <v>0.13565891472868216</v>
      </c>
      <c r="BG155" s="82">
        <f t="shared" si="258"/>
        <v>0.4924924924924925</v>
      </c>
      <c r="BH155" s="83">
        <f t="shared" si="259"/>
        <v>0.43546441495778043</v>
      </c>
      <c r="BI155" s="83">
        <f t="shared" si="260"/>
        <v>0.57092819614711032</v>
      </c>
      <c r="BJ155" s="83">
        <f t="shared" si="261"/>
        <v>0.68067226890756305</v>
      </c>
      <c r="BK155" s="2">
        <v>225</v>
      </c>
      <c r="BL155" s="2">
        <v>322</v>
      </c>
      <c r="BM155" s="2">
        <v>237</v>
      </c>
      <c r="BN155" s="2">
        <v>161</v>
      </c>
      <c r="BO155" s="2">
        <v>86</v>
      </c>
      <c r="BP155" s="2">
        <v>75</v>
      </c>
      <c r="BQ155" s="109">
        <v>13</v>
      </c>
      <c r="BR155" s="109">
        <v>32</v>
      </c>
      <c r="BS155" s="110">
        <v>28</v>
      </c>
      <c r="BT155" s="109">
        <v>78</v>
      </c>
      <c r="BU155" s="109">
        <v>192</v>
      </c>
      <c r="BV155" s="109">
        <v>239</v>
      </c>
      <c r="BW155" s="109">
        <v>17</v>
      </c>
      <c r="BX155" s="84">
        <f t="shared" si="265"/>
        <v>526</v>
      </c>
      <c r="BY155" s="111">
        <v>14</v>
      </c>
      <c r="BZ155" s="109">
        <v>52</v>
      </c>
      <c r="CA155" s="109">
        <v>17</v>
      </c>
      <c r="CB155" s="2">
        <v>32</v>
      </c>
      <c r="CC155" s="112">
        <f t="shared" si="266"/>
        <v>0.34666666666666668</v>
      </c>
      <c r="CD155" s="112">
        <f t="shared" si="267"/>
        <v>0.59627329192546585</v>
      </c>
      <c r="CE155" s="112">
        <f t="shared" si="268"/>
        <v>0.58290816326530615</v>
      </c>
      <c r="CF155" s="112">
        <f t="shared" si="269"/>
        <v>0.67799642218246869</v>
      </c>
      <c r="CG155" s="112">
        <f t="shared" si="270"/>
        <v>0.78902953586497893</v>
      </c>
      <c r="CH155" s="87">
        <f t="shared" si="271"/>
        <v>50</v>
      </c>
      <c r="CI155" s="31">
        <f t="shared" si="272"/>
        <v>52</v>
      </c>
      <c r="CJ155" s="31">
        <f t="shared" si="273"/>
        <v>1</v>
      </c>
      <c r="CK155" s="31">
        <f t="shared" si="274"/>
        <v>4</v>
      </c>
      <c r="CL155" s="31">
        <f t="shared" si="275"/>
        <v>5</v>
      </c>
      <c r="CM155" s="113">
        <f t="shared" si="276"/>
        <v>58</v>
      </c>
      <c r="CN155" s="31">
        <f t="shared" si="277"/>
        <v>27</v>
      </c>
      <c r="CO155" s="31">
        <f t="shared" si="278"/>
        <v>16</v>
      </c>
      <c r="CP155" s="31">
        <f t="shared" si="279"/>
        <v>15</v>
      </c>
      <c r="CQ155" s="31">
        <f t="shared" si="280"/>
        <v>0</v>
      </c>
      <c r="CR155" s="32">
        <v>1</v>
      </c>
      <c r="CS155" s="32">
        <v>4</v>
      </c>
      <c r="CT155" s="32">
        <v>5</v>
      </c>
      <c r="CU155" s="88">
        <f t="shared" si="264"/>
        <v>58</v>
      </c>
      <c r="CV155" s="32">
        <v>27</v>
      </c>
      <c r="CW155" s="32">
        <v>16</v>
      </c>
      <c r="CX155" s="32">
        <v>15</v>
      </c>
      <c r="CY155" s="32">
        <v>0</v>
      </c>
      <c r="DC155" s="88">
        <f t="shared" si="281"/>
        <v>0</v>
      </c>
      <c r="DH155" s="32">
        <v>1</v>
      </c>
      <c r="DI155" s="32">
        <v>8</v>
      </c>
      <c r="DJ155" s="32">
        <v>4</v>
      </c>
      <c r="DK155" s="88">
        <f t="shared" si="282"/>
        <v>146</v>
      </c>
      <c r="DL155" s="32">
        <v>25</v>
      </c>
      <c r="DM155" s="32">
        <v>58</v>
      </c>
      <c r="DN155" s="32">
        <v>59</v>
      </c>
      <c r="DO155" s="32">
        <v>4</v>
      </c>
      <c r="DP155" s="32">
        <v>8</v>
      </c>
      <c r="DQ155" s="32">
        <v>14</v>
      </c>
      <c r="DR155" s="32">
        <v>10</v>
      </c>
      <c r="DS155" s="88">
        <f t="shared" si="283"/>
        <v>241</v>
      </c>
      <c r="DT155" s="32">
        <v>15</v>
      </c>
      <c r="DU155" s="32">
        <v>83</v>
      </c>
      <c r="DV155" s="32">
        <v>132</v>
      </c>
      <c r="DW155" s="32">
        <v>11</v>
      </c>
      <c r="DX155" s="32">
        <v>1</v>
      </c>
      <c r="DY155" s="32">
        <v>1</v>
      </c>
      <c r="DZ155" s="32">
        <v>1</v>
      </c>
      <c r="EA155" s="88">
        <f t="shared" si="284"/>
        <v>21</v>
      </c>
      <c r="EC155" s="32">
        <v>4</v>
      </c>
      <c r="ED155" s="32">
        <v>17</v>
      </c>
      <c r="EF155" s="32">
        <v>1</v>
      </c>
      <c r="EG155" s="32">
        <v>1</v>
      </c>
      <c r="EH155" s="32">
        <v>5</v>
      </c>
      <c r="EI155" s="88">
        <f t="shared" si="285"/>
        <v>12</v>
      </c>
      <c r="EJ155" s="32">
        <v>5</v>
      </c>
      <c r="EK155" s="32">
        <v>3</v>
      </c>
      <c r="EL155" s="32">
        <v>4</v>
      </c>
      <c r="EM155" s="32">
        <v>0</v>
      </c>
      <c r="EQ155" s="88">
        <f t="shared" si="286"/>
        <v>0</v>
      </c>
      <c r="EV155" s="32">
        <v>1</v>
      </c>
      <c r="EW155" s="32">
        <v>4</v>
      </c>
      <c r="EX155" s="32">
        <v>3</v>
      </c>
      <c r="EY155" s="88">
        <f t="shared" si="287"/>
        <v>47</v>
      </c>
      <c r="EZ155" s="32">
        <v>6</v>
      </c>
      <c r="FA155" s="32">
        <v>28</v>
      </c>
      <c r="FB155" s="32">
        <v>12</v>
      </c>
      <c r="FC155" s="32">
        <v>1</v>
      </c>
      <c r="FG155" s="88">
        <f t="shared" si="288"/>
        <v>0</v>
      </c>
      <c r="FO155" s="88">
        <f t="shared" si="289"/>
        <v>0</v>
      </c>
      <c r="FW155" s="110">
        <f t="shared" si="290"/>
        <v>0</v>
      </c>
      <c r="GB155" s="110">
        <f t="shared" si="291"/>
        <v>1</v>
      </c>
      <c r="GC155" s="110">
        <f t="shared" si="292"/>
        <v>4</v>
      </c>
      <c r="GD155" s="110">
        <f t="shared" si="293"/>
        <v>3</v>
      </c>
      <c r="GE155" s="110">
        <f t="shared" si="294"/>
        <v>47</v>
      </c>
      <c r="GF155" s="110">
        <f t="shared" si="295"/>
        <v>6</v>
      </c>
      <c r="GG155" s="110">
        <f t="shared" si="296"/>
        <v>28</v>
      </c>
      <c r="GH155" s="110">
        <f t="shared" si="297"/>
        <v>12</v>
      </c>
      <c r="GI155" s="110">
        <f t="shared" si="298"/>
        <v>1</v>
      </c>
      <c r="GJ155" s="114">
        <f t="shared" si="262"/>
        <v>0.37500000000000006</v>
      </c>
      <c r="GK155" s="90">
        <f t="shared" si="263"/>
        <v>0.24349881796690306</v>
      </c>
      <c r="GL155" s="92" t="s">
        <v>1567</v>
      </c>
      <c r="GM155" s="2" t="s">
        <v>1442</v>
      </c>
      <c r="GN155" s="92" t="s">
        <v>1654</v>
      </c>
      <c r="GO155" s="2" t="s">
        <v>1583</v>
      </c>
      <c r="GP155" s="2" t="s">
        <v>1657</v>
      </c>
      <c r="GQ155" s="2" t="s">
        <v>1903</v>
      </c>
      <c r="GR155" s="115">
        <v>306</v>
      </c>
      <c r="GS155" s="31">
        <f t="shared" si="299"/>
        <v>10</v>
      </c>
      <c r="GT155" s="31">
        <f t="shared" si="300"/>
        <v>15</v>
      </c>
      <c r="GU155" s="31">
        <f t="shared" si="301"/>
        <v>23</v>
      </c>
      <c r="GV155" s="31">
        <f t="shared" si="302"/>
        <v>408</v>
      </c>
      <c r="GW155" s="31">
        <f t="shared" si="303"/>
        <v>223</v>
      </c>
      <c r="GX155" s="31">
        <f t="shared" si="304"/>
        <v>368</v>
      </c>
    </row>
    <row r="156" spans="1:206" ht="15.75" hidden="1" customHeight="1" x14ac:dyDescent="0.25">
      <c r="A156" s="22" t="s">
        <v>1114</v>
      </c>
      <c r="B156" s="2" t="s">
        <v>137</v>
      </c>
      <c r="C156" s="116" t="s">
        <v>146</v>
      </c>
      <c r="D156" s="35" t="s">
        <v>137</v>
      </c>
      <c r="E156" s="117">
        <v>10</v>
      </c>
      <c r="F156" s="117">
        <v>53</v>
      </c>
      <c r="G156" s="117">
        <v>92</v>
      </c>
      <c r="H156" s="117">
        <v>155</v>
      </c>
      <c r="I156" s="95">
        <v>10</v>
      </c>
      <c r="J156" s="118">
        <v>22</v>
      </c>
      <c r="K156" s="118">
        <v>59</v>
      </c>
      <c r="L156" s="118">
        <v>87</v>
      </c>
      <c r="M156" s="118">
        <v>168</v>
      </c>
      <c r="N156" s="119">
        <v>18</v>
      </c>
      <c r="O156" s="119">
        <v>16</v>
      </c>
      <c r="P156" s="120">
        <v>131</v>
      </c>
      <c r="Q156" s="120">
        <v>138</v>
      </c>
      <c r="R156" s="120">
        <v>117</v>
      </c>
      <c r="S156" s="70">
        <f t="shared" si="245"/>
        <v>0.16793893129770993</v>
      </c>
      <c r="T156" s="70">
        <f t="shared" si="246"/>
        <v>0.42753623188405798</v>
      </c>
      <c r="U156" s="70">
        <f t="shared" si="247"/>
        <v>0.38860103626943004</v>
      </c>
      <c r="V156" s="70">
        <f t="shared" si="248"/>
        <v>0.50196078431372548</v>
      </c>
      <c r="W156" s="70">
        <f t="shared" si="249"/>
        <v>0.58974358974358976</v>
      </c>
      <c r="X156" s="121">
        <v>146</v>
      </c>
      <c r="Y156" s="121">
        <v>131</v>
      </c>
      <c r="Z156" s="121">
        <v>138</v>
      </c>
      <c r="AA156" s="121">
        <v>117</v>
      </c>
      <c r="AB156" s="121">
        <v>40</v>
      </c>
      <c r="AC156" s="121">
        <v>30</v>
      </c>
      <c r="AD156" s="17">
        <v>7</v>
      </c>
      <c r="AE156" s="17">
        <v>11</v>
      </c>
      <c r="AF156" s="100">
        <v>12</v>
      </c>
      <c r="AG156" s="101">
        <v>14</v>
      </c>
      <c r="AH156" s="101">
        <v>52</v>
      </c>
      <c r="AI156" s="101">
        <v>83</v>
      </c>
      <c r="AJ156" s="101">
        <v>3</v>
      </c>
      <c r="AK156" s="101">
        <f t="shared" si="250"/>
        <v>152</v>
      </c>
      <c r="AL156" s="101">
        <f t="shared" si="251"/>
        <v>18</v>
      </c>
      <c r="AM156" s="101">
        <v>21</v>
      </c>
      <c r="AN156" s="102">
        <v>12</v>
      </c>
      <c r="AO156" s="103">
        <v>20</v>
      </c>
      <c r="AP156" s="74">
        <f t="shared" si="252"/>
        <v>0.10687022900763359</v>
      </c>
      <c r="AQ156" s="74">
        <f t="shared" si="253"/>
        <v>0.37681159420289856</v>
      </c>
      <c r="AR156" s="104">
        <f t="shared" si="254"/>
        <v>0.3393782383419689</v>
      </c>
      <c r="AS156" s="104">
        <f t="shared" si="255"/>
        <v>0.45882352941176469</v>
      </c>
      <c r="AT156" s="104">
        <f t="shared" si="256"/>
        <v>0.55555555555555558</v>
      </c>
      <c r="AU156" s="105">
        <v>110</v>
      </c>
      <c r="AV156" s="105">
        <v>149</v>
      </c>
      <c r="AW156" s="105">
        <v>121</v>
      </c>
      <c r="AX156" s="100">
        <v>10</v>
      </c>
      <c r="AY156" s="106">
        <v>148</v>
      </c>
      <c r="AZ156" s="106">
        <v>17</v>
      </c>
      <c r="BA156" s="106">
        <v>51</v>
      </c>
      <c r="BB156" s="106">
        <v>77</v>
      </c>
      <c r="BC156" s="106">
        <v>3</v>
      </c>
      <c r="BD156" s="107">
        <v>14</v>
      </c>
      <c r="BE156" s="108">
        <v>8</v>
      </c>
      <c r="BF156" s="82">
        <f t="shared" si="257"/>
        <v>0.14049586776859505</v>
      </c>
      <c r="BG156" s="82">
        <f t="shared" si="258"/>
        <v>0.34228187919463088</v>
      </c>
      <c r="BH156" s="83">
        <f t="shared" si="259"/>
        <v>0.34473684210526317</v>
      </c>
      <c r="BI156" s="83">
        <f t="shared" si="260"/>
        <v>0.44015444015444016</v>
      </c>
      <c r="BJ156" s="83">
        <f t="shared" si="261"/>
        <v>0.57272727272727275</v>
      </c>
      <c r="BK156" s="2">
        <v>108</v>
      </c>
      <c r="BL156" s="2">
        <v>169</v>
      </c>
      <c r="BM156" s="2">
        <v>115</v>
      </c>
      <c r="BN156" s="2">
        <v>81</v>
      </c>
      <c r="BO156" s="2">
        <v>41</v>
      </c>
      <c r="BP156" s="2">
        <v>31</v>
      </c>
      <c r="BQ156" s="109">
        <v>7</v>
      </c>
      <c r="BR156" s="109">
        <v>11</v>
      </c>
      <c r="BS156" s="110">
        <v>11</v>
      </c>
      <c r="BT156" s="109">
        <v>22</v>
      </c>
      <c r="BU156" s="109">
        <v>73</v>
      </c>
      <c r="BV156" s="109">
        <v>113</v>
      </c>
      <c r="BW156" s="109">
        <v>3</v>
      </c>
      <c r="BX156" s="84">
        <f t="shared" si="265"/>
        <v>211</v>
      </c>
      <c r="BY156" s="111">
        <v>10</v>
      </c>
      <c r="BZ156" s="109">
        <v>19</v>
      </c>
      <c r="CA156" s="109">
        <v>3</v>
      </c>
      <c r="CB156" s="2">
        <v>17</v>
      </c>
      <c r="CC156" s="112">
        <f t="shared" si="266"/>
        <v>0.20370370370370369</v>
      </c>
      <c r="CD156" s="112">
        <f t="shared" si="267"/>
        <v>0.43195266272189348</v>
      </c>
      <c r="CE156" s="112">
        <f t="shared" si="268"/>
        <v>0.48214285714285715</v>
      </c>
      <c r="CF156" s="112">
        <f t="shared" si="269"/>
        <v>0.5880281690140845</v>
      </c>
      <c r="CG156" s="112">
        <f t="shared" si="270"/>
        <v>0.81739130434782614</v>
      </c>
      <c r="CH156" s="87">
        <f t="shared" si="271"/>
        <v>21</v>
      </c>
      <c r="CI156" s="31">
        <f t="shared" si="272"/>
        <v>26</v>
      </c>
      <c r="CJ156" s="31">
        <f t="shared" si="273"/>
        <v>0</v>
      </c>
      <c r="CK156" s="31">
        <f t="shared" si="274"/>
        <v>0</v>
      </c>
      <c r="CL156" s="31">
        <f t="shared" si="275"/>
        <v>0</v>
      </c>
      <c r="CM156" s="113">
        <f t="shared" si="276"/>
        <v>0</v>
      </c>
      <c r="CN156" s="31">
        <f t="shared" si="277"/>
        <v>0</v>
      </c>
      <c r="CO156" s="31">
        <f t="shared" si="278"/>
        <v>0</v>
      </c>
      <c r="CP156" s="31">
        <f t="shared" si="279"/>
        <v>0</v>
      </c>
      <c r="CQ156" s="31">
        <f t="shared" si="280"/>
        <v>0</v>
      </c>
      <c r="CU156" s="88">
        <f t="shared" si="264"/>
        <v>0</v>
      </c>
      <c r="DC156" s="88">
        <f t="shared" si="281"/>
        <v>0</v>
      </c>
      <c r="DH156" s="32">
        <v>1</v>
      </c>
      <c r="DI156" s="32">
        <v>5</v>
      </c>
      <c r="DJ156" s="32">
        <v>5</v>
      </c>
      <c r="DK156" s="88">
        <f t="shared" si="282"/>
        <v>100</v>
      </c>
      <c r="DL156" s="32">
        <v>19</v>
      </c>
      <c r="DM156" s="32">
        <v>36</v>
      </c>
      <c r="DN156" s="32">
        <v>44</v>
      </c>
      <c r="DO156" s="32">
        <v>1</v>
      </c>
      <c r="DP156" s="32">
        <v>6</v>
      </c>
      <c r="DQ156" s="32">
        <v>6</v>
      </c>
      <c r="DR156" s="32">
        <v>6</v>
      </c>
      <c r="DS156" s="88">
        <f t="shared" si="283"/>
        <v>111</v>
      </c>
      <c r="DT156" s="32">
        <v>3</v>
      </c>
      <c r="DU156" s="32">
        <v>37</v>
      </c>
      <c r="DV156" s="32">
        <v>69</v>
      </c>
      <c r="DW156" s="32">
        <v>2</v>
      </c>
      <c r="EA156" s="88">
        <f t="shared" si="284"/>
        <v>0</v>
      </c>
      <c r="EI156" s="88">
        <f t="shared" si="285"/>
        <v>0</v>
      </c>
      <c r="EQ156" s="88">
        <f t="shared" si="286"/>
        <v>0</v>
      </c>
      <c r="EY156" s="88">
        <f t="shared" si="287"/>
        <v>0</v>
      </c>
      <c r="FG156" s="88">
        <f t="shared" si="288"/>
        <v>0</v>
      </c>
      <c r="FO156" s="88">
        <f t="shared" si="289"/>
        <v>0</v>
      </c>
      <c r="FW156" s="110">
        <f t="shared" si="290"/>
        <v>0</v>
      </c>
      <c r="GB156" s="110">
        <f t="shared" si="291"/>
        <v>0</v>
      </c>
      <c r="GC156" s="110">
        <f t="shared" si="292"/>
        <v>0</v>
      </c>
      <c r="GD156" s="110">
        <f t="shared" si="293"/>
        <v>0</v>
      </c>
      <c r="GE156" s="110">
        <f t="shared" si="294"/>
        <v>0</v>
      </c>
      <c r="GF156" s="110">
        <f t="shared" si="295"/>
        <v>0</v>
      </c>
      <c r="GG156" s="110">
        <f t="shared" si="296"/>
        <v>0</v>
      </c>
      <c r="GH156" s="110">
        <f t="shared" si="297"/>
        <v>0</v>
      </c>
      <c r="GI156" s="110">
        <f t="shared" si="298"/>
        <v>0</v>
      </c>
      <c r="GJ156" s="114">
        <f t="shared" si="262"/>
        <v>0.38601134215500948</v>
      </c>
      <c r="GK156" s="90">
        <f t="shared" si="263"/>
        <v>0.42567567567567566</v>
      </c>
      <c r="GL156" s="2" t="s">
        <v>1576</v>
      </c>
      <c r="GM156" s="2" t="s">
        <v>1577</v>
      </c>
      <c r="GN156" s="2" t="s">
        <v>1578</v>
      </c>
      <c r="GO156" s="2" t="s">
        <v>1579</v>
      </c>
      <c r="GP156" s="92" t="s">
        <v>1465</v>
      </c>
      <c r="GQ156" s="2" t="s">
        <v>1365</v>
      </c>
      <c r="GR156" s="115">
        <v>160</v>
      </c>
      <c r="GS156" s="31">
        <f t="shared" si="299"/>
        <v>7</v>
      </c>
      <c r="GT156" s="31">
        <f t="shared" si="300"/>
        <v>11</v>
      </c>
      <c r="GU156" s="31">
        <f t="shared" si="301"/>
        <v>11</v>
      </c>
      <c r="GV156" s="31">
        <f t="shared" si="302"/>
        <v>211</v>
      </c>
      <c r="GW156" s="31">
        <f t="shared" si="303"/>
        <v>116</v>
      </c>
      <c r="GX156" s="31">
        <f t="shared" si="304"/>
        <v>189</v>
      </c>
    </row>
    <row r="157" spans="1:206" ht="15.75" hidden="1" customHeight="1" x14ac:dyDescent="0.25">
      <c r="A157" s="22" t="s">
        <v>1114</v>
      </c>
      <c r="B157" s="2" t="s">
        <v>137</v>
      </c>
      <c r="C157" s="116" t="s">
        <v>980</v>
      </c>
      <c r="D157" s="35" t="s">
        <v>137</v>
      </c>
      <c r="E157" s="117">
        <v>56</v>
      </c>
      <c r="F157" s="117">
        <v>219</v>
      </c>
      <c r="G157" s="117">
        <v>419</v>
      </c>
      <c r="H157" s="117">
        <v>694</v>
      </c>
      <c r="I157" s="95">
        <v>42</v>
      </c>
      <c r="J157" s="118">
        <v>61</v>
      </c>
      <c r="K157" s="118">
        <v>194</v>
      </c>
      <c r="L157" s="118">
        <v>470</v>
      </c>
      <c r="M157" s="118">
        <v>725</v>
      </c>
      <c r="N157" s="119">
        <v>128</v>
      </c>
      <c r="O157" s="119">
        <v>7</v>
      </c>
      <c r="P157" s="120">
        <v>578</v>
      </c>
      <c r="Q157" s="120">
        <v>823</v>
      </c>
      <c r="R157" s="120">
        <v>569</v>
      </c>
      <c r="S157" s="70">
        <f t="shared" si="245"/>
        <v>0.10553633217993079</v>
      </c>
      <c r="T157" s="70">
        <f t="shared" si="246"/>
        <v>0.23572296476306198</v>
      </c>
      <c r="U157" s="70">
        <f t="shared" si="247"/>
        <v>0.30304568527918779</v>
      </c>
      <c r="V157" s="70">
        <f t="shared" si="248"/>
        <v>0.38505747126436779</v>
      </c>
      <c r="W157" s="70">
        <f t="shared" si="249"/>
        <v>0.60105448154657293</v>
      </c>
      <c r="X157" s="121">
        <v>759</v>
      </c>
      <c r="Y157" s="121">
        <v>578</v>
      </c>
      <c r="Z157" s="121">
        <v>823</v>
      </c>
      <c r="AA157" s="121">
        <v>569</v>
      </c>
      <c r="AB157" s="121">
        <v>200</v>
      </c>
      <c r="AC157" s="121">
        <v>137</v>
      </c>
      <c r="AD157" s="17">
        <v>21</v>
      </c>
      <c r="AE157" s="17">
        <v>28</v>
      </c>
      <c r="AF157" s="100">
        <v>42</v>
      </c>
      <c r="AG157" s="101">
        <v>69</v>
      </c>
      <c r="AH157" s="101">
        <v>205</v>
      </c>
      <c r="AI157" s="101">
        <v>456</v>
      </c>
      <c r="AJ157" s="101">
        <v>20</v>
      </c>
      <c r="AK157" s="101">
        <f t="shared" si="250"/>
        <v>750</v>
      </c>
      <c r="AL157" s="101">
        <f t="shared" si="251"/>
        <v>111</v>
      </c>
      <c r="AM157" s="101">
        <v>131</v>
      </c>
      <c r="AN157" s="102">
        <v>16</v>
      </c>
      <c r="AO157" s="103">
        <v>48</v>
      </c>
      <c r="AP157" s="74">
        <f t="shared" si="252"/>
        <v>0.11937716262975778</v>
      </c>
      <c r="AQ157" s="74">
        <f t="shared" si="253"/>
        <v>0.24908869987849333</v>
      </c>
      <c r="AR157" s="104">
        <f t="shared" si="254"/>
        <v>0.31421319796954317</v>
      </c>
      <c r="AS157" s="104">
        <f t="shared" si="255"/>
        <v>0.39511494252873564</v>
      </c>
      <c r="AT157" s="104">
        <f t="shared" si="256"/>
        <v>0.60632688927943756</v>
      </c>
      <c r="AU157" s="105">
        <v>605</v>
      </c>
      <c r="AV157" s="105">
        <v>778</v>
      </c>
      <c r="AW157" s="105">
        <v>604</v>
      </c>
      <c r="AX157" s="100">
        <v>53</v>
      </c>
      <c r="AY157" s="106">
        <v>923</v>
      </c>
      <c r="AZ157" s="106">
        <v>79</v>
      </c>
      <c r="BA157" s="106">
        <v>240</v>
      </c>
      <c r="BB157" s="106">
        <v>576</v>
      </c>
      <c r="BC157" s="106">
        <v>28</v>
      </c>
      <c r="BD157" s="107">
        <v>169</v>
      </c>
      <c r="BE157" s="108">
        <v>23</v>
      </c>
      <c r="BF157" s="82">
        <f t="shared" si="257"/>
        <v>0.13079470198675497</v>
      </c>
      <c r="BG157" s="82">
        <f t="shared" si="258"/>
        <v>0.30848329048843187</v>
      </c>
      <c r="BH157" s="83">
        <f t="shared" si="259"/>
        <v>0.36537493709109209</v>
      </c>
      <c r="BI157" s="83">
        <f t="shared" si="260"/>
        <v>0.46782357194504698</v>
      </c>
      <c r="BJ157" s="83">
        <f t="shared" si="261"/>
        <v>0.67272727272727273</v>
      </c>
      <c r="BK157" s="2">
        <v>609</v>
      </c>
      <c r="BL157" s="2">
        <v>850</v>
      </c>
      <c r="BM157" s="2">
        <v>609</v>
      </c>
      <c r="BN157" s="2">
        <v>417</v>
      </c>
      <c r="BO157" s="2">
        <v>206</v>
      </c>
      <c r="BP157" s="2">
        <v>193</v>
      </c>
      <c r="BQ157" s="109">
        <v>23</v>
      </c>
      <c r="BR157" s="109">
        <v>60</v>
      </c>
      <c r="BS157" s="110">
        <v>53</v>
      </c>
      <c r="BT157" s="109">
        <v>85</v>
      </c>
      <c r="BU157" s="109">
        <v>327</v>
      </c>
      <c r="BV157" s="109">
        <v>663</v>
      </c>
      <c r="BW157" s="109">
        <v>38</v>
      </c>
      <c r="BX157" s="84">
        <f t="shared" si="265"/>
        <v>1113</v>
      </c>
      <c r="BY157" s="111">
        <v>4</v>
      </c>
      <c r="BZ157" s="109">
        <v>142</v>
      </c>
      <c r="CA157" s="109">
        <v>38</v>
      </c>
      <c r="CB157" s="2">
        <v>22</v>
      </c>
      <c r="CC157" s="112">
        <f t="shared" si="266"/>
        <v>0.13957307060755336</v>
      </c>
      <c r="CD157" s="112">
        <f t="shared" si="267"/>
        <v>0.38470588235294118</v>
      </c>
      <c r="CE157" s="112">
        <f t="shared" si="268"/>
        <v>0.45116054158607349</v>
      </c>
      <c r="CF157" s="112">
        <f t="shared" si="269"/>
        <v>0.58122001370801923</v>
      </c>
      <c r="CG157" s="112">
        <f t="shared" si="270"/>
        <v>0.85550082101806235</v>
      </c>
      <c r="CH157" s="87">
        <f t="shared" si="271"/>
        <v>88</v>
      </c>
      <c r="CI157" s="31">
        <f t="shared" si="272"/>
        <v>130</v>
      </c>
      <c r="CJ157" s="31">
        <f t="shared" si="273"/>
        <v>1</v>
      </c>
      <c r="CK157" s="31">
        <f t="shared" si="274"/>
        <v>5</v>
      </c>
      <c r="CL157" s="31">
        <f t="shared" si="275"/>
        <v>6</v>
      </c>
      <c r="CM157" s="113">
        <f t="shared" si="276"/>
        <v>82</v>
      </c>
      <c r="CN157" s="31">
        <f t="shared" si="277"/>
        <v>6</v>
      </c>
      <c r="CO157" s="31">
        <f t="shared" si="278"/>
        <v>31</v>
      </c>
      <c r="CP157" s="31">
        <f t="shared" si="279"/>
        <v>45</v>
      </c>
      <c r="CQ157" s="31">
        <f t="shared" si="280"/>
        <v>0</v>
      </c>
      <c r="CR157" s="32">
        <v>1</v>
      </c>
      <c r="CS157" s="32">
        <v>5</v>
      </c>
      <c r="CT157" s="32">
        <v>6</v>
      </c>
      <c r="CU157" s="88">
        <f t="shared" si="264"/>
        <v>82</v>
      </c>
      <c r="CV157" s="32">
        <v>6</v>
      </c>
      <c r="CW157" s="32">
        <v>31</v>
      </c>
      <c r="CX157" s="32">
        <v>45</v>
      </c>
      <c r="CY157" s="32">
        <v>0</v>
      </c>
      <c r="DC157" s="88">
        <f t="shared" si="281"/>
        <v>0</v>
      </c>
      <c r="DH157" s="32">
        <v>2</v>
      </c>
      <c r="DI157" s="32">
        <v>16</v>
      </c>
      <c r="DJ157" s="32">
        <v>4</v>
      </c>
      <c r="DK157" s="88">
        <f t="shared" si="282"/>
        <v>264</v>
      </c>
      <c r="DL157" s="32">
        <v>37</v>
      </c>
      <c r="DM157" s="32">
        <v>124</v>
      </c>
      <c r="DN157" s="32">
        <v>99</v>
      </c>
      <c r="DO157" s="32">
        <v>4</v>
      </c>
      <c r="DP157" s="32">
        <v>16</v>
      </c>
      <c r="DQ157" s="32">
        <v>28</v>
      </c>
      <c r="DR157" s="32">
        <v>21</v>
      </c>
      <c r="DS157" s="88">
        <f t="shared" si="283"/>
        <v>601</v>
      </c>
      <c r="DT157" s="32">
        <v>3</v>
      </c>
      <c r="DU157" s="32">
        <v>93</v>
      </c>
      <c r="DV157" s="32">
        <v>477</v>
      </c>
      <c r="DW157" s="32">
        <v>28</v>
      </c>
      <c r="DX157" s="32">
        <v>1</v>
      </c>
      <c r="DY157" s="32">
        <v>2</v>
      </c>
      <c r="DZ157" s="32">
        <v>2</v>
      </c>
      <c r="EA157" s="88">
        <f t="shared" si="284"/>
        <v>32</v>
      </c>
      <c r="EB157" s="32">
        <v>5</v>
      </c>
      <c r="EC157" s="32">
        <v>16</v>
      </c>
      <c r="ED157" s="32">
        <v>11</v>
      </c>
      <c r="EF157" s="32">
        <v>2</v>
      </c>
      <c r="EG157" s="32">
        <v>6</v>
      </c>
      <c r="EH157" s="32">
        <v>17</v>
      </c>
      <c r="EI157" s="88">
        <f t="shared" si="285"/>
        <v>82</v>
      </c>
      <c r="EJ157" s="32">
        <v>33</v>
      </c>
      <c r="EK157" s="32">
        <v>31</v>
      </c>
      <c r="EL157" s="32">
        <v>15</v>
      </c>
      <c r="EM157" s="32">
        <v>3</v>
      </c>
      <c r="EQ157" s="88">
        <f t="shared" si="286"/>
        <v>0</v>
      </c>
      <c r="EV157" s="32">
        <v>1</v>
      </c>
      <c r="EW157" s="32">
        <v>3</v>
      </c>
      <c r="EX157" s="32">
        <v>3</v>
      </c>
      <c r="EY157" s="88">
        <f t="shared" si="287"/>
        <v>51</v>
      </c>
      <c r="EZ157" s="32">
        <v>1</v>
      </c>
      <c r="FA157" s="32">
        <v>32</v>
      </c>
      <c r="FB157" s="32">
        <v>16</v>
      </c>
      <c r="FC157" s="32">
        <v>2</v>
      </c>
      <c r="FG157" s="88">
        <f t="shared" si="288"/>
        <v>0</v>
      </c>
      <c r="FO157" s="88">
        <f t="shared" si="289"/>
        <v>0</v>
      </c>
      <c r="FW157" s="110">
        <f t="shared" si="290"/>
        <v>0</v>
      </c>
      <c r="GB157" s="110">
        <f t="shared" si="291"/>
        <v>1</v>
      </c>
      <c r="GC157" s="110">
        <f t="shared" si="292"/>
        <v>3</v>
      </c>
      <c r="GD157" s="110">
        <f t="shared" si="293"/>
        <v>3</v>
      </c>
      <c r="GE157" s="110">
        <f t="shared" si="294"/>
        <v>51</v>
      </c>
      <c r="GF157" s="110">
        <f t="shared" si="295"/>
        <v>1</v>
      </c>
      <c r="GG157" s="110">
        <f t="shared" si="296"/>
        <v>32</v>
      </c>
      <c r="GH157" s="110">
        <f t="shared" si="297"/>
        <v>16</v>
      </c>
      <c r="GI157" s="110">
        <f t="shared" si="298"/>
        <v>2</v>
      </c>
      <c r="GJ157" s="114">
        <f t="shared" si="262"/>
        <v>0.4233332373078289</v>
      </c>
      <c r="GK157" s="90">
        <f t="shared" si="263"/>
        <v>0.20585048754062837</v>
      </c>
      <c r="GL157" s="2" t="s">
        <v>1850</v>
      </c>
      <c r="GM157" s="2" t="s">
        <v>2026</v>
      </c>
      <c r="GN157" s="92" t="s">
        <v>2041</v>
      </c>
      <c r="GO157" s="2" t="s">
        <v>2042</v>
      </c>
      <c r="GP157" s="2" t="s">
        <v>1676</v>
      </c>
      <c r="GQ157" s="2" t="s">
        <v>1659</v>
      </c>
      <c r="GR157" s="115">
        <v>854</v>
      </c>
      <c r="GS157" s="31">
        <f t="shared" si="299"/>
        <v>19</v>
      </c>
      <c r="GT157" s="31">
        <f t="shared" si="300"/>
        <v>27</v>
      </c>
      <c r="GU157" s="31">
        <f t="shared" si="301"/>
        <v>46</v>
      </c>
      <c r="GV157" s="31">
        <f t="shared" si="302"/>
        <v>897</v>
      </c>
      <c r="GW157" s="31">
        <f t="shared" si="303"/>
        <v>619</v>
      </c>
      <c r="GX157" s="31">
        <f t="shared" si="304"/>
        <v>852</v>
      </c>
    </row>
    <row r="158" spans="1:206" ht="15.75" hidden="1" customHeight="1" x14ac:dyDescent="0.25">
      <c r="A158" s="22" t="s">
        <v>1114</v>
      </c>
      <c r="B158" s="2" t="s">
        <v>137</v>
      </c>
      <c r="C158" s="116" t="s">
        <v>147</v>
      </c>
      <c r="D158" s="35" t="s">
        <v>137</v>
      </c>
      <c r="E158" s="117">
        <v>9</v>
      </c>
      <c r="F158" s="117">
        <v>87</v>
      </c>
      <c r="G158" s="117">
        <v>162</v>
      </c>
      <c r="H158" s="117">
        <v>258</v>
      </c>
      <c r="I158" s="95">
        <v>21</v>
      </c>
      <c r="J158" s="118">
        <v>22</v>
      </c>
      <c r="K158" s="118">
        <v>105</v>
      </c>
      <c r="L158" s="118">
        <v>184</v>
      </c>
      <c r="M158" s="118">
        <v>311</v>
      </c>
      <c r="N158" s="119">
        <v>30</v>
      </c>
      <c r="O158" s="119">
        <v>19</v>
      </c>
      <c r="P158" s="120">
        <v>313</v>
      </c>
      <c r="Q158" s="120">
        <v>395</v>
      </c>
      <c r="R158" s="120">
        <v>287</v>
      </c>
      <c r="S158" s="70">
        <f t="shared" si="245"/>
        <v>7.0287539936102233E-2</v>
      </c>
      <c r="T158" s="70">
        <f t="shared" si="246"/>
        <v>0.26582278481012656</v>
      </c>
      <c r="U158" s="70">
        <f t="shared" si="247"/>
        <v>0.28241206030150756</v>
      </c>
      <c r="V158" s="70">
        <f t="shared" si="248"/>
        <v>0.37976539589442815</v>
      </c>
      <c r="W158" s="70">
        <f t="shared" si="249"/>
        <v>0.53658536585365857</v>
      </c>
      <c r="X158" s="121">
        <v>407</v>
      </c>
      <c r="Y158" s="121">
        <v>313</v>
      </c>
      <c r="Z158" s="121">
        <v>395</v>
      </c>
      <c r="AA158" s="121">
        <v>287</v>
      </c>
      <c r="AB158" s="121">
        <v>82</v>
      </c>
      <c r="AC158" s="121">
        <v>61</v>
      </c>
      <c r="AD158" s="17">
        <v>17</v>
      </c>
      <c r="AE158" s="17">
        <v>23</v>
      </c>
      <c r="AF158" s="100">
        <v>23</v>
      </c>
      <c r="AG158" s="101">
        <v>24</v>
      </c>
      <c r="AH158" s="101">
        <v>135</v>
      </c>
      <c r="AI158" s="101">
        <v>195</v>
      </c>
      <c r="AJ158" s="101">
        <v>2</v>
      </c>
      <c r="AK158" s="101">
        <f t="shared" si="250"/>
        <v>356</v>
      </c>
      <c r="AL158" s="101">
        <f t="shared" si="251"/>
        <v>21</v>
      </c>
      <c r="AM158" s="101">
        <v>23</v>
      </c>
      <c r="AN158" s="102">
        <v>18</v>
      </c>
      <c r="AO158" s="103">
        <v>50</v>
      </c>
      <c r="AP158" s="74">
        <f t="shared" si="252"/>
        <v>7.6677316293929709E-2</v>
      </c>
      <c r="AQ158" s="74">
        <f t="shared" si="253"/>
        <v>0.34177215189873417</v>
      </c>
      <c r="AR158" s="104">
        <f t="shared" si="254"/>
        <v>0.33467336683417087</v>
      </c>
      <c r="AS158" s="104">
        <f t="shared" si="255"/>
        <v>0.45307917888563048</v>
      </c>
      <c r="AT158" s="104">
        <f t="shared" si="256"/>
        <v>0.60627177700348434</v>
      </c>
      <c r="AU158" s="105">
        <v>298</v>
      </c>
      <c r="AV158" s="105">
        <v>401</v>
      </c>
      <c r="AW158" s="105">
        <v>300</v>
      </c>
      <c r="AX158" s="100">
        <v>24</v>
      </c>
      <c r="AY158" s="106">
        <v>373</v>
      </c>
      <c r="AZ158" s="106">
        <v>28</v>
      </c>
      <c r="BA158" s="106">
        <v>140</v>
      </c>
      <c r="BB158" s="106">
        <v>200</v>
      </c>
      <c r="BC158" s="106">
        <v>5</v>
      </c>
      <c r="BD158" s="107">
        <v>28</v>
      </c>
      <c r="BE158" s="108">
        <v>31</v>
      </c>
      <c r="BF158" s="82">
        <f t="shared" si="257"/>
        <v>9.3333333333333338E-2</v>
      </c>
      <c r="BG158" s="82">
        <f t="shared" si="258"/>
        <v>0.3491271820448878</v>
      </c>
      <c r="BH158" s="83">
        <f t="shared" si="259"/>
        <v>0.34034034034034033</v>
      </c>
      <c r="BI158" s="83">
        <f t="shared" si="260"/>
        <v>0.44635193133047213</v>
      </c>
      <c r="BJ158" s="83">
        <f t="shared" si="261"/>
        <v>0.57718120805369133</v>
      </c>
      <c r="BK158" s="2">
        <v>267</v>
      </c>
      <c r="BL158" s="2">
        <v>370</v>
      </c>
      <c r="BM158" s="2">
        <v>302</v>
      </c>
      <c r="BN158" s="2">
        <v>196</v>
      </c>
      <c r="BO158" s="2">
        <v>103</v>
      </c>
      <c r="BP158" s="2">
        <v>94</v>
      </c>
      <c r="BQ158" s="109">
        <v>21</v>
      </c>
      <c r="BR158" s="109">
        <v>31</v>
      </c>
      <c r="BS158" s="110">
        <v>28</v>
      </c>
      <c r="BT158" s="109">
        <v>34</v>
      </c>
      <c r="BU158" s="109">
        <v>158</v>
      </c>
      <c r="BV158" s="109">
        <v>268</v>
      </c>
      <c r="BW158" s="109">
        <v>11</v>
      </c>
      <c r="BX158" s="84">
        <f t="shared" si="265"/>
        <v>471</v>
      </c>
      <c r="BY158" s="111">
        <v>13</v>
      </c>
      <c r="BZ158" s="109">
        <v>46</v>
      </c>
      <c r="CA158" s="109">
        <v>11</v>
      </c>
      <c r="CB158" s="2">
        <v>56</v>
      </c>
      <c r="CC158" s="112">
        <f t="shared" si="266"/>
        <v>0.12734082397003746</v>
      </c>
      <c r="CD158" s="112">
        <f t="shared" si="267"/>
        <v>0.42702702702702705</v>
      </c>
      <c r="CE158" s="112">
        <f t="shared" si="268"/>
        <v>0.44089456869009586</v>
      </c>
      <c r="CF158" s="112">
        <f t="shared" si="269"/>
        <v>0.56547619047619047</v>
      </c>
      <c r="CG158" s="112">
        <f t="shared" si="270"/>
        <v>0.73509933774834435</v>
      </c>
      <c r="CH158" s="87">
        <f t="shared" si="271"/>
        <v>80</v>
      </c>
      <c r="CI158" s="31">
        <f t="shared" si="272"/>
        <v>81</v>
      </c>
      <c r="CJ158" s="31">
        <f t="shared" si="273"/>
        <v>1</v>
      </c>
      <c r="CK158" s="31">
        <f t="shared" si="274"/>
        <v>2</v>
      </c>
      <c r="CL158" s="31">
        <f t="shared" si="275"/>
        <v>6</v>
      </c>
      <c r="CM158" s="113">
        <f t="shared" si="276"/>
        <v>58</v>
      </c>
      <c r="CN158" s="31">
        <f t="shared" si="277"/>
        <v>5</v>
      </c>
      <c r="CO158" s="31">
        <f t="shared" si="278"/>
        <v>10</v>
      </c>
      <c r="CP158" s="31">
        <f t="shared" si="279"/>
        <v>7</v>
      </c>
      <c r="CQ158" s="31">
        <f t="shared" si="280"/>
        <v>36</v>
      </c>
      <c r="CR158" s="32">
        <v>1</v>
      </c>
      <c r="CS158" s="32">
        <v>2</v>
      </c>
      <c r="CT158" s="32">
        <v>6</v>
      </c>
      <c r="CU158" s="88">
        <f t="shared" si="264"/>
        <v>58</v>
      </c>
      <c r="CV158" s="32">
        <v>5</v>
      </c>
      <c r="CW158" s="32">
        <v>10</v>
      </c>
      <c r="CX158" s="32">
        <v>7</v>
      </c>
      <c r="CY158" s="32">
        <v>36</v>
      </c>
      <c r="DC158" s="88">
        <f t="shared" si="281"/>
        <v>0</v>
      </c>
      <c r="DH158" s="32">
        <v>1</v>
      </c>
      <c r="DI158" s="32">
        <v>8</v>
      </c>
      <c r="DJ158" s="32">
        <v>4</v>
      </c>
      <c r="DK158" s="88">
        <f t="shared" si="282"/>
        <v>150</v>
      </c>
      <c r="DL158" s="32">
        <v>20</v>
      </c>
      <c r="DM158" s="32">
        <v>64</v>
      </c>
      <c r="DN158" s="32">
        <v>62</v>
      </c>
      <c r="DO158" s="32">
        <v>4</v>
      </c>
      <c r="DP158" s="32">
        <v>17</v>
      </c>
      <c r="DQ158" s="32">
        <v>19</v>
      </c>
      <c r="DR158" s="32">
        <v>16</v>
      </c>
      <c r="DS158" s="88">
        <f t="shared" si="283"/>
        <v>267</v>
      </c>
      <c r="DT158" s="32">
        <v>6</v>
      </c>
      <c r="DU158" s="32">
        <v>67</v>
      </c>
      <c r="DV158" s="32">
        <v>188</v>
      </c>
      <c r="DW158" s="32">
        <v>6</v>
      </c>
      <c r="DX158" s="32">
        <v>1</v>
      </c>
      <c r="DY158" s="32">
        <v>1</v>
      </c>
      <c r="DZ158" s="32">
        <v>1</v>
      </c>
      <c r="EA158" s="88">
        <f t="shared" si="284"/>
        <v>11</v>
      </c>
      <c r="EB158" s="32">
        <v>3</v>
      </c>
      <c r="EC158" s="32">
        <v>1</v>
      </c>
      <c r="ED158" s="32">
        <v>6</v>
      </c>
      <c r="EE158" s="32">
        <v>1</v>
      </c>
      <c r="EI158" s="88">
        <f t="shared" si="285"/>
        <v>0</v>
      </c>
      <c r="EQ158" s="88">
        <f t="shared" si="286"/>
        <v>0</v>
      </c>
      <c r="EV158" s="32">
        <v>1</v>
      </c>
      <c r="EW158" s="32">
        <v>1</v>
      </c>
      <c r="EX158" s="32">
        <v>1</v>
      </c>
      <c r="EY158" s="88">
        <f t="shared" si="287"/>
        <v>12</v>
      </c>
      <c r="EZ158" s="32">
        <v>0</v>
      </c>
      <c r="FA158" s="32">
        <v>7</v>
      </c>
      <c r="FB158" s="32">
        <v>5</v>
      </c>
      <c r="FC158" s="32">
        <v>0</v>
      </c>
      <c r="FG158" s="88">
        <f t="shared" si="288"/>
        <v>0</v>
      </c>
      <c r="FO158" s="88">
        <f t="shared" si="289"/>
        <v>0</v>
      </c>
      <c r="FW158" s="110">
        <f t="shared" si="290"/>
        <v>0</v>
      </c>
      <c r="GB158" s="110">
        <f t="shared" si="291"/>
        <v>1</v>
      </c>
      <c r="GC158" s="110">
        <f t="shared" si="292"/>
        <v>1</v>
      </c>
      <c r="GD158" s="110">
        <f t="shared" si="293"/>
        <v>1</v>
      </c>
      <c r="GE158" s="110">
        <f t="shared" si="294"/>
        <v>12</v>
      </c>
      <c r="GF158" s="110">
        <f t="shared" si="295"/>
        <v>0</v>
      </c>
      <c r="GG158" s="110">
        <f t="shared" si="296"/>
        <v>7</v>
      </c>
      <c r="GH158" s="110">
        <f t="shared" si="297"/>
        <v>5</v>
      </c>
      <c r="GI158" s="110">
        <f t="shared" si="298"/>
        <v>0</v>
      </c>
      <c r="GJ158" s="114">
        <f t="shared" si="262"/>
        <v>0.3699578567128235</v>
      </c>
      <c r="GK158" s="90">
        <f t="shared" si="263"/>
        <v>0.26273458445040215</v>
      </c>
      <c r="GL158" s="2" t="s">
        <v>1847</v>
      </c>
      <c r="GM158" s="92" t="s">
        <v>1848</v>
      </c>
      <c r="GN158" s="92" t="s">
        <v>1849</v>
      </c>
      <c r="GO158" s="2" t="s">
        <v>1850</v>
      </c>
      <c r="GP158" s="92" t="s">
        <v>1666</v>
      </c>
      <c r="GQ158" s="2" t="s">
        <v>1383</v>
      </c>
      <c r="GR158" s="115">
        <v>365</v>
      </c>
      <c r="GS158" s="31">
        <f t="shared" si="299"/>
        <v>19</v>
      </c>
      <c r="GT158" s="31">
        <f t="shared" si="300"/>
        <v>21</v>
      </c>
      <c r="GU158" s="31">
        <f t="shared" si="301"/>
        <v>28</v>
      </c>
      <c r="GV158" s="31">
        <f t="shared" si="302"/>
        <v>428</v>
      </c>
      <c r="GW158" s="31">
        <f t="shared" si="303"/>
        <v>267</v>
      </c>
      <c r="GX158" s="31">
        <f t="shared" si="304"/>
        <v>399</v>
      </c>
    </row>
    <row r="159" spans="1:206" ht="15.75" hidden="1" customHeight="1" x14ac:dyDescent="0.25">
      <c r="A159" s="22" t="s">
        <v>1114</v>
      </c>
      <c r="B159" s="2" t="s">
        <v>137</v>
      </c>
      <c r="C159" s="116" t="s">
        <v>148</v>
      </c>
      <c r="D159" s="35" t="s">
        <v>137</v>
      </c>
      <c r="E159" s="117">
        <v>8</v>
      </c>
      <c r="F159" s="117">
        <v>114</v>
      </c>
      <c r="G159" s="117">
        <v>191</v>
      </c>
      <c r="H159" s="117">
        <v>313</v>
      </c>
      <c r="I159" s="95">
        <v>25</v>
      </c>
      <c r="J159" s="118">
        <v>27</v>
      </c>
      <c r="K159" s="118">
        <v>74</v>
      </c>
      <c r="L159" s="118">
        <v>224</v>
      </c>
      <c r="M159" s="118">
        <v>325</v>
      </c>
      <c r="N159" s="119">
        <v>72</v>
      </c>
      <c r="O159" s="119">
        <v>22</v>
      </c>
      <c r="P159" s="120">
        <v>295</v>
      </c>
      <c r="Q159" s="120">
        <v>373</v>
      </c>
      <c r="R159" s="120">
        <v>224</v>
      </c>
      <c r="S159" s="70">
        <f t="shared" si="245"/>
        <v>9.152542372881356E-2</v>
      </c>
      <c r="T159" s="70">
        <f t="shared" si="246"/>
        <v>0.19839142091152814</v>
      </c>
      <c r="U159" s="70">
        <f t="shared" si="247"/>
        <v>0.28363228699551568</v>
      </c>
      <c r="V159" s="70">
        <f t="shared" si="248"/>
        <v>0.37855946398659968</v>
      </c>
      <c r="W159" s="70">
        <f t="shared" si="249"/>
        <v>0.6785714285714286</v>
      </c>
      <c r="X159" s="121">
        <v>344</v>
      </c>
      <c r="Y159" s="121">
        <v>295</v>
      </c>
      <c r="Z159" s="121">
        <v>373</v>
      </c>
      <c r="AA159" s="121">
        <v>224</v>
      </c>
      <c r="AB159" s="121">
        <v>109</v>
      </c>
      <c r="AC159" s="121">
        <v>56</v>
      </c>
      <c r="AD159" s="17">
        <v>16</v>
      </c>
      <c r="AE159" s="17">
        <v>20</v>
      </c>
      <c r="AF159" s="100">
        <v>23</v>
      </c>
      <c r="AG159" s="101">
        <v>19</v>
      </c>
      <c r="AH159" s="101">
        <v>98</v>
      </c>
      <c r="AI159" s="101">
        <v>197</v>
      </c>
      <c r="AJ159" s="101">
        <v>7</v>
      </c>
      <c r="AK159" s="101">
        <f t="shared" si="250"/>
        <v>321</v>
      </c>
      <c r="AL159" s="101">
        <f t="shared" si="251"/>
        <v>62</v>
      </c>
      <c r="AM159" s="101">
        <v>69</v>
      </c>
      <c r="AN159" s="102">
        <v>12</v>
      </c>
      <c r="AO159" s="103">
        <v>33</v>
      </c>
      <c r="AP159" s="74">
        <f t="shared" si="252"/>
        <v>6.4406779661016947E-2</v>
      </c>
      <c r="AQ159" s="74">
        <f t="shared" si="253"/>
        <v>0.26273458445040215</v>
      </c>
      <c r="AR159" s="104">
        <f t="shared" si="254"/>
        <v>0.28251121076233182</v>
      </c>
      <c r="AS159" s="104">
        <f t="shared" si="255"/>
        <v>0.39028475711892796</v>
      </c>
      <c r="AT159" s="104">
        <f t="shared" si="256"/>
        <v>0.6026785714285714</v>
      </c>
      <c r="AU159" s="105">
        <v>271</v>
      </c>
      <c r="AV159" s="105">
        <v>356</v>
      </c>
      <c r="AW159" s="105">
        <v>246</v>
      </c>
      <c r="AX159" s="100">
        <v>28</v>
      </c>
      <c r="AY159" s="106">
        <v>384</v>
      </c>
      <c r="AZ159" s="106">
        <v>14</v>
      </c>
      <c r="BA159" s="106">
        <v>113</v>
      </c>
      <c r="BB159" s="106">
        <v>249</v>
      </c>
      <c r="BC159" s="106">
        <v>8</v>
      </c>
      <c r="BD159" s="107">
        <v>81</v>
      </c>
      <c r="BE159" s="108">
        <v>15</v>
      </c>
      <c r="BF159" s="82">
        <f t="shared" si="257"/>
        <v>5.6910569105691054E-2</v>
      </c>
      <c r="BG159" s="82">
        <f t="shared" si="258"/>
        <v>0.31741573033707865</v>
      </c>
      <c r="BH159" s="83">
        <f t="shared" si="259"/>
        <v>0.33791523482245134</v>
      </c>
      <c r="BI159" s="83">
        <f t="shared" si="260"/>
        <v>0.44816586921850082</v>
      </c>
      <c r="BJ159" s="83">
        <f t="shared" si="261"/>
        <v>0.61992619926199266</v>
      </c>
      <c r="BK159" s="2">
        <v>241</v>
      </c>
      <c r="BL159" s="2">
        <v>340</v>
      </c>
      <c r="BM159" s="2">
        <v>236</v>
      </c>
      <c r="BN159" s="2">
        <v>152</v>
      </c>
      <c r="BO159" s="2">
        <v>92</v>
      </c>
      <c r="BP159" s="2">
        <v>67</v>
      </c>
      <c r="BQ159" s="109">
        <v>17</v>
      </c>
      <c r="BR159" s="109">
        <v>31</v>
      </c>
      <c r="BS159" s="110">
        <v>29</v>
      </c>
      <c r="BT159" s="109">
        <v>22</v>
      </c>
      <c r="BU159" s="109">
        <v>138</v>
      </c>
      <c r="BV159" s="109">
        <v>289</v>
      </c>
      <c r="BW159" s="109">
        <v>16</v>
      </c>
      <c r="BX159" s="84">
        <f t="shared" si="265"/>
        <v>465</v>
      </c>
      <c r="BY159" s="111">
        <v>5</v>
      </c>
      <c r="BZ159" s="109">
        <v>58</v>
      </c>
      <c r="CA159" s="109">
        <v>16</v>
      </c>
      <c r="CB159" s="2">
        <v>14</v>
      </c>
      <c r="CC159" s="112">
        <f t="shared" si="266"/>
        <v>9.1286307053941904E-2</v>
      </c>
      <c r="CD159" s="112">
        <f t="shared" si="267"/>
        <v>0.40588235294117647</v>
      </c>
      <c r="CE159" s="112">
        <f t="shared" si="268"/>
        <v>0.47858017135862913</v>
      </c>
      <c r="CF159" s="112">
        <f t="shared" si="269"/>
        <v>0.640625</v>
      </c>
      <c r="CG159" s="112">
        <f t="shared" si="270"/>
        <v>0.97881355932203384</v>
      </c>
      <c r="CH159" s="87">
        <f t="shared" si="271"/>
        <v>5</v>
      </c>
      <c r="CI159" s="31">
        <f t="shared" si="272"/>
        <v>25</v>
      </c>
      <c r="CJ159" s="31">
        <f t="shared" si="273"/>
        <v>1</v>
      </c>
      <c r="CK159" s="31">
        <f t="shared" si="274"/>
        <v>2</v>
      </c>
      <c r="CL159" s="31">
        <f t="shared" si="275"/>
        <v>4</v>
      </c>
      <c r="CM159" s="113">
        <f t="shared" si="276"/>
        <v>33</v>
      </c>
      <c r="CN159" s="31">
        <f t="shared" si="277"/>
        <v>6</v>
      </c>
      <c r="CO159" s="31">
        <f t="shared" si="278"/>
        <v>10</v>
      </c>
      <c r="CP159" s="31">
        <f t="shared" si="279"/>
        <v>17</v>
      </c>
      <c r="CQ159" s="31">
        <f t="shared" si="280"/>
        <v>0</v>
      </c>
      <c r="CR159" s="32">
        <v>1</v>
      </c>
      <c r="CS159" s="32">
        <v>2</v>
      </c>
      <c r="CT159" s="32">
        <v>4</v>
      </c>
      <c r="CU159" s="88">
        <f t="shared" si="264"/>
        <v>33</v>
      </c>
      <c r="CV159" s="32">
        <v>6</v>
      </c>
      <c r="CW159" s="32">
        <v>10</v>
      </c>
      <c r="CX159" s="32">
        <v>17</v>
      </c>
      <c r="CY159" s="32">
        <v>0</v>
      </c>
      <c r="DC159" s="88">
        <f t="shared" si="281"/>
        <v>0</v>
      </c>
      <c r="DH159" s="32">
        <v>1</v>
      </c>
      <c r="DI159" s="32">
        <v>11</v>
      </c>
      <c r="DJ159" s="32">
        <v>9</v>
      </c>
      <c r="DK159" s="88">
        <f t="shared" si="282"/>
        <v>194</v>
      </c>
      <c r="DL159" s="32">
        <v>8</v>
      </c>
      <c r="DM159" s="32">
        <v>43</v>
      </c>
      <c r="DN159" s="32">
        <v>131</v>
      </c>
      <c r="DO159" s="32">
        <v>12</v>
      </c>
      <c r="DP159" s="32">
        <v>15</v>
      </c>
      <c r="DQ159" s="32">
        <v>18</v>
      </c>
      <c r="DR159" s="32">
        <v>16</v>
      </c>
      <c r="DS159" s="88">
        <f t="shared" si="283"/>
        <v>238</v>
      </c>
      <c r="DT159" s="32">
        <v>8</v>
      </c>
      <c r="DU159" s="32">
        <v>85</v>
      </c>
      <c r="DV159" s="32">
        <v>141</v>
      </c>
      <c r="DW159" s="32">
        <v>4</v>
      </c>
      <c r="EA159" s="88">
        <f t="shared" si="284"/>
        <v>0</v>
      </c>
      <c r="EI159" s="88">
        <f t="shared" si="285"/>
        <v>0</v>
      </c>
      <c r="EQ159" s="88">
        <f t="shared" si="286"/>
        <v>0</v>
      </c>
      <c r="EY159" s="88">
        <f t="shared" si="287"/>
        <v>0</v>
      </c>
      <c r="FG159" s="88">
        <f t="shared" si="288"/>
        <v>0</v>
      </c>
      <c r="FO159" s="88">
        <f t="shared" si="289"/>
        <v>0</v>
      </c>
      <c r="FW159" s="110">
        <f t="shared" si="290"/>
        <v>0</v>
      </c>
      <c r="GB159" s="110">
        <f t="shared" si="291"/>
        <v>0</v>
      </c>
      <c r="GC159" s="110">
        <f t="shared" si="292"/>
        <v>0</v>
      </c>
      <c r="GD159" s="110">
        <f t="shared" si="293"/>
        <v>0</v>
      </c>
      <c r="GE159" s="110">
        <f t="shared" si="294"/>
        <v>0</v>
      </c>
      <c r="GF159" s="110">
        <f t="shared" si="295"/>
        <v>0</v>
      </c>
      <c r="GG159" s="110">
        <f t="shared" si="296"/>
        <v>0</v>
      </c>
      <c r="GH159" s="110">
        <f t="shared" si="297"/>
        <v>0</v>
      </c>
      <c r="GI159" s="110">
        <f t="shared" si="298"/>
        <v>0</v>
      </c>
      <c r="GJ159" s="114">
        <f t="shared" si="262"/>
        <v>0.44246208742194454</v>
      </c>
      <c r="GK159" s="90">
        <f t="shared" si="263"/>
        <v>0.2109375</v>
      </c>
      <c r="GL159" s="92" t="s">
        <v>1950</v>
      </c>
      <c r="GM159" s="92" t="s">
        <v>2017</v>
      </c>
      <c r="GN159" s="2" t="s">
        <v>1961</v>
      </c>
      <c r="GO159" s="2" t="s">
        <v>1692</v>
      </c>
      <c r="GP159" s="92" t="s">
        <v>1358</v>
      </c>
      <c r="GQ159" s="2" t="s">
        <v>1510</v>
      </c>
      <c r="GR159" s="115">
        <v>322</v>
      </c>
      <c r="GS159" s="31">
        <f t="shared" si="299"/>
        <v>16</v>
      </c>
      <c r="GT159" s="31">
        <f t="shared" si="300"/>
        <v>25</v>
      </c>
      <c r="GU159" s="31">
        <f t="shared" si="301"/>
        <v>29</v>
      </c>
      <c r="GV159" s="31">
        <f t="shared" si="302"/>
        <v>432</v>
      </c>
      <c r="GW159" s="31">
        <f t="shared" si="303"/>
        <v>288</v>
      </c>
      <c r="GX159" s="31">
        <f t="shared" si="304"/>
        <v>416</v>
      </c>
    </row>
    <row r="160" spans="1:206" ht="15.75" hidden="1" customHeight="1" x14ac:dyDescent="0.25">
      <c r="A160" s="22" t="s">
        <v>1114</v>
      </c>
      <c r="B160" s="130" t="s">
        <v>137</v>
      </c>
      <c r="C160" s="131" t="s">
        <v>149</v>
      </c>
      <c r="D160" s="35" t="s">
        <v>137</v>
      </c>
      <c r="E160" s="117">
        <v>0</v>
      </c>
      <c r="F160" s="117">
        <v>0</v>
      </c>
      <c r="G160" s="117">
        <v>0</v>
      </c>
      <c r="H160" s="117">
        <v>0</v>
      </c>
      <c r="I160" s="95">
        <v>144</v>
      </c>
      <c r="J160" s="118">
        <v>218</v>
      </c>
      <c r="K160" s="118">
        <v>746</v>
      </c>
      <c r="L160" s="118">
        <v>1590</v>
      </c>
      <c r="M160" s="118">
        <v>2554</v>
      </c>
      <c r="N160" s="119">
        <v>594</v>
      </c>
      <c r="O160" s="119">
        <v>18</v>
      </c>
      <c r="P160" s="120">
        <v>1577</v>
      </c>
      <c r="Q160" s="120">
        <v>2039</v>
      </c>
      <c r="R160" s="120">
        <v>1550</v>
      </c>
      <c r="S160" s="70">
        <f t="shared" si="245"/>
        <v>0.13823715916296767</v>
      </c>
      <c r="T160" s="70">
        <f t="shared" si="246"/>
        <v>0.36586562040215792</v>
      </c>
      <c r="U160" s="70">
        <f t="shared" si="247"/>
        <v>0.37940379403794039</v>
      </c>
      <c r="V160" s="70">
        <f t="shared" si="248"/>
        <v>0.48537196990805237</v>
      </c>
      <c r="W160" s="70">
        <f t="shared" si="249"/>
        <v>0.64258064516129032</v>
      </c>
      <c r="X160" s="121">
        <v>2036</v>
      </c>
      <c r="Y160" s="121">
        <v>1577</v>
      </c>
      <c r="Z160" s="121">
        <v>2039</v>
      </c>
      <c r="AA160" s="121">
        <v>1550</v>
      </c>
      <c r="AB160" s="121">
        <v>590</v>
      </c>
      <c r="AC160" s="121">
        <v>392</v>
      </c>
      <c r="AD160" s="17">
        <v>47</v>
      </c>
      <c r="AE160" s="17">
        <v>135</v>
      </c>
      <c r="AF160" s="100">
        <v>186</v>
      </c>
      <c r="AG160" s="101">
        <v>369</v>
      </c>
      <c r="AH160" s="101">
        <v>915</v>
      </c>
      <c r="AI160" s="101">
        <v>1739</v>
      </c>
      <c r="AJ160" s="101">
        <v>171</v>
      </c>
      <c r="AK160" s="101">
        <f t="shared" si="250"/>
        <v>3194</v>
      </c>
      <c r="AL160" s="101">
        <f t="shared" si="251"/>
        <v>498</v>
      </c>
      <c r="AM160" s="101">
        <v>669</v>
      </c>
      <c r="AN160" s="102">
        <v>10</v>
      </c>
      <c r="AO160" s="103">
        <v>48</v>
      </c>
      <c r="AP160" s="74">
        <f t="shared" si="252"/>
        <v>0.23398858592263791</v>
      </c>
      <c r="AQ160" s="74">
        <f t="shared" si="253"/>
        <v>0.44874938695438943</v>
      </c>
      <c r="AR160" s="104">
        <f t="shared" si="254"/>
        <v>0.48877274487030586</v>
      </c>
      <c r="AS160" s="104">
        <f t="shared" si="255"/>
        <v>0.60072443577598211</v>
      </c>
      <c r="AT160" s="104">
        <f t="shared" si="256"/>
        <v>0.80064516129032259</v>
      </c>
      <c r="AU160" s="105">
        <v>1552</v>
      </c>
      <c r="AV160" s="105">
        <v>2122</v>
      </c>
      <c r="AW160" s="105">
        <v>1691</v>
      </c>
      <c r="AX160" s="100">
        <v>214</v>
      </c>
      <c r="AY160" s="106">
        <v>3639</v>
      </c>
      <c r="AZ160" s="106">
        <v>492</v>
      </c>
      <c r="BA160" s="106">
        <v>1099</v>
      </c>
      <c r="BB160" s="106">
        <v>1859</v>
      </c>
      <c r="BC160" s="106">
        <v>189</v>
      </c>
      <c r="BD160" s="107">
        <v>483</v>
      </c>
      <c r="BE160" s="108">
        <v>29</v>
      </c>
      <c r="BF160" s="82">
        <f t="shared" si="257"/>
        <v>0.29095209934949734</v>
      </c>
      <c r="BG160" s="82">
        <f t="shared" si="258"/>
        <v>0.51790763430725728</v>
      </c>
      <c r="BH160" s="83">
        <f t="shared" si="259"/>
        <v>0.55302889095992547</v>
      </c>
      <c r="BI160" s="83">
        <f t="shared" si="260"/>
        <v>0.67365269461077848</v>
      </c>
      <c r="BJ160" s="83">
        <f t="shared" si="261"/>
        <v>0.88659793814432986</v>
      </c>
      <c r="BK160" s="2">
        <v>1680</v>
      </c>
      <c r="BL160" s="2">
        <v>2278</v>
      </c>
      <c r="BM160" s="2">
        <v>1642</v>
      </c>
      <c r="BN160" s="2">
        <v>1125</v>
      </c>
      <c r="BO160" s="2">
        <v>597</v>
      </c>
      <c r="BP160" s="2">
        <v>506</v>
      </c>
      <c r="BQ160" s="109">
        <v>57</v>
      </c>
      <c r="BR160" s="109">
        <v>224</v>
      </c>
      <c r="BS160" s="110">
        <v>202</v>
      </c>
      <c r="BT160" s="109">
        <v>485</v>
      </c>
      <c r="BU160" s="109">
        <v>1299</v>
      </c>
      <c r="BV160" s="109">
        <v>2030</v>
      </c>
      <c r="BW160" s="109">
        <v>227</v>
      </c>
      <c r="BX160" s="84">
        <f t="shared" si="265"/>
        <v>4041</v>
      </c>
      <c r="BY160" s="111">
        <v>12</v>
      </c>
      <c r="BZ160" s="109">
        <v>518</v>
      </c>
      <c r="CA160" s="109">
        <v>225</v>
      </c>
      <c r="CB160" s="2">
        <v>43</v>
      </c>
      <c r="CC160" s="112">
        <f t="shared" si="266"/>
        <v>0.28869047619047616</v>
      </c>
      <c r="CD160" s="112">
        <f t="shared" si="267"/>
        <v>0.57023705004389813</v>
      </c>
      <c r="CE160" s="112">
        <f t="shared" si="268"/>
        <v>0.58857142857142852</v>
      </c>
      <c r="CF160" s="112">
        <f t="shared" si="269"/>
        <v>0.7170918367346939</v>
      </c>
      <c r="CG160" s="112">
        <f t="shared" si="270"/>
        <v>0.92082825822168091</v>
      </c>
      <c r="CH160" s="87">
        <f t="shared" si="271"/>
        <v>130</v>
      </c>
      <c r="CI160" s="31">
        <f t="shared" si="272"/>
        <v>166</v>
      </c>
      <c r="CJ160" s="31">
        <f t="shared" si="273"/>
        <v>14</v>
      </c>
      <c r="CK160" s="31">
        <f t="shared" si="274"/>
        <v>49</v>
      </c>
      <c r="CL160" s="31">
        <f t="shared" si="275"/>
        <v>77</v>
      </c>
      <c r="CM160" s="113">
        <f t="shared" si="276"/>
        <v>680</v>
      </c>
      <c r="CN160" s="31">
        <f t="shared" si="277"/>
        <v>120</v>
      </c>
      <c r="CO160" s="31">
        <f t="shared" si="278"/>
        <v>235</v>
      </c>
      <c r="CP160" s="31">
        <f t="shared" si="279"/>
        <v>313</v>
      </c>
      <c r="CQ160" s="31">
        <f t="shared" si="280"/>
        <v>12</v>
      </c>
      <c r="CR160" s="32">
        <v>12</v>
      </c>
      <c r="CS160" s="32">
        <v>41</v>
      </c>
      <c r="CT160" s="32">
        <v>63</v>
      </c>
      <c r="CU160" s="88">
        <f t="shared" si="264"/>
        <v>558</v>
      </c>
      <c r="CV160" s="32">
        <v>120</v>
      </c>
      <c r="CW160" s="32">
        <v>191</v>
      </c>
      <c r="CX160" s="32">
        <v>243</v>
      </c>
      <c r="CY160" s="32">
        <v>4</v>
      </c>
      <c r="CZ160" s="32">
        <v>2</v>
      </c>
      <c r="DA160" s="32">
        <v>8</v>
      </c>
      <c r="DB160" s="32">
        <v>14</v>
      </c>
      <c r="DC160" s="88">
        <f t="shared" si="281"/>
        <v>122</v>
      </c>
      <c r="DD160" s="32">
        <v>0</v>
      </c>
      <c r="DE160" s="32">
        <v>44</v>
      </c>
      <c r="DF160" s="32">
        <v>70</v>
      </c>
      <c r="DG160" s="32">
        <v>8</v>
      </c>
      <c r="DH160" s="32">
        <v>8</v>
      </c>
      <c r="DI160" s="32">
        <v>91</v>
      </c>
      <c r="DJ160" s="32">
        <v>59</v>
      </c>
      <c r="DK160" s="88">
        <f t="shared" si="282"/>
        <v>1885</v>
      </c>
      <c r="DL160" s="32">
        <v>263</v>
      </c>
      <c r="DM160" s="32">
        <v>738</v>
      </c>
      <c r="DN160" s="32">
        <v>817</v>
      </c>
      <c r="DO160" s="32">
        <v>67</v>
      </c>
      <c r="DP160" s="32">
        <v>27</v>
      </c>
      <c r="DQ160" s="32">
        <v>58</v>
      </c>
      <c r="DR160" s="32">
        <v>37</v>
      </c>
      <c r="DS160" s="88">
        <f t="shared" si="283"/>
        <v>1107</v>
      </c>
      <c r="DT160" s="32">
        <v>13</v>
      </c>
      <c r="DU160" s="32">
        <v>191</v>
      </c>
      <c r="DV160" s="32">
        <v>803</v>
      </c>
      <c r="DW160" s="32">
        <v>100</v>
      </c>
      <c r="EA160" s="88">
        <f t="shared" si="284"/>
        <v>0</v>
      </c>
      <c r="EF160" s="32">
        <v>5</v>
      </c>
      <c r="EG160" s="32">
        <v>22</v>
      </c>
      <c r="EH160" s="32">
        <v>25</v>
      </c>
      <c r="EI160" s="88">
        <f t="shared" si="285"/>
        <v>270</v>
      </c>
      <c r="EJ160" s="32">
        <v>88</v>
      </c>
      <c r="EK160" s="32">
        <v>98</v>
      </c>
      <c r="EL160" s="32">
        <v>72</v>
      </c>
      <c r="EM160" s="32">
        <v>12</v>
      </c>
      <c r="EQ160" s="88">
        <f t="shared" si="286"/>
        <v>0</v>
      </c>
      <c r="EV160" s="32">
        <v>3</v>
      </c>
      <c r="EW160" s="32">
        <v>4</v>
      </c>
      <c r="EX160" s="32">
        <v>4</v>
      </c>
      <c r="EY160" s="88">
        <f t="shared" si="287"/>
        <v>67</v>
      </c>
      <c r="EZ160" s="32">
        <v>1</v>
      </c>
      <c r="FA160" s="32">
        <v>37</v>
      </c>
      <c r="FB160" s="32">
        <v>25</v>
      </c>
      <c r="FC160" s="32">
        <v>4</v>
      </c>
      <c r="FG160" s="88">
        <f t="shared" si="288"/>
        <v>0</v>
      </c>
      <c r="FO160" s="88">
        <f t="shared" si="289"/>
        <v>0</v>
      </c>
      <c r="FW160" s="110">
        <f t="shared" si="290"/>
        <v>0</v>
      </c>
      <c r="GB160" s="110">
        <f t="shared" si="291"/>
        <v>3</v>
      </c>
      <c r="GC160" s="110">
        <f t="shared" si="292"/>
        <v>4</v>
      </c>
      <c r="GD160" s="110">
        <f t="shared" si="293"/>
        <v>4</v>
      </c>
      <c r="GE160" s="110">
        <f t="shared" si="294"/>
        <v>67</v>
      </c>
      <c r="GF160" s="110">
        <f t="shared" si="295"/>
        <v>1</v>
      </c>
      <c r="GG160" s="110">
        <f t="shared" si="296"/>
        <v>37</v>
      </c>
      <c r="GH160" s="110">
        <f t="shared" si="297"/>
        <v>25</v>
      </c>
      <c r="GI160" s="110">
        <f t="shared" si="298"/>
        <v>4</v>
      </c>
      <c r="GJ160" s="114">
        <f t="shared" si="262"/>
        <v>0.43301586369839901</v>
      </c>
      <c r="GK160" s="90">
        <f t="shared" si="263"/>
        <v>0.11046990931574609</v>
      </c>
      <c r="GL160" s="2" t="s">
        <v>1472</v>
      </c>
      <c r="GM160" s="92" t="s">
        <v>1684</v>
      </c>
      <c r="GN160" s="92" t="s">
        <v>1582</v>
      </c>
      <c r="GO160" s="2" t="s">
        <v>1372</v>
      </c>
      <c r="GP160" s="2" t="s">
        <v>1372</v>
      </c>
      <c r="GQ160" s="2" t="s">
        <v>2202</v>
      </c>
      <c r="GR160" s="115">
        <v>2251</v>
      </c>
      <c r="GS160" s="31">
        <f t="shared" si="299"/>
        <v>35</v>
      </c>
      <c r="GT160" s="31">
        <f t="shared" si="300"/>
        <v>96</v>
      </c>
      <c r="GU160" s="31">
        <f t="shared" si="301"/>
        <v>149</v>
      </c>
      <c r="GV160" s="31">
        <f t="shared" si="302"/>
        <v>2992</v>
      </c>
      <c r="GW160" s="31">
        <f t="shared" si="303"/>
        <v>1787</v>
      </c>
      <c r="GX160" s="31">
        <f t="shared" si="304"/>
        <v>2716</v>
      </c>
    </row>
    <row r="161" spans="1:206" ht="15.75" hidden="1" customHeight="1" x14ac:dyDescent="0.25">
      <c r="A161" s="22" t="s">
        <v>1114</v>
      </c>
      <c r="B161" s="2" t="s">
        <v>137</v>
      </c>
      <c r="C161" s="116" t="s">
        <v>150</v>
      </c>
      <c r="D161" s="35" t="s">
        <v>137</v>
      </c>
      <c r="E161" s="117">
        <v>11</v>
      </c>
      <c r="F161" s="117">
        <v>62</v>
      </c>
      <c r="G161" s="117">
        <v>90</v>
      </c>
      <c r="H161" s="117">
        <v>163</v>
      </c>
      <c r="I161" s="95">
        <v>17</v>
      </c>
      <c r="J161" s="118">
        <v>22</v>
      </c>
      <c r="K161" s="118">
        <v>81</v>
      </c>
      <c r="L161" s="118">
        <v>95</v>
      </c>
      <c r="M161" s="118">
        <v>198</v>
      </c>
      <c r="N161" s="119">
        <v>17</v>
      </c>
      <c r="O161" s="119">
        <v>12</v>
      </c>
      <c r="P161" s="120">
        <v>145</v>
      </c>
      <c r="Q161" s="120">
        <v>195</v>
      </c>
      <c r="R161" s="120">
        <v>167</v>
      </c>
      <c r="S161" s="70">
        <f t="shared" si="245"/>
        <v>0.15172413793103448</v>
      </c>
      <c r="T161" s="70">
        <f t="shared" si="246"/>
        <v>0.41538461538461541</v>
      </c>
      <c r="U161" s="70">
        <f t="shared" si="247"/>
        <v>0.35700197238658776</v>
      </c>
      <c r="V161" s="70">
        <f t="shared" si="248"/>
        <v>0.43922651933701656</v>
      </c>
      <c r="W161" s="70">
        <f t="shared" si="249"/>
        <v>0.46706586826347307</v>
      </c>
      <c r="X161" s="121">
        <v>189</v>
      </c>
      <c r="Y161" s="121">
        <v>145</v>
      </c>
      <c r="Z161" s="121">
        <v>195</v>
      </c>
      <c r="AA161" s="121">
        <v>167</v>
      </c>
      <c r="AB161" s="121">
        <v>65</v>
      </c>
      <c r="AC161" s="121">
        <v>33</v>
      </c>
      <c r="AD161" s="17">
        <v>11</v>
      </c>
      <c r="AE161" s="17">
        <v>18</v>
      </c>
      <c r="AF161" s="100">
        <v>16</v>
      </c>
      <c r="AG161" s="101">
        <v>15</v>
      </c>
      <c r="AH161" s="101">
        <v>70</v>
      </c>
      <c r="AI161" s="101">
        <v>121</v>
      </c>
      <c r="AJ161" s="101">
        <v>2</v>
      </c>
      <c r="AK161" s="101">
        <f t="shared" si="250"/>
        <v>208</v>
      </c>
      <c r="AL161" s="101">
        <f t="shared" si="251"/>
        <v>21</v>
      </c>
      <c r="AM161" s="101">
        <v>23</v>
      </c>
      <c r="AN161" s="102">
        <v>18</v>
      </c>
      <c r="AO161" s="103">
        <v>31</v>
      </c>
      <c r="AP161" s="74">
        <f t="shared" si="252"/>
        <v>0.10344827586206896</v>
      </c>
      <c r="AQ161" s="74">
        <f t="shared" si="253"/>
        <v>0.35897435897435898</v>
      </c>
      <c r="AR161" s="104">
        <f t="shared" si="254"/>
        <v>0.36489151873767256</v>
      </c>
      <c r="AS161" s="104">
        <f t="shared" si="255"/>
        <v>0.46961325966850831</v>
      </c>
      <c r="AT161" s="104">
        <f t="shared" si="256"/>
        <v>0.59880239520958078</v>
      </c>
      <c r="AU161" s="105">
        <v>135</v>
      </c>
      <c r="AV161" s="105">
        <v>180</v>
      </c>
      <c r="AW161" s="105">
        <v>165</v>
      </c>
      <c r="AX161" s="100">
        <v>16</v>
      </c>
      <c r="AY161" s="106">
        <v>209</v>
      </c>
      <c r="AZ161" s="106">
        <v>24</v>
      </c>
      <c r="BA161" s="106">
        <v>64</v>
      </c>
      <c r="BB161" s="106">
        <v>112</v>
      </c>
      <c r="BC161" s="106">
        <v>9</v>
      </c>
      <c r="BD161" s="107">
        <v>31</v>
      </c>
      <c r="BE161" s="108">
        <v>7</v>
      </c>
      <c r="BF161" s="82">
        <f t="shared" si="257"/>
        <v>0.14545454545454545</v>
      </c>
      <c r="BG161" s="82">
        <f t="shared" si="258"/>
        <v>0.35555555555555557</v>
      </c>
      <c r="BH161" s="83">
        <f t="shared" si="259"/>
        <v>0.35208333333333336</v>
      </c>
      <c r="BI161" s="83">
        <f t="shared" si="260"/>
        <v>0.46031746031746029</v>
      </c>
      <c r="BJ161" s="83">
        <f t="shared" si="261"/>
        <v>0.6</v>
      </c>
      <c r="BK161" s="2">
        <v>147</v>
      </c>
      <c r="BL161" s="2">
        <v>183</v>
      </c>
      <c r="BM161" s="2">
        <v>139</v>
      </c>
      <c r="BN161" s="2">
        <v>99</v>
      </c>
      <c r="BO161" s="2">
        <v>62</v>
      </c>
      <c r="BP161" s="2">
        <v>38</v>
      </c>
      <c r="BQ161" s="109">
        <v>13</v>
      </c>
      <c r="BR161" s="109">
        <v>18</v>
      </c>
      <c r="BS161" s="110">
        <v>18</v>
      </c>
      <c r="BT161" s="109">
        <v>3</v>
      </c>
      <c r="BU161" s="109">
        <v>96</v>
      </c>
      <c r="BV161" s="109">
        <v>138</v>
      </c>
      <c r="BW161" s="109">
        <v>4</v>
      </c>
      <c r="BX161" s="84">
        <f t="shared" si="265"/>
        <v>241</v>
      </c>
      <c r="BY161" s="111">
        <v>1</v>
      </c>
      <c r="BZ161" s="109">
        <v>28</v>
      </c>
      <c r="CA161" s="109">
        <v>4</v>
      </c>
      <c r="CB161" s="2">
        <v>14</v>
      </c>
      <c r="CC161" s="112">
        <f t="shared" si="266"/>
        <v>2.0408163265306121E-2</v>
      </c>
      <c r="CD161" s="112">
        <f t="shared" si="267"/>
        <v>0.52459016393442626</v>
      </c>
      <c r="CE161" s="112">
        <f t="shared" si="268"/>
        <v>0.44562899786780386</v>
      </c>
      <c r="CF161" s="112">
        <f t="shared" si="269"/>
        <v>0.63975155279503104</v>
      </c>
      <c r="CG161" s="112">
        <f t="shared" si="270"/>
        <v>0.79136690647482011</v>
      </c>
      <c r="CH161" s="87">
        <f t="shared" si="271"/>
        <v>29</v>
      </c>
      <c r="CI161" s="31">
        <f t="shared" si="272"/>
        <v>49</v>
      </c>
      <c r="CJ161" s="31">
        <f t="shared" si="273"/>
        <v>1</v>
      </c>
      <c r="CK161" s="31">
        <f t="shared" si="274"/>
        <v>1</v>
      </c>
      <c r="CL161" s="31">
        <f t="shared" si="275"/>
        <v>3</v>
      </c>
      <c r="CM161" s="113">
        <f t="shared" si="276"/>
        <v>17</v>
      </c>
      <c r="CN161" s="31">
        <f t="shared" si="277"/>
        <v>0</v>
      </c>
      <c r="CO161" s="31">
        <f t="shared" si="278"/>
        <v>6</v>
      </c>
      <c r="CP161" s="31">
        <f t="shared" si="279"/>
        <v>9</v>
      </c>
      <c r="CQ161" s="31">
        <f t="shared" si="280"/>
        <v>2</v>
      </c>
      <c r="CR161" s="32">
        <v>1</v>
      </c>
      <c r="CS161" s="32">
        <v>1</v>
      </c>
      <c r="CT161" s="32">
        <v>3</v>
      </c>
      <c r="CU161" s="88">
        <f t="shared" si="264"/>
        <v>17</v>
      </c>
      <c r="CV161" s="32">
        <v>0</v>
      </c>
      <c r="CW161" s="32">
        <v>6</v>
      </c>
      <c r="CX161" s="32">
        <v>9</v>
      </c>
      <c r="CY161" s="32">
        <v>2</v>
      </c>
      <c r="DC161" s="88">
        <f t="shared" si="281"/>
        <v>0</v>
      </c>
      <c r="DH161" s="32">
        <v>1</v>
      </c>
      <c r="DI161" s="32">
        <v>6</v>
      </c>
      <c r="DJ161" s="32">
        <v>4</v>
      </c>
      <c r="DK161" s="88">
        <f t="shared" si="282"/>
        <v>96</v>
      </c>
      <c r="DL161" s="32">
        <v>0</v>
      </c>
      <c r="DM161" s="32">
        <v>38</v>
      </c>
      <c r="DN161" s="32">
        <v>55</v>
      </c>
      <c r="DO161" s="32">
        <v>3</v>
      </c>
      <c r="DP161" s="32">
        <v>11</v>
      </c>
      <c r="DQ161" s="32">
        <v>11</v>
      </c>
      <c r="DR161" s="32">
        <v>11</v>
      </c>
      <c r="DS161" s="88">
        <f t="shared" si="283"/>
        <v>130</v>
      </c>
      <c r="DT161" s="32">
        <v>3</v>
      </c>
      <c r="DU161" s="32">
        <v>52</v>
      </c>
      <c r="DV161" s="32">
        <v>74</v>
      </c>
      <c r="DW161" s="32">
        <v>1</v>
      </c>
      <c r="EA161" s="88">
        <f t="shared" si="284"/>
        <v>0</v>
      </c>
      <c r="EI161" s="88">
        <f t="shared" si="285"/>
        <v>0</v>
      </c>
      <c r="EQ161" s="88">
        <f t="shared" si="286"/>
        <v>0</v>
      </c>
      <c r="EY161" s="88">
        <f t="shared" si="287"/>
        <v>0</v>
      </c>
      <c r="FG161" s="88">
        <f t="shared" si="288"/>
        <v>0</v>
      </c>
      <c r="FO161" s="88">
        <f t="shared" si="289"/>
        <v>0</v>
      </c>
      <c r="FW161" s="110">
        <f t="shared" si="290"/>
        <v>0</v>
      </c>
      <c r="GB161" s="110">
        <f t="shared" si="291"/>
        <v>0</v>
      </c>
      <c r="GC161" s="110">
        <f t="shared" si="292"/>
        <v>0</v>
      </c>
      <c r="GD161" s="110">
        <f t="shared" si="293"/>
        <v>0</v>
      </c>
      <c r="GE161" s="110">
        <f t="shared" si="294"/>
        <v>0</v>
      </c>
      <c r="GF161" s="110">
        <f t="shared" si="295"/>
        <v>0</v>
      </c>
      <c r="GG161" s="110">
        <f t="shared" si="296"/>
        <v>0</v>
      </c>
      <c r="GH161" s="110">
        <f t="shared" si="297"/>
        <v>0</v>
      </c>
      <c r="GI161" s="110">
        <f t="shared" si="298"/>
        <v>0</v>
      </c>
      <c r="GJ161" s="114">
        <f t="shared" si="262"/>
        <v>0.6943368382217302</v>
      </c>
      <c r="GK161" s="90">
        <f t="shared" si="263"/>
        <v>0.15311004784688995</v>
      </c>
      <c r="GL161" s="92" t="s">
        <v>2171</v>
      </c>
      <c r="GM161" s="2" t="s">
        <v>1812</v>
      </c>
      <c r="GN161" s="92" t="s">
        <v>1591</v>
      </c>
      <c r="GO161" s="2" t="s">
        <v>1570</v>
      </c>
      <c r="GP161" s="2" t="s">
        <v>1658</v>
      </c>
      <c r="GQ161" s="2" t="s">
        <v>1642</v>
      </c>
      <c r="GR161" s="115">
        <v>182</v>
      </c>
      <c r="GS161" s="31">
        <f t="shared" si="299"/>
        <v>12</v>
      </c>
      <c r="GT161" s="31">
        <f t="shared" si="300"/>
        <v>15</v>
      </c>
      <c r="GU161" s="31">
        <f t="shared" si="301"/>
        <v>17</v>
      </c>
      <c r="GV161" s="31">
        <f t="shared" si="302"/>
        <v>226</v>
      </c>
      <c r="GW161" s="31">
        <f t="shared" si="303"/>
        <v>133</v>
      </c>
      <c r="GX161" s="31">
        <f t="shared" si="304"/>
        <v>223</v>
      </c>
    </row>
    <row r="162" spans="1:206" ht="15.75" hidden="1" customHeight="1" x14ac:dyDescent="0.25">
      <c r="A162" s="22" t="s">
        <v>1114</v>
      </c>
      <c r="B162" s="2" t="s">
        <v>137</v>
      </c>
      <c r="C162" s="116" t="s">
        <v>151</v>
      </c>
      <c r="D162" s="35" t="s">
        <v>137</v>
      </c>
      <c r="E162" s="117">
        <v>7</v>
      </c>
      <c r="F162" s="117">
        <v>64</v>
      </c>
      <c r="G162" s="117">
        <v>97</v>
      </c>
      <c r="H162" s="117">
        <v>168</v>
      </c>
      <c r="I162" s="95">
        <v>13</v>
      </c>
      <c r="J162" s="118">
        <v>8</v>
      </c>
      <c r="K162" s="118">
        <v>50</v>
      </c>
      <c r="L162" s="118">
        <v>108</v>
      </c>
      <c r="M162" s="118">
        <v>166</v>
      </c>
      <c r="N162" s="119">
        <v>34</v>
      </c>
      <c r="O162" s="119">
        <v>8</v>
      </c>
      <c r="P162" s="120">
        <v>140</v>
      </c>
      <c r="Q162" s="120">
        <v>181</v>
      </c>
      <c r="R162" s="120">
        <v>133</v>
      </c>
      <c r="S162" s="70">
        <f t="shared" si="245"/>
        <v>5.7142857142857141E-2</v>
      </c>
      <c r="T162" s="70">
        <f t="shared" si="246"/>
        <v>0.27624309392265195</v>
      </c>
      <c r="U162" s="70">
        <f t="shared" si="247"/>
        <v>0.29074889867841408</v>
      </c>
      <c r="V162" s="70">
        <f t="shared" si="248"/>
        <v>0.39490445859872614</v>
      </c>
      <c r="W162" s="70">
        <f t="shared" si="249"/>
        <v>0.55639097744360899</v>
      </c>
      <c r="X162" s="121">
        <v>179</v>
      </c>
      <c r="Y162" s="121">
        <v>140</v>
      </c>
      <c r="Z162" s="121">
        <v>181</v>
      </c>
      <c r="AA162" s="121">
        <v>133</v>
      </c>
      <c r="AB162" s="121">
        <v>45</v>
      </c>
      <c r="AC162" s="121">
        <v>35</v>
      </c>
      <c r="AD162" s="17">
        <v>7</v>
      </c>
      <c r="AE162" s="17">
        <v>12</v>
      </c>
      <c r="AF162" s="100">
        <v>12</v>
      </c>
      <c r="AG162" s="101">
        <v>13</v>
      </c>
      <c r="AH162" s="101">
        <v>49</v>
      </c>
      <c r="AI162" s="101">
        <v>102</v>
      </c>
      <c r="AJ162" s="101">
        <v>2</v>
      </c>
      <c r="AK162" s="101">
        <f t="shared" si="250"/>
        <v>166</v>
      </c>
      <c r="AL162" s="101">
        <f t="shared" si="251"/>
        <v>19</v>
      </c>
      <c r="AM162" s="101">
        <v>21</v>
      </c>
      <c r="AN162" s="102">
        <v>6</v>
      </c>
      <c r="AO162" s="103">
        <v>17</v>
      </c>
      <c r="AP162" s="74">
        <f t="shared" si="252"/>
        <v>9.285714285714286E-2</v>
      </c>
      <c r="AQ162" s="74">
        <f t="shared" si="253"/>
        <v>0.27071823204419887</v>
      </c>
      <c r="AR162" s="104">
        <f t="shared" si="254"/>
        <v>0.31938325991189426</v>
      </c>
      <c r="AS162" s="104">
        <f t="shared" si="255"/>
        <v>0.42038216560509556</v>
      </c>
      <c r="AT162" s="104">
        <f t="shared" si="256"/>
        <v>0.62406015037593987</v>
      </c>
      <c r="AU162" s="105">
        <v>141</v>
      </c>
      <c r="AV162" s="105">
        <v>185</v>
      </c>
      <c r="AW162" s="105">
        <v>142</v>
      </c>
      <c r="AX162" s="100">
        <v>11</v>
      </c>
      <c r="AY162" s="106">
        <v>156</v>
      </c>
      <c r="AZ162" s="106">
        <v>14</v>
      </c>
      <c r="BA162" s="106">
        <v>48</v>
      </c>
      <c r="BB162" s="106">
        <v>92</v>
      </c>
      <c r="BC162" s="106">
        <v>2</v>
      </c>
      <c r="BD162" s="107">
        <v>21</v>
      </c>
      <c r="BE162" s="108">
        <v>6</v>
      </c>
      <c r="BF162" s="82">
        <f t="shared" si="257"/>
        <v>9.8591549295774641E-2</v>
      </c>
      <c r="BG162" s="82">
        <f t="shared" si="258"/>
        <v>0.25945945945945947</v>
      </c>
      <c r="BH162" s="83">
        <f t="shared" si="259"/>
        <v>0.28418803418803418</v>
      </c>
      <c r="BI162" s="83">
        <f t="shared" si="260"/>
        <v>0.36503067484662577</v>
      </c>
      <c r="BJ162" s="83">
        <f t="shared" si="261"/>
        <v>0.50354609929078009</v>
      </c>
      <c r="BK162" s="2">
        <v>116</v>
      </c>
      <c r="BL162" s="2">
        <v>150</v>
      </c>
      <c r="BM162" s="2">
        <v>146</v>
      </c>
      <c r="BN162" s="2">
        <v>97</v>
      </c>
      <c r="BO162" s="2">
        <v>38</v>
      </c>
      <c r="BP162" s="2">
        <v>51</v>
      </c>
      <c r="BQ162" s="109">
        <v>4</v>
      </c>
      <c r="BR162" s="109">
        <v>10</v>
      </c>
      <c r="BS162" s="110">
        <v>11</v>
      </c>
      <c r="BT162" s="109">
        <v>9</v>
      </c>
      <c r="BU162" s="109">
        <v>60</v>
      </c>
      <c r="BV162" s="109">
        <v>114</v>
      </c>
      <c r="BW162" s="109">
        <v>5</v>
      </c>
      <c r="BX162" s="84">
        <f t="shared" si="265"/>
        <v>188</v>
      </c>
      <c r="BY162" s="111">
        <v>0</v>
      </c>
      <c r="BZ162" s="109">
        <v>21</v>
      </c>
      <c r="CA162" s="109">
        <v>5</v>
      </c>
      <c r="CB162" s="2">
        <v>17</v>
      </c>
      <c r="CC162" s="112">
        <f t="shared" si="266"/>
        <v>7.7586206896551727E-2</v>
      </c>
      <c r="CD162" s="112">
        <f t="shared" si="267"/>
        <v>0.4</v>
      </c>
      <c r="CE162" s="112">
        <f t="shared" si="268"/>
        <v>0.39320388349514562</v>
      </c>
      <c r="CF162" s="112">
        <f t="shared" si="269"/>
        <v>0.51689189189189189</v>
      </c>
      <c r="CG162" s="112">
        <f t="shared" si="270"/>
        <v>0.63698630136986301</v>
      </c>
      <c r="CH162" s="87">
        <f t="shared" si="271"/>
        <v>53</v>
      </c>
      <c r="CI162" s="31">
        <f t="shared" si="272"/>
        <v>53</v>
      </c>
      <c r="CJ162" s="31">
        <f t="shared" si="273"/>
        <v>0</v>
      </c>
      <c r="CK162" s="31">
        <f t="shared" si="274"/>
        <v>0</v>
      </c>
      <c r="CL162" s="31">
        <f t="shared" si="275"/>
        <v>0</v>
      </c>
      <c r="CM162" s="113">
        <f t="shared" si="276"/>
        <v>0</v>
      </c>
      <c r="CN162" s="31">
        <f t="shared" si="277"/>
        <v>0</v>
      </c>
      <c r="CO162" s="31">
        <f t="shared" si="278"/>
        <v>0</v>
      </c>
      <c r="CP162" s="31">
        <f t="shared" si="279"/>
        <v>0</v>
      </c>
      <c r="CQ162" s="31">
        <f t="shared" si="280"/>
        <v>0</v>
      </c>
      <c r="CU162" s="88">
        <f t="shared" si="264"/>
        <v>0</v>
      </c>
      <c r="DC162" s="88">
        <f t="shared" si="281"/>
        <v>0</v>
      </c>
      <c r="DH162" s="32">
        <v>1</v>
      </c>
      <c r="DI162" s="32">
        <v>4</v>
      </c>
      <c r="DJ162" s="32">
        <v>4</v>
      </c>
      <c r="DK162" s="88">
        <f t="shared" si="282"/>
        <v>111</v>
      </c>
      <c r="DL162" s="32">
        <v>9</v>
      </c>
      <c r="DM162" s="32">
        <v>42</v>
      </c>
      <c r="DN162" s="32">
        <v>57</v>
      </c>
      <c r="DO162" s="32">
        <v>3</v>
      </c>
      <c r="DP162" s="32">
        <v>3</v>
      </c>
      <c r="DQ162" s="32">
        <v>6</v>
      </c>
      <c r="DR162" s="32">
        <v>7</v>
      </c>
      <c r="DS162" s="88">
        <f t="shared" si="283"/>
        <v>77</v>
      </c>
      <c r="DT162" s="32">
        <v>0</v>
      </c>
      <c r="DU162" s="32">
        <v>18</v>
      </c>
      <c r="DV162" s="32">
        <v>57</v>
      </c>
      <c r="DW162" s="32">
        <v>2</v>
      </c>
      <c r="EA162" s="88">
        <f t="shared" si="284"/>
        <v>0</v>
      </c>
      <c r="EI162" s="88">
        <f t="shared" si="285"/>
        <v>0</v>
      </c>
      <c r="EQ162" s="88">
        <f t="shared" si="286"/>
        <v>0</v>
      </c>
      <c r="EY162" s="88">
        <f t="shared" si="287"/>
        <v>0</v>
      </c>
      <c r="FG162" s="88">
        <f t="shared" si="288"/>
        <v>0</v>
      </c>
      <c r="FO162" s="88">
        <f t="shared" si="289"/>
        <v>0</v>
      </c>
      <c r="FW162" s="110">
        <f t="shared" si="290"/>
        <v>0</v>
      </c>
      <c r="GB162" s="110">
        <f t="shared" si="291"/>
        <v>0</v>
      </c>
      <c r="GC162" s="110">
        <f t="shared" si="292"/>
        <v>0</v>
      </c>
      <c r="GD162" s="110">
        <f t="shared" si="293"/>
        <v>0</v>
      </c>
      <c r="GE162" s="110">
        <f t="shared" si="294"/>
        <v>0</v>
      </c>
      <c r="GF162" s="110">
        <f t="shared" si="295"/>
        <v>0</v>
      </c>
      <c r="GG162" s="110">
        <f t="shared" si="296"/>
        <v>0</v>
      </c>
      <c r="GH162" s="110">
        <f t="shared" si="297"/>
        <v>0</v>
      </c>
      <c r="GI162" s="110">
        <f t="shared" si="298"/>
        <v>0</v>
      </c>
      <c r="GJ162" s="114">
        <f t="shared" si="262"/>
        <v>0.14485375786745655</v>
      </c>
      <c r="GK162" s="90">
        <f t="shared" si="263"/>
        <v>0.20512820512820512</v>
      </c>
      <c r="GL162" s="92" t="s">
        <v>2043</v>
      </c>
      <c r="GM162" s="92" t="s">
        <v>2044</v>
      </c>
      <c r="GN162" s="92" t="s">
        <v>2034</v>
      </c>
      <c r="GO162" s="92" t="s">
        <v>2045</v>
      </c>
      <c r="GP162" s="92" t="s">
        <v>1513</v>
      </c>
      <c r="GQ162" s="2" t="s">
        <v>1914</v>
      </c>
      <c r="GR162" s="115">
        <v>147</v>
      </c>
      <c r="GS162" s="31">
        <f t="shared" si="299"/>
        <v>4</v>
      </c>
      <c r="GT162" s="31">
        <f t="shared" si="300"/>
        <v>11</v>
      </c>
      <c r="GU162" s="31">
        <f t="shared" si="301"/>
        <v>10</v>
      </c>
      <c r="GV162" s="31">
        <f t="shared" si="302"/>
        <v>188</v>
      </c>
      <c r="GW162" s="31">
        <f t="shared" si="303"/>
        <v>119</v>
      </c>
      <c r="GX162" s="31">
        <f t="shared" si="304"/>
        <v>179</v>
      </c>
    </row>
    <row r="163" spans="1:206" ht="15.75" hidden="1" customHeight="1" x14ac:dyDescent="0.25">
      <c r="A163" s="22" t="s">
        <v>1114</v>
      </c>
      <c r="B163" s="2" t="s">
        <v>137</v>
      </c>
      <c r="C163" s="116" t="s">
        <v>152</v>
      </c>
      <c r="D163" s="35" t="s">
        <v>137</v>
      </c>
      <c r="E163" s="117">
        <v>1</v>
      </c>
      <c r="F163" s="117">
        <v>37</v>
      </c>
      <c r="G163" s="117">
        <v>40</v>
      </c>
      <c r="H163" s="117">
        <v>78</v>
      </c>
      <c r="I163" s="95">
        <v>5</v>
      </c>
      <c r="J163" s="118">
        <v>1</v>
      </c>
      <c r="K163" s="118">
        <v>38</v>
      </c>
      <c r="L163" s="118">
        <v>50</v>
      </c>
      <c r="M163" s="118">
        <v>89</v>
      </c>
      <c r="N163" s="119">
        <v>6</v>
      </c>
      <c r="O163" s="119">
        <v>13</v>
      </c>
      <c r="P163" s="120">
        <v>96</v>
      </c>
      <c r="Q163" s="120">
        <v>107</v>
      </c>
      <c r="R163" s="120">
        <v>71</v>
      </c>
      <c r="S163" s="70">
        <f t="shared" si="245"/>
        <v>1.0416666666666666E-2</v>
      </c>
      <c r="T163" s="70">
        <f t="shared" si="246"/>
        <v>0.35514018691588783</v>
      </c>
      <c r="U163" s="70">
        <f t="shared" si="247"/>
        <v>0.3029197080291971</v>
      </c>
      <c r="V163" s="70">
        <f t="shared" si="248"/>
        <v>0.4606741573033708</v>
      </c>
      <c r="W163" s="70">
        <f t="shared" si="249"/>
        <v>0.61971830985915488</v>
      </c>
      <c r="X163" s="121">
        <v>109</v>
      </c>
      <c r="Y163" s="121">
        <v>96</v>
      </c>
      <c r="Z163" s="121">
        <v>107</v>
      </c>
      <c r="AA163" s="121">
        <v>71</v>
      </c>
      <c r="AB163" s="121">
        <v>29</v>
      </c>
      <c r="AC163" s="121">
        <v>16</v>
      </c>
      <c r="AD163" s="17">
        <v>3</v>
      </c>
      <c r="AE163" s="17">
        <v>6</v>
      </c>
      <c r="AF163" s="100">
        <v>5</v>
      </c>
      <c r="AG163" s="101">
        <v>2</v>
      </c>
      <c r="AH163" s="101">
        <v>32</v>
      </c>
      <c r="AI163" s="101">
        <v>56</v>
      </c>
      <c r="AJ163" s="101">
        <v>1</v>
      </c>
      <c r="AK163" s="101">
        <f t="shared" si="250"/>
        <v>91</v>
      </c>
      <c r="AL163" s="101">
        <f t="shared" si="251"/>
        <v>12</v>
      </c>
      <c r="AM163" s="101">
        <v>13</v>
      </c>
      <c r="AN163" s="102">
        <v>9</v>
      </c>
      <c r="AO163" s="103">
        <v>13</v>
      </c>
      <c r="AP163" s="74">
        <f t="shared" si="252"/>
        <v>2.0833333333333332E-2</v>
      </c>
      <c r="AQ163" s="74">
        <f t="shared" si="253"/>
        <v>0.29906542056074764</v>
      </c>
      <c r="AR163" s="104">
        <f t="shared" si="254"/>
        <v>0.28467153284671531</v>
      </c>
      <c r="AS163" s="104">
        <f t="shared" si="255"/>
        <v>0.42696629213483145</v>
      </c>
      <c r="AT163" s="104">
        <f t="shared" si="256"/>
        <v>0.61971830985915488</v>
      </c>
      <c r="AU163" s="105">
        <v>92</v>
      </c>
      <c r="AV163" s="105">
        <v>124</v>
      </c>
      <c r="AW163" s="105">
        <v>86</v>
      </c>
      <c r="AX163" s="100">
        <v>6</v>
      </c>
      <c r="AY163" s="106">
        <v>112</v>
      </c>
      <c r="AZ163" s="106">
        <v>1</v>
      </c>
      <c r="BA163" s="106">
        <v>38</v>
      </c>
      <c r="BB163" s="106">
        <v>69</v>
      </c>
      <c r="BC163" s="106">
        <v>4</v>
      </c>
      <c r="BD163" s="107">
        <v>18</v>
      </c>
      <c r="BE163" s="108">
        <v>5</v>
      </c>
      <c r="BF163" s="82">
        <f t="shared" si="257"/>
        <v>1.1627906976744186E-2</v>
      </c>
      <c r="BG163" s="82">
        <f t="shared" si="258"/>
        <v>0.30645161290322581</v>
      </c>
      <c r="BH163" s="83">
        <f t="shared" si="259"/>
        <v>0.29801324503311261</v>
      </c>
      <c r="BI163" s="83">
        <f t="shared" si="260"/>
        <v>0.41203703703703703</v>
      </c>
      <c r="BJ163" s="83">
        <f t="shared" si="261"/>
        <v>0.55434782608695654</v>
      </c>
      <c r="BK163" s="2">
        <v>96</v>
      </c>
      <c r="BL163" s="2">
        <v>98</v>
      </c>
      <c r="BM163" s="2">
        <v>76</v>
      </c>
      <c r="BN163" s="2">
        <v>56</v>
      </c>
      <c r="BO163" s="2">
        <v>32</v>
      </c>
      <c r="BP163" s="2">
        <v>27</v>
      </c>
      <c r="BQ163" s="109">
        <v>5</v>
      </c>
      <c r="BR163" s="109">
        <v>8</v>
      </c>
      <c r="BS163" s="110">
        <v>6</v>
      </c>
      <c r="BT163" s="109">
        <v>0</v>
      </c>
      <c r="BU163" s="109">
        <v>52</v>
      </c>
      <c r="BV163" s="109">
        <v>104</v>
      </c>
      <c r="BW163" s="109">
        <v>4</v>
      </c>
      <c r="BX163" s="84">
        <f t="shared" si="265"/>
        <v>160</v>
      </c>
      <c r="BY163" s="111">
        <v>3</v>
      </c>
      <c r="BZ163" s="109">
        <v>21</v>
      </c>
      <c r="CA163" s="109">
        <v>4</v>
      </c>
      <c r="CB163" s="2">
        <v>7</v>
      </c>
      <c r="CC163" s="112">
        <f t="shared" si="266"/>
        <v>0</v>
      </c>
      <c r="CD163" s="112">
        <f t="shared" si="267"/>
        <v>0.53061224489795922</v>
      </c>
      <c r="CE163" s="112">
        <f t="shared" si="268"/>
        <v>0.5</v>
      </c>
      <c r="CF163" s="112">
        <f t="shared" si="269"/>
        <v>0.77586206896551724</v>
      </c>
      <c r="CG163" s="112">
        <f t="shared" si="270"/>
        <v>1.0921052631578947</v>
      </c>
      <c r="CH163" s="87">
        <f t="shared" si="271"/>
        <v>-7</v>
      </c>
      <c r="CI163" s="31">
        <f t="shared" si="272"/>
        <v>-3</v>
      </c>
      <c r="CJ163" s="31">
        <f t="shared" si="273"/>
        <v>1</v>
      </c>
      <c r="CK163" s="31">
        <f t="shared" si="274"/>
        <v>0</v>
      </c>
      <c r="CL163" s="31">
        <f t="shared" si="275"/>
        <v>0</v>
      </c>
      <c r="CM163" s="113">
        <f t="shared" si="276"/>
        <v>0</v>
      </c>
      <c r="CN163" s="31">
        <f t="shared" si="277"/>
        <v>0</v>
      </c>
      <c r="CO163" s="31">
        <f t="shared" si="278"/>
        <v>0</v>
      </c>
      <c r="CP163" s="31">
        <f t="shared" si="279"/>
        <v>0</v>
      </c>
      <c r="CQ163" s="31">
        <f t="shared" si="280"/>
        <v>0</v>
      </c>
      <c r="CR163" s="32">
        <v>1</v>
      </c>
      <c r="CU163" s="88">
        <f t="shared" si="264"/>
        <v>0</v>
      </c>
      <c r="CV163" s="32">
        <v>0</v>
      </c>
      <c r="CW163" s="32">
        <v>0</v>
      </c>
      <c r="CX163" s="32">
        <v>0</v>
      </c>
      <c r="CY163" s="32">
        <v>0</v>
      </c>
      <c r="DC163" s="88">
        <f t="shared" si="281"/>
        <v>0</v>
      </c>
      <c r="DH163" s="32">
        <v>1</v>
      </c>
      <c r="DI163" s="32">
        <v>4</v>
      </c>
      <c r="DJ163" s="32">
        <v>3</v>
      </c>
      <c r="DK163" s="88">
        <f t="shared" si="282"/>
        <v>78</v>
      </c>
      <c r="DL163" s="32">
        <v>0</v>
      </c>
      <c r="DM163" s="32">
        <v>27</v>
      </c>
      <c r="DN163" s="32">
        <v>50</v>
      </c>
      <c r="DO163" s="32">
        <v>1</v>
      </c>
      <c r="DP163" s="32">
        <v>3</v>
      </c>
      <c r="DQ163" s="32">
        <v>4</v>
      </c>
      <c r="DR163" s="32">
        <v>3</v>
      </c>
      <c r="DS163" s="88">
        <f t="shared" si="283"/>
        <v>82</v>
      </c>
      <c r="DT163" s="32">
        <v>0</v>
      </c>
      <c r="DU163" s="32">
        <v>25</v>
      </c>
      <c r="DV163" s="32">
        <v>54</v>
      </c>
      <c r="DW163" s="32">
        <v>3</v>
      </c>
      <c r="EA163" s="88">
        <f t="shared" si="284"/>
        <v>0</v>
      </c>
      <c r="EI163" s="88">
        <f t="shared" si="285"/>
        <v>0</v>
      </c>
      <c r="EQ163" s="88">
        <f t="shared" si="286"/>
        <v>0</v>
      </c>
      <c r="EY163" s="88">
        <f t="shared" si="287"/>
        <v>0</v>
      </c>
      <c r="FG163" s="88">
        <f t="shared" si="288"/>
        <v>0</v>
      </c>
      <c r="FO163" s="88">
        <f t="shared" si="289"/>
        <v>0</v>
      </c>
      <c r="FW163" s="110">
        <f t="shared" si="290"/>
        <v>0</v>
      </c>
      <c r="GB163" s="110">
        <f t="shared" si="291"/>
        <v>0</v>
      </c>
      <c r="GC163" s="110">
        <f t="shared" si="292"/>
        <v>0</v>
      </c>
      <c r="GD163" s="110">
        <f t="shared" si="293"/>
        <v>0</v>
      </c>
      <c r="GE163" s="110">
        <f t="shared" si="294"/>
        <v>0</v>
      </c>
      <c r="GF163" s="110">
        <f t="shared" si="295"/>
        <v>0</v>
      </c>
      <c r="GG163" s="110">
        <f t="shared" si="296"/>
        <v>0</v>
      </c>
      <c r="GH163" s="110">
        <f t="shared" si="297"/>
        <v>0</v>
      </c>
      <c r="GI163" s="110">
        <f t="shared" si="298"/>
        <v>0</v>
      </c>
      <c r="GJ163" s="114">
        <f t="shared" si="262"/>
        <v>0.76226076555023925</v>
      </c>
      <c r="GK163" s="90">
        <f t="shared" si="263"/>
        <v>0.42857142857142855</v>
      </c>
      <c r="GL163" s="92" t="s">
        <v>1568</v>
      </c>
      <c r="GM163" s="2" t="s">
        <v>1569</v>
      </c>
      <c r="GN163" s="2" t="s">
        <v>1570</v>
      </c>
      <c r="GO163" s="92" t="s">
        <v>1523</v>
      </c>
      <c r="GP163" s="92" t="s">
        <v>1388</v>
      </c>
      <c r="GQ163" s="2" t="s">
        <v>1454</v>
      </c>
      <c r="GR163" s="115">
        <v>108</v>
      </c>
      <c r="GS163" s="31">
        <f t="shared" si="299"/>
        <v>4</v>
      </c>
      <c r="GT163" s="31">
        <f t="shared" si="300"/>
        <v>6</v>
      </c>
      <c r="GU163" s="31">
        <f t="shared" si="301"/>
        <v>8</v>
      </c>
      <c r="GV163" s="31">
        <f t="shared" si="302"/>
        <v>160</v>
      </c>
      <c r="GW163" s="31">
        <f t="shared" si="303"/>
        <v>108</v>
      </c>
      <c r="GX163" s="31">
        <f t="shared" si="304"/>
        <v>160</v>
      </c>
    </row>
    <row r="164" spans="1:206" ht="15.75" hidden="1" customHeight="1" x14ac:dyDescent="0.25">
      <c r="A164" s="22" t="s">
        <v>1114</v>
      </c>
      <c r="B164" s="2" t="s">
        <v>137</v>
      </c>
      <c r="C164" s="116" t="s">
        <v>153</v>
      </c>
      <c r="D164" s="35" t="s">
        <v>137</v>
      </c>
      <c r="E164" s="117">
        <v>0</v>
      </c>
      <c r="F164" s="117">
        <v>19</v>
      </c>
      <c r="G164" s="117">
        <v>81</v>
      </c>
      <c r="H164" s="117">
        <v>100</v>
      </c>
      <c r="I164" s="95">
        <v>12</v>
      </c>
      <c r="J164" s="118">
        <v>21</v>
      </c>
      <c r="K164" s="118">
        <v>32</v>
      </c>
      <c r="L164" s="118">
        <v>122</v>
      </c>
      <c r="M164" s="118">
        <v>175</v>
      </c>
      <c r="N164" s="119">
        <v>34</v>
      </c>
      <c r="O164" s="119">
        <v>11</v>
      </c>
      <c r="P164" s="120">
        <v>159</v>
      </c>
      <c r="Q164" s="120">
        <v>195</v>
      </c>
      <c r="R164" s="120">
        <v>145</v>
      </c>
      <c r="S164" s="70">
        <f t="shared" si="245"/>
        <v>0.13207547169811321</v>
      </c>
      <c r="T164" s="70">
        <f t="shared" si="246"/>
        <v>0.1641025641025641</v>
      </c>
      <c r="U164" s="70">
        <f t="shared" si="247"/>
        <v>0.28256513026052105</v>
      </c>
      <c r="V164" s="70">
        <f t="shared" si="248"/>
        <v>0.35294117647058826</v>
      </c>
      <c r="W164" s="70">
        <f t="shared" si="249"/>
        <v>0.60689655172413792</v>
      </c>
      <c r="X164" s="121">
        <v>197</v>
      </c>
      <c r="Y164" s="121">
        <v>159</v>
      </c>
      <c r="Z164" s="121">
        <v>195</v>
      </c>
      <c r="AA164" s="121">
        <v>145</v>
      </c>
      <c r="AB164" s="121">
        <v>70</v>
      </c>
      <c r="AC164" s="121">
        <v>39</v>
      </c>
      <c r="AD164" s="17">
        <v>9</v>
      </c>
      <c r="AE164" s="17">
        <v>12</v>
      </c>
      <c r="AF164" s="100">
        <v>13</v>
      </c>
      <c r="AG164" s="101">
        <v>16</v>
      </c>
      <c r="AH164" s="101">
        <v>49</v>
      </c>
      <c r="AI164" s="101">
        <v>109</v>
      </c>
      <c r="AJ164" s="101">
        <v>4</v>
      </c>
      <c r="AK164" s="101">
        <f t="shared" si="250"/>
        <v>178</v>
      </c>
      <c r="AL164" s="101">
        <f t="shared" si="251"/>
        <v>63</v>
      </c>
      <c r="AM164" s="101">
        <v>67</v>
      </c>
      <c r="AN164" s="102">
        <v>6</v>
      </c>
      <c r="AO164" s="103">
        <v>22</v>
      </c>
      <c r="AP164" s="74">
        <f t="shared" si="252"/>
        <v>0.10062893081761007</v>
      </c>
      <c r="AQ164" s="74">
        <f t="shared" si="253"/>
        <v>0.25128205128205128</v>
      </c>
      <c r="AR164" s="104">
        <f t="shared" si="254"/>
        <v>0.22244488977955912</v>
      </c>
      <c r="AS164" s="104">
        <f t="shared" si="255"/>
        <v>0.27941176470588236</v>
      </c>
      <c r="AT164" s="104">
        <f t="shared" si="256"/>
        <v>0.31724137931034485</v>
      </c>
      <c r="AU164" s="105">
        <v>124</v>
      </c>
      <c r="AV164" s="105">
        <v>184</v>
      </c>
      <c r="AW164" s="105">
        <v>176</v>
      </c>
      <c r="AX164" s="100">
        <v>14</v>
      </c>
      <c r="AY164" s="106">
        <v>205</v>
      </c>
      <c r="AZ164" s="106">
        <v>32</v>
      </c>
      <c r="BA164" s="106">
        <v>58</v>
      </c>
      <c r="BB164" s="106">
        <v>113</v>
      </c>
      <c r="BC164" s="106">
        <v>2</v>
      </c>
      <c r="BD164" s="107">
        <v>24</v>
      </c>
      <c r="BE164" s="108">
        <v>11</v>
      </c>
      <c r="BF164" s="82">
        <f t="shared" si="257"/>
        <v>0.18181818181818182</v>
      </c>
      <c r="BG164" s="82">
        <f t="shared" si="258"/>
        <v>0.31521739130434784</v>
      </c>
      <c r="BH164" s="83">
        <f t="shared" si="259"/>
        <v>0.36983471074380164</v>
      </c>
      <c r="BI164" s="83">
        <f t="shared" si="260"/>
        <v>0.47727272727272729</v>
      </c>
      <c r="BJ164" s="83">
        <f t="shared" si="261"/>
        <v>0.717741935483871</v>
      </c>
      <c r="BK164" s="2">
        <v>161</v>
      </c>
      <c r="BL164" s="2">
        <v>184</v>
      </c>
      <c r="BM164" s="2">
        <v>153</v>
      </c>
      <c r="BN164" s="2">
        <v>116</v>
      </c>
      <c r="BO164" s="2">
        <v>61</v>
      </c>
      <c r="BP164" s="2">
        <v>26</v>
      </c>
      <c r="BQ164" s="109">
        <v>9</v>
      </c>
      <c r="BR164" s="109">
        <v>15</v>
      </c>
      <c r="BS164" s="110">
        <v>12</v>
      </c>
      <c r="BT164" s="109">
        <v>20</v>
      </c>
      <c r="BU164" s="109">
        <v>93</v>
      </c>
      <c r="BV164" s="109">
        <v>136</v>
      </c>
      <c r="BW164" s="109">
        <v>5</v>
      </c>
      <c r="BX164" s="84">
        <f t="shared" si="265"/>
        <v>254</v>
      </c>
      <c r="BY164" s="111">
        <v>5</v>
      </c>
      <c r="BZ164" s="109">
        <v>35</v>
      </c>
      <c r="CA164" s="109">
        <v>5</v>
      </c>
      <c r="CB164" s="2">
        <v>19</v>
      </c>
      <c r="CC164" s="112">
        <f t="shared" si="266"/>
        <v>0.12422360248447205</v>
      </c>
      <c r="CD164" s="112">
        <f t="shared" si="267"/>
        <v>0.50543478260869568</v>
      </c>
      <c r="CE164" s="112">
        <f t="shared" si="268"/>
        <v>0.42971887550200805</v>
      </c>
      <c r="CF164" s="112">
        <f t="shared" si="269"/>
        <v>0.57566765578635015</v>
      </c>
      <c r="CG164" s="112">
        <f t="shared" si="270"/>
        <v>0.66013071895424835</v>
      </c>
      <c r="CH164" s="87">
        <f t="shared" si="271"/>
        <v>52</v>
      </c>
      <c r="CI164" s="31">
        <f t="shared" si="272"/>
        <v>59</v>
      </c>
      <c r="CJ164" s="31">
        <f t="shared" si="273"/>
        <v>0</v>
      </c>
      <c r="CK164" s="31">
        <f t="shared" si="274"/>
        <v>0</v>
      </c>
      <c r="CL164" s="31">
        <f t="shared" si="275"/>
        <v>0</v>
      </c>
      <c r="CM164" s="113">
        <f t="shared" si="276"/>
        <v>0</v>
      </c>
      <c r="CN164" s="31">
        <f t="shared" si="277"/>
        <v>0</v>
      </c>
      <c r="CO164" s="31">
        <f t="shared" si="278"/>
        <v>0</v>
      </c>
      <c r="CP164" s="31">
        <f t="shared" si="279"/>
        <v>0</v>
      </c>
      <c r="CQ164" s="31">
        <f t="shared" si="280"/>
        <v>0</v>
      </c>
      <c r="CU164" s="88">
        <f t="shared" si="264"/>
        <v>0</v>
      </c>
      <c r="DC164" s="88">
        <f t="shared" si="281"/>
        <v>0</v>
      </c>
      <c r="DH164" s="32">
        <v>1</v>
      </c>
      <c r="DI164" s="32">
        <v>4</v>
      </c>
      <c r="DJ164" s="32">
        <v>4</v>
      </c>
      <c r="DK164" s="88">
        <f t="shared" si="282"/>
        <v>71</v>
      </c>
      <c r="DL164" s="32">
        <v>15</v>
      </c>
      <c r="DM164" s="32">
        <v>38</v>
      </c>
      <c r="DN164" s="32">
        <v>18</v>
      </c>
      <c r="DO164" s="32">
        <v>0</v>
      </c>
      <c r="DP164" s="32">
        <v>8</v>
      </c>
      <c r="DQ164" s="32">
        <v>11</v>
      </c>
      <c r="DR164" s="32">
        <v>8</v>
      </c>
      <c r="DS164" s="88">
        <f t="shared" si="283"/>
        <v>183</v>
      </c>
      <c r="DT164" s="32">
        <v>5</v>
      </c>
      <c r="DU164" s="32">
        <v>55</v>
      </c>
      <c r="DV164" s="32">
        <v>118</v>
      </c>
      <c r="DW164" s="32">
        <v>5</v>
      </c>
      <c r="EA164" s="88">
        <f t="shared" si="284"/>
        <v>0</v>
      </c>
      <c r="EI164" s="88">
        <f t="shared" si="285"/>
        <v>0</v>
      </c>
      <c r="EQ164" s="88">
        <f t="shared" si="286"/>
        <v>0</v>
      </c>
      <c r="EY164" s="88">
        <f t="shared" si="287"/>
        <v>0</v>
      </c>
      <c r="FG164" s="88">
        <f t="shared" si="288"/>
        <v>0</v>
      </c>
      <c r="FO164" s="88">
        <f t="shared" si="289"/>
        <v>0</v>
      </c>
      <c r="FW164" s="110">
        <f t="shared" si="290"/>
        <v>0</v>
      </c>
      <c r="GB164" s="110">
        <f t="shared" si="291"/>
        <v>0</v>
      </c>
      <c r="GC164" s="110">
        <f t="shared" si="292"/>
        <v>0</v>
      </c>
      <c r="GD164" s="110">
        <f t="shared" si="293"/>
        <v>0</v>
      </c>
      <c r="GE164" s="110">
        <f t="shared" si="294"/>
        <v>0</v>
      </c>
      <c r="GF164" s="110">
        <f t="shared" si="295"/>
        <v>0</v>
      </c>
      <c r="GG164" s="110">
        <f t="shared" si="296"/>
        <v>0</v>
      </c>
      <c r="GH164" s="110">
        <f t="shared" si="297"/>
        <v>0</v>
      </c>
      <c r="GI164" s="110">
        <f t="shared" si="298"/>
        <v>0</v>
      </c>
      <c r="GJ164" s="114">
        <f t="shared" si="262"/>
        <v>8.7715389185977419E-2</v>
      </c>
      <c r="GK164" s="90">
        <f t="shared" si="263"/>
        <v>0.23902439024390243</v>
      </c>
      <c r="GL164" s="2" t="s">
        <v>1652</v>
      </c>
      <c r="GM164" s="2" t="s">
        <v>1908</v>
      </c>
      <c r="GN164" s="92" t="s">
        <v>1760</v>
      </c>
      <c r="GO164" s="92" t="s">
        <v>1909</v>
      </c>
      <c r="GP164" s="2" t="s">
        <v>1910</v>
      </c>
      <c r="GQ164" s="2" t="s">
        <v>1911</v>
      </c>
      <c r="GR164" s="115">
        <v>187</v>
      </c>
      <c r="GS164" s="31">
        <f t="shared" si="299"/>
        <v>9</v>
      </c>
      <c r="GT164" s="31">
        <f t="shared" si="300"/>
        <v>12</v>
      </c>
      <c r="GU164" s="31">
        <f t="shared" si="301"/>
        <v>15</v>
      </c>
      <c r="GV164" s="31">
        <f t="shared" si="302"/>
        <v>254</v>
      </c>
      <c r="GW164" s="31">
        <f t="shared" si="303"/>
        <v>141</v>
      </c>
      <c r="GX164" s="31">
        <f t="shared" si="304"/>
        <v>234</v>
      </c>
    </row>
    <row r="165" spans="1:206" ht="15.75" hidden="1" customHeight="1" x14ac:dyDescent="0.25">
      <c r="A165" s="22" t="s">
        <v>1114</v>
      </c>
      <c r="B165" s="2" t="s">
        <v>137</v>
      </c>
      <c r="C165" s="116" t="s">
        <v>154</v>
      </c>
      <c r="D165" s="35" t="s">
        <v>137</v>
      </c>
      <c r="E165" s="117">
        <v>19</v>
      </c>
      <c r="F165" s="117">
        <v>63</v>
      </c>
      <c r="G165" s="117">
        <v>129</v>
      </c>
      <c r="H165" s="117">
        <v>211</v>
      </c>
      <c r="I165" s="95">
        <v>19</v>
      </c>
      <c r="J165" s="118">
        <v>19</v>
      </c>
      <c r="K165" s="118">
        <v>75</v>
      </c>
      <c r="L165" s="118">
        <v>128</v>
      </c>
      <c r="M165" s="118">
        <v>222</v>
      </c>
      <c r="N165" s="119">
        <v>37</v>
      </c>
      <c r="O165" s="119">
        <v>13</v>
      </c>
      <c r="P165" s="120">
        <v>223</v>
      </c>
      <c r="Q165" s="120">
        <v>261</v>
      </c>
      <c r="R165" s="120">
        <v>185</v>
      </c>
      <c r="S165" s="70">
        <f t="shared" si="245"/>
        <v>8.520179372197309E-2</v>
      </c>
      <c r="T165" s="70">
        <f t="shared" si="246"/>
        <v>0.28735632183908044</v>
      </c>
      <c r="U165" s="70">
        <f t="shared" si="247"/>
        <v>0.27653213751868461</v>
      </c>
      <c r="V165" s="70">
        <f t="shared" si="248"/>
        <v>0.37219730941704038</v>
      </c>
      <c r="W165" s="70">
        <f t="shared" si="249"/>
        <v>0.49189189189189192</v>
      </c>
      <c r="X165" s="121">
        <v>297</v>
      </c>
      <c r="Y165" s="121">
        <v>223</v>
      </c>
      <c r="Z165" s="121">
        <v>261</v>
      </c>
      <c r="AA165" s="121">
        <v>185</v>
      </c>
      <c r="AB165" s="121">
        <v>59</v>
      </c>
      <c r="AC165" s="121">
        <v>44</v>
      </c>
      <c r="AD165" s="17">
        <v>15</v>
      </c>
      <c r="AE165" s="17">
        <v>21</v>
      </c>
      <c r="AF165" s="100">
        <v>19</v>
      </c>
      <c r="AG165" s="101">
        <v>20</v>
      </c>
      <c r="AH165" s="101">
        <v>105</v>
      </c>
      <c r="AI165" s="101">
        <v>157</v>
      </c>
      <c r="AJ165" s="101">
        <v>8</v>
      </c>
      <c r="AK165" s="101">
        <f t="shared" si="250"/>
        <v>290</v>
      </c>
      <c r="AL165" s="101">
        <f t="shared" si="251"/>
        <v>37</v>
      </c>
      <c r="AM165" s="101">
        <v>45</v>
      </c>
      <c r="AN165" s="102">
        <v>9</v>
      </c>
      <c r="AO165" s="103">
        <v>17</v>
      </c>
      <c r="AP165" s="74">
        <f t="shared" si="252"/>
        <v>8.9686098654708515E-2</v>
      </c>
      <c r="AQ165" s="74">
        <f t="shared" si="253"/>
        <v>0.40229885057471265</v>
      </c>
      <c r="AR165" s="104">
        <f t="shared" si="254"/>
        <v>0.36621823617339311</v>
      </c>
      <c r="AS165" s="104">
        <f t="shared" si="255"/>
        <v>0.50448430493273544</v>
      </c>
      <c r="AT165" s="104">
        <f t="shared" si="256"/>
        <v>0.64864864864864868</v>
      </c>
      <c r="AU165" s="105">
        <v>167</v>
      </c>
      <c r="AV165" s="105">
        <v>263</v>
      </c>
      <c r="AW165" s="105">
        <v>190</v>
      </c>
      <c r="AX165" s="100">
        <v>22</v>
      </c>
      <c r="AY165" s="106">
        <v>360</v>
      </c>
      <c r="AZ165" s="106">
        <v>34</v>
      </c>
      <c r="BA165" s="106">
        <v>125</v>
      </c>
      <c r="BB165" s="106">
        <v>191</v>
      </c>
      <c r="BC165" s="106">
        <v>10</v>
      </c>
      <c r="BD165" s="107">
        <v>32</v>
      </c>
      <c r="BE165" s="108">
        <v>18</v>
      </c>
      <c r="BF165" s="82">
        <f t="shared" si="257"/>
        <v>0.17894736842105263</v>
      </c>
      <c r="BG165" s="82">
        <f t="shared" si="258"/>
        <v>0.47528517110266161</v>
      </c>
      <c r="BH165" s="83">
        <f t="shared" si="259"/>
        <v>0.51290322580645165</v>
      </c>
      <c r="BI165" s="83">
        <f t="shared" si="260"/>
        <v>0.66046511627906979</v>
      </c>
      <c r="BJ165" s="83">
        <f t="shared" si="261"/>
        <v>0.95209580838323349</v>
      </c>
      <c r="BK165" s="2">
        <v>163</v>
      </c>
      <c r="BL165" s="2">
        <v>242</v>
      </c>
      <c r="BM165" s="2">
        <v>192</v>
      </c>
      <c r="BN165" s="2">
        <v>128</v>
      </c>
      <c r="BO165" s="2">
        <v>65</v>
      </c>
      <c r="BP165" s="2">
        <v>44</v>
      </c>
      <c r="BQ165" s="109">
        <v>16</v>
      </c>
      <c r="BR165" s="109">
        <v>21</v>
      </c>
      <c r="BS165" s="110">
        <v>20</v>
      </c>
      <c r="BT165" s="109">
        <v>33</v>
      </c>
      <c r="BU165" s="109">
        <v>126</v>
      </c>
      <c r="BV165" s="109">
        <v>203</v>
      </c>
      <c r="BW165" s="109">
        <v>16</v>
      </c>
      <c r="BX165" s="84">
        <f t="shared" si="265"/>
        <v>378</v>
      </c>
      <c r="BY165" s="111">
        <v>5</v>
      </c>
      <c r="BZ165" s="109">
        <v>61</v>
      </c>
      <c r="CA165" s="109">
        <v>17</v>
      </c>
      <c r="CB165" s="2">
        <v>30</v>
      </c>
      <c r="CC165" s="112">
        <f t="shared" si="266"/>
        <v>0.20245398773006135</v>
      </c>
      <c r="CD165" s="112">
        <f t="shared" si="267"/>
        <v>0.52066115702479343</v>
      </c>
      <c r="CE165" s="112">
        <f t="shared" si="268"/>
        <v>0.50418760469011725</v>
      </c>
      <c r="CF165" s="112">
        <f t="shared" si="269"/>
        <v>0.61751152073732718</v>
      </c>
      <c r="CG165" s="112">
        <f t="shared" si="270"/>
        <v>0.73958333333333337</v>
      </c>
      <c r="CH165" s="87">
        <f t="shared" si="271"/>
        <v>50</v>
      </c>
      <c r="CI165" s="31">
        <f t="shared" si="272"/>
        <v>24</v>
      </c>
      <c r="CJ165" s="31">
        <f t="shared" si="273"/>
        <v>1</v>
      </c>
      <c r="CK165" s="31">
        <f t="shared" si="274"/>
        <v>1</v>
      </c>
      <c r="CL165" s="31">
        <f t="shared" si="275"/>
        <v>0</v>
      </c>
      <c r="CM165" s="113">
        <f t="shared" si="276"/>
        <v>6</v>
      </c>
      <c r="CN165" s="31">
        <f t="shared" si="277"/>
        <v>1</v>
      </c>
      <c r="CO165" s="31">
        <f t="shared" si="278"/>
        <v>2</v>
      </c>
      <c r="CP165" s="31">
        <f t="shared" si="279"/>
        <v>2</v>
      </c>
      <c r="CQ165" s="31">
        <f t="shared" si="280"/>
        <v>1</v>
      </c>
      <c r="CR165" s="32">
        <v>1</v>
      </c>
      <c r="CS165" s="32">
        <v>1</v>
      </c>
      <c r="CU165" s="88">
        <f t="shared" si="264"/>
        <v>6</v>
      </c>
      <c r="CV165" s="32">
        <v>1</v>
      </c>
      <c r="CW165" s="32">
        <v>2</v>
      </c>
      <c r="CX165" s="32">
        <v>2</v>
      </c>
      <c r="CY165" s="32">
        <v>1</v>
      </c>
      <c r="DC165" s="88">
        <f t="shared" si="281"/>
        <v>0</v>
      </c>
      <c r="DH165" s="32">
        <v>1</v>
      </c>
      <c r="DI165" s="32">
        <v>5</v>
      </c>
      <c r="DJ165" s="32">
        <v>4</v>
      </c>
      <c r="DK165" s="88">
        <f t="shared" si="282"/>
        <v>108</v>
      </c>
      <c r="DL165" s="32">
        <v>19</v>
      </c>
      <c r="DM165" s="32">
        <v>28</v>
      </c>
      <c r="DN165" s="32">
        <v>57</v>
      </c>
      <c r="DO165" s="32">
        <v>4</v>
      </c>
      <c r="DP165" s="32">
        <v>11</v>
      </c>
      <c r="DQ165" s="32">
        <v>11</v>
      </c>
      <c r="DR165" s="32">
        <v>11</v>
      </c>
      <c r="DS165" s="88">
        <f t="shared" si="283"/>
        <v>188</v>
      </c>
      <c r="DT165" s="32">
        <v>8</v>
      </c>
      <c r="DU165" s="32">
        <v>61</v>
      </c>
      <c r="DV165" s="32">
        <v>107</v>
      </c>
      <c r="DW165" s="32">
        <v>12</v>
      </c>
      <c r="DX165" s="32">
        <v>1</v>
      </c>
      <c r="DY165" s="32">
        <v>2</v>
      </c>
      <c r="DZ165" s="32">
        <v>2</v>
      </c>
      <c r="EA165" s="88">
        <f t="shared" si="284"/>
        <v>47</v>
      </c>
      <c r="EB165" s="32">
        <v>5</v>
      </c>
      <c r="EC165" s="32">
        <v>16</v>
      </c>
      <c r="ED165" s="32">
        <v>26</v>
      </c>
      <c r="EI165" s="88">
        <f t="shared" si="285"/>
        <v>0</v>
      </c>
      <c r="EQ165" s="88">
        <f t="shared" si="286"/>
        <v>0</v>
      </c>
      <c r="EV165" s="32">
        <v>2</v>
      </c>
      <c r="EW165" s="32">
        <v>2</v>
      </c>
      <c r="EX165" s="32">
        <v>3</v>
      </c>
      <c r="EY165" s="88">
        <f t="shared" si="287"/>
        <v>30</v>
      </c>
      <c r="EZ165" s="32">
        <v>0</v>
      </c>
      <c r="FA165" s="32">
        <v>19</v>
      </c>
      <c r="FB165" s="32">
        <v>11</v>
      </c>
      <c r="FC165" s="32">
        <v>0</v>
      </c>
      <c r="FG165" s="88">
        <f t="shared" si="288"/>
        <v>0</v>
      </c>
      <c r="FO165" s="88">
        <f t="shared" si="289"/>
        <v>0</v>
      </c>
      <c r="FW165" s="110">
        <f t="shared" si="290"/>
        <v>0</v>
      </c>
      <c r="GB165" s="110">
        <f t="shared" si="291"/>
        <v>2</v>
      </c>
      <c r="GC165" s="110">
        <f t="shared" si="292"/>
        <v>2</v>
      </c>
      <c r="GD165" s="110">
        <f t="shared" si="293"/>
        <v>3</v>
      </c>
      <c r="GE165" s="110">
        <f t="shared" si="294"/>
        <v>30</v>
      </c>
      <c r="GF165" s="110">
        <f t="shared" si="295"/>
        <v>0</v>
      </c>
      <c r="GG165" s="110">
        <f t="shared" si="296"/>
        <v>19</v>
      </c>
      <c r="GH165" s="110">
        <f t="shared" si="297"/>
        <v>11</v>
      </c>
      <c r="GI165" s="110">
        <f t="shared" si="298"/>
        <v>0</v>
      </c>
      <c r="GJ165" s="114">
        <f t="shared" si="262"/>
        <v>0.50354853479853479</v>
      </c>
      <c r="GK165" s="90">
        <f t="shared" si="263"/>
        <v>0.05</v>
      </c>
      <c r="GL165" s="2" t="s">
        <v>1719</v>
      </c>
      <c r="GM165" s="2" t="s">
        <v>1719</v>
      </c>
      <c r="GN165" s="92" t="s">
        <v>1659</v>
      </c>
      <c r="GO165" s="2" t="s">
        <v>2166</v>
      </c>
      <c r="GP165" s="92" t="s">
        <v>2259</v>
      </c>
      <c r="GQ165" s="2" t="s">
        <v>1732</v>
      </c>
      <c r="GR165" s="115">
        <v>227</v>
      </c>
      <c r="GS165" s="31">
        <f t="shared" si="299"/>
        <v>13</v>
      </c>
      <c r="GT165" s="31">
        <f t="shared" si="300"/>
        <v>17</v>
      </c>
      <c r="GU165" s="31">
        <f t="shared" si="301"/>
        <v>18</v>
      </c>
      <c r="GV165" s="31">
        <f t="shared" si="302"/>
        <v>343</v>
      </c>
      <c r="GW165" s="31">
        <f t="shared" si="303"/>
        <v>206</v>
      </c>
      <c r="GX165" s="31">
        <f t="shared" si="304"/>
        <v>311</v>
      </c>
    </row>
    <row r="166" spans="1:206" ht="15.75" hidden="1" customHeight="1" x14ac:dyDescent="0.25">
      <c r="A166" s="22" t="s">
        <v>1114</v>
      </c>
      <c r="B166" s="2" t="s">
        <v>137</v>
      </c>
      <c r="C166" s="116" t="s">
        <v>155</v>
      </c>
      <c r="D166" s="35" t="s">
        <v>137</v>
      </c>
      <c r="E166" s="117">
        <v>25</v>
      </c>
      <c r="F166" s="117">
        <v>112</v>
      </c>
      <c r="G166" s="117">
        <v>219</v>
      </c>
      <c r="H166" s="117">
        <v>356</v>
      </c>
      <c r="I166" s="95">
        <v>26</v>
      </c>
      <c r="J166" s="118">
        <v>30</v>
      </c>
      <c r="K166" s="118">
        <v>118</v>
      </c>
      <c r="L166" s="118">
        <v>272</v>
      </c>
      <c r="M166" s="118">
        <v>420</v>
      </c>
      <c r="N166" s="119">
        <v>75</v>
      </c>
      <c r="O166" s="119">
        <v>7</v>
      </c>
      <c r="P166" s="120">
        <v>366</v>
      </c>
      <c r="Q166" s="120">
        <v>426</v>
      </c>
      <c r="R166" s="120">
        <v>298</v>
      </c>
      <c r="S166" s="70">
        <f t="shared" si="245"/>
        <v>8.1967213114754092E-2</v>
      </c>
      <c r="T166" s="70">
        <f t="shared" si="246"/>
        <v>0.27699530516431925</v>
      </c>
      <c r="U166" s="70">
        <f t="shared" si="247"/>
        <v>0.3165137614678899</v>
      </c>
      <c r="V166" s="70">
        <f t="shared" si="248"/>
        <v>0.43508287292817682</v>
      </c>
      <c r="W166" s="70">
        <f t="shared" si="249"/>
        <v>0.66107382550335569</v>
      </c>
      <c r="X166" s="121">
        <v>458</v>
      </c>
      <c r="Y166" s="121">
        <v>366</v>
      </c>
      <c r="Z166" s="121">
        <v>426</v>
      </c>
      <c r="AA166" s="121">
        <v>298</v>
      </c>
      <c r="AB166" s="121">
        <v>123</v>
      </c>
      <c r="AC166" s="121">
        <v>88</v>
      </c>
      <c r="AD166" s="17">
        <v>12</v>
      </c>
      <c r="AE166" s="17">
        <v>19</v>
      </c>
      <c r="AF166" s="100">
        <v>26</v>
      </c>
      <c r="AG166" s="101">
        <v>25</v>
      </c>
      <c r="AH166" s="101">
        <v>106</v>
      </c>
      <c r="AI166" s="101">
        <v>273</v>
      </c>
      <c r="AJ166" s="101">
        <v>11</v>
      </c>
      <c r="AK166" s="101">
        <f t="shared" si="250"/>
        <v>415</v>
      </c>
      <c r="AL166" s="101">
        <f t="shared" si="251"/>
        <v>73</v>
      </c>
      <c r="AM166" s="101">
        <v>84</v>
      </c>
      <c r="AN166" s="102">
        <v>1</v>
      </c>
      <c r="AO166" s="103">
        <v>25</v>
      </c>
      <c r="AP166" s="74">
        <f t="shared" si="252"/>
        <v>6.8306010928961755E-2</v>
      </c>
      <c r="AQ166" s="74">
        <f t="shared" si="253"/>
        <v>0.24882629107981222</v>
      </c>
      <c r="AR166" s="104">
        <f t="shared" si="254"/>
        <v>0.30366972477064219</v>
      </c>
      <c r="AS166" s="104">
        <f t="shared" si="255"/>
        <v>0.42265193370165743</v>
      </c>
      <c r="AT166" s="104">
        <f t="shared" si="256"/>
        <v>0.67114093959731547</v>
      </c>
      <c r="AU166" s="105">
        <v>311</v>
      </c>
      <c r="AV166" s="105">
        <v>445</v>
      </c>
      <c r="AW166" s="105">
        <v>303</v>
      </c>
      <c r="AX166" s="100">
        <v>29</v>
      </c>
      <c r="AY166" s="106">
        <v>506</v>
      </c>
      <c r="AZ166" s="106">
        <v>44</v>
      </c>
      <c r="BA166" s="106">
        <v>155</v>
      </c>
      <c r="BB166" s="106">
        <v>285</v>
      </c>
      <c r="BC166" s="106">
        <v>22</v>
      </c>
      <c r="BD166" s="107">
        <v>65</v>
      </c>
      <c r="BE166" s="108">
        <v>7</v>
      </c>
      <c r="BF166" s="82">
        <f t="shared" si="257"/>
        <v>0.14521452145214522</v>
      </c>
      <c r="BG166" s="82">
        <f t="shared" si="258"/>
        <v>0.34831460674157305</v>
      </c>
      <c r="BH166" s="83">
        <f t="shared" si="259"/>
        <v>0.39565627950897075</v>
      </c>
      <c r="BI166" s="83">
        <f t="shared" si="260"/>
        <v>0.49603174603174605</v>
      </c>
      <c r="BJ166" s="83">
        <f t="shared" si="261"/>
        <v>0.707395498392283</v>
      </c>
      <c r="BK166" s="2">
        <v>325</v>
      </c>
      <c r="BL166" s="2">
        <v>452</v>
      </c>
      <c r="BM166" s="2">
        <v>305</v>
      </c>
      <c r="BN166" s="2">
        <v>217</v>
      </c>
      <c r="BO166" s="2">
        <v>78</v>
      </c>
      <c r="BP166" s="2">
        <v>81</v>
      </c>
      <c r="BQ166" s="109">
        <v>13</v>
      </c>
      <c r="BR166" s="109">
        <v>31</v>
      </c>
      <c r="BS166" s="110">
        <v>26</v>
      </c>
      <c r="BT166" s="109">
        <v>45</v>
      </c>
      <c r="BU166" s="109">
        <v>114</v>
      </c>
      <c r="BV166" s="109">
        <v>330</v>
      </c>
      <c r="BW166" s="109">
        <v>18</v>
      </c>
      <c r="BX166" s="84">
        <f t="shared" si="265"/>
        <v>507</v>
      </c>
      <c r="BY166" s="111">
        <v>4</v>
      </c>
      <c r="BZ166" s="109">
        <v>107</v>
      </c>
      <c r="CA166" s="109">
        <v>18</v>
      </c>
      <c r="CB166" s="2">
        <v>9</v>
      </c>
      <c r="CC166" s="112">
        <f t="shared" si="266"/>
        <v>0.13846153846153847</v>
      </c>
      <c r="CD166" s="112">
        <f t="shared" si="267"/>
        <v>0.25221238938053098</v>
      </c>
      <c r="CE166" s="112">
        <f t="shared" si="268"/>
        <v>0.35304990757855825</v>
      </c>
      <c r="CF166" s="112">
        <f t="shared" si="269"/>
        <v>0.44517833553500663</v>
      </c>
      <c r="CG166" s="112">
        <f t="shared" si="270"/>
        <v>0.73114754098360657</v>
      </c>
      <c r="CH166" s="87">
        <f t="shared" si="271"/>
        <v>82</v>
      </c>
      <c r="CI166" s="31">
        <f t="shared" si="272"/>
        <v>44</v>
      </c>
      <c r="CJ166" s="31">
        <f t="shared" si="273"/>
        <v>1</v>
      </c>
      <c r="CK166" s="31">
        <f t="shared" si="274"/>
        <v>2</v>
      </c>
      <c r="CL166" s="31">
        <f t="shared" si="275"/>
        <v>2</v>
      </c>
      <c r="CM166" s="113">
        <f t="shared" si="276"/>
        <v>33</v>
      </c>
      <c r="CN166" s="31">
        <f t="shared" si="277"/>
        <v>13</v>
      </c>
      <c r="CO166" s="31">
        <f t="shared" si="278"/>
        <v>7</v>
      </c>
      <c r="CP166" s="31">
        <f t="shared" si="279"/>
        <v>12</v>
      </c>
      <c r="CQ166" s="31">
        <f t="shared" si="280"/>
        <v>1</v>
      </c>
      <c r="CR166" s="32">
        <v>1</v>
      </c>
      <c r="CS166" s="32">
        <v>2</v>
      </c>
      <c r="CT166" s="32">
        <v>2</v>
      </c>
      <c r="CU166" s="88">
        <f t="shared" si="264"/>
        <v>33</v>
      </c>
      <c r="CV166" s="32">
        <v>13</v>
      </c>
      <c r="CW166" s="32">
        <v>7</v>
      </c>
      <c r="CX166" s="32">
        <v>12</v>
      </c>
      <c r="CY166" s="32">
        <v>1</v>
      </c>
      <c r="DC166" s="88">
        <f t="shared" si="281"/>
        <v>0</v>
      </c>
      <c r="DH166" s="32">
        <v>1</v>
      </c>
      <c r="DI166" s="32">
        <v>5</v>
      </c>
      <c r="DJ166" s="32">
        <v>5</v>
      </c>
      <c r="DK166" s="88">
        <f t="shared" si="282"/>
        <v>92</v>
      </c>
      <c r="DL166" s="32">
        <v>16</v>
      </c>
      <c r="DM166" s="32">
        <v>23</v>
      </c>
      <c r="DN166" s="32">
        <v>52</v>
      </c>
      <c r="DO166" s="32">
        <v>1</v>
      </c>
      <c r="DP166" s="32">
        <v>9</v>
      </c>
      <c r="DQ166" s="32">
        <v>19</v>
      </c>
      <c r="DR166" s="32">
        <v>13</v>
      </c>
      <c r="DS166" s="88">
        <f t="shared" si="283"/>
        <v>320</v>
      </c>
      <c r="DT166" s="32">
        <v>0</v>
      </c>
      <c r="DU166" s="32">
        <v>47</v>
      </c>
      <c r="DV166" s="32">
        <v>256</v>
      </c>
      <c r="DW166" s="32">
        <v>17</v>
      </c>
      <c r="DX166" s="32">
        <v>1</v>
      </c>
      <c r="DY166" s="32">
        <v>2</v>
      </c>
      <c r="DZ166" s="32">
        <v>2</v>
      </c>
      <c r="EA166" s="88">
        <f t="shared" si="284"/>
        <v>35</v>
      </c>
      <c r="EB166" s="32">
        <v>5</v>
      </c>
      <c r="EC166" s="32">
        <v>26</v>
      </c>
      <c r="ED166" s="32">
        <v>4</v>
      </c>
      <c r="EF166" s="32">
        <v>1</v>
      </c>
      <c r="EG166" s="32">
        <v>3</v>
      </c>
      <c r="EH166" s="32">
        <v>4</v>
      </c>
      <c r="EI166" s="88">
        <f t="shared" si="285"/>
        <v>28</v>
      </c>
      <c r="EJ166" s="32">
        <v>11</v>
      </c>
      <c r="EK166" s="32">
        <v>11</v>
      </c>
      <c r="EL166" s="32">
        <v>6</v>
      </c>
      <c r="EM166" s="32">
        <v>0</v>
      </c>
      <c r="EQ166" s="88">
        <f t="shared" si="286"/>
        <v>0</v>
      </c>
      <c r="EY166" s="88">
        <f t="shared" si="287"/>
        <v>0</v>
      </c>
      <c r="FG166" s="88">
        <f t="shared" si="288"/>
        <v>0</v>
      </c>
      <c r="FO166" s="88">
        <f t="shared" si="289"/>
        <v>0</v>
      </c>
      <c r="FW166" s="110">
        <f t="shared" si="290"/>
        <v>0</v>
      </c>
      <c r="GB166" s="110">
        <f t="shared" si="291"/>
        <v>0</v>
      </c>
      <c r="GC166" s="110">
        <f t="shared" si="292"/>
        <v>0</v>
      </c>
      <c r="GD166" s="110">
        <f t="shared" si="293"/>
        <v>0</v>
      </c>
      <c r="GE166" s="110">
        <f t="shared" si="294"/>
        <v>0</v>
      </c>
      <c r="GF166" s="110">
        <f t="shared" si="295"/>
        <v>0</v>
      </c>
      <c r="GG166" s="110">
        <f t="shared" si="296"/>
        <v>0</v>
      </c>
      <c r="GH166" s="110">
        <f t="shared" si="297"/>
        <v>0</v>
      </c>
      <c r="GI166" s="110">
        <f t="shared" si="298"/>
        <v>0</v>
      </c>
      <c r="GJ166" s="114">
        <f t="shared" si="262"/>
        <v>0.10599983356911047</v>
      </c>
      <c r="GK166" s="90">
        <f t="shared" si="263"/>
        <v>1.976284584980237E-3</v>
      </c>
      <c r="GL166" s="2" t="s">
        <v>1846</v>
      </c>
      <c r="GM166" s="2" t="s">
        <v>1733</v>
      </c>
      <c r="GN166" s="2" t="s">
        <v>2159</v>
      </c>
      <c r="GO166" s="2" t="s">
        <v>2326</v>
      </c>
      <c r="GP166" s="2" t="s">
        <v>1917</v>
      </c>
      <c r="GQ166" s="2" t="s">
        <v>2095</v>
      </c>
      <c r="GR166" s="115">
        <v>421</v>
      </c>
      <c r="GS166" s="31">
        <f t="shared" si="299"/>
        <v>11</v>
      </c>
      <c r="GT166" s="31">
        <f t="shared" si="300"/>
        <v>20</v>
      </c>
      <c r="GU166" s="31">
        <f t="shared" si="301"/>
        <v>26</v>
      </c>
      <c r="GV166" s="31">
        <f t="shared" si="302"/>
        <v>447</v>
      </c>
      <c r="GW166" s="31">
        <f t="shared" si="303"/>
        <v>330</v>
      </c>
      <c r="GX166" s="31">
        <f t="shared" si="304"/>
        <v>426</v>
      </c>
    </row>
    <row r="167" spans="1:206" ht="15.75" hidden="1" customHeight="1" x14ac:dyDescent="0.25">
      <c r="A167" s="22" t="s">
        <v>1112</v>
      </c>
      <c r="B167" s="2" t="s">
        <v>156</v>
      </c>
      <c r="C167" s="116" t="s">
        <v>157</v>
      </c>
      <c r="D167" s="35" t="s">
        <v>156</v>
      </c>
      <c r="E167" s="117">
        <v>14</v>
      </c>
      <c r="F167" s="117">
        <v>65</v>
      </c>
      <c r="G167" s="117">
        <v>88</v>
      </c>
      <c r="H167" s="117">
        <v>167</v>
      </c>
      <c r="I167" s="95">
        <v>17</v>
      </c>
      <c r="J167" s="118">
        <v>12</v>
      </c>
      <c r="K167" s="118">
        <v>79</v>
      </c>
      <c r="L167" s="118">
        <v>137</v>
      </c>
      <c r="M167" s="118">
        <v>228</v>
      </c>
      <c r="N167" s="119">
        <v>25</v>
      </c>
      <c r="O167" s="119">
        <v>5</v>
      </c>
      <c r="P167" s="120">
        <v>123</v>
      </c>
      <c r="Q167" s="120">
        <v>174</v>
      </c>
      <c r="R167" s="120">
        <v>126</v>
      </c>
      <c r="S167" s="70">
        <f t="shared" si="245"/>
        <v>9.7560975609756101E-2</v>
      </c>
      <c r="T167" s="70">
        <f t="shared" si="246"/>
        <v>0.45402298850574713</v>
      </c>
      <c r="U167" s="70">
        <f t="shared" si="247"/>
        <v>0.47990543735224589</v>
      </c>
      <c r="V167" s="70">
        <f t="shared" si="248"/>
        <v>0.63666666666666671</v>
      </c>
      <c r="W167" s="70">
        <f t="shared" si="249"/>
        <v>0.88888888888888884</v>
      </c>
      <c r="X167" s="121">
        <v>170</v>
      </c>
      <c r="Y167" s="121">
        <v>123</v>
      </c>
      <c r="Z167" s="121">
        <v>174</v>
      </c>
      <c r="AA167" s="121">
        <v>126</v>
      </c>
      <c r="AB167" s="121">
        <v>49</v>
      </c>
      <c r="AC167" s="121">
        <v>43</v>
      </c>
      <c r="AD167" s="17">
        <v>11</v>
      </c>
      <c r="AE167" s="17">
        <v>16</v>
      </c>
      <c r="AF167" s="100">
        <v>17</v>
      </c>
      <c r="AG167" s="101">
        <v>14</v>
      </c>
      <c r="AH167" s="101">
        <v>92</v>
      </c>
      <c r="AI167" s="101">
        <v>116</v>
      </c>
      <c r="AJ167" s="101">
        <v>9</v>
      </c>
      <c r="AK167" s="101">
        <f t="shared" si="250"/>
        <v>231</v>
      </c>
      <c r="AL167" s="101">
        <f t="shared" si="251"/>
        <v>32</v>
      </c>
      <c r="AM167" s="101">
        <v>41</v>
      </c>
      <c r="AN167" s="102">
        <v>4</v>
      </c>
      <c r="AO167" s="103">
        <v>17</v>
      </c>
      <c r="AP167" s="74">
        <f t="shared" si="252"/>
        <v>0.11382113821138211</v>
      </c>
      <c r="AQ167" s="74">
        <f t="shared" si="253"/>
        <v>0.52873563218390807</v>
      </c>
      <c r="AR167" s="104">
        <f t="shared" si="254"/>
        <v>0.44917257683215128</v>
      </c>
      <c r="AS167" s="104">
        <f t="shared" si="255"/>
        <v>0.58666666666666667</v>
      </c>
      <c r="AT167" s="104">
        <f t="shared" si="256"/>
        <v>0.66666666666666663</v>
      </c>
      <c r="AU167" s="105">
        <v>108</v>
      </c>
      <c r="AV167" s="105">
        <v>145</v>
      </c>
      <c r="AW167" s="105">
        <v>120</v>
      </c>
      <c r="AX167" s="100">
        <v>16</v>
      </c>
      <c r="AY167" s="106">
        <v>241</v>
      </c>
      <c r="AZ167" s="106">
        <v>12</v>
      </c>
      <c r="BA167" s="106">
        <v>101</v>
      </c>
      <c r="BB167" s="106">
        <v>125</v>
      </c>
      <c r="BC167" s="106">
        <v>3</v>
      </c>
      <c r="BD167" s="107">
        <v>22</v>
      </c>
      <c r="BE167" s="108">
        <v>9</v>
      </c>
      <c r="BF167" s="82">
        <f t="shared" si="257"/>
        <v>0.1</v>
      </c>
      <c r="BG167" s="82">
        <f t="shared" si="258"/>
        <v>0.69655172413793098</v>
      </c>
      <c r="BH167" s="83">
        <f t="shared" si="259"/>
        <v>0.579088471849866</v>
      </c>
      <c r="BI167" s="83">
        <f t="shared" si="260"/>
        <v>0.80632411067193677</v>
      </c>
      <c r="BJ167" s="83">
        <f t="shared" si="261"/>
        <v>0.95370370370370372</v>
      </c>
      <c r="BK167" s="2">
        <v>114</v>
      </c>
      <c r="BL167" s="2">
        <v>164</v>
      </c>
      <c r="BM167" s="2">
        <v>120</v>
      </c>
      <c r="BN167" s="2">
        <v>76</v>
      </c>
      <c r="BO167" s="2">
        <v>39</v>
      </c>
      <c r="BP167" s="2">
        <v>29</v>
      </c>
      <c r="BQ167" s="109">
        <v>7</v>
      </c>
      <c r="BR167" s="109">
        <v>16</v>
      </c>
      <c r="BS167" s="110">
        <v>13</v>
      </c>
      <c r="BT167" s="109">
        <v>28</v>
      </c>
      <c r="BU167" s="109">
        <v>67</v>
      </c>
      <c r="BV167" s="109">
        <v>88</v>
      </c>
      <c r="BW167" s="109">
        <v>6</v>
      </c>
      <c r="BX167" s="84">
        <f t="shared" si="265"/>
        <v>189</v>
      </c>
      <c r="BY167" s="111">
        <v>1</v>
      </c>
      <c r="BZ167" s="109">
        <v>15</v>
      </c>
      <c r="CA167" s="109">
        <v>6</v>
      </c>
      <c r="CB167" s="2">
        <v>11</v>
      </c>
      <c r="CC167" s="112">
        <f t="shared" si="266"/>
        <v>0.24561403508771928</v>
      </c>
      <c r="CD167" s="112">
        <f t="shared" si="267"/>
        <v>0.40853658536585363</v>
      </c>
      <c r="CE167" s="112">
        <f t="shared" si="268"/>
        <v>0.42211055276381909</v>
      </c>
      <c r="CF167" s="112">
        <f t="shared" si="269"/>
        <v>0.49295774647887325</v>
      </c>
      <c r="CG167" s="112">
        <f t="shared" si="270"/>
        <v>0.60833333333333328</v>
      </c>
      <c r="CH167" s="87">
        <f t="shared" si="271"/>
        <v>47</v>
      </c>
      <c r="CI167" s="31">
        <f t="shared" si="272"/>
        <v>60</v>
      </c>
      <c r="CJ167" s="31">
        <f t="shared" si="273"/>
        <v>0</v>
      </c>
      <c r="CK167" s="31">
        <f t="shared" si="274"/>
        <v>0</v>
      </c>
      <c r="CL167" s="31">
        <f t="shared" si="275"/>
        <v>0</v>
      </c>
      <c r="CM167" s="113">
        <f t="shared" si="276"/>
        <v>0</v>
      </c>
      <c r="CN167" s="31">
        <f t="shared" si="277"/>
        <v>0</v>
      </c>
      <c r="CO167" s="31">
        <f t="shared" si="278"/>
        <v>0</v>
      </c>
      <c r="CP167" s="31">
        <f t="shared" si="279"/>
        <v>0</v>
      </c>
      <c r="CQ167" s="31">
        <f t="shared" si="280"/>
        <v>0</v>
      </c>
      <c r="CU167" s="88">
        <f t="shared" si="264"/>
        <v>0</v>
      </c>
      <c r="DC167" s="88">
        <f t="shared" si="281"/>
        <v>0</v>
      </c>
      <c r="DH167" s="32">
        <v>1</v>
      </c>
      <c r="DI167" s="32">
        <v>9</v>
      </c>
      <c r="DJ167" s="32">
        <v>6</v>
      </c>
      <c r="DK167" s="88">
        <f t="shared" si="282"/>
        <v>118</v>
      </c>
      <c r="DL167" s="32">
        <v>21</v>
      </c>
      <c r="DM167" s="32">
        <v>38</v>
      </c>
      <c r="DN167" s="32">
        <v>54</v>
      </c>
      <c r="DO167" s="32">
        <v>5</v>
      </c>
      <c r="DP167" s="32">
        <v>6</v>
      </c>
      <c r="DQ167" s="32">
        <v>7</v>
      </c>
      <c r="DR167" s="32">
        <v>7</v>
      </c>
      <c r="DS167" s="88">
        <f t="shared" si="283"/>
        <v>71</v>
      </c>
      <c r="DT167" s="32">
        <v>7</v>
      </c>
      <c r="DU167" s="32">
        <v>29</v>
      </c>
      <c r="DV167" s="32">
        <v>34</v>
      </c>
      <c r="DW167" s="32">
        <v>1</v>
      </c>
      <c r="EA167" s="88">
        <f t="shared" si="284"/>
        <v>0</v>
      </c>
      <c r="EI167" s="88">
        <f t="shared" si="285"/>
        <v>0</v>
      </c>
      <c r="EQ167" s="88">
        <f t="shared" si="286"/>
        <v>0</v>
      </c>
      <c r="EY167" s="88">
        <f t="shared" si="287"/>
        <v>0</v>
      </c>
      <c r="FG167" s="88">
        <f t="shared" si="288"/>
        <v>0</v>
      </c>
      <c r="FO167" s="88">
        <f t="shared" si="289"/>
        <v>0</v>
      </c>
      <c r="FW167" s="110">
        <f t="shared" si="290"/>
        <v>0</v>
      </c>
      <c r="GB167" s="110">
        <f t="shared" si="291"/>
        <v>0</v>
      </c>
      <c r="GC167" s="110">
        <f t="shared" si="292"/>
        <v>0</v>
      </c>
      <c r="GD167" s="110">
        <f t="shared" si="293"/>
        <v>0</v>
      </c>
      <c r="GE167" s="110">
        <f t="shared" si="294"/>
        <v>0</v>
      </c>
      <c r="GF167" s="110">
        <f t="shared" si="295"/>
        <v>0</v>
      </c>
      <c r="GG167" s="110">
        <f t="shared" si="296"/>
        <v>0</v>
      </c>
      <c r="GH167" s="110">
        <f t="shared" si="297"/>
        <v>0</v>
      </c>
      <c r="GI167" s="110">
        <f t="shared" si="298"/>
        <v>0</v>
      </c>
      <c r="GJ167" s="114">
        <f t="shared" si="262"/>
        <v>-0.31562500000000004</v>
      </c>
      <c r="GK167" s="90">
        <f t="shared" si="263"/>
        <v>-0.21576763485477179</v>
      </c>
      <c r="GL167" s="2" t="s">
        <v>1505</v>
      </c>
      <c r="GM167" s="2" t="s">
        <v>2301</v>
      </c>
      <c r="GN167" s="2" t="s">
        <v>2032</v>
      </c>
      <c r="GO167" s="2" t="s">
        <v>1555</v>
      </c>
      <c r="GP167" s="92" t="s">
        <v>1815</v>
      </c>
      <c r="GQ167" s="2" t="s">
        <v>2063</v>
      </c>
      <c r="GR167" s="115">
        <v>162</v>
      </c>
      <c r="GS167" s="31">
        <f t="shared" si="299"/>
        <v>7</v>
      </c>
      <c r="GT167" s="31">
        <f t="shared" si="300"/>
        <v>13</v>
      </c>
      <c r="GU167" s="31">
        <f t="shared" si="301"/>
        <v>16</v>
      </c>
      <c r="GV167" s="31">
        <f t="shared" si="302"/>
        <v>189</v>
      </c>
      <c r="GW167" s="31">
        <f t="shared" si="303"/>
        <v>94</v>
      </c>
      <c r="GX167" s="31">
        <f t="shared" si="304"/>
        <v>161</v>
      </c>
    </row>
    <row r="168" spans="1:206" ht="15.75" hidden="1" customHeight="1" x14ac:dyDescent="0.25">
      <c r="A168" s="22" t="s">
        <v>1112</v>
      </c>
      <c r="B168" s="2" t="s">
        <v>156</v>
      </c>
      <c r="C168" s="116" t="s">
        <v>158</v>
      </c>
      <c r="D168" s="35" t="s">
        <v>156</v>
      </c>
      <c r="E168" s="117">
        <v>0</v>
      </c>
      <c r="F168" s="117">
        <v>34</v>
      </c>
      <c r="G168" s="117">
        <v>27</v>
      </c>
      <c r="H168" s="117">
        <v>61</v>
      </c>
      <c r="I168" s="95">
        <v>6</v>
      </c>
      <c r="J168" s="118">
        <v>15</v>
      </c>
      <c r="K168" s="118">
        <v>41</v>
      </c>
      <c r="L168" s="118">
        <v>26</v>
      </c>
      <c r="M168" s="118">
        <v>82</v>
      </c>
      <c r="N168" s="119">
        <v>5</v>
      </c>
      <c r="O168" s="119">
        <v>9</v>
      </c>
      <c r="P168" s="120">
        <v>45</v>
      </c>
      <c r="Q168" s="120">
        <v>67</v>
      </c>
      <c r="R168" s="120">
        <v>53</v>
      </c>
      <c r="S168" s="70">
        <f t="shared" si="245"/>
        <v>0.33333333333333331</v>
      </c>
      <c r="T168" s="70">
        <f t="shared" si="246"/>
        <v>0.61194029850746268</v>
      </c>
      <c r="U168" s="70">
        <f t="shared" si="247"/>
        <v>0.46666666666666667</v>
      </c>
      <c r="V168" s="70">
        <f t="shared" si="248"/>
        <v>0.51666666666666672</v>
      </c>
      <c r="W168" s="70">
        <f t="shared" si="249"/>
        <v>0.39622641509433965</v>
      </c>
      <c r="X168" s="121">
        <v>60</v>
      </c>
      <c r="Y168" s="121">
        <v>45</v>
      </c>
      <c r="Z168" s="121">
        <v>67</v>
      </c>
      <c r="AA168" s="121">
        <v>53</v>
      </c>
      <c r="AB168" s="121">
        <v>12</v>
      </c>
      <c r="AC168" s="121">
        <v>17</v>
      </c>
      <c r="AD168" s="17">
        <v>4</v>
      </c>
      <c r="AE168" s="17">
        <v>5</v>
      </c>
      <c r="AF168" s="100">
        <v>5</v>
      </c>
      <c r="AG168" s="101">
        <v>6</v>
      </c>
      <c r="AH168" s="101">
        <v>31</v>
      </c>
      <c r="AI168" s="101">
        <v>41</v>
      </c>
      <c r="AJ168" s="101">
        <v>0</v>
      </c>
      <c r="AK168" s="101">
        <f t="shared" si="250"/>
        <v>78</v>
      </c>
      <c r="AL168" s="101">
        <f t="shared" si="251"/>
        <v>8</v>
      </c>
      <c r="AM168" s="101">
        <v>8</v>
      </c>
      <c r="AN168" s="102">
        <v>4</v>
      </c>
      <c r="AO168" s="103">
        <v>4</v>
      </c>
      <c r="AP168" s="74">
        <f t="shared" si="252"/>
        <v>0.13333333333333333</v>
      </c>
      <c r="AQ168" s="74">
        <f t="shared" si="253"/>
        <v>0.46268656716417911</v>
      </c>
      <c r="AR168" s="104">
        <f t="shared" si="254"/>
        <v>0.42424242424242425</v>
      </c>
      <c r="AS168" s="104">
        <f t="shared" si="255"/>
        <v>0.53333333333333333</v>
      </c>
      <c r="AT168" s="104">
        <f t="shared" si="256"/>
        <v>0.62264150943396224</v>
      </c>
      <c r="AU168" s="105">
        <v>43</v>
      </c>
      <c r="AV168" s="105">
        <v>56</v>
      </c>
      <c r="AW168" s="105">
        <v>45</v>
      </c>
      <c r="AX168" s="100">
        <v>5</v>
      </c>
      <c r="AY168" s="106">
        <v>80</v>
      </c>
      <c r="AZ168" s="106">
        <v>10</v>
      </c>
      <c r="BA168" s="106">
        <v>22</v>
      </c>
      <c r="BB168" s="106">
        <v>45</v>
      </c>
      <c r="BC168" s="106">
        <v>3</v>
      </c>
      <c r="BD168" s="107">
        <v>11</v>
      </c>
      <c r="BE168" s="108">
        <v>5</v>
      </c>
      <c r="BF168" s="82">
        <f t="shared" si="257"/>
        <v>0.22222222222222221</v>
      </c>
      <c r="BG168" s="82">
        <f t="shared" si="258"/>
        <v>0.39285714285714285</v>
      </c>
      <c r="BH168" s="83">
        <f t="shared" si="259"/>
        <v>0.45833333333333331</v>
      </c>
      <c r="BI168" s="83">
        <f t="shared" si="260"/>
        <v>0.56565656565656564</v>
      </c>
      <c r="BJ168" s="83">
        <f t="shared" si="261"/>
        <v>0.79069767441860461</v>
      </c>
      <c r="BK168" s="2">
        <v>51</v>
      </c>
      <c r="BL168" s="2">
        <v>59</v>
      </c>
      <c r="BM168" s="2">
        <v>42</v>
      </c>
      <c r="BN168" s="2">
        <v>30</v>
      </c>
      <c r="BO168" s="2">
        <v>16</v>
      </c>
      <c r="BP168" s="2">
        <v>12</v>
      </c>
      <c r="BQ168" s="109">
        <v>5</v>
      </c>
      <c r="BR168" s="109">
        <v>6</v>
      </c>
      <c r="BS168" s="110">
        <v>6</v>
      </c>
      <c r="BT168" s="109">
        <v>11</v>
      </c>
      <c r="BU168" s="109">
        <v>33</v>
      </c>
      <c r="BV168" s="109">
        <v>39</v>
      </c>
      <c r="BW168" s="109">
        <v>1</v>
      </c>
      <c r="BX168" s="84">
        <f t="shared" si="265"/>
        <v>84</v>
      </c>
      <c r="BY168" s="111">
        <v>4</v>
      </c>
      <c r="BZ168" s="109">
        <v>8</v>
      </c>
      <c r="CA168" s="109">
        <v>1</v>
      </c>
      <c r="CB168" s="2">
        <v>3</v>
      </c>
      <c r="CC168" s="112">
        <f t="shared" si="266"/>
        <v>0.21568627450980393</v>
      </c>
      <c r="CD168" s="112">
        <f t="shared" si="267"/>
        <v>0.55932203389830504</v>
      </c>
      <c r="CE168" s="112">
        <f t="shared" si="268"/>
        <v>0.49342105263157893</v>
      </c>
      <c r="CF168" s="112">
        <f t="shared" si="269"/>
        <v>0.63366336633663367</v>
      </c>
      <c r="CG168" s="112">
        <f t="shared" si="270"/>
        <v>0.73809523809523814</v>
      </c>
      <c r="CH168" s="87">
        <f t="shared" si="271"/>
        <v>11</v>
      </c>
      <c r="CI168" s="31">
        <f t="shared" si="272"/>
        <v>16</v>
      </c>
      <c r="CJ168" s="31">
        <f t="shared" si="273"/>
        <v>0</v>
      </c>
      <c r="CK168" s="31">
        <f t="shared" si="274"/>
        <v>0</v>
      </c>
      <c r="CL168" s="31">
        <f t="shared" si="275"/>
        <v>0</v>
      </c>
      <c r="CM168" s="113">
        <f t="shared" si="276"/>
        <v>0</v>
      </c>
      <c r="CN168" s="31">
        <f t="shared" si="277"/>
        <v>0</v>
      </c>
      <c r="CO168" s="31">
        <f t="shared" si="278"/>
        <v>0</v>
      </c>
      <c r="CP168" s="31">
        <f t="shared" si="279"/>
        <v>0</v>
      </c>
      <c r="CQ168" s="31">
        <f t="shared" si="280"/>
        <v>0</v>
      </c>
      <c r="CU168" s="88">
        <f t="shared" si="264"/>
        <v>0</v>
      </c>
      <c r="DC168" s="88">
        <f t="shared" si="281"/>
        <v>0</v>
      </c>
      <c r="DK168" s="88">
        <f t="shared" si="282"/>
        <v>0</v>
      </c>
      <c r="DP168" s="32">
        <v>4</v>
      </c>
      <c r="DQ168" s="32">
        <v>4</v>
      </c>
      <c r="DR168" s="32">
        <v>4</v>
      </c>
      <c r="DS168" s="88">
        <f t="shared" si="283"/>
        <v>60</v>
      </c>
      <c r="DT168" s="32">
        <v>7</v>
      </c>
      <c r="DU168" s="32">
        <v>20</v>
      </c>
      <c r="DV168" s="32">
        <v>32</v>
      </c>
      <c r="DW168" s="32">
        <v>1</v>
      </c>
      <c r="DX168" s="32">
        <v>1</v>
      </c>
      <c r="DY168" s="32">
        <v>2</v>
      </c>
      <c r="DZ168" s="32">
        <v>2</v>
      </c>
      <c r="EA168" s="88">
        <f t="shared" si="284"/>
        <v>24</v>
      </c>
      <c r="EB168" s="32">
        <v>4</v>
      </c>
      <c r="EC168" s="32">
        <v>13</v>
      </c>
      <c r="ED168" s="32">
        <v>7</v>
      </c>
      <c r="EI168" s="88">
        <f t="shared" si="285"/>
        <v>0</v>
      </c>
      <c r="EQ168" s="88">
        <f t="shared" si="286"/>
        <v>0</v>
      </c>
      <c r="EY168" s="88">
        <f t="shared" si="287"/>
        <v>0</v>
      </c>
      <c r="FG168" s="88">
        <f t="shared" si="288"/>
        <v>0</v>
      </c>
      <c r="FO168" s="88">
        <f t="shared" si="289"/>
        <v>0</v>
      </c>
      <c r="FW168" s="110">
        <f t="shared" si="290"/>
        <v>0</v>
      </c>
      <c r="GB168" s="110">
        <f t="shared" si="291"/>
        <v>0</v>
      </c>
      <c r="GC168" s="110">
        <f t="shared" si="292"/>
        <v>0</v>
      </c>
      <c r="GD168" s="110">
        <f t="shared" si="293"/>
        <v>0</v>
      </c>
      <c r="GE168" s="110">
        <f t="shared" si="294"/>
        <v>0</v>
      </c>
      <c r="GF168" s="110">
        <f t="shared" si="295"/>
        <v>0</v>
      </c>
      <c r="GG168" s="110">
        <f t="shared" si="296"/>
        <v>0</v>
      </c>
      <c r="GH168" s="110">
        <f t="shared" si="297"/>
        <v>0</v>
      </c>
      <c r="GI168" s="110">
        <f t="shared" si="298"/>
        <v>0</v>
      </c>
      <c r="GJ168" s="114">
        <f t="shared" si="262"/>
        <v>0.86281179138321995</v>
      </c>
      <c r="GK168" s="90">
        <f t="shared" si="263"/>
        <v>0.05</v>
      </c>
      <c r="GL168" s="2" t="s">
        <v>1675</v>
      </c>
      <c r="GM168" s="2" t="s">
        <v>1903</v>
      </c>
      <c r="GN168" s="2" t="s">
        <v>1415</v>
      </c>
      <c r="GO168" s="2" t="s">
        <v>1916</v>
      </c>
      <c r="GP168" s="92" t="s">
        <v>1849</v>
      </c>
      <c r="GQ168" s="2" t="s">
        <v>1742</v>
      </c>
      <c r="GR168" s="115">
        <v>62</v>
      </c>
      <c r="GS168" s="31">
        <f t="shared" si="299"/>
        <v>5</v>
      </c>
      <c r="GT168" s="31">
        <f t="shared" si="300"/>
        <v>6</v>
      </c>
      <c r="GU168" s="31">
        <f t="shared" si="301"/>
        <v>6</v>
      </c>
      <c r="GV168" s="31">
        <f t="shared" si="302"/>
        <v>84</v>
      </c>
      <c r="GW168" s="31">
        <f t="shared" si="303"/>
        <v>40</v>
      </c>
      <c r="GX168" s="31">
        <f t="shared" si="304"/>
        <v>73</v>
      </c>
    </row>
    <row r="169" spans="1:206" ht="15.75" hidden="1" customHeight="1" x14ac:dyDescent="0.25">
      <c r="A169" s="22" t="s">
        <v>1112</v>
      </c>
      <c r="B169" s="2" t="s">
        <v>156</v>
      </c>
      <c r="C169" s="116" t="s">
        <v>995</v>
      </c>
      <c r="D169" s="35" t="s">
        <v>156</v>
      </c>
      <c r="E169" s="117">
        <v>164</v>
      </c>
      <c r="F169" s="117">
        <v>698</v>
      </c>
      <c r="G169" s="117">
        <v>989</v>
      </c>
      <c r="H169" s="117">
        <v>1851</v>
      </c>
      <c r="I169" s="95">
        <v>121</v>
      </c>
      <c r="J169" s="118">
        <v>203</v>
      </c>
      <c r="K169" s="118">
        <v>628</v>
      </c>
      <c r="L169" s="118">
        <v>1100</v>
      </c>
      <c r="M169" s="118">
        <v>1931</v>
      </c>
      <c r="N169" s="119">
        <v>254</v>
      </c>
      <c r="O169" s="119">
        <v>100</v>
      </c>
      <c r="P169" s="120">
        <v>1333</v>
      </c>
      <c r="Q169" s="120">
        <v>1800</v>
      </c>
      <c r="R169" s="120">
        <v>1374</v>
      </c>
      <c r="S169" s="70">
        <f t="shared" si="245"/>
        <v>0.15228807201800451</v>
      </c>
      <c r="T169" s="70">
        <f t="shared" si="246"/>
        <v>0.34888888888888892</v>
      </c>
      <c r="U169" s="70">
        <f t="shared" si="247"/>
        <v>0.37208786332371868</v>
      </c>
      <c r="V169" s="70">
        <f t="shared" si="248"/>
        <v>0.46439823566477628</v>
      </c>
      <c r="W169" s="70">
        <f t="shared" si="249"/>
        <v>0.61572052401746724</v>
      </c>
      <c r="X169" s="121">
        <v>1773</v>
      </c>
      <c r="Y169" s="121">
        <v>1333</v>
      </c>
      <c r="Z169" s="121">
        <v>1800</v>
      </c>
      <c r="AA169" s="121">
        <v>1374</v>
      </c>
      <c r="AB169" s="121">
        <v>451</v>
      </c>
      <c r="AC169" s="121">
        <v>401</v>
      </c>
      <c r="AD169" s="17">
        <v>66</v>
      </c>
      <c r="AE169" s="17">
        <v>105</v>
      </c>
      <c r="AF169" s="100">
        <v>119</v>
      </c>
      <c r="AG169" s="101">
        <v>205</v>
      </c>
      <c r="AH169" s="101">
        <v>601</v>
      </c>
      <c r="AI169" s="101">
        <v>1134</v>
      </c>
      <c r="AJ169" s="101">
        <v>49</v>
      </c>
      <c r="AK169" s="101">
        <f t="shared" si="250"/>
        <v>1989</v>
      </c>
      <c r="AL169" s="101">
        <f t="shared" si="251"/>
        <v>255</v>
      </c>
      <c r="AM169" s="101">
        <v>304</v>
      </c>
      <c r="AN169" s="102">
        <v>45</v>
      </c>
      <c r="AO169" s="103">
        <v>135</v>
      </c>
      <c r="AP169" s="74">
        <f t="shared" si="252"/>
        <v>0.15378844711177794</v>
      </c>
      <c r="AQ169" s="74">
        <f t="shared" si="253"/>
        <v>0.3338888888888889</v>
      </c>
      <c r="AR169" s="104">
        <f t="shared" si="254"/>
        <v>0.37386287996449968</v>
      </c>
      <c r="AS169" s="104">
        <f t="shared" si="255"/>
        <v>0.46628859483301827</v>
      </c>
      <c r="AT169" s="104">
        <f t="shared" si="256"/>
        <v>0.63973799126637554</v>
      </c>
      <c r="AU169" s="105">
        <v>1278</v>
      </c>
      <c r="AV169" s="105">
        <v>1713</v>
      </c>
      <c r="AW169" s="105">
        <v>1337</v>
      </c>
      <c r="AX169" s="100">
        <v>125</v>
      </c>
      <c r="AY169" s="106">
        <v>2043</v>
      </c>
      <c r="AZ169" s="106">
        <v>188</v>
      </c>
      <c r="BA169" s="106">
        <v>623</v>
      </c>
      <c r="BB169" s="106">
        <v>1164</v>
      </c>
      <c r="BC169" s="106">
        <v>68</v>
      </c>
      <c r="BD169" s="107">
        <v>274</v>
      </c>
      <c r="BE169" s="108">
        <v>86</v>
      </c>
      <c r="BF169" s="82">
        <f t="shared" si="257"/>
        <v>0.1406133133881825</v>
      </c>
      <c r="BG169" s="82">
        <f t="shared" si="258"/>
        <v>0.36368943374197316</v>
      </c>
      <c r="BH169" s="83">
        <f t="shared" si="259"/>
        <v>0.39302218114602588</v>
      </c>
      <c r="BI169" s="83">
        <f t="shared" si="260"/>
        <v>0.50585088599130723</v>
      </c>
      <c r="BJ169" s="83">
        <f t="shared" si="261"/>
        <v>0.69640062597809071</v>
      </c>
      <c r="BK169" s="2">
        <v>1358</v>
      </c>
      <c r="BL169" s="2">
        <v>1874</v>
      </c>
      <c r="BM169" s="2">
        <v>1328</v>
      </c>
      <c r="BN169" s="2">
        <v>912</v>
      </c>
      <c r="BO169" s="2">
        <v>436</v>
      </c>
      <c r="BP169" s="2">
        <v>359</v>
      </c>
      <c r="BQ169" s="109">
        <v>66</v>
      </c>
      <c r="BR169" s="109">
        <v>127</v>
      </c>
      <c r="BS169" s="110">
        <v>131</v>
      </c>
      <c r="BT169" s="109">
        <v>178</v>
      </c>
      <c r="BU169" s="109">
        <v>645</v>
      </c>
      <c r="BV169" s="109">
        <v>1217</v>
      </c>
      <c r="BW169" s="109">
        <v>84</v>
      </c>
      <c r="BX169" s="84">
        <f t="shared" si="265"/>
        <v>2124</v>
      </c>
      <c r="BY169" s="111">
        <v>41</v>
      </c>
      <c r="BZ169" s="109">
        <v>273</v>
      </c>
      <c r="CA169" s="109">
        <v>83</v>
      </c>
      <c r="CB169" s="2">
        <v>113</v>
      </c>
      <c r="CC169" s="112">
        <f t="shared" si="266"/>
        <v>0.13107511045655376</v>
      </c>
      <c r="CD169" s="112">
        <f t="shared" si="267"/>
        <v>0.3441835645677695</v>
      </c>
      <c r="CE169" s="112">
        <f t="shared" si="268"/>
        <v>0.38750000000000001</v>
      </c>
      <c r="CF169" s="112">
        <f t="shared" si="269"/>
        <v>0.49625234228607118</v>
      </c>
      <c r="CG169" s="112">
        <f t="shared" si="270"/>
        <v>0.71084337349397586</v>
      </c>
      <c r="CH169" s="87">
        <f t="shared" si="271"/>
        <v>384</v>
      </c>
      <c r="CI169" s="31">
        <f t="shared" si="272"/>
        <v>434</v>
      </c>
      <c r="CJ169" s="31">
        <f t="shared" si="273"/>
        <v>5</v>
      </c>
      <c r="CK169" s="31">
        <f t="shared" si="274"/>
        <v>11</v>
      </c>
      <c r="CL169" s="31">
        <f t="shared" si="275"/>
        <v>16</v>
      </c>
      <c r="CM169" s="113">
        <f t="shared" si="276"/>
        <v>151</v>
      </c>
      <c r="CN169" s="31">
        <f t="shared" si="277"/>
        <v>45</v>
      </c>
      <c r="CO169" s="31">
        <f t="shared" si="278"/>
        <v>46</v>
      </c>
      <c r="CP169" s="31">
        <f t="shared" si="279"/>
        <v>54</v>
      </c>
      <c r="CQ169" s="31">
        <f t="shared" si="280"/>
        <v>6</v>
      </c>
      <c r="CR169" s="32">
        <v>4</v>
      </c>
      <c r="CS169" s="32">
        <v>10</v>
      </c>
      <c r="CT169" s="32">
        <v>15</v>
      </c>
      <c r="CU169" s="88">
        <f t="shared" si="264"/>
        <v>144</v>
      </c>
      <c r="CV169" s="32">
        <v>45</v>
      </c>
      <c r="CW169" s="32">
        <v>46</v>
      </c>
      <c r="CX169" s="32">
        <v>50</v>
      </c>
      <c r="CY169" s="32">
        <v>3</v>
      </c>
      <c r="CZ169" s="32">
        <v>1</v>
      </c>
      <c r="DA169" s="32">
        <v>1</v>
      </c>
      <c r="DB169" s="32">
        <v>1</v>
      </c>
      <c r="DC169" s="88">
        <f t="shared" si="281"/>
        <v>7</v>
      </c>
      <c r="DD169" s="32">
        <v>0</v>
      </c>
      <c r="DE169" s="32">
        <v>0</v>
      </c>
      <c r="DF169" s="32">
        <v>4</v>
      </c>
      <c r="DG169" s="32">
        <v>3</v>
      </c>
      <c r="DH169" s="32">
        <v>5</v>
      </c>
      <c r="DI169" s="32">
        <v>31</v>
      </c>
      <c r="DJ169" s="32">
        <v>21</v>
      </c>
      <c r="DK169" s="88">
        <f t="shared" si="282"/>
        <v>610</v>
      </c>
      <c r="DL169" s="32">
        <v>90</v>
      </c>
      <c r="DM169" s="32">
        <v>255</v>
      </c>
      <c r="DN169" s="32">
        <v>248</v>
      </c>
      <c r="DO169" s="32">
        <v>17</v>
      </c>
      <c r="DP169" s="32">
        <v>47</v>
      </c>
      <c r="DQ169" s="32">
        <v>72</v>
      </c>
      <c r="DR169" s="32">
        <v>71</v>
      </c>
      <c r="DS169" s="88">
        <f t="shared" si="283"/>
        <v>1183</v>
      </c>
      <c r="DT169" s="32">
        <v>21</v>
      </c>
      <c r="DU169" s="32">
        <v>262</v>
      </c>
      <c r="DV169" s="32">
        <v>843</v>
      </c>
      <c r="DW169" s="32">
        <v>57</v>
      </c>
      <c r="DX169" s="32">
        <v>2</v>
      </c>
      <c r="DY169" s="32">
        <v>3</v>
      </c>
      <c r="DZ169" s="32">
        <v>3</v>
      </c>
      <c r="EA169" s="88">
        <f t="shared" si="284"/>
        <v>41</v>
      </c>
      <c r="EB169" s="32">
        <v>8</v>
      </c>
      <c r="EC169" s="32">
        <v>14</v>
      </c>
      <c r="ED169" s="32">
        <v>18</v>
      </c>
      <c r="EE169" s="32">
        <v>1</v>
      </c>
      <c r="EF169" s="32">
        <v>1</v>
      </c>
      <c r="EG169" s="32">
        <v>4</v>
      </c>
      <c r="EH169" s="32">
        <v>6</v>
      </c>
      <c r="EI169" s="88">
        <f t="shared" si="285"/>
        <v>60</v>
      </c>
      <c r="EJ169" s="32">
        <v>12</v>
      </c>
      <c r="EK169" s="32">
        <v>27</v>
      </c>
      <c r="EL169" s="32">
        <v>21</v>
      </c>
      <c r="EM169" s="32">
        <v>0</v>
      </c>
      <c r="EQ169" s="88">
        <f t="shared" si="286"/>
        <v>0</v>
      </c>
      <c r="EV169" s="32">
        <v>6</v>
      </c>
      <c r="EW169" s="32">
        <v>6</v>
      </c>
      <c r="EX169" s="32">
        <v>14</v>
      </c>
      <c r="EY169" s="88">
        <f t="shared" si="287"/>
        <v>78</v>
      </c>
      <c r="EZ169" s="32">
        <v>2</v>
      </c>
      <c r="FA169" s="32">
        <v>41</v>
      </c>
      <c r="FB169" s="32">
        <v>33</v>
      </c>
      <c r="FC169" s="32">
        <v>2</v>
      </c>
      <c r="FG169" s="88">
        <f t="shared" si="288"/>
        <v>0</v>
      </c>
      <c r="FO169" s="88">
        <f t="shared" si="289"/>
        <v>0</v>
      </c>
      <c r="FW169" s="110">
        <f t="shared" si="290"/>
        <v>0</v>
      </c>
      <c r="GB169" s="110">
        <f t="shared" si="291"/>
        <v>6</v>
      </c>
      <c r="GC169" s="110">
        <f t="shared" si="292"/>
        <v>6</v>
      </c>
      <c r="GD169" s="110">
        <f t="shared" si="293"/>
        <v>14</v>
      </c>
      <c r="GE169" s="110">
        <f t="shared" si="294"/>
        <v>78</v>
      </c>
      <c r="GF169" s="110">
        <f t="shared" si="295"/>
        <v>2</v>
      </c>
      <c r="GG169" s="110">
        <f t="shared" si="296"/>
        <v>41</v>
      </c>
      <c r="GH169" s="110">
        <f t="shared" si="297"/>
        <v>33</v>
      </c>
      <c r="GI169" s="110">
        <f t="shared" si="298"/>
        <v>2</v>
      </c>
      <c r="GJ169" s="114">
        <f t="shared" si="262"/>
        <v>0.1544903016320601</v>
      </c>
      <c r="GK169" s="90">
        <f t="shared" si="263"/>
        <v>3.9647577092511016E-2</v>
      </c>
      <c r="GL169" s="2" t="s">
        <v>1808</v>
      </c>
      <c r="GM169" s="92" t="s">
        <v>2173</v>
      </c>
      <c r="GN169" s="92" t="s">
        <v>1687</v>
      </c>
      <c r="GO169" s="92" t="s">
        <v>2303</v>
      </c>
      <c r="GP169" s="92" t="s">
        <v>1872</v>
      </c>
      <c r="GQ169" s="2" t="s">
        <v>1615</v>
      </c>
      <c r="GR169" s="115">
        <v>1865</v>
      </c>
      <c r="GS169" s="31">
        <f t="shared" si="299"/>
        <v>54</v>
      </c>
      <c r="GT169" s="31">
        <f t="shared" si="300"/>
        <v>95</v>
      </c>
      <c r="GU169" s="31">
        <f t="shared" si="301"/>
        <v>106</v>
      </c>
      <c r="GV169" s="31">
        <f t="shared" si="302"/>
        <v>1834</v>
      </c>
      <c r="GW169" s="31">
        <f t="shared" si="303"/>
        <v>1184</v>
      </c>
      <c r="GX169" s="31">
        <f t="shared" si="304"/>
        <v>1715</v>
      </c>
    </row>
    <row r="170" spans="1:206" ht="15.75" hidden="1" customHeight="1" x14ac:dyDescent="0.25">
      <c r="A170" s="22" t="s">
        <v>1112</v>
      </c>
      <c r="B170" s="2" t="s">
        <v>156</v>
      </c>
      <c r="C170" s="116" t="s">
        <v>159</v>
      </c>
      <c r="D170" s="35" t="s">
        <v>156</v>
      </c>
      <c r="E170" s="117">
        <v>14</v>
      </c>
      <c r="F170" s="117">
        <v>38</v>
      </c>
      <c r="G170" s="117">
        <v>64</v>
      </c>
      <c r="H170" s="117">
        <v>116</v>
      </c>
      <c r="I170" s="95">
        <v>9</v>
      </c>
      <c r="J170" s="118">
        <v>16</v>
      </c>
      <c r="K170" s="118">
        <v>57</v>
      </c>
      <c r="L170" s="118">
        <v>84</v>
      </c>
      <c r="M170" s="118">
        <v>157</v>
      </c>
      <c r="N170" s="119">
        <v>19</v>
      </c>
      <c r="O170" s="119">
        <v>16</v>
      </c>
      <c r="P170" s="120">
        <v>128</v>
      </c>
      <c r="Q170" s="120">
        <v>162</v>
      </c>
      <c r="R170" s="120">
        <v>116</v>
      </c>
      <c r="S170" s="70">
        <f t="shared" si="245"/>
        <v>0.125</v>
      </c>
      <c r="T170" s="70">
        <f t="shared" si="246"/>
        <v>0.35185185185185186</v>
      </c>
      <c r="U170" s="70">
        <f t="shared" si="247"/>
        <v>0.33990147783251229</v>
      </c>
      <c r="V170" s="70">
        <f t="shared" si="248"/>
        <v>0.43884892086330934</v>
      </c>
      <c r="W170" s="70">
        <f t="shared" si="249"/>
        <v>0.56034482758620685</v>
      </c>
      <c r="X170" s="121">
        <v>169</v>
      </c>
      <c r="Y170" s="121">
        <v>128</v>
      </c>
      <c r="Z170" s="121">
        <v>162</v>
      </c>
      <c r="AA170" s="121">
        <v>116</v>
      </c>
      <c r="AB170" s="121">
        <v>40</v>
      </c>
      <c r="AC170" s="121">
        <v>39</v>
      </c>
      <c r="AD170" s="17">
        <v>4</v>
      </c>
      <c r="AE170" s="17">
        <v>8</v>
      </c>
      <c r="AF170" s="100">
        <v>8</v>
      </c>
      <c r="AG170" s="101">
        <v>13</v>
      </c>
      <c r="AH170" s="101">
        <v>44</v>
      </c>
      <c r="AI170" s="101">
        <v>90</v>
      </c>
      <c r="AJ170" s="101">
        <v>4</v>
      </c>
      <c r="AK170" s="101">
        <f t="shared" si="250"/>
        <v>151</v>
      </c>
      <c r="AL170" s="101">
        <f t="shared" si="251"/>
        <v>21</v>
      </c>
      <c r="AM170" s="101">
        <v>25</v>
      </c>
      <c r="AN170" s="102">
        <v>1</v>
      </c>
      <c r="AO170" s="103">
        <v>13</v>
      </c>
      <c r="AP170" s="74">
        <f t="shared" si="252"/>
        <v>0.1015625</v>
      </c>
      <c r="AQ170" s="74">
        <f t="shared" si="253"/>
        <v>0.27160493827160492</v>
      </c>
      <c r="AR170" s="104">
        <f t="shared" si="254"/>
        <v>0.31034482758620691</v>
      </c>
      <c r="AS170" s="104">
        <f t="shared" si="255"/>
        <v>0.40647482014388492</v>
      </c>
      <c r="AT170" s="104">
        <f t="shared" si="256"/>
        <v>0.59482758620689657</v>
      </c>
      <c r="AU170" s="105">
        <v>122</v>
      </c>
      <c r="AV170" s="105">
        <v>164</v>
      </c>
      <c r="AW170" s="105">
        <v>132</v>
      </c>
      <c r="AX170" s="100">
        <v>11</v>
      </c>
      <c r="AY170" s="106">
        <v>182</v>
      </c>
      <c r="AZ170" s="106">
        <v>23</v>
      </c>
      <c r="BA170" s="106">
        <v>60</v>
      </c>
      <c r="BB170" s="106">
        <v>98</v>
      </c>
      <c r="BC170" s="106">
        <v>1</v>
      </c>
      <c r="BD170" s="107">
        <v>16</v>
      </c>
      <c r="BE170" s="108">
        <v>5</v>
      </c>
      <c r="BF170" s="82">
        <f t="shared" si="257"/>
        <v>0.17424242424242425</v>
      </c>
      <c r="BG170" s="82">
        <f t="shared" si="258"/>
        <v>0.36585365853658536</v>
      </c>
      <c r="BH170" s="83">
        <f t="shared" si="259"/>
        <v>0.39473684210526316</v>
      </c>
      <c r="BI170" s="83">
        <f t="shared" si="260"/>
        <v>0.49650349650349651</v>
      </c>
      <c r="BJ170" s="83">
        <f t="shared" si="261"/>
        <v>0.67213114754098358</v>
      </c>
      <c r="BK170" s="2">
        <v>110</v>
      </c>
      <c r="BL170" s="2">
        <v>151</v>
      </c>
      <c r="BM170" s="2">
        <v>121</v>
      </c>
      <c r="BN170" s="2">
        <v>81</v>
      </c>
      <c r="BO170" s="2">
        <v>49</v>
      </c>
      <c r="BP170" s="2">
        <v>36</v>
      </c>
      <c r="BQ170" s="109">
        <v>7</v>
      </c>
      <c r="BR170" s="109">
        <v>11</v>
      </c>
      <c r="BS170" s="110">
        <v>15</v>
      </c>
      <c r="BT170" s="109">
        <v>18</v>
      </c>
      <c r="BU170" s="109">
        <v>57</v>
      </c>
      <c r="BV170" s="109">
        <v>86</v>
      </c>
      <c r="BW170" s="109">
        <v>4</v>
      </c>
      <c r="BX170" s="84">
        <f t="shared" si="265"/>
        <v>165</v>
      </c>
      <c r="BY170" s="111">
        <v>5</v>
      </c>
      <c r="BZ170" s="109">
        <v>18</v>
      </c>
      <c r="CA170" s="109">
        <v>4</v>
      </c>
      <c r="CB170" s="2">
        <v>13</v>
      </c>
      <c r="CC170" s="112">
        <f t="shared" si="266"/>
        <v>0.16363636363636364</v>
      </c>
      <c r="CD170" s="112">
        <f t="shared" si="267"/>
        <v>0.37748344370860926</v>
      </c>
      <c r="CE170" s="112">
        <f t="shared" si="268"/>
        <v>0.37434554973821987</v>
      </c>
      <c r="CF170" s="112">
        <f t="shared" si="269"/>
        <v>0.45955882352941174</v>
      </c>
      <c r="CG170" s="112">
        <f t="shared" si="270"/>
        <v>0.56198347107438018</v>
      </c>
      <c r="CH170" s="87">
        <f t="shared" si="271"/>
        <v>53</v>
      </c>
      <c r="CI170" s="31">
        <f t="shared" si="272"/>
        <v>71</v>
      </c>
      <c r="CJ170" s="31">
        <f t="shared" si="273"/>
        <v>0</v>
      </c>
      <c r="CK170" s="31">
        <f t="shared" si="274"/>
        <v>0</v>
      </c>
      <c r="CL170" s="31">
        <f t="shared" si="275"/>
        <v>0</v>
      </c>
      <c r="CM170" s="113">
        <f t="shared" si="276"/>
        <v>0</v>
      </c>
      <c r="CN170" s="31">
        <f t="shared" si="277"/>
        <v>0</v>
      </c>
      <c r="CO170" s="31">
        <f t="shared" si="278"/>
        <v>0</v>
      </c>
      <c r="CP170" s="31">
        <f t="shared" si="279"/>
        <v>0</v>
      </c>
      <c r="CQ170" s="31">
        <f t="shared" si="280"/>
        <v>0</v>
      </c>
      <c r="CU170" s="88">
        <f t="shared" si="264"/>
        <v>0</v>
      </c>
      <c r="DC170" s="88">
        <f t="shared" si="281"/>
        <v>0</v>
      </c>
      <c r="DH170" s="32">
        <v>2</v>
      </c>
      <c r="DI170" s="32">
        <v>6</v>
      </c>
      <c r="DJ170" s="32">
        <v>7</v>
      </c>
      <c r="DK170" s="88">
        <f t="shared" si="282"/>
        <v>108</v>
      </c>
      <c r="DL170" s="32">
        <v>18</v>
      </c>
      <c r="DM170" s="32">
        <v>31</v>
      </c>
      <c r="DN170" s="32">
        <v>59</v>
      </c>
      <c r="DO170" s="32">
        <v>0</v>
      </c>
      <c r="DP170" s="32">
        <v>2</v>
      </c>
      <c r="DQ170" s="32">
        <v>2</v>
      </c>
      <c r="DR170" s="32">
        <v>2</v>
      </c>
      <c r="DS170" s="88">
        <f t="shared" si="283"/>
        <v>28</v>
      </c>
      <c r="DT170" s="32">
        <v>0</v>
      </c>
      <c r="DU170" s="32">
        <v>8</v>
      </c>
      <c r="DV170" s="32">
        <v>17</v>
      </c>
      <c r="DW170" s="32">
        <v>3</v>
      </c>
      <c r="EA170" s="88">
        <f t="shared" si="284"/>
        <v>0</v>
      </c>
      <c r="EI170" s="88">
        <f t="shared" si="285"/>
        <v>0</v>
      </c>
      <c r="EQ170" s="88">
        <f t="shared" si="286"/>
        <v>0</v>
      </c>
      <c r="EV170" s="32">
        <v>3</v>
      </c>
      <c r="EW170" s="32">
        <v>3</v>
      </c>
      <c r="EX170" s="32">
        <v>6</v>
      </c>
      <c r="EY170" s="88">
        <f t="shared" si="287"/>
        <v>29</v>
      </c>
      <c r="EZ170" s="32">
        <v>0</v>
      </c>
      <c r="FA170" s="32">
        <v>18</v>
      </c>
      <c r="FB170" s="32">
        <v>10</v>
      </c>
      <c r="FC170" s="32">
        <v>1</v>
      </c>
      <c r="FG170" s="88">
        <f t="shared" si="288"/>
        <v>0</v>
      </c>
      <c r="FO170" s="88">
        <f t="shared" si="289"/>
        <v>0</v>
      </c>
      <c r="FW170" s="110">
        <f t="shared" si="290"/>
        <v>0</v>
      </c>
      <c r="GB170" s="110">
        <f t="shared" si="291"/>
        <v>3</v>
      </c>
      <c r="GC170" s="110">
        <f t="shared" si="292"/>
        <v>3</v>
      </c>
      <c r="GD170" s="110">
        <f t="shared" si="293"/>
        <v>6</v>
      </c>
      <c r="GE170" s="110">
        <f t="shared" si="294"/>
        <v>29</v>
      </c>
      <c r="GF170" s="110">
        <f t="shared" si="295"/>
        <v>0</v>
      </c>
      <c r="GG170" s="110">
        <f t="shared" si="296"/>
        <v>18</v>
      </c>
      <c r="GH170" s="110">
        <f t="shared" si="297"/>
        <v>10</v>
      </c>
      <c r="GI170" s="110">
        <f t="shared" si="298"/>
        <v>1</v>
      </c>
      <c r="GJ170" s="114">
        <f t="shared" si="262"/>
        <v>2.9243483788939434E-3</v>
      </c>
      <c r="GK170" s="90">
        <f t="shared" si="263"/>
        <v>-9.3406593406593408E-2</v>
      </c>
      <c r="GL170" s="2" t="s">
        <v>2219</v>
      </c>
      <c r="GM170" s="2" t="s">
        <v>1398</v>
      </c>
      <c r="GN170" s="92" t="s">
        <v>1951</v>
      </c>
      <c r="GO170" s="2" t="s">
        <v>2159</v>
      </c>
      <c r="GP170" s="92" t="s">
        <v>1972</v>
      </c>
      <c r="GQ170" s="2" t="s">
        <v>2177</v>
      </c>
      <c r="GR170" s="115">
        <v>146</v>
      </c>
      <c r="GS170" s="31">
        <f t="shared" si="299"/>
        <v>4</v>
      </c>
      <c r="GT170" s="31">
        <f t="shared" si="300"/>
        <v>9</v>
      </c>
      <c r="GU170" s="31">
        <f t="shared" si="301"/>
        <v>8</v>
      </c>
      <c r="GV170" s="31">
        <f t="shared" si="302"/>
        <v>136</v>
      </c>
      <c r="GW170" s="31">
        <f t="shared" si="303"/>
        <v>79</v>
      </c>
      <c r="GX170" s="31">
        <f t="shared" si="304"/>
        <v>118</v>
      </c>
    </row>
    <row r="171" spans="1:206" ht="15.75" hidden="1" customHeight="1" x14ac:dyDescent="0.25">
      <c r="A171" s="22" t="s">
        <v>1116</v>
      </c>
      <c r="B171" s="2" t="s">
        <v>160</v>
      </c>
      <c r="C171" s="116" t="s">
        <v>161</v>
      </c>
      <c r="D171" s="35" t="s">
        <v>160</v>
      </c>
      <c r="E171" s="117">
        <v>115</v>
      </c>
      <c r="F171" s="117">
        <v>395</v>
      </c>
      <c r="G171" s="117">
        <v>207</v>
      </c>
      <c r="H171" s="117">
        <v>717</v>
      </c>
      <c r="I171" s="95">
        <v>53</v>
      </c>
      <c r="J171" s="118">
        <v>176</v>
      </c>
      <c r="K171" s="118">
        <v>411</v>
      </c>
      <c r="L171" s="118">
        <v>258</v>
      </c>
      <c r="M171" s="118">
        <v>845</v>
      </c>
      <c r="N171" s="119">
        <v>24</v>
      </c>
      <c r="O171" s="119">
        <v>117</v>
      </c>
      <c r="P171" s="120">
        <v>541</v>
      </c>
      <c r="Q171" s="120">
        <v>645</v>
      </c>
      <c r="R171" s="120">
        <v>489</v>
      </c>
      <c r="S171" s="70">
        <f t="shared" si="245"/>
        <v>0.32532347504621073</v>
      </c>
      <c r="T171" s="70">
        <f t="shared" si="246"/>
        <v>0.63720930232558137</v>
      </c>
      <c r="U171" s="70">
        <f t="shared" si="247"/>
        <v>0.49014925373134327</v>
      </c>
      <c r="V171" s="70">
        <f t="shared" si="248"/>
        <v>0.56878306878306883</v>
      </c>
      <c r="W171" s="70">
        <f t="shared" si="249"/>
        <v>0.4785276073619632</v>
      </c>
      <c r="X171" s="121">
        <v>667</v>
      </c>
      <c r="Y171" s="121">
        <v>541</v>
      </c>
      <c r="Z171" s="121">
        <v>645</v>
      </c>
      <c r="AA171" s="121">
        <v>489</v>
      </c>
      <c r="AB171" s="121">
        <v>194</v>
      </c>
      <c r="AC171" s="121">
        <v>164</v>
      </c>
      <c r="AD171" s="17">
        <v>39</v>
      </c>
      <c r="AE171" s="17">
        <v>56</v>
      </c>
      <c r="AF171" s="100">
        <v>65</v>
      </c>
      <c r="AG171" s="101">
        <v>160</v>
      </c>
      <c r="AH171" s="101">
        <v>439</v>
      </c>
      <c r="AI171" s="101">
        <v>265</v>
      </c>
      <c r="AJ171" s="101">
        <v>6</v>
      </c>
      <c r="AK171" s="101">
        <f t="shared" si="250"/>
        <v>870</v>
      </c>
      <c r="AL171" s="101">
        <f t="shared" si="251"/>
        <v>18</v>
      </c>
      <c r="AM171" s="101">
        <v>24</v>
      </c>
      <c r="AN171" s="102">
        <v>94</v>
      </c>
      <c r="AO171" s="103">
        <v>167</v>
      </c>
      <c r="AP171" s="74">
        <f t="shared" si="252"/>
        <v>0.29574861367837341</v>
      </c>
      <c r="AQ171" s="74">
        <f t="shared" si="253"/>
        <v>0.68062015503875972</v>
      </c>
      <c r="AR171" s="104">
        <f t="shared" si="254"/>
        <v>0.50507462686567162</v>
      </c>
      <c r="AS171" s="104">
        <f t="shared" si="255"/>
        <v>0.60493827160493829</v>
      </c>
      <c r="AT171" s="104">
        <f t="shared" si="256"/>
        <v>0.50511247443762786</v>
      </c>
      <c r="AU171" s="105">
        <v>500</v>
      </c>
      <c r="AV171" s="105">
        <v>712</v>
      </c>
      <c r="AW171" s="105">
        <v>537</v>
      </c>
      <c r="AX171" s="100">
        <v>68</v>
      </c>
      <c r="AY171" s="106">
        <v>1027</v>
      </c>
      <c r="AZ171" s="106">
        <v>208</v>
      </c>
      <c r="BA171" s="106">
        <v>528</v>
      </c>
      <c r="BB171" s="106">
        <v>284</v>
      </c>
      <c r="BC171" s="106">
        <v>7</v>
      </c>
      <c r="BD171" s="107">
        <v>24</v>
      </c>
      <c r="BE171" s="108">
        <v>78</v>
      </c>
      <c r="BF171" s="82">
        <f t="shared" si="257"/>
        <v>0.38733705772811916</v>
      </c>
      <c r="BG171" s="82">
        <f t="shared" si="258"/>
        <v>0.7415730337078652</v>
      </c>
      <c r="BH171" s="83">
        <f t="shared" si="259"/>
        <v>0.56946826758147517</v>
      </c>
      <c r="BI171" s="83">
        <f t="shared" si="260"/>
        <v>0.65016501650165015</v>
      </c>
      <c r="BJ171" s="83">
        <f t="shared" si="261"/>
        <v>0.52</v>
      </c>
      <c r="BK171" s="2">
        <v>444</v>
      </c>
      <c r="BL171" s="2">
        <v>681</v>
      </c>
      <c r="BM171" s="2">
        <v>423</v>
      </c>
      <c r="BN171" s="2">
        <v>295</v>
      </c>
      <c r="BO171" s="2">
        <v>201</v>
      </c>
      <c r="BP171" s="2">
        <v>160</v>
      </c>
      <c r="BQ171" s="109">
        <v>47</v>
      </c>
      <c r="BR171" s="109">
        <v>71</v>
      </c>
      <c r="BS171" s="110">
        <v>66</v>
      </c>
      <c r="BT171" s="109">
        <v>137</v>
      </c>
      <c r="BU171" s="109">
        <v>461</v>
      </c>
      <c r="BV171" s="109">
        <v>366</v>
      </c>
      <c r="BW171" s="109">
        <v>1</v>
      </c>
      <c r="BX171" s="84">
        <f t="shared" si="265"/>
        <v>965</v>
      </c>
      <c r="BY171" s="111">
        <v>79</v>
      </c>
      <c r="BZ171" s="109">
        <v>29</v>
      </c>
      <c r="CA171" s="109">
        <v>1</v>
      </c>
      <c r="CB171" s="2">
        <v>164</v>
      </c>
      <c r="CC171" s="112">
        <f t="shared" si="266"/>
        <v>0.30855855855855857</v>
      </c>
      <c r="CD171" s="112">
        <f t="shared" si="267"/>
        <v>0.67694566813509549</v>
      </c>
      <c r="CE171" s="112">
        <f t="shared" si="268"/>
        <v>0.60400516795865633</v>
      </c>
      <c r="CF171" s="112">
        <f t="shared" si="269"/>
        <v>0.72282608695652173</v>
      </c>
      <c r="CG171" s="112">
        <f t="shared" si="270"/>
        <v>0.79669030732860524</v>
      </c>
      <c r="CH171" s="87">
        <f t="shared" si="271"/>
        <v>86</v>
      </c>
      <c r="CI171" s="31">
        <f t="shared" si="272"/>
        <v>94</v>
      </c>
      <c r="CJ171" s="31">
        <f t="shared" si="273"/>
        <v>0</v>
      </c>
      <c r="CK171" s="31">
        <f t="shared" si="274"/>
        <v>0</v>
      </c>
      <c r="CL171" s="31">
        <f t="shared" si="275"/>
        <v>0</v>
      </c>
      <c r="CM171" s="113">
        <f t="shared" si="276"/>
        <v>0</v>
      </c>
      <c r="CN171" s="31">
        <f t="shared" si="277"/>
        <v>0</v>
      </c>
      <c r="CO171" s="31">
        <f t="shared" si="278"/>
        <v>0</v>
      </c>
      <c r="CP171" s="31">
        <f t="shared" si="279"/>
        <v>0</v>
      </c>
      <c r="CQ171" s="31">
        <f t="shared" si="280"/>
        <v>0</v>
      </c>
      <c r="CU171" s="88">
        <f t="shared" si="264"/>
        <v>0</v>
      </c>
      <c r="DC171" s="88">
        <f t="shared" si="281"/>
        <v>0</v>
      </c>
      <c r="DH171" s="32">
        <v>3</v>
      </c>
      <c r="DI171" s="32">
        <v>16</v>
      </c>
      <c r="DJ171" s="32">
        <v>17</v>
      </c>
      <c r="DK171" s="88">
        <f t="shared" si="282"/>
        <v>255</v>
      </c>
      <c r="DL171" s="32">
        <v>49</v>
      </c>
      <c r="DM171" s="32">
        <v>107</v>
      </c>
      <c r="DN171" s="32">
        <v>99</v>
      </c>
      <c r="DO171" s="32">
        <v>0</v>
      </c>
      <c r="DP171" s="32">
        <v>43</v>
      </c>
      <c r="DQ171" s="32">
        <v>54</v>
      </c>
      <c r="DR171" s="32">
        <v>48</v>
      </c>
      <c r="DS171" s="88">
        <f t="shared" si="283"/>
        <v>693</v>
      </c>
      <c r="DT171" s="32">
        <v>81</v>
      </c>
      <c r="DU171" s="32">
        <v>349</v>
      </c>
      <c r="DV171" s="32">
        <v>262</v>
      </c>
      <c r="DW171" s="32">
        <v>1</v>
      </c>
      <c r="DX171" s="32">
        <v>1</v>
      </c>
      <c r="DY171" s="32">
        <v>1</v>
      </c>
      <c r="DZ171" s="32">
        <v>1</v>
      </c>
      <c r="EA171" s="88">
        <f t="shared" si="284"/>
        <v>17</v>
      </c>
      <c r="EB171" s="32">
        <v>7</v>
      </c>
      <c r="EC171" s="32">
        <v>5</v>
      </c>
      <c r="ED171" s="32">
        <v>5</v>
      </c>
      <c r="EI171" s="88">
        <f t="shared" si="285"/>
        <v>0</v>
      </c>
      <c r="EQ171" s="88">
        <f t="shared" si="286"/>
        <v>0</v>
      </c>
      <c r="EY171" s="88">
        <f t="shared" si="287"/>
        <v>0</v>
      </c>
      <c r="FG171" s="88">
        <f t="shared" si="288"/>
        <v>0</v>
      </c>
      <c r="FO171" s="88">
        <f t="shared" si="289"/>
        <v>0</v>
      </c>
      <c r="FW171" s="110">
        <f t="shared" si="290"/>
        <v>0</v>
      </c>
      <c r="GB171" s="110">
        <f t="shared" si="291"/>
        <v>0</v>
      </c>
      <c r="GC171" s="110">
        <f t="shared" si="292"/>
        <v>0</v>
      </c>
      <c r="GD171" s="110">
        <f t="shared" si="293"/>
        <v>0</v>
      </c>
      <c r="GE171" s="110">
        <f t="shared" si="294"/>
        <v>0</v>
      </c>
      <c r="GF171" s="110">
        <f t="shared" si="295"/>
        <v>0</v>
      </c>
      <c r="GG171" s="110">
        <f t="shared" si="296"/>
        <v>0</v>
      </c>
      <c r="GH171" s="110">
        <f t="shared" si="297"/>
        <v>0</v>
      </c>
      <c r="GI171" s="110">
        <f t="shared" si="298"/>
        <v>0</v>
      </c>
      <c r="GJ171" s="114">
        <f t="shared" si="262"/>
        <v>0.6648784627508032</v>
      </c>
      <c r="GK171" s="90">
        <f t="shared" si="263"/>
        <v>-6.0370009737098343E-2</v>
      </c>
      <c r="GL171" s="2" t="s">
        <v>1584</v>
      </c>
      <c r="GM171" s="2" t="s">
        <v>1391</v>
      </c>
      <c r="GN171" s="92" t="s">
        <v>1571</v>
      </c>
      <c r="GO171" s="2" t="s">
        <v>1584</v>
      </c>
      <c r="GP171" s="2" t="s">
        <v>2166</v>
      </c>
      <c r="GQ171" s="2" t="s">
        <v>2098</v>
      </c>
      <c r="GR171" s="115">
        <v>674</v>
      </c>
      <c r="GS171" s="31">
        <f t="shared" si="299"/>
        <v>47</v>
      </c>
      <c r="GT171" s="31">
        <f t="shared" si="300"/>
        <v>66</v>
      </c>
      <c r="GU171" s="31">
        <f t="shared" si="301"/>
        <v>71</v>
      </c>
      <c r="GV171" s="31">
        <f t="shared" si="302"/>
        <v>965</v>
      </c>
      <c r="GW171" s="31">
        <f t="shared" si="303"/>
        <v>367</v>
      </c>
      <c r="GX171" s="31">
        <f t="shared" si="304"/>
        <v>828</v>
      </c>
    </row>
    <row r="172" spans="1:206" ht="15.75" hidden="1" customHeight="1" x14ac:dyDescent="0.25">
      <c r="A172" s="22" t="s">
        <v>1116</v>
      </c>
      <c r="B172" s="2" t="s">
        <v>160</v>
      </c>
      <c r="C172" s="116" t="s">
        <v>162</v>
      </c>
      <c r="D172" s="35" t="s">
        <v>160</v>
      </c>
      <c r="E172" s="117">
        <v>78</v>
      </c>
      <c r="F172" s="117">
        <v>234</v>
      </c>
      <c r="G172" s="117">
        <v>113</v>
      </c>
      <c r="H172" s="117">
        <v>425</v>
      </c>
      <c r="I172" s="95">
        <v>28</v>
      </c>
      <c r="J172" s="118">
        <v>71</v>
      </c>
      <c r="K172" s="118">
        <v>171</v>
      </c>
      <c r="L172" s="118">
        <v>125</v>
      </c>
      <c r="M172" s="118">
        <v>367</v>
      </c>
      <c r="N172" s="119">
        <v>6</v>
      </c>
      <c r="O172" s="119">
        <v>77</v>
      </c>
      <c r="P172" s="120">
        <v>341</v>
      </c>
      <c r="Q172" s="120">
        <v>432</v>
      </c>
      <c r="R172" s="120">
        <v>271</v>
      </c>
      <c r="S172" s="70">
        <f t="shared" si="245"/>
        <v>0.20821114369501467</v>
      </c>
      <c r="T172" s="70">
        <f t="shared" si="246"/>
        <v>0.39583333333333331</v>
      </c>
      <c r="U172" s="70">
        <f t="shared" si="247"/>
        <v>0.3457854406130268</v>
      </c>
      <c r="V172" s="70">
        <f t="shared" si="248"/>
        <v>0.41251778093883357</v>
      </c>
      <c r="W172" s="70">
        <f t="shared" si="249"/>
        <v>0.43911439114391143</v>
      </c>
      <c r="X172" s="121">
        <v>418</v>
      </c>
      <c r="Y172" s="121">
        <v>341</v>
      </c>
      <c r="Z172" s="121">
        <v>432</v>
      </c>
      <c r="AA172" s="121">
        <v>271</v>
      </c>
      <c r="AB172" s="121">
        <v>115</v>
      </c>
      <c r="AC172" s="121">
        <v>82</v>
      </c>
      <c r="AD172" s="17">
        <v>20</v>
      </c>
      <c r="AE172" s="17">
        <v>29</v>
      </c>
      <c r="AF172" s="100">
        <v>26</v>
      </c>
      <c r="AG172" s="101">
        <v>53</v>
      </c>
      <c r="AH172" s="101">
        <v>234</v>
      </c>
      <c r="AI172" s="101">
        <v>108</v>
      </c>
      <c r="AJ172" s="101">
        <v>0</v>
      </c>
      <c r="AK172" s="101">
        <f t="shared" si="250"/>
        <v>395</v>
      </c>
      <c r="AL172" s="101">
        <f t="shared" si="251"/>
        <v>8</v>
      </c>
      <c r="AM172" s="101">
        <v>8</v>
      </c>
      <c r="AN172" s="102">
        <v>77</v>
      </c>
      <c r="AO172" s="103">
        <v>89</v>
      </c>
      <c r="AP172" s="74">
        <f t="shared" si="252"/>
        <v>0.15542521994134897</v>
      </c>
      <c r="AQ172" s="74">
        <f t="shared" si="253"/>
        <v>0.54166666666666663</v>
      </c>
      <c r="AR172" s="104">
        <f t="shared" si="254"/>
        <v>0.37068965517241381</v>
      </c>
      <c r="AS172" s="104">
        <f t="shared" si="255"/>
        <v>0.4751066856330014</v>
      </c>
      <c r="AT172" s="104">
        <f t="shared" si="256"/>
        <v>0.36900369003690037</v>
      </c>
      <c r="AU172" s="105">
        <v>333</v>
      </c>
      <c r="AV172" s="105">
        <v>432</v>
      </c>
      <c r="AW172" s="105">
        <v>294</v>
      </c>
      <c r="AX172" s="100">
        <v>37</v>
      </c>
      <c r="AY172" s="106">
        <v>581</v>
      </c>
      <c r="AZ172" s="106">
        <v>93</v>
      </c>
      <c r="BA172" s="106">
        <v>319</v>
      </c>
      <c r="BB172" s="106">
        <v>164</v>
      </c>
      <c r="BC172" s="106">
        <v>5</v>
      </c>
      <c r="BD172" s="107">
        <v>18</v>
      </c>
      <c r="BE172" s="108">
        <v>53</v>
      </c>
      <c r="BF172" s="82">
        <f t="shared" si="257"/>
        <v>0.31632653061224492</v>
      </c>
      <c r="BG172" s="82">
        <f t="shared" si="258"/>
        <v>0.73842592592592593</v>
      </c>
      <c r="BH172" s="83">
        <f t="shared" si="259"/>
        <v>0.52691218130311612</v>
      </c>
      <c r="BI172" s="83">
        <f t="shared" si="260"/>
        <v>0.60784313725490191</v>
      </c>
      <c r="BJ172" s="83">
        <f t="shared" si="261"/>
        <v>0.43843843843843844</v>
      </c>
      <c r="BK172" s="2">
        <v>291</v>
      </c>
      <c r="BL172" s="2">
        <v>373</v>
      </c>
      <c r="BM172" s="2">
        <v>288</v>
      </c>
      <c r="BN172" s="2">
        <v>189</v>
      </c>
      <c r="BO172" s="2">
        <v>91</v>
      </c>
      <c r="BP172" s="2">
        <v>108</v>
      </c>
      <c r="BQ172" s="109">
        <v>35</v>
      </c>
      <c r="BR172" s="109">
        <v>44</v>
      </c>
      <c r="BS172" s="110">
        <v>49</v>
      </c>
      <c r="BT172" s="109">
        <v>119</v>
      </c>
      <c r="BU172" s="109">
        <v>261</v>
      </c>
      <c r="BV172" s="109">
        <v>222</v>
      </c>
      <c r="BW172" s="109">
        <v>1</v>
      </c>
      <c r="BX172" s="84">
        <f t="shared" si="265"/>
        <v>603</v>
      </c>
      <c r="BY172" s="111">
        <v>76</v>
      </c>
      <c r="BZ172" s="109">
        <v>16</v>
      </c>
      <c r="CA172" s="109">
        <v>1</v>
      </c>
      <c r="CB172" s="2">
        <v>68</v>
      </c>
      <c r="CC172" s="112">
        <f t="shared" si="266"/>
        <v>0.40893470790378006</v>
      </c>
      <c r="CD172" s="112">
        <f t="shared" si="267"/>
        <v>0.69973190348525471</v>
      </c>
      <c r="CE172" s="112">
        <f t="shared" si="268"/>
        <v>0.61554621848739499</v>
      </c>
      <c r="CF172" s="112">
        <f t="shared" si="269"/>
        <v>0.70650529500756432</v>
      </c>
      <c r="CG172" s="112">
        <f t="shared" si="270"/>
        <v>0.71527777777777779</v>
      </c>
      <c r="CH172" s="87">
        <f t="shared" si="271"/>
        <v>82</v>
      </c>
      <c r="CI172" s="31">
        <f t="shared" si="272"/>
        <v>89</v>
      </c>
      <c r="CJ172" s="31">
        <f t="shared" si="273"/>
        <v>0</v>
      </c>
      <c r="CK172" s="31">
        <f t="shared" si="274"/>
        <v>0</v>
      </c>
      <c r="CL172" s="31">
        <f t="shared" si="275"/>
        <v>0</v>
      </c>
      <c r="CM172" s="113">
        <f t="shared" si="276"/>
        <v>0</v>
      </c>
      <c r="CN172" s="31">
        <f t="shared" si="277"/>
        <v>0</v>
      </c>
      <c r="CO172" s="31">
        <f t="shared" si="278"/>
        <v>0</v>
      </c>
      <c r="CP172" s="31">
        <f t="shared" si="279"/>
        <v>0</v>
      </c>
      <c r="CQ172" s="31">
        <f t="shared" si="280"/>
        <v>0</v>
      </c>
      <c r="CU172" s="88">
        <f t="shared" si="264"/>
        <v>0</v>
      </c>
      <c r="DC172" s="88">
        <f t="shared" si="281"/>
        <v>0</v>
      </c>
      <c r="DH172" s="32">
        <v>2</v>
      </c>
      <c r="DI172" s="32">
        <v>7</v>
      </c>
      <c r="DJ172" s="32">
        <v>7</v>
      </c>
      <c r="DK172" s="88">
        <f t="shared" si="282"/>
        <v>149</v>
      </c>
      <c r="DL172" s="32">
        <v>25</v>
      </c>
      <c r="DM172" s="32">
        <v>66</v>
      </c>
      <c r="DN172" s="32">
        <v>58</v>
      </c>
      <c r="DO172" s="32">
        <v>0</v>
      </c>
      <c r="DP172" s="32">
        <v>33</v>
      </c>
      <c r="DQ172" s="32">
        <v>37</v>
      </c>
      <c r="DR172" s="32">
        <v>41</v>
      </c>
      <c r="DS172" s="88">
        <f t="shared" si="283"/>
        <v>454</v>
      </c>
      <c r="DT172" s="32">
        <v>94</v>
      </c>
      <c r="DU172" s="32">
        <v>195</v>
      </c>
      <c r="DV172" s="32">
        <v>164</v>
      </c>
      <c r="DW172" s="32">
        <v>1</v>
      </c>
      <c r="DZ172" s="32">
        <v>1</v>
      </c>
      <c r="EA172" s="88">
        <f t="shared" si="284"/>
        <v>0</v>
      </c>
      <c r="EI172" s="88">
        <f t="shared" si="285"/>
        <v>0</v>
      </c>
      <c r="EQ172" s="88">
        <f t="shared" si="286"/>
        <v>0</v>
      </c>
      <c r="EY172" s="88">
        <f t="shared" si="287"/>
        <v>0</v>
      </c>
      <c r="FG172" s="88">
        <f t="shared" si="288"/>
        <v>0</v>
      </c>
      <c r="FO172" s="88">
        <f t="shared" si="289"/>
        <v>0</v>
      </c>
      <c r="FW172" s="110">
        <f t="shared" si="290"/>
        <v>0</v>
      </c>
      <c r="GB172" s="110">
        <f t="shared" si="291"/>
        <v>0</v>
      </c>
      <c r="GC172" s="110">
        <f t="shared" si="292"/>
        <v>0</v>
      </c>
      <c r="GD172" s="110">
        <f t="shared" si="293"/>
        <v>0</v>
      </c>
      <c r="GE172" s="110">
        <f t="shared" si="294"/>
        <v>0</v>
      </c>
      <c r="GF172" s="110">
        <f t="shared" si="295"/>
        <v>0</v>
      </c>
      <c r="GG172" s="110">
        <f t="shared" si="296"/>
        <v>0</v>
      </c>
      <c r="GH172" s="110">
        <f t="shared" si="297"/>
        <v>0</v>
      </c>
      <c r="GI172" s="110">
        <f t="shared" si="298"/>
        <v>0</v>
      </c>
      <c r="GJ172" s="114">
        <f t="shared" si="262"/>
        <v>0.62890989729225033</v>
      </c>
      <c r="GK172" s="90">
        <f t="shared" si="263"/>
        <v>3.7865748709122203E-2</v>
      </c>
      <c r="GL172" s="2" t="s">
        <v>1498</v>
      </c>
      <c r="GM172" s="92" t="s">
        <v>1523</v>
      </c>
      <c r="GN172" s="2" t="s">
        <v>1467</v>
      </c>
      <c r="GO172" s="92" t="s">
        <v>1360</v>
      </c>
      <c r="GP172" s="2" t="s">
        <v>2000</v>
      </c>
      <c r="GQ172" s="2" t="s">
        <v>2096</v>
      </c>
      <c r="GR172" s="115">
        <v>368</v>
      </c>
      <c r="GS172" s="31">
        <f t="shared" si="299"/>
        <v>35</v>
      </c>
      <c r="GT172" s="31">
        <f t="shared" si="300"/>
        <v>49</v>
      </c>
      <c r="GU172" s="31">
        <f t="shared" si="301"/>
        <v>44</v>
      </c>
      <c r="GV172" s="31">
        <f t="shared" si="302"/>
        <v>603</v>
      </c>
      <c r="GW172" s="31">
        <f t="shared" si="303"/>
        <v>223</v>
      </c>
      <c r="GX172" s="31">
        <f t="shared" si="304"/>
        <v>484</v>
      </c>
    </row>
    <row r="173" spans="1:206" ht="15.75" hidden="1" customHeight="1" x14ac:dyDescent="0.25">
      <c r="A173" s="22" t="s">
        <v>1116</v>
      </c>
      <c r="B173" s="2" t="s">
        <v>160</v>
      </c>
      <c r="C173" s="116" t="s">
        <v>163</v>
      </c>
      <c r="D173" s="35" t="s">
        <v>160</v>
      </c>
      <c r="E173" s="117">
        <v>6</v>
      </c>
      <c r="F173" s="117">
        <v>45</v>
      </c>
      <c r="G173" s="117">
        <v>37</v>
      </c>
      <c r="H173" s="117">
        <v>88</v>
      </c>
      <c r="I173" s="95">
        <v>7</v>
      </c>
      <c r="J173" s="118">
        <v>8</v>
      </c>
      <c r="K173" s="118">
        <v>49</v>
      </c>
      <c r="L173" s="118">
        <v>33</v>
      </c>
      <c r="M173" s="118">
        <v>90</v>
      </c>
      <c r="N173" s="119">
        <v>2</v>
      </c>
      <c r="O173" s="119">
        <v>31</v>
      </c>
      <c r="P173" s="120">
        <v>104</v>
      </c>
      <c r="Q173" s="120">
        <v>115</v>
      </c>
      <c r="R173" s="120">
        <v>83</v>
      </c>
      <c r="S173" s="70">
        <f t="shared" si="245"/>
        <v>7.6923076923076927E-2</v>
      </c>
      <c r="T173" s="70">
        <f t="shared" si="246"/>
        <v>0.42608695652173911</v>
      </c>
      <c r="U173" s="70">
        <f t="shared" si="247"/>
        <v>0.29139072847682118</v>
      </c>
      <c r="V173" s="70">
        <f t="shared" si="248"/>
        <v>0.40404040404040403</v>
      </c>
      <c r="W173" s="70">
        <f t="shared" si="249"/>
        <v>0.37349397590361444</v>
      </c>
      <c r="X173" s="121">
        <v>116</v>
      </c>
      <c r="Y173" s="121">
        <v>104</v>
      </c>
      <c r="Z173" s="121">
        <v>115</v>
      </c>
      <c r="AA173" s="121">
        <v>83</v>
      </c>
      <c r="AB173" s="121">
        <v>27</v>
      </c>
      <c r="AC173" s="121">
        <v>30</v>
      </c>
      <c r="AD173" s="17">
        <v>6</v>
      </c>
      <c r="AE173" s="17">
        <v>7</v>
      </c>
      <c r="AF173" s="100">
        <v>7</v>
      </c>
      <c r="AG173" s="101">
        <v>7</v>
      </c>
      <c r="AH173" s="101">
        <v>47</v>
      </c>
      <c r="AI173" s="101">
        <v>41</v>
      </c>
      <c r="AJ173" s="101">
        <v>0</v>
      </c>
      <c r="AK173" s="101">
        <f t="shared" si="250"/>
        <v>95</v>
      </c>
      <c r="AL173" s="101">
        <f t="shared" si="251"/>
        <v>4</v>
      </c>
      <c r="AM173" s="101">
        <v>4</v>
      </c>
      <c r="AN173" s="102">
        <v>13</v>
      </c>
      <c r="AO173" s="103">
        <v>25</v>
      </c>
      <c r="AP173" s="74">
        <f t="shared" si="252"/>
        <v>6.7307692307692304E-2</v>
      </c>
      <c r="AQ173" s="74">
        <f t="shared" si="253"/>
        <v>0.40869565217391307</v>
      </c>
      <c r="AR173" s="104">
        <f t="shared" si="254"/>
        <v>0.30132450331125826</v>
      </c>
      <c r="AS173" s="104">
        <f t="shared" si="255"/>
        <v>0.42424242424242425</v>
      </c>
      <c r="AT173" s="104">
        <f t="shared" si="256"/>
        <v>0.44578313253012047</v>
      </c>
      <c r="AU173" s="105">
        <v>89</v>
      </c>
      <c r="AV173" s="105">
        <v>123</v>
      </c>
      <c r="AW173" s="105">
        <v>76</v>
      </c>
      <c r="AX173" s="100">
        <v>8</v>
      </c>
      <c r="AY173" s="106">
        <v>157</v>
      </c>
      <c r="AZ173" s="106">
        <v>11</v>
      </c>
      <c r="BA173" s="106">
        <v>96</v>
      </c>
      <c r="BB173" s="106">
        <v>50</v>
      </c>
      <c r="BC173" s="106">
        <v>0</v>
      </c>
      <c r="BD173" s="107">
        <v>4</v>
      </c>
      <c r="BE173" s="108">
        <v>15</v>
      </c>
      <c r="BF173" s="82">
        <f t="shared" si="257"/>
        <v>0.14473684210526316</v>
      </c>
      <c r="BG173" s="82">
        <f t="shared" si="258"/>
        <v>0.78048780487804881</v>
      </c>
      <c r="BH173" s="83">
        <f t="shared" si="259"/>
        <v>0.53125</v>
      </c>
      <c r="BI173" s="83">
        <f t="shared" si="260"/>
        <v>0.66981132075471694</v>
      </c>
      <c r="BJ173" s="83">
        <f t="shared" si="261"/>
        <v>0.5168539325842697</v>
      </c>
      <c r="BK173" s="2">
        <v>101</v>
      </c>
      <c r="BL173" s="2">
        <v>117</v>
      </c>
      <c r="BM173" s="2">
        <v>64</v>
      </c>
      <c r="BN173" s="2">
        <v>47</v>
      </c>
      <c r="BO173" s="2">
        <v>30</v>
      </c>
      <c r="BP173" s="2">
        <v>24</v>
      </c>
      <c r="BQ173" s="109">
        <v>7</v>
      </c>
      <c r="BR173" s="109">
        <v>9</v>
      </c>
      <c r="BS173" s="110">
        <v>10</v>
      </c>
      <c r="BT173" s="109">
        <v>12</v>
      </c>
      <c r="BU173" s="109">
        <v>49</v>
      </c>
      <c r="BV173" s="109">
        <v>54</v>
      </c>
      <c r="BW173" s="109">
        <v>1</v>
      </c>
      <c r="BX173" s="84">
        <f t="shared" si="265"/>
        <v>116</v>
      </c>
      <c r="BY173" s="111">
        <v>18</v>
      </c>
      <c r="BZ173" s="109">
        <v>6</v>
      </c>
      <c r="CA173" s="109">
        <v>1</v>
      </c>
      <c r="CB173" s="2">
        <v>24</v>
      </c>
      <c r="CC173" s="112">
        <f t="shared" si="266"/>
        <v>0.11881188118811881</v>
      </c>
      <c r="CD173" s="112">
        <f t="shared" si="267"/>
        <v>0.41880341880341881</v>
      </c>
      <c r="CE173" s="112">
        <f t="shared" si="268"/>
        <v>0.38652482269503546</v>
      </c>
      <c r="CF173" s="112">
        <f t="shared" si="269"/>
        <v>0.53591160220994472</v>
      </c>
      <c r="CG173" s="112">
        <f t="shared" si="270"/>
        <v>0.75</v>
      </c>
      <c r="CH173" s="87">
        <f t="shared" si="271"/>
        <v>16</v>
      </c>
      <c r="CI173" s="31">
        <f t="shared" si="272"/>
        <v>16</v>
      </c>
      <c r="CJ173" s="31">
        <f t="shared" si="273"/>
        <v>0</v>
      </c>
      <c r="CK173" s="31">
        <f t="shared" si="274"/>
        <v>0</v>
      </c>
      <c r="CL173" s="31">
        <f t="shared" si="275"/>
        <v>0</v>
      </c>
      <c r="CM173" s="113">
        <f t="shared" si="276"/>
        <v>0</v>
      </c>
      <c r="CN173" s="31">
        <f t="shared" si="277"/>
        <v>0</v>
      </c>
      <c r="CO173" s="31">
        <f t="shared" si="278"/>
        <v>0</v>
      </c>
      <c r="CP173" s="31">
        <f t="shared" si="279"/>
        <v>0</v>
      </c>
      <c r="CQ173" s="31">
        <f t="shared" si="280"/>
        <v>0</v>
      </c>
      <c r="CU173" s="88">
        <f t="shared" si="264"/>
        <v>0</v>
      </c>
      <c r="DC173" s="88">
        <f t="shared" si="281"/>
        <v>0</v>
      </c>
      <c r="DK173" s="88">
        <f t="shared" si="282"/>
        <v>0</v>
      </c>
      <c r="DP173" s="32">
        <v>6</v>
      </c>
      <c r="DQ173" s="32">
        <v>8</v>
      </c>
      <c r="DR173" s="32">
        <v>7</v>
      </c>
      <c r="DS173" s="88">
        <f t="shared" si="283"/>
        <v>106</v>
      </c>
      <c r="DT173" s="32">
        <v>11</v>
      </c>
      <c r="DU173" s="32">
        <v>46</v>
      </c>
      <c r="DV173" s="32">
        <v>48</v>
      </c>
      <c r="DW173" s="32">
        <v>1</v>
      </c>
      <c r="DX173" s="32">
        <v>1</v>
      </c>
      <c r="DY173" s="32">
        <v>1</v>
      </c>
      <c r="DZ173" s="32">
        <v>3</v>
      </c>
      <c r="EA173" s="88">
        <f t="shared" si="284"/>
        <v>10</v>
      </c>
      <c r="EB173" s="32">
        <v>1</v>
      </c>
      <c r="EC173" s="32">
        <v>3</v>
      </c>
      <c r="ED173" s="32">
        <v>6</v>
      </c>
      <c r="EI173" s="88">
        <f t="shared" si="285"/>
        <v>0</v>
      </c>
      <c r="EQ173" s="88">
        <f t="shared" si="286"/>
        <v>0</v>
      </c>
      <c r="EY173" s="88">
        <f t="shared" si="287"/>
        <v>0</v>
      </c>
      <c r="FG173" s="88">
        <f t="shared" si="288"/>
        <v>0</v>
      </c>
      <c r="FO173" s="88">
        <f t="shared" si="289"/>
        <v>0</v>
      </c>
      <c r="FW173" s="110">
        <f t="shared" si="290"/>
        <v>0</v>
      </c>
      <c r="GB173" s="110">
        <f t="shared" si="291"/>
        <v>0</v>
      </c>
      <c r="GC173" s="110">
        <f t="shared" si="292"/>
        <v>0</v>
      </c>
      <c r="GD173" s="110">
        <f t="shared" si="293"/>
        <v>0</v>
      </c>
      <c r="GE173" s="110">
        <f t="shared" si="294"/>
        <v>0</v>
      </c>
      <c r="GF173" s="110">
        <f t="shared" si="295"/>
        <v>0</v>
      </c>
      <c r="GG173" s="110">
        <f t="shared" si="296"/>
        <v>0</v>
      </c>
      <c r="GH173" s="110">
        <f t="shared" si="297"/>
        <v>0</v>
      </c>
      <c r="GI173" s="110">
        <f t="shared" si="298"/>
        <v>0</v>
      </c>
      <c r="GJ173" s="114">
        <f t="shared" si="262"/>
        <v>1.0080645161290323</v>
      </c>
      <c r="GK173" s="90">
        <f t="shared" si="263"/>
        <v>-0.26114649681528662</v>
      </c>
      <c r="GL173" s="2" t="s">
        <v>2301</v>
      </c>
      <c r="GM173" s="92" t="s">
        <v>2078</v>
      </c>
      <c r="GN173" s="92" t="s">
        <v>2087</v>
      </c>
      <c r="GO173" s="92" t="s">
        <v>2282</v>
      </c>
      <c r="GP173" s="2" t="s">
        <v>2249</v>
      </c>
      <c r="GQ173" s="2" t="s">
        <v>1867</v>
      </c>
      <c r="GR173" s="115">
        <v>128</v>
      </c>
      <c r="GS173" s="31">
        <f t="shared" si="299"/>
        <v>7</v>
      </c>
      <c r="GT173" s="31">
        <f t="shared" si="300"/>
        <v>10</v>
      </c>
      <c r="GU173" s="31">
        <f t="shared" si="301"/>
        <v>9</v>
      </c>
      <c r="GV173" s="31">
        <f t="shared" si="302"/>
        <v>116</v>
      </c>
      <c r="GW173" s="31">
        <f t="shared" si="303"/>
        <v>55</v>
      </c>
      <c r="GX173" s="31">
        <f t="shared" si="304"/>
        <v>104</v>
      </c>
    </row>
    <row r="174" spans="1:206" ht="15.75" hidden="1" customHeight="1" x14ac:dyDescent="0.25">
      <c r="A174" s="22" t="s">
        <v>1116</v>
      </c>
      <c r="B174" s="2" t="s">
        <v>160</v>
      </c>
      <c r="C174" s="116" t="s">
        <v>164</v>
      </c>
      <c r="D174" s="35" t="s">
        <v>160</v>
      </c>
      <c r="E174" s="117">
        <v>123</v>
      </c>
      <c r="F174" s="117">
        <v>596</v>
      </c>
      <c r="G174" s="117">
        <v>484</v>
      </c>
      <c r="H174" s="117">
        <v>1203</v>
      </c>
      <c r="I174" s="95">
        <v>94</v>
      </c>
      <c r="J174" s="118">
        <v>200</v>
      </c>
      <c r="K174" s="118">
        <v>781</v>
      </c>
      <c r="L174" s="118">
        <v>565</v>
      </c>
      <c r="M174" s="118">
        <v>1546</v>
      </c>
      <c r="N174" s="119">
        <v>75</v>
      </c>
      <c r="O174" s="119">
        <v>244</v>
      </c>
      <c r="P174" s="120">
        <v>1136</v>
      </c>
      <c r="Q174" s="120">
        <v>1478</v>
      </c>
      <c r="R174" s="120">
        <v>1147</v>
      </c>
      <c r="S174" s="70">
        <f t="shared" si="245"/>
        <v>0.176056338028169</v>
      </c>
      <c r="T174" s="70">
        <f t="shared" si="246"/>
        <v>0.52841677943166443</v>
      </c>
      <c r="U174" s="70">
        <f t="shared" si="247"/>
        <v>0.39111938314278116</v>
      </c>
      <c r="V174" s="70">
        <f t="shared" si="248"/>
        <v>0.48419047619047617</v>
      </c>
      <c r="W174" s="70">
        <f t="shared" si="249"/>
        <v>0.42720139494333043</v>
      </c>
      <c r="X174" s="121">
        <v>1506</v>
      </c>
      <c r="Y174" s="121">
        <v>1136</v>
      </c>
      <c r="Z174" s="121">
        <v>1478</v>
      </c>
      <c r="AA174" s="121">
        <v>1147</v>
      </c>
      <c r="AB174" s="121">
        <v>456</v>
      </c>
      <c r="AC174" s="121">
        <v>361</v>
      </c>
      <c r="AD174" s="17">
        <v>74</v>
      </c>
      <c r="AE174" s="17">
        <v>102</v>
      </c>
      <c r="AF174" s="100">
        <v>93</v>
      </c>
      <c r="AG174" s="101">
        <v>167</v>
      </c>
      <c r="AH174" s="101">
        <v>669</v>
      </c>
      <c r="AI174" s="101">
        <v>510</v>
      </c>
      <c r="AJ174" s="101">
        <v>10</v>
      </c>
      <c r="AK174" s="101">
        <f t="shared" si="250"/>
        <v>1356</v>
      </c>
      <c r="AL174" s="101">
        <f t="shared" si="251"/>
        <v>45</v>
      </c>
      <c r="AM174" s="101">
        <v>55</v>
      </c>
      <c r="AN174" s="102">
        <v>252</v>
      </c>
      <c r="AO174" s="103">
        <v>381</v>
      </c>
      <c r="AP174" s="74">
        <f t="shared" si="252"/>
        <v>0.14700704225352113</v>
      </c>
      <c r="AQ174" s="74">
        <f t="shared" si="253"/>
        <v>0.45263870094722597</v>
      </c>
      <c r="AR174" s="104">
        <f t="shared" si="254"/>
        <v>0.34591863865993089</v>
      </c>
      <c r="AS174" s="104">
        <f t="shared" si="255"/>
        <v>0.432</v>
      </c>
      <c r="AT174" s="104">
        <f t="shared" si="256"/>
        <v>0.40540540540540543</v>
      </c>
      <c r="AU174" s="105">
        <v>1036</v>
      </c>
      <c r="AV174" s="105">
        <v>1445</v>
      </c>
      <c r="AW174" s="105">
        <v>1132</v>
      </c>
      <c r="AX174" s="100">
        <v>106</v>
      </c>
      <c r="AY174" s="106">
        <v>1919</v>
      </c>
      <c r="AZ174" s="106">
        <v>309</v>
      </c>
      <c r="BA174" s="106">
        <v>973</v>
      </c>
      <c r="BB174" s="106">
        <v>608</v>
      </c>
      <c r="BC174" s="106">
        <v>29</v>
      </c>
      <c r="BD174" s="107">
        <v>43</v>
      </c>
      <c r="BE174" s="108">
        <v>192</v>
      </c>
      <c r="BF174" s="82">
        <f t="shared" si="257"/>
        <v>0.27296819787985865</v>
      </c>
      <c r="BG174" s="82">
        <f t="shared" si="258"/>
        <v>0.67335640138408304</v>
      </c>
      <c r="BH174" s="83">
        <f t="shared" si="259"/>
        <v>0.51120952117354002</v>
      </c>
      <c r="BI174" s="83">
        <f t="shared" si="260"/>
        <v>0.61991132607819432</v>
      </c>
      <c r="BJ174" s="83">
        <f t="shared" si="261"/>
        <v>0.54536679536679533</v>
      </c>
      <c r="BK174" s="2">
        <v>1101</v>
      </c>
      <c r="BL174" s="2">
        <v>1388</v>
      </c>
      <c r="BM174" s="2">
        <v>1048</v>
      </c>
      <c r="BN174" s="2">
        <v>717</v>
      </c>
      <c r="BO174" s="2">
        <v>410</v>
      </c>
      <c r="BP174" s="2">
        <v>329</v>
      </c>
      <c r="BQ174" s="109">
        <v>84</v>
      </c>
      <c r="BR174" s="109">
        <v>119</v>
      </c>
      <c r="BS174" s="110">
        <v>109</v>
      </c>
      <c r="BT174" s="109">
        <v>180</v>
      </c>
      <c r="BU174" s="109">
        <v>897</v>
      </c>
      <c r="BV174" s="109">
        <v>763</v>
      </c>
      <c r="BW174" s="109">
        <v>18</v>
      </c>
      <c r="BX174" s="84">
        <f t="shared" si="265"/>
        <v>1858</v>
      </c>
      <c r="BY174" s="111">
        <v>213</v>
      </c>
      <c r="BZ174" s="109">
        <v>68</v>
      </c>
      <c r="CA174" s="109">
        <v>16</v>
      </c>
      <c r="CB174" s="2">
        <v>327</v>
      </c>
      <c r="CC174" s="112">
        <f t="shared" si="266"/>
        <v>0.16348773841961853</v>
      </c>
      <c r="CD174" s="112">
        <f t="shared" si="267"/>
        <v>0.64625360230547546</v>
      </c>
      <c r="CE174" s="112">
        <f t="shared" si="268"/>
        <v>0.50098953915747813</v>
      </c>
      <c r="CF174" s="112">
        <f t="shared" si="269"/>
        <v>0.65353037766830868</v>
      </c>
      <c r="CG174" s="112">
        <f t="shared" si="270"/>
        <v>0.66316793893129766</v>
      </c>
      <c r="CH174" s="87">
        <f t="shared" si="271"/>
        <v>353</v>
      </c>
      <c r="CI174" s="31">
        <f t="shared" si="272"/>
        <v>368</v>
      </c>
      <c r="CJ174" s="31">
        <f t="shared" si="273"/>
        <v>1</v>
      </c>
      <c r="CK174" s="31">
        <f t="shared" si="274"/>
        <v>1</v>
      </c>
      <c r="CL174" s="31">
        <f t="shared" si="275"/>
        <v>1</v>
      </c>
      <c r="CM174" s="113">
        <f t="shared" si="276"/>
        <v>11</v>
      </c>
      <c r="CN174" s="31">
        <f t="shared" si="277"/>
        <v>2</v>
      </c>
      <c r="CO174" s="31">
        <f t="shared" si="278"/>
        <v>3</v>
      </c>
      <c r="CP174" s="31">
        <f t="shared" si="279"/>
        <v>5</v>
      </c>
      <c r="CQ174" s="31">
        <f t="shared" si="280"/>
        <v>1</v>
      </c>
      <c r="CU174" s="88">
        <f t="shared" si="264"/>
        <v>0</v>
      </c>
      <c r="CZ174" s="32">
        <v>1</v>
      </c>
      <c r="DA174" s="32">
        <v>1</v>
      </c>
      <c r="DB174" s="32">
        <v>1</v>
      </c>
      <c r="DC174" s="88">
        <f t="shared" si="281"/>
        <v>11</v>
      </c>
      <c r="DD174" s="32">
        <v>2</v>
      </c>
      <c r="DE174" s="32">
        <v>3</v>
      </c>
      <c r="DF174" s="32">
        <v>5</v>
      </c>
      <c r="DG174" s="32">
        <v>1</v>
      </c>
      <c r="DH174" s="32">
        <v>3</v>
      </c>
      <c r="DI174" s="32">
        <v>13</v>
      </c>
      <c r="DJ174" s="32">
        <v>13</v>
      </c>
      <c r="DK174" s="88">
        <f t="shared" si="282"/>
        <v>294</v>
      </c>
      <c r="DL174" s="32">
        <v>28</v>
      </c>
      <c r="DM174" s="32">
        <v>135</v>
      </c>
      <c r="DN174" s="32">
        <v>131</v>
      </c>
      <c r="DO174" s="32">
        <v>0</v>
      </c>
      <c r="DP174" s="32">
        <v>78</v>
      </c>
      <c r="DQ174" s="32">
        <v>102</v>
      </c>
      <c r="DR174" s="32">
        <v>93</v>
      </c>
      <c r="DS174" s="88">
        <f t="shared" si="283"/>
        <v>1500</v>
      </c>
      <c r="DT174" s="32">
        <v>134</v>
      </c>
      <c r="DU174" s="32">
        <v>733</v>
      </c>
      <c r="DV174" s="32">
        <v>617</v>
      </c>
      <c r="DW174" s="32">
        <v>16</v>
      </c>
      <c r="DX174" s="32">
        <v>2</v>
      </c>
      <c r="DY174" s="32">
        <v>3</v>
      </c>
      <c r="DZ174" s="32">
        <v>2</v>
      </c>
      <c r="EA174" s="88">
        <f t="shared" si="284"/>
        <v>44</v>
      </c>
      <c r="EB174" s="32">
        <v>16</v>
      </c>
      <c r="EC174" s="32">
        <v>26</v>
      </c>
      <c r="ED174" s="32">
        <v>1</v>
      </c>
      <c r="EE174" s="32">
        <v>1</v>
      </c>
      <c r="EI174" s="88">
        <f t="shared" si="285"/>
        <v>0</v>
      </c>
      <c r="EQ174" s="88">
        <f t="shared" si="286"/>
        <v>0</v>
      </c>
      <c r="EY174" s="88">
        <f t="shared" si="287"/>
        <v>0</v>
      </c>
      <c r="FG174" s="88">
        <f t="shared" si="288"/>
        <v>0</v>
      </c>
      <c r="FO174" s="88">
        <f t="shared" si="289"/>
        <v>0</v>
      </c>
      <c r="FW174" s="110">
        <f t="shared" si="290"/>
        <v>0</v>
      </c>
      <c r="GB174" s="110">
        <f t="shared" si="291"/>
        <v>0</v>
      </c>
      <c r="GC174" s="110">
        <f t="shared" si="292"/>
        <v>0</v>
      </c>
      <c r="GD174" s="110">
        <f t="shared" si="293"/>
        <v>0</v>
      </c>
      <c r="GE174" s="110">
        <f t="shared" si="294"/>
        <v>0</v>
      </c>
      <c r="GF174" s="110">
        <f t="shared" si="295"/>
        <v>0</v>
      </c>
      <c r="GG174" s="110">
        <f t="shared" si="296"/>
        <v>0</v>
      </c>
      <c r="GH174" s="110">
        <f t="shared" si="297"/>
        <v>0</v>
      </c>
      <c r="GI174" s="110">
        <f t="shared" si="298"/>
        <v>0</v>
      </c>
      <c r="GJ174" s="114">
        <f t="shared" si="262"/>
        <v>0.55235433868203765</v>
      </c>
      <c r="GK174" s="90">
        <f t="shared" si="263"/>
        <v>-3.1787389265242313E-2</v>
      </c>
      <c r="GL174" s="92" t="s">
        <v>2031</v>
      </c>
      <c r="GM174" s="2" t="s">
        <v>1610</v>
      </c>
      <c r="GN174" s="92" t="s">
        <v>1525</v>
      </c>
      <c r="GO174" s="92" t="s">
        <v>1510</v>
      </c>
      <c r="GP174" s="92" t="s">
        <v>2087</v>
      </c>
      <c r="GQ174" s="2" t="s">
        <v>1631</v>
      </c>
      <c r="GR174" s="115">
        <v>1449</v>
      </c>
      <c r="GS174" s="31">
        <f t="shared" si="299"/>
        <v>83</v>
      </c>
      <c r="GT174" s="31">
        <f t="shared" si="300"/>
        <v>108</v>
      </c>
      <c r="GU174" s="31">
        <f t="shared" si="301"/>
        <v>118</v>
      </c>
      <c r="GV174" s="31">
        <f t="shared" si="302"/>
        <v>1838</v>
      </c>
      <c r="GW174" s="31">
        <f t="shared" si="303"/>
        <v>766</v>
      </c>
      <c r="GX174" s="31">
        <f t="shared" si="304"/>
        <v>1660</v>
      </c>
    </row>
    <row r="175" spans="1:206" ht="15.75" hidden="1" customHeight="1" x14ac:dyDescent="0.25">
      <c r="A175" s="22" t="s">
        <v>1116</v>
      </c>
      <c r="B175" s="2" t="s">
        <v>160</v>
      </c>
      <c r="C175" s="116" t="s">
        <v>996</v>
      </c>
      <c r="D175" s="35" t="s">
        <v>160</v>
      </c>
      <c r="E175" s="117">
        <v>373</v>
      </c>
      <c r="F175" s="117">
        <v>2723</v>
      </c>
      <c r="G175" s="117">
        <v>2976</v>
      </c>
      <c r="H175" s="117">
        <v>6072</v>
      </c>
      <c r="I175" s="95">
        <v>354</v>
      </c>
      <c r="J175" s="118">
        <v>397</v>
      </c>
      <c r="K175" s="118">
        <v>2654</v>
      </c>
      <c r="L175" s="118">
        <v>3347</v>
      </c>
      <c r="M175" s="118">
        <v>6398</v>
      </c>
      <c r="N175" s="119">
        <v>529</v>
      </c>
      <c r="O175" s="119">
        <v>961</v>
      </c>
      <c r="P175" s="120">
        <v>7952</v>
      </c>
      <c r="Q175" s="120">
        <v>10043</v>
      </c>
      <c r="R175" s="120">
        <v>7427</v>
      </c>
      <c r="S175" s="70">
        <f t="shared" si="245"/>
        <v>4.9924547283702214E-2</v>
      </c>
      <c r="T175" s="70">
        <f t="shared" si="246"/>
        <v>0.26426366623518871</v>
      </c>
      <c r="U175" s="70">
        <f t="shared" si="247"/>
        <v>0.23086303201951067</v>
      </c>
      <c r="V175" s="70">
        <f t="shared" si="248"/>
        <v>0.31322266742987981</v>
      </c>
      <c r="W175" s="70">
        <f t="shared" si="249"/>
        <v>0.37942641712669989</v>
      </c>
      <c r="X175" s="121">
        <v>10275</v>
      </c>
      <c r="Y175" s="121">
        <v>7952</v>
      </c>
      <c r="Z175" s="121">
        <v>10043</v>
      </c>
      <c r="AA175" s="121">
        <v>7427</v>
      </c>
      <c r="AB175" s="121">
        <v>2613</v>
      </c>
      <c r="AC175" s="121">
        <v>2327</v>
      </c>
      <c r="AD175" s="17">
        <v>95</v>
      </c>
      <c r="AE175" s="17">
        <v>253</v>
      </c>
      <c r="AF175" s="100">
        <v>355</v>
      </c>
      <c r="AG175" s="101">
        <v>340</v>
      </c>
      <c r="AH175" s="101">
        <v>2491</v>
      </c>
      <c r="AI175" s="101">
        <v>3236</v>
      </c>
      <c r="AJ175" s="101">
        <v>89</v>
      </c>
      <c r="AK175" s="101">
        <f t="shared" si="250"/>
        <v>6156</v>
      </c>
      <c r="AL175" s="101">
        <f t="shared" si="251"/>
        <v>473</v>
      </c>
      <c r="AM175" s="101">
        <v>562</v>
      </c>
      <c r="AN175" s="102">
        <v>709</v>
      </c>
      <c r="AO175" s="103">
        <v>1696</v>
      </c>
      <c r="AP175" s="74">
        <f t="shared" si="252"/>
        <v>4.2756539235412477E-2</v>
      </c>
      <c r="AQ175" s="74">
        <f t="shared" si="253"/>
        <v>0.248033456138604</v>
      </c>
      <c r="AR175" s="104">
        <f t="shared" si="254"/>
        <v>0.22004562976949099</v>
      </c>
      <c r="AS175" s="104">
        <f t="shared" si="255"/>
        <v>0.30074413279908413</v>
      </c>
      <c r="AT175" s="104">
        <f t="shared" si="256"/>
        <v>0.37202100444324759</v>
      </c>
      <c r="AU175" s="105">
        <v>7712</v>
      </c>
      <c r="AV175" s="105">
        <v>10474</v>
      </c>
      <c r="AW175" s="105">
        <v>7810</v>
      </c>
      <c r="AX175" s="100">
        <v>448</v>
      </c>
      <c r="AY175" s="106">
        <v>8797</v>
      </c>
      <c r="AZ175" s="106">
        <v>634</v>
      </c>
      <c r="BA175" s="106">
        <v>3612</v>
      </c>
      <c r="BB175" s="106">
        <v>4365</v>
      </c>
      <c r="BC175" s="106">
        <v>186</v>
      </c>
      <c r="BD175" s="107">
        <v>686</v>
      </c>
      <c r="BE175" s="108">
        <v>858</v>
      </c>
      <c r="BF175" s="82">
        <f t="shared" si="257"/>
        <v>8.1177976952624839E-2</v>
      </c>
      <c r="BG175" s="82">
        <f t="shared" si="258"/>
        <v>0.34485392400229137</v>
      </c>
      <c r="BH175" s="83">
        <f t="shared" si="259"/>
        <v>0.30485459301430989</v>
      </c>
      <c r="BI175" s="83">
        <f t="shared" si="260"/>
        <v>0.40091279005828662</v>
      </c>
      <c r="BJ175" s="83">
        <f t="shared" si="261"/>
        <v>0.47704875518672202</v>
      </c>
      <c r="BK175" s="2">
        <v>8486</v>
      </c>
      <c r="BL175" s="2">
        <v>11358</v>
      </c>
      <c r="BM175" s="2">
        <v>7959</v>
      </c>
      <c r="BN175" s="2">
        <v>5243</v>
      </c>
      <c r="BO175" s="2">
        <v>2595</v>
      </c>
      <c r="BP175" s="2">
        <v>2522</v>
      </c>
      <c r="BQ175" s="109">
        <v>120</v>
      </c>
      <c r="BR175" s="109">
        <v>488</v>
      </c>
      <c r="BS175" s="110">
        <v>337</v>
      </c>
      <c r="BT175" s="109">
        <v>329</v>
      </c>
      <c r="BU175" s="109">
        <v>3720</v>
      </c>
      <c r="BV175" s="109">
        <v>6578</v>
      </c>
      <c r="BW175" s="109">
        <v>156</v>
      </c>
      <c r="BX175" s="84">
        <f t="shared" si="265"/>
        <v>10783</v>
      </c>
      <c r="BY175" s="111">
        <v>558</v>
      </c>
      <c r="BZ175" s="109">
        <v>869</v>
      </c>
      <c r="CA175" s="109">
        <v>155</v>
      </c>
      <c r="CB175" s="2">
        <v>1589</v>
      </c>
      <c r="CC175" s="112">
        <f t="shared" si="266"/>
        <v>3.8769738392646712E-2</v>
      </c>
      <c r="CD175" s="112">
        <f t="shared" si="267"/>
        <v>0.32752245113576334</v>
      </c>
      <c r="CE175" s="112">
        <f t="shared" si="268"/>
        <v>0.35096931985756935</v>
      </c>
      <c r="CF175" s="112">
        <f t="shared" si="269"/>
        <v>0.48811927317906506</v>
      </c>
      <c r="CG175" s="112">
        <f t="shared" si="270"/>
        <v>0.71730116848850356</v>
      </c>
      <c r="CH175" s="87">
        <f t="shared" si="271"/>
        <v>2250</v>
      </c>
      <c r="CI175" s="31">
        <f t="shared" si="272"/>
        <v>2387</v>
      </c>
      <c r="CJ175" s="31">
        <f t="shared" si="273"/>
        <v>9</v>
      </c>
      <c r="CK175" s="31">
        <f t="shared" si="274"/>
        <v>27</v>
      </c>
      <c r="CL175" s="31">
        <f t="shared" si="275"/>
        <v>35</v>
      </c>
      <c r="CM175" s="113">
        <f t="shared" si="276"/>
        <v>444</v>
      </c>
      <c r="CN175" s="31">
        <f t="shared" si="277"/>
        <v>50</v>
      </c>
      <c r="CO175" s="31">
        <f t="shared" si="278"/>
        <v>169</v>
      </c>
      <c r="CP175" s="31">
        <f t="shared" si="279"/>
        <v>218</v>
      </c>
      <c r="CQ175" s="31">
        <f t="shared" si="280"/>
        <v>7</v>
      </c>
      <c r="CR175" s="32">
        <v>3</v>
      </c>
      <c r="CS175" s="32">
        <v>14</v>
      </c>
      <c r="CT175" s="32">
        <v>13</v>
      </c>
      <c r="CU175" s="88">
        <f t="shared" si="264"/>
        <v>232</v>
      </c>
      <c r="CV175" s="32">
        <v>42</v>
      </c>
      <c r="CW175" s="32">
        <v>84</v>
      </c>
      <c r="CX175" s="32">
        <v>106</v>
      </c>
      <c r="CY175" s="32">
        <v>0</v>
      </c>
      <c r="CZ175" s="32">
        <v>6</v>
      </c>
      <c r="DA175" s="32">
        <v>13</v>
      </c>
      <c r="DB175" s="32">
        <v>22</v>
      </c>
      <c r="DC175" s="88">
        <f t="shared" si="281"/>
        <v>212</v>
      </c>
      <c r="DD175" s="32">
        <v>8</v>
      </c>
      <c r="DE175" s="32">
        <v>85</v>
      </c>
      <c r="DF175" s="32">
        <v>112</v>
      </c>
      <c r="DG175" s="32">
        <v>7</v>
      </c>
      <c r="DH175" s="32">
        <v>27</v>
      </c>
      <c r="DI175" s="32">
        <v>234</v>
      </c>
      <c r="DJ175" s="32">
        <v>144</v>
      </c>
      <c r="DK175" s="88">
        <f t="shared" si="282"/>
        <v>5337</v>
      </c>
      <c r="DL175" s="32">
        <v>58</v>
      </c>
      <c r="DM175" s="32">
        <v>1890</v>
      </c>
      <c r="DN175" s="32">
        <v>3338</v>
      </c>
      <c r="DO175" s="32">
        <v>51</v>
      </c>
      <c r="DP175" s="32">
        <v>63</v>
      </c>
      <c r="DQ175" s="32">
        <v>175</v>
      </c>
      <c r="DR175" s="32">
        <v>106</v>
      </c>
      <c r="DS175" s="88">
        <f t="shared" si="283"/>
        <v>4261</v>
      </c>
      <c r="DT175" s="32">
        <v>57</v>
      </c>
      <c r="DU175" s="32">
        <v>1399</v>
      </c>
      <c r="DV175" s="32">
        <v>2718</v>
      </c>
      <c r="DW175" s="32">
        <v>87</v>
      </c>
      <c r="DX175" s="32">
        <v>4</v>
      </c>
      <c r="DY175" s="32">
        <v>18</v>
      </c>
      <c r="DZ175" s="32">
        <v>13</v>
      </c>
      <c r="EA175" s="88">
        <f t="shared" si="284"/>
        <v>360</v>
      </c>
      <c r="EB175" s="32">
        <v>2</v>
      </c>
      <c r="EC175" s="32">
        <v>122</v>
      </c>
      <c r="ED175" s="32">
        <v>232</v>
      </c>
      <c r="EE175" s="32">
        <v>4</v>
      </c>
      <c r="EF175" s="32">
        <v>14</v>
      </c>
      <c r="EG175" s="32">
        <v>30</v>
      </c>
      <c r="EH175" s="32">
        <v>35</v>
      </c>
      <c r="EI175" s="88">
        <f t="shared" si="285"/>
        <v>336</v>
      </c>
      <c r="EJ175" s="32">
        <v>160</v>
      </c>
      <c r="EK175" s="32">
        <v>120</v>
      </c>
      <c r="EL175" s="32">
        <v>52</v>
      </c>
      <c r="EM175" s="32">
        <v>4</v>
      </c>
      <c r="EQ175" s="88">
        <f t="shared" si="286"/>
        <v>0</v>
      </c>
      <c r="EV175" s="32">
        <v>3</v>
      </c>
      <c r="EW175" s="32">
        <v>4</v>
      </c>
      <c r="EX175" s="32">
        <v>4</v>
      </c>
      <c r="EY175" s="88">
        <f t="shared" si="287"/>
        <v>43</v>
      </c>
      <c r="EZ175" s="32">
        <v>2</v>
      </c>
      <c r="FA175" s="32">
        <v>20</v>
      </c>
      <c r="FB175" s="32">
        <v>20</v>
      </c>
      <c r="FC175" s="32">
        <v>1</v>
      </c>
      <c r="FG175" s="88">
        <f t="shared" si="288"/>
        <v>0</v>
      </c>
      <c r="FO175" s="88">
        <f t="shared" si="289"/>
        <v>0</v>
      </c>
      <c r="FW175" s="110">
        <f t="shared" si="290"/>
        <v>0</v>
      </c>
      <c r="GB175" s="110">
        <f t="shared" si="291"/>
        <v>3</v>
      </c>
      <c r="GC175" s="110">
        <f t="shared" si="292"/>
        <v>4</v>
      </c>
      <c r="GD175" s="110">
        <f t="shared" si="293"/>
        <v>4</v>
      </c>
      <c r="GE175" s="110">
        <f t="shared" si="294"/>
        <v>43</v>
      </c>
      <c r="GF175" s="110">
        <f t="shared" si="295"/>
        <v>2</v>
      </c>
      <c r="GG175" s="110">
        <f t="shared" si="296"/>
        <v>20</v>
      </c>
      <c r="GH175" s="110">
        <f t="shared" si="297"/>
        <v>20</v>
      </c>
      <c r="GI175" s="110">
        <f t="shared" si="298"/>
        <v>1</v>
      </c>
      <c r="GJ175" s="114">
        <f t="shared" si="262"/>
        <v>0.89048821091700348</v>
      </c>
      <c r="GK175" s="90">
        <f t="shared" si="263"/>
        <v>0.22575878140275094</v>
      </c>
      <c r="GL175" s="2" t="s">
        <v>1963</v>
      </c>
      <c r="GM175" s="92" t="s">
        <v>1964</v>
      </c>
      <c r="GN175" s="92" t="s">
        <v>1702</v>
      </c>
      <c r="GO175" s="2" t="s">
        <v>1965</v>
      </c>
      <c r="GP175" s="92" t="s">
        <v>1966</v>
      </c>
      <c r="GQ175" s="2" t="s">
        <v>1967</v>
      </c>
      <c r="GR175" s="115">
        <v>11186</v>
      </c>
      <c r="GS175" s="31">
        <f t="shared" si="299"/>
        <v>94</v>
      </c>
      <c r="GT175" s="31">
        <f t="shared" si="300"/>
        <v>263</v>
      </c>
      <c r="GU175" s="31">
        <f t="shared" si="301"/>
        <v>427</v>
      </c>
      <c r="GV175" s="31">
        <f t="shared" si="302"/>
        <v>9958</v>
      </c>
      <c r="GW175" s="31">
        <f t="shared" si="303"/>
        <v>6430</v>
      </c>
      <c r="GX175" s="31">
        <f t="shared" si="304"/>
        <v>9841</v>
      </c>
    </row>
    <row r="176" spans="1:206" ht="15.75" hidden="1" customHeight="1" x14ac:dyDescent="0.25">
      <c r="A176" s="22" t="s">
        <v>1116</v>
      </c>
      <c r="B176" s="2" t="s">
        <v>160</v>
      </c>
      <c r="C176" s="116" t="s">
        <v>165</v>
      </c>
      <c r="D176" s="35" t="s">
        <v>160</v>
      </c>
      <c r="E176" s="117">
        <v>85</v>
      </c>
      <c r="F176" s="117">
        <v>299</v>
      </c>
      <c r="G176" s="117">
        <v>181</v>
      </c>
      <c r="H176" s="117">
        <v>565</v>
      </c>
      <c r="I176" s="95">
        <v>44</v>
      </c>
      <c r="J176" s="118">
        <v>90</v>
      </c>
      <c r="K176" s="118">
        <v>251</v>
      </c>
      <c r="L176" s="118">
        <v>202</v>
      </c>
      <c r="M176" s="118">
        <v>543</v>
      </c>
      <c r="N176" s="119">
        <v>31</v>
      </c>
      <c r="O176" s="119">
        <v>142</v>
      </c>
      <c r="P176" s="120">
        <v>478</v>
      </c>
      <c r="Q176" s="120">
        <v>671</v>
      </c>
      <c r="R176" s="120">
        <v>493</v>
      </c>
      <c r="S176" s="70">
        <f t="shared" si="245"/>
        <v>0.18828451882845187</v>
      </c>
      <c r="T176" s="70">
        <f t="shared" si="246"/>
        <v>0.37406855439642323</v>
      </c>
      <c r="U176" s="70">
        <f t="shared" si="247"/>
        <v>0.31181485992691838</v>
      </c>
      <c r="V176" s="70">
        <f t="shared" si="248"/>
        <v>0.36254295532646047</v>
      </c>
      <c r="W176" s="70">
        <f t="shared" si="249"/>
        <v>0.34685598377281945</v>
      </c>
      <c r="X176" s="121">
        <v>651</v>
      </c>
      <c r="Y176" s="121">
        <v>478</v>
      </c>
      <c r="Z176" s="121">
        <v>671</v>
      </c>
      <c r="AA176" s="121">
        <v>493</v>
      </c>
      <c r="AB176" s="121">
        <v>194</v>
      </c>
      <c r="AC176" s="121">
        <v>158</v>
      </c>
      <c r="AD176" s="17">
        <v>44</v>
      </c>
      <c r="AE176" s="17">
        <v>50</v>
      </c>
      <c r="AF176" s="100">
        <v>50</v>
      </c>
      <c r="AG176" s="101">
        <v>90</v>
      </c>
      <c r="AH176" s="101">
        <v>277</v>
      </c>
      <c r="AI176" s="101">
        <v>229</v>
      </c>
      <c r="AJ176" s="101">
        <v>6</v>
      </c>
      <c r="AK176" s="101">
        <f t="shared" si="250"/>
        <v>602</v>
      </c>
      <c r="AL176" s="101">
        <f t="shared" si="251"/>
        <v>35</v>
      </c>
      <c r="AM176" s="101">
        <v>41</v>
      </c>
      <c r="AN176" s="102">
        <v>93</v>
      </c>
      <c r="AO176" s="103">
        <v>142</v>
      </c>
      <c r="AP176" s="74">
        <f t="shared" si="252"/>
        <v>0.18828451882845187</v>
      </c>
      <c r="AQ176" s="74">
        <f t="shared" si="253"/>
        <v>0.4128166915052161</v>
      </c>
      <c r="AR176" s="104">
        <f t="shared" si="254"/>
        <v>0.34165651644336176</v>
      </c>
      <c r="AS176" s="104">
        <f t="shared" si="255"/>
        <v>0.40463917525773196</v>
      </c>
      <c r="AT176" s="104">
        <f t="shared" si="256"/>
        <v>0.39350912778904668</v>
      </c>
      <c r="AU176" s="105">
        <v>427</v>
      </c>
      <c r="AV176" s="105">
        <v>593</v>
      </c>
      <c r="AW176" s="105">
        <v>459</v>
      </c>
      <c r="AX176" s="100">
        <v>76</v>
      </c>
      <c r="AY176" s="106">
        <v>784</v>
      </c>
      <c r="AZ176" s="106">
        <v>125</v>
      </c>
      <c r="BA176" s="106">
        <v>372</v>
      </c>
      <c r="BB176" s="106">
        <v>273</v>
      </c>
      <c r="BC176" s="106">
        <v>14</v>
      </c>
      <c r="BD176" s="107">
        <v>27</v>
      </c>
      <c r="BE176" s="108">
        <v>99</v>
      </c>
      <c r="BF176" s="82">
        <f t="shared" si="257"/>
        <v>0.27233115468409586</v>
      </c>
      <c r="BG176" s="82">
        <f t="shared" si="258"/>
        <v>0.62731871838111297</v>
      </c>
      <c r="BH176" s="83">
        <f t="shared" si="259"/>
        <v>0.50236646382691008</v>
      </c>
      <c r="BI176" s="83">
        <f t="shared" si="260"/>
        <v>0.60588235294117643</v>
      </c>
      <c r="BJ176" s="83">
        <f t="shared" si="261"/>
        <v>0.57611241217798592</v>
      </c>
      <c r="BK176" s="2">
        <v>485</v>
      </c>
      <c r="BL176" s="2">
        <v>666</v>
      </c>
      <c r="BM176" s="2">
        <v>462</v>
      </c>
      <c r="BN176" s="2">
        <v>306</v>
      </c>
      <c r="BO176" s="2">
        <v>161</v>
      </c>
      <c r="BP176" s="2">
        <v>134</v>
      </c>
      <c r="BQ176" s="109">
        <v>63</v>
      </c>
      <c r="BR176" s="109">
        <v>75</v>
      </c>
      <c r="BS176" s="110">
        <v>82</v>
      </c>
      <c r="BT176" s="109">
        <v>156</v>
      </c>
      <c r="BU176" s="109">
        <v>384</v>
      </c>
      <c r="BV176" s="109">
        <v>330</v>
      </c>
      <c r="BW176" s="109">
        <v>11</v>
      </c>
      <c r="BX176" s="84">
        <f t="shared" si="265"/>
        <v>881</v>
      </c>
      <c r="BY176" s="111">
        <v>63</v>
      </c>
      <c r="BZ176" s="109">
        <v>44</v>
      </c>
      <c r="CA176" s="109">
        <v>13</v>
      </c>
      <c r="CB176" s="2">
        <v>121</v>
      </c>
      <c r="CC176" s="112">
        <f t="shared" si="266"/>
        <v>0.3216494845360825</v>
      </c>
      <c r="CD176" s="112">
        <f t="shared" si="267"/>
        <v>0.57657657657657657</v>
      </c>
      <c r="CE176" s="112">
        <f t="shared" si="268"/>
        <v>0.51208927464352139</v>
      </c>
      <c r="CF176" s="112">
        <f t="shared" si="269"/>
        <v>0.59397163120567376</v>
      </c>
      <c r="CG176" s="112">
        <f t="shared" si="270"/>
        <v>0.61904761904761907</v>
      </c>
      <c r="CH176" s="87">
        <f t="shared" si="271"/>
        <v>176</v>
      </c>
      <c r="CI176" s="31">
        <f t="shared" si="272"/>
        <v>172</v>
      </c>
      <c r="CJ176" s="31">
        <f t="shared" si="273"/>
        <v>0</v>
      </c>
      <c r="CK176" s="31">
        <f t="shared" si="274"/>
        <v>0</v>
      </c>
      <c r="CL176" s="31">
        <f t="shared" si="275"/>
        <v>0</v>
      </c>
      <c r="CM176" s="113">
        <f t="shared" si="276"/>
        <v>0</v>
      </c>
      <c r="CN176" s="31">
        <f t="shared" si="277"/>
        <v>0</v>
      </c>
      <c r="CO176" s="31">
        <f t="shared" si="278"/>
        <v>0</v>
      </c>
      <c r="CP176" s="31">
        <f t="shared" si="279"/>
        <v>0</v>
      </c>
      <c r="CQ176" s="31">
        <f t="shared" si="280"/>
        <v>0</v>
      </c>
      <c r="CU176" s="88">
        <f t="shared" si="264"/>
        <v>0</v>
      </c>
      <c r="DC176" s="88">
        <f t="shared" si="281"/>
        <v>0</v>
      </c>
      <c r="DH176" s="32">
        <v>1</v>
      </c>
      <c r="DI176" s="32">
        <v>3</v>
      </c>
      <c r="DJ176" s="32">
        <v>3</v>
      </c>
      <c r="DK176" s="88">
        <f t="shared" si="282"/>
        <v>51</v>
      </c>
      <c r="DL176" s="32">
        <v>13</v>
      </c>
      <c r="DM176" s="32">
        <v>19</v>
      </c>
      <c r="DN176" s="32">
        <v>18</v>
      </c>
      <c r="DO176" s="32">
        <v>1</v>
      </c>
      <c r="DP176" s="32">
        <v>61</v>
      </c>
      <c r="DQ176" s="32">
        <v>70</v>
      </c>
      <c r="DR176" s="32">
        <v>77</v>
      </c>
      <c r="DS176" s="88">
        <f t="shared" si="283"/>
        <v>808</v>
      </c>
      <c r="DT176" s="32">
        <v>143</v>
      </c>
      <c r="DU176" s="32">
        <v>355</v>
      </c>
      <c r="DV176" s="32">
        <v>301</v>
      </c>
      <c r="DW176" s="32">
        <v>9</v>
      </c>
      <c r="DX176" s="32">
        <v>1</v>
      </c>
      <c r="DY176" s="32">
        <v>2</v>
      </c>
      <c r="DZ176" s="32">
        <v>2</v>
      </c>
      <c r="EA176" s="88">
        <f t="shared" si="284"/>
        <v>13</v>
      </c>
      <c r="EC176" s="32">
        <v>1</v>
      </c>
      <c r="ED176" s="32">
        <v>11</v>
      </c>
      <c r="EE176" s="32">
        <v>1</v>
      </c>
      <c r="EI176" s="88">
        <f t="shared" si="285"/>
        <v>0</v>
      </c>
      <c r="EQ176" s="88">
        <f t="shared" si="286"/>
        <v>0</v>
      </c>
      <c r="EY176" s="88">
        <f t="shared" si="287"/>
        <v>0</v>
      </c>
      <c r="FG176" s="88">
        <f t="shared" si="288"/>
        <v>0</v>
      </c>
      <c r="FO176" s="88">
        <f t="shared" si="289"/>
        <v>0</v>
      </c>
      <c r="FW176" s="110">
        <f t="shared" si="290"/>
        <v>0</v>
      </c>
      <c r="GB176" s="110">
        <f t="shared" si="291"/>
        <v>0</v>
      </c>
      <c r="GC176" s="110">
        <f t="shared" si="292"/>
        <v>0</v>
      </c>
      <c r="GD176" s="110">
        <f t="shared" si="293"/>
        <v>0</v>
      </c>
      <c r="GE176" s="110">
        <f t="shared" si="294"/>
        <v>0</v>
      </c>
      <c r="GF176" s="110">
        <f t="shared" si="295"/>
        <v>0</v>
      </c>
      <c r="GG176" s="110">
        <f t="shared" si="296"/>
        <v>0</v>
      </c>
      <c r="GH176" s="110">
        <f t="shared" si="297"/>
        <v>0</v>
      </c>
      <c r="GI176" s="110">
        <f t="shared" si="298"/>
        <v>0</v>
      </c>
      <c r="GJ176" s="114">
        <f t="shared" si="262"/>
        <v>0.78473962684489018</v>
      </c>
      <c r="GK176" s="90">
        <f t="shared" si="263"/>
        <v>0.12372448979591837</v>
      </c>
      <c r="GL176" s="92" t="s">
        <v>1458</v>
      </c>
      <c r="GM176" s="92" t="s">
        <v>1857</v>
      </c>
      <c r="GN176" s="92" t="s">
        <v>1999</v>
      </c>
      <c r="GO176" s="92" t="s">
        <v>1426</v>
      </c>
      <c r="GP176" s="92" t="s">
        <v>1969</v>
      </c>
      <c r="GQ176" s="2" t="s">
        <v>2249</v>
      </c>
      <c r="GR176" s="115">
        <v>650</v>
      </c>
      <c r="GS176" s="31">
        <f t="shared" si="299"/>
        <v>63</v>
      </c>
      <c r="GT176" s="31">
        <f t="shared" si="300"/>
        <v>82</v>
      </c>
      <c r="GU176" s="31">
        <f t="shared" si="301"/>
        <v>75</v>
      </c>
      <c r="GV176" s="31">
        <f t="shared" si="302"/>
        <v>872</v>
      </c>
      <c r="GW176" s="31">
        <f t="shared" si="303"/>
        <v>341</v>
      </c>
      <c r="GX176" s="31">
        <f t="shared" si="304"/>
        <v>716</v>
      </c>
    </row>
    <row r="177" spans="1:206" ht="15.75" hidden="1" customHeight="1" x14ac:dyDescent="0.25">
      <c r="A177" s="22" t="s">
        <v>1112</v>
      </c>
      <c r="B177" s="2" t="s">
        <v>166</v>
      </c>
      <c r="C177" s="116" t="s">
        <v>167</v>
      </c>
      <c r="D177" s="35" t="s">
        <v>166</v>
      </c>
      <c r="E177" s="117">
        <v>2</v>
      </c>
      <c r="F177" s="117">
        <v>41</v>
      </c>
      <c r="G177" s="117">
        <v>44</v>
      </c>
      <c r="H177" s="117">
        <v>87</v>
      </c>
      <c r="I177" s="95">
        <v>4</v>
      </c>
      <c r="J177" s="118">
        <v>3</v>
      </c>
      <c r="K177" s="118">
        <v>27</v>
      </c>
      <c r="L177" s="118">
        <v>30</v>
      </c>
      <c r="M177" s="118">
        <v>60</v>
      </c>
      <c r="N177" s="119">
        <v>4</v>
      </c>
      <c r="O177" s="119">
        <v>3</v>
      </c>
      <c r="P177" s="120">
        <v>84</v>
      </c>
      <c r="Q177" s="120">
        <v>97</v>
      </c>
      <c r="R177" s="120">
        <v>88</v>
      </c>
      <c r="S177" s="70">
        <f t="shared" si="245"/>
        <v>3.5714285714285712E-2</v>
      </c>
      <c r="T177" s="70">
        <f t="shared" si="246"/>
        <v>0.27835051546391754</v>
      </c>
      <c r="U177" s="70">
        <f t="shared" si="247"/>
        <v>0.20817843866171004</v>
      </c>
      <c r="V177" s="70">
        <f t="shared" si="248"/>
        <v>0.2864864864864865</v>
      </c>
      <c r="W177" s="70">
        <f t="shared" si="249"/>
        <v>0.29545454545454547</v>
      </c>
      <c r="X177" s="121">
        <v>102</v>
      </c>
      <c r="Y177" s="121">
        <v>84</v>
      </c>
      <c r="Z177" s="121">
        <v>97</v>
      </c>
      <c r="AA177" s="121">
        <v>88</v>
      </c>
      <c r="AB177" s="121">
        <v>27</v>
      </c>
      <c r="AC177" s="121">
        <v>26</v>
      </c>
      <c r="AD177" s="17">
        <v>2</v>
      </c>
      <c r="AE177" s="17">
        <v>3</v>
      </c>
      <c r="AF177" s="100">
        <v>3</v>
      </c>
      <c r="AG177" s="101">
        <v>7</v>
      </c>
      <c r="AH177" s="101">
        <v>32</v>
      </c>
      <c r="AI177" s="101">
        <v>41</v>
      </c>
      <c r="AJ177" s="101">
        <v>0</v>
      </c>
      <c r="AK177" s="101">
        <f t="shared" si="250"/>
        <v>80</v>
      </c>
      <c r="AL177" s="101">
        <f t="shared" si="251"/>
        <v>1</v>
      </c>
      <c r="AM177" s="101">
        <v>1</v>
      </c>
      <c r="AN177" s="102">
        <v>2</v>
      </c>
      <c r="AO177" s="103">
        <v>10</v>
      </c>
      <c r="AP177" s="74">
        <f t="shared" si="252"/>
        <v>8.3333333333333329E-2</v>
      </c>
      <c r="AQ177" s="74">
        <f t="shared" si="253"/>
        <v>0.32989690721649484</v>
      </c>
      <c r="AR177" s="104">
        <f t="shared" si="254"/>
        <v>0.29368029739776952</v>
      </c>
      <c r="AS177" s="104">
        <f t="shared" si="255"/>
        <v>0.38918918918918921</v>
      </c>
      <c r="AT177" s="104">
        <f t="shared" si="256"/>
        <v>0.45454545454545453</v>
      </c>
      <c r="AU177" s="105">
        <v>94</v>
      </c>
      <c r="AV177" s="105">
        <v>117</v>
      </c>
      <c r="AW177" s="105">
        <v>73</v>
      </c>
      <c r="AX177" s="100">
        <v>4</v>
      </c>
      <c r="AY177" s="106">
        <v>71</v>
      </c>
      <c r="AZ177" s="106">
        <v>9</v>
      </c>
      <c r="BA177" s="106">
        <v>26</v>
      </c>
      <c r="BB177" s="106">
        <v>35</v>
      </c>
      <c r="BC177" s="106">
        <v>1</v>
      </c>
      <c r="BD177" s="107">
        <v>4</v>
      </c>
      <c r="BE177" s="108">
        <v>2</v>
      </c>
      <c r="BF177" s="82">
        <f t="shared" si="257"/>
        <v>0.12328767123287671</v>
      </c>
      <c r="BG177" s="82">
        <f t="shared" si="258"/>
        <v>0.22222222222222221</v>
      </c>
      <c r="BH177" s="83">
        <f t="shared" si="259"/>
        <v>0.23239436619718309</v>
      </c>
      <c r="BI177" s="83">
        <f t="shared" si="260"/>
        <v>0.27014218009478674</v>
      </c>
      <c r="BJ177" s="83">
        <f t="shared" si="261"/>
        <v>0.32978723404255317</v>
      </c>
      <c r="BK177" s="2">
        <v>52</v>
      </c>
      <c r="BL177" s="2">
        <v>68</v>
      </c>
      <c r="BM177" s="2">
        <v>55</v>
      </c>
      <c r="BN177" s="2">
        <v>38</v>
      </c>
      <c r="BO177" s="2">
        <v>20</v>
      </c>
      <c r="BP177" s="2">
        <v>22</v>
      </c>
      <c r="BQ177" s="109">
        <v>2</v>
      </c>
      <c r="BR177" s="109">
        <v>4</v>
      </c>
      <c r="BS177" s="110">
        <v>5</v>
      </c>
      <c r="BT177" s="109">
        <v>4</v>
      </c>
      <c r="BU177" s="109">
        <v>26</v>
      </c>
      <c r="BV177" s="109">
        <v>40</v>
      </c>
      <c r="BW177" s="109">
        <v>0</v>
      </c>
      <c r="BX177" s="84">
        <f t="shared" si="265"/>
        <v>70</v>
      </c>
      <c r="BY177" s="111">
        <v>0</v>
      </c>
      <c r="BZ177" s="109">
        <v>7</v>
      </c>
      <c r="CA177" s="109">
        <v>0</v>
      </c>
      <c r="CB177" s="2">
        <v>1</v>
      </c>
      <c r="CC177" s="112">
        <f t="shared" si="266"/>
        <v>7.6923076923076927E-2</v>
      </c>
      <c r="CD177" s="112">
        <f t="shared" si="267"/>
        <v>0.38235294117647056</v>
      </c>
      <c r="CE177" s="112">
        <f t="shared" si="268"/>
        <v>0.36</v>
      </c>
      <c r="CF177" s="112">
        <f t="shared" si="269"/>
        <v>0.47967479674796748</v>
      </c>
      <c r="CG177" s="112">
        <f t="shared" si="270"/>
        <v>0.6</v>
      </c>
      <c r="CH177" s="87">
        <f t="shared" si="271"/>
        <v>22</v>
      </c>
      <c r="CI177" s="31">
        <f t="shared" si="272"/>
        <v>34</v>
      </c>
      <c r="CJ177" s="31">
        <f t="shared" si="273"/>
        <v>0</v>
      </c>
      <c r="CK177" s="31">
        <f t="shared" si="274"/>
        <v>0</v>
      </c>
      <c r="CL177" s="31">
        <f t="shared" si="275"/>
        <v>0</v>
      </c>
      <c r="CM177" s="113">
        <f t="shared" si="276"/>
        <v>0</v>
      </c>
      <c r="CN177" s="31">
        <f t="shared" si="277"/>
        <v>0</v>
      </c>
      <c r="CO177" s="31">
        <f t="shared" si="278"/>
        <v>0</v>
      </c>
      <c r="CP177" s="31">
        <f t="shared" si="279"/>
        <v>0</v>
      </c>
      <c r="CQ177" s="31">
        <f t="shared" si="280"/>
        <v>0</v>
      </c>
      <c r="CU177" s="88">
        <f t="shared" si="264"/>
        <v>0</v>
      </c>
      <c r="DC177" s="88">
        <f t="shared" si="281"/>
        <v>0</v>
      </c>
      <c r="DH177" s="32">
        <v>1</v>
      </c>
      <c r="DI177" s="32">
        <v>3</v>
      </c>
      <c r="DJ177" s="32">
        <v>4</v>
      </c>
      <c r="DK177" s="88">
        <f t="shared" si="282"/>
        <v>57</v>
      </c>
      <c r="DL177" s="32">
        <v>4</v>
      </c>
      <c r="DM177" s="32">
        <v>22</v>
      </c>
      <c r="DN177" s="32">
        <v>31</v>
      </c>
      <c r="DO177" s="32">
        <v>0</v>
      </c>
      <c r="DP177" s="32">
        <v>1</v>
      </c>
      <c r="DQ177" s="32">
        <v>1</v>
      </c>
      <c r="DR177" s="32">
        <v>1</v>
      </c>
      <c r="DS177" s="88">
        <f t="shared" si="283"/>
        <v>13</v>
      </c>
      <c r="DT177" s="32">
        <v>0</v>
      </c>
      <c r="DU177" s="32">
        <v>4</v>
      </c>
      <c r="DV177" s="32">
        <v>9</v>
      </c>
      <c r="DW177" s="32">
        <v>0</v>
      </c>
      <c r="EA177" s="88">
        <f t="shared" si="284"/>
        <v>0</v>
      </c>
      <c r="EI177" s="88">
        <f t="shared" si="285"/>
        <v>0</v>
      </c>
      <c r="EQ177" s="88">
        <f t="shared" si="286"/>
        <v>0</v>
      </c>
      <c r="EY177" s="88">
        <f t="shared" si="287"/>
        <v>0</v>
      </c>
      <c r="FG177" s="88">
        <f t="shared" si="288"/>
        <v>0</v>
      </c>
      <c r="FO177" s="88">
        <f t="shared" si="289"/>
        <v>0</v>
      </c>
      <c r="FW177" s="110">
        <f t="shared" si="290"/>
        <v>0</v>
      </c>
      <c r="GB177" s="110">
        <f t="shared" si="291"/>
        <v>0</v>
      </c>
      <c r="GC177" s="110">
        <f t="shared" si="292"/>
        <v>0</v>
      </c>
      <c r="GD177" s="110">
        <f t="shared" si="293"/>
        <v>0</v>
      </c>
      <c r="GE177" s="110">
        <f t="shared" si="294"/>
        <v>0</v>
      </c>
      <c r="GF177" s="110">
        <f t="shared" si="295"/>
        <v>0</v>
      </c>
      <c r="GG177" s="110">
        <f t="shared" si="296"/>
        <v>0</v>
      </c>
      <c r="GH177" s="110">
        <f t="shared" si="297"/>
        <v>0</v>
      </c>
      <c r="GI177" s="110">
        <f t="shared" si="298"/>
        <v>0</v>
      </c>
      <c r="GJ177" s="114">
        <f t="shared" si="262"/>
        <v>1.0307692307692307</v>
      </c>
      <c r="GK177" s="90">
        <f t="shared" si="263"/>
        <v>-1.4084507042253521E-2</v>
      </c>
      <c r="GL177" s="92" t="s">
        <v>1795</v>
      </c>
      <c r="GM177" s="92" t="s">
        <v>2316</v>
      </c>
      <c r="GN177" s="2" t="s">
        <v>2197</v>
      </c>
      <c r="GO177" s="2" t="s">
        <v>2295</v>
      </c>
      <c r="GP177" s="2" t="s">
        <v>1773</v>
      </c>
      <c r="GQ177" s="2" t="s">
        <v>2049</v>
      </c>
      <c r="GR177" s="115">
        <v>62</v>
      </c>
      <c r="GS177" s="31">
        <f t="shared" si="299"/>
        <v>2</v>
      </c>
      <c r="GT177" s="31">
        <f t="shared" si="300"/>
        <v>5</v>
      </c>
      <c r="GU177" s="31">
        <f t="shared" si="301"/>
        <v>4</v>
      </c>
      <c r="GV177" s="31">
        <f t="shared" si="302"/>
        <v>70</v>
      </c>
      <c r="GW177" s="31">
        <f t="shared" si="303"/>
        <v>40</v>
      </c>
      <c r="GX177" s="31">
        <f t="shared" si="304"/>
        <v>66</v>
      </c>
    </row>
    <row r="178" spans="1:206" ht="15.75" hidden="1" customHeight="1" x14ac:dyDescent="0.25">
      <c r="A178" s="22" t="s">
        <v>1112</v>
      </c>
      <c r="B178" s="2" t="s">
        <v>166</v>
      </c>
      <c r="C178" s="116" t="s">
        <v>168</v>
      </c>
      <c r="D178" s="35" t="s">
        <v>166</v>
      </c>
      <c r="E178" s="117">
        <v>1</v>
      </c>
      <c r="F178" s="117">
        <v>42</v>
      </c>
      <c r="G178" s="117">
        <v>19</v>
      </c>
      <c r="H178" s="117">
        <v>62</v>
      </c>
      <c r="I178" s="95">
        <v>4</v>
      </c>
      <c r="J178" s="118">
        <v>2</v>
      </c>
      <c r="K178" s="118">
        <v>34</v>
      </c>
      <c r="L178" s="118">
        <v>33</v>
      </c>
      <c r="M178" s="118">
        <v>69</v>
      </c>
      <c r="N178" s="119">
        <v>3</v>
      </c>
      <c r="O178" s="119">
        <v>16</v>
      </c>
      <c r="P178" s="120">
        <v>93</v>
      </c>
      <c r="Q178" s="120">
        <v>143</v>
      </c>
      <c r="R178" s="120">
        <v>107</v>
      </c>
      <c r="S178" s="70">
        <f t="shared" si="245"/>
        <v>2.1505376344086023E-2</v>
      </c>
      <c r="T178" s="70">
        <f t="shared" si="246"/>
        <v>0.23776223776223776</v>
      </c>
      <c r="U178" s="70">
        <f t="shared" si="247"/>
        <v>0.1924198250728863</v>
      </c>
      <c r="V178" s="70">
        <f t="shared" si="248"/>
        <v>0.25600000000000001</v>
      </c>
      <c r="W178" s="70">
        <f t="shared" si="249"/>
        <v>0.28037383177570091</v>
      </c>
      <c r="X178" s="121">
        <v>148</v>
      </c>
      <c r="Y178" s="121">
        <v>93</v>
      </c>
      <c r="Z178" s="121">
        <v>143</v>
      </c>
      <c r="AA178" s="121">
        <v>107</v>
      </c>
      <c r="AB178" s="121">
        <v>36</v>
      </c>
      <c r="AC178" s="121">
        <v>33</v>
      </c>
      <c r="AD178" s="17">
        <v>2</v>
      </c>
      <c r="AE178" s="17">
        <v>4</v>
      </c>
      <c r="AF178" s="100">
        <v>4</v>
      </c>
      <c r="AG178" s="101">
        <v>3</v>
      </c>
      <c r="AH178" s="101">
        <v>28</v>
      </c>
      <c r="AI178" s="101">
        <v>29</v>
      </c>
      <c r="AJ178" s="101">
        <v>1</v>
      </c>
      <c r="AK178" s="101">
        <f t="shared" si="250"/>
        <v>61</v>
      </c>
      <c r="AL178" s="101">
        <f t="shared" si="251"/>
        <v>1</v>
      </c>
      <c r="AM178" s="101">
        <v>2</v>
      </c>
      <c r="AN178" s="102">
        <v>17</v>
      </c>
      <c r="AO178" s="103">
        <v>20</v>
      </c>
      <c r="AP178" s="74">
        <f t="shared" si="252"/>
        <v>3.2258064516129031E-2</v>
      </c>
      <c r="AQ178" s="74">
        <f t="shared" si="253"/>
        <v>0.19580419580419581</v>
      </c>
      <c r="AR178" s="104">
        <f t="shared" si="254"/>
        <v>0.17201166180758018</v>
      </c>
      <c r="AS178" s="104">
        <f t="shared" si="255"/>
        <v>0.224</v>
      </c>
      <c r="AT178" s="104">
        <f t="shared" si="256"/>
        <v>0.26168224299065418</v>
      </c>
      <c r="AU178" s="105">
        <v>111</v>
      </c>
      <c r="AV178" s="105">
        <v>142</v>
      </c>
      <c r="AW178" s="105">
        <v>107</v>
      </c>
      <c r="AX178" s="100">
        <v>4</v>
      </c>
      <c r="AY178" s="106">
        <v>68</v>
      </c>
      <c r="AZ178" s="106">
        <v>9</v>
      </c>
      <c r="BA178" s="106">
        <v>23</v>
      </c>
      <c r="BB178" s="106">
        <v>36</v>
      </c>
      <c r="BC178" s="106">
        <v>0</v>
      </c>
      <c r="BD178" s="107">
        <v>3</v>
      </c>
      <c r="BE178" s="108">
        <v>7</v>
      </c>
      <c r="BF178" s="82">
        <f t="shared" si="257"/>
        <v>8.4112149532710276E-2</v>
      </c>
      <c r="BG178" s="82">
        <f t="shared" si="258"/>
        <v>0.1619718309859155</v>
      </c>
      <c r="BH178" s="83">
        <f t="shared" si="259"/>
        <v>0.18055555555555555</v>
      </c>
      <c r="BI178" s="83">
        <f t="shared" si="260"/>
        <v>0.22134387351778656</v>
      </c>
      <c r="BJ178" s="83">
        <f t="shared" si="261"/>
        <v>0.29729729729729731</v>
      </c>
      <c r="BK178" s="2">
        <v>96</v>
      </c>
      <c r="BL178" s="2">
        <v>116</v>
      </c>
      <c r="BM178" s="2">
        <v>83</v>
      </c>
      <c r="BN178" s="2">
        <v>62</v>
      </c>
      <c r="BO178" s="2">
        <v>22</v>
      </c>
      <c r="BP178" s="2">
        <v>28</v>
      </c>
      <c r="BQ178" s="109">
        <v>4</v>
      </c>
      <c r="BR178" s="109">
        <v>6</v>
      </c>
      <c r="BS178" s="110">
        <v>8</v>
      </c>
      <c r="BT178" s="109">
        <v>25</v>
      </c>
      <c r="BU178" s="109">
        <v>38</v>
      </c>
      <c r="BV178" s="109">
        <v>49</v>
      </c>
      <c r="BW178" s="109">
        <v>0</v>
      </c>
      <c r="BX178" s="84">
        <f t="shared" si="265"/>
        <v>112</v>
      </c>
      <c r="BY178" s="111">
        <v>2</v>
      </c>
      <c r="BZ178" s="109">
        <v>3</v>
      </c>
      <c r="CA178" s="109">
        <v>0</v>
      </c>
      <c r="CB178" s="2">
        <v>10</v>
      </c>
      <c r="CC178" s="112">
        <f t="shared" si="266"/>
        <v>0.26041666666666669</v>
      </c>
      <c r="CD178" s="112">
        <f t="shared" si="267"/>
        <v>0.32758620689655171</v>
      </c>
      <c r="CE178" s="112">
        <f t="shared" si="268"/>
        <v>0.36949152542372882</v>
      </c>
      <c r="CF178" s="112">
        <f t="shared" si="269"/>
        <v>0.42211055276381909</v>
      </c>
      <c r="CG178" s="112">
        <f t="shared" si="270"/>
        <v>0.55421686746987953</v>
      </c>
      <c r="CH178" s="87">
        <f t="shared" si="271"/>
        <v>37</v>
      </c>
      <c r="CI178" s="31">
        <f t="shared" si="272"/>
        <v>46</v>
      </c>
      <c r="CJ178" s="31">
        <f t="shared" si="273"/>
        <v>0</v>
      </c>
      <c r="CK178" s="31">
        <f t="shared" si="274"/>
        <v>0</v>
      </c>
      <c r="CL178" s="31">
        <f t="shared" si="275"/>
        <v>0</v>
      </c>
      <c r="CM178" s="113">
        <f t="shared" si="276"/>
        <v>0</v>
      </c>
      <c r="CN178" s="31">
        <f t="shared" si="277"/>
        <v>0</v>
      </c>
      <c r="CO178" s="31">
        <f t="shared" si="278"/>
        <v>0</v>
      </c>
      <c r="CP178" s="31">
        <f t="shared" si="279"/>
        <v>0</v>
      </c>
      <c r="CQ178" s="31">
        <f t="shared" si="280"/>
        <v>0</v>
      </c>
      <c r="CU178" s="88">
        <f t="shared" si="264"/>
        <v>0</v>
      </c>
      <c r="DC178" s="88">
        <f t="shared" si="281"/>
        <v>0</v>
      </c>
      <c r="DH178" s="32">
        <v>2</v>
      </c>
      <c r="DI178" s="32">
        <v>4</v>
      </c>
      <c r="DJ178" s="32">
        <v>6</v>
      </c>
      <c r="DK178" s="88">
        <f t="shared" si="282"/>
        <v>38</v>
      </c>
      <c r="DL178" s="32">
        <v>4</v>
      </c>
      <c r="DM178" s="32">
        <v>5</v>
      </c>
      <c r="DN178" s="32">
        <v>29</v>
      </c>
      <c r="DO178" s="32">
        <v>0</v>
      </c>
      <c r="DP178" s="32">
        <v>2</v>
      </c>
      <c r="DQ178" s="32">
        <v>2</v>
      </c>
      <c r="DR178" s="32">
        <v>2</v>
      </c>
      <c r="DS178" s="88">
        <f t="shared" si="283"/>
        <v>74</v>
      </c>
      <c r="DT178" s="32">
        <v>21</v>
      </c>
      <c r="DU178" s="32">
        <v>33</v>
      </c>
      <c r="DV178" s="32">
        <v>20</v>
      </c>
      <c r="DW178" s="32">
        <v>0</v>
      </c>
      <c r="EA178" s="88">
        <f t="shared" si="284"/>
        <v>0</v>
      </c>
      <c r="EI178" s="88">
        <f t="shared" si="285"/>
        <v>0</v>
      </c>
      <c r="EQ178" s="88">
        <f t="shared" si="286"/>
        <v>0</v>
      </c>
      <c r="EY178" s="88">
        <f t="shared" si="287"/>
        <v>0</v>
      </c>
      <c r="FG178" s="88">
        <f t="shared" si="288"/>
        <v>0</v>
      </c>
      <c r="FO178" s="88">
        <f t="shared" si="289"/>
        <v>0</v>
      </c>
      <c r="FW178" s="110">
        <f t="shared" si="290"/>
        <v>0</v>
      </c>
      <c r="GB178" s="110">
        <f t="shared" si="291"/>
        <v>0</v>
      </c>
      <c r="GC178" s="110">
        <f t="shared" si="292"/>
        <v>0</v>
      </c>
      <c r="GD178" s="110">
        <f t="shared" si="293"/>
        <v>0</v>
      </c>
      <c r="GE178" s="110">
        <f t="shared" si="294"/>
        <v>0</v>
      </c>
      <c r="GF178" s="110">
        <f t="shared" si="295"/>
        <v>0</v>
      </c>
      <c r="GG178" s="110">
        <f t="shared" si="296"/>
        <v>0</v>
      </c>
      <c r="GH178" s="110">
        <f t="shared" si="297"/>
        <v>0</v>
      </c>
      <c r="GI178" s="110">
        <f t="shared" si="298"/>
        <v>0</v>
      </c>
      <c r="GJ178" s="114">
        <f t="shared" si="262"/>
        <v>0.97670682730923719</v>
      </c>
      <c r="GK178" s="90">
        <f t="shared" si="263"/>
        <v>0.6470588235294118</v>
      </c>
      <c r="GL178" s="2" t="s">
        <v>1442</v>
      </c>
      <c r="GM178" s="2" t="s">
        <v>1443</v>
      </c>
      <c r="GN178" s="92" t="s">
        <v>1444</v>
      </c>
      <c r="GO178" s="2" t="s">
        <v>1445</v>
      </c>
      <c r="GP178" s="2" t="s">
        <v>1446</v>
      </c>
      <c r="GQ178" s="2" t="s">
        <v>1447</v>
      </c>
      <c r="GR178" s="115">
        <v>126</v>
      </c>
      <c r="GS178" s="31">
        <f t="shared" si="299"/>
        <v>4</v>
      </c>
      <c r="GT178" s="31">
        <f t="shared" si="300"/>
        <v>8</v>
      </c>
      <c r="GU178" s="31">
        <f t="shared" si="301"/>
        <v>6</v>
      </c>
      <c r="GV178" s="31">
        <f t="shared" si="302"/>
        <v>112</v>
      </c>
      <c r="GW178" s="31">
        <f t="shared" si="303"/>
        <v>49</v>
      </c>
      <c r="GX178" s="31">
        <f t="shared" si="304"/>
        <v>87</v>
      </c>
    </row>
    <row r="179" spans="1:206" ht="15.75" hidden="1" customHeight="1" x14ac:dyDescent="0.25">
      <c r="A179" s="22" t="s">
        <v>1112</v>
      </c>
      <c r="B179" s="2" t="s">
        <v>166</v>
      </c>
      <c r="C179" s="116" t="s">
        <v>997</v>
      </c>
      <c r="D179" s="35" t="s">
        <v>166</v>
      </c>
      <c r="E179" s="117">
        <v>69</v>
      </c>
      <c r="F179" s="117">
        <v>321</v>
      </c>
      <c r="G179" s="117">
        <v>468</v>
      </c>
      <c r="H179" s="117">
        <v>858</v>
      </c>
      <c r="I179" s="95">
        <v>55</v>
      </c>
      <c r="J179" s="118">
        <v>80</v>
      </c>
      <c r="K179" s="118">
        <v>305</v>
      </c>
      <c r="L179" s="118">
        <v>456</v>
      </c>
      <c r="M179" s="118">
        <v>841</v>
      </c>
      <c r="N179" s="119">
        <v>75</v>
      </c>
      <c r="O179" s="119">
        <v>64</v>
      </c>
      <c r="P179" s="120">
        <v>751</v>
      </c>
      <c r="Q179" s="120">
        <v>867</v>
      </c>
      <c r="R179" s="120">
        <v>697</v>
      </c>
      <c r="S179" s="70">
        <f t="shared" si="245"/>
        <v>0.10652463382157124</v>
      </c>
      <c r="T179" s="70">
        <f t="shared" si="246"/>
        <v>0.35178777393310268</v>
      </c>
      <c r="U179" s="70">
        <f t="shared" si="247"/>
        <v>0.33088552915766739</v>
      </c>
      <c r="V179" s="70">
        <f t="shared" si="248"/>
        <v>0.43861892583120204</v>
      </c>
      <c r="W179" s="70">
        <f t="shared" si="249"/>
        <v>0.5466284074605452</v>
      </c>
      <c r="X179" s="121">
        <v>888</v>
      </c>
      <c r="Y179" s="121">
        <v>751</v>
      </c>
      <c r="Z179" s="121">
        <v>867</v>
      </c>
      <c r="AA179" s="121">
        <v>697</v>
      </c>
      <c r="AB179" s="121">
        <v>212</v>
      </c>
      <c r="AC179" s="121">
        <v>205</v>
      </c>
      <c r="AD179" s="17">
        <v>37</v>
      </c>
      <c r="AE179" s="17">
        <v>57</v>
      </c>
      <c r="AF179" s="100">
        <v>65</v>
      </c>
      <c r="AG179" s="101">
        <v>163</v>
      </c>
      <c r="AH179" s="101">
        <v>318</v>
      </c>
      <c r="AI179" s="101">
        <v>459</v>
      </c>
      <c r="AJ179" s="101">
        <v>14</v>
      </c>
      <c r="AK179" s="101">
        <f t="shared" si="250"/>
        <v>954</v>
      </c>
      <c r="AL179" s="101">
        <f t="shared" si="251"/>
        <v>85</v>
      </c>
      <c r="AM179" s="101">
        <v>99</v>
      </c>
      <c r="AN179" s="102">
        <v>52</v>
      </c>
      <c r="AO179" s="103">
        <v>96</v>
      </c>
      <c r="AP179" s="74">
        <f t="shared" si="252"/>
        <v>0.21704394141145139</v>
      </c>
      <c r="AQ179" s="74">
        <f t="shared" si="253"/>
        <v>0.36678200692041524</v>
      </c>
      <c r="AR179" s="104">
        <f t="shared" si="254"/>
        <v>0.36933045356371491</v>
      </c>
      <c r="AS179" s="104">
        <f t="shared" si="255"/>
        <v>0.44245524296675193</v>
      </c>
      <c r="AT179" s="104">
        <f t="shared" si="256"/>
        <v>0.53658536585365857</v>
      </c>
      <c r="AU179" s="105">
        <v>775</v>
      </c>
      <c r="AV179" s="105">
        <v>1023</v>
      </c>
      <c r="AW179" s="105">
        <v>787</v>
      </c>
      <c r="AX179" s="100">
        <v>65</v>
      </c>
      <c r="AY179" s="106">
        <v>940</v>
      </c>
      <c r="AZ179" s="106">
        <v>132</v>
      </c>
      <c r="BA179" s="106">
        <v>340</v>
      </c>
      <c r="BB179" s="106">
        <v>456</v>
      </c>
      <c r="BC179" s="106">
        <v>12</v>
      </c>
      <c r="BD179" s="107">
        <v>81</v>
      </c>
      <c r="BE179" s="108">
        <v>51</v>
      </c>
      <c r="BF179" s="82">
        <f t="shared" si="257"/>
        <v>0.16772554002541296</v>
      </c>
      <c r="BG179" s="82">
        <f t="shared" si="258"/>
        <v>0.33235581622678395</v>
      </c>
      <c r="BH179" s="83">
        <f t="shared" si="259"/>
        <v>0.32765957446808508</v>
      </c>
      <c r="BI179" s="83">
        <f t="shared" si="260"/>
        <v>0.39766407119021135</v>
      </c>
      <c r="BJ179" s="83">
        <f t="shared" si="261"/>
        <v>0.4838709677419355</v>
      </c>
      <c r="BK179" s="2">
        <v>737</v>
      </c>
      <c r="BL179" s="2">
        <v>986</v>
      </c>
      <c r="BM179" s="2">
        <v>701</v>
      </c>
      <c r="BN179" s="2">
        <v>498</v>
      </c>
      <c r="BO179" s="2">
        <v>226</v>
      </c>
      <c r="BP179" s="2">
        <v>227</v>
      </c>
      <c r="BQ179" s="109">
        <v>29</v>
      </c>
      <c r="BR179" s="109">
        <v>56</v>
      </c>
      <c r="BS179" s="110">
        <v>57</v>
      </c>
      <c r="BT179" s="109">
        <v>108</v>
      </c>
      <c r="BU179" s="109">
        <v>366</v>
      </c>
      <c r="BV179" s="109">
        <v>549</v>
      </c>
      <c r="BW179" s="109">
        <v>16</v>
      </c>
      <c r="BX179" s="84">
        <f t="shared" si="265"/>
        <v>1039</v>
      </c>
      <c r="BY179" s="111">
        <v>27</v>
      </c>
      <c r="BZ179" s="109">
        <v>91</v>
      </c>
      <c r="CA179" s="109">
        <v>16</v>
      </c>
      <c r="CB179" s="2">
        <v>85</v>
      </c>
      <c r="CC179" s="112">
        <f t="shared" si="266"/>
        <v>0.14654002713704206</v>
      </c>
      <c r="CD179" s="112">
        <f t="shared" si="267"/>
        <v>0.3711967545638945</v>
      </c>
      <c r="CE179" s="112">
        <f t="shared" si="268"/>
        <v>0.38448844884488448</v>
      </c>
      <c r="CF179" s="112">
        <f t="shared" si="269"/>
        <v>0.4884410195613515</v>
      </c>
      <c r="CG179" s="112">
        <f t="shared" si="270"/>
        <v>0.65335235378031387</v>
      </c>
      <c r="CH179" s="87">
        <f t="shared" si="271"/>
        <v>243</v>
      </c>
      <c r="CI179" s="31">
        <f t="shared" si="272"/>
        <v>293</v>
      </c>
      <c r="CJ179" s="31">
        <f t="shared" si="273"/>
        <v>1</v>
      </c>
      <c r="CK179" s="31">
        <f t="shared" si="274"/>
        <v>1</v>
      </c>
      <c r="CL179" s="31">
        <f t="shared" si="275"/>
        <v>2</v>
      </c>
      <c r="CM179" s="113">
        <f t="shared" si="276"/>
        <v>18</v>
      </c>
      <c r="CN179" s="31">
        <f t="shared" si="277"/>
        <v>5</v>
      </c>
      <c r="CO179" s="31">
        <f t="shared" si="278"/>
        <v>8</v>
      </c>
      <c r="CP179" s="31">
        <f t="shared" si="279"/>
        <v>4</v>
      </c>
      <c r="CQ179" s="31">
        <f t="shared" si="280"/>
        <v>1</v>
      </c>
      <c r="CU179" s="88">
        <f t="shared" si="264"/>
        <v>0</v>
      </c>
      <c r="CZ179" s="32">
        <v>1</v>
      </c>
      <c r="DA179" s="32">
        <v>1</v>
      </c>
      <c r="DB179" s="32">
        <v>2</v>
      </c>
      <c r="DC179" s="88">
        <f t="shared" si="281"/>
        <v>18</v>
      </c>
      <c r="DD179" s="32">
        <v>5</v>
      </c>
      <c r="DE179" s="32">
        <v>8</v>
      </c>
      <c r="DF179" s="32">
        <v>4</v>
      </c>
      <c r="DG179" s="32">
        <v>1</v>
      </c>
      <c r="DH179" s="32">
        <v>4</v>
      </c>
      <c r="DI179" s="32">
        <v>20</v>
      </c>
      <c r="DJ179" s="32">
        <v>19</v>
      </c>
      <c r="DK179" s="88">
        <f t="shared" si="282"/>
        <v>478</v>
      </c>
      <c r="DL179" s="32">
        <v>68</v>
      </c>
      <c r="DM179" s="32">
        <v>192</v>
      </c>
      <c r="DN179" s="32">
        <v>213</v>
      </c>
      <c r="DO179" s="32">
        <v>5</v>
      </c>
      <c r="DP179" s="32">
        <v>22</v>
      </c>
      <c r="DQ179" s="32">
        <v>29</v>
      </c>
      <c r="DR179" s="32">
        <v>30</v>
      </c>
      <c r="DS179" s="88">
        <f t="shared" si="283"/>
        <v>479</v>
      </c>
      <c r="DT179" s="32">
        <v>14</v>
      </c>
      <c r="DU179" s="32">
        <v>138</v>
      </c>
      <c r="DV179" s="32">
        <v>317</v>
      </c>
      <c r="DW179" s="32">
        <v>10</v>
      </c>
      <c r="EA179" s="88">
        <f t="shared" si="284"/>
        <v>0</v>
      </c>
      <c r="EF179" s="32">
        <v>1</v>
      </c>
      <c r="EG179" s="32">
        <v>5</v>
      </c>
      <c r="EH179" s="32">
        <v>5</v>
      </c>
      <c r="EI179" s="88">
        <f t="shared" si="285"/>
        <v>49</v>
      </c>
      <c r="EJ179" s="32">
        <v>21</v>
      </c>
      <c r="EK179" s="32">
        <v>18</v>
      </c>
      <c r="EL179" s="32">
        <v>10</v>
      </c>
      <c r="EM179" s="32">
        <v>0</v>
      </c>
      <c r="EQ179" s="88">
        <f t="shared" si="286"/>
        <v>0</v>
      </c>
      <c r="EV179" s="32">
        <v>1</v>
      </c>
      <c r="EW179" s="32">
        <v>1</v>
      </c>
      <c r="EX179" s="32">
        <v>1</v>
      </c>
      <c r="EY179" s="88">
        <f t="shared" si="287"/>
        <v>15</v>
      </c>
      <c r="EZ179" s="32">
        <v>0</v>
      </c>
      <c r="FA179" s="32">
        <v>10</v>
      </c>
      <c r="FB179" s="32">
        <v>5</v>
      </c>
      <c r="FC179" s="32">
        <v>0</v>
      </c>
      <c r="FG179" s="88">
        <f t="shared" si="288"/>
        <v>0</v>
      </c>
      <c r="FO179" s="88">
        <f t="shared" si="289"/>
        <v>0</v>
      </c>
      <c r="FW179" s="110">
        <f t="shared" si="290"/>
        <v>0</v>
      </c>
      <c r="GB179" s="110">
        <f t="shared" si="291"/>
        <v>1</v>
      </c>
      <c r="GC179" s="110">
        <f t="shared" si="292"/>
        <v>1</v>
      </c>
      <c r="GD179" s="110">
        <f t="shared" si="293"/>
        <v>1</v>
      </c>
      <c r="GE179" s="110">
        <f t="shared" si="294"/>
        <v>15</v>
      </c>
      <c r="GF179" s="110">
        <f t="shared" si="295"/>
        <v>0</v>
      </c>
      <c r="GG179" s="110">
        <f t="shared" si="296"/>
        <v>10</v>
      </c>
      <c r="GH179" s="110">
        <f t="shared" si="297"/>
        <v>5</v>
      </c>
      <c r="GI179" s="110">
        <f t="shared" si="298"/>
        <v>0</v>
      </c>
      <c r="GJ179" s="114">
        <f t="shared" si="262"/>
        <v>0.19524039523590225</v>
      </c>
      <c r="GK179" s="90">
        <f t="shared" si="263"/>
        <v>0.10531914893617021</v>
      </c>
      <c r="GL179" s="2" t="s">
        <v>1479</v>
      </c>
      <c r="GM179" s="2" t="s">
        <v>2285</v>
      </c>
      <c r="GN179" s="2" t="s">
        <v>1910</v>
      </c>
      <c r="GO179" s="2" t="s">
        <v>1581</v>
      </c>
      <c r="GP179" s="2" t="s">
        <v>2125</v>
      </c>
      <c r="GQ179" s="2" t="s">
        <v>2286</v>
      </c>
      <c r="GR179" s="115">
        <v>974</v>
      </c>
      <c r="GS179" s="31">
        <f t="shared" si="299"/>
        <v>26</v>
      </c>
      <c r="GT179" s="31">
        <f t="shared" si="300"/>
        <v>49</v>
      </c>
      <c r="GU179" s="31">
        <f t="shared" si="301"/>
        <v>49</v>
      </c>
      <c r="GV179" s="31">
        <f t="shared" si="302"/>
        <v>957</v>
      </c>
      <c r="GW179" s="31">
        <f t="shared" si="303"/>
        <v>545</v>
      </c>
      <c r="GX179" s="31">
        <f t="shared" si="304"/>
        <v>875</v>
      </c>
    </row>
    <row r="180" spans="1:206" ht="15.75" hidden="1" customHeight="1" x14ac:dyDescent="0.25">
      <c r="A180" s="22" t="s">
        <v>1114</v>
      </c>
      <c r="B180" s="2" t="s">
        <v>169</v>
      </c>
      <c r="C180" s="116" t="s">
        <v>170</v>
      </c>
      <c r="D180" s="35" t="s">
        <v>169</v>
      </c>
      <c r="E180" s="117">
        <v>72</v>
      </c>
      <c r="F180" s="117">
        <v>326</v>
      </c>
      <c r="G180" s="117">
        <v>630</v>
      </c>
      <c r="H180" s="117">
        <v>1028</v>
      </c>
      <c r="I180" s="95">
        <v>65</v>
      </c>
      <c r="J180" s="118">
        <v>94</v>
      </c>
      <c r="K180" s="118">
        <v>313</v>
      </c>
      <c r="L180" s="118">
        <v>760</v>
      </c>
      <c r="M180" s="118">
        <v>1167</v>
      </c>
      <c r="N180" s="119">
        <v>176</v>
      </c>
      <c r="O180" s="119">
        <v>40</v>
      </c>
      <c r="P180" s="120">
        <v>841</v>
      </c>
      <c r="Q180" s="120">
        <v>968</v>
      </c>
      <c r="R180" s="120">
        <v>738</v>
      </c>
      <c r="S180" s="70">
        <f t="shared" si="245"/>
        <v>0.1117717003567182</v>
      </c>
      <c r="T180" s="70">
        <f t="shared" si="246"/>
        <v>0.32334710743801653</v>
      </c>
      <c r="U180" s="70">
        <f t="shared" si="247"/>
        <v>0.38908519827247745</v>
      </c>
      <c r="V180" s="70">
        <f t="shared" si="248"/>
        <v>0.52579132473622514</v>
      </c>
      <c r="W180" s="70">
        <f t="shared" si="249"/>
        <v>0.79132791327913277</v>
      </c>
      <c r="X180" s="121">
        <v>986</v>
      </c>
      <c r="Y180" s="121">
        <v>841</v>
      </c>
      <c r="Z180" s="121">
        <v>968</v>
      </c>
      <c r="AA180" s="121">
        <v>738</v>
      </c>
      <c r="AB180" s="121">
        <v>207</v>
      </c>
      <c r="AC180" s="121">
        <v>221</v>
      </c>
      <c r="AD180" s="17">
        <v>19</v>
      </c>
      <c r="AE180" s="17">
        <v>58</v>
      </c>
      <c r="AF180" s="100">
        <v>73</v>
      </c>
      <c r="AG180" s="101">
        <v>100</v>
      </c>
      <c r="AH180" s="101">
        <v>381</v>
      </c>
      <c r="AI180" s="101">
        <v>705</v>
      </c>
      <c r="AJ180" s="101">
        <v>42</v>
      </c>
      <c r="AK180" s="101">
        <f t="shared" si="250"/>
        <v>1228</v>
      </c>
      <c r="AL180" s="101">
        <f t="shared" si="251"/>
        <v>152</v>
      </c>
      <c r="AM180" s="101">
        <v>194</v>
      </c>
      <c r="AN180" s="102">
        <v>18</v>
      </c>
      <c r="AO180" s="103">
        <v>28</v>
      </c>
      <c r="AP180" s="74">
        <f t="shared" si="252"/>
        <v>0.11890606420927467</v>
      </c>
      <c r="AQ180" s="74">
        <f t="shared" si="253"/>
        <v>0.39359504132231404</v>
      </c>
      <c r="AR180" s="104">
        <f t="shared" si="254"/>
        <v>0.4059678052610915</v>
      </c>
      <c r="AS180" s="104">
        <f t="shared" si="255"/>
        <v>0.54747948417350523</v>
      </c>
      <c r="AT180" s="104">
        <f t="shared" si="256"/>
        <v>0.74932249322493227</v>
      </c>
      <c r="AU180" s="105">
        <v>780</v>
      </c>
      <c r="AV180" s="105">
        <v>1046</v>
      </c>
      <c r="AW180" s="105">
        <v>763</v>
      </c>
      <c r="AX180" s="100">
        <v>77</v>
      </c>
      <c r="AY180" s="106">
        <v>1394</v>
      </c>
      <c r="AZ180" s="106">
        <v>105</v>
      </c>
      <c r="BA180" s="106">
        <v>482</v>
      </c>
      <c r="BB180" s="106">
        <v>746</v>
      </c>
      <c r="BC180" s="106">
        <v>61</v>
      </c>
      <c r="BD180" s="107">
        <v>181</v>
      </c>
      <c r="BE180" s="108">
        <v>26</v>
      </c>
      <c r="BF180" s="82">
        <f t="shared" si="257"/>
        <v>0.13761467889908258</v>
      </c>
      <c r="BG180" s="82">
        <f t="shared" si="258"/>
        <v>0.46080305927342258</v>
      </c>
      <c r="BH180" s="83">
        <f t="shared" si="259"/>
        <v>0.44495944380069524</v>
      </c>
      <c r="BI180" s="83">
        <f t="shared" si="260"/>
        <v>0.57338444687842283</v>
      </c>
      <c r="BJ180" s="83">
        <f t="shared" si="261"/>
        <v>0.72435897435897434</v>
      </c>
      <c r="BK180" s="2">
        <v>832</v>
      </c>
      <c r="BL180" s="2">
        <v>1096</v>
      </c>
      <c r="BM180" s="2">
        <v>781</v>
      </c>
      <c r="BN180" s="2">
        <v>531</v>
      </c>
      <c r="BO180" s="2">
        <v>224</v>
      </c>
      <c r="BP180" s="2">
        <v>201</v>
      </c>
      <c r="BQ180" s="109">
        <v>21</v>
      </c>
      <c r="BR180" s="109">
        <v>96</v>
      </c>
      <c r="BS180" s="110">
        <v>84</v>
      </c>
      <c r="BT180" s="109">
        <v>172</v>
      </c>
      <c r="BU180" s="109">
        <v>534</v>
      </c>
      <c r="BV180" s="109">
        <v>902</v>
      </c>
      <c r="BW180" s="109">
        <v>53</v>
      </c>
      <c r="BX180" s="84">
        <f t="shared" si="265"/>
        <v>1661</v>
      </c>
      <c r="BY180" s="111">
        <v>9</v>
      </c>
      <c r="BZ180" s="109">
        <v>208</v>
      </c>
      <c r="CA180" s="109">
        <v>52</v>
      </c>
      <c r="CB180" s="2">
        <v>44</v>
      </c>
      <c r="CC180" s="112">
        <f t="shared" si="266"/>
        <v>0.20673076923076922</v>
      </c>
      <c r="CD180" s="112">
        <f t="shared" si="267"/>
        <v>0.48722627737226276</v>
      </c>
      <c r="CE180" s="112">
        <f t="shared" si="268"/>
        <v>0.51679586563307489</v>
      </c>
      <c r="CF180" s="112">
        <f t="shared" si="269"/>
        <v>0.65423548215237082</v>
      </c>
      <c r="CG180" s="112">
        <f t="shared" si="270"/>
        <v>0.88860435339308574</v>
      </c>
      <c r="CH180" s="87">
        <f t="shared" si="271"/>
        <v>87</v>
      </c>
      <c r="CI180" s="31">
        <f t="shared" si="272"/>
        <v>59</v>
      </c>
      <c r="CJ180" s="31">
        <f t="shared" si="273"/>
        <v>2</v>
      </c>
      <c r="CK180" s="31">
        <f t="shared" si="274"/>
        <v>5</v>
      </c>
      <c r="CL180" s="31">
        <f t="shared" si="275"/>
        <v>11</v>
      </c>
      <c r="CM180" s="113">
        <f t="shared" si="276"/>
        <v>73</v>
      </c>
      <c r="CN180" s="31">
        <f t="shared" si="277"/>
        <v>21</v>
      </c>
      <c r="CO180" s="31">
        <f t="shared" si="278"/>
        <v>28</v>
      </c>
      <c r="CP180" s="31">
        <f t="shared" si="279"/>
        <v>23</v>
      </c>
      <c r="CQ180" s="31">
        <f t="shared" si="280"/>
        <v>1</v>
      </c>
      <c r="CR180" s="32">
        <v>2</v>
      </c>
      <c r="CS180" s="32">
        <v>5</v>
      </c>
      <c r="CT180" s="32">
        <v>11</v>
      </c>
      <c r="CU180" s="88">
        <f t="shared" si="264"/>
        <v>73</v>
      </c>
      <c r="CV180" s="32">
        <v>21</v>
      </c>
      <c r="CW180" s="32">
        <v>28</v>
      </c>
      <c r="CX180" s="32">
        <v>23</v>
      </c>
      <c r="CY180" s="32">
        <v>1</v>
      </c>
      <c r="DC180" s="88">
        <f t="shared" si="281"/>
        <v>0</v>
      </c>
      <c r="DH180" s="32">
        <v>4</v>
      </c>
      <c r="DI180" s="32">
        <v>42</v>
      </c>
      <c r="DJ180" s="32">
        <v>28</v>
      </c>
      <c r="DK180" s="88">
        <f t="shared" si="282"/>
        <v>717</v>
      </c>
      <c r="DL180" s="32">
        <v>121</v>
      </c>
      <c r="DM180" s="32">
        <v>270</v>
      </c>
      <c r="DN180" s="32">
        <v>305</v>
      </c>
      <c r="DO180" s="32">
        <v>21</v>
      </c>
      <c r="DP180" s="32">
        <v>13</v>
      </c>
      <c r="DQ180" s="32">
        <v>34</v>
      </c>
      <c r="DR180" s="32">
        <v>28</v>
      </c>
      <c r="DS180" s="88">
        <f t="shared" si="283"/>
        <v>667</v>
      </c>
      <c r="DT180" s="32">
        <v>2</v>
      </c>
      <c r="DU180" s="32">
        <v>115</v>
      </c>
      <c r="DV180" s="32">
        <v>524</v>
      </c>
      <c r="DW180" s="32">
        <v>26</v>
      </c>
      <c r="EA180" s="88">
        <f t="shared" si="284"/>
        <v>0</v>
      </c>
      <c r="EF180" s="32">
        <v>1</v>
      </c>
      <c r="EG180" s="32">
        <v>2</v>
      </c>
      <c r="EH180" s="32">
        <v>4</v>
      </c>
      <c r="EI180" s="88">
        <f t="shared" si="285"/>
        <v>23</v>
      </c>
      <c r="EJ180" s="32">
        <v>7</v>
      </c>
      <c r="EK180" s="32">
        <v>0</v>
      </c>
      <c r="EL180" s="32">
        <v>15</v>
      </c>
      <c r="EM180" s="32">
        <v>1</v>
      </c>
      <c r="EQ180" s="88">
        <f t="shared" si="286"/>
        <v>0</v>
      </c>
      <c r="EV180" s="32">
        <v>1</v>
      </c>
      <c r="EW180" s="32">
        <v>13</v>
      </c>
      <c r="EX180" s="32">
        <v>13</v>
      </c>
      <c r="EY180" s="88">
        <f t="shared" si="287"/>
        <v>179</v>
      </c>
      <c r="EZ180" s="32">
        <v>21</v>
      </c>
      <c r="FA180" s="32">
        <v>121</v>
      </c>
      <c r="FB180" s="32">
        <v>35</v>
      </c>
      <c r="FC180" s="32">
        <v>2</v>
      </c>
      <c r="FG180" s="88">
        <f t="shared" si="288"/>
        <v>0</v>
      </c>
      <c r="FO180" s="88">
        <f t="shared" si="289"/>
        <v>0</v>
      </c>
      <c r="FW180" s="110">
        <f t="shared" si="290"/>
        <v>0</v>
      </c>
      <c r="GB180" s="110">
        <f t="shared" si="291"/>
        <v>1</v>
      </c>
      <c r="GC180" s="110">
        <f t="shared" si="292"/>
        <v>13</v>
      </c>
      <c r="GD180" s="110">
        <f t="shared" si="293"/>
        <v>13</v>
      </c>
      <c r="GE180" s="110">
        <f t="shared" si="294"/>
        <v>179</v>
      </c>
      <c r="GF180" s="110">
        <f t="shared" si="295"/>
        <v>21</v>
      </c>
      <c r="GG180" s="110">
        <f t="shared" si="296"/>
        <v>121</v>
      </c>
      <c r="GH180" s="110">
        <f t="shared" si="297"/>
        <v>35</v>
      </c>
      <c r="GI180" s="110">
        <f t="shared" si="298"/>
        <v>2</v>
      </c>
      <c r="GJ180" s="114">
        <f t="shared" si="262"/>
        <v>0.12292810411660497</v>
      </c>
      <c r="GK180" s="90">
        <f t="shared" si="263"/>
        <v>0.1915351506456241</v>
      </c>
      <c r="GL180" s="92" t="s">
        <v>1373</v>
      </c>
      <c r="GM180" s="2" t="s">
        <v>2074</v>
      </c>
      <c r="GN180" s="92" t="s">
        <v>1614</v>
      </c>
      <c r="GO180" s="92" t="s">
        <v>1700</v>
      </c>
      <c r="GP180" s="2" t="s">
        <v>1879</v>
      </c>
      <c r="GQ180" s="2" t="s">
        <v>1531</v>
      </c>
      <c r="GR180" s="115">
        <v>1126</v>
      </c>
      <c r="GS180" s="31">
        <f t="shared" si="299"/>
        <v>17</v>
      </c>
      <c r="GT180" s="31">
        <f t="shared" si="300"/>
        <v>56</v>
      </c>
      <c r="GU180" s="31">
        <f t="shared" si="301"/>
        <v>76</v>
      </c>
      <c r="GV180" s="31">
        <f t="shared" si="302"/>
        <v>1384</v>
      </c>
      <c r="GW180" s="31">
        <f t="shared" si="303"/>
        <v>876</v>
      </c>
      <c r="GX180" s="31">
        <f t="shared" si="304"/>
        <v>1261</v>
      </c>
    </row>
    <row r="181" spans="1:206" ht="15.75" hidden="1" customHeight="1" x14ac:dyDescent="0.25">
      <c r="A181" s="22" t="s">
        <v>1114</v>
      </c>
      <c r="B181" s="132" t="s">
        <v>169</v>
      </c>
      <c r="C181" s="133" t="s">
        <v>171</v>
      </c>
      <c r="D181" s="35" t="s">
        <v>169</v>
      </c>
      <c r="E181" s="117">
        <v>8</v>
      </c>
      <c r="F181" s="117">
        <v>30</v>
      </c>
      <c r="G181" s="117">
        <v>38</v>
      </c>
      <c r="H181" s="117">
        <v>76</v>
      </c>
      <c r="I181" s="95">
        <v>3</v>
      </c>
      <c r="J181" s="118">
        <v>7</v>
      </c>
      <c r="K181" s="118">
        <v>8</v>
      </c>
      <c r="L181" s="118">
        <v>28</v>
      </c>
      <c r="M181" s="118">
        <v>43</v>
      </c>
      <c r="N181" s="119">
        <v>3</v>
      </c>
      <c r="O181" s="119">
        <v>3</v>
      </c>
      <c r="P181" s="120">
        <v>67</v>
      </c>
      <c r="Q181" s="120">
        <v>63</v>
      </c>
      <c r="R181" s="120">
        <v>46</v>
      </c>
      <c r="S181" s="70">
        <f t="shared" si="245"/>
        <v>0.1044776119402985</v>
      </c>
      <c r="T181" s="70">
        <f t="shared" si="246"/>
        <v>0.12698412698412698</v>
      </c>
      <c r="U181" s="70">
        <f t="shared" si="247"/>
        <v>0.22727272727272727</v>
      </c>
      <c r="V181" s="70">
        <f t="shared" si="248"/>
        <v>0.30275229357798167</v>
      </c>
      <c r="W181" s="70">
        <f t="shared" si="249"/>
        <v>0.54347826086956519</v>
      </c>
      <c r="X181" s="121">
        <v>69</v>
      </c>
      <c r="Y181" s="121">
        <v>67</v>
      </c>
      <c r="Z181" s="121">
        <v>63</v>
      </c>
      <c r="AA181" s="121">
        <v>46</v>
      </c>
      <c r="AB181" s="121">
        <v>18</v>
      </c>
      <c r="AC181" s="121">
        <v>14</v>
      </c>
      <c r="AD181" s="17">
        <v>1</v>
      </c>
      <c r="AE181" s="17">
        <v>3</v>
      </c>
      <c r="AF181" s="100">
        <v>3</v>
      </c>
      <c r="AG181" s="101">
        <v>11</v>
      </c>
      <c r="AH181" s="101">
        <v>12</v>
      </c>
      <c r="AI181" s="101">
        <v>29</v>
      </c>
      <c r="AJ181" s="101">
        <v>0</v>
      </c>
      <c r="AK181" s="101">
        <f t="shared" si="250"/>
        <v>52</v>
      </c>
      <c r="AL181" s="101">
        <f t="shared" si="251"/>
        <v>7</v>
      </c>
      <c r="AM181" s="101">
        <v>7</v>
      </c>
      <c r="AN181" s="101"/>
      <c r="AO181" s="103">
        <v>5</v>
      </c>
      <c r="AP181" s="74">
        <f t="shared" si="252"/>
        <v>0.16417910447761194</v>
      </c>
      <c r="AQ181" s="74">
        <f t="shared" si="253"/>
        <v>0.19047619047619047</v>
      </c>
      <c r="AR181" s="104">
        <f t="shared" si="254"/>
        <v>0.25568181818181818</v>
      </c>
      <c r="AS181" s="104">
        <f t="shared" si="255"/>
        <v>0.31192660550458717</v>
      </c>
      <c r="AT181" s="104">
        <f t="shared" si="256"/>
        <v>0.47826086956521741</v>
      </c>
      <c r="AU181" s="105">
        <v>51</v>
      </c>
      <c r="AV181" s="105">
        <v>73</v>
      </c>
      <c r="AW181" s="105">
        <v>55</v>
      </c>
      <c r="AX181" s="100">
        <v>4</v>
      </c>
      <c r="AY181" s="106">
        <v>80</v>
      </c>
      <c r="AZ181" s="106">
        <v>10</v>
      </c>
      <c r="BA181" s="106">
        <v>31</v>
      </c>
      <c r="BB181" s="106">
        <v>39</v>
      </c>
      <c r="BC181" s="106">
        <v>0</v>
      </c>
      <c r="BD181" s="107">
        <v>8</v>
      </c>
      <c r="BE181" s="108">
        <v>4</v>
      </c>
      <c r="BF181" s="82">
        <f t="shared" si="257"/>
        <v>0.18181818181818182</v>
      </c>
      <c r="BG181" s="82">
        <f t="shared" si="258"/>
        <v>0.42465753424657532</v>
      </c>
      <c r="BH181" s="83">
        <f t="shared" si="259"/>
        <v>0.4022346368715084</v>
      </c>
      <c r="BI181" s="83">
        <f t="shared" si="260"/>
        <v>0.5</v>
      </c>
      <c r="BJ181" s="83">
        <f t="shared" si="261"/>
        <v>0.60784313725490191</v>
      </c>
      <c r="BK181" s="2">
        <v>46</v>
      </c>
      <c r="BL181" s="2">
        <v>67</v>
      </c>
      <c r="BM181" s="2">
        <v>49</v>
      </c>
      <c r="BN181" s="2">
        <v>33</v>
      </c>
      <c r="BO181" s="2">
        <v>22</v>
      </c>
      <c r="BP181" s="2">
        <v>12</v>
      </c>
      <c r="BQ181" s="109">
        <v>2</v>
      </c>
      <c r="BR181" s="109">
        <v>5</v>
      </c>
      <c r="BS181" s="110">
        <v>7</v>
      </c>
      <c r="BT181" s="109">
        <v>8</v>
      </c>
      <c r="BU181" s="109">
        <v>28</v>
      </c>
      <c r="BV181" s="109">
        <v>45</v>
      </c>
      <c r="BW181" s="109">
        <v>1</v>
      </c>
      <c r="BX181" s="84">
        <f t="shared" si="265"/>
        <v>82</v>
      </c>
      <c r="BY181" s="111">
        <v>0</v>
      </c>
      <c r="BZ181" s="109">
        <v>12</v>
      </c>
      <c r="CA181" s="109">
        <v>1</v>
      </c>
      <c r="CB181" s="2">
        <v>2</v>
      </c>
      <c r="CC181" s="112">
        <f t="shared" si="266"/>
        <v>0.17391304347826086</v>
      </c>
      <c r="CD181" s="112">
        <f t="shared" si="267"/>
        <v>0.41791044776119401</v>
      </c>
      <c r="CE181" s="112">
        <f t="shared" si="268"/>
        <v>0.42592592592592593</v>
      </c>
      <c r="CF181" s="112">
        <f t="shared" si="269"/>
        <v>0.52586206896551724</v>
      </c>
      <c r="CG181" s="112">
        <f t="shared" si="270"/>
        <v>0.67346938775510201</v>
      </c>
      <c r="CH181" s="87">
        <f t="shared" si="271"/>
        <v>16</v>
      </c>
      <c r="CI181" s="31">
        <f t="shared" si="272"/>
        <v>24</v>
      </c>
      <c r="CJ181" s="31">
        <f t="shared" si="273"/>
        <v>0</v>
      </c>
      <c r="CK181" s="31">
        <f t="shared" si="274"/>
        <v>0</v>
      </c>
      <c r="CL181" s="31">
        <f t="shared" si="275"/>
        <v>0</v>
      </c>
      <c r="CM181" s="113">
        <f t="shared" si="276"/>
        <v>0</v>
      </c>
      <c r="CN181" s="31">
        <f t="shared" si="277"/>
        <v>0</v>
      </c>
      <c r="CO181" s="31">
        <f t="shared" si="278"/>
        <v>0</v>
      </c>
      <c r="CP181" s="31">
        <f t="shared" si="279"/>
        <v>0</v>
      </c>
      <c r="CQ181" s="31">
        <f t="shared" si="280"/>
        <v>0</v>
      </c>
      <c r="CU181" s="88">
        <f t="shared" si="264"/>
        <v>0</v>
      </c>
      <c r="DC181" s="88">
        <f t="shared" si="281"/>
        <v>0</v>
      </c>
      <c r="DH181" s="32">
        <v>1</v>
      </c>
      <c r="DI181" s="32">
        <v>4</v>
      </c>
      <c r="DJ181" s="32">
        <v>5</v>
      </c>
      <c r="DK181" s="88">
        <f t="shared" si="282"/>
        <v>70</v>
      </c>
      <c r="DL181" s="32">
        <v>8</v>
      </c>
      <c r="DM181" s="32">
        <v>18</v>
      </c>
      <c r="DN181" s="32">
        <v>43</v>
      </c>
      <c r="DO181" s="32">
        <v>1</v>
      </c>
      <c r="DS181" s="88">
        <f t="shared" si="283"/>
        <v>0</v>
      </c>
      <c r="EA181" s="88">
        <f t="shared" si="284"/>
        <v>0</v>
      </c>
      <c r="EI181" s="88">
        <f t="shared" si="285"/>
        <v>0</v>
      </c>
      <c r="EQ181" s="88">
        <f t="shared" si="286"/>
        <v>0</v>
      </c>
      <c r="EV181" s="32">
        <v>1</v>
      </c>
      <c r="EW181" s="32">
        <v>1</v>
      </c>
      <c r="EX181" s="32">
        <v>2</v>
      </c>
      <c r="EY181" s="88">
        <f t="shared" si="287"/>
        <v>12</v>
      </c>
      <c r="EZ181" s="32">
        <v>0</v>
      </c>
      <c r="FA181" s="32">
        <v>10</v>
      </c>
      <c r="FB181" s="32">
        <v>2</v>
      </c>
      <c r="FC181" s="32">
        <v>0</v>
      </c>
      <c r="FG181" s="88">
        <f t="shared" si="288"/>
        <v>0</v>
      </c>
      <c r="FO181" s="88">
        <f t="shared" si="289"/>
        <v>0</v>
      </c>
      <c r="FW181" s="110">
        <f t="shared" si="290"/>
        <v>0</v>
      </c>
      <c r="GB181" s="110">
        <f t="shared" si="291"/>
        <v>1</v>
      </c>
      <c r="GC181" s="110">
        <f t="shared" si="292"/>
        <v>1</v>
      </c>
      <c r="GD181" s="110">
        <f t="shared" si="293"/>
        <v>2</v>
      </c>
      <c r="GE181" s="110">
        <f t="shared" si="294"/>
        <v>12</v>
      </c>
      <c r="GF181" s="110">
        <f t="shared" si="295"/>
        <v>0</v>
      </c>
      <c r="GG181" s="110">
        <f t="shared" si="296"/>
        <v>10</v>
      </c>
      <c r="GH181" s="110">
        <f t="shared" si="297"/>
        <v>2</v>
      </c>
      <c r="GI181" s="110">
        <f t="shared" si="298"/>
        <v>0</v>
      </c>
      <c r="GJ181" s="114">
        <f t="shared" si="262"/>
        <v>0.23918367346938776</v>
      </c>
      <c r="GK181" s="90">
        <f t="shared" si="263"/>
        <v>2.5000000000000001E-2</v>
      </c>
      <c r="GL181" s="92" t="s">
        <v>1896</v>
      </c>
      <c r="GM181" s="2" t="s">
        <v>2102</v>
      </c>
      <c r="GN181" s="2" t="s">
        <v>2224</v>
      </c>
      <c r="GO181" s="92" t="s">
        <v>2242</v>
      </c>
      <c r="GP181" s="2" t="s">
        <v>1883</v>
      </c>
      <c r="GQ181" s="2" t="s">
        <v>2072</v>
      </c>
      <c r="GR181" s="115">
        <v>65</v>
      </c>
      <c r="GS181" s="31">
        <f t="shared" si="299"/>
        <v>1</v>
      </c>
      <c r="GT181" s="31">
        <f t="shared" si="300"/>
        <v>5</v>
      </c>
      <c r="GU181" s="31">
        <f t="shared" si="301"/>
        <v>4</v>
      </c>
      <c r="GV181" s="31">
        <f t="shared" si="302"/>
        <v>70</v>
      </c>
      <c r="GW181" s="31">
        <f t="shared" si="303"/>
        <v>44</v>
      </c>
      <c r="GX181" s="31">
        <f t="shared" si="304"/>
        <v>62</v>
      </c>
    </row>
    <row r="182" spans="1:206" ht="15.75" hidden="1" customHeight="1" x14ac:dyDescent="0.25">
      <c r="A182" s="22" t="s">
        <v>1114</v>
      </c>
      <c r="B182" s="2" t="s">
        <v>169</v>
      </c>
      <c r="C182" s="116" t="s">
        <v>172</v>
      </c>
      <c r="D182" s="35" t="s">
        <v>169</v>
      </c>
      <c r="E182" s="117">
        <v>2</v>
      </c>
      <c r="F182" s="117">
        <v>8</v>
      </c>
      <c r="G182" s="117">
        <v>3</v>
      </c>
      <c r="H182" s="117">
        <v>13</v>
      </c>
      <c r="I182" s="95">
        <v>1</v>
      </c>
      <c r="J182" s="118">
        <v>2</v>
      </c>
      <c r="K182" s="118">
        <v>2</v>
      </c>
      <c r="L182" s="118">
        <v>2</v>
      </c>
      <c r="M182" s="118">
        <v>6</v>
      </c>
      <c r="N182" s="119">
        <v>2</v>
      </c>
      <c r="O182" s="119"/>
      <c r="P182" s="120">
        <v>18</v>
      </c>
      <c r="Q182" s="120">
        <v>14</v>
      </c>
      <c r="R182" s="120">
        <v>18</v>
      </c>
      <c r="S182" s="70">
        <f t="shared" si="245"/>
        <v>0.1111111111111111</v>
      </c>
      <c r="T182" s="70">
        <f t="shared" si="246"/>
        <v>0.14285714285714285</v>
      </c>
      <c r="U182" s="70">
        <f t="shared" si="247"/>
        <v>0.08</v>
      </c>
      <c r="V182" s="70">
        <f t="shared" si="248"/>
        <v>6.25E-2</v>
      </c>
      <c r="W182" s="70">
        <f t="shared" si="249"/>
        <v>0</v>
      </c>
      <c r="X182" s="121">
        <v>12</v>
      </c>
      <c r="Y182" s="121">
        <v>18</v>
      </c>
      <c r="Z182" s="121">
        <v>14</v>
      </c>
      <c r="AA182" s="121">
        <v>18</v>
      </c>
      <c r="AB182" s="121">
        <v>6</v>
      </c>
      <c r="AC182" s="121">
        <v>0</v>
      </c>
      <c r="AD182" s="17">
        <v>1</v>
      </c>
      <c r="AE182" s="17">
        <v>1</v>
      </c>
      <c r="AF182" s="100">
        <v>1</v>
      </c>
      <c r="AG182" s="101">
        <v>0</v>
      </c>
      <c r="AH182" s="101">
        <v>6</v>
      </c>
      <c r="AI182" s="101">
        <v>5</v>
      </c>
      <c r="AJ182" s="101">
        <v>0</v>
      </c>
      <c r="AK182" s="101">
        <f t="shared" si="250"/>
        <v>11</v>
      </c>
      <c r="AL182" s="101">
        <f t="shared" si="251"/>
        <v>1</v>
      </c>
      <c r="AM182" s="101">
        <v>1</v>
      </c>
      <c r="AN182" s="101"/>
      <c r="AO182" s="103">
        <v>0</v>
      </c>
      <c r="AP182" s="74">
        <f t="shared" si="252"/>
        <v>0</v>
      </c>
      <c r="AQ182" s="74">
        <f t="shared" si="253"/>
        <v>0.42857142857142855</v>
      </c>
      <c r="AR182" s="104">
        <f t="shared" si="254"/>
        <v>0.2</v>
      </c>
      <c r="AS182" s="104">
        <f t="shared" si="255"/>
        <v>0.3125</v>
      </c>
      <c r="AT182" s="104">
        <f t="shared" si="256"/>
        <v>0.22222222222222221</v>
      </c>
      <c r="AU182" s="105">
        <v>15</v>
      </c>
      <c r="AV182" s="105">
        <v>16</v>
      </c>
      <c r="AW182" s="105">
        <v>7</v>
      </c>
      <c r="AX182" s="100">
        <v>1</v>
      </c>
      <c r="AY182" s="106">
        <v>10</v>
      </c>
      <c r="AZ182" s="106">
        <v>0</v>
      </c>
      <c r="BA182" s="106">
        <v>4</v>
      </c>
      <c r="BB182" s="106">
        <v>6</v>
      </c>
      <c r="BC182" s="106">
        <v>0</v>
      </c>
      <c r="BD182" s="107">
        <v>4</v>
      </c>
      <c r="BE182" s="122"/>
      <c r="BF182" s="82">
        <f t="shared" si="257"/>
        <v>0</v>
      </c>
      <c r="BG182" s="82">
        <f t="shared" si="258"/>
        <v>0.25</v>
      </c>
      <c r="BH182" s="83">
        <f t="shared" si="259"/>
        <v>0.15789473684210525</v>
      </c>
      <c r="BI182" s="83">
        <f t="shared" si="260"/>
        <v>0.19354838709677419</v>
      </c>
      <c r="BJ182" s="83">
        <f t="shared" si="261"/>
        <v>0.13333333333333333</v>
      </c>
      <c r="BK182" s="2">
        <v>20</v>
      </c>
      <c r="BL182" s="2">
        <v>26</v>
      </c>
      <c r="BM182" s="2">
        <v>18</v>
      </c>
      <c r="BN182" s="2">
        <v>12</v>
      </c>
      <c r="BO182" s="2">
        <v>6</v>
      </c>
      <c r="BP182" s="2">
        <v>6</v>
      </c>
      <c r="BQ182" s="109">
        <v>1</v>
      </c>
      <c r="BR182" s="109">
        <v>1</v>
      </c>
      <c r="BS182" s="110">
        <v>1</v>
      </c>
      <c r="BT182" s="109">
        <v>1</v>
      </c>
      <c r="BU182" s="109">
        <v>0</v>
      </c>
      <c r="BV182" s="109">
        <v>7</v>
      </c>
      <c r="BW182" s="109">
        <v>0</v>
      </c>
      <c r="BX182" s="84">
        <f t="shared" si="265"/>
        <v>8</v>
      </c>
      <c r="BY182" s="111">
        <v>0</v>
      </c>
      <c r="BZ182" s="109">
        <v>0</v>
      </c>
      <c r="CA182" s="109">
        <v>0</v>
      </c>
      <c r="CB182" s="2">
        <v>2</v>
      </c>
      <c r="CC182" s="112">
        <f t="shared" si="266"/>
        <v>0.05</v>
      </c>
      <c r="CD182" s="112">
        <f t="shared" si="267"/>
        <v>0</v>
      </c>
      <c r="CE182" s="112">
        <f t="shared" si="268"/>
        <v>0.125</v>
      </c>
      <c r="CF182" s="112">
        <f t="shared" si="269"/>
        <v>0.15909090909090909</v>
      </c>
      <c r="CG182" s="112">
        <f t="shared" si="270"/>
        <v>0.3888888888888889</v>
      </c>
      <c r="CH182" s="87">
        <f t="shared" si="271"/>
        <v>11</v>
      </c>
      <c r="CI182" s="31">
        <f t="shared" si="272"/>
        <v>15</v>
      </c>
      <c r="CJ182" s="31">
        <f t="shared" si="273"/>
        <v>0</v>
      </c>
      <c r="CK182" s="31">
        <f t="shared" si="274"/>
        <v>0</v>
      </c>
      <c r="CL182" s="31">
        <f t="shared" si="275"/>
        <v>0</v>
      </c>
      <c r="CM182" s="113">
        <f t="shared" si="276"/>
        <v>0</v>
      </c>
      <c r="CN182" s="31">
        <f t="shared" si="277"/>
        <v>0</v>
      </c>
      <c r="CO182" s="31">
        <f t="shared" si="278"/>
        <v>0</v>
      </c>
      <c r="CP182" s="31">
        <f t="shared" si="279"/>
        <v>0</v>
      </c>
      <c r="CQ182" s="31">
        <f t="shared" si="280"/>
        <v>0</v>
      </c>
      <c r="CU182" s="88">
        <f t="shared" si="264"/>
        <v>0</v>
      </c>
      <c r="DC182" s="88">
        <f t="shared" si="281"/>
        <v>0</v>
      </c>
      <c r="DK182" s="88">
        <f t="shared" si="282"/>
        <v>0</v>
      </c>
      <c r="DP182" s="32">
        <v>1</v>
      </c>
      <c r="DQ182" s="32">
        <v>1</v>
      </c>
      <c r="DR182" s="32">
        <v>1</v>
      </c>
      <c r="DS182" s="88">
        <f t="shared" si="283"/>
        <v>8</v>
      </c>
      <c r="DT182" s="32">
        <v>1</v>
      </c>
      <c r="DU182" s="32">
        <v>0</v>
      </c>
      <c r="DV182" s="32">
        <v>7</v>
      </c>
      <c r="DW182" s="32">
        <v>0</v>
      </c>
      <c r="EA182" s="88">
        <f t="shared" si="284"/>
        <v>0</v>
      </c>
      <c r="EI182" s="88">
        <f t="shared" si="285"/>
        <v>0</v>
      </c>
      <c r="EQ182" s="88">
        <f t="shared" si="286"/>
        <v>0</v>
      </c>
      <c r="EY182" s="88">
        <f t="shared" si="287"/>
        <v>0</v>
      </c>
      <c r="FG182" s="88">
        <f t="shared" si="288"/>
        <v>0</v>
      </c>
      <c r="FO182" s="88">
        <f t="shared" si="289"/>
        <v>0</v>
      </c>
      <c r="FW182" s="110">
        <f t="shared" si="290"/>
        <v>0</v>
      </c>
      <c r="GB182" s="110">
        <f t="shared" si="291"/>
        <v>0</v>
      </c>
      <c r="GC182" s="110">
        <f t="shared" si="292"/>
        <v>0</v>
      </c>
      <c r="GD182" s="110">
        <f t="shared" si="293"/>
        <v>0</v>
      </c>
      <c r="GE182" s="110">
        <f t="shared" si="294"/>
        <v>0</v>
      </c>
      <c r="GF182" s="110">
        <f t="shared" si="295"/>
        <v>0</v>
      </c>
      <c r="GG182" s="110">
        <f t="shared" si="296"/>
        <v>0</v>
      </c>
      <c r="GH182" s="110">
        <f t="shared" si="297"/>
        <v>0</v>
      </c>
      <c r="GI182" s="110">
        <f t="shared" si="298"/>
        <v>0</v>
      </c>
      <c r="GJ182" s="114" t="e">
        <f t="shared" si="262"/>
        <v>#DIV/0!</v>
      </c>
      <c r="GK182" s="90">
        <f t="shared" si="263"/>
        <v>-0.2</v>
      </c>
      <c r="GL182" s="92" t="s">
        <v>1704</v>
      </c>
      <c r="GM182" s="2" t="s">
        <v>2007</v>
      </c>
      <c r="GN182" s="2" t="s">
        <v>1449</v>
      </c>
      <c r="GO182" s="2" t="s">
        <v>1449</v>
      </c>
      <c r="GP182" s="92" t="s">
        <v>2004</v>
      </c>
      <c r="GQ182" s="2" t="s">
        <v>2005</v>
      </c>
      <c r="GR182" s="115">
        <v>26</v>
      </c>
      <c r="GS182" s="31">
        <f t="shared" si="299"/>
        <v>1</v>
      </c>
      <c r="GT182" s="31">
        <f t="shared" si="300"/>
        <v>1</v>
      </c>
      <c r="GU182" s="31">
        <f t="shared" si="301"/>
        <v>1</v>
      </c>
      <c r="GV182" s="31">
        <f t="shared" si="302"/>
        <v>8</v>
      </c>
      <c r="GW182" s="31">
        <f t="shared" si="303"/>
        <v>7</v>
      </c>
      <c r="GX182" s="31">
        <f t="shared" si="304"/>
        <v>7</v>
      </c>
    </row>
    <row r="183" spans="1:206" ht="15.75" hidden="1" customHeight="1" x14ac:dyDescent="0.25">
      <c r="A183" s="22" t="s">
        <v>1114</v>
      </c>
      <c r="B183" s="2" t="s">
        <v>169</v>
      </c>
      <c r="C183" s="116" t="s">
        <v>998</v>
      </c>
      <c r="D183" s="35" t="s">
        <v>169</v>
      </c>
      <c r="E183" s="117">
        <v>158</v>
      </c>
      <c r="F183" s="117">
        <v>350</v>
      </c>
      <c r="G183" s="117">
        <v>620</v>
      </c>
      <c r="H183" s="117">
        <v>1128</v>
      </c>
      <c r="I183" s="95">
        <v>66</v>
      </c>
      <c r="J183" s="118">
        <v>146</v>
      </c>
      <c r="K183" s="118">
        <v>362</v>
      </c>
      <c r="L183" s="118">
        <v>677</v>
      </c>
      <c r="M183" s="118">
        <v>1185</v>
      </c>
      <c r="N183" s="119">
        <v>160</v>
      </c>
      <c r="O183" s="119">
        <v>3</v>
      </c>
      <c r="P183" s="120">
        <v>723</v>
      </c>
      <c r="Q183" s="120">
        <v>868</v>
      </c>
      <c r="R183" s="120">
        <v>700</v>
      </c>
      <c r="S183" s="70">
        <f t="shared" si="245"/>
        <v>0.20193637621023514</v>
      </c>
      <c r="T183" s="70">
        <f t="shared" si="246"/>
        <v>0.41705069124423966</v>
      </c>
      <c r="U183" s="70">
        <f t="shared" si="247"/>
        <v>0.44740288083806196</v>
      </c>
      <c r="V183" s="70">
        <f t="shared" si="248"/>
        <v>0.56058673469387754</v>
      </c>
      <c r="W183" s="70">
        <f t="shared" si="249"/>
        <v>0.73857142857142855</v>
      </c>
      <c r="X183" s="121">
        <v>901</v>
      </c>
      <c r="Y183" s="121">
        <v>723</v>
      </c>
      <c r="Z183" s="121">
        <v>868</v>
      </c>
      <c r="AA183" s="121">
        <v>700</v>
      </c>
      <c r="AB183" s="121">
        <v>239</v>
      </c>
      <c r="AC183" s="121">
        <v>201</v>
      </c>
      <c r="AD183" s="17">
        <v>22</v>
      </c>
      <c r="AE183" s="17">
        <v>67</v>
      </c>
      <c r="AF183" s="100">
        <v>72</v>
      </c>
      <c r="AG183" s="101">
        <v>171</v>
      </c>
      <c r="AH183" s="101">
        <v>408</v>
      </c>
      <c r="AI183" s="101">
        <v>735</v>
      </c>
      <c r="AJ183" s="101">
        <v>33</v>
      </c>
      <c r="AK183" s="101">
        <f t="shared" si="250"/>
        <v>1347</v>
      </c>
      <c r="AL183" s="101">
        <f t="shared" si="251"/>
        <v>181</v>
      </c>
      <c r="AM183" s="101">
        <v>214</v>
      </c>
      <c r="AN183" s="102">
        <v>10</v>
      </c>
      <c r="AO183" s="103">
        <v>42</v>
      </c>
      <c r="AP183" s="74">
        <f t="shared" si="252"/>
        <v>0.23651452282157676</v>
      </c>
      <c r="AQ183" s="74">
        <f t="shared" si="253"/>
        <v>0.47004608294930877</v>
      </c>
      <c r="AR183" s="104">
        <f t="shared" si="254"/>
        <v>0.4945438673068529</v>
      </c>
      <c r="AS183" s="104">
        <f t="shared" si="255"/>
        <v>0.61352040816326525</v>
      </c>
      <c r="AT183" s="104">
        <f t="shared" si="256"/>
        <v>0.79142857142857148</v>
      </c>
      <c r="AU183" s="105">
        <v>717</v>
      </c>
      <c r="AV183" s="105">
        <v>994</v>
      </c>
      <c r="AW183" s="105">
        <v>871</v>
      </c>
      <c r="AX183" s="100">
        <v>79</v>
      </c>
      <c r="AY183" s="106">
        <v>1478</v>
      </c>
      <c r="AZ183" s="106">
        <v>192</v>
      </c>
      <c r="BA183" s="106">
        <v>477</v>
      </c>
      <c r="BB183" s="106">
        <v>771</v>
      </c>
      <c r="BC183" s="106">
        <v>38</v>
      </c>
      <c r="BD183" s="107">
        <v>172</v>
      </c>
      <c r="BE183" s="108">
        <v>16</v>
      </c>
      <c r="BF183" s="82">
        <f t="shared" si="257"/>
        <v>0.22043628013777267</v>
      </c>
      <c r="BG183" s="82">
        <f t="shared" si="258"/>
        <v>0.47987927565392352</v>
      </c>
      <c r="BH183" s="83">
        <f t="shared" si="259"/>
        <v>0.49109217660728116</v>
      </c>
      <c r="BI183" s="83">
        <f t="shared" si="260"/>
        <v>0.62887200467562832</v>
      </c>
      <c r="BJ183" s="83">
        <f t="shared" si="261"/>
        <v>0.83542538354253837</v>
      </c>
      <c r="BK183" s="2">
        <v>787</v>
      </c>
      <c r="BL183" s="2">
        <v>1038</v>
      </c>
      <c r="BM183" s="2">
        <v>842</v>
      </c>
      <c r="BN183" s="2">
        <v>579</v>
      </c>
      <c r="BO183" s="2">
        <v>291</v>
      </c>
      <c r="BP183" s="2">
        <v>199</v>
      </c>
      <c r="BQ183" s="109">
        <v>26</v>
      </c>
      <c r="BR183" s="109">
        <v>100</v>
      </c>
      <c r="BS183" s="110">
        <v>105</v>
      </c>
      <c r="BT183" s="109">
        <v>174</v>
      </c>
      <c r="BU183" s="109">
        <v>536</v>
      </c>
      <c r="BV183" s="109">
        <v>808</v>
      </c>
      <c r="BW183" s="109">
        <v>52</v>
      </c>
      <c r="BX183" s="84">
        <f t="shared" si="265"/>
        <v>1570</v>
      </c>
      <c r="BY183" s="111">
        <v>6</v>
      </c>
      <c r="BZ183" s="109">
        <v>203</v>
      </c>
      <c r="CA183" s="109">
        <v>51</v>
      </c>
      <c r="CB183" s="2">
        <v>29</v>
      </c>
      <c r="CC183" s="112">
        <f t="shared" si="266"/>
        <v>0.22109275730622618</v>
      </c>
      <c r="CD183" s="112">
        <f t="shared" si="267"/>
        <v>0.51637764932562624</v>
      </c>
      <c r="CE183" s="112">
        <f t="shared" si="268"/>
        <v>0.49306336707911513</v>
      </c>
      <c r="CF183" s="112">
        <f t="shared" si="269"/>
        <v>0.60691489361702122</v>
      </c>
      <c r="CG183" s="112">
        <f t="shared" si="270"/>
        <v>0.71852731591448926</v>
      </c>
      <c r="CH183" s="87">
        <f t="shared" si="271"/>
        <v>237</v>
      </c>
      <c r="CI183" s="31">
        <f t="shared" si="272"/>
        <v>296</v>
      </c>
      <c r="CJ183" s="31">
        <f t="shared" si="273"/>
        <v>5</v>
      </c>
      <c r="CK183" s="31">
        <f t="shared" si="274"/>
        <v>15</v>
      </c>
      <c r="CL183" s="31">
        <f t="shared" si="275"/>
        <v>24</v>
      </c>
      <c r="CM183" s="113">
        <f t="shared" si="276"/>
        <v>197</v>
      </c>
      <c r="CN183" s="31">
        <f t="shared" si="277"/>
        <v>54</v>
      </c>
      <c r="CO183" s="31">
        <f t="shared" si="278"/>
        <v>82</v>
      </c>
      <c r="CP183" s="31">
        <f t="shared" si="279"/>
        <v>61</v>
      </c>
      <c r="CQ183" s="31">
        <f t="shared" si="280"/>
        <v>0</v>
      </c>
      <c r="CR183" s="32">
        <v>5</v>
      </c>
      <c r="CS183" s="32">
        <v>15</v>
      </c>
      <c r="CT183" s="32">
        <v>24</v>
      </c>
      <c r="CU183" s="88">
        <f t="shared" si="264"/>
        <v>197</v>
      </c>
      <c r="CV183" s="32">
        <v>54</v>
      </c>
      <c r="CW183" s="32">
        <v>82</v>
      </c>
      <c r="CX183" s="32">
        <v>61</v>
      </c>
      <c r="CY183" s="32">
        <v>0</v>
      </c>
      <c r="DC183" s="88">
        <f t="shared" si="281"/>
        <v>0</v>
      </c>
      <c r="DH183" s="32">
        <v>4</v>
      </c>
      <c r="DI183" s="32">
        <v>36</v>
      </c>
      <c r="DJ183" s="32">
        <v>41</v>
      </c>
      <c r="DK183" s="88">
        <f t="shared" si="282"/>
        <v>700</v>
      </c>
      <c r="DL183" s="32">
        <v>76</v>
      </c>
      <c r="DM183" s="32">
        <v>205</v>
      </c>
      <c r="DN183" s="32">
        <v>387</v>
      </c>
      <c r="DO183" s="32">
        <v>32</v>
      </c>
      <c r="DP183" s="32">
        <v>13</v>
      </c>
      <c r="DQ183" s="32">
        <v>22</v>
      </c>
      <c r="DR183" s="32">
        <v>18</v>
      </c>
      <c r="DS183" s="88">
        <f t="shared" si="283"/>
        <v>378</v>
      </c>
      <c r="DT183" s="32">
        <v>6</v>
      </c>
      <c r="DU183" s="32">
        <v>92</v>
      </c>
      <c r="DV183" s="32">
        <v>263</v>
      </c>
      <c r="DW183" s="32">
        <v>17</v>
      </c>
      <c r="EA183" s="88">
        <f t="shared" si="284"/>
        <v>0</v>
      </c>
      <c r="EF183" s="32">
        <v>3</v>
      </c>
      <c r="EG183" s="32">
        <v>11</v>
      </c>
      <c r="EH183" s="32">
        <v>18</v>
      </c>
      <c r="EI183" s="88">
        <f t="shared" si="285"/>
        <v>121</v>
      </c>
      <c r="EJ183" s="32">
        <v>38</v>
      </c>
      <c r="EK183" s="32">
        <v>44</v>
      </c>
      <c r="EL183" s="32">
        <v>37</v>
      </c>
      <c r="EM183" s="32">
        <v>2</v>
      </c>
      <c r="EQ183" s="88">
        <f t="shared" si="286"/>
        <v>0</v>
      </c>
      <c r="EV183" s="32">
        <v>1</v>
      </c>
      <c r="EW183" s="32">
        <v>16</v>
      </c>
      <c r="EX183" s="32">
        <v>4</v>
      </c>
      <c r="EY183" s="88">
        <f t="shared" si="287"/>
        <v>174</v>
      </c>
      <c r="EZ183" s="32">
        <v>0</v>
      </c>
      <c r="FA183" s="32">
        <v>113</v>
      </c>
      <c r="FB183" s="32">
        <v>60</v>
      </c>
      <c r="FC183" s="32">
        <v>1</v>
      </c>
      <c r="FG183" s="88">
        <f t="shared" si="288"/>
        <v>0</v>
      </c>
      <c r="FO183" s="88">
        <f t="shared" si="289"/>
        <v>0</v>
      </c>
      <c r="FW183" s="110">
        <f t="shared" si="290"/>
        <v>0</v>
      </c>
      <c r="GB183" s="110">
        <f t="shared" si="291"/>
        <v>1</v>
      </c>
      <c r="GC183" s="110">
        <f t="shared" si="292"/>
        <v>16</v>
      </c>
      <c r="GD183" s="110">
        <f t="shared" si="293"/>
        <v>4</v>
      </c>
      <c r="GE183" s="110">
        <f t="shared" si="294"/>
        <v>174</v>
      </c>
      <c r="GF183" s="110">
        <f t="shared" si="295"/>
        <v>0</v>
      </c>
      <c r="GG183" s="110">
        <f t="shared" si="296"/>
        <v>113</v>
      </c>
      <c r="GH183" s="110">
        <f t="shared" si="297"/>
        <v>60</v>
      </c>
      <c r="GI183" s="110">
        <f t="shared" si="298"/>
        <v>1</v>
      </c>
      <c r="GJ183" s="114">
        <f t="shared" si="262"/>
        <v>-2.7139030676706963E-2</v>
      </c>
      <c r="GK183" s="90">
        <f t="shared" si="263"/>
        <v>6.2246278755074422E-2</v>
      </c>
      <c r="GL183" s="2" t="s">
        <v>1549</v>
      </c>
      <c r="GM183" s="92" t="s">
        <v>1852</v>
      </c>
      <c r="GN183" s="92" t="s">
        <v>1926</v>
      </c>
      <c r="GO183" s="92" t="s">
        <v>1896</v>
      </c>
      <c r="GP183" s="2" t="s">
        <v>2204</v>
      </c>
      <c r="GQ183" s="2" t="s">
        <v>1416</v>
      </c>
      <c r="GR183" s="115">
        <v>1054</v>
      </c>
      <c r="GS183" s="31">
        <f t="shared" si="299"/>
        <v>17</v>
      </c>
      <c r="GT183" s="31">
        <f t="shared" si="300"/>
        <v>59</v>
      </c>
      <c r="GU183" s="31">
        <f t="shared" si="301"/>
        <v>58</v>
      </c>
      <c r="GV183" s="31">
        <f t="shared" si="302"/>
        <v>1078</v>
      </c>
      <c r="GW183" s="31">
        <f t="shared" si="303"/>
        <v>699</v>
      </c>
      <c r="GX183" s="31">
        <f t="shared" si="304"/>
        <v>996</v>
      </c>
    </row>
    <row r="184" spans="1:206" ht="15.75" hidden="1" customHeight="1" x14ac:dyDescent="0.25">
      <c r="A184" s="22" t="s">
        <v>1114</v>
      </c>
      <c r="B184" s="2" t="s">
        <v>169</v>
      </c>
      <c r="C184" s="116" t="s">
        <v>173</v>
      </c>
      <c r="D184" s="35" t="s">
        <v>169</v>
      </c>
      <c r="E184" s="117">
        <v>22</v>
      </c>
      <c r="F184" s="117">
        <v>107</v>
      </c>
      <c r="G184" s="117">
        <v>138</v>
      </c>
      <c r="H184" s="117">
        <v>267</v>
      </c>
      <c r="I184" s="95">
        <v>17</v>
      </c>
      <c r="J184" s="118">
        <v>15</v>
      </c>
      <c r="K184" s="118">
        <v>92</v>
      </c>
      <c r="L184" s="118">
        <v>185</v>
      </c>
      <c r="M184" s="118">
        <v>292</v>
      </c>
      <c r="N184" s="119">
        <v>53</v>
      </c>
      <c r="O184" s="119">
        <v>9</v>
      </c>
      <c r="P184" s="120">
        <v>231</v>
      </c>
      <c r="Q184" s="120">
        <v>254</v>
      </c>
      <c r="R184" s="120">
        <v>204</v>
      </c>
      <c r="S184" s="70">
        <f t="shared" si="245"/>
        <v>6.4935064935064929E-2</v>
      </c>
      <c r="T184" s="70">
        <f t="shared" si="246"/>
        <v>0.36220472440944884</v>
      </c>
      <c r="U184" s="70">
        <f t="shared" si="247"/>
        <v>0.34687953555878082</v>
      </c>
      <c r="V184" s="70">
        <f t="shared" si="248"/>
        <v>0.48908296943231439</v>
      </c>
      <c r="W184" s="70">
        <f t="shared" si="249"/>
        <v>0.6470588235294118</v>
      </c>
      <c r="X184" s="121">
        <v>259</v>
      </c>
      <c r="Y184" s="121">
        <v>231</v>
      </c>
      <c r="Z184" s="121">
        <v>254</v>
      </c>
      <c r="AA184" s="121">
        <v>204</v>
      </c>
      <c r="AB184" s="121">
        <v>86</v>
      </c>
      <c r="AC184" s="121">
        <v>65</v>
      </c>
      <c r="AD184" s="17">
        <v>9</v>
      </c>
      <c r="AE184" s="17">
        <v>17</v>
      </c>
      <c r="AF184" s="100">
        <v>18</v>
      </c>
      <c r="AG184" s="101">
        <v>21</v>
      </c>
      <c r="AH184" s="101">
        <v>97</v>
      </c>
      <c r="AI184" s="101">
        <v>223</v>
      </c>
      <c r="AJ184" s="101">
        <v>10</v>
      </c>
      <c r="AK184" s="101">
        <f t="shared" si="250"/>
        <v>351</v>
      </c>
      <c r="AL184" s="101">
        <f t="shared" si="251"/>
        <v>61</v>
      </c>
      <c r="AM184" s="101">
        <v>71</v>
      </c>
      <c r="AN184" s="102">
        <v>4</v>
      </c>
      <c r="AO184" s="103">
        <v>21</v>
      </c>
      <c r="AP184" s="74">
        <f t="shared" si="252"/>
        <v>9.0909090909090912E-2</v>
      </c>
      <c r="AQ184" s="74">
        <f t="shared" si="253"/>
        <v>0.38188976377952755</v>
      </c>
      <c r="AR184" s="104">
        <f t="shared" si="254"/>
        <v>0.40638606676342526</v>
      </c>
      <c r="AS184" s="104">
        <f t="shared" si="255"/>
        <v>0.56550218340611358</v>
      </c>
      <c r="AT184" s="104">
        <f t="shared" si="256"/>
        <v>0.79411764705882348</v>
      </c>
      <c r="AU184" s="105">
        <v>229</v>
      </c>
      <c r="AV184" s="105">
        <v>298</v>
      </c>
      <c r="AW184" s="105">
        <v>219</v>
      </c>
      <c r="AX184" s="100">
        <v>17</v>
      </c>
      <c r="AY184" s="106">
        <v>349</v>
      </c>
      <c r="AZ184" s="106">
        <v>31</v>
      </c>
      <c r="BA184" s="106">
        <v>122</v>
      </c>
      <c r="BB184" s="106">
        <v>179</v>
      </c>
      <c r="BC184" s="106">
        <v>17</v>
      </c>
      <c r="BD184" s="107">
        <v>56</v>
      </c>
      <c r="BE184" s="108">
        <v>2</v>
      </c>
      <c r="BF184" s="82">
        <f t="shared" si="257"/>
        <v>0.14155251141552511</v>
      </c>
      <c r="BG184" s="82">
        <f t="shared" si="258"/>
        <v>0.40939597315436244</v>
      </c>
      <c r="BH184" s="83">
        <f t="shared" si="259"/>
        <v>0.36997319034852549</v>
      </c>
      <c r="BI184" s="83">
        <f t="shared" si="260"/>
        <v>0.4648956356736243</v>
      </c>
      <c r="BJ184" s="83">
        <f t="shared" si="261"/>
        <v>0.53711790393013104</v>
      </c>
      <c r="BK184" s="2">
        <v>223</v>
      </c>
      <c r="BL184" s="2">
        <v>287</v>
      </c>
      <c r="BM184" s="2">
        <v>208</v>
      </c>
      <c r="BN184" s="2">
        <v>138</v>
      </c>
      <c r="BO184" s="2">
        <v>79</v>
      </c>
      <c r="BP184" s="2">
        <v>68</v>
      </c>
      <c r="BQ184" s="109">
        <v>9</v>
      </c>
      <c r="BR184" s="109">
        <v>18</v>
      </c>
      <c r="BS184" s="110">
        <v>21</v>
      </c>
      <c r="BT184" s="109">
        <v>15</v>
      </c>
      <c r="BU184" s="109">
        <v>116</v>
      </c>
      <c r="BV184" s="109">
        <v>211</v>
      </c>
      <c r="BW184" s="109">
        <v>17</v>
      </c>
      <c r="BX184" s="84">
        <f t="shared" si="265"/>
        <v>359</v>
      </c>
      <c r="BY184" s="111">
        <v>3</v>
      </c>
      <c r="BZ184" s="109">
        <v>47</v>
      </c>
      <c r="CA184" s="109">
        <v>16</v>
      </c>
      <c r="CB184" s="2">
        <v>8</v>
      </c>
      <c r="CC184" s="112">
        <f t="shared" si="266"/>
        <v>6.726457399103139E-2</v>
      </c>
      <c r="CD184" s="112">
        <f t="shared" si="267"/>
        <v>0.40418118466898956</v>
      </c>
      <c r="CE184" s="112">
        <f t="shared" si="268"/>
        <v>0.41086350974930363</v>
      </c>
      <c r="CF184" s="112">
        <f t="shared" si="269"/>
        <v>0.56565656565656564</v>
      </c>
      <c r="CG184" s="112">
        <f t="shared" si="270"/>
        <v>0.78846153846153844</v>
      </c>
      <c r="CH184" s="87">
        <f t="shared" si="271"/>
        <v>44</v>
      </c>
      <c r="CI184" s="31">
        <f t="shared" si="272"/>
        <v>68</v>
      </c>
      <c r="CJ184" s="31">
        <f t="shared" si="273"/>
        <v>2</v>
      </c>
      <c r="CK184" s="31">
        <f t="shared" si="274"/>
        <v>3</v>
      </c>
      <c r="CL184" s="31">
        <f t="shared" si="275"/>
        <v>7</v>
      </c>
      <c r="CM184" s="113">
        <f t="shared" si="276"/>
        <v>49</v>
      </c>
      <c r="CN184" s="31">
        <f t="shared" si="277"/>
        <v>5</v>
      </c>
      <c r="CO184" s="31">
        <f t="shared" si="278"/>
        <v>21</v>
      </c>
      <c r="CP184" s="31">
        <f t="shared" si="279"/>
        <v>19</v>
      </c>
      <c r="CQ184" s="31">
        <f t="shared" si="280"/>
        <v>4</v>
      </c>
      <c r="CR184" s="32">
        <v>2</v>
      </c>
      <c r="CS184" s="32">
        <v>3</v>
      </c>
      <c r="CT184" s="32">
        <v>7</v>
      </c>
      <c r="CU184" s="88">
        <f t="shared" si="264"/>
        <v>49</v>
      </c>
      <c r="CV184" s="32">
        <v>5</v>
      </c>
      <c r="CW184" s="32">
        <v>21</v>
      </c>
      <c r="CX184" s="32">
        <v>19</v>
      </c>
      <c r="CY184" s="32">
        <v>4</v>
      </c>
      <c r="DC184" s="88">
        <f t="shared" si="281"/>
        <v>0</v>
      </c>
      <c r="DH184" s="32">
        <v>1</v>
      </c>
      <c r="DI184" s="32">
        <v>7</v>
      </c>
      <c r="DJ184" s="32">
        <v>7</v>
      </c>
      <c r="DK184" s="88">
        <f t="shared" si="282"/>
        <v>139</v>
      </c>
      <c r="DL184" s="32">
        <v>10</v>
      </c>
      <c r="DM184" s="32">
        <v>50</v>
      </c>
      <c r="DN184" s="32">
        <v>71</v>
      </c>
      <c r="DO184" s="32">
        <v>8</v>
      </c>
      <c r="DP184" s="32">
        <v>5</v>
      </c>
      <c r="DQ184" s="32">
        <v>6</v>
      </c>
      <c r="DR184" s="32">
        <v>5</v>
      </c>
      <c r="DS184" s="88">
        <f t="shared" si="283"/>
        <v>131</v>
      </c>
      <c r="DT184" s="32">
        <v>0</v>
      </c>
      <c r="DU184" s="32">
        <v>33</v>
      </c>
      <c r="DV184" s="32">
        <v>90</v>
      </c>
      <c r="DW184" s="32">
        <v>8</v>
      </c>
      <c r="EA184" s="88">
        <f t="shared" si="284"/>
        <v>0</v>
      </c>
      <c r="EI184" s="88">
        <f t="shared" si="285"/>
        <v>0</v>
      </c>
      <c r="EQ184" s="88">
        <f t="shared" si="286"/>
        <v>0</v>
      </c>
      <c r="EV184" s="32">
        <v>1</v>
      </c>
      <c r="EW184" s="32">
        <v>2</v>
      </c>
      <c r="EX184" s="32">
        <v>2</v>
      </c>
      <c r="EY184" s="88">
        <f t="shared" si="287"/>
        <v>43</v>
      </c>
      <c r="EZ184" s="32">
        <v>0</v>
      </c>
      <c r="FA184" s="32">
        <v>12</v>
      </c>
      <c r="FB184" s="32">
        <v>31</v>
      </c>
      <c r="FC184" s="32">
        <v>0</v>
      </c>
      <c r="FG184" s="88">
        <f t="shared" si="288"/>
        <v>0</v>
      </c>
      <c r="FO184" s="88">
        <f t="shared" si="289"/>
        <v>0</v>
      </c>
      <c r="FW184" s="110">
        <f t="shared" si="290"/>
        <v>0</v>
      </c>
      <c r="GB184" s="110">
        <f t="shared" si="291"/>
        <v>1</v>
      </c>
      <c r="GC184" s="110">
        <f t="shared" si="292"/>
        <v>2</v>
      </c>
      <c r="GD184" s="110">
        <f t="shared" si="293"/>
        <v>2</v>
      </c>
      <c r="GE184" s="110">
        <f t="shared" si="294"/>
        <v>43</v>
      </c>
      <c r="GF184" s="110">
        <f t="shared" si="295"/>
        <v>0</v>
      </c>
      <c r="GG184" s="110">
        <f t="shared" si="296"/>
        <v>12</v>
      </c>
      <c r="GH184" s="110">
        <f t="shared" si="297"/>
        <v>31</v>
      </c>
      <c r="GI184" s="110">
        <f t="shared" si="298"/>
        <v>0</v>
      </c>
      <c r="GJ184" s="114">
        <f t="shared" si="262"/>
        <v>0.21853146853146843</v>
      </c>
      <c r="GK184" s="90">
        <f t="shared" si="263"/>
        <v>2.865329512893983E-2</v>
      </c>
      <c r="GL184" s="92" t="s">
        <v>1972</v>
      </c>
      <c r="GM184" s="92" t="s">
        <v>2289</v>
      </c>
      <c r="GN184" s="2" t="s">
        <v>2100</v>
      </c>
      <c r="GO184" s="2" t="s">
        <v>1698</v>
      </c>
      <c r="GP184" s="2" t="s">
        <v>1824</v>
      </c>
      <c r="GQ184" s="2" t="s">
        <v>1862</v>
      </c>
      <c r="GR184" s="115">
        <v>289</v>
      </c>
      <c r="GS184" s="31">
        <f t="shared" si="299"/>
        <v>6</v>
      </c>
      <c r="GT184" s="31">
        <f t="shared" si="300"/>
        <v>12</v>
      </c>
      <c r="GU184" s="31">
        <f t="shared" si="301"/>
        <v>13</v>
      </c>
      <c r="GV184" s="31">
        <f t="shared" si="302"/>
        <v>270</v>
      </c>
      <c r="GW184" s="31">
        <f t="shared" si="303"/>
        <v>177</v>
      </c>
      <c r="GX184" s="31">
        <f t="shared" si="304"/>
        <v>260</v>
      </c>
    </row>
    <row r="185" spans="1:206" ht="15.75" hidden="1" customHeight="1" x14ac:dyDescent="0.25">
      <c r="A185" s="22" t="s">
        <v>1114</v>
      </c>
      <c r="B185" s="2" t="s">
        <v>169</v>
      </c>
      <c r="C185" s="116" t="s">
        <v>174</v>
      </c>
      <c r="D185" s="35" t="s">
        <v>169</v>
      </c>
      <c r="E185" s="117">
        <v>20</v>
      </c>
      <c r="F185" s="117">
        <v>52</v>
      </c>
      <c r="G185" s="117">
        <v>53</v>
      </c>
      <c r="H185" s="117">
        <v>125</v>
      </c>
      <c r="I185" s="95">
        <v>8</v>
      </c>
      <c r="J185" s="118">
        <v>16</v>
      </c>
      <c r="K185" s="118">
        <v>39</v>
      </c>
      <c r="L185" s="118">
        <v>69</v>
      </c>
      <c r="M185" s="118">
        <v>124</v>
      </c>
      <c r="N185" s="119">
        <v>16</v>
      </c>
      <c r="O185" s="119">
        <v>6</v>
      </c>
      <c r="P185" s="120">
        <v>62</v>
      </c>
      <c r="Q185" s="120">
        <v>101</v>
      </c>
      <c r="R185" s="120">
        <v>68</v>
      </c>
      <c r="S185" s="70">
        <f t="shared" si="245"/>
        <v>0.25806451612903225</v>
      </c>
      <c r="T185" s="70">
        <f t="shared" si="246"/>
        <v>0.38613861386138615</v>
      </c>
      <c r="U185" s="70">
        <f t="shared" si="247"/>
        <v>0.46753246753246752</v>
      </c>
      <c r="V185" s="70">
        <f t="shared" si="248"/>
        <v>0.54437869822485208</v>
      </c>
      <c r="W185" s="70">
        <f t="shared" si="249"/>
        <v>0.77941176470588236</v>
      </c>
      <c r="X185" s="121">
        <v>95</v>
      </c>
      <c r="Y185" s="121">
        <v>62</v>
      </c>
      <c r="Z185" s="121">
        <v>101</v>
      </c>
      <c r="AA185" s="121">
        <v>68</v>
      </c>
      <c r="AB185" s="121">
        <v>15</v>
      </c>
      <c r="AC185" s="121">
        <v>26</v>
      </c>
      <c r="AD185" s="17">
        <v>5</v>
      </c>
      <c r="AE185" s="17">
        <v>9</v>
      </c>
      <c r="AF185" s="100">
        <v>8</v>
      </c>
      <c r="AG185" s="101">
        <v>9</v>
      </c>
      <c r="AH185" s="101">
        <v>52</v>
      </c>
      <c r="AI185" s="101">
        <v>58</v>
      </c>
      <c r="AJ185" s="101">
        <v>3</v>
      </c>
      <c r="AK185" s="101">
        <f t="shared" si="250"/>
        <v>122</v>
      </c>
      <c r="AL185" s="101">
        <f t="shared" si="251"/>
        <v>8</v>
      </c>
      <c r="AM185" s="101">
        <v>11</v>
      </c>
      <c r="AN185" s="102">
        <v>5</v>
      </c>
      <c r="AO185" s="103">
        <v>6</v>
      </c>
      <c r="AP185" s="74">
        <f t="shared" si="252"/>
        <v>0.14516129032258066</v>
      </c>
      <c r="AQ185" s="74">
        <f t="shared" si="253"/>
        <v>0.51485148514851486</v>
      </c>
      <c r="AR185" s="104">
        <f t="shared" si="254"/>
        <v>0.48051948051948051</v>
      </c>
      <c r="AS185" s="104">
        <f t="shared" si="255"/>
        <v>0.60355029585798814</v>
      </c>
      <c r="AT185" s="104">
        <f t="shared" si="256"/>
        <v>0.73529411764705888</v>
      </c>
      <c r="AU185" s="105">
        <v>62</v>
      </c>
      <c r="AV185" s="105">
        <v>77</v>
      </c>
      <c r="AW185" s="105">
        <v>59</v>
      </c>
      <c r="AX185" s="100">
        <v>7</v>
      </c>
      <c r="AY185" s="106">
        <v>123</v>
      </c>
      <c r="AZ185" s="106">
        <v>10</v>
      </c>
      <c r="BA185" s="106">
        <v>42</v>
      </c>
      <c r="BB185" s="106">
        <v>70</v>
      </c>
      <c r="BC185" s="106">
        <v>1</v>
      </c>
      <c r="BD185" s="107">
        <v>14</v>
      </c>
      <c r="BE185" s="108">
        <v>3</v>
      </c>
      <c r="BF185" s="82">
        <f t="shared" si="257"/>
        <v>0.16949152542372881</v>
      </c>
      <c r="BG185" s="82">
        <f t="shared" si="258"/>
        <v>0.54545454545454541</v>
      </c>
      <c r="BH185" s="83">
        <f t="shared" si="259"/>
        <v>0.54545454545454541</v>
      </c>
      <c r="BI185" s="83">
        <f t="shared" si="260"/>
        <v>0.70503597122302153</v>
      </c>
      <c r="BJ185" s="83">
        <f t="shared" si="261"/>
        <v>0.90322580645161288</v>
      </c>
      <c r="BK185" s="2">
        <v>58</v>
      </c>
      <c r="BL185" s="2">
        <v>107</v>
      </c>
      <c r="BM185" s="2">
        <v>58</v>
      </c>
      <c r="BN185" s="2">
        <v>44</v>
      </c>
      <c r="BO185" s="2">
        <v>14</v>
      </c>
      <c r="BP185" s="2">
        <v>18</v>
      </c>
      <c r="BQ185" s="109">
        <v>5</v>
      </c>
      <c r="BR185" s="109">
        <v>9</v>
      </c>
      <c r="BS185" s="110">
        <v>14</v>
      </c>
      <c r="BT185" s="109">
        <v>12</v>
      </c>
      <c r="BU185" s="109">
        <v>51</v>
      </c>
      <c r="BV185" s="109">
        <v>72</v>
      </c>
      <c r="BW185" s="109">
        <v>1</v>
      </c>
      <c r="BX185" s="84">
        <f t="shared" si="265"/>
        <v>136</v>
      </c>
      <c r="BY185" s="111">
        <v>1</v>
      </c>
      <c r="BZ185" s="109">
        <v>11</v>
      </c>
      <c r="CA185" s="109">
        <v>1</v>
      </c>
      <c r="CB185" s="2">
        <v>3</v>
      </c>
      <c r="CC185" s="112">
        <f t="shared" si="266"/>
        <v>0.20689655172413793</v>
      </c>
      <c r="CD185" s="112">
        <f t="shared" si="267"/>
        <v>0.47663551401869159</v>
      </c>
      <c r="CE185" s="112">
        <f t="shared" si="268"/>
        <v>0.55605381165919288</v>
      </c>
      <c r="CF185" s="112">
        <f t="shared" si="269"/>
        <v>0.67878787878787883</v>
      </c>
      <c r="CG185" s="112">
        <f t="shared" si="270"/>
        <v>1.0517241379310345</v>
      </c>
      <c r="CH185" s="87">
        <f t="shared" si="271"/>
        <v>-3</v>
      </c>
      <c r="CI185" s="31">
        <f t="shared" si="272"/>
        <v>-3</v>
      </c>
      <c r="CJ185" s="31">
        <f t="shared" si="273"/>
        <v>0</v>
      </c>
      <c r="CK185" s="31">
        <f t="shared" si="274"/>
        <v>0</v>
      </c>
      <c r="CL185" s="31">
        <f t="shared" si="275"/>
        <v>0</v>
      </c>
      <c r="CM185" s="113">
        <f t="shared" si="276"/>
        <v>0</v>
      </c>
      <c r="CN185" s="31">
        <f t="shared" si="277"/>
        <v>0</v>
      </c>
      <c r="CO185" s="31">
        <f t="shared" si="278"/>
        <v>0</v>
      </c>
      <c r="CP185" s="31">
        <f t="shared" si="279"/>
        <v>0</v>
      </c>
      <c r="CQ185" s="31">
        <f t="shared" si="280"/>
        <v>0</v>
      </c>
      <c r="CU185" s="88">
        <f t="shared" si="264"/>
        <v>0</v>
      </c>
      <c r="DC185" s="88">
        <f t="shared" si="281"/>
        <v>0</v>
      </c>
      <c r="DH185" s="32">
        <v>1</v>
      </c>
      <c r="DI185" s="32">
        <v>5</v>
      </c>
      <c r="DJ185" s="32">
        <v>10</v>
      </c>
      <c r="DK185" s="88">
        <f t="shared" si="282"/>
        <v>83</v>
      </c>
      <c r="DL185" s="32">
        <v>9</v>
      </c>
      <c r="DM185" s="32">
        <v>27</v>
      </c>
      <c r="DN185" s="32">
        <v>46</v>
      </c>
      <c r="DO185" s="32">
        <v>1</v>
      </c>
      <c r="DP185" s="32">
        <v>3</v>
      </c>
      <c r="DQ185" s="32">
        <v>3</v>
      </c>
      <c r="DR185" s="32">
        <v>3</v>
      </c>
      <c r="DS185" s="88">
        <f t="shared" si="283"/>
        <v>37</v>
      </c>
      <c r="DT185" s="32">
        <v>3</v>
      </c>
      <c r="DU185" s="32">
        <v>22</v>
      </c>
      <c r="DV185" s="32">
        <v>12</v>
      </c>
      <c r="DW185" s="32">
        <v>0</v>
      </c>
      <c r="DX185" s="32">
        <v>1</v>
      </c>
      <c r="DY185" s="32">
        <v>1</v>
      </c>
      <c r="DZ185" s="32">
        <v>1</v>
      </c>
      <c r="EA185" s="88">
        <f t="shared" si="284"/>
        <v>16</v>
      </c>
      <c r="EC185" s="32">
        <v>2</v>
      </c>
      <c r="ED185" s="32">
        <v>14</v>
      </c>
      <c r="EI185" s="88">
        <f t="shared" si="285"/>
        <v>0</v>
      </c>
      <c r="EQ185" s="88">
        <f t="shared" si="286"/>
        <v>0</v>
      </c>
      <c r="EY185" s="88">
        <f t="shared" si="287"/>
        <v>0</v>
      </c>
      <c r="FG185" s="88">
        <f t="shared" si="288"/>
        <v>0</v>
      </c>
      <c r="FO185" s="88">
        <f t="shared" si="289"/>
        <v>0</v>
      </c>
      <c r="FW185" s="110">
        <f t="shared" si="290"/>
        <v>0</v>
      </c>
      <c r="GB185" s="110">
        <f t="shared" si="291"/>
        <v>0</v>
      </c>
      <c r="GC185" s="110">
        <f t="shared" si="292"/>
        <v>0</v>
      </c>
      <c r="GD185" s="110">
        <f t="shared" si="293"/>
        <v>0</v>
      </c>
      <c r="GE185" s="110">
        <f t="shared" si="294"/>
        <v>0</v>
      </c>
      <c r="GF185" s="110">
        <f t="shared" si="295"/>
        <v>0</v>
      </c>
      <c r="GG185" s="110">
        <f t="shared" si="296"/>
        <v>0</v>
      </c>
      <c r="GH185" s="110">
        <f t="shared" si="297"/>
        <v>0</v>
      </c>
      <c r="GI185" s="110">
        <f t="shared" si="298"/>
        <v>0</v>
      </c>
      <c r="GJ185" s="114">
        <f t="shared" si="262"/>
        <v>0.34938191281717629</v>
      </c>
      <c r="GK185" s="90">
        <f t="shared" si="263"/>
        <v>0.10569105691056911</v>
      </c>
      <c r="GL185" s="2" t="s">
        <v>1914</v>
      </c>
      <c r="GM185" s="92" t="s">
        <v>1843</v>
      </c>
      <c r="GN185" s="2" t="s">
        <v>1777</v>
      </c>
      <c r="GO185" s="2" t="s">
        <v>1874</v>
      </c>
      <c r="GP185" s="92" t="s">
        <v>1469</v>
      </c>
      <c r="GQ185" s="2" t="s">
        <v>1848</v>
      </c>
      <c r="GR185" s="115">
        <v>107</v>
      </c>
      <c r="GS185" s="31">
        <f t="shared" si="299"/>
        <v>5</v>
      </c>
      <c r="GT185" s="31">
        <f t="shared" si="300"/>
        <v>14</v>
      </c>
      <c r="GU185" s="31">
        <f t="shared" si="301"/>
        <v>9</v>
      </c>
      <c r="GV185" s="31">
        <f t="shared" si="302"/>
        <v>136</v>
      </c>
      <c r="GW185" s="31">
        <f t="shared" si="303"/>
        <v>73</v>
      </c>
      <c r="GX185" s="31">
        <f t="shared" si="304"/>
        <v>124</v>
      </c>
    </row>
    <row r="186" spans="1:206" ht="15.75" hidden="1" customHeight="1" x14ac:dyDescent="0.25">
      <c r="A186" s="22" t="s">
        <v>1114</v>
      </c>
      <c r="B186" s="2" t="s">
        <v>169</v>
      </c>
      <c r="C186" s="116" t="s">
        <v>175</v>
      </c>
      <c r="D186" s="35" t="s">
        <v>169</v>
      </c>
      <c r="E186" s="117">
        <v>26</v>
      </c>
      <c r="F186" s="117">
        <v>78</v>
      </c>
      <c r="G186" s="117">
        <v>141</v>
      </c>
      <c r="H186" s="117">
        <v>245</v>
      </c>
      <c r="I186" s="95">
        <v>12</v>
      </c>
      <c r="J186" s="118">
        <v>24</v>
      </c>
      <c r="K186" s="118">
        <v>53</v>
      </c>
      <c r="L186" s="118">
        <v>136</v>
      </c>
      <c r="M186" s="118">
        <v>213</v>
      </c>
      <c r="N186" s="119">
        <v>42</v>
      </c>
      <c r="O186" s="119">
        <v>4</v>
      </c>
      <c r="P186" s="120">
        <v>185</v>
      </c>
      <c r="Q186" s="120">
        <v>248</v>
      </c>
      <c r="R186" s="120">
        <v>175</v>
      </c>
      <c r="S186" s="70">
        <f t="shared" si="245"/>
        <v>0.12972972972972974</v>
      </c>
      <c r="T186" s="70">
        <f t="shared" si="246"/>
        <v>0.21370967741935484</v>
      </c>
      <c r="U186" s="70">
        <f t="shared" si="247"/>
        <v>0.28125</v>
      </c>
      <c r="V186" s="70">
        <f t="shared" si="248"/>
        <v>0.3475177304964539</v>
      </c>
      <c r="W186" s="70">
        <f t="shared" si="249"/>
        <v>0.53714285714285714</v>
      </c>
      <c r="X186" s="121">
        <v>257</v>
      </c>
      <c r="Y186" s="121">
        <v>185</v>
      </c>
      <c r="Z186" s="121">
        <v>248</v>
      </c>
      <c r="AA186" s="121">
        <v>175</v>
      </c>
      <c r="AB186" s="121">
        <v>41</v>
      </c>
      <c r="AC186" s="121">
        <v>39</v>
      </c>
      <c r="AD186" s="17">
        <v>9</v>
      </c>
      <c r="AE186" s="17">
        <v>17</v>
      </c>
      <c r="AF186" s="100">
        <v>17</v>
      </c>
      <c r="AG186" s="101">
        <v>21</v>
      </c>
      <c r="AH186" s="101">
        <v>90</v>
      </c>
      <c r="AI186" s="101">
        <v>141</v>
      </c>
      <c r="AJ186" s="101">
        <v>10</v>
      </c>
      <c r="AK186" s="101">
        <f t="shared" si="250"/>
        <v>262</v>
      </c>
      <c r="AL186" s="101">
        <f t="shared" si="251"/>
        <v>29</v>
      </c>
      <c r="AM186" s="101">
        <v>39</v>
      </c>
      <c r="AN186" s="102">
        <v>4</v>
      </c>
      <c r="AO186" s="103">
        <v>6</v>
      </c>
      <c r="AP186" s="74">
        <f t="shared" si="252"/>
        <v>0.11351351351351352</v>
      </c>
      <c r="AQ186" s="74">
        <f t="shared" si="253"/>
        <v>0.36290322580645162</v>
      </c>
      <c r="AR186" s="104">
        <f t="shared" si="254"/>
        <v>0.36677631578947367</v>
      </c>
      <c r="AS186" s="104">
        <f t="shared" si="255"/>
        <v>0.47754137115839246</v>
      </c>
      <c r="AT186" s="104">
        <f t="shared" si="256"/>
        <v>0.64</v>
      </c>
      <c r="AU186" s="105">
        <v>173</v>
      </c>
      <c r="AV186" s="105">
        <v>236</v>
      </c>
      <c r="AW186" s="105">
        <v>179</v>
      </c>
      <c r="AX186" s="100">
        <v>10</v>
      </c>
      <c r="AY186" s="106">
        <v>283</v>
      </c>
      <c r="AZ186" s="106">
        <v>27</v>
      </c>
      <c r="BA186" s="106">
        <v>78</v>
      </c>
      <c r="BB186" s="106">
        <v>171</v>
      </c>
      <c r="BC186" s="106">
        <v>7</v>
      </c>
      <c r="BD186" s="107">
        <v>35</v>
      </c>
      <c r="BE186" s="108">
        <v>6</v>
      </c>
      <c r="BF186" s="82">
        <f t="shared" si="257"/>
        <v>0.15083798882681565</v>
      </c>
      <c r="BG186" s="82">
        <f t="shared" si="258"/>
        <v>0.33050847457627119</v>
      </c>
      <c r="BH186" s="83">
        <f t="shared" si="259"/>
        <v>0.4098639455782313</v>
      </c>
      <c r="BI186" s="83">
        <f t="shared" si="260"/>
        <v>0.52322738386308065</v>
      </c>
      <c r="BJ186" s="83">
        <f t="shared" si="261"/>
        <v>0.78612716763005785</v>
      </c>
      <c r="BK186" s="2">
        <v>179</v>
      </c>
      <c r="BL186" s="2">
        <v>227</v>
      </c>
      <c r="BM186" s="2">
        <v>161</v>
      </c>
      <c r="BN186" s="2">
        <v>113</v>
      </c>
      <c r="BO186" s="2">
        <v>59</v>
      </c>
      <c r="BP186" s="2">
        <v>54</v>
      </c>
      <c r="BQ186" s="109">
        <v>9</v>
      </c>
      <c r="BR186" s="109">
        <v>17</v>
      </c>
      <c r="BS186" s="110">
        <v>19</v>
      </c>
      <c r="BT186" s="109">
        <v>16</v>
      </c>
      <c r="BU186" s="109">
        <v>84</v>
      </c>
      <c r="BV186" s="109">
        <v>166</v>
      </c>
      <c r="BW186" s="109">
        <v>15</v>
      </c>
      <c r="BX186" s="84">
        <f t="shared" si="265"/>
        <v>281</v>
      </c>
      <c r="BY186" s="111">
        <v>1</v>
      </c>
      <c r="BZ186" s="109">
        <v>40</v>
      </c>
      <c r="CA186" s="109">
        <v>15</v>
      </c>
      <c r="CB186" s="2">
        <v>12</v>
      </c>
      <c r="CC186" s="112">
        <f t="shared" si="266"/>
        <v>8.9385474860335198E-2</v>
      </c>
      <c r="CD186" s="112">
        <f t="shared" si="267"/>
        <v>0.37004405286343611</v>
      </c>
      <c r="CE186" s="112">
        <f t="shared" si="268"/>
        <v>0.3985890652557319</v>
      </c>
      <c r="CF186" s="112">
        <f t="shared" si="269"/>
        <v>0.54123711340206182</v>
      </c>
      <c r="CG186" s="112">
        <f t="shared" si="270"/>
        <v>0.78260869565217395</v>
      </c>
      <c r="CH186" s="87">
        <f t="shared" si="271"/>
        <v>35</v>
      </c>
      <c r="CI186" s="31">
        <f t="shared" si="272"/>
        <v>42</v>
      </c>
      <c r="CJ186" s="31">
        <f t="shared" si="273"/>
        <v>1</v>
      </c>
      <c r="CK186" s="31">
        <f t="shared" si="274"/>
        <v>2</v>
      </c>
      <c r="CL186" s="31">
        <f t="shared" si="275"/>
        <v>3</v>
      </c>
      <c r="CM186" s="113">
        <f t="shared" si="276"/>
        <v>27</v>
      </c>
      <c r="CN186" s="31">
        <f t="shared" si="277"/>
        <v>1</v>
      </c>
      <c r="CO186" s="31">
        <f t="shared" si="278"/>
        <v>8</v>
      </c>
      <c r="CP186" s="31">
        <f t="shared" si="279"/>
        <v>17</v>
      </c>
      <c r="CQ186" s="31">
        <f t="shared" si="280"/>
        <v>1</v>
      </c>
      <c r="CR186" s="32">
        <v>1</v>
      </c>
      <c r="CS186" s="32">
        <v>2</v>
      </c>
      <c r="CT186" s="32">
        <v>3</v>
      </c>
      <c r="CU186" s="88">
        <f t="shared" si="264"/>
        <v>27</v>
      </c>
      <c r="CV186" s="32">
        <v>1</v>
      </c>
      <c r="CW186" s="32">
        <v>8</v>
      </c>
      <c r="CX186" s="32">
        <v>17</v>
      </c>
      <c r="CY186" s="32">
        <v>1</v>
      </c>
      <c r="DC186" s="88">
        <f t="shared" si="281"/>
        <v>0</v>
      </c>
      <c r="DH186" s="32">
        <v>1</v>
      </c>
      <c r="DI186" s="32">
        <v>7</v>
      </c>
      <c r="DJ186" s="32">
        <v>7</v>
      </c>
      <c r="DK186" s="88">
        <f t="shared" si="282"/>
        <v>127</v>
      </c>
      <c r="DL186" s="32">
        <v>14</v>
      </c>
      <c r="DM186" s="32">
        <v>50</v>
      </c>
      <c r="DN186" s="32">
        <v>54</v>
      </c>
      <c r="DO186" s="32">
        <v>9</v>
      </c>
      <c r="DP186" s="32">
        <v>6</v>
      </c>
      <c r="DQ186" s="32">
        <v>7</v>
      </c>
      <c r="DR186" s="32">
        <v>8</v>
      </c>
      <c r="DS186" s="88">
        <f t="shared" si="283"/>
        <v>118</v>
      </c>
      <c r="DT186" s="32">
        <v>1</v>
      </c>
      <c r="DU186" s="32">
        <v>21</v>
      </c>
      <c r="DV186" s="32">
        <v>90</v>
      </c>
      <c r="DW186" s="32">
        <v>6</v>
      </c>
      <c r="EA186" s="88">
        <f t="shared" si="284"/>
        <v>0</v>
      </c>
      <c r="EI186" s="88">
        <f t="shared" si="285"/>
        <v>0</v>
      </c>
      <c r="EQ186" s="88">
        <f t="shared" si="286"/>
        <v>0</v>
      </c>
      <c r="EV186" s="32">
        <v>1</v>
      </c>
      <c r="EW186" s="32">
        <v>1</v>
      </c>
      <c r="EX186" s="32">
        <v>1</v>
      </c>
      <c r="EY186" s="88">
        <f t="shared" si="287"/>
        <v>10</v>
      </c>
      <c r="EZ186" s="32">
        <v>0</v>
      </c>
      <c r="FA186" s="32">
        <v>5</v>
      </c>
      <c r="FB186" s="32">
        <v>5</v>
      </c>
      <c r="FC186" s="32">
        <v>0</v>
      </c>
      <c r="FG186" s="88">
        <f t="shared" si="288"/>
        <v>0</v>
      </c>
      <c r="FO186" s="88">
        <f t="shared" si="289"/>
        <v>0</v>
      </c>
      <c r="FW186" s="110">
        <f t="shared" si="290"/>
        <v>0</v>
      </c>
      <c r="GB186" s="110">
        <f t="shared" si="291"/>
        <v>1</v>
      </c>
      <c r="GC186" s="110">
        <f t="shared" si="292"/>
        <v>1</v>
      </c>
      <c r="GD186" s="110">
        <f t="shared" si="293"/>
        <v>1</v>
      </c>
      <c r="GE186" s="110">
        <f t="shared" si="294"/>
        <v>10</v>
      </c>
      <c r="GF186" s="110">
        <f t="shared" si="295"/>
        <v>0</v>
      </c>
      <c r="GG186" s="110">
        <f t="shared" si="296"/>
        <v>5</v>
      </c>
      <c r="GH186" s="110">
        <f t="shared" si="297"/>
        <v>5</v>
      </c>
      <c r="GI186" s="110">
        <f t="shared" si="298"/>
        <v>0</v>
      </c>
      <c r="GJ186" s="114">
        <f t="shared" si="262"/>
        <v>0.45698427382053658</v>
      </c>
      <c r="GK186" s="90">
        <f t="shared" si="263"/>
        <v>-7.0671378091872791E-3</v>
      </c>
      <c r="GL186" s="2" t="s">
        <v>1891</v>
      </c>
      <c r="GM186" s="92" t="s">
        <v>1634</v>
      </c>
      <c r="GN186" s="92" t="s">
        <v>2233</v>
      </c>
      <c r="GO186" s="92" t="s">
        <v>2162</v>
      </c>
      <c r="GP186" s="92" t="s">
        <v>1871</v>
      </c>
      <c r="GQ186" s="2" t="s">
        <v>1446</v>
      </c>
      <c r="GR186" s="115">
        <v>235</v>
      </c>
      <c r="GS186" s="31">
        <f t="shared" si="299"/>
        <v>7</v>
      </c>
      <c r="GT186" s="31">
        <f t="shared" si="300"/>
        <v>15</v>
      </c>
      <c r="GU186" s="31">
        <f t="shared" si="301"/>
        <v>14</v>
      </c>
      <c r="GV186" s="31">
        <f t="shared" si="302"/>
        <v>245</v>
      </c>
      <c r="GW186" s="31">
        <f t="shared" si="303"/>
        <v>159</v>
      </c>
      <c r="GX186" s="31">
        <f t="shared" si="304"/>
        <v>230</v>
      </c>
    </row>
    <row r="187" spans="1:206" ht="15.75" hidden="1" customHeight="1" x14ac:dyDescent="0.25">
      <c r="A187" s="22" t="s">
        <v>1114</v>
      </c>
      <c r="B187" s="2" t="s">
        <v>169</v>
      </c>
      <c r="C187" s="116" t="s">
        <v>1054</v>
      </c>
      <c r="D187" s="35" t="s">
        <v>169</v>
      </c>
      <c r="E187" s="117">
        <v>0</v>
      </c>
      <c r="F187" s="117">
        <v>9</v>
      </c>
      <c r="G187" s="117">
        <v>6</v>
      </c>
      <c r="H187" s="117">
        <v>15</v>
      </c>
      <c r="I187" s="95">
        <v>1</v>
      </c>
      <c r="J187" s="118">
        <v>1</v>
      </c>
      <c r="K187" s="118">
        <v>5</v>
      </c>
      <c r="L187" s="118">
        <v>8</v>
      </c>
      <c r="M187" s="118">
        <v>14</v>
      </c>
      <c r="N187" s="119">
        <v>1</v>
      </c>
      <c r="O187" s="119">
        <v>2</v>
      </c>
      <c r="P187" s="120">
        <v>23</v>
      </c>
      <c r="Q187" s="120">
        <v>21</v>
      </c>
      <c r="R187" s="120">
        <v>25</v>
      </c>
      <c r="S187" s="70">
        <f t="shared" si="245"/>
        <v>4.3478260869565216E-2</v>
      </c>
      <c r="T187" s="70">
        <f t="shared" si="246"/>
        <v>0.23809523809523808</v>
      </c>
      <c r="U187" s="70">
        <f t="shared" si="247"/>
        <v>0.18840579710144928</v>
      </c>
      <c r="V187" s="70">
        <f t="shared" si="248"/>
        <v>0.2608695652173913</v>
      </c>
      <c r="W187" s="70">
        <f t="shared" si="249"/>
        <v>0.28000000000000003</v>
      </c>
      <c r="X187" s="121">
        <v>26</v>
      </c>
      <c r="Y187" s="121">
        <v>23</v>
      </c>
      <c r="Z187" s="121">
        <v>21</v>
      </c>
      <c r="AA187" s="121">
        <v>25</v>
      </c>
      <c r="AB187" s="121">
        <v>6</v>
      </c>
      <c r="AC187" s="121">
        <v>9</v>
      </c>
      <c r="AD187" s="17">
        <v>1</v>
      </c>
      <c r="AE187" s="17">
        <v>1</v>
      </c>
      <c r="AF187" s="100">
        <v>1</v>
      </c>
      <c r="AG187" s="101">
        <v>0</v>
      </c>
      <c r="AH187" s="101">
        <v>9</v>
      </c>
      <c r="AI187" s="101">
        <v>14</v>
      </c>
      <c r="AJ187" s="101">
        <v>1</v>
      </c>
      <c r="AK187" s="101">
        <f t="shared" si="250"/>
        <v>24</v>
      </c>
      <c r="AL187" s="101">
        <f t="shared" si="251"/>
        <v>2</v>
      </c>
      <c r="AM187" s="101">
        <v>3</v>
      </c>
      <c r="AN187" s="101"/>
      <c r="AO187" s="103">
        <v>0</v>
      </c>
      <c r="AP187" s="74">
        <f t="shared" si="252"/>
        <v>0</v>
      </c>
      <c r="AQ187" s="74">
        <f t="shared" si="253"/>
        <v>0.42857142857142855</v>
      </c>
      <c r="AR187" s="104">
        <f t="shared" si="254"/>
        <v>0.30434782608695654</v>
      </c>
      <c r="AS187" s="104">
        <f t="shared" si="255"/>
        <v>0.45652173913043476</v>
      </c>
      <c r="AT187" s="104">
        <f t="shared" si="256"/>
        <v>0.48</v>
      </c>
      <c r="AU187" s="105">
        <v>12</v>
      </c>
      <c r="AV187" s="105">
        <v>21</v>
      </c>
      <c r="AW187" s="105">
        <v>15</v>
      </c>
      <c r="AX187" s="100">
        <v>1</v>
      </c>
      <c r="AY187" s="106">
        <v>22</v>
      </c>
      <c r="AZ187" s="106">
        <v>0</v>
      </c>
      <c r="BA187" s="106">
        <v>8</v>
      </c>
      <c r="BB187" s="106">
        <v>13</v>
      </c>
      <c r="BC187" s="106">
        <v>1</v>
      </c>
      <c r="BD187" s="107">
        <v>6</v>
      </c>
      <c r="BE187" s="108">
        <v>1</v>
      </c>
      <c r="BF187" s="82">
        <f t="shared" si="257"/>
        <v>0</v>
      </c>
      <c r="BG187" s="82">
        <f t="shared" si="258"/>
        <v>0.38095238095238093</v>
      </c>
      <c r="BH187" s="83">
        <f t="shared" si="259"/>
        <v>0.3125</v>
      </c>
      <c r="BI187" s="83">
        <f t="shared" si="260"/>
        <v>0.45454545454545453</v>
      </c>
      <c r="BJ187" s="83">
        <f t="shared" si="261"/>
        <v>0.58333333333333337</v>
      </c>
      <c r="BK187" s="2">
        <v>26</v>
      </c>
      <c r="BL187" s="2">
        <v>30</v>
      </c>
      <c r="BM187" s="2">
        <v>19</v>
      </c>
      <c r="BN187" s="2">
        <v>13</v>
      </c>
      <c r="BO187" s="2">
        <v>7</v>
      </c>
      <c r="BP187" s="2">
        <v>7</v>
      </c>
      <c r="BQ187" s="109">
        <v>1</v>
      </c>
      <c r="BR187" s="109">
        <v>1</v>
      </c>
      <c r="BS187" s="110">
        <v>1</v>
      </c>
      <c r="BT187" s="109">
        <v>0</v>
      </c>
      <c r="BU187" s="109">
        <v>5</v>
      </c>
      <c r="BV187" s="109">
        <v>17</v>
      </c>
      <c r="BW187" s="109">
        <v>0</v>
      </c>
      <c r="BX187" s="84">
        <f t="shared" si="265"/>
        <v>22</v>
      </c>
      <c r="BY187" s="111">
        <v>0</v>
      </c>
      <c r="BZ187" s="109">
        <v>7</v>
      </c>
      <c r="CA187" s="109">
        <v>0</v>
      </c>
      <c r="CB187" s="2">
        <v>4</v>
      </c>
      <c r="CC187" s="112">
        <f t="shared" si="266"/>
        <v>0</v>
      </c>
      <c r="CD187" s="112">
        <f t="shared" si="267"/>
        <v>0.16666666666666666</v>
      </c>
      <c r="CE187" s="112">
        <f t="shared" si="268"/>
        <v>0.2</v>
      </c>
      <c r="CF187" s="112">
        <f t="shared" si="269"/>
        <v>0.30612244897959184</v>
      </c>
      <c r="CG187" s="112">
        <f t="shared" si="270"/>
        <v>0.52631578947368418</v>
      </c>
      <c r="CH187" s="87">
        <f t="shared" si="271"/>
        <v>9</v>
      </c>
      <c r="CI187" s="31">
        <f t="shared" si="272"/>
        <v>5</v>
      </c>
      <c r="CJ187" s="31">
        <f t="shared" si="273"/>
        <v>0</v>
      </c>
      <c r="CK187" s="31">
        <f t="shared" si="274"/>
        <v>0</v>
      </c>
      <c r="CL187" s="31">
        <f t="shared" si="275"/>
        <v>0</v>
      </c>
      <c r="CM187" s="113">
        <f t="shared" si="276"/>
        <v>0</v>
      </c>
      <c r="CN187" s="31">
        <f t="shared" si="277"/>
        <v>0</v>
      </c>
      <c r="CO187" s="31">
        <f t="shared" si="278"/>
        <v>0</v>
      </c>
      <c r="CP187" s="31">
        <f t="shared" si="279"/>
        <v>0</v>
      </c>
      <c r="CQ187" s="31">
        <f t="shared" si="280"/>
        <v>0</v>
      </c>
      <c r="CU187" s="88">
        <f t="shared" si="264"/>
        <v>0</v>
      </c>
      <c r="DC187" s="88">
        <f t="shared" si="281"/>
        <v>0</v>
      </c>
      <c r="DK187" s="88">
        <f t="shared" si="282"/>
        <v>0</v>
      </c>
      <c r="DP187" s="32">
        <v>1</v>
      </c>
      <c r="DQ187" s="32">
        <v>1</v>
      </c>
      <c r="DR187" s="32">
        <v>1</v>
      </c>
      <c r="DS187" s="88">
        <f t="shared" si="283"/>
        <v>22</v>
      </c>
      <c r="DT187" s="32">
        <v>0</v>
      </c>
      <c r="DU187" s="32">
        <v>5</v>
      </c>
      <c r="DV187" s="32">
        <v>17</v>
      </c>
      <c r="DW187" s="32">
        <v>0</v>
      </c>
      <c r="EA187" s="88">
        <f t="shared" si="284"/>
        <v>0</v>
      </c>
      <c r="EI187" s="88">
        <f t="shared" si="285"/>
        <v>0</v>
      </c>
      <c r="EQ187" s="88">
        <f t="shared" si="286"/>
        <v>0</v>
      </c>
      <c r="EY187" s="88">
        <f t="shared" si="287"/>
        <v>0</v>
      </c>
      <c r="FG187" s="88">
        <f t="shared" si="288"/>
        <v>0</v>
      </c>
      <c r="FO187" s="88">
        <f t="shared" si="289"/>
        <v>0</v>
      </c>
      <c r="FW187" s="110">
        <f t="shared" si="290"/>
        <v>0</v>
      </c>
      <c r="GB187" s="110">
        <f t="shared" si="291"/>
        <v>0</v>
      </c>
      <c r="GC187" s="110">
        <f t="shared" si="292"/>
        <v>0</v>
      </c>
      <c r="GD187" s="110">
        <f t="shared" si="293"/>
        <v>0</v>
      </c>
      <c r="GE187" s="110">
        <f t="shared" si="294"/>
        <v>0</v>
      </c>
      <c r="GF187" s="110">
        <f t="shared" si="295"/>
        <v>0</v>
      </c>
      <c r="GG187" s="110">
        <f t="shared" si="296"/>
        <v>0</v>
      </c>
      <c r="GH187" s="110">
        <f t="shared" si="297"/>
        <v>0</v>
      </c>
      <c r="GI187" s="110">
        <f t="shared" si="298"/>
        <v>0</v>
      </c>
      <c r="GJ187" s="114">
        <f t="shared" si="262"/>
        <v>0.87969924812030043</v>
      </c>
      <c r="GK187" s="90">
        <f t="shared" si="263"/>
        <v>0</v>
      </c>
      <c r="GL187" s="2" t="s">
        <v>1933</v>
      </c>
      <c r="GM187" s="92" t="s">
        <v>1568</v>
      </c>
      <c r="GN187" s="2" t="s">
        <v>2063</v>
      </c>
      <c r="GO187" s="92" t="s">
        <v>1928</v>
      </c>
      <c r="GP187" s="2" t="s">
        <v>2315</v>
      </c>
      <c r="GQ187" s="2" t="s">
        <v>2218</v>
      </c>
      <c r="GR187" s="115">
        <v>30</v>
      </c>
      <c r="GS187" s="31">
        <f t="shared" si="299"/>
        <v>1</v>
      </c>
      <c r="GT187" s="31">
        <f t="shared" si="300"/>
        <v>1</v>
      </c>
      <c r="GU187" s="31">
        <f t="shared" si="301"/>
        <v>1</v>
      </c>
      <c r="GV187" s="31">
        <f t="shared" si="302"/>
        <v>22</v>
      </c>
      <c r="GW187" s="31">
        <f t="shared" si="303"/>
        <v>17</v>
      </c>
      <c r="GX187" s="31">
        <f t="shared" si="304"/>
        <v>22</v>
      </c>
    </row>
    <row r="188" spans="1:206" ht="15.75" hidden="1" customHeight="1" x14ac:dyDescent="0.25">
      <c r="A188" s="22" t="s">
        <v>1117</v>
      </c>
      <c r="B188" s="2" t="s">
        <v>176</v>
      </c>
      <c r="C188" s="116" t="s">
        <v>177</v>
      </c>
      <c r="D188" s="35" t="s">
        <v>176</v>
      </c>
      <c r="E188" s="117">
        <v>19</v>
      </c>
      <c r="F188" s="117">
        <v>40</v>
      </c>
      <c r="G188" s="117">
        <v>19</v>
      </c>
      <c r="H188" s="117">
        <v>78</v>
      </c>
      <c r="I188" s="95">
        <v>6</v>
      </c>
      <c r="J188" s="118">
        <v>7</v>
      </c>
      <c r="K188" s="118">
        <v>46</v>
      </c>
      <c r="L188" s="118">
        <v>24</v>
      </c>
      <c r="M188" s="118">
        <v>77</v>
      </c>
      <c r="N188" s="119">
        <v>2</v>
      </c>
      <c r="O188" s="119">
        <v>16</v>
      </c>
      <c r="P188" s="120">
        <v>104</v>
      </c>
      <c r="Q188" s="120">
        <v>119</v>
      </c>
      <c r="R188" s="120">
        <v>104</v>
      </c>
      <c r="S188" s="70">
        <f t="shared" si="245"/>
        <v>6.7307692307692304E-2</v>
      </c>
      <c r="T188" s="70">
        <f t="shared" si="246"/>
        <v>0.38655462184873951</v>
      </c>
      <c r="U188" s="70">
        <f t="shared" si="247"/>
        <v>0.22935779816513763</v>
      </c>
      <c r="V188" s="70">
        <f t="shared" si="248"/>
        <v>0.30493273542600896</v>
      </c>
      <c r="W188" s="70">
        <f t="shared" si="249"/>
        <v>0.21153846153846154</v>
      </c>
      <c r="X188" s="121">
        <v>132</v>
      </c>
      <c r="Y188" s="121">
        <v>104</v>
      </c>
      <c r="Z188" s="121">
        <v>119</v>
      </c>
      <c r="AA188" s="121">
        <v>104</v>
      </c>
      <c r="AB188" s="121">
        <v>28</v>
      </c>
      <c r="AC188" s="121">
        <v>31</v>
      </c>
      <c r="AD188" s="17">
        <v>4</v>
      </c>
      <c r="AE188" s="17">
        <v>8</v>
      </c>
      <c r="AF188" s="100">
        <v>6</v>
      </c>
      <c r="AG188" s="101">
        <v>8</v>
      </c>
      <c r="AH188" s="101">
        <v>33</v>
      </c>
      <c r="AI188" s="101">
        <v>20</v>
      </c>
      <c r="AJ188" s="101">
        <v>2</v>
      </c>
      <c r="AK188" s="101">
        <f t="shared" si="250"/>
        <v>63</v>
      </c>
      <c r="AL188" s="101">
        <f t="shared" si="251"/>
        <v>0</v>
      </c>
      <c r="AM188" s="101">
        <v>2</v>
      </c>
      <c r="AN188" s="102">
        <v>19</v>
      </c>
      <c r="AO188" s="103">
        <v>21</v>
      </c>
      <c r="AP188" s="74">
        <f t="shared" si="252"/>
        <v>7.6923076923076927E-2</v>
      </c>
      <c r="AQ188" s="74">
        <f t="shared" si="253"/>
        <v>0.27731092436974791</v>
      </c>
      <c r="AR188" s="104">
        <f t="shared" si="254"/>
        <v>0.18654434250764526</v>
      </c>
      <c r="AS188" s="104">
        <f t="shared" si="255"/>
        <v>0.23766816143497757</v>
      </c>
      <c r="AT188" s="104">
        <f t="shared" si="256"/>
        <v>0.19230769230769232</v>
      </c>
      <c r="AU188" s="105">
        <v>94</v>
      </c>
      <c r="AV188" s="105">
        <v>129</v>
      </c>
      <c r="AW188" s="105">
        <v>119</v>
      </c>
      <c r="AX188" s="100">
        <v>7</v>
      </c>
      <c r="AY188" s="106">
        <v>71</v>
      </c>
      <c r="AZ188" s="106">
        <v>12</v>
      </c>
      <c r="BA188" s="106">
        <v>35</v>
      </c>
      <c r="BB188" s="106">
        <v>24</v>
      </c>
      <c r="BC188" s="106">
        <v>0</v>
      </c>
      <c r="BD188" s="107">
        <v>0</v>
      </c>
      <c r="BE188" s="108">
        <v>15</v>
      </c>
      <c r="BF188" s="82">
        <f t="shared" si="257"/>
        <v>0.10084033613445378</v>
      </c>
      <c r="BG188" s="82">
        <f t="shared" si="258"/>
        <v>0.27131782945736432</v>
      </c>
      <c r="BH188" s="83">
        <f t="shared" si="259"/>
        <v>0.20760233918128654</v>
      </c>
      <c r="BI188" s="83">
        <f t="shared" si="260"/>
        <v>0.26457399103139012</v>
      </c>
      <c r="BJ188" s="83">
        <f t="shared" si="261"/>
        <v>0.25531914893617019</v>
      </c>
      <c r="BK188" s="2">
        <v>99</v>
      </c>
      <c r="BL188" s="2">
        <v>110</v>
      </c>
      <c r="BM188" s="2">
        <v>100</v>
      </c>
      <c r="BN188" s="2">
        <v>73</v>
      </c>
      <c r="BO188" s="2">
        <v>32</v>
      </c>
      <c r="BP188" s="2">
        <v>29</v>
      </c>
      <c r="BQ188" s="109">
        <v>7</v>
      </c>
      <c r="BR188" s="109">
        <v>9</v>
      </c>
      <c r="BS188" s="110">
        <v>9</v>
      </c>
      <c r="BT188" s="109">
        <v>19</v>
      </c>
      <c r="BU188" s="109">
        <v>66</v>
      </c>
      <c r="BV188" s="109">
        <v>39</v>
      </c>
      <c r="BW188" s="109">
        <v>0</v>
      </c>
      <c r="BX188" s="84">
        <f t="shared" si="265"/>
        <v>124</v>
      </c>
      <c r="BY188" s="111">
        <v>18</v>
      </c>
      <c r="BZ188" s="109">
        <v>5</v>
      </c>
      <c r="CA188" s="109">
        <v>0</v>
      </c>
      <c r="CB188" s="2">
        <v>27</v>
      </c>
      <c r="CC188" s="112">
        <f t="shared" si="266"/>
        <v>0.19191919191919191</v>
      </c>
      <c r="CD188" s="112">
        <f t="shared" si="267"/>
        <v>0.6</v>
      </c>
      <c r="CE188" s="112">
        <f t="shared" si="268"/>
        <v>0.38511326860841422</v>
      </c>
      <c r="CF188" s="112">
        <f t="shared" si="269"/>
        <v>0.47619047619047616</v>
      </c>
      <c r="CG188" s="112">
        <f t="shared" si="270"/>
        <v>0.34</v>
      </c>
      <c r="CH188" s="87">
        <f t="shared" si="271"/>
        <v>66</v>
      </c>
      <c r="CI188" s="31">
        <f t="shared" si="272"/>
        <v>66</v>
      </c>
      <c r="CJ188" s="31">
        <f t="shared" si="273"/>
        <v>0</v>
      </c>
      <c r="CK188" s="31">
        <f t="shared" si="274"/>
        <v>0</v>
      </c>
      <c r="CL188" s="31">
        <f t="shared" si="275"/>
        <v>0</v>
      </c>
      <c r="CM188" s="113">
        <f t="shared" si="276"/>
        <v>0</v>
      </c>
      <c r="CN188" s="31">
        <f t="shared" si="277"/>
        <v>0</v>
      </c>
      <c r="CO188" s="31">
        <f t="shared" si="278"/>
        <v>0</v>
      </c>
      <c r="CP188" s="31">
        <f t="shared" si="279"/>
        <v>0</v>
      </c>
      <c r="CQ188" s="31">
        <f t="shared" si="280"/>
        <v>0</v>
      </c>
      <c r="CU188" s="88">
        <f t="shared" si="264"/>
        <v>0</v>
      </c>
      <c r="DC188" s="88">
        <f t="shared" si="281"/>
        <v>0</v>
      </c>
      <c r="DH188" s="32">
        <v>1</v>
      </c>
      <c r="DI188" s="32">
        <v>2</v>
      </c>
      <c r="DJ188" s="32">
        <v>3</v>
      </c>
      <c r="DK188" s="88">
        <f t="shared" si="282"/>
        <v>43</v>
      </c>
      <c r="DL188" s="32">
        <v>6</v>
      </c>
      <c r="DM188" s="32">
        <v>17</v>
      </c>
      <c r="DN188" s="32">
        <v>20</v>
      </c>
      <c r="DO188" s="32">
        <v>0</v>
      </c>
      <c r="DP188" s="32">
        <v>6</v>
      </c>
      <c r="DQ188" s="32">
        <v>7</v>
      </c>
      <c r="DR188" s="32">
        <v>6</v>
      </c>
      <c r="DS188" s="88">
        <f t="shared" si="283"/>
        <v>81</v>
      </c>
      <c r="DT188" s="32">
        <v>13</v>
      </c>
      <c r="DU188" s="32">
        <v>49</v>
      </c>
      <c r="DV188" s="32">
        <v>19</v>
      </c>
      <c r="DW188" s="32">
        <v>0</v>
      </c>
      <c r="EA188" s="88">
        <f t="shared" si="284"/>
        <v>0</v>
      </c>
      <c r="EI188" s="88">
        <f t="shared" si="285"/>
        <v>0</v>
      </c>
      <c r="EQ188" s="88">
        <f t="shared" si="286"/>
        <v>0</v>
      </c>
      <c r="EY188" s="88">
        <f t="shared" si="287"/>
        <v>0</v>
      </c>
      <c r="FG188" s="88">
        <f t="shared" si="288"/>
        <v>0</v>
      </c>
      <c r="FO188" s="88">
        <f t="shared" si="289"/>
        <v>0</v>
      </c>
      <c r="FW188" s="110">
        <f t="shared" si="290"/>
        <v>0</v>
      </c>
      <c r="GB188" s="110">
        <f t="shared" si="291"/>
        <v>0</v>
      </c>
      <c r="GC188" s="110">
        <f t="shared" si="292"/>
        <v>0</v>
      </c>
      <c r="GD188" s="110">
        <f t="shared" si="293"/>
        <v>0</v>
      </c>
      <c r="GE188" s="110">
        <f t="shared" si="294"/>
        <v>0</v>
      </c>
      <c r="GF188" s="110">
        <f t="shared" si="295"/>
        <v>0</v>
      </c>
      <c r="GG188" s="110">
        <f t="shared" si="296"/>
        <v>0</v>
      </c>
      <c r="GH188" s="110">
        <f t="shared" si="297"/>
        <v>0</v>
      </c>
      <c r="GI188" s="110">
        <f t="shared" si="298"/>
        <v>0</v>
      </c>
      <c r="GJ188" s="114">
        <f t="shared" si="262"/>
        <v>0.60727272727272741</v>
      </c>
      <c r="GK188" s="90">
        <f t="shared" si="263"/>
        <v>0.74647887323943662</v>
      </c>
      <c r="GL188" s="2" t="s">
        <v>1409</v>
      </c>
      <c r="GM188" s="2" t="s">
        <v>1410</v>
      </c>
      <c r="GN188" s="92" t="s">
        <v>1411</v>
      </c>
      <c r="GO188" s="2" t="s">
        <v>1412</v>
      </c>
      <c r="GP188" s="2" t="s">
        <v>1413</v>
      </c>
      <c r="GQ188" s="2" t="s">
        <v>1414</v>
      </c>
      <c r="GR188" s="115">
        <v>116</v>
      </c>
      <c r="GS188" s="31">
        <f t="shared" si="299"/>
        <v>7</v>
      </c>
      <c r="GT188" s="31">
        <f t="shared" si="300"/>
        <v>9</v>
      </c>
      <c r="GU188" s="31">
        <f t="shared" si="301"/>
        <v>9</v>
      </c>
      <c r="GV188" s="31">
        <f t="shared" si="302"/>
        <v>124</v>
      </c>
      <c r="GW188" s="31">
        <f t="shared" si="303"/>
        <v>39</v>
      </c>
      <c r="GX188" s="31">
        <f t="shared" si="304"/>
        <v>105</v>
      </c>
    </row>
    <row r="189" spans="1:206" ht="15.75" hidden="1" customHeight="1" x14ac:dyDescent="0.25">
      <c r="A189" s="22" t="s">
        <v>1117</v>
      </c>
      <c r="B189" s="2" t="s">
        <v>176</v>
      </c>
      <c r="C189" s="116" t="s">
        <v>178</v>
      </c>
      <c r="D189" s="35" t="s">
        <v>176</v>
      </c>
      <c r="E189" s="117">
        <v>23</v>
      </c>
      <c r="F189" s="117">
        <v>186</v>
      </c>
      <c r="G189" s="117">
        <v>165</v>
      </c>
      <c r="H189" s="117">
        <v>374</v>
      </c>
      <c r="I189" s="95">
        <v>18</v>
      </c>
      <c r="J189" s="118">
        <v>11</v>
      </c>
      <c r="K189" s="118">
        <v>157</v>
      </c>
      <c r="L189" s="118">
        <v>175</v>
      </c>
      <c r="M189" s="118">
        <v>343</v>
      </c>
      <c r="N189" s="119">
        <v>12</v>
      </c>
      <c r="O189" s="119">
        <v>77</v>
      </c>
      <c r="P189" s="120">
        <v>453</v>
      </c>
      <c r="Q189" s="120">
        <v>568</v>
      </c>
      <c r="R189" s="120">
        <v>464</v>
      </c>
      <c r="S189" s="70">
        <f t="shared" si="245"/>
        <v>2.4282560706401765E-2</v>
      </c>
      <c r="T189" s="70">
        <f t="shared" si="246"/>
        <v>0.27640845070422537</v>
      </c>
      <c r="U189" s="70">
        <f t="shared" si="247"/>
        <v>0.2228956228956229</v>
      </c>
      <c r="V189" s="70">
        <f t="shared" si="248"/>
        <v>0.31007751937984496</v>
      </c>
      <c r="W189" s="70">
        <f t="shared" si="249"/>
        <v>0.35129310344827586</v>
      </c>
      <c r="X189" s="121">
        <v>590</v>
      </c>
      <c r="Y189" s="121">
        <v>453</v>
      </c>
      <c r="Z189" s="121">
        <v>568</v>
      </c>
      <c r="AA189" s="121">
        <v>464</v>
      </c>
      <c r="AB189" s="121">
        <v>135</v>
      </c>
      <c r="AC189" s="121">
        <v>132</v>
      </c>
      <c r="AD189" s="17">
        <v>7</v>
      </c>
      <c r="AE189" s="17">
        <v>18</v>
      </c>
      <c r="AF189" s="100">
        <v>17</v>
      </c>
      <c r="AG189" s="101">
        <v>10</v>
      </c>
      <c r="AH189" s="101">
        <v>104</v>
      </c>
      <c r="AI189" s="101">
        <v>164</v>
      </c>
      <c r="AJ189" s="101">
        <v>2</v>
      </c>
      <c r="AK189" s="101">
        <f t="shared" si="250"/>
        <v>280</v>
      </c>
      <c r="AL189" s="101">
        <f t="shared" si="251"/>
        <v>5</v>
      </c>
      <c r="AM189" s="101">
        <v>7</v>
      </c>
      <c r="AN189" s="102">
        <v>46</v>
      </c>
      <c r="AO189" s="103">
        <v>125</v>
      </c>
      <c r="AP189" s="74">
        <f t="shared" si="252"/>
        <v>2.2075055187637971E-2</v>
      </c>
      <c r="AQ189" s="74">
        <f t="shared" si="253"/>
        <v>0.18309859154929578</v>
      </c>
      <c r="AR189" s="104">
        <f t="shared" si="254"/>
        <v>0.18383838383838383</v>
      </c>
      <c r="AS189" s="104">
        <f t="shared" si="255"/>
        <v>0.25484496124031009</v>
      </c>
      <c r="AT189" s="104">
        <f t="shared" si="256"/>
        <v>0.34267241379310343</v>
      </c>
      <c r="AU189" s="105">
        <v>424</v>
      </c>
      <c r="AV189" s="105">
        <v>560</v>
      </c>
      <c r="AW189" s="105">
        <v>468</v>
      </c>
      <c r="AX189" s="100">
        <v>20</v>
      </c>
      <c r="AY189" s="106">
        <v>391</v>
      </c>
      <c r="AZ189" s="106">
        <v>22</v>
      </c>
      <c r="BA189" s="106">
        <v>140</v>
      </c>
      <c r="BB189" s="106">
        <v>228</v>
      </c>
      <c r="BC189" s="106">
        <v>1</v>
      </c>
      <c r="BD189" s="107">
        <v>22</v>
      </c>
      <c r="BE189" s="108">
        <v>50</v>
      </c>
      <c r="BF189" s="82">
        <f t="shared" si="257"/>
        <v>4.7008547008547008E-2</v>
      </c>
      <c r="BG189" s="82">
        <f t="shared" si="258"/>
        <v>0.25</v>
      </c>
      <c r="BH189" s="83">
        <f t="shared" si="259"/>
        <v>0.25344352617079891</v>
      </c>
      <c r="BI189" s="83">
        <f t="shared" si="260"/>
        <v>0.3516260162601626</v>
      </c>
      <c r="BJ189" s="83">
        <f t="shared" si="261"/>
        <v>0.48584905660377359</v>
      </c>
      <c r="BK189" s="2">
        <v>471</v>
      </c>
      <c r="BL189" s="2">
        <v>596</v>
      </c>
      <c r="BM189" s="2">
        <v>462</v>
      </c>
      <c r="BN189" s="2">
        <v>325</v>
      </c>
      <c r="BO189" s="2">
        <v>117</v>
      </c>
      <c r="BP189" s="2">
        <v>111</v>
      </c>
      <c r="BQ189" s="109">
        <v>10</v>
      </c>
      <c r="BR189" s="109">
        <v>22</v>
      </c>
      <c r="BS189" s="110">
        <v>22</v>
      </c>
      <c r="BT189" s="109">
        <v>18</v>
      </c>
      <c r="BU189" s="109">
        <v>150</v>
      </c>
      <c r="BV189" s="109">
        <v>251</v>
      </c>
      <c r="BW189" s="109">
        <v>4</v>
      </c>
      <c r="BX189" s="84">
        <f t="shared" si="265"/>
        <v>423</v>
      </c>
      <c r="BY189" s="111">
        <v>26</v>
      </c>
      <c r="BZ189" s="109">
        <v>12</v>
      </c>
      <c r="CA189" s="109">
        <v>4</v>
      </c>
      <c r="CB189" s="2">
        <v>105</v>
      </c>
      <c r="CC189" s="112">
        <f t="shared" si="266"/>
        <v>3.8216560509554139E-2</v>
      </c>
      <c r="CD189" s="112">
        <f t="shared" si="267"/>
        <v>0.25167785234899331</v>
      </c>
      <c r="CE189" s="112">
        <f t="shared" si="268"/>
        <v>0.26618705035971224</v>
      </c>
      <c r="CF189" s="112">
        <f t="shared" si="269"/>
        <v>0.3676748582230624</v>
      </c>
      <c r="CG189" s="112">
        <f t="shared" si="270"/>
        <v>0.51731601731601728</v>
      </c>
      <c r="CH189" s="87">
        <f t="shared" si="271"/>
        <v>223</v>
      </c>
      <c r="CI189" s="31">
        <f t="shared" si="272"/>
        <v>223</v>
      </c>
      <c r="CJ189" s="31">
        <f t="shared" si="273"/>
        <v>0</v>
      </c>
      <c r="CK189" s="31">
        <f t="shared" si="274"/>
        <v>0</v>
      </c>
      <c r="CL189" s="31">
        <f t="shared" si="275"/>
        <v>0</v>
      </c>
      <c r="CM189" s="113">
        <f t="shared" si="276"/>
        <v>0</v>
      </c>
      <c r="CN189" s="31">
        <f t="shared" si="277"/>
        <v>0</v>
      </c>
      <c r="CO189" s="31">
        <f t="shared" si="278"/>
        <v>0</v>
      </c>
      <c r="CP189" s="31">
        <f t="shared" si="279"/>
        <v>0</v>
      </c>
      <c r="CQ189" s="31">
        <f t="shared" si="280"/>
        <v>0</v>
      </c>
      <c r="CU189" s="88">
        <f t="shared" si="264"/>
        <v>0</v>
      </c>
      <c r="DC189" s="88">
        <f t="shared" si="281"/>
        <v>0</v>
      </c>
      <c r="DH189" s="32">
        <v>3</v>
      </c>
      <c r="DI189" s="32">
        <v>9</v>
      </c>
      <c r="DJ189" s="32">
        <v>11</v>
      </c>
      <c r="DK189" s="88">
        <f t="shared" si="282"/>
        <v>170</v>
      </c>
      <c r="DL189" s="32">
        <v>2</v>
      </c>
      <c r="DM189" s="32">
        <v>52</v>
      </c>
      <c r="DN189" s="32">
        <v>115</v>
      </c>
      <c r="DO189" s="32">
        <v>1</v>
      </c>
      <c r="DP189" s="32">
        <v>6</v>
      </c>
      <c r="DQ189" s="32">
        <v>10</v>
      </c>
      <c r="DR189" s="32">
        <v>9</v>
      </c>
      <c r="DS189" s="88">
        <f t="shared" si="283"/>
        <v>185</v>
      </c>
      <c r="DT189" s="32">
        <v>8</v>
      </c>
      <c r="DU189" s="32">
        <v>62</v>
      </c>
      <c r="DV189" s="32">
        <v>113</v>
      </c>
      <c r="DW189" s="32">
        <v>2</v>
      </c>
      <c r="DX189" s="32">
        <v>1</v>
      </c>
      <c r="DY189" s="32">
        <v>3</v>
      </c>
      <c r="DZ189" s="32">
        <v>2</v>
      </c>
      <c r="EA189" s="88">
        <f t="shared" si="284"/>
        <v>68</v>
      </c>
      <c r="EB189" s="32">
        <v>8</v>
      </c>
      <c r="EC189" s="32">
        <v>36</v>
      </c>
      <c r="ED189" s="32">
        <v>23</v>
      </c>
      <c r="EE189" s="32">
        <v>1</v>
      </c>
      <c r="EI189" s="88">
        <f t="shared" si="285"/>
        <v>0</v>
      </c>
      <c r="EQ189" s="88">
        <f t="shared" si="286"/>
        <v>0</v>
      </c>
      <c r="EY189" s="88">
        <f t="shared" si="287"/>
        <v>0</v>
      </c>
      <c r="FG189" s="88">
        <f t="shared" si="288"/>
        <v>0</v>
      </c>
      <c r="FO189" s="88">
        <f t="shared" si="289"/>
        <v>0</v>
      </c>
      <c r="FW189" s="110">
        <f t="shared" si="290"/>
        <v>0</v>
      </c>
      <c r="GB189" s="110">
        <f t="shared" si="291"/>
        <v>0</v>
      </c>
      <c r="GC189" s="110">
        <f t="shared" si="292"/>
        <v>0</v>
      </c>
      <c r="GD189" s="110">
        <f t="shared" si="293"/>
        <v>0</v>
      </c>
      <c r="GE189" s="110">
        <f t="shared" si="294"/>
        <v>0</v>
      </c>
      <c r="GF189" s="110">
        <f t="shared" si="295"/>
        <v>0</v>
      </c>
      <c r="GG189" s="110">
        <f t="shared" si="296"/>
        <v>0</v>
      </c>
      <c r="GH189" s="110">
        <f t="shared" si="297"/>
        <v>0</v>
      </c>
      <c r="GI189" s="110">
        <f t="shared" si="298"/>
        <v>0</v>
      </c>
      <c r="GJ189" s="114">
        <f t="shared" si="262"/>
        <v>0.47260510450694493</v>
      </c>
      <c r="GK189" s="90">
        <f t="shared" si="263"/>
        <v>8.1841432225063945E-2</v>
      </c>
      <c r="GL189" s="92" t="s">
        <v>2009</v>
      </c>
      <c r="GM189" s="2" t="s">
        <v>1706</v>
      </c>
      <c r="GN189" s="92" t="s">
        <v>2169</v>
      </c>
      <c r="GO189" s="92" t="s">
        <v>2009</v>
      </c>
      <c r="GP189" s="92" t="s">
        <v>2154</v>
      </c>
      <c r="GQ189" s="2" t="s">
        <v>2233</v>
      </c>
      <c r="GR189" s="115">
        <v>603</v>
      </c>
      <c r="GS189" s="31">
        <f t="shared" si="299"/>
        <v>10</v>
      </c>
      <c r="GT189" s="31">
        <f t="shared" si="300"/>
        <v>22</v>
      </c>
      <c r="GU189" s="31">
        <f t="shared" si="301"/>
        <v>22</v>
      </c>
      <c r="GV189" s="31">
        <f t="shared" si="302"/>
        <v>423</v>
      </c>
      <c r="GW189" s="31">
        <f t="shared" si="303"/>
        <v>255</v>
      </c>
      <c r="GX189" s="31">
        <f t="shared" si="304"/>
        <v>405</v>
      </c>
    </row>
    <row r="190" spans="1:206" ht="15.75" hidden="1" customHeight="1" x14ac:dyDescent="0.25">
      <c r="A190" s="22" t="s">
        <v>1117</v>
      </c>
      <c r="B190" s="2" t="s">
        <v>176</v>
      </c>
      <c r="C190" s="116" t="s">
        <v>179</v>
      </c>
      <c r="D190" s="35" t="s">
        <v>176</v>
      </c>
      <c r="E190" s="117">
        <v>18</v>
      </c>
      <c r="F190" s="117">
        <v>211</v>
      </c>
      <c r="G190" s="117">
        <v>169</v>
      </c>
      <c r="H190" s="117">
        <v>398</v>
      </c>
      <c r="I190" s="95">
        <v>28</v>
      </c>
      <c r="J190" s="118">
        <v>75</v>
      </c>
      <c r="K190" s="118">
        <v>170</v>
      </c>
      <c r="L190" s="118">
        <v>172</v>
      </c>
      <c r="M190" s="118">
        <v>417</v>
      </c>
      <c r="N190" s="119">
        <v>4</v>
      </c>
      <c r="O190" s="119">
        <v>137</v>
      </c>
      <c r="P190" s="120">
        <v>510</v>
      </c>
      <c r="Q190" s="120">
        <v>685</v>
      </c>
      <c r="R190" s="120">
        <v>455</v>
      </c>
      <c r="S190" s="70">
        <f t="shared" ref="S190:S253" si="305">J190/P190</f>
        <v>0.14705882352941177</v>
      </c>
      <c r="T190" s="70">
        <f t="shared" ref="T190:T253" si="306">K190/Q190</f>
        <v>0.24817518248175183</v>
      </c>
      <c r="U190" s="70">
        <f t="shared" ref="U190:U253" si="307">((J190+K190+L190)-N190)/(P190+Q190+R190)</f>
        <v>0.2503030303030303</v>
      </c>
      <c r="V190" s="70">
        <f t="shared" ref="V190:V253" si="308">((K190+L190)-N190)/(Q190+R190)</f>
        <v>0.29649122807017542</v>
      </c>
      <c r="W190" s="70">
        <f t="shared" ref="W190:W253" si="309">(L190-N190)/R190</f>
        <v>0.36923076923076925</v>
      </c>
      <c r="X190" s="121">
        <v>681</v>
      </c>
      <c r="Y190" s="121">
        <v>510</v>
      </c>
      <c r="Z190" s="121">
        <v>685</v>
      </c>
      <c r="AA190" s="121">
        <v>455</v>
      </c>
      <c r="AB190" s="121">
        <v>130</v>
      </c>
      <c r="AC190" s="121">
        <v>151</v>
      </c>
      <c r="AD190" s="17">
        <v>23</v>
      </c>
      <c r="AE190" s="17">
        <v>30</v>
      </c>
      <c r="AF190" s="100">
        <v>28</v>
      </c>
      <c r="AG190" s="101">
        <v>45</v>
      </c>
      <c r="AH190" s="101">
        <v>264</v>
      </c>
      <c r="AI190" s="101">
        <v>165</v>
      </c>
      <c r="AJ190" s="101">
        <v>1</v>
      </c>
      <c r="AK190" s="101">
        <f t="shared" ref="AK190:AK253" si="310">AG190+AH190+AI190+AJ190</f>
        <v>475</v>
      </c>
      <c r="AL190" s="101">
        <f t="shared" ref="AL190:AL253" si="311">AM190-AJ190</f>
        <v>6</v>
      </c>
      <c r="AM190" s="101">
        <v>7</v>
      </c>
      <c r="AN190" s="102">
        <v>83</v>
      </c>
      <c r="AO190" s="103">
        <v>119</v>
      </c>
      <c r="AP190" s="74">
        <f t="shared" ref="AP190:AP253" si="312">AG190/Y190</f>
        <v>8.8235294117647065E-2</v>
      </c>
      <c r="AQ190" s="74">
        <f t="shared" ref="AQ190:AQ253" si="313">AH190/Z190</f>
        <v>0.38540145985401458</v>
      </c>
      <c r="AR190" s="104">
        <f t="shared" ref="AR190:AR253" si="314">((AG190+AH190+AI190)-AL190)/(Y190+Z190+AA190)</f>
        <v>0.28363636363636363</v>
      </c>
      <c r="AS190" s="104">
        <f t="shared" ref="AS190:AS253" si="315">((AH190+AI190)-AL190)/(Z190+AA190)</f>
        <v>0.37105263157894736</v>
      </c>
      <c r="AT190" s="104">
        <f t="shared" ref="AT190:AT253" si="316">(AI190-AL190)/AA190</f>
        <v>0.34945054945054943</v>
      </c>
      <c r="AU190" s="105">
        <v>523</v>
      </c>
      <c r="AV190" s="105">
        <v>676</v>
      </c>
      <c r="AW190" s="105">
        <v>497</v>
      </c>
      <c r="AX190" s="100">
        <v>34</v>
      </c>
      <c r="AY190" s="106">
        <v>627</v>
      </c>
      <c r="AZ190" s="106">
        <v>105</v>
      </c>
      <c r="BA190" s="106">
        <v>303</v>
      </c>
      <c r="BB190" s="106">
        <v>217</v>
      </c>
      <c r="BC190" s="106">
        <v>2</v>
      </c>
      <c r="BD190" s="107">
        <v>11</v>
      </c>
      <c r="BE190" s="108">
        <v>79</v>
      </c>
      <c r="BF190" s="82">
        <f t="shared" ref="BF190:BF253" si="317">AZ190/AW190</f>
        <v>0.21126760563380281</v>
      </c>
      <c r="BG190" s="82">
        <f t="shared" ref="BG190:BG253" si="318">BA190/AV190</f>
        <v>0.44822485207100593</v>
      </c>
      <c r="BH190" s="83">
        <f t="shared" ref="BH190:BH253" si="319">((AZ190+BA190+BB190)-BD190)/(AW190+AV190+AU190)</f>
        <v>0.36202830188679247</v>
      </c>
      <c r="BI190" s="83">
        <f t="shared" ref="BI190:BI253" si="320">((BA190+BB190)-BD190)/(AV190+AU190)</f>
        <v>0.42452043369474562</v>
      </c>
      <c r="BJ190" s="83">
        <f t="shared" ref="BJ190:BJ253" si="321">(BB190-BD190)/AU190</f>
        <v>0.39388145315487572</v>
      </c>
      <c r="BK190" s="2">
        <v>500</v>
      </c>
      <c r="BL190" s="2">
        <v>711</v>
      </c>
      <c r="BM190" s="2">
        <v>499</v>
      </c>
      <c r="BN190" s="2">
        <v>329</v>
      </c>
      <c r="BO190" s="2">
        <v>145</v>
      </c>
      <c r="BP190" s="2">
        <v>157</v>
      </c>
      <c r="BQ190" s="109">
        <v>39</v>
      </c>
      <c r="BR190" s="109">
        <v>47</v>
      </c>
      <c r="BS190" s="110">
        <v>46</v>
      </c>
      <c r="BT190" s="109">
        <v>91</v>
      </c>
      <c r="BU190" s="109">
        <v>334</v>
      </c>
      <c r="BV190" s="109">
        <v>272</v>
      </c>
      <c r="BW190" s="109">
        <v>5</v>
      </c>
      <c r="BX190" s="84">
        <f t="shared" si="265"/>
        <v>702</v>
      </c>
      <c r="BY190" s="111">
        <v>101</v>
      </c>
      <c r="BZ190" s="109">
        <v>15</v>
      </c>
      <c r="CA190" s="109">
        <v>5</v>
      </c>
      <c r="CB190" s="2">
        <v>123</v>
      </c>
      <c r="CC190" s="112">
        <f t="shared" si="266"/>
        <v>0.182</v>
      </c>
      <c r="CD190" s="112">
        <f t="shared" si="267"/>
        <v>0.46976090014064698</v>
      </c>
      <c r="CE190" s="112">
        <f t="shared" si="268"/>
        <v>0.39883040935672515</v>
      </c>
      <c r="CF190" s="112">
        <f t="shared" si="269"/>
        <v>0.48842975206611572</v>
      </c>
      <c r="CG190" s="112">
        <f t="shared" si="270"/>
        <v>0.51503006012024044</v>
      </c>
      <c r="CH190" s="87">
        <f t="shared" si="271"/>
        <v>242</v>
      </c>
      <c r="CI190" s="31">
        <f t="shared" si="272"/>
        <v>249</v>
      </c>
      <c r="CJ190" s="31">
        <f t="shared" si="273"/>
        <v>0</v>
      </c>
      <c r="CK190" s="31">
        <f t="shared" si="274"/>
        <v>0</v>
      </c>
      <c r="CL190" s="31">
        <f t="shared" si="275"/>
        <v>0</v>
      </c>
      <c r="CM190" s="113">
        <f t="shared" si="276"/>
        <v>0</v>
      </c>
      <c r="CN190" s="31">
        <f t="shared" si="277"/>
        <v>0</v>
      </c>
      <c r="CO190" s="31">
        <f t="shared" si="278"/>
        <v>0</v>
      </c>
      <c r="CP190" s="31">
        <f t="shared" si="279"/>
        <v>0</v>
      </c>
      <c r="CQ190" s="31">
        <f t="shared" si="280"/>
        <v>0</v>
      </c>
      <c r="CU190" s="88">
        <f t="shared" si="264"/>
        <v>0</v>
      </c>
      <c r="DC190" s="88">
        <f t="shared" si="281"/>
        <v>0</v>
      </c>
      <c r="DH190" s="32">
        <v>1</v>
      </c>
      <c r="DI190" s="32">
        <v>6</v>
      </c>
      <c r="DJ190" s="32">
        <v>5</v>
      </c>
      <c r="DK190" s="88">
        <f t="shared" si="282"/>
        <v>150</v>
      </c>
      <c r="DL190" s="32">
        <v>15</v>
      </c>
      <c r="DM190" s="32">
        <v>77</v>
      </c>
      <c r="DN190" s="32">
        <v>57</v>
      </c>
      <c r="DO190" s="32">
        <v>1</v>
      </c>
      <c r="DP190" s="32">
        <v>38</v>
      </c>
      <c r="DQ190" s="32">
        <v>41</v>
      </c>
      <c r="DR190" s="32">
        <v>41</v>
      </c>
      <c r="DS190" s="88">
        <f t="shared" si="283"/>
        <v>552</v>
      </c>
      <c r="DT190" s="32">
        <v>76</v>
      </c>
      <c r="DU190" s="32">
        <v>257</v>
      </c>
      <c r="DV190" s="32">
        <v>215</v>
      </c>
      <c r="DW190" s="32">
        <v>4</v>
      </c>
      <c r="EA190" s="88">
        <f t="shared" si="284"/>
        <v>0</v>
      </c>
      <c r="EI190" s="88">
        <f t="shared" si="285"/>
        <v>0</v>
      </c>
      <c r="EQ190" s="88">
        <f t="shared" si="286"/>
        <v>0</v>
      </c>
      <c r="EY190" s="88">
        <f t="shared" si="287"/>
        <v>0</v>
      </c>
      <c r="FG190" s="88">
        <f t="shared" si="288"/>
        <v>0</v>
      </c>
      <c r="FO190" s="88">
        <f t="shared" si="289"/>
        <v>0</v>
      </c>
      <c r="FW190" s="110">
        <f t="shared" si="290"/>
        <v>0</v>
      </c>
      <c r="GB190" s="110">
        <f t="shared" si="291"/>
        <v>0</v>
      </c>
      <c r="GC190" s="110">
        <f t="shared" si="292"/>
        <v>0</v>
      </c>
      <c r="GD190" s="110">
        <f t="shared" si="293"/>
        <v>0</v>
      </c>
      <c r="GE190" s="110">
        <f t="shared" si="294"/>
        <v>0</v>
      </c>
      <c r="GF190" s="110">
        <f t="shared" si="295"/>
        <v>0</v>
      </c>
      <c r="GG190" s="110">
        <f t="shared" si="296"/>
        <v>0</v>
      </c>
      <c r="GH190" s="110">
        <f t="shared" si="297"/>
        <v>0</v>
      </c>
      <c r="GI190" s="110">
        <f t="shared" si="298"/>
        <v>0</v>
      </c>
      <c r="GJ190" s="114">
        <f t="shared" ref="GJ190:GJ253" si="322">(CG190-W190)/W190</f>
        <v>0.39487307949231776</v>
      </c>
      <c r="GK190" s="90">
        <f t="shared" ref="GK190:GK253" si="323">(BX190-AY190)/AY190</f>
        <v>0.11961722488038277</v>
      </c>
      <c r="GL190" s="2" t="s">
        <v>1842</v>
      </c>
      <c r="GM190" s="92" t="s">
        <v>1886</v>
      </c>
      <c r="GN190" s="2" t="s">
        <v>2132</v>
      </c>
      <c r="GO190" s="92" t="s">
        <v>2253</v>
      </c>
      <c r="GP190" s="2" t="s">
        <v>2254</v>
      </c>
      <c r="GQ190" s="2" t="s">
        <v>2205</v>
      </c>
      <c r="GR190" s="115">
        <v>699</v>
      </c>
      <c r="GS190" s="31">
        <f t="shared" si="299"/>
        <v>39</v>
      </c>
      <c r="GT190" s="31">
        <f t="shared" si="300"/>
        <v>46</v>
      </c>
      <c r="GU190" s="31">
        <f t="shared" si="301"/>
        <v>47</v>
      </c>
      <c r="GV190" s="31">
        <f t="shared" si="302"/>
        <v>702</v>
      </c>
      <c r="GW190" s="31">
        <f t="shared" si="303"/>
        <v>277</v>
      </c>
      <c r="GX190" s="31">
        <f t="shared" si="304"/>
        <v>611</v>
      </c>
    </row>
    <row r="191" spans="1:206" ht="15.75" hidden="1" customHeight="1" x14ac:dyDescent="0.25">
      <c r="A191" s="22" t="s">
        <v>1117</v>
      </c>
      <c r="B191" s="2" t="s">
        <v>176</v>
      </c>
      <c r="C191" s="116" t="s">
        <v>180</v>
      </c>
      <c r="D191" s="35" t="s">
        <v>176</v>
      </c>
      <c r="E191" s="117">
        <v>4</v>
      </c>
      <c r="F191" s="117">
        <v>23</v>
      </c>
      <c r="G191" s="117">
        <v>29</v>
      </c>
      <c r="H191" s="117">
        <v>56</v>
      </c>
      <c r="I191" s="95">
        <v>3</v>
      </c>
      <c r="J191" s="118">
        <v>7</v>
      </c>
      <c r="K191" s="118">
        <v>15</v>
      </c>
      <c r="L191" s="118">
        <v>27</v>
      </c>
      <c r="M191" s="118">
        <v>49</v>
      </c>
      <c r="N191" s="119">
        <v>2</v>
      </c>
      <c r="O191" s="119">
        <v>8</v>
      </c>
      <c r="P191" s="120">
        <v>55</v>
      </c>
      <c r="Q191" s="120">
        <v>65</v>
      </c>
      <c r="R191" s="120">
        <v>43</v>
      </c>
      <c r="S191" s="70">
        <f t="shared" si="305"/>
        <v>0.12727272727272726</v>
      </c>
      <c r="T191" s="70">
        <f t="shared" si="306"/>
        <v>0.23076923076923078</v>
      </c>
      <c r="U191" s="70">
        <f t="shared" si="307"/>
        <v>0.28834355828220859</v>
      </c>
      <c r="V191" s="70">
        <f t="shared" si="308"/>
        <v>0.37037037037037035</v>
      </c>
      <c r="W191" s="70">
        <f t="shared" si="309"/>
        <v>0.58139534883720934</v>
      </c>
      <c r="X191" s="121">
        <v>73</v>
      </c>
      <c r="Y191" s="121">
        <v>55</v>
      </c>
      <c r="Z191" s="121">
        <v>65</v>
      </c>
      <c r="AA191" s="121">
        <v>43</v>
      </c>
      <c r="AB191" s="121">
        <v>11</v>
      </c>
      <c r="AC191" s="121">
        <v>12</v>
      </c>
      <c r="AD191" s="17">
        <v>2</v>
      </c>
      <c r="AE191" s="17">
        <v>7</v>
      </c>
      <c r="AF191" s="100">
        <v>3</v>
      </c>
      <c r="AG191" s="101">
        <v>3</v>
      </c>
      <c r="AH191" s="101">
        <v>27</v>
      </c>
      <c r="AI191" s="101">
        <v>16</v>
      </c>
      <c r="AJ191" s="101">
        <v>1</v>
      </c>
      <c r="AK191" s="101">
        <f t="shared" si="310"/>
        <v>47</v>
      </c>
      <c r="AL191" s="101">
        <f t="shared" si="311"/>
        <v>2</v>
      </c>
      <c r="AM191" s="101">
        <v>3</v>
      </c>
      <c r="AN191" s="102">
        <v>4</v>
      </c>
      <c r="AO191" s="103">
        <v>7</v>
      </c>
      <c r="AP191" s="74">
        <f t="shared" si="312"/>
        <v>5.4545454545454543E-2</v>
      </c>
      <c r="AQ191" s="74">
        <f t="shared" si="313"/>
        <v>0.41538461538461541</v>
      </c>
      <c r="AR191" s="104">
        <f t="shared" si="314"/>
        <v>0.26993865030674846</v>
      </c>
      <c r="AS191" s="104">
        <f t="shared" si="315"/>
        <v>0.37962962962962965</v>
      </c>
      <c r="AT191" s="104">
        <f t="shared" si="316"/>
        <v>0.32558139534883723</v>
      </c>
      <c r="AU191" s="105">
        <v>38</v>
      </c>
      <c r="AV191" s="105">
        <v>57</v>
      </c>
      <c r="AW191" s="105">
        <v>37</v>
      </c>
      <c r="AX191" s="100">
        <v>4</v>
      </c>
      <c r="AY191" s="106">
        <v>54</v>
      </c>
      <c r="AZ191" s="106">
        <v>7</v>
      </c>
      <c r="BA191" s="106">
        <v>29</v>
      </c>
      <c r="BB191" s="106">
        <v>18</v>
      </c>
      <c r="BC191" s="106">
        <v>0</v>
      </c>
      <c r="BD191" s="107">
        <v>2</v>
      </c>
      <c r="BE191" s="108">
        <v>8</v>
      </c>
      <c r="BF191" s="82">
        <f t="shared" si="317"/>
        <v>0.1891891891891892</v>
      </c>
      <c r="BG191" s="82">
        <f t="shared" si="318"/>
        <v>0.50877192982456143</v>
      </c>
      <c r="BH191" s="83">
        <f t="shared" si="319"/>
        <v>0.39393939393939392</v>
      </c>
      <c r="BI191" s="83">
        <f t="shared" si="320"/>
        <v>0.47368421052631576</v>
      </c>
      <c r="BJ191" s="83">
        <f t="shared" si="321"/>
        <v>0.42105263157894735</v>
      </c>
      <c r="BK191" s="2">
        <v>50</v>
      </c>
      <c r="BL191" s="2">
        <v>57</v>
      </c>
      <c r="BM191" s="2">
        <v>41</v>
      </c>
      <c r="BN191" s="2">
        <v>28</v>
      </c>
      <c r="BO191" s="2">
        <v>10</v>
      </c>
      <c r="BP191" s="2">
        <v>9</v>
      </c>
      <c r="BQ191" s="109">
        <v>3</v>
      </c>
      <c r="BR191" s="109">
        <v>4</v>
      </c>
      <c r="BS191" s="110">
        <v>5</v>
      </c>
      <c r="BT191" s="109">
        <v>11</v>
      </c>
      <c r="BU191" s="109">
        <v>28</v>
      </c>
      <c r="BV191" s="109">
        <v>21</v>
      </c>
      <c r="BW191" s="109">
        <v>1</v>
      </c>
      <c r="BX191" s="84">
        <f t="shared" si="265"/>
        <v>61</v>
      </c>
      <c r="BY191" s="111">
        <v>11</v>
      </c>
      <c r="BZ191" s="109">
        <v>5</v>
      </c>
      <c r="CA191" s="109">
        <v>1</v>
      </c>
      <c r="CB191" s="2">
        <v>12</v>
      </c>
      <c r="CC191" s="112">
        <f t="shared" si="266"/>
        <v>0.22</v>
      </c>
      <c r="CD191" s="112">
        <f t="shared" si="267"/>
        <v>0.49122807017543857</v>
      </c>
      <c r="CE191" s="112">
        <f t="shared" si="268"/>
        <v>0.3716216216216216</v>
      </c>
      <c r="CF191" s="112">
        <f t="shared" si="269"/>
        <v>0.44897959183673469</v>
      </c>
      <c r="CG191" s="112">
        <f t="shared" si="270"/>
        <v>0.3902439024390244</v>
      </c>
      <c r="CH191" s="87">
        <f t="shared" si="271"/>
        <v>25</v>
      </c>
      <c r="CI191" s="31">
        <f t="shared" si="272"/>
        <v>18</v>
      </c>
      <c r="CJ191" s="31">
        <f t="shared" si="273"/>
        <v>0</v>
      </c>
      <c r="CK191" s="31">
        <f t="shared" si="274"/>
        <v>0</v>
      </c>
      <c r="CL191" s="31">
        <f t="shared" si="275"/>
        <v>0</v>
      </c>
      <c r="CM191" s="113">
        <f t="shared" si="276"/>
        <v>0</v>
      </c>
      <c r="CN191" s="31">
        <f t="shared" si="277"/>
        <v>0</v>
      </c>
      <c r="CO191" s="31">
        <f t="shared" si="278"/>
        <v>0</v>
      </c>
      <c r="CP191" s="31">
        <f t="shared" si="279"/>
        <v>0</v>
      </c>
      <c r="CQ191" s="31">
        <f t="shared" si="280"/>
        <v>0</v>
      </c>
      <c r="CU191" s="88">
        <f t="shared" si="264"/>
        <v>0</v>
      </c>
      <c r="DC191" s="88">
        <f t="shared" si="281"/>
        <v>0</v>
      </c>
      <c r="DH191" s="32">
        <v>1</v>
      </c>
      <c r="DI191" s="32">
        <v>2</v>
      </c>
      <c r="DJ191" s="32">
        <v>3</v>
      </c>
      <c r="DK191" s="88">
        <f t="shared" si="282"/>
        <v>41</v>
      </c>
      <c r="DL191" s="32">
        <v>3</v>
      </c>
      <c r="DM191" s="32">
        <v>22</v>
      </c>
      <c r="DN191" s="32">
        <v>15</v>
      </c>
      <c r="DO191" s="32">
        <v>1</v>
      </c>
      <c r="DP191" s="32">
        <v>2</v>
      </c>
      <c r="DQ191" s="32">
        <v>2</v>
      </c>
      <c r="DR191" s="32">
        <v>2</v>
      </c>
      <c r="DS191" s="88">
        <f t="shared" si="283"/>
        <v>20</v>
      </c>
      <c r="DT191" s="32">
        <v>8</v>
      </c>
      <c r="DU191" s="32">
        <v>6</v>
      </c>
      <c r="DV191" s="32">
        <v>6</v>
      </c>
      <c r="DW191" s="32">
        <v>0</v>
      </c>
      <c r="EA191" s="88">
        <f t="shared" si="284"/>
        <v>0</v>
      </c>
      <c r="EI191" s="88">
        <f t="shared" si="285"/>
        <v>0</v>
      </c>
      <c r="EQ191" s="88">
        <f t="shared" si="286"/>
        <v>0</v>
      </c>
      <c r="EY191" s="88">
        <f t="shared" si="287"/>
        <v>0</v>
      </c>
      <c r="FG191" s="88">
        <f t="shared" si="288"/>
        <v>0</v>
      </c>
      <c r="FO191" s="88">
        <f t="shared" si="289"/>
        <v>0</v>
      </c>
      <c r="FW191" s="110">
        <f t="shared" si="290"/>
        <v>0</v>
      </c>
      <c r="GB191" s="110">
        <f t="shared" si="291"/>
        <v>0</v>
      </c>
      <c r="GC191" s="110">
        <f t="shared" si="292"/>
        <v>0</v>
      </c>
      <c r="GD191" s="110">
        <f t="shared" si="293"/>
        <v>0</v>
      </c>
      <c r="GE191" s="110">
        <f t="shared" si="294"/>
        <v>0</v>
      </c>
      <c r="GF191" s="110">
        <f t="shared" si="295"/>
        <v>0</v>
      </c>
      <c r="GG191" s="110">
        <f t="shared" si="296"/>
        <v>0</v>
      </c>
      <c r="GH191" s="110">
        <f t="shared" si="297"/>
        <v>0</v>
      </c>
      <c r="GI191" s="110">
        <f t="shared" si="298"/>
        <v>0</v>
      </c>
      <c r="GJ191" s="114">
        <f t="shared" si="322"/>
        <v>-0.32878048780487806</v>
      </c>
      <c r="GK191" s="90">
        <f t="shared" si="323"/>
        <v>0.12962962962962962</v>
      </c>
      <c r="GL191" s="92" t="s">
        <v>1997</v>
      </c>
      <c r="GM191" s="92" t="s">
        <v>1406</v>
      </c>
      <c r="GN191" s="92" t="s">
        <v>2238</v>
      </c>
      <c r="GO191" s="92" t="s">
        <v>2143</v>
      </c>
      <c r="GP191" s="2" t="s">
        <v>2176</v>
      </c>
      <c r="GQ191" s="2" t="s">
        <v>2136</v>
      </c>
      <c r="GR191" s="115">
        <v>58</v>
      </c>
      <c r="GS191" s="31">
        <f t="shared" si="299"/>
        <v>3</v>
      </c>
      <c r="GT191" s="31">
        <f t="shared" si="300"/>
        <v>5</v>
      </c>
      <c r="GU191" s="31">
        <f t="shared" si="301"/>
        <v>4</v>
      </c>
      <c r="GV191" s="31">
        <f t="shared" si="302"/>
        <v>61</v>
      </c>
      <c r="GW191" s="31">
        <f t="shared" si="303"/>
        <v>22</v>
      </c>
      <c r="GX191" s="31">
        <f t="shared" si="304"/>
        <v>50</v>
      </c>
    </row>
    <row r="192" spans="1:206" ht="15.75" hidden="1" customHeight="1" x14ac:dyDescent="0.25">
      <c r="A192" s="22" t="s">
        <v>1117</v>
      </c>
      <c r="B192" s="2" t="s">
        <v>176</v>
      </c>
      <c r="C192" s="116" t="s">
        <v>999</v>
      </c>
      <c r="D192" s="35" t="s">
        <v>176</v>
      </c>
      <c r="E192" s="117">
        <v>185</v>
      </c>
      <c r="F192" s="117">
        <v>1021</v>
      </c>
      <c r="G192" s="117">
        <v>1081</v>
      </c>
      <c r="H192" s="117">
        <v>2287</v>
      </c>
      <c r="I192" s="95">
        <v>152</v>
      </c>
      <c r="J192" s="118">
        <v>187</v>
      </c>
      <c r="K192" s="118">
        <v>905</v>
      </c>
      <c r="L192" s="118">
        <v>1337</v>
      </c>
      <c r="M192" s="118">
        <v>2429</v>
      </c>
      <c r="N192" s="119">
        <v>170</v>
      </c>
      <c r="O192" s="119">
        <v>278</v>
      </c>
      <c r="P192" s="120">
        <v>2269</v>
      </c>
      <c r="Q192" s="120">
        <v>2863</v>
      </c>
      <c r="R192" s="120">
        <v>2142</v>
      </c>
      <c r="S192" s="70">
        <f t="shared" si="305"/>
        <v>8.2415160863816658E-2</v>
      </c>
      <c r="T192" s="70">
        <f t="shared" si="306"/>
        <v>0.31610199091861685</v>
      </c>
      <c r="U192" s="70">
        <f t="shared" si="307"/>
        <v>0.31055815232334344</v>
      </c>
      <c r="V192" s="70">
        <f t="shared" si="308"/>
        <v>0.41398601398601398</v>
      </c>
      <c r="W192" s="70">
        <f t="shared" si="309"/>
        <v>0.5448179271708683</v>
      </c>
      <c r="X192" s="121">
        <v>2948</v>
      </c>
      <c r="Y192" s="121">
        <v>2269</v>
      </c>
      <c r="Z192" s="121">
        <v>2863</v>
      </c>
      <c r="AA192" s="121">
        <v>2142</v>
      </c>
      <c r="AB192" s="121">
        <v>649</v>
      </c>
      <c r="AC192" s="121">
        <v>635</v>
      </c>
      <c r="AD192" s="17">
        <v>71</v>
      </c>
      <c r="AE192" s="17">
        <v>116</v>
      </c>
      <c r="AF192" s="100">
        <v>157</v>
      </c>
      <c r="AG192" s="101">
        <v>178</v>
      </c>
      <c r="AH192" s="101">
        <v>974</v>
      </c>
      <c r="AI192" s="101">
        <v>1367</v>
      </c>
      <c r="AJ192" s="101">
        <v>38</v>
      </c>
      <c r="AK192" s="101">
        <f t="shared" si="310"/>
        <v>2557</v>
      </c>
      <c r="AL192" s="101">
        <f t="shared" si="311"/>
        <v>172</v>
      </c>
      <c r="AM192" s="101">
        <v>210</v>
      </c>
      <c r="AN192" s="102">
        <v>208</v>
      </c>
      <c r="AO192" s="103">
        <v>412</v>
      </c>
      <c r="AP192" s="74">
        <f t="shared" si="312"/>
        <v>7.8448655795504627E-2</v>
      </c>
      <c r="AQ192" s="74">
        <f t="shared" si="313"/>
        <v>0.34020258470136222</v>
      </c>
      <c r="AR192" s="104">
        <f t="shared" si="314"/>
        <v>0.32265603519384106</v>
      </c>
      <c r="AS192" s="104">
        <f t="shared" si="315"/>
        <v>0.43336663336663339</v>
      </c>
      <c r="AT192" s="104">
        <f t="shared" si="316"/>
        <v>0.55788982259570497</v>
      </c>
      <c r="AU192" s="105">
        <v>2205</v>
      </c>
      <c r="AV192" s="105">
        <v>2908</v>
      </c>
      <c r="AW192" s="105">
        <v>2281</v>
      </c>
      <c r="AX192" s="100">
        <v>169</v>
      </c>
      <c r="AY192" s="106">
        <v>2849</v>
      </c>
      <c r="AZ192" s="106">
        <v>149</v>
      </c>
      <c r="BA192" s="106">
        <v>1081</v>
      </c>
      <c r="BB192" s="106">
        <v>1583</v>
      </c>
      <c r="BC192" s="106">
        <v>36</v>
      </c>
      <c r="BD192" s="107">
        <v>189</v>
      </c>
      <c r="BE192" s="108">
        <v>216</v>
      </c>
      <c r="BF192" s="82">
        <f t="shared" si="317"/>
        <v>6.5322227093380092E-2</v>
      </c>
      <c r="BG192" s="82">
        <f t="shared" si="318"/>
        <v>0.37173314993122419</v>
      </c>
      <c r="BH192" s="83">
        <f t="shared" si="319"/>
        <v>0.35488233703002436</v>
      </c>
      <c r="BI192" s="83">
        <f t="shared" si="320"/>
        <v>0.48406023860747116</v>
      </c>
      <c r="BJ192" s="83">
        <f t="shared" si="321"/>
        <v>0.63219954648526078</v>
      </c>
      <c r="BK192" s="2">
        <v>2346</v>
      </c>
      <c r="BL192" s="2">
        <v>3306</v>
      </c>
      <c r="BM192" s="2">
        <v>2381</v>
      </c>
      <c r="BN192" s="2">
        <v>1643</v>
      </c>
      <c r="BO192" s="2">
        <v>673</v>
      </c>
      <c r="BP192" s="2">
        <v>659</v>
      </c>
      <c r="BQ192" s="109">
        <v>83</v>
      </c>
      <c r="BR192" s="109">
        <v>180</v>
      </c>
      <c r="BS192" s="110">
        <v>149</v>
      </c>
      <c r="BT192" s="109">
        <v>161</v>
      </c>
      <c r="BU192" s="109">
        <v>967</v>
      </c>
      <c r="BV192" s="109">
        <v>1919</v>
      </c>
      <c r="BW192" s="109">
        <v>39</v>
      </c>
      <c r="BX192" s="84">
        <f t="shared" si="265"/>
        <v>3086</v>
      </c>
      <c r="BY192" s="111">
        <v>151</v>
      </c>
      <c r="BZ192" s="109">
        <v>275</v>
      </c>
      <c r="CA192" s="109">
        <v>37</v>
      </c>
      <c r="CB192" s="2">
        <v>423</v>
      </c>
      <c r="CC192" s="112">
        <f t="shared" si="266"/>
        <v>6.8627450980392163E-2</v>
      </c>
      <c r="CD192" s="112">
        <f t="shared" si="267"/>
        <v>0.2924984875983061</v>
      </c>
      <c r="CE192" s="112">
        <f t="shared" si="268"/>
        <v>0.34507655919332753</v>
      </c>
      <c r="CF192" s="112">
        <f t="shared" si="269"/>
        <v>0.45911728503604715</v>
      </c>
      <c r="CG192" s="112">
        <f t="shared" si="270"/>
        <v>0.69046619067618653</v>
      </c>
      <c r="CH192" s="87">
        <f t="shared" si="271"/>
        <v>737</v>
      </c>
      <c r="CI192" s="31">
        <f t="shared" si="272"/>
        <v>712</v>
      </c>
      <c r="CJ192" s="31">
        <f t="shared" si="273"/>
        <v>1</v>
      </c>
      <c r="CK192" s="31">
        <f t="shared" si="274"/>
        <v>1</v>
      </c>
      <c r="CL192" s="31">
        <f t="shared" si="275"/>
        <v>1</v>
      </c>
      <c r="CM192" s="113">
        <f t="shared" si="276"/>
        <v>20</v>
      </c>
      <c r="CN192" s="31">
        <f t="shared" si="277"/>
        <v>0</v>
      </c>
      <c r="CO192" s="31">
        <f t="shared" si="278"/>
        <v>6</v>
      </c>
      <c r="CP192" s="31">
        <f t="shared" si="279"/>
        <v>14</v>
      </c>
      <c r="CQ192" s="31">
        <f t="shared" si="280"/>
        <v>0</v>
      </c>
      <c r="CU192" s="88">
        <f t="shared" si="264"/>
        <v>0</v>
      </c>
      <c r="CZ192" s="32">
        <v>1</v>
      </c>
      <c r="DA192" s="32">
        <v>1</v>
      </c>
      <c r="DB192" s="32">
        <v>1</v>
      </c>
      <c r="DC192" s="88">
        <f t="shared" si="281"/>
        <v>20</v>
      </c>
      <c r="DD192" s="32">
        <v>0</v>
      </c>
      <c r="DE192" s="32">
        <v>6</v>
      </c>
      <c r="DF192" s="32">
        <v>14</v>
      </c>
      <c r="DG192" s="32">
        <v>0</v>
      </c>
      <c r="DH192" s="32">
        <v>8</v>
      </c>
      <c r="DI192" s="32">
        <v>47</v>
      </c>
      <c r="DJ192" s="32">
        <v>40</v>
      </c>
      <c r="DK192" s="88">
        <f t="shared" si="282"/>
        <v>861</v>
      </c>
      <c r="DL192" s="32">
        <v>12</v>
      </c>
      <c r="DM192" s="32">
        <v>212</v>
      </c>
      <c r="DN192" s="32">
        <v>626</v>
      </c>
      <c r="DO192" s="32">
        <v>11</v>
      </c>
      <c r="DP192" s="32">
        <v>68</v>
      </c>
      <c r="DQ192" s="32">
        <v>108</v>
      </c>
      <c r="DR192" s="32">
        <v>79</v>
      </c>
      <c r="DS192" s="88">
        <f t="shared" si="283"/>
        <v>1845</v>
      </c>
      <c r="DT192" s="32">
        <v>67</v>
      </c>
      <c r="DU192" s="32">
        <v>575</v>
      </c>
      <c r="DV192" s="32">
        <v>1176</v>
      </c>
      <c r="DW192" s="32">
        <v>27</v>
      </c>
      <c r="DX192" s="32">
        <v>1</v>
      </c>
      <c r="DY192" s="32">
        <v>6</v>
      </c>
      <c r="DZ192" s="32">
        <v>6</v>
      </c>
      <c r="EA192" s="88">
        <f t="shared" si="284"/>
        <v>98</v>
      </c>
      <c r="EB192" s="32">
        <v>17</v>
      </c>
      <c r="EC192" s="32">
        <v>45</v>
      </c>
      <c r="ED192" s="32">
        <v>35</v>
      </c>
      <c r="EE192" s="32">
        <v>1</v>
      </c>
      <c r="EF192" s="32">
        <v>3</v>
      </c>
      <c r="EG192" s="32">
        <v>13</v>
      </c>
      <c r="EH192" s="32">
        <v>19</v>
      </c>
      <c r="EI192" s="88">
        <f t="shared" si="285"/>
        <v>159</v>
      </c>
      <c r="EJ192" s="32">
        <v>63</v>
      </c>
      <c r="EK192" s="32">
        <v>65</v>
      </c>
      <c r="EL192" s="32">
        <v>31</v>
      </c>
      <c r="EM192" s="32">
        <v>0</v>
      </c>
      <c r="EQ192" s="88">
        <f t="shared" si="286"/>
        <v>0</v>
      </c>
      <c r="EV192" s="32">
        <v>2</v>
      </c>
      <c r="EW192" s="32">
        <v>5</v>
      </c>
      <c r="EX192" s="32">
        <v>4</v>
      </c>
      <c r="EY192" s="88">
        <f t="shared" si="287"/>
        <v>103</v>
      </c>
      <c r="EZ192" s="32">
        <v>2</v>
      </c>
      <c r="FA192" s="32">
        <v>64</v>
      </c>
      <c r="FB192" s="32">
        <v>37</v>
      </c>
      <c r="FC192" s="32">
        <v>0</v>
      </c>
      <c r="FG192" s="88">
        <f t="shared" si="288"/>
        <v>0</v>
      </c>
      <c r="FO192" s="88">
        <f t="shared" si="289"/>
        <v>0</v>
      </c>
      <c r="FW192" s="110">
        <f t="shared" si="290"/>
        <v>0</v>
      </c>
      <c r="GB192" s="110">
        <f t="shared" si="291"/>
        <v>2</v>
      </c>
      <c r="GC192" s="110">
        <f t="shared" si="292"/>
        <v>5</v>
      </c>
      <c r="GD192" s="110">
        <f t="shared" si="293"/>
        <v>4</v>
      </c>
      <c r="GE192" s="110">
        <f t="shared" si="294"/>
        <v>103</v>
      </c>
      <c r="GF192" s="110">
        <f t="shared" si="295"/>
        <v>2</v>
      </c>
      <c r="GG192" s="110">
        <f t="shared" si="296"/>
        <v>64</v>
      </c>
      <c r="GH192" s="110">
        <f t="shared" si="297"/>
        <v>37</v>
      </c>
      <c r="GI192" s="110">
        <f t="shared" si="298"/>
        <v>0</v>
      </c>
      <c r="GJ192" s="114">
        <f t="shared" si="322"/>
        <v>0.2673338307012782</v>
      </c>
      <c r="GK192" s="90">
        <f t="shared" si="323"/>
        <v>8.3187083187083191E-2</v>
      </c>
      <c r="GL192" s="92" t="s">
        <v>2305</v>
      </c>
      <c r="GM192" s="92" t="s">
        <v>2226</v>
      </c>
      <c r="GN192" s="2" t="s">
        <v>2015</v>
      </c>
      <c r="GO192" s="92" t="s">
        <v>2309</v>
      </c>
      <c r="GP192" s="92" t="s">
        <v>2242</v>
      </c>
      <c r="GQ192" s="2" t="s">
        <v>2008</v>
      </c>
      <c r="GR192" s="115">
        <v>3232</v>
      </c>
      <c r="GS192" s="31">
        <f t="shared" si="299"/>
        <v>77</v>
      </c>
      <c r="GT192" s="31">
        <f t="shared" si="300"/>
        <v>125</v>
      </c>
      <c r="GU192" s="31">
        <f t="shared" si="301"/>
        <v>161</v>
      </c>
      <c r="GV192" s="31">
        <f t="shared" si="302"/>
        <v>2804</v>
      </c>
      <c r="GW192" s="31">
        <f t="shared" si="303"/>
        <v>1876</v>
      </c>
      <c r="GX192" s="31">
        <f t="shared" si="304"/>
        <v>2708</v>
      </c>
    </row>
    <row r="193" spans="1:208" ht="15.75" hidden="1" customHeight="1" x14ac:dyDescent="0.25">
      <c r="A193" s="22" t="s">
        <v>1117</v>
      </c>
      <c r="B193" s="2" t="s">
        <v>176</v>
      </c>
      <c r="C193" s="116" t="s">
        <v>181</v>
      </c>
      <c r="D193" s="35" t="s">
        <v>176</v>
      </c>
      <c r="E193" s="117">
        <v>35</v>
      </c>
      <c r="F193" s="117">
        <v>179</v>
      </c>
      <c r="G193" s="117">
        <v>246</v>
      </c>
      <c r="H193" s="117">
        <v>460</v>
      </c>
      <c r="I193" s="95">
        <v>28</v>
      </c>
      <c r="J193" s="118">
        <v>33</v>
      </c>
      <c r="K193" s="118">
        <v>189</v>
      </c>
      <c r="L193" s="118">
        <v>258</v>
      </c>
      <c r="M193" s="118">
        <v>480</v>
      </c>
      <c r="N193" s="119">
        <v>31</v>
      </c>
      <c r="O193" s="119">
        <v>42</v>
      </c>
      <c r="P193" s="120">
        <v>452</v>
      </c>
      <c r="Q193" s="120">
        <v>612</v>
      </c>
      <c r="R193" s="120">
        <v>482</v>
      </c>
      <c r="S193" s="70">
        <f t="shared" si="305"/>
        <v>7.3008849557522126E-2</v>
      </c>
      <c r="T193" s="70">
        <f t="shared" si="306"/>
        <v>0.30882352941176472</v>
      </c>
      <c r="U193" s="70">
        <f t="shared" si="307"/>
        <v>0.29042690815006467</v>
      </c>
      <c r="V193" s="70">
        <f t="shared" si="308"/>
        <v>0.38025594149908593</v>
      </c>
      <c r="W193" s="70">
        <f t="shared" si="309"/>
        <v>0.47095435684647302</v>
      </c>
      <c r="X193" s="121">
        <v>610</v>
      </c>
      <c r="Y193" s="121">
        <v>452</v>
      </c>
      <c r="Z193" s="121">
        <v>612</v>
      </c>
      <c r="AA193" s="121">
        <v>482</v>
      </c>
      <c r="AB193" s="121">
        <v>147</v>
      </c>
      <c r="AC193" s="121">
        <v>140</v>
      </c>
      <c r="AD193" s="17">
        <v>16</v>
      </c>
      <c r="AE193" s="17">
        <v>29</v>
      </c>
      <c r="AF193" s="100">
        <v>30</v>
      </c>
      <c r="AG193" s="101">
        <v>31</v>
      </c>
      <c r="AH193" s="101">
        <v>184</v>
      </c>
      <c r="AI193" s="101">
        <v>288</v>
      </c>
      <c r="AJ193" s="101">
        <v>3</v>
      </c>
      <c r="AK193" s="101">
        <f t="shared" si="310"/>
        <v>506</v>
      </c>
      <c r="AL193" s="101">
        <f t="shared" si="311"/>
        <v>23</v>
      </c>
      <c r="AM193" s="101">
        <v>26</v>
      </c>
      <c r="AN193" s="102">
        <v>43</v>
      </c>
      <c r="AO193" s="103">
        <v>117</v>
      </c>
      <c r="AP193" s="74">
        <f t="shared" si="312"/>
        <v>6.8584070796460173E-2</v>
      </c>
      <c r="AQ193" s="74">
        <f t="shared" si="313"/>
        <v>0.30065359477124182</v>
      </c>
      <c r="AR193" s="104">
        <f t="shared" si="314"/>
        <v>0.31047865459249674</v>
      </c>
      <c r="AS193" s="104">
        <f t="shared" si="315"/>
        <v>0.41042047531992687</v>
      </c>
      <c r="AT193" s="104">
        <f t="shared" si="316"/>
        <v>0.549792531120332</v>
      </c>
      <c r="AU193" s="105">
        <v>478</v>
      </c>
      <c r="AV193" s="105">
        <v>596</v>
      </c>
      <c r="AW193" s="105">
        <v>457</v>
      </c>
      <c r="AX193" s="100">
        <v>33</v>
      </c>
      <c r="AY193" s="106">
        <v>551</v>
      </c>
      <c r="AZ193" s="106">
        <v>44</v>
      </c>
      <c r="BA193" s="106">
        <v>187</v>
      </c>
      <c r="BB193" s="106">
        <v>306</v>
      </c>
      <c r="BC193" s="106">
        <v>14</v>
      </c>
      <c r="BD193" s="107">
        <v>37</v>
      </c>
      <c r="BE193" s="108">
        <v>48</v>
      </c>
      <c r="BF193" s="82">
        <f t="shared" si="317"/>
        <v>9.6280087527352301E-2</v>
      </c>
      <c r="BG193" s="82">
        <f t="shared" si="318"/>
        <v>0.31375838926174499</v>
      </c>
      <c r="BH193" s="83">
        <f t="shared" si="319"/>
        <v>0.32658393207054215</v>
      </c>
      <c r="BI193" s="83">
        <f t="shared" si="320"/>
        <v>0.42458100558659218</v>
      </c>
      <c r="BJ193" s="83">
        <f t="shared" si="321"/>
        <v>0.56276150627615062</v>
      </c>
      <c r="BK193" s="2">
        <v>504</v>
      </c>
      <c r="BL193" s="2">
        <v>663</v>
      </c>
      <c r="BM193" s="2">
        <v>467</v>
      </c>
      <c r="BN193" s="2">
        <v>332</v>
      </c>
      <c r="BO193" s="2">
        <v>120</v>
      </c>
      <c r="BP193" s="2">
        <v>149</v>
      </c>
      <c r="BQ193" s="109">
        <v>19</v>
      </c>
      <c r="BR193" s="109">
        <v>39</v>
      </c>
      <c r="BS193" s="110">
        <v>30</v>
      </c>
      <c r="BT193" s="109">
        <v>41</v>
      </c>
      <c r="BU193" s="109">
        <v>187</v>
      </c>
      <c r="BV193" s="109">
        <v>397</v>
      </c>
      <c r="BW193" s="109">
        <v>7</v>
      </c>
      <c r="BX193" s="84">
        <f t="shared" si="265"/>
        <v>632</v>
      </c>
      <c r="BY193" s="111">
        <v>22</v>
      </c>
      <c r="BZ193" s="109">
        <v>41</v>
      </c>
      <c r="CA193" s="109">
        <v>5</v>
      </c>
      <c r="CB193" s="2">
        <v>71</v>
      </c>
      <c r="CC193" s="112">
        <f t="shared" si="266"/>
        <v>8.1349206349206352E-2</v>
      </c>
      <c r="CD193" s="112">
        <f t="shared" si="267"/>
        <v>0.28205128205128205</v>
      </c>
      <c r="CE193" s="112">
        <f t="shared" si="268"/>
        <v>0.35740514075887392</v>
      </c>
      <c r="CF193" s="112">
        <f t="shared" si="269"/>
        <v>0.48053097345132745</v>
      </c>
      <c r="CG193" s="112">
        <f t="shared" si="270"/>
        <v>0.76231263383297643</v>
      </c>
      <c r="CH193" s="87">
        <f t="shared" si="271"/>
        <v>111</v>
      </c>
      <c r="CI193" s="31">
        <f t="shared" si="272"/>
        <v>119</v>
      </c>
      <c r="CJ193" s="31">
        <f t="shared" si="273"/>
        <v>0</v>
      </c>
      <c r="CK193" s="31">
        <f t="shared" si="274"/>
        <v>0</v>
      </c>
      <c r="CL193" s="31">
        <f t="shared" si="275"/>
        <v>0</v>
      </c>
      <c r="CM193" s="113">
        <f t="shared" si="276"/>
        <v>0</v>
      </c>
      <c r="CN193" s="31">
        <f t="shared" si="277"/>
        <v>0</v>
      </c>
      <c r="CO193" s="31">
        <f t="shared" si="278"/>
        <v>0</v>
      </c>
      <c r="CP193" s="31">
        <f t="shared" si="279"/>
        <v>0</v>
      </c>
      <c r="CQ193" s="31">
        <f t="shared" si="280"/>
        <v>0</v>
      </c>
      <c r="CU193" s="88">
        <f t="shared" si="264"/>
        <v>0</v>
      </c>
      <c r="DC193" s="88">
        <f t="shared" si="281"/>
        <v>0</v>
      </c>
      <c r="DH193" s="32">
        <v>2</v>
      </c>
      <c r="DI193" s="32">
        <v>8</v>
      </c>
      <c r="DJ193" s="32">
        <v>9</v>
      </c>
      <c r="DK193" s="88">
        <f t="shared" si="282"/>
        <v>147</v>
      </c>
      <c r="DL193" s="32">
        <v>22</v>
      </c>
      <c r="DM193" s="32">
        <v>49</v>
      </c>
      <c r="DN193" s="32">
        <v>76</v>
      </c>
      <c r="DO193" s="32">
        <v>0</v>
      </c>
      <c r="DP193" s="32">
        <v>17</v>
      </c>
      <c r="DQ193" s="32">
        <v>31</v>
      </c>
      <c r="DR193" s="32">
        <v>21</v>
      </c>
      <c r="DS193" s="88">
        <f t="shared" si="283"/>
        <v>485</v>
      </c>
      <c r="DT193" s="32">
        <v>19</v>
      </c>
      <c r="DU193" s="32">
        <v>138</v>
      </c>
      <c r="DV193" s="32">
        <v>321</v>
      </c>
      <c r="DW193" s="32">
        <v>7</v>
      </c>
      <c r="EA193" s="88">
        <f t="shared" si="284"/>
        <v>0</v>
      </c>
      <c r="EI193" s="88">
        <f t="shared" si="285"/>
        <v>0</v>
      </c>
      <c r="EQ193" s="88">
        <f t="shared" si="286"/>
        <v>0</v>
      </c>
      <c r="EY193" s="88">
        <f t="shared" si="287"/>
        <v>0</v>
      </c>
      <c r="FG193" s="88">
        <f t="shared" si="288"/>
        <v>0</v>
      </c>
      <c r="FO193" s="88">
        <f t="shared" si="289"/>
        <v>0</v>
      </c>
      <c r="FW193" s="110">
        <f t="shared" si="290"/>
        <v>0</v>
      </c>
      <c r="GB193" s="110">
        <f t="shared" si="291"/>
        <v>0</v>
      </c>
      <c r="GC193" s="110">
        <f t="shared" si="292"/>
        <v>0</v>
      </c>
      <c r="GD193" s="110">
        <f t="shared" si="293"/>
        <v>0</v>
      </c>
      <c r="GE193" s="110">
        <f t="shared" si="294"/>
        <v>0</v>
      </c>
      <c r="GF193" s="110">
        <f t="shared" si="295"/>
        <v>0</v>
      </c>
      <c r="GG193" s="110">
        <f t="shared" si="296"/>
        <v>0</v>
      </c>
      <c r="GH193" s="110">
        <f t="shared" si="297"/>
        <v>0</v>
      </c>
      <c r="GI193" s="110">
        <f t="shared" si="298"/>
        <v>0</v>
      </c>
      <c r="GJ193" s="114">
        <f t="shared" si="322"/>
        <v>0.6186550198568046</v>
      </c>
      <c r="GK193" s="90">
        <f t="shared" si="323"/>
        <v>0.14700544464609799</v>
      </c>
      <c r="GL193" s="2" t="s">
        <v>2197</v>
      </c>
      <c r="GM193" s="2" t="s">
        <v>1396</v>
      </c>
      <c r="GN193" s="2" t="s">
        <v>1975</v>
      </c>
      <c r="GO193" s="92" t="s">
        <v>2104</v>
      </c>
      <c r="GP193" s="2" t="s">
        <v>2207</v>
      </c>
      <c r="GQ193" s="2" t="s">
        <v>1754</v>
      </c>
      <c r="GR193" s="115">
        <v>616</v>
      </c>
      <c r="GS193" s="31">
        <f t="shared" si="299"/>
        <v>19</v>
      </c>
      <c r="GT193" s="31">
        <f t="shared" si="300"/>
        <v>30</v>
      </c>
      <c r="GU193" s="31">
        <f t="shared" si="301"/>
        <v>39</v>
      </c>
      <c r="GV193" s="31">
        <f t="shared" si="302"/>
        <v>632</v>
      </c>
      <c r="GW193" s="31">
        <f t="shared" si="303"/>
        <v>404</v>
      </c>
      <c r="GX193" s="31">
        <f t="shared" si="304"/>
        <v>591</v>
      </c>
    </row>
    <row r="194" spans="1:208" ht="15.75" hidden="1" customHeight="1" x14ac:dyDescent="0.25">
      <c r="A194" s="22" t="s">
        <v>1117</v>
      </c>
      <c r="B194" s="2" t="s">
        <v>176</v>
      </c>
      <c r="C194" s="116" t="s">
        <v>182</v>
      </c>
      <c r="D194" s="35" t="s">
        <v>176</v>
      </c>
      <c r="E194" s="117">
        <v>2</v>
      </c>
      <c r="F194" s="117">
        <v>13</v>
      </c>
      <c r="G194" s="117">
        <v>11</v>
      </c>
      <c r="H194" s="117">
        <v>26</v>
      </c>
      <c r="I194" s="95">
        <v>2</v>
      </c>
      <c r="J194" s="118">
        <v>1</v>
      </c>
      <c r="K194" s="118">
        <v>10</v>
      </c>
      <c r="L194" s="118">
        <v>7</v>
      </c>
      <c r="M194" s="118">
        <v>18</v>
      </c>
      <c r="N194" s="119">
        <v>1</v>
      </c>
      <c r="O194" s="119">
        <v>2</v>
      </c>
      <c r="P194" s="120">
        <v>21</v>
      </c>
      <c r="Q194" s="120">
        <v>24</v>
      </c>
      <c r="R194" s="120">
        <v>21</v>
      </c>
      <c r="S194" s="70">
        <f t="shared" si="305"/>
        <v>4.7619047619047616E-2</v>
      </c>
      <c r="T194" s="70">
        <f t="shared" si="306"/>
        <v>0.41666666666666669</v>
      </c>
      <c r="U194" s="70">
        <f t="shared" si="307"/>
        <v>0.25757575757575757</v>
      </c>
      <c r="V194" s="70">
        <f t="shared" si="308"/>
        <v>0.35555555555555557</v>
      </c>
      <c r="W194" s="70">
        <f t="shared" si="309"/>
        <v>0.2857142857142857</v>
      </c>
      <c r="X194" s="121">
        <v>24</v>
      </c>
      <c r="Y194" s="121">
        <v>21</v>
      </c>
      <c r="Z194" s="121">
        <v>24</v>
      </c>
      <c r="AA194" s="121">
        <v>21</v>
      </c>
      <c r="AB194" s="121">
        <v>3</v>
      </c>
      <c r="AC194" s="121">
        <v>9</v>
      </c>
      <c r="AD194" s="17">
        <v>2</v>
      </c>
      <c r="AE194" s="17">
        <v>2</v>
      </c>
      <c r="AF194" s="100">
        <v>2</v>
      </c>
      <c r="AG194" s="101">
        <v>1</v>
      </c>
      <c r="AH194" s="101">
        <v>7</v>
      </c>
      <c r="AI194" s="101">
        <v>8</v>
      </c>
      <c r="AJ194" s="101">
        <v>0</v>
      </c>
      <c r="AK194" s="101">
        <f t="shared" si="310"/>
        <v>16</v>
      </c>
      <c r="AL194" s="101">
        <f t="shared" si="311"/>
        <v>2</v>
      </c>
      <c r="AM194" s="101">
        <v>2</v>
      </c>
      <c r="AN194" s="102">
        <v>3</v>
      </c>
      <c r="AO194" s="103">
        <v>0</v>
      </c>
      <c r="AP194" s="74">
        <f t="shared" si="312"/>
        <v>4.7619047619047616E-2</v>
      </c>
      <c r="AQ194" s="74">
        <f t="shared" si="313"/>
        <v>0.29166666666666669</v>
      </c>
      <c r="AR194" s="104">
        <f t="shared" si="314"/>
        <v>0.21212121212121213</v>
      </c>
      <c r="AS194" s="104">
        <f t="shared" si="315"/>
        <v>0.28888888888888886</v>
      </c>
      <c r="AT194" s="104">
        <f t="shared" si="316"/>
        <v>0.2857142857142857</v>
      </c>
      <c r="AU194" s="105">
        <v>5</v>
      </c>
      <c r="AV194" s="105">
        <v>6</v>
      </c>
      <c r="AW194" s="105">
        <v>8</v>
      </c>
      <c r="AX194" s="100">
        <v>2</v>
      </c>
      <c r="AY194" s="106">
        <v>13</v>
      </c>
      <c r="AZ194" s="106">
        <v>1</v>
      </c>
      <c r="BA194" s="106">
        <v>6</v>
      </c>
      <c r="BB194" s="106">
        <v>6</v>
      </c>
      <c r="BC194" s="106">
        <v>0</v>
      </c>
      <c r="BD194" s="107">
        <v>1</v>
      </c>
      <c r="BE194" s="122"/>
      <c r="BF194" s="82">
        <f t="shared" si="317"/>
        <v>0.125</v>
      </c>
      <c r="BG194" s="82">
        <f t="shared" si="318"/>
        <v>1</v>
      </c>
      <c r="BH194" s="83">
        <f t="shared" si="319"/>
        <v>0.63157894736842102</v>
      </c>
      <c r="BI194" s="83">
        <f t="shared" si="320"/>
        <v>1</v>
      </c>
      <c r="BJ194" s="83">
        <f t="shared" si="321"/>
        <v>1</v>
      </c>
      <c r="BK194" s="2">
        <v>19</v>
      </c>
      <c r="BL194" s="2">
        <v>25</v>
      </c>
      <c r="BM194" s="2">
        <v>18</v>
      </c>
      <c r="BN194" s="2">
        <v>12</v>
      </c>
      <c r="BO194" s="2">
        <v>6</v>
      </c>
      <c r="BP194" s="2">
        <v>6</v>
      </c>
      <c r="BQ194" s="109">
        <v>1</v>
      </c>
      <c r="BR194" s="109">
        <v>1</v>
      </c>
      <c r="BS194" s="110">
        <v>0</v>
      </c>
      <c r="BT194" s="109">
        <v>1</v>
      </c>
      <c r="BU194" s="109">
        <v>5</v>
      </c>
      <c r="BV194" s="109">
        <v>3</v>
      </c>
      <c r="BW194" s="109">
        <v>0</v>
      </c>
      <c r="BX194" s="84">
        <f t="shared" si="265"/>
        <v>9</v>
      </c>
      <c r="BY194" s="111">
        <v>1</v>
      </c>
      <c r="BZ194" s="109">
        <v>0</v>
      </c>
      <c r="CA194" s="109">
        <v>0</v>
      </c>
      <c r="CB194" s="2">
        <v>1</v>
      </c>
      <c r="CC194" s="112">
        <f t="shared" si="266"/>
        <v>5.2631578947368418E-2</v>
      </c>
      <c r="CD194" s="112">
        <f t="shared" si="267"/>
        <v>0.2</v>
      </c>
      <c r="CE194" s="112">
        <f t="shared" si="268"/>
        <v>0.14516129032258066</v>
      </c>
      <c r="CF194" s="112">
        <f t="shared" si="269"/>
        <v>0.18604651162790697</v>
      </c>
      <c r="CG194" s="112">
        <f t="shared" si="270"/>
        <v>0.16666666666666666</v>
      </c>
      <c r="CH194" s="87">
        <f t="shared" si="271"/>
        <v>15</v>
      </c>
      <c r="CI194" s="31">
        <f t="shared" si="272"/>
        <v>20</v>
      </c>
      <c r="CJ194" s="31">
        <f t="shared" si="273"/>
        <v>0</v>
      </c>
      <c r="CK194" s="31">
        <f t="shared" si="274"/>
        <v>0</v>
      </c>
      <c r="CL194" s="31">
        <f t="shared" si="275"/>
        <v>0</v>
      </c>
      <c r="CM194" s="113">
        <f t="shared" si="276"/>
        <v>0</v>
      </c>
      <c r="CN194" s="31">
        <f t="shared" si="277"/>
        <v>0</v>
      </c>
      <c r="CO194" s="31">
        <f t="shared" si="278"/>
        <v>0</v>
      </c>
      <c r="CP194" s="31">
        <f t="shared" si="279"/>
        <v>0</v>
      </c>
      <c r="CQ194" s="31">
        <f t="shared" si="280"/>
        <v>0</v>
      </c>
      <c r="CU194" s="88">
        <f t="shared" si="264"/>
        <v>0</v>
      </c>
      <c r="DC194" s="88">
        <f t="shared" si="281"/>
        <v>0</v>
      </c>
      <c r="DK194" s="88">
        <f t="shared" si="282"/>
        <v>0</v>
      </c>
      <c r="DP194" s="32">
        <v>1</v>
      </c>
      <c r="DQ194" s="32">
        <v>1</v>
      </c>
      <c r="DS194" s="88">
        <f t="shared" si="283"/>
        <v>9</v>
      </c>
      <c r="DT194" s="32">
        <v>1</v>
      </c>
      <c r="DU194" s="32">
        <v>5</v>
      </c>
      <c r="DV194" s="32">
        <v>3</v>
      </c>
      <c r="DW194" s="32">
        <v>0</v>
      </c>
      <c r="EA194" s="88">
        <f t="shared" si="284"/>
        <v>0</v>
      </c>
      <c r="EI194" s="88">
        <f t="shared" si="285"/>
        <v>0</v>
      </c>
      <c r="EQ194" s="88">
        <f t="shared" si="286"/>
        <v>0</v>
      </c>
      <c r="EY194" s="88">
        <f t="shared" si="287"/>
        <v>0</v>
      </c>
      <c r="FG194" s="88">
        <f t="shared" si="288"/>
        <v>0</v>
      </c>
      <c r="FO194" s="88">
        <f t="shared" si="289"/>
        <v>0</v>
      </c>
      <c r="FW194" s="110">
        <f t="shared" si="290"/>
        <v>0</v>
      </c>
      <c r="GB194" s="110">
        <f t="shared" si="291"/>
        <v>0</v>
      </c>
      <c r="GC194" s="110">
        <f t="shared" si="292"/>
        <v>0</v>
      </c>
      <c r="GD194" s="110">
        <f t="shared" si="293"/>
        <v>0</v>
      </c>
      <c r="GE194" s="110">
        <f t="shared" si="294"/>
        <v>0</v>
      </c>
      <c r="GF194" s="110">
        <f t="shared" si="295"/>
        <v>0</v>
      </c>
      <c r="GG194" s="110">
        <f t="shared" si="296"/>
        <v>0</v>
      </c>
      <c r="GH194" s="110">
        <f t="shared" si="297"/>
        <v>0</v>
      </c>
      <c r="GI194" s="110">
        <f t="shared" si="298"/>
        <v>0</v>
      </c>
      <c r="GJ194" s="114">
        <f t="shared" si="322"/>
        <v>-0.41666666666666669</v>
      </c>
      <c r="GK194" s="90">
        <f t="shared" si="323"/>
        <v>-0.30769230769230771</v>
      </c>
      <c r="GL194" s="2" t="s">
        <v>2291</v>
      </c>
      <c r="GM194" s="92" t="s">
        <v>1928</v>
      </c>
      <c r="GN194" s="2" t="s">
        <v>1394</v>
      </c>
      <c r="GO194" s="2" t="s">
        <v>1394</v>
      </c>
      <c r="GP194" s="2" t="s">
        <v>1449</v>
      </c>
      <c r="GQ194" s="2" t="s">
        <v>2319</v>
      </c>
      <c r="GR194" s="115">
        <v>26</v>
      </c>
      <c r="GS194" s="31">
        <f t="shared" si="299"/>
        <v>1</v>
      </c>
      <c r="GT194" s="31">
        <f t="shared" si="300"/>
        <v>0</v>
      </c>
      <c r="GU194" s="31">
        <f t="shared" si="301"/>
        <v>1</v>
      </c>
      <c r="GV194" s="31">
        <f t="shared" si="302"/>
        <v>9</v>
      </c>
      <c r="GW194" s="31">
        <f t="shared" si="303"/>
        <v>3</v>
      </c>
      <c r="GX194" s="31">
        <f t="shared" si="304"/>
        <v>8</v>
      </c>
    </row>
    <row r="195" spans="1:208" ht="15.75" hidden="1" customHeight="1" x14ac:dyDescent="0.25">
      <c r="A195" s="22" t="s">
        <v>1117</v>
      </c>
      <c r="B195" s="2" t="s">
        <v>176</v>
      </c>
      <c r="C195" s="116" t="s">
        <v>183</v>
      </c>
      <c r="D195" s="35" t="s">
        <v>176</v>
      </c>
      <c r="E195" s="117">
        <v>1</v>
      </c>
      <c r="F195" s="117">
        <v>6</v>
      </c>
      <c r="G195" s="117">
        <v>4</v>
      </c>
      <c r="H195" s="117">
        <v>11</v>
      </c>
      <c r="I195" s="95">
        <v>1</v>
      </c>
      <c r="J195" s="118">
        <v>5</v>
      </c>
      <c r="K195" s="118">
        <v>5</v>
      </c>
      <c r="L195" s="118">
        <v>8</v>
      </c>
      <c r="M195" s="118">
        <v>18</v>
      </c>
      <c r="N195" s="119">
        <v>1</v>
      </c>
      <c r="O195" s="119">
        <v>7</v>
      </c>
      <c r="P195" s="120">
        <v>43</v>
      </c>
      <c r="Q195" s="120">
        <v>42</v>
      </c>
      <c r="R195" s="120">
        <v>32</v>
      </c>
      <c r="S195" s="70">
        <f t="shared" si="305"/>
        <v>0.11627906976744186</v>
      </c>
      <c r="T195" s="70">
        <f t="shared" si="306"/>
        <v>0.11904761904761904</v>
      </c>
      <c r="U195" s="70">
        <f t="shared" si="307"/>
        <v>0.14529914529914531</v>
      </c>
      <c r="V195" s="70">
        <f t="shared" si="308"/>
        <v>0.16216216216216217</v>
      </c>
      <c r="W195" s="70">
        <f t="shared" si="309"/>
        <v>0.21875</v>
      </c>
      <c r="X195" s="121">
        <v>50</v>
      </c>
      <c r="Y195" s="121">
        <v>43</v>
      </c>
      <c r="Z195" s="121">
        <v>42</v>
      </c>
      <c r="AA195" s="121">
        <v>32</v>
      </c>
      <c r="AB195" s="121">
        <v>11</v>
      </c>
      <c r="AC195" s="121">
        <v>10</v>
      </c>
      <c r="AD195" s="17">
        <v>2</v>
      </c>
      <c r="AE195" s="17">
        <v>2</v>
      </c>
      <c r="AF195" s="100">
        <v>2</v>
      </c>
      <c r="AG195" s="101">
        <v>13</v>
      </c>
      <c r="AH195" s="101">
        <v>18</v>
      </c>
      <c r="AI195" s="101">
        <v>5</v>
      </c>
      <c r="AJ195" s="101">
        <v>0</v>
      </c>
      <c r="AK195" s="101">
        <f t="shared" si="310"/>
        <v>36</v>
      </c>
      <c r="AL195" s="101">
        <f t="shared" si="311"/>
        <v>0</v>
      </c>
      <c r="AM195" s="101">
        <v>0</v>
      </c>
      <c r="AN195" s="102">
        <v>2</v>
      </c>
      <c r="AO195" s="103">
        <v>6</v>
      </c>
      <c r="AP195" s="74">
        <f t="shared" si="312"/>
        <v>0.30232558139534882</v>
      </c>
      <c r="AQ195" s="74">
        <f t="shared" si="313"/>
        <v>0.42857142857142855</v>
      </c>
      <c r="AR195" s="104">
        <f t="shared" si="314"/>
        <v>0.30769230769230771</v>
      </c>
      <c r="AS195" s="104">
        <f t="shared" si="315"/>
        <v>0.3108108108108108</v>
      </c>
      <c r="AT195" s="104">
        <f t="shared" si="316"/>
        <v>0.15625</v>
      </c>
      <c r="AU195" s="105">
        <v>30</v>
      </c>
      <c r="AV195" s="105">
        <v>46</v>
      </c>
      <c r="AW195" s="105">
        <v>25</v>
      </c>
      <c r="AX195" s="100">
        <v>2</v>
      </c>
      <c r="AY195" s="106">
        <v>28</v>
      </c>
      <c r="AZ195" s="106">
        <v>4</v>
      </c>
      <c r="BA195" s="106">
        <v>19</v>
      </c>
      <c r="BB195" s="106">
        <v>4</v>
      </c>
      <c r="BC195" s="106">
        <v>1</v>
      </c>
      <c r="BD195" s="107">
        <v>0</v>
      </c>
      <c r="BE195" s="108">
        <v>4</v>
      </c>
      <c r="BF195" s="82">
        <f t="shared" si="317"/>
        <v>0.16</v>
      </c>
      <c r="BG195" s="82">
        <f t="shared" si="318"/>
        <v>0.41304347826086957</v>
      </c>
      <c r="BH195" s="83">
        <f t="shared" si="319"/>
        <v>0.26732673267326734</v>
      </c>
      <c r="BI195" s="83">
        <f t="shared" si="320"/>
        <v>0.30263157894736842</v>
      </c>
      <c r="BJ195" s="83">
        <f t="shared" si="321"/>
        <v>0.13333333333333333</v>
      </c>
      <c r="BK195" s="2">
        <v>28</v>
      </c>
      <c r="BL195" s="2">
        <v>33</v>
      </c>
      <c r="BM195" s="2">
        <v>29</v>
      </c>
      <c r="BN195" s="2">
        <v>21</v>
      </c>
      <c r="BO195" s="2">
        <v>8</v>
      </c>
      <c r="BP195" s="2">
        <v>8</v>
      </c>
      <c r="BQ195" s="109">
        <v>2</v>
      </c>
      <c r="BR195" s="109">
        <v>2</v>
      </c>
      <c r="BS195" s="110">
        <v>2</v>
      </c>
      <c r="BT195" s="109">
        <v>4</v>
      </c>
      <c r="BU195" s="109">
        <v>6</v>
      </c>
      <c r="BV195" s="109">
        <v>12</v>
      </c>
      <c r="BW195" s="109">
        <v>0</v>
      </c>
      <c r="BX195" s="84">
        <f t="shared" si="265"/>
        <v>22</v>
      </c>
      <c r="BY195" s="111">
        <v>4</v>
      </c>
      <c r="BZ195" s="109">
        <v>1</v>
      </c>
      <c r="CA195" s="109">
        <v>0</v>
      </c>
      <c r="CB195" s="2">
        <v>13</v>
      </c>
      <c r="CC195" s="112">
        <f t="shared" si="266"/>
        <v>0.14285714285714285</v>
      </c>
      <c r="CD195" s="112">
        <f t="shared" si="267"/>
        <v>0.18181818181818182</v>
      </c>
      <c r="CE195" s="112">
        <f t="shared" si="268"/>
        <v>0.23333333333333334</v>
      </c>
      <c r="CF195" s="112">
        <f t="shared" si="269"/>
        <v>0.27419354838709675</v>
      </c>
      <c r="CG195" s="112">
        <f t="shared" si="270"/>
        <v>0.37931034482758619</v>
      </c>
      <c r="CH195" s="87">
        <f t="shared" si="271"/>
        <v>18</v>
      </c>
      <c r="CI195" s="31">
        <f t="shared" si="272"/>
        <v>12</v>
      </c>
      <c r="CJ195" s="31">
        <f t="shared" si="273"/>
        <v>0</v>
      </c>
      <c r="CK195" s="31">
        <f t="shared" si="274"/>
        <v>0</v>
      </c>
      <c r="CL195" s="31">
        <f t="shared" si="275"/>
        <v>0</v>
      </c>
      <c r="CM195" s="113">
        <f t="shared" si="276"/>
        <v>0</v>
      </c>
      <c r="CN195" s="31">
        <f t="shared" si="277"/>
        <v>0</v>
      </c>
      <c r="CO195" s="31">
        <f t="shared" si="278"/>
        <v>0</v>
      </c>
      <c r="CP195" s="31">
        <f t="shared" si="279"/>
        <v>0</v>
      </c>
      <c r="CQ195" s="31">
        <f t="shared" si="280"/>
        <v>0</v>
      </c>
      <c r="CU195" s="88">
        <f t="shared" si="264"/>
        <v>0</v>
      </c>
      <c r="DC195" s="88">
        <f t="shared" si="281"/>
        <v>0</v>
      </c>
      <c r="DK195" s="88">
        <f t="shared" si="282"/>
        <v>0</v>
      </c>
      <c r="DP195" s="32">
        <v>2</v>
      </c>
      <c r="DQ195" s="32">
        <v>2</v>
      </c>
      <c r="DR195" s="32">
        <v>1</v>
      </c>
      <c r="DS195" s="88">
        <f t="shared" si="283"/>
        <v>22</v>
      </c>
      <c r="DT195" s="32">
        <v>4</v>
      </c>
      <c r="DU195" s="32">
        <v>6</v>
      </c>
      <c r="DV195" s="32">
        <v>12</v>
      </c>
      <c r="DW195" s="32">
        <v>0</v>
      </c>
      <c r="DZ195" s="32">
        <v>1</v>
      </c>
      <c r="EA195" s="88">
        <f t="shared" si="284"/>
        <v>0</v>
      </c>
      <c r="EI195" s="88">
        <f t="shared" si="285"/>
        <v>0</v>
      </c>
      <c r="EQ195" s="88">
        <f t="shared" si="286"/>
        <v>0</v>
      </c>
      <c r="EY195" s="88">
        <f t="shared" si="287"/>
        <v>0</v>
      </c>
      <c r="FG195" s="88">
        <f t="shared" si="288"/>
        <v>0</v>
      </c>
      <c r="FO195" s="88">
        <f t="shared" si="289"/>
        <v>0</v>
      </c>
      <c r="FW195" s="110">
        <f t="shared" si="290"/>
        <v>0</v>
      </c>
      <c r="GB195" s="110">
        <f t="shared" si="291"/>
        <v>0</v>
      </c>
      <c r="GC195" s="110">
        <f t="shared" si="292"/>
        <v>0</v>
      </c>
      <c r="GD195" s="110">
        <f t="shared" si="293"/>
        <v>0</v>
      </c>
      <c r="GE195" s="110">
        <f t="shared" si="294"/>
        <v>0</v>
      </c>
      <c r="GF195" s="110">
        <f t="shared" si="295"/>
        <v>0</v>
      </c>
      <c r="GG195" s="110">
        <f t="shared" si="296"/>
        <v>0</v>
      </c>
      <c r="GH195" s="110">
        <f t="shared" si="297"/>
        <v>0</v>
      </c>
      <c r="GI195" s="110">
        <f t="shared" si="298"/>
        <v>0</v>
      </c>
      <c r="GJ195" s="114">
        <f t="shared" si="322"/>
        <v>0.73399014778325111</v>
      </c>
      <c r="GK195" s="90">
        <f t="shared" si="323"/>
        <v>-0.21428571428571427</v>
      </c>
      <c r="GL195" s="2" t="s">
        <v>1407</v>
      </c>
      <c r="GM195" s="2" t="s">
        <v>1413</v>
      </c>
      <c r="GN195" s="92" t="s">
        <v>2324</v>
      </c>
      <c r="GO195" s="2" t="s">
        <v>1413</v>
      </c>
      <c r="GP195" s="2" t="s">
        <v>1377</v>
      </c>
      <c r="GQ195" s="2" t="s">
        <v>2261</v>
      </c>
      <c r="GR195" s="115">
        <v>38</v>
      </c>
      <c r="GS195" s="31">
        <f t="shared" si="299"/>
        <v>2</v>
      </c>
      <c r="GT195" s="31">
        <f t="shared" si="300"/>
        <v>2</v>
      </c>
      <c r="GU195" s="31">
        <f t="shared" si="301"/>
        <v>2</v>
      </c>
      <c r="GV195" s="31">
        <f t="shared" si="302"/>
        <v>22</v>
      </c>
      <c r="GW195" s="31">
        <f t="shared" si="303"/>
        <v>12</v>
      </c>
      <c r="GX195" s="31">
        <f t="shared" si="304"/>
        <v>18</v>
      </c>
    </row>
    <row r="196" spans="1:208" ht="15.75" hidden="1" customHeight="1" x14ac:dyDescent="0.25">
      <c r="A196" s="22" t="s">
        <v>1117</v>
      </c>
      <c r="B196" s="2" t="s">
        <v>184</v>
      </c>
      <c r="C196" s="116" t="s">
        <v>185</v>
      </c>
      <c r="D196" s="35" t="s">
        <v>184</v>
      </c>
      <c r="E196" s="117">
        <v>59</v>
      </c>
      <c r="F196" s="117">
        <v>354</v>
      </c>
      <c r="G196" s="117">
        <v>306</v>
      </c>
      <c r="H196" s="117">
        <v>719</v>
      </c>
      <c r="I196" s="95">
        <v>38</v>
      </c>
      <c r="J196" s="118">
        <v>62</v>
      </c>
      <c r="K196" s="118">
        <v>324</v>
      </c>
      <c r="L196" s="118">
        <v>314</v>
      </c>
      <c r="M196" s="118">
        <v>700</v>
      </c>
      <c r="N196" s="119">
        <v>34</v>
      </c>
      <c r="O196" s="119">
        <v>119</v>
      </c>
      <c r="P196" s="120">
        <v>561</v>
      </c>
      <c r="Q196" s="120">
        <v>753</v>
      </c>
      <c r="R196" s="120">
        <v>540</v>
      </c>
      <c r="S196" s="70">
        <f t="shared" si="305"/>
        <v>0.11051693404634581</v>
      </c>
      <c r="T196" s="70">
        <f t="shared" si="306"/>
        <v>0.4302788844621514</v>
      </c>
      <c r="U196" s="70">
        <f t="shared" si="307"/>
        <v>0.35922330097087379</v>
      </c>
      <c r="V196" s="70">
        <f t="shared" si="308"/>
        <v>0.4671307037896365</v>
      </c>
      <c r="W196" s="70">
        <f t="shared" si="309"/>
        <v>0.51851851851851849</v>
      </c>
      <c r="X196" s="121">
        <v>755</v>
      </c>
      <c r="Y196" s="121">
        <v>561</v>
      </c>
      <c r="Z196" s="121">
        <v>753</v>
      </c>
      <c r="AA196" s="121">
        <v>540</v>
      </c>
      <c r="AB196" s="121">
        <v>159</v>
      </c>
      <c r="AC196" s="121">
        <v>181</v>
      </c>
      <c r="AD196" s="17">
        <v>27</v>
      </c>
      <c r="AE196" s="17">
        <v>35</v>
      </c>
      <c r="AF196" s="100">
        <v>37</v>
      </c>
      <c r="AG196" s="101">
        <v>40</v>
      </c>
      <c r="AH196" s="101">
        <v>321</v>
      </c>
      <c r="AI196" s="101">
        <v>281</v>
      </c>
      <c r="AJ196" s="101">
        <v>9</v>
      </c>
      <c r="AK196" s="101">
        <f t="shared" si="310"/>
        <v>651</v>
      </c>
      <c r="AL196" s="101">
        <f t="shared" si="311"/>
        <v>40</v>
      </c>
      <c r="AM196" s="101">
        <v>49</v>
      </c>
      <c r="AN196" s="102">
        <v>96</v>
      </c>
      <c r="AO196" s="103">
        <v>96</v>
      </c>
      <c r="AP196" s="74">
        <f t="shared" si="312"/>
        <v>7.130124777183601E-2</v>
      </c>
      <c r="AQ196" s="74">
        <f t="shared" si="313"/>
        <v>0.42629482071713148</v>
      </c>
      <c r="AR196" s="104">
        <f t="shared" si="314"/>
        <v>0.32470334412081986</v>
      </c>
      <c r="AS196" s="104">
        <f t="shared" si="315"/>
        <v>0.43464810518174785</v>
      </c>
      <c r="AT196" s="104">
        <f t="shared" si="316"/>
        <v>0.4462962962962963</v>
      </c>
      <c r="AU196" s="105">
        <v>559</v>
      </c>
      <c r="AV196" s="105">
        <v>718</v>
      </c>
      <c r="AW196" s="105">
        <v>558</v>
      </c>
      <c r="AX196" s="100">
        <v>38</v>
      </c>
      <c r="AY196" s="106">
        <v>758</v>
      </c>
      <c r="AZ196" s="106">
        <v>62</v>
      </c>
      <c r="BA196" s="106">
        <v>351</v>
      </c>
      <c r="BB196" s="106">
        <v>332</v>
      </c>
      <c r="BC196" s="106">
        <v>13</v>
      </c>
      <c r="BD196" s="107">
        <v>38</v>
      </c>
      <c r="BE196" s="108">
        <v>76</v>
      </c>
      <c r="BF196" s="82">
        <f t="shared" si="317"/>
        <v>0.1111111111111111</v>
      </c>
      <c r="BG196" s="82">
        <f t="shared" si="318"/>
        <v>0.48885793871866295</v>
      </c>
      <c r="BH196" s="83">
        <f t="shared" si="319"/>
        <v>0.38528610354223436</v>
      </c>
      <c r="BI196" s="83">
        <f t="shared" si="320"/>
        <v>0.50509005481597491</v>
      </c>
      <c r="BJ196" s="83">
        <f t="shared" si="321"/>
        <v>0.5259391771019678</v>
      </c>
      <c r="BK196" s="2">
        <v>610</v>
      </c>
      <c r="BL196" s="2">
        <v>841</v>
      </c>
      <c r="BM196" s="2">
        <v>556</v>
      </c>
      <c r="BN196" s="2">
        <v>369</v>
      </c>
      <c r="BO196" s="2">
        <v>153</v>
      </c>
      <c r="BP196" s="2">
        <v>172</v>
      </c>
      <c r="BQ196" s="109">
        <v>28</v>
      </c>
      <c r="BR196" s="109">
        <v>41</v>
      </c>
      <c r="BS196" s="110">
        <v>38</v>
      </c>
      <c r="BT196" s="109">
        <v>44</v>
      </c>
      <c r="BU196" s="109">
        <v>284</v>
      </c>
      <c r="BV196" s="109">
        <v>370</v>
      </c>
      <c r="BW196" s="109">
        <v>8</v>
      </c>
      <c r="BX196" s="84">
        <f t="shared" si="265"/>
        <v>706</v>
      </c>
      <c r="BY196" s="111">
        <v>76</v>
      </c>
      <c r="BZ196" s="109">
        <v>41</v>
      </c>
      <c r="CA196" s="109">
        <v>8</v>
      </c>
      <c r="CB196" s="2">
        <v>96</v>
      </c>
      <c r="CC196" s="112">
        <f t="shared" si="266"/>
        <v>7.2131147540983612E-2</v>
      </c>
      <c r="CD196" s="112">
        <f t="shared" si="267"/>
        <v>0.33769322235434007</v>
      </c>
      <c r="CE196" s="112">
        <f t="shared" si="268"/>
        <v>0.3273542600896861</v>
      </c>
      <c r="CF196" s="112">
        <f t="shared" si="269"/>
        <v>0.43879742304939157</v>
      </c>
      <c r="CG196" s="112">
        <f t="shared" si="270"/>
        <v>0.59172661870503596</v>
      </c>
      <c r="CH196" s="87">
        <f t="shared" si="271"/>
        <v>227</v>
      </c>
      <c r="CI196" s="31">
        <f t="shared" si="272"/>
        <v>243</v>
      </c>
      <c r="CJ196" s="31">
        <f t="shared" si="273"/>
        <v>0</v>
      </c>
      <c r="CK196" s="31">
        <f t="shared" si="274"/>
        <v>0</v>
      </c>
      <c r="CL196" s="31">
        <f t="shared" si="275"/>
        <v>0</v>
      </c>
      <c r="CM196" s="113">
        <f t="shared" si="276"/>
        <v>0</v>
      </c>
      <c r="CN196" s="31">
        <f t="shared" si="277"/>
        <v>0</v>
      </c>
      <c r="CO196" s="31">
        <f t="shared" si="278"/>
        <v>0</v>
      </c>
      <c r="CP196" s="31">
        <f t="shared" si="279"/>
        <v>0</v>
      </c>
      <c r="CQ196" s="31">
        <f t="shared" si="280"/>
        <v>0</v>
      </c>
      <c r="CU196" s="88">
        <f t="shared" si="264"/>
        <v>0</v>
      </c>
      <c r="DC196" s="88">
        <f t="shared" si="281"/>
        <v>0</v>
      </c>
      <c r="DH196" s="32">
        <v>2</v>
      </c>
      <c r="DI196" s="32">
        <v>7</v>
      </c>
      <c r="DJ196" s="32">
        <v>7</v>
      </c>
      <c r="DK196" s="88">
        <f t="shared" si="282"/>
        <v>96</v>
      </c>
      <c r="DL196" s="32">
        <v>21</v>
      </c>
      <c r="DM196" s="32">
        <v>33</v>
      </c>
      <c r="DN196" s="32">
        <v>41</v>
      </c>
      <c r="DO196" s="32">
        <v>1</v>
      </c>
      <c r="DP196" s="32">
        <v>25</v>
      </c>
      <c r="DQ196" s="32">
        <v>33</v>
      </c>
      <c r="DR196" s="32">
        <v>30</v>
      </c>
      <c r="DS196" s="88">
        <f t="shared" si="283"/>
        <v>598</v>
      </c>
      <c r="DT196" s="32">
        <v>17</v>
      </c>
      <c r="DU196" s="32">
        <v>247</v>
      </c>
      <c r="DV196" s="32">
        <v>327</v>
      </c>
      <c r="DW196" s="32">
        <v>7</v>
      </c>
      <c r="DX196" s="32">
        <v>1</v>
      </c>
      <c r="DY196" s="32">
        <v>1</v>
      </c>
      <c r="DZ196" s="32">
        <v>1</v>
      </c>
      <c r="EA196" s="88">
        <f t="shared" si="284"/>
        <v>12</v>
      </c>
      <c r="EB196" s="32">
        <v>6</v>
      </c>
      <c r="EC196" s="32">
        <v>4</v>
      </c>
      <c r="ED196" s="32">
        <v>2</v>
      </c>
      <c r="EI196" s="88">
        <f t="shared" si="285"/>
        <v>0</v>
      </c>
      <c r="EQ196" s="88">
        <f t="shared" si="286"/>
        <v>0</v>
      </c>
      <c r="EY196" s="88">
        <f t="shared" si="287"/>
        <v>0</v>
      </c>
      <c r="FG196" s="88">
        <f t="shared" si="288"/>
        <v>0</v>
      </c>
      <c r="FO196" s="88">
        <f t="shared" si="289"/>
        <v>0</v>
      </c>
      <c r="FW196" s="110">
        <f t="shared" si="290"/>
        <v>0</v>
      </c>
      <c r="GB196" s="110">
        <f t="shared" si="291"/>
        <v>0</v>
      </c>
      <c r="GC196" s="110">
        <f t="shared" si="292"/>
        <v>0</v>
      </c>
      <c r="GD196" s="110">
        <f t="shared" si="293"/>
        <v>0</v>
      </c>
      <c r="GE196" s="110">
        <f t="shared" si="294"/>
        <v>0</v>
      </c>
      <c r="GF196" s="110">
        <f t="shared" si="295"/>
        <v>0</v>
      </c>
      <c r="GG196" s="110">
        <f t="shared" si="296"/>
        <v>0</v>
      </c>
      <c r="GH196" s="110">
        <f t="shared" si="297"/>
        <v>0</v>
      </c>
      <c r="GI196" s="110">
        <f t="shared" si="298"/>
        <v>0</v>
      </c>
      <c r="GJ196" s="114">
        <f t="shared" si="322"/>
        <v>0.14118705035971227</v>
      </c>
      <c r="GK196" s="90">
        <f t="shared" si="323"/>
        <v>-6.860158311345646E-2</v>
      </c>
      <c r="GL196" s="2" t="s">
        <v>2326</v>
      </c>
      <c r="GM196" s="92" t="s">
        <v>1702</v>
      </c>
      <c r="GN196" s="2" t="s">
        <v>2239</v>
      </c>
      <c r="GO196" s="92" t="s">
        <v>2095</v>
      </c>
      <c r="GP196" s="2" t="s">
        <v>1973</v>
      </c>
      <c r="GQ196" s="2" t="s">
        <v>2307</v>
      </c>
      <c r="GR196" s="115">
        <v>837</v>
      </c>
      <c r="GS196" s="31">
        <f t="shared" si="299"/>
        <v>28</v>
      </c>
      <c r="GT196" s="31">
        <f t="shared" si="300"/>
        <v>38</v>
      </c>
      <c r="GU196" s="31">
        <f t="shared" si="301"/>
        <v>41</v>
      </c>
      <c r="GV196" s="31">
        <f t="shared" si="302"/>
        <v>706</v>
      </c>
      <c r="GW196" s="31">
        <f t="shared" si="303"/>
        <v>378</v>
      </c>
      <c r="GX196" s="31">
        <f t="shared" si="304"/>
        <v>662</v>
      </c>
    </row>
    <row r="197" spans="1:208" ht="15.75" hidden="1" customHeight="1" x14ac:dyDescent="0.25">
      <c r="A197" s="22" t="s">
        <v>1117</v>
      </c>
      <c r="B197" s="2" t="s">
        <v>184</v>
      </c>
      <c r="C197" s="116" t="s">
        <v>186</v>
      </c>
      <c r="D197" s="35" t="s">
        <v>184</v>
      </c>
      <c r="E197" s="117">
        <v>27</v>
      </c>
      <c r="F197" s="117">
        <v>315</v>
      </c>
      <c r="G197" s="117">
        <v>313</v>
      </c>
      <c r="H197" s="117">
        <v>655</v>
      </c>
      <c r="I197" s="95">
        <v>42</v>
      </c>
      <c r="J197" s="118">
        <v>44</v>
      </c>
      <c r="K197" s="118">
        <v>293</v>
      </c>
      <c r="L197" s="118">
        <v>361</v>
      </c>
      <c r="M197" s="118">
        <v>698</v>
      </c>
      <c r="N197" s="119">
        <v>58</v>
      </c>
      <c r="O197" s="119">
        <v>112</v>
      </c>
      <c r="P197" s="120">
        <v>746</v>
      </c>
      <c r="Q197" s="120">
        <v>991</v>
      </c>
      <c r="R197" s="120">
        <v>704</v>
      </c>
      <c r="S197" s="70">
        <f t="shared" si="305"/>
        <v>5.8981233243967826E-2</v>
      </c>
      <c r="T197" s="70">
        <f t="shared" si="306"/>
        <v>0.2956609485368315</v>
      </c>
      <c r="U197" s="70">
        <f t="shared" si="307"/>
        <v>0.26218762802130274</v>
      </c>
      <c r="V197" s="70">
        <f t="shared" si="308"/>
        <v>0.35162241887905604</v>
      </c>
      <c r="W197" s="70">
        <f t="shared" si="309"/>
        <v>0.43039772727272729</v>
      </c>
      <c r="X197" s="121">
        <v>997</v>
      </c>
      <c r="Y197" s="121">
        <v>746</v>
      </c>
      <c r="Z197" s="121">
        <v>991</v>
      </c>
      <c r="AA197" s="121">
        <v>704</v>
      </c>
      <c r="AB197" s="121">
        <v>222</v>
      </c>
      <c r="AC197" s="121">
        <v>188</v>
      </c>
      <c r="AD197" s="17">
        <v>25</v>
      </c>
      <c r="AE197" s="17">
        <v>39</v>
      </c>
      <c r="AF197" s="100">
        <v>40</v>
      </c>
      <c r="AG197" s="101">
        <v>53</v>
      </c>
      <c r="AH197" s="101">
        <v>294</v>
      </c>
      <c r="AI197" s="101">
        <v>303</v>
      </c>
      <c r="AJ197" s="101">
        <v>6</v>
      </c>
      <c r="AK197" s="101">
        <f t="shared" si="310"/>
        <v>656</v>
      </c>
      <c r="AL197" s="101">
        <f t="shared" si="311"/>
        <v>37</v>
      </c>
      <c r="AM197" s="101">
        <v>43</v>
      </c>
      <c r="AN197" s="102">
        <v>108</v>
      </c>
      <c r="AO197" s="103">
        <v>143</v>
      </c>
      <c r="AP197" s="74">
        <f t="shared" si="312"/>
        <v>7.1045576407506708E-2</v>
      </c>
      <c r="AQ197" s="74">
        <f t="shared" si="313"/>
        <v>0.29667003027245209</v>
      </c>
      <c r="AR197" s="104">
        <f t="shared" si="314"/>
        <v>0.25112658746415406</v>
      </c>
      <c r="AS197" s="104">
        <f t="shared" si="315"/>
        <v>0.3303834808259587</v>
      </c>
      <c r="AT197" s="104">
        <f t="shared" si="316"/>
        <v>0.37784090909090912</v>
      </c>
      <c r="AU197" s="105">
        <v>730</v>
      </c>
      <c r="AV197" s="105">
        <v>971</v>
      </c>
      <c r="AW197" s="105">
        <v>731</v>
      </c>
      <c r="AX197" s="100">
        <v>40</v>
      </c>
      <c r="AY197" s="106">
        <v>737</v>
      </c>
      <c r="AZ197" s="106">
        <v>44</v>
      </c>
      <c r="BA197" s="106">
        <v>307</v>
      </c>
      <c r="BB197" s="106">
        <v>357</v>
      </c>
      <c r="BC197" s="106">
        <v>29</v>
      </c>
      <c r="BD197" s="107">
        <v>43</v>
      </c>
      <c r="BE197" s="108">
        <v>102</v>
      </c>
      <c r="BF197" s="82">
        <f t="shared" si="317"/>
        <v>6.0191518467852256E-2</v>
      </c>
      <c r="BG197" s="82">
        <f t="shared" si="318"/>
        <v>0.31616889804325438</v>
      </c>
      <c r="BH197" s="83">
        <f t="shared" si="319"/>
        <v>0.2734375</v>
      </c>
      <c r="BI197" s="83">
        <f t="shared" si="320"/>
        <v>0.36507936507936506</v>
      </c>
      <c r="BJ197" s="83">
        <f t="shared" si="321"/>
        <v>0.43013698630136987</v>
      </c>
      <c r="BK197" s="2">
        <v>798</v>
      </c>
      <c r="BL197" s="2">
        <v>969</v>
      </c>
      <c r="BM197" s="2">
        <v>699</v>
      </c>
      <c r="BN197" s="2">
        <v>495</v>
      </c>
      <c r="BO197" s="2">
        <v>232</v>
      </c>
      <c r="BP197" s="2">
        <v>230</v>
      </c>
      <c r="BQ197" s="109">
        <v>26</v>
      </c>
      <c r="BR197" s="109">
        <v>44</v>
      </c>
      <c r="BS197" s="110">
        <v>39</v>
      </c>
      <c r="BT197" s="109">
        <v>42</v>
      </c>
      <c r="BU197" s="109">
        <v>302</v>
      </c>
      <c r="BV197" s="109">
        <v>424</v>
      </c>
      <c r="BW197" s="109">
        <v>23</v>
      </c>
      <c r="BX197" s="84">
        <f t="shared" si="265"/>
        <v>791</v>
      </c>
      <c r="BY197" s="111">
        <v>79</v>
      </c>
      <c r="BZ197" s="109">
        <v>49</v>
      </c>
      <c r="CA197" s="109">
        <v>23</v>
      </c>
      <c r="CB197" s="2">
        <v>161</v>
      </c>
      <c r="CC197" s="112">
        <f t="shared" si="266"/>
        <v>5.2631578947368418E-2</v>
      </c>
      <c r="CD197" s="112">
        <f t="shared" si="267"/>
        <v>0.31166150670794635</v>
      </c>
      <c r="CE197" s="112">
        <f t="shared" si="268"/>
        <v>0.29156528791565289</v>
      </c>
      <c r="CF197" s="112">
        <f t="shared" si="269"/>
        <v>0.40587529976019182</v>
      </c>
      <c r="CG197" s="112">
        <f t="shared" si="270"/>
        <v>0.53648068669527893</v>
      </c>
      <c r="CH197" s="87">
        <f t="shared" si="271"/>
        <v>324</v>
      </c>
      <c r="CI197" s="31">
        <f t="shared" si="272"/>
        <v>346</v>
      </c>
      <c r="CJ197" s="31">
        <f t="shared" si="273"/>
        <v>0</v>
      </c>
      <c r="CK197" s="31">
        <f t="shared" si="274"/>
        <v>0</v>
      </c>
      <c r="CL197" s="31">
        <f t="shared" si="275"/>
        <v>0</v>
      </c>
      <c r="CM197" s="113">
        <f t="shared" si="276"/>
        <v>0</v>
      </c>
      <c r="CN197" s="31">
        <f t="shared" si="277"/>
        <v>0</v>
      </c>
      <c r="CO197" s="31">
        <f t="shared" si="278"/>
        <v>0</v>
      </c>
      <c r="CP197" s="31">
        <f t="shared" si="279"/>
        <v>0</v>
      </c>
      <c r="CQ197" s="31">
        <f t="shared" si="280"/>
        <v>0</v>
      </c>
      <c r="CU197" s="88">
        <f t="shared" si="264"/>
        <v>0</v>
      </c>
      <c r="DC197" s="88">
        <f t="shared" si="281"/>
        <v>0</v>
      </c>
      <c r="DH197" s="32">
        <v>2</v>
      </c>
      <c r="DI197" s="32">
        <v>10</v>
      </c>
      <c r="DJ197" s="32">
        <v>9</v>
      </c>
      <c r="DK197" s="88">
        <f t="shared" si="282"/>
        <v>182</v>
      </c>
      <c r="DL197" s="32">
        <v>26</v>
      </c>
      <c r="DM197" s="32">
        <v>69</v>
      </c>
      <c r="DN197" s="32">
        <v>85</v>
      </c>
      <c r="DO197" s="32">
        <v>2</v>
      </c>
      <c r="DP197" s="32">
        <v>24</v>
      </c>
      <c r="DQ197" s="32">
        <v>34</v>
      </c>
      <c r="DR197" s="32">
        <v>30</v>
      </c>
      <c r="DS197" s="88">
        <f t="shared" si="283"/>
        <v>609</v>
      </c>
      <c r="DT197" s="32">
        <v>16</v>
      </c>
      <c r="DU197" s="32">
        <v>233</v>
      </c>
      <c r="DV197" s="32">
        <v>339</v>
      </c>
      <c r="DW197" s="32">
        <v>21</v>
      </c>
      <c r="EA197" s="88">
        <f t="shared" si="284"/>
        <v>0</v>
      </c>
      <c r="EI197" s="88">
        <f t="shared" si="285"/>
        <v>0</v>
      </c>
      <c r="EQ197" s="88">
        <f t="shared" si="286"/>
        <v>0</v>
      </c>
      <c r="EY197" s="88">
        <f t="shared" si="287"/>
        <v>0</v>
      </c>
      <c r="FG197" s="88">
        <f t="shared" si="288"/>
        <v>0</v>
      </c>
      <c r="FO197" s="88">
        <f t="shared" si="289"/>
        <v>0</v>
      </c>
      <c r="FW197" s="110">
        <f t="shared" si="290"/>
        <v>0</v>
      </c>
      <c r="GB197" s="110">
        <f t="shared" si="291"/>
        <v>0</v>
      </c>
      <c r="GC197" s="110">
        <f t="shared" si="292"/>
        <v>0</v>
      </c>
      <c r="GD197" s="110">
        <f t="shared" si="293"/>
        <v>0</v>
      </c>
      <c r="GE197" s="110">
        <f t="shared" si="294"/>
        <v>0</v>
      </c>
      <c r="GF197" s="110">
        <f t="shared" si="295"/>
        <v>0</v>
      </c>
      <c r="GG197" s="110">
        <f t="shared" si="296"/>
        <v>0</v>
      </c>
      <c r="GH197" s="110">
        <f t="shared" si="297"/>
        <v>0</v>
      </c>
      <c r="GI197" s="110">
        <f t="shared" si="298"/>
        <v>0</v>
      </c>
      <c r="GJ197" s="114">
        <f t="shared" si="322"/>
        <v>0.24647657898837078</v>
      </c>
      <c r="GK197" s="90">
        <f t="shared" si="323"/>
        <v>7.3270013568521031E-2</v>
      </c>
      <c r="GL197" s="92" t="s">
        <v>2215</v>
      </c>
      <c r="GM197" s="2" t="s">
        <v>2274</v>
      </c>
      <c r="GN197" s="2" t="s">
        <v>1767</v>
      </c>
      <c r="GO197" s="92" t="s">
        <v>2215</v>
      </c>
      <c r="GP197" s="2" t="s">
        <v>1445</v>
      </c>
      <c r="GQ197" s="2" t="s">
        <v>2046</v>
      </c>
      <c r="GR197" s="115">
        <v>980</v>
      </c>
      <c r="GS197" s="31">
        <f t="shared" si="299"/>
        <v>26</v>
      </c>
      <c r="GT197" s="31">
        <f t="shared" si="300"/>
        <v>39</v>
      </c>
      <c r="GU197" s="31">
        <f t="shared" si="301"/>
        <v>44</v>
      </c>
      <c r="GV197" s="31">
        <f t="shared" si="302"/>
        <v>791</v>
      </c>
      <c r="GW197" s="31">
        <f t="shared" si="303"/>
        <v>447</v>
      </c>
      <c r="GX197" s="31">
        <f t="shared" si="304"/>
        <v>749</v>
      </c>
    </row>
    <row r="198" spans="1:208" ht="15.75" hidden="1" customHeight="1" x14ac:dyDescent="0.25">
      <c r="A198" s="22" t="s">
        <v>1117</v>
      </c>
      <c r="B198" s="2" t="s">
        <v>184</v>
      </c>
      <c r="C198" s="116" t="s">
        <v>187</v>
      </c>
      <c r="D198" s="35" t="s">
        <v>184</v>
      </c>
      <c r="E198" s="117">
        <v>99</v>
      </c>
      <c r="F198" s="117">
        <v>583</v>
      </c>
      <c r="G198" s="117">
        <v>499</v>
      </c>
      <c r="H198" s="117">
        <v>1181</v>
      </c>
      <c r="I198" s="95">
        <v>76</v>
      </c>
      <c r="J198" s="118">
        <v>100</v>
      </c>
      <c r="K198" s="118">
        <v>755</v>
      </c>
      <c r="L198" s="118">
        <v>582</v>
      </c>
      <c r="M198" s="118">
        <v>1437</v>
      </c>
      <c r="N198" s="119">
        <v>46</v>
      </c>
      <c r="O198" s="119">
        <v>179</v>
      </c>
      <c r="P198" s="120">
        <v>970</v>
      </c>
      <c r="Q198" s="120">
        <v>1125</v>
      </c>
      <c r="R198" s="120">
        <v>946</v>
      </c>
      <c r="S198" s="70">
        <f t="shared" si="305"/>
        <v>0.10309278350515463</v>
      </c>
      <c r="T198" s="70">
        <f t="shared" si="306"/>
        <v>0.6711111111111111</v>
      </c>
      <c r="U198" s="70">
        <f t="shared" si="307"/>
        <v>0.45741532390660966</v>
      </c>
      <c r="V198" s="70">
        <f t="shared" si="308"/>
        <v>0.62337035248672135</v>
      </c>
      <c r="W198" s="70">
        <f t="shared" si="309"/>
        <v>0.56659619450317122</v>
      </c>
      <c r="X198" s="121">
        <v>1173</v>
      </c>
      <c r="Y198" s="121">
        <v>970</v>
      </c>
      <c r="Z198" s="121">
        <v>1125</v>
      </c>
      <c r="AA198" s="121">
        <v>946</v>
      </c>
      <c r="AB198" s="121">
        <v>312</v>
      </c>
      <c r="AC198" s="121">
        <v>266</v>
      </c>
      <c r="AD198" s="17">
        <v>43</v>
      </c>
      <c r="AE198" s="17">
        <v>67</v>
      </c>
      <c r="AF198" s="100">
        <v>78</v>
      </c>
      <c r="AG198" s="101">
        <v>179</v>
      </c>
      <c r="AH198" s="101">
        <v>665</v>
      </c>
      <c r="AI198" s="101">
        <v>527</v>
      </c>
      <c r="AJ198" s="101">
        <v>7</v>
      </c>
      <c r="AK198" s="101">
        <f t="shared" si="310"/>
        <v>1378</v>
      </c>
      <c r="AL198" s="101">
        <f t="shared" si="311"/>
        <v>46</v>
      </c>
      <c r="AM198" s="101">
        <v>53</v>
      </c>
      <c r="AN198" s="102">
        <v>182</v>
      </c>
      <c r="AO198" s="103">
        <v>259</v>
      </c>
      <c r="AP198" s="74">
        <f t="shared" si="312"/>
        <v>0.18453608247422681</v>
      </c>
      <c r="AQ198" s="74">
        <f t="shared" si="313"/>
        <v>0.59111111111111114</v>
      </c>
      <c r="AR198" s="104">
        <f t="shared" si="314"/>
        <v>0.43571193686287407</v>
      </c>
      <c r="AS198" s="104">
        <f t="shared" si="315"/>
        <v>0.55335586673104775</v>
      </c>
      <c r="AT198" s="104">
        <f t="shared" si="316"/>
        <v>0.5084566596194503</v>
      </c>
      <c r="AU198" s="105">
        <v>902</v>
      </c>
      <c r="AV198" s="105">
        <v>1213</v>
      </c>
      <c r="AW198" s="105">
        <v>947</v>
      </c>
      <c r="AX198" s="100">
        <v>76</v>
      </c>
      <c r="AY198" s="106">
        <v>1452</v>
      </c>
      <c r="AZ198" s="106">
        <v>171</v>
      </c>
      <c r="BA198" s="106">
        <v>769</v>
      </c>
      <c r="BB198" s="106">
        <v>504</v>
      </c>
      <c r="BC198" s="106">
        <v>8</v>
      </c>
      <c r="BD198" s="107">
        <v>48</v>
      </c>
      <c r="BE198" s="108">
        <v>121</v>
      </c>
      <c r="BF198" s="82">
        <f t="shared" si="317"/>
        <v>0.18057022175290391</v>
      </c>
      <c r="BG198" s="82">
        <f t="shared" si="318"/>
        <v>0.63396537510305029</v>
      </c>
      <c r="BH198" s="83">
        <f t="shared" si="319"/>
        <v>0.4559111691704768</v>
      </c>
      <c r="BI198" s="83">
        <f t="shared" si="320"/>
        <v>0.57919621749408978</v>
      </c>
      <c r="BJ198" s="83">
        <f t="shared" si="321"/>
        <v>0.50554323725055428</v>
      </c>
      <c r="BK198" s="2">
        <v>974</v>
      </c>
      <c r="BL198" s="2">
        <v>1226</v>
      </c>
      <c r="BM198" s="2">
        <v>884</v>
      </c>
      <c r="BN198" s="2">
        <v>628</v>
      </c>
      <c r="BO198" s="2">
        <v>304</v>
      </c>
      <c r="BP198" s="2">
        <v>256</v>
      </c>
      <c r="BQ198" s="109">
        <v>47</v>
      </c>
      <c r="BR198" s="109">
        <v>82</v>
      </c>
      <c r="BS198" s="110">
        <v>81</v>
      </c>
      <c r="BT198" s="109">
        <v>164</v>
      </c>
      <c r="BU198" s="109">
        <v>669</v>
      </c>
      <c r="BV198" s="109">
        <v>614</v>
      </c>
      <c r="BW198" s="109">
        <v>3</v>
      </c>
      <c r="BX198" s="84">
        <f t="shared" si="265"/>
        <v>1450</v>
      </c>
      <c r="BY198" s="111">
        <v>158</v>
      </c>
      <c r="BZ198" s="109">
        <v>58</v>
      </c>
      <c r="CA198" s="109">
        <v>3</v>
      </c>
      <c r="CB198" s="2">
        <v>247</v>
      </c>
      <c r="CC198" s="112">
        <f t="shared" si="266"/>
        <v>0.16837782340862423</v>
      </c>
      <c r="CD198" s="112">
        <f t="shared" si="267"/>
        <v>0.54567699836867867</v>
      </c>
      <c r="CE198" s="112">
        <f t="shared" si="268"/>
        <v>0.45038910505836577</v>
      </c>
      <c r="CF198" s="112">
        <f t="shared" si="269"/>
        <v>0.58056872037914697</v>
      </c>
      <c r="CG198" s="112">
        <f t="shared" si="270"/>
        <v>0.62895927601809953</v>
      </c>
      <c r="CH198" s="87">
        <f t="shared" si="271"/>
        <v>328</v>
      </c>
      <c r="CI198" s="31">
        <f t="shared" si="272"/>
        <v>327</v>
      </c>
      <c r="CJ198" s="31">
        <f t="shared" si="273"/>
        <v>0</v>
      </c>
      <c r="CK198" s="31">
        <f t="shared" si="274"/>
        <v>0</v>
      </c>
      <c r="CL198" s="31">
        <f t="shared" si="275"/>
        <v>0</v>
      </c>
      <c r="CM198" s="113">
        <f t="shared" si="276"/>
        <v>0</v>
      </c>
      <c r="CN198" s="31">
        <f t="shared" si="277"/>
        <v>0</v>
      </c>
      <c r="CO198" s="31">
        <f t="shared" si="278"/>
        <v>0</v>
      </c>
      <c r="CP198" s="31">
        <f t="shared" si="279"/>
        <v>0</v>
      </c>
      <c r="CQ198" s="31">
        <f t="shared" si="280"/>
        <v>0</v>
      </c>
      <c r="CU198" s="88">
        <f t="shared" ref="CU198:CU261" si="324">CV198+CW198+CX198+CY198</f>
        <v>0</v>
      </c>
      <c r="DC198" s="88">
        <f t="shared" si="281"/>
        <v>0</v>
      </c>
      <c r="DH198" s="32">
        <v>7</v>
      </c>
      <c r="DI198" s="32">
        <v>27</v>
      </c>
      <c r="DJ198" s="32">
        <v>27</v>
      </c>
      <c r="DK198" s="88">
        <f t="shared" si="282"/>
        <v>575</v>
      </c>
      <c r="DL198" s="32">
        <v>97</v>
      </c>
      <c r="DM198" s="32">
        <v>273</v>
      </c>
      <c r="DN198" s="32">
        <v>204</v>
      </c>
      <c r="DO198" s="32">
        <v>1</v>
      </c>
      <c r="DP198" s="32">
        <v>40</v>
      </c>
      <c r="DQ198" s="32">
        <v>55</v>
      </c>
      <c r="DR198" s="32">
        <v>54</v>
      </c>
      <c r="DS198" s="88">
        <f t="shared" si="283"/>
        <v>875</v>
      </c>
      <c r="DT198" s="32">
        <v>67</v>
      </c>
      <c r="DU198" s="32">
        <v>396</v>
      </c>
      <c r="DV198" s="32">
        <v>410</v>
      </c>
      <c r="DW198" s="32">
        <v>2</v>
      </c>
      <c r="EA198" s="88">
        <f t="shared" si="284"/>
        <v>0</v>
      </c>
      <c r="EI198" s="88">
        <f t="shared" si="285"/>
        <v>0</v>
      </c>
      <c r="EQ198" s="88">
        <f t="shared" si="286"/>
        <v>0</v>
      </c>
      <c r="EY198" s="88">
        <f t="shared" si="287"/>
        <v>0</v>
      </c>
      <c r="FG198" s="88">
        <f t="shared" si="288"/>
        <v>0</v>
      </c>
      <c r="FO198" s="88">
        <f t="shared" si="289"/>
        <v>0</v>
      </c>
      <c r="FW198" s="110">
        <f t="shared" si="290"/>
        <v>0</v>
      </c>
      <c r="GB198" s="110">
        <f t="shared" si="291"/>
        <v>0</v>
      </c>
      <c r="GC198" s="110">
        <f t="shared" si="292"/>
        <v>0</v>
      </c>
      <c r="GD198" s="110">
        <f t="shared" si="293"/>
        <v>0</v>
      </c>
      <c r="GE198" s="110">
        <f t="shared" si="294"/>
        <v>0</v>
      </c>
      <c r="GF198" s="110">
        <f t="shared" si="295"/>
        <v>0</v>
      </c>
      <c r="GG198" s="110">
        <f t="shared" si="296"/>
        <v>0</v>
      </c>
      <c r="GH198" s="110">
        <f t="shared" si="297"/>
        <v>0</v>
      </c>
      <c r="GI198" s="110">
        <f t="shared" si="298"/>
        <v>0</v>
      </c>
      <c r="GJ198" s="114">
        <f t="shared" si="322"/>
        <v>0.11006618491254139</v>
      </c>
      <c r="GK198" s="90">
        <f t="shared" si="323"/>
        <v>-1.3774104683195593E-3</v>
      </c>
      <c r="GL198" s="92" t="s">
        <v>1905</v>
      </c>
      <c r="GM198" s="2" t="s">
        <v>1967</v>
      </c>
      <c r="GN198" s="92" t="s">
        <v>1362</v>
      </c>
      <c r="GO198" s="92" t="s">
        <v>2236</v>
      </c>
      <c r="GP198" s="92" t="s">
        <v>2104</v>
      </c>
      <c r="GQ198" s="2" t="s">
        <v>1972</v>
      </c>
      <c r="GR198" s="115">
        <v>1181</v>
      </c>
      <c r="GS198" s="31">
        <f t="shared" si="299"/>
        <v>47</v>
      </c>
      <c r="GT198" s="31">
        <f t="shared" si="300"/>
        <v>81</v>
      </c>
      <c r="GU198" s="31">
        <f t="shared" si="301"/>
        <v>82</v>
      </c>
      <c r="GV198" s="31">
        <f t="shared" si="302"/>
        <v>1450</v>
      </c>
      <c r="GW198" s="31">
        <f t="shared" si="303"/>
        <v>617</v>
      </c>
      <c r="GX198" s="31">
        <f t="shared" si="304"/>
        <v>1286</v>
      </c>
    </row>
    <row r="199" spans="1:208" ht="15.75" hidden="1" customHeight="1" x14ac:dyDescent="0.25">
      <c r="A199" s="22" t="s">
        <v>1117</v>
      </c>
      <c r="B199" s="2" t="s">
        <v>184</v>
      </c>
      <c r="C199" s="116" t="s">
        <v>188</v>
      </c>
      <c r="D199" s="35" t="s">
        <v>184</v>
      </c>
      <c r="E199" s="117">
        <v>40</v>
      </c>
      <c r="F199" s="117">
        <v>176</v>
      </c>
      <c r="G199" s="117">
        <v>172</v>
      </c>
      <c r="H199" s="117">
        <v>388</v>
      </c>
      <c r="I199" s="95">
        <v>23</v>
      </c>
      <c r="J199" s="118">
        <v>32</v>
      </c>
      <c r="K199" s="118">
        <v>175</v>
      </c>
      <c r="L199" s="118">
        <v>159</v>
      </c>
      <c r="M199" s="118">
        <v>366</v>
      </c>
      <c r="N199" s="119">
        <v>9</v>
      </c>
      <c r="O199" s="119">
        <v>54</v>
      </c>
      <c r="P199" s="120">
        <v>609</v>
      </c>
      <c r="Q199" s="120">
        <v>834</v>
      </c>
      <c r="R199" s="120">
        <v>600</v>
      </c>
      <c r="S199" s="70">
        <f t="shared" si="305"/>
        <v>5.2545155993431854E-2</v>
      </c>
      <c r="T199" s="70">
        <f t="shared" si="306"/>
        <v>0.20983213429256595</v>
      </c>
      <c r="U199" s="70">
        <f t="shared" si="307"/>
        <v>0.17474302496328928</v>
      </c>
      <c r="V199" s="70">
        <f t="shared" si="308"/>
        <v>0.22663877266387727</v>
      </c>
      <c r="W199" s="70">
        <f t="shared" si="309"/>
        <v>0.25</v>
      </c>
      <c r="X199" s="121">
        <v>803</v>
      </c>
      <c r="Y199" s="121">
        <v>609</v>
      </c>
      <c r="Z199" s="121">
        <v>834</v>
      </c>
      <c r="AA199" s="121">
        <v>600</v>
      </c>
      <c r="AB199" s="121">
        <v>235</v>
      </c>
      <c r="AC199" s="121">
        <v>166</v>
      </c>
      <c r="AD199" s="17">
        <v>23</v>
      </c>
      <c r="AE199" s="17">
        <v>30</v>
      </c>
      <c r="AF199" s="100">
        <v>31</v>
      </c>
      <c r="AG199" s="101">
        <v>47</v>
      </c>
      <c r="AH199" s="101">
        <v>198</v>
      </c>
      <c r="AI199" s="101">
        <v>166</v>
      </c>
      <c r="AJ199" s="101">
        <v>1</v>
      </c>
      <c r="AK199" s="101">
        <f t="shared" si="310"/>
        <v>412</v>
      </c>
      <c r="AL199" s="101">
        <f t="shared" si="311"/>
        <v>4</v>
      </c>
      <c r="AM199" s="101">
        <v>5</v>
      </c>
      <c r="AN199" s="102">
        <v>63</v>
      </c>
      <c r="AO199" s="103">
        <v>208</v>
      </c>
      <c r="AP199" s="74">
        <f t="shared" si="312"/>
        <v>7.7175697865353041E-2</v>
      </c>
      <c r="AQ199" s="74">
        <f t="shared" si="313"/>
        <v>0.23741007194244604</v>
      </c>
      <c r="AR199" s="104">
        <f t="shared" si="314"/>
        <v>0.19921683798335782</v>
      </c>
      <c r="AS199" s="104">
        <f t="shared" si="315"/>
        <v>0.2510460251046025</v>
      </c>
      <c r="AT199" s="104">
        <f t="shared" si="316"/>
        <v>0.27</v>
      </c>
      <c r="AU199" s="105">
        <v>540</v>
      </c>
      <c r="AV199" s="105">
        <v>730</v>
      </c>
      <c r="AW199" s="105">
        <v>546</v>
      </c>
      <c r="AX199" s="100">
        <v>31</v>
      </c>
      <c r="AY199" s="106">
        <v>464</v>
      </c>
      <c r="AZ199" s="106">
        <v>47</v>
      </c>
      <c r="BA199" s="106">
        <v>244</v>
      </c>
      <c r="BB199" s="106">
        <v>173</v>
      </c>
      <c r="BC199" s="106">
        <v>0</v>
      </c>
      <c r="BD199" s="107">
        <v>8</v>
      </c>
      <c r="BE199" s="108">
        <v>111</v>
      </c>
      <c r="BF199" s="82">
        <f t="shared" si="317"/>
        <v>8.608058608058608E-2</v>
      </c>
      <c r="BG199" s="82">
        <f t="shared" si="318"/>
        <v>0.33424657534246577</v>
      </c>
      <c r="BH199" s="83">
        <f t="shared" si="319"/>
        <v>0.25110132158590309</v>
      </c>
      <c r="BI199" s="83">
        <f t="shared" si="320"/>
        <v>0.32204724409448821</v>
      </c>
      <c r="BJ199" s="83">
        <f t="shared" si="321"/>
        <v>0.30555555555555558</v>
      </c>
      <c r="BK199" s="2">
        <v>505</v>
      </c>
      <c r="BL199" s="2">
        <v>696</v>
      </c>
      <c r="BM199" s="2">
        <v>488</v>
      </c>
      <c r="BN199" s="2">
        <v>362</v>
      </c>
      <c r="BO199" s="2">
        <v>182</v>
      </c>
      <c r="BP199" s="2">
        <v>135</v>
      </c>
      <c r="BQ199" s="109">
        <v>24</v>
      </c>
      <c r="BR199" s="109">
        <v>34</v>
      </c>
      <c r="BS199" s="110">
        <v>31</v>
      </c>
      <c r="BT199" s="109">
        <v>50</v>
      </c>
      <c r="BU199" s="109">
        <v>243</v>
      </c>
      <c r="BV199" s="109">
        <v>205</v>
      </c>
      <c r="BW199" s="109">
        <v>0</v>
      </c>
      <c r="BX199" s="84">
        <f t="shared" ref="BX199:BX262" si="325">SUM(BT199:BW199)</f>
        <v>498</v>
      </c>
      <c r="BY199" s="111">
        <v>64</v>
      </c>
      <c r="BZ199" s="109">
        <v>17</v>
      </c>
      <c r="CA199" s="109">
        <v>0</v>
      </c>
      <c r="CB199" s="2">
        <v>150</v>
      </c>
      <c r="CC199" s="112">
        <f t="shared" ref="CC199:CC262" si="326">BT199/BK199</f>
        <v>9.9009900990099015E-2</v>
      </c>
      <c r="CD199" s="112">
        <f t="shared" ref="CD199:CD262" si="327">BU199/BL199</f>
        <v>0.34913793103448276</v>
      </c>
      <c r="CE199" s="112">
        <f t="shared" ref="CE199:CE262" si="328">((BT199+BU199+BV199)-BZ199)/(BK199+BL199+BM199)</f>
        <v>0.28478389579632918</v>
      </c>
      <c r="CF199" s="112">
        <f t="shared" ref="CF199:CF262" si="329">((BU199+BV199)-BZ199)/(BL199+BM199)</f>
        <v>0.36402027027027029</v>
      </c>
      <c r="CG199" s="112">
        <f t="shared" ref="CG199:CG262" si="330">(BV199-BZ199)/BM199</f>
        <v>0.38524590163934425</v>
      </c>
      <c r="CH199" s="87">
        <f t="shared" ref="CH199:CH262" si="331">BM199-(BV199-BZ199)</f>
        <v>300</v>
      </c>
      <c r="CI199" s="31">
        <f t="shared" ref="CI199:CI262" si="332">(BM199+BO199)-(BV199+CB199)</f>
        <v>315</v>
      </c>
      <c r="CJ199" s="31">
        <f t="shared" ref="CJ199:CJ262" si="333">CR199+CZ199</f>
        <v>0</v>
      </c>
      <c r="CK199" s="31">
        <f t="shared" ref="CK199:CK262" si="334">CS199+DA199</f>
        <v>0</v>
      </c>
      <c r="CL199" s="31">
        <f t="shared" ref="CL199:CL262" si="335">CT199+DB199</f>
        <v>0</v>
      </c>
      <c r="CM199" s="113">
        <f t="shared" ref="CM199:CM262" si="336">CU199+DC199</f>
        <v>0</v>
      </c>
      <c r="CN199" s="31">
        <f t="shared" ref="CN199:CN262" si="337">CV199+DD199</f>
        <v>0</v>
      </c>
      <c r="CO199" s="31">
        <f t="shared" ref="CO199:CO262" si="338">CW199+DE199</f>
        <v>0</v>
      </c>
      <c r="CP199" s="31">
        <f t="shared" ref="CP199:CP262" si="339">CX199+DF199</f>
        <v>0</v>
      </c>
      <c r="CQ199" s="31">
        <f t="shared" ref="CQ199:CQ262" si="340">CY199+DG199</f>
        <v>0</v>
      </c>
      <c r="CU199" s="88">
        <f t="shared" si="324"/>
        <v>0</v>
      </c>
      <c r="DC199" s="88">
        <f t="shared" ref="DC199:DC262" si="341">DD199+DE199+DF199+DG199</f>
        <v>0</v>
      </c>
      <c r="DH199" s="32">
        <v>2</v>
      </c>
      <c r="DI199" s="32">
        <v>10</v>
      </c>
      <c r="DJ199" s="32">
        <v>6</v>
      </c>
      <c r="DK199" s="88">
        <f t="shared" ref="DK199:DK262" si="342">DL199+DM199+DN199+DO199</f>
        <v>193</v>
      </c>
      <c r="DL199" s="32">
        <v>19</v>
      </c>
      <c r="DM199" s="32">
        <v>82</v>
      </c>
      <c r="DN199" s="32">
        <v>92</v>
      </c>
      <c r="DO199" s="32">
        <v>0</v>
      </c>
      <c r="DP199" s="32">
        <v>22</v>
      </c>
      <c r="DQ199" s="32">
        <v>24</v>
      </c>
      <c r="DR199" s="32">
        <v>25</v>
      </c>
      <c r="DS199" s="88">
        <f t="shared" ref="DS199:DS262" si="343">DT199+DU199+DV199+DW199</f>
        <v>305</v>
      </c>
      <c r="DT199" s="32">
        <v>31</v>
      </c>
      <c r="DU199" s="32">
        <v>161</v>
      </c>
      <c r="DV199" s="32">
        <v>113</v>
      </c>
      <c r="DW199" s="32">
        <v>0</v>
      </c>
      <c r="EA199" s="88">
        <f t="shared" ref="EA199:EA262" si="344">EB199+EC199+ED199+EE199</f>
        <v>0</v>
      </c>
      <c r="EI199" s="88">
        <f t="shared" ref="EI199:EI262" si="345">EJ199+EK199+EL199+EM199</f>
        <v>0</v>
      </c>
      <c r="EQ199" s="88">
        <f t="shared" ref="EQ199:EQ262" si="346">ER199+ES199+ET199+EU199</f>
        <v>0</v>
      </c>
      <c r="EY199" s="88">
        <f t="shared" ref="EY199:EY262" si="347">EZ199+FA199+FB199+FC199</f>
        <v>0</v>
      </c>
      <c r="FG199" s="88">
        <f t="shared" ref="FG199:FG262" si="348">FH199+FI199+FJ199+FK199</f>
        <v>0</v>
      </c>
      <c r="FO199" s="88">
        <f t="shared" ref="FO199:FO262" si="349">FP199+FQ199+FR199+FS199</f>
        <v>0</v>
      </c>
      <c r="FW199" s="110">
        <f t="shared" ref="FW199:FW262" si="350">FX199+FY199+FZ199+GA199</f>
        <v>0</v>
      </c>
      <c r="GB199" s="110">
        <f t="shared" ref="GB199:GB262" si="351">EV199+FD199+FL199+FT199</f>
        <v>0</v>
      </c>
      <c r="GC199" s="110">
        <f t="shared" ref="GC199:GC262" si="352">EW199+FE199+FM199+FU199</f>
        <v>0</v>
      </c>
      <c r="GD199" s="110">
        <f t="shared" ref="GD199:GD262" si="353">EX199+FF199+FN199+FV199</f>
        <v>0</v>
      </c>
      <c r="GE199" s="110">
        <f t="shared" ref="GE199:GE262" si="354">EY199+FG199+FO199+FW199</f>
        <v>0</v>
      </c>
      <c r="GF199" s="110">
        <f t="shared" ref="GF199:GF262" si="355">EZ199+FH199+FP199+FX199</f>
        <v>0</v>
      </c>
      <c r="GG199" s="110">
        <f t="shared" ref="GG199:GG262" si="356">FA199+FI199+FQ199+FY199</f>
        <v>0</v>
      </c>
      <c r="GH199" s="110">
        <f t="shared" ref="GH199:GH262" si="357">FB199+FJ199+FR199+FZ199</f>
        <v>0</v>
      </c>
      <c r="GI199" s="110">
        <f t="shared" ref="GI199:GI262" si="358">FC199+FK199+FS199+GA199</f>
        <v>0</v>
      </c>
      <c r="GJ199" s="114">
        <f t="shared" si="322"/>
        <v>0.54098360655737698</v>
      </c>
      <c r="GK199" s="90">
        <f t="shared" si="323"/>
        <v>7.3275862068965511E-2</v>
      </c>
      <c r="GL199" s="2" t="s">
        <v>2186</v>
      </c>
      <c r="GM199" s="2" t="s">
        <v>2014</v>
      </c>
      <c r="GN199" s="92" t="s">
        <v>1474</v>
      </c>
      <c r="GO199" s="2" t="s">
        <v>1733</v>
      </c>
      <c r="GP199" s="2" t="s">
        <v>2097</v>
      </c>
      <c r="GQ199" s="2" t="s">
        <v>1883</v>
      </c>
      <c r="GR199" s="115">
        <v>683</v>
      </c>
      <c r="GS199" s="31">
        <f t="shared" ref="GS199:GS262" si="359">DH199+DP199+DX199</f>
        <v>24</v>
      </c>
      <c r="GT199" s="31">
        <f t="shared" ref="GT199:GT262" si="360">DJ199+DR199+DZ199</f>
        <v>31</v>
      </c>
      <c r="GU199" s="31">
        <f t="shared" ref="GU199:GU262" si="361">DI199+DQ199+DY199</f>
        <v>34</v>
      </c>
      <c r="GV199" s="31">
        <f t="shared" ref="GV199:GV262" si="362">DL199+DM199+DN199+DO199+DT199+DU199+DV199+DW199+EB199+EC199+ED199+EE199</f>
        <v>498</v>
      </c>
      <c r="GW199" s="31">
        <f t="shared" ref="GW199:GW262" si="363">DN199+DO199+DV199+DW199+ED199+EE199</f>
        <v>205</v>
      </c>
      <c r="GX199" s="31">
        <f t="shared" ref="GX199:GX262" si="364">GV199-(DL199+DT199+EB199)</f>
        <v>448</v>
      </c>
    </row>
    <row r="200" spans="1:208" ht="15.75" hidden="1" customHeight="1" x14ac:dyDescent="0.25">
      <c r="A200" s="22" t="s">
        <v>1117</v>
      </c>
      <c r="B200" s="2" t="s">
        <v>184</v>
      </c>
      <c r="C200" s="116" t="s">
        <v>1000</v>
      </c>
      <c r="D200" s="35" t="s">
        <v>184</v>
      </c>
      <c r="E200" s="117">
        <v>104</v>
      </c>
      <c r="F200" s="117">
        <v>602</v>
      </c>
      <c r="G200" s="117">
        <v>488</v>
      </c>
      <c r="H200" s="117">
        <v>1194</v>
      </c>
      <c r="I200" s="95">
        <v>77</v>
      </c>
      <c r="J200" s="118">
        <v>107</v>
      </c>
      <c r="K200" s="118">
        <v>597</v>
      </c>
      <c r="L200" s="118">
        <v>552</v>
      </c>
      <c r="M200" s="118">
        <v>1256</v>
      </c>
      <c r="N200" s="119">
        <v>78</v>
      </c>
      <c r="O200" s="119">
        <v>222</v>
      </c>
      <c r="P200" s="120">
        <v>1088</v>
      </c>
      <c r="Q200" s="120">
        <v>1305</v>
      </c>
      <c r="R200" s="120">
        <v>988</v>
      </c>
      <c r="S200" s="70">
        <f t="shared" si="305"/>
        <v>9.8345588235294115E-2</v>
      </c>
      <c r="T200" s="70">
        <f t="shared" si="306"/>
        <v>0.4574712643678161</v>
      </c>
      <c r="U200" s="70">
        <f t="shared" si="307"/>
        <v>0.3484176279207335</v>
      </c>
      <c r="V200" s="70">
        <f t="shared" si="308"/>
        <v>0.46707370257304842</v>
      </c>
      <c r="W200" s="70">
        <f t="shared" si="309"/>
        <v>0.47975708502024289</v>
      </c>
      <c r="X200" s="121">
        <v>1329</v>
      </c>
      <c r="Y200" s="121">
        <v>1088</v>
      </c>
      <c r="Z200" s="121">
        <v>1305</v>
      </c>
      <c r="AA200" s="121">
        <v>988</v>
      </c>
      <c r="AB200" s="121">
        <v>336</v>
      </c>
      <c r="AC200" s="121">
        <v>293</v>
      </c>
      <c r="AD200" s="17">
        <v>54</v>
      </c>
      <c r="AE200" s="17">
        <v>76</v>
      </c>
      <c r="AF200" s="100">
        <v>76</v>
      </c>
      <c r="AG200" s="101">
        <v>110</v>
      </c>
      <c r="AH200" s="101">
        <v>542</v>
      </c>
      <c r="AI200" s="101">
        <v>581</v>
      </c>
      <c r="AJ200" s="101">
        <v>18</v>
      </c>
      <c r="AK200" s="101">
        <f t="shared" si="310"/>
        <v>1251</v>
      </c>
      <c r="AL200" s="101">
        <f t="shared" si="311"/>
        <v>88</v>
      </c>
      <c r="AM200" s="101">
        <v>106</v>
      </c>
      <c r="AN200" s="102">
        <v>161</v>
      </c>
      <c r="AO200" s="103">
        <v>237</v>
      </c>
      <c r="AP200" s="74">
        <f t="shared" si="312"/>
        <v>0.10110294117647059</v>
      </c>
      <c r="AQ200" s="74">
        <f t="shared" si="313"/>
        <v>0.41532567049808428</v>
      </c>
      <c r="AR200" s="104">
        <f t="shared" si="314"/>
        <v>0.33865720201123928</v>
      </c>
      <c r="AS200" s="104">
        <f t="shared" si="315"/>
        <v>0.45137374618403836</v>
      </c>
      <c r="AT200" s="104">
        <f t="shared" si="316"/>
        <v>0.49898785425101216</v>
      </c>
      <c r="AU200" s="105">
        <v>1019</v>
      </c>
      <c r="AV200" s="105">
        <v>1350</v>
      </c>
      <c r="AW200" s="105">
        <v>1082</v>
      </c>
      <c r="AX200" s="100">
        <v>89</v>
      </c>
      <c r="AY200" s="106">
        <v>1299</v>
      </c>
      <c r="AZ200" s="106">
        <v>165</v>
      </c>
      <c r="BA200" s="106">
        <v>527</v>
      </c>
      <c r="BB200" s="106">
        <v>597</v>
      </c>
      <c r="BC200" s="106">
        <v>10</v>
      </c>
      <c r="BD200" s="107">
        <v>82</v>
      </c>
      <c r="BE200" s="108">
        <v>112</v>
      </c>
      <c r="BF200" s="82">
        <f t="shared" si="317"/>
        <v>0.15249537892791126</v>
      </c>
      <c r="BG200" s="82">
        <f t="shared" si="318"/>
        <v>0.39037037037037037</v>
      </c>
      <c r="BH200" s="83">
        <f t="shared" si="319"/>
        <v>0.34975369458128081</v>
      </c>
      <c r="BI200" s="83">
        <f t="shared" si="320"/>
        <v>0.4398480371464753</v>
      </c>
      <c r="BJ200" s="83">
        <f t="shared" si="321"/>
        <v>0.50539744847890089</v>
      </c>
      <c r="BK200" s="2">
        <v>1141</v>
      </c>
      <c r="BL200" s="2">
        <v>1380</v>
      </c>
      <c r="BM200" s="2">
        <v>1075</v>
      </c>
      <c r="BN200" s="2">
        <v>767</v>
      </c>
      <c r="BO200" s="2">
        <v>302</v>
      </c>
      <c r="BP200" s="2">
        <v>262</v>
      </c>
      <c r="BQ200" s="109">
        <v>59</v>
      </c>
      <c r="BR200" s="109">
        <v>87</v>
      </c>
      <c r="BS200" s="110">
        <v>92</v>
      </c>
      <c r="BT200" s="109">
        <v>108</v>
      </c>
      <c r="BU200" s="109">
        <v>522</v>
      </c>
      <c r="BV200" s="109">
        <v>674</v>
      </c>
      <c r="BW200" s="109">
        <v>15</v>
      </c>
      <c r="BX200" s="84">
        <f t="shared" si="325"/>
        <v>1319</v>
      </c>
      <c r="BY200" s="111">
        <v>130</v>
      </c>
      <c r="BZ200" s="109">
        <v>96</v>
      </c>
      <c r="CA200" s="109">
        <v>16</v>
      </c>
      <c r="CB200" s="2">
        <v>214</v>
      </c>
      <c r="CC200" s="112">
        <f t="shared" si="326"/>
        <v>9.4653812445223487E-2</v>
      </c>
      <c r="CD200" s="112">
        <f t="shared" si="327"/>
        <v>0.37826086956521737</v>
      </c>
      <c r="CE200" s="112">
        <f t="shared" si="328"/>
        <v>0.33592880978865408</v>
      </c>
      <c r="CF200" s="112">
        <f t="shared" si="329"/>
        <v>0.44806517311608962</v>
      </c>
      <c r="CG200" s="112">
        <f t="shared" si="330"/>
        <v>0.53767441860465115</v>
      </c>
      <c r="CH200" s="87">
        <f t="shared" si="331"/>
        <v>497</v>
      </c>
      <c r="CI200" s="31">
        <f t="shared" si="332"/>
        <v>489</v>
      </c>
      <c r="CJ200" s="31">
        <f t="shared" si="333"/>
        <v>0</v>
      </c>
      <c r="CK200" s="31">
        <f t="shared" si="334"/>
        <v>0</v>
      </c>
      <c r="CL200" s="31">
        <f t="shared" si="335"/>
        <v>0</v>
      </c>
      <c r="CM200" s="113">
        <f t="shared" si="336"/>
        <v>0</v>
      </c>
      <c r="CN200" s="31">
        <f t="shared" si="337"/>
        <v>0</v>
      </c>
      <c r="CO200" s="31">
        <f t="shared" si="338"/>
        <v>0</v>
      </c>
      <c r="CP200" s="31">
        <f t="shared" si="339"/>
        <v>0</v>
      </c>
      <c r="CQ200" s="31">
        <f t="shared" si="340"/>
        <v>0</v>
      </c>
      <c r="CU200" s="88">
        <f t="shared" si="324"/>
        <v>0</v>
      </c>
      <c r="DC200" s="88">
        <f t="shared" si="341"/>
        <v>0</v>
      </c>
      <c r="DH200" s="32">
        <v>6</v>
      </c>
      <c r="DI200" s="32">
        <v>25</v>
      </c>
      <c r="DJ200" s="32">
        <v>30</v>
      </c>
      <c r="DK200" s="88">
        <f t="shared" si="342"/>
        <v>421</v>
      </c>
      <c r="DL200" s="32">
        <v>61</v>
      </c>
      <c r="DM200" s="32">
        <v>157</v>
      </c>
      <c r="DN200" s="32">
        <v>199</v>
      </c>
      <c r="DO200" s="32">
        <v>4</v>
      </c>
      <c r="DP200" s="32">
        <v>51</v>
      </c>
      <c r="DQ200" s="32">
        <v>58</v>
      </c>
      <c r="DR200" s="32">
        <v>58</v>
      </c>
      <c r="DS200" s="88">
        <f t="shared" si="343"/>
        <v>873</v>
      </c>
      <c r="DT200" s="32">
        <v>43</v>
      </c>
      <c r="DU200" s="32">
        <v>351</v>
      </c>
      <c r="DV200" s="32">
        <v>468</v>
      </c>
      <c r="DW200" s="32">
        <v>11</v>
      </c>
      <c r="EA200" s="88">
        <f t="shared" si="344"/>
        <v>0</v>
      </c>
      <c r="EF200" s="32">
        <v>2</v>
      </c>
      <c r="EG200" s="32">
        <v>4</v>
      </c>
      <c r="EH200" s="32">
        <v>4</v>
      </c>
      <c r="EI200" s="88">
        <f t="shared" si="345"/>
        <v>25</v>
      </c>
      <c r="EJ200" s="32">
        <v>4</v>
      </c>
      <c r="EK200" s="32">
        <v>14</v>
      </c>
      <c r="EL200" s="32">
        <v>7</v>
      </c>
      <c r="EM200" s="32">
        <v>0</v>
      </c>
      <c r="EQ200" s="88">
        <f t="shared" si="346"/>
        <v>0</v>
      </c>
      <c r="EY200" s="88">
        <f t="shared" si="347"/>
        <v>0</v>
      </c>
      <c r="FG200" s="88">
        <f t="shared" si="348"/>
        <v>0</v>
      </c>
      <c r="FO200" s="88">
        <f t="shared" si="349"/>
        <v>0</v>
      </c>
      <c r="FW200" s="110">
        <f t="shared" si="350"/>
        <v>0</v>
      </c>
      <c r="GB200" s="110">
        <f t="shared" si="351"/>
        <v>0</v>
      </c>
      <c r="GC200" s="110">
        <f t="shared" si="352"/>
        <v>0</v>
      </c>
      <c r="GD200" s="110">
        <f t="shared" si="353"/>
        <v>0</v>
      </c>
      <c r="GE200" s="110">
        <f t="shared" si="354"/>
        <v>0</v>
      </c>
      <c r="GF200" s="110">
        <f t="shared" si="355"/>
        <v>0</v>
      </c>
      <c r="GG200" s="110">
        <f t="shared" si="356"/>
        <v>0</v>
      </c>
      <c r="GH200" s="110">
        <f t="shared" si="357"/>
        <v>0</v>
      </c>
      <c r="GI200" s="110">
        <f t="shared" si="358"/>
        <v>0</v>
      </c>
      <c r="GJ200" s="114">
        <f t="shared" si="322"/>
        <v>0.12072220586792271</v>
      </c>
      <c r="GK200" s="90">
        <f t="shared" si="323"/>
        <v>1.5396458814472672E-2</v>
      </c>
      <c r="GL200" s="92" t="s">
        <v>1725</v>
      </c>
      <c r="GM200" s="2" t="s">
        <v>1818</v>
      </c>
      <c r="GN200" s="92" t="s">
        <v>2156</v>
      </c>
      <c r="GO200" s="92" t="s">
        <v>1907</v>
      </c>
      <c r="GP200" s="92" t="s">
        <v>2058</v>
      </c>
      <c r="GQ200" s="2" t="s">
        <v>2057</v>
      </c>
      <c r="GR200" s="115">
        <v>1372</v>
      </c>
      <c r="GS200" s="31">
        <f t="shared" si="359"/>
        <v>57</v>
      </c>
      <c r="GT200" s="31">
        <f t="shared" si="360"/>
        <v>88</v>
      </c>
      <c r="GU200" s="31">
        <f t="shared" si="361"/>
        <v>83</v>
      </c>
      <c r="GV200" s="31">
        <f t="shared" si="362"/>
        <v>1294</v>
      </c>
      <c r="GW200" s="31">
        <f t="shared" si="363"/>
        <v>682</v>
      </c>
      <c r="GX200" s="31">
        <f t="shared" si="364"/>
        <v>1190</v>
      </c>
    </row>
    <row r="201" spans="1:208" ht="15.75" hidden="1" customHeight="1" x14ac:dyDescent="0.25">
      <c r="A201" s="22" t="s">
        <v>1117</v>
      </c>
      <c r="B201" s="2" t="s">
        <v>184</v>
      </c>
      <c r="C201" s="116" t="s">
        <v>189</v>
      </c>
      <c r="D201" s="35" t="s">
        <v>184</v>
      </c>
      <c r="E201" s="117">
        <v>40</v>
      </c>
      <c r="F201" s="117">
        <v>214</v>
      </c>
      <c r="G201" s="117">
        <v>181</v>
      </c>
      <c r="H201" s="117">
        <v>435</v>
      </c>
      <c r="I201" s="95">
        <v>29</v>
      </c>
      <c r="J201" s="118">
        <v>27</v>
      </c>
      <c r="K201" s="118">
        <v>238</v>
      </c>
      <c r="L201" s="118">
        <v>191</v>
      </c>
      <c r="M201" s="118">
        <v>456</v>
      </c>
      <c r="N201" s="119">
        <v>12</v>
      </c>
      <c r="O201" s="119">
        <v>99</v>
      </c>
      <c r="P201" s="120">
        <v>639</v>
      </c>
      <c r="Q201" s="120">
        <v>788</v>
      </c>
      <c r="R201" s="120">
        <v>597</v>
      </c>
      <c r="S201" s="70">
        <f t="shared" si="305"/>
        <v>4.2253521126760563E-2</v>
      </c>
      <c r="T201" s="70">
        <f t="shared" si="306"/>
        <v>0.3020304568527919</v>
      </c>
      <c r="U201" s="70">
        <f t="shared" si="307"/>
        <v>0.21936758893280633</v>
      </c>
      <c r="V201" s="70">
        <f t="shared" si="308"/>
        <v>0.30108303249097473</v>
      </c>
      <c r="W201" s="70">
        <f t="shared" si="309"/>
        <v>0.29983249581239529</v>
      </c>
      <c r="X201" s="121">
        <v>791</v>
      </c>
      <c r="Y201" s="121">
        <v>639</v>
      </c>
      <c r="Z201" s="121">
        <v>788</v>
      </c>
      <c r="AA201" s="121">
        <v>597</v>
      </c>
      <c r="AB201" s="121">
        <v>210</v>
      </c>
      <c r="AC201" s="121">
        <v>180</v>
      </c>
      <c r="AD201" s="17">
        <v>27</v>
      </c>
      <c r="AE201" s="17">
        <v>34</v>
      </c>
      <c r="AF201" s="100">
        <v>30</v>
      </c>
      <c r="AG201" s="101">
        <v>49</v>
      </c>
      <c r="AH201" s="101">
        <v>244</v>
      </c>
      <c r="AI201" s="101">
        <v>167</v>
      </c>
      <c r="AJ201" s="101">
        <v>1</v>
      </c>
      <c r="AK201" s="101">
        <f t="shared" si="310"/>
        <v>461</v>
      </c>
      <c r="AL201" s="101">
        <f t="shared" si="311"/>
        <v>19</v>
      </c>
      <c r="AM201" s="101">
        <v>20</v>
      </c>
      <c r="AN201" s="102">
        <v>150</v>
      </c>
      <c r="AO201" s="103">
        <v>161</v>
      </c>
      <c r="AP201" s="74">
        <f t="shared" si="312"/>
        <v>7.6682316118935834E-2</v>
      </c>
      <c r="AQ201" s="74">
        <f t="shared" si="313"/>
        <v>0.30964467005076141</v>
      </c>
      <c r="AR201" s="104">
        <f t="shared" si="314"/>
        <v>0.21788537549407114</v>
      </c>
      <c r="AS201" s="104">
        <f t="shared" si="315"/>
        <v>0.28303249097472927</v>
      </c>
      <c r="AT201" s="104">
        <f t="shared" si="316"/>
        <v>0.24790619765494137</v>
      </c>
      <c r="AU201" s="105">
        <v>572</v>
      </c>
      <c r="AV201" s="105">
        <v>783</v>
      </c>
      <c r="AW201" s="105">
        <v>539</v>
      </c>
      <c r="AX201" s="100">
        <v>39</v>
      </c>
      <c r="AY201" s="106">
        <v>634</v>
      </c>
      <c r="AZ201" s="106">
        <v>73</v>
      </c>
      <c r="BA201" s="106">
        <v>334</v>
      </c>
      <c r="BB201" s="106">
        <v>223</v>
      </c>
      <c r="BC201" s="106">
        <v>4</v>
      </c>
      <c r="BD201" s="107">
        <v>22</v>
      </c>
      <c r="BE201" s="108">
        <v>104</v>
      </c>
      <c r="BF201" s="82">
        <f t="shared" si="317"/>
        <v>0.13543599257884972</v>
      </c>
      <c r="BG201" s="82">
        <f t="shared" si="318"/>
        <v>0.42656449553001274</v>
      </c>
      <c r="BH201" s="83">
        <f t="shared" si="319"/>
        <v>0.32101372756071805</v>
      </c>
      <c r="BI201" s="83">
        <f t="shared" si="320"/>
        <v>0.39483394833948338</v>
      </c>
      <c r="BJ201" s="83">
        <f t="shared" si="321"/>
        <v>0.35139860139860141</v>
      </c>
      <c r="BK201" s="2">
        <v>595</v>
      </c>
      <c r="BL201" s="2">
        <v>755</v>
      </c>
      <c r="BM201" s="2">
        <v>546</v>
      </c>
      <c r="BN201" s="2">
        <v>368</v>
      </c>
      <c r="BO201" s="2">
        <v>176</v>
      </c>
      <c r="BP201" s="2">
        <v>164</v>
      </c>
      <c r="BQ201" s="109">
        <v>33</v>
      </c>
      <c r="BR201" s="109">
        <v>40</v>
      </c>
      <c r="BS201" s="110">
        <v>39</v>
      </c>
      <c r="BT201" s="109">
        <v>61</v>
      </c>
      <c r="BU201" s="109">
        <v>292</v>
      </c>
      <c r="BV201" s="109">
        <v>252</v>
      </c>
      <c r="BW201" s="109">
        <v>3</v>
      </c>
      <c r="BX201" s="84">
        <f t="shared" si="325"/>
        <v>608</v>
      </c>
      <c r="BY201" s="111">
        <v>126</v>
      </c>
      <c r="BZ201" s="109">
        <v>21</v>
      </c>
      <c r="CA201" s="109">
        <v>3</v>
      </c>
      <c r="CB201" s="2">
        <v>168</v>
      </c>
      <c r="CC201" s="112">
        <f t="shared" si="326"/>
        <v>0.10252100840336134</v>
      </c>
      <c r="CD201" s="112">
        <f t="shared" si="327"/>
        <v>0.38675496688741723</v>
      </c>
      <c r="CE201" s="112">
        <f t="shared" si="328"/>
        <v>0.30801687763713081</v>
      </c>
      <c r="CF201" s="112">
        <f t="shared" si="329"/>
        <v>0.40199846272098388</v>
      </c>
      <c r="CG201" s="112">
        <f t="shared" si="330"/>
        <v>0.42307692307692307</v>
      </c>
      <c r="CH201" s="87">
        <f t="shared" si="331"/>
        <v>315</v>
      </c>
      <c r="CI201" s="31">
        <f t="shared" si="332"/>
        <v>302</v>
      </c>
      <c r="CJ201" s="31">
        <f t="shared" si="333"/>
        <v>0</v>
      </c>
      <c r="CK201" s="31">
        <f t="shared" si="334"/>
        <v>0</v>
      </c>
      <c r="CL201" s="31">
        <f t="shared" si="335"/>
        <v>0</v>
      </c>
      <c r="CM201" s="113">
        <f t="shared" si="336"/>
        <v>0</v>
      </c>
      <c r="CN201" s="31">
        <f t="shared" si="337"/>
        <v>0</v>
      </c>
      <c r="CO201" s="31">
        <f t="shared" si="338"/>
        <v>0</v>
      </c>
      <c r="CP201" s="31">
        <f t="shared" si="339"/>
        <v>0</v>
      </c>
      <c r="CQ201" s="31">
        <f t="shared" si="340"/>
        <v>0</v>
      </c>
      <c r="CU201" s="88">
        <f t="shared" si="324"/>
        <v>0</v>
      </c>
      <c r="DC201" s="88">
        <f t="shared" si="341"/>
        <v>0</v>
      </c>
      <c r="DH201" s="32">
        <v>2</v>
      </c>
      <c r="DI201" s="32">
        <v>6</v>
      </c>
      <c r="DJ201" s="32">
        <v>6</v>
      </c>
      <c r="DK201" s="88">
        <f t="shared" si="342"/>
        <v>105</v>
      </c>
      <c r="DL201" s="32">
        <v>15</v>
      </c>
      <c r="DM201" s="32">
        <v>49</v>
      </c>
      <c r="DN201" s="32">
        <v>41</v>
      </c>
      <c r="DO201" s="32">
        <v>0</v>
      </c>
      <c r="DP201" s="32">
        <v>31</v>
      </c>
      <c r="DQ201" s="32">
        <v>34</v>
      </c>
      <c r="DR201" s="32">
        <v>33</v>
      </c>
      <c r="DS201" s="88">
        <f t="shared" si="343"/>
        <v>503</v>
      </c>
      <c r="DT201" s="32">
        <v>46</v>
      </c>
      <c r="DU201" s="32">
        <v>243</v>
      </c>
      <c r="DV201" s="32">
        <v>211</v>
      </c>
      <c r="DW201" s="32">
        <v>3</v>
      </c>
      <c r="EA201" s="88">
        <f t="shared" si="344"/>
        <v>0</v>
      </c>
      <c r="EI201" s="88">
        <f t="shared" si="345"/>
        <v>0</v>
      </c>
      <c r="EQ201" s="88">
        <f t="shared" si="346"/>
        <v>0</v>
      </c>
      <c r="EY201" s="88">
        <f t="shared" si="347"/>
        <v>0</v>
      </c>
      <c r="FG201" s="88">
        <f t="shared" si="348"/>
        <v>0</v>
      </c>
      <c r="FO201" s="88">
        <f t="shared" si="349"/>
        <v>0</v>
      </c>
      <c r="FW201" s="110">
        <f t="shared" si="350"/>
        <v>0</v>
      </c>
      <c r="GB201" s="110">
        <f t="shared" si="351"/>
        <v>0</v>
      </c>
      <c r="GC201" s="110">
        <f t="shared" si="352"/>
        <v>0</v>
      </c>
      <c r="GD201" s="110">
        <f t="shared" si="353"/>
        <v>0</v>
      </c>
      <c r="GE201" s="110">
        <f t="shared" si="354"/>
        <v>0</v>
      </c>
      <c r="GF201" s="110">
        <f t="shared" si="355"/>
        <v>0</v>
      </c>
      <c r="GG201" s="110">
        <f t="shared" si="356"/>
        <v>0</v>
      </c>
      <c r="GH201" s="110">
        <f t="shared" si="357"/>
        <v>0</v>
      </c>
      <c r="GI201" s="110">
        <f t="shared" si="358"/>
        <v>0</v>
      </c>
      <c r="GJ201" s="114">
        <f t="shared" si="322"/>
        <v>0.41104426299957031</v>
      </c>
      <c r="GK201" s="90">
        <f t="shared" si="323"/>
        <v>-4.1009463722397478E-2</v>
      </c>
      <c r="GL201" s="2" t="s">
        <v>2293</v>
      </c>
      <c r="GM201" s="92" t="s">
        <v>2288</v>
      </c>
      <c r="GN201" s="2" t="s">
        <v>1509</v>
      </c>
      <c r="GO201" s="92" t="s">
        <v>2244</v>
      </c>
      <c r="GP201" s="92" t="s">
        <v>2290</v>
      </c>
      <c r="GQ201" s="2" t="s">
        <v>2276</v>
      </c>
      <c r="GR201" s="115">
        <v>772</v>
      </c>
      <c r="GS201" s="31">
        <f t="shared" si="359"/>
        <v>33</v>
      </c>
      <c r="GT201" s="31">
        <f t="shared" si="360"/>
        <v>39</v>
      </c>
      <c r="GU201" s="31">
        <f t="shared" si="361"/>
        <v>40</v>
      </c>
      <c r="GV201" s="31">
        <f t="shared" si="362"/>
        <v>608</v>
      </c>
      <c r="GW201" s="31">
        <f t="shared" si="363"/>
        <v>255</v>
      </c>
      <c r="GX201" s="31">
        <f t="shared" si="364"/>
        <v>547</v>
      </c>
    </row>
    <row r="202" spans="1:208" ht="15.75" hidden="1" customHeight="1" x14ac:dyDescent="0.25">
      <c r="A202" s="22" t="s">
        <v>1117</v>
      </c>
      <c r="B202" s="2" t="s">
        <v>184</v>
      </c>
      <c r="C202" s="116" t="s">
        <v>190</v>
      </c>
      <c r="D202" s="35" t="s">
        <v>184</v>
      </c>
      <c r="E202" s="117">
        <v>137</v>
      </c>
      <c r="F202" s="117">
        <v>639</v>
      </c>
      <c r="G202" s="117">
        <v>655</v>
      </c>
      <c r="H202" s="117">
        <v>1431</v>
      </c>
      <c r="I202" s="95">
        <v>90</v>
      </c>
      <c r="J202" s="118">
        <v>153</v>
      </c>
      <c r="K202" s="118">
        <v>639</v>
      </c>
      <c r="L202" s="118">
        <v>796</v>
      </c>
      <c r="M202" s="118">
        <v>1588</v>
      </c>
      <c r="N202" s="119">
        <v>98</v>
      </c>
      <c r="O202" s="119">
        <v>204</v>
      </c>
      <c r="P202" s="120">
        <v>1513</v>
      </c>
      <c r="Q202" s="120">
        <v>1950</v>
      </c>
      <c r="R202" s="120">
        <v>1445</v>
      </c>
      <c r="S202" s="70">
        <f t="shared" si="305"/>
        <v>0.10112359550561797</v>
      </c>
      <c r="T202" s="70">
        <f t="shared" si="306"/>
        <v>0.32769230769230767</v>
      </c>
      <c r="U202" s="70">
        <f t="shared" si="307"/>
        <v>0.30358598207008963</v>
      </c>
      <c r="V202" s="70">
        <f t="shared" si="308"/>
        <v>0.39381443298969071</v>
      </c>
      <c r="W202" s="70">
        <f t="shared" si="309"/>
        <v>0.48304498269896196</v>
      </c>
      <c r="X202" s="121">
        <v>1956</v>
      </c>
      <c r="Y202" s="121">
        <v>1513</v>
      </c>
      <c r="Z202" s="121">
        <v>1950</v>
      </c>
      <c r="AA202" s="121">
        <v>1445</v>
      </c>
      <c r="AB202" s="121">
        <v>464</v>
      </c>
      <c r="AC202" s="121">
        <v>423</v>
      </c>
      <c r="AD202" s="17">
        <v>46</v>
      </c>
      <c r="AE202" s="17">
        <v>79</v>
      </c>
      <c r="AF202" s="100">
        <v>92</v>
      </c>
      <c r="AG202" s="101">
        <v>168</v>
      </c>
      <c r="AH202" s="101">
        <v>682</v>
      </c>
      <c r="AI202" s="101">
        <v>740</v>
      </c>
      <c r="AJ202" s="101">
        <v>27</v>
      </c>
      <c r="AK202" s="101">
        <f t="shared" si="310"/>
        <v>1617</v>
      </c>
      <c r="AL202" s="101">
        <f t="shared" si="311"/>
        <v>91</v>
      </c>
      <c r="AM202" s="101">
        <v>118</v>
      </c>
      <c r="AN202" s="102">
        <v>191</v>
      </c>
      <c r="AO202" s="103">
        <v>316</v>
      </c>
      <c r="AP202" s="74">
        <f t="shared" si="312"/>
        <v>0.11103767349636484</v>
      </c>
      <c r="AQ202" s="74">
        <f t="shared" si="313"/>
        <v>0.34974358974358977</v>
      </c>
      <c r="AR202" s="104">
        <f t="shared" si="314"/>
        <v>0.30541972290138547</v>
      </c>
      <c r="AS202" s="104">
        <f t="shared" si="315"/>
        <v>0.39204712812960235</v>
      </c>
      <c r="AT202" s="104">
        <f t="shared" si="316"/>
        <v>0.44913494809688581</v>
      </c>
      <c r="AU202" s="105">
        <v>1479</v>
      </c>
      <c r="AV202" s="105">
        <v>1950</v>
      </c>
      <c r="AW202" s="105">
        <v>1656</v>
      </c>
      <c r="AX202" s="100">
        <v>104</v>
      </c>
      <c r="AY202" s="106">
        <v>1739</v>
      </c>
      <c r="AZ202" s="106">
        <v>194</v>
      </c>
      <c r="BA202" s="106">
        <v>701</v>
      </c>
      <c r="BB202" s="106">
        <v>813</v>
      </c>
      <c r="BC202" s="106">
        <v>31</v>
      </c>
      <c r="BD202" s="107">
        <v>123</v>
      </c>
      <c r="BE202" s="108">
        <v>167</v>
      </c>
      <c r="BF202" s="82">
        <f t="shared" si="317"/>
        <v>0.11714975845410629</v>
      </c>
      <c r="BG202" s="82">
        <f t="shared" si="318"/>
        <v>0.35948717948717951</v>
      </c>
      <c r="BH202" s="83">
        <f t="shared" si="319"/>
        <v>0.31170108161258603</v>
      </c>
      <c r="BI202" s="83">
        <f t="shared" si="320"/>
        <v>0.40565762613006706</v>
      </c>
      <c r="BJ202" s="83">
        <f t="shared" si="321"/>
        <v>0.46653144016227183</v>
      </c>
      <c r="BK202" s="2">
        <v>1721</v>
      </c>
      <c r="BL202" s="2">
        <v>2141</v>
      </c>
      <c r="BM202" s="2">
        <v>1590</v>
      </c>
      <c r="BN202" s="2">
        <v>1122</v>
      </c>
      <c r="BO202" s="2">
        <v>500</v>
      </c>
      <c r="BP202" s="2">
        <v>463</v>
      </c>
      <c r="BQ202" s="109">
        <v>48</v>
      </c>
      <c r="BR202" s="109">
        <v>108</v>
      </c>
      <c r="BS202" s="110">
        <v>88</v>
      </c>
      <c r="BT202" s="109">
        <v>167</v>
      </c>
      <c r="BU202" s="109">
        <v>761</v>
      </c>
      <c r="BV202" s="109">
        <v>885</v>
      </c>
      <c r="BW202" s="109">
        <v>26</v>
      </c>
      <c r="BX202" s="84">
        <f t="shared" si="325"/>
        <v>1839</v>
      </c>
      <c r="BY202" s="111">
        <v>145</v>
      </c>
      <c r="BZ202" s="109">
        <v>113</v>
      </c>
      <c r="CA202" s="109">
        <v>26</v>
      </c>
      <c r="CB202" s="2">
        <v>312</v>
      </c>
      <c r="CC202" s="112">
        <f t="shared" si="326"/>
        <v>9.7036606624055777E-2</v>
      </c>
      <c r="CD202" s="112">
        <f t="shared" si="327"/>
        <v>0.35544138253152735</v>
      </c>
      <c r="CE202" s="112">
        <f t="shared" si="328"/>
        <v>0.31181217901687452</v>
      </c>
      <c r="CF202" s="112">
        <f t="shared" si="329"/>
        <v>0.41088180112570355</v>
      </c>
      <c r="CG202" s="112">
        <f t="shared" si="330"/>
        <v>0.48553459119496856</v>
      </c>
      <c r="CH202" s="87">
        <f t="shared" si="331"/>
        <v>818</v>
      </c>
      <c r="CI202" s="31">
        <f t="shared" si="332"/>
        <v>893</v>
      </c>
      <c r="CJ202" s="31">
        <f t="shared" si="333"/>
        <v>1</v>
      </c>
      <c r="CK202" s="31">
        <f t="shared" si="334"/>
        <v>3</v>
      </c>
      <c r="CL202" s="31">
        <f t="shared" si="335"/>
        <v>3</v>
      </c>
      <c r="CM202" s="113">
        <f t="shared" si="336"/>
        <v>52</v>
      </c>
      <c r="CN202" s="31">
        <f t="shared" si="337"/>
        <v>10</v>
      </c>
      <c r="CO202" s="31">
        <f t="shared" si="338"/>
        <v>23</v>
      </c>
      <c r="CP202" s="31">
        <f t="shared" si="339"/>
        <v>18</v>
      </c>
      <c r="CQ202" s="31">
        <f t="shared" si="340"/>
        <v>1</v>
      </c>
      <c r="CU202" s="88">
        <f t="shared" si="324"/>
        <v>0</v>
      </c>
      <c r="CZ202" s="32">
        <v>1</v>
      </c>
      <c r="DA202" s="32">
        <v>3</v>
      </c>
      <c r="DB202" s="32">
        <v>3</v>
      </c>
      <c r="DC202" s="88">
        <f t="shared" si="341"/>
        <v>52</v>
      </c>
      <c r="DD202" s="32">
        <v>10</v>
      </c>
      <c r="DE202" s="32">
        <v>23</v>
      </c>
      <c r="DF202" s="32">
        <v>18</v>
      </c>
      <c r="DG202" s="32">
        <v>1</v>
      </c>
      <c r="DH202" s="32">
        <v>8</v>
      </c>
      <c r="DI202" s="32">
        <v>40</v>
      </c>
      <c r="DJ202" s="32">
        <v>26</v>
      </c>
      <c r="DK202" s="88">
        <f t="shared" si="342"/>
        <v>654</v>
      </c>
      <c r="DL202" s="32">
        <v>84</v>
      </c>
      <c r="DM202" s="32">
        <v>254</v>
      </c>
      <c r="DN202" s="32">
        <v>308</v>
      </c>
      <c r="DO202" s="32">
        <v>8</v>
      </c>
      <c r="DP202" s="32">
        <v>36</v>
      </c>
      <c r="DQ202" s="32">
        <v>60</v>
      </c>
      <c r="DR202" s="32">
        <v>51</v>
      </c>
      <c r="DS202" s="88">
        <f t="shared" si="343"/>
        <v>1081</v>
      </c>
      <c r="DT202" s="32">
        <v>53</v>
      </c>
      <c r="DU202" s="32">
        <v>462</v>
      </c>
      <c r="DV202" s="32">
        <v>550</v>
      </c>
      <c r="DW202" s="32">
        <v>16</v>
      </c>
      <c r="DX202" s="32">
        <v>1</v>
      </c>
      <c r="DY202" s="32">
        <v>1</v>
      </c>
      <c r="DZ202" s="32">
        <v>1</v>
      </c>
      <c r="EA202" s="88">
        <f t="shared" si="344"/>
        <v>8</v>
      </c>
      <c r="EB202" s="32">
        <v>3</v>
      </c>
      <c r="EC202" s="32">
        <v>1</v>
      </c>
      <c r="ED202" s="32">
        <v>3</v>
      </c>
      <c r="EE202" s="32">
        <v>1</v>
      </c>
      <c r="EF202" s="32">
        <v>2</v>
      </c>
      <c r="EG202" s="32">
        <v>4</v>
      </c>
      <c r="EH202" s="32">
        <v>7</v>
      </c>
      <c r="EI202" s="88">
        <f t="shared" si="345"/>
        <v>44</v>
      </c>
      <c r="EJ202" s="32">
        <v>17</v>
      </c>
      <c r="EK202" s="32">
        <v>21</v>
      </c>
      <c r="EL202" s="32">
        <v>6</v>
      </c>
      <c r="EM202" s="32">
        <v>0</v>
      </c>
      <c r="EQ202" s="88">
        <f t="shared" si="346"/>
        <v>0</v>
      </c>
      <c r="EY202" s="88">
        <f t="shared" si="347"/>
        <v>0</v>
      </c>
      <c r="FG202" s="88">
        <f t="shared" si="348"/>
        <v>0</v>
      </c>
      <c r="FO202" s="88">
        <f t="shared" si="349"/>
        <v>0</v>
      </c>
      <c r="FW202" s="110">
        <f t="shared" si="350"/>
        <v>0</v>
      </c>
      <c r="GB202" s="110">
        <f t="shared" si="351"/>
        <v>0</v>
      </c>
      <c r="GC202" s="110">
        <f t="shared" si="352"/>
        <v>0</v>
      </c>
      <c r="GD202" s="110">
        <f t="shared" si="353"/>
        <v>0</v>
      </c>
      <c r="GE202" s="110">
        <f t="shared" si="354"/>
        <v>0</v>
      </c>
      <c r="GF202" s="110">
        <f t="shared" si="355"/>
        <v>0</v>
      </c>
      <c r="GG202" s="110">
        <f t="shared" si="356"/>
        <v>0</v>
      </c>
      <c r="GH202" s="110">
        <f t="shared" si="357"/>
        <v>0</v>
      </c>
      <c r="GI202" s="110">
        <f t="shared" si="358"/>
        <v>0</v>
      </c>
      <c r="GJ202" s="114">
        <f t="shared" si="322"/>
        <v>5.1539889351426057E-3</v>
      </c>
      <c r="GK202" s="90">
        <f t="shared" si="323"/>
        <v>5.7504312823461759E-2</v>
      </c>
      <c r="GL202" s="92" t="s">
        <v>2303</v>
      </c>
      <c r="GM202" s="92" t="s">
        <v>2104</v>
      </c>
      <c r="GN202" s="2" t="s">
        <v>2254</v>
      </c>
      <c r="GO202" s="2" t="s">
        <v>1420</v>
      </c>
      <c r="GP202" s="92" t="s">
        <v>1714</v>
      </c>
      <c r="GQ202" s="2" t="s">
        <v>1764</v>
      </c>
      <c r="GR202" s="115">
        <v>2225</v>
      </c>
      <c r="GS202" s="31">
        <f t="shared" si="359"/>
        <v>45</v>
      </c>
      <c r="GT202" s="31">
        <f t="shared" si="360"/>
        <v>78</v>
      </c>
      <c r="GU202" s="31">
        <f t="shared" si="361"/>
        <v>101</v>
      </c>
      <c r="GV202" s="31">
        <f t="shared" si="362"/>
        <v>1743</v>
      </c>
      <c r="GW202" s="31">
        <f t="shared" si="363"/>
        <v>886</v>
      </c>
      <c r="GX202" s="31">
        <f t="shared" si="364"/>
        <v>1603</v>
      </c>
      <c r="GY202" s="33"/>
      <c r="GZ202" s="33"/>
    </row>
    <row r="203" spans="1:208" ht="15.75" hidden="1" customHeight="1" x14ac:dyDescent="0.25">
      <c r="A203" s="22" t="s">
        <v>1112</v>
      </c>
      <c r="B203" s="2" t="s">
        <v>191</v>
      </c>
      <c r="C203" s="116" t="s">
        <v>192</v>
      </c>
      <c r="D203" s="35" t="s">
        <v>191</v>
      </c>
      <c r="E203" s="117">
        <v>0</v>
      </c>
      <c r="F203" s="117">
        <v>9</v>
      </c>
      <c r="G203" s="117">
        <v>33</v>
      </c>
      <c r="H203" s="117">
        <v>42</v>
      </c>
      <c r="I203" s="95">
        <v>3</v>
      </c>
      <c r="J203" s="118">
        <v>1</v>
      </c>
      <c r="K203" s="118">
        <v>11</v>
      </c>
      <c r="L203" s="118">
        <v>23</v>
      </c>
      <c r="M203" s="118">
        <v>35</v>
      </c>
      <c r="N203" s="119">
        <v>2</v>
      </c>
      <c r="O203" s="119">
        <v>2</v>
      </c>
      <c r="P203" s="120">
        <v>39</v>
      </c>
      <c r="Q203" s="120">
        <v>66</v>
      </c>
      <c r="R203" s="120">
        <v>40</v>
      </c>
      <c r="S203" s="70">
        <f t="shared" si="305"/>
        <v>2.564102564102564E-2</v>
      </c>
      <c r="T203" s="70">
        <f t="shared" si="306"/>
        <v>0.16666666666666666</v>
      </c>
      <c r="U203" s="70">
        <f t="shared" si="307"/>
        <v>0.22758620689655173</v>
      </c>
      <c r="V203" s="70">
        <f t="shared" si="308"/>
        <v>0.30188679245283018</v>
      </c>
      <c r="W203" s="70">
        <f t="shared" si="309"/>
        <v>0.52500000000000002</v>
      </c>
      <c r="X203" s="121">
        <v>56</v>
      </c>
      <c r="Y203" s="121">
        <v>39</v>
      </c>
      <c r="Z203" s="121">
        <v>66</v>
      </c>
      <c r="AA203" s="121">
        <v>40</v>
      </c>
      <c r="AB203" s="121">
        <v>10</v>
      </c>
      <c r="AC203" s="121">
        <v>14</v>
      </c>
      <c r="AD203" s="17">
        <v>2</v>
      </c>
      <c r="AE203" s="17">
        <v>2</v>
      </c>
      <c r="AF203" s="100">
        <v>2</v>
      </c>
      <c r="AG203" s="101">
        <v>0</v>
      </c>
      <c r="AH203" s="101">
        <v>9</v>
      </c>
      <c r="AI203" s="101">
        <v>18</v>
      </c>
      <c r="AJ203" s="101">
        <v>0</v>
      </c>
      <c r="AK203" s="101">
        <f t="shared" si="310"/>
        <v>27</v>
      </c>
      <c r="AL203" s="101">
        <f t="shared" si="311"/>
        <v>5</v>
      </c>
      <c r="AM203" s="101">
        <v>5</v>
      </c>
      <c r="AN203" s="102">
        <v>8</v>
      </c>
      <c r="AO203" s="103">
        <v>4</v>
      </c>
      <c r="AP203" s="74">
        <f t="shared" si="312"/>
        <v>0</v>
      </c>
      <c r="AQ203" s="74">
        <f t="shared" si="313"/>
        <v>0.13636363636363635</v>
      </c>
      <c r="AR203" s="104">
        <f t="shared" si="314"/>
        <v>0.15172413793103448</v>
      </c>
      <c r="AS203" s="104">
        <f t="shared" si="315"/>
        <v>0.20754716981132076</v>
      </c>
      <c r="AT203" s="104">
        <f t="shared" si="316"/>
        <v>0.32500000000000001</v>
      </c>
      <c r="AU203" s="105">
        <v>42</v>
      </c>
      <c r="AV203" s="105">
        <v>47</v>
      </c>
      <c r="AW203" s="105">
        <v>43</v>
      </c>
      <c r="AX203" s="100">
        <v>2</v>
      </c>
      <c r="AY203" s="106">
        <v>32</v>
      </c>
      <c r="AZ203" s="106">
        <v>0</v>
      </c>
      <c r="BA203" s="106">
        <v>11</v>
      </c>
      <c r="BB203" s="106">
        <v>20</v>
      </c>
      <c r="BC203" s="106">
        <v>1</v>
      </c>
      <c r="BD203" s="107">
        <v>2</v>
      </c>
      <c r="BE203" s="108">
        <v>3</v>
      </c>
      <c r="BF203" s="82">
        <f t="shared" si="317"/>
        <v>0</v>
      </c>
      <c r="BG203" s="82">
        <f t="shared" si="318"/>
        <v>0.23404255319148937</v>
      </c>
      <c r="BH203" s="83">
        <f t="shared" si="319"/>
        <v>0.2196969696969697</v>
      </c>
      <c r="BI203" s="83">
        <f t="shared" si="320"/>
        <v>0.3258426966292135</v>
      </c>
      <c r="BJ203" s="83">
        <f t="shared" si="321"/>
        <v>0.42857142857142855</v>
      </c>
      <c r="BK203" s="2">
        <v>33</v>
      </c>
      <c r="BL203" s="2">
        <v>55</v>
      </c>
      <c r="BM203" s="2">
        <v>36</v>
      </c>
      <c r="BN203" s="2">
        <v>29</v>
      </c>
      <c r="BO203" s="2">
        <v>17</v>
      </c>
      <c r="BP203" s="2">
        <v>11</v>
      </c>
      <c r="BQ203" s="109">
        <v>2</v>
      </c>
      <c r="BR203" s="109">
        <v>2</v>
      </c>
      <c r="BS203" s="110">
        <v>2</v>
      </c>
      <c r="BT203" s="109">
        <v>1</v>
      </c>
      <c r="BU203" s="109">
        <v>10</v>
      </c>
      <c r="BV203" s="109">
        <v>18</v>
      </c>
      <c r="BW203" s="109">
        <v>2</v>
      </c>
      <c r="BX203" s="84">
        <f t="shared" si="325"/>
        <v>31</v>
      </c>
      <c r="BY203" s="111">
        <v>3</v>
      </c>
      <c r="BZ203" s="109">
        <v>1</v>
      </c>
      <c r="CA203" s="109">
        <v>2</v>
      </c>
      <c r="CB203" s="2">
        <v>4</v>
      </c>
      <c r="CC203" s="112">
        <f t="shared" si="326"/>
        <v>3.0303030303030304E-2</v>
      </c>
      <c r="CD203" s="112">
        <f t="shared" si="327"/>
        <v>0.18181818181818182</v>
      </c>
      <c r="CE203" s="112">
        <f t="shared" si="328"/>
        <v>0.22580645161290322</v>
      </c>
      <c r="CF203" s="112">
        <f t="shared" si="329"/>
        <v>0.2967032967032967</v>
      </c>
      <c r="CG203" s="112">
        <f t="shared" si="330"/>
        <v>0.47222222222222221</v>
      </c>
      <c r="CH203" s="87">
        <f t="shared" si="331"/>
        <v>19</v>
      </c>
      <c r="CI203" s="31">
        <f t="shared" si="332"/>
        <v>31</v>
      </c>
      <c r="CJ203" s="31">
        <f t="shared" si="333"/>
        <v>0</v>
      </c>
      <c r="CK203" s="31">
        <f t="shared" si="334"/>
        <v>0</v>
      </c>
      <c r="CL203" s="31">
        <f t="shared" si="335"/>
        <v>0</v>
      </c>
      <c r="CM203" s="113">
        <f t="shared" si="336"/>
        <v>0</v>
      </c>
      <c r="CN203" s="31">
        <f t="shared" si="337"/>
        <v>0</v>
      </c>
      <c r="CO203" s="31">
        <f t="shared" si="338"/>
        <v>0</v>
      </c>
      <c r="CP203" s="31">
        <f t="shared" si="339"/>
        <v>0</v>
      </c>
      <c r="CQ203" s="31">
        <f t="shared" si="340"/>
        <v>0</v>
      </c>
      <c r="CU203" s="88">
        <f t="shared" si="324"/>
        <v>0</v>
      </c>
      <c r="DC203" s="88">
        <f t="shared" si="341"/>
        <v>0</v>
      </c>
      <c r="DK203" s="88">
        <f t="shared" si="342"/>
        <v>0</v>
      </c>
      <c r="DP203" s="32">
        <v>2</v>
      </c>
      <c r="DQ203" s="32">
        <v>2</v>
      </c>
      <c r="DR203" s="32">
        <v>2</v>
      </c>
      <c r="DS203" s="88">
        <f t="shared" si="343"/>
        <v>31</v>
      </c>
      <c r="DT203" s="32">
        <v>1</v>
      </c>
      <c r="DU203" s="32">
        <v>10</v>
      </c>
      <c r="DV203" s="32">
        <v>18</v>
      </c>
      <c r="DW203" s="32">
        <v>2</v>
      </c>
      <c r="EA203" s="88">
        <f t="shared" si="344"/>
        <v>0</v>
      </c>
      <c r="EI203" s="88">
        <f t="shared" si="345"/>
        <v>0</v>
      </c>
      <c r="EQ203" s="88">
        <f t="shared" si="346"/>
        <v>0</v>
      </c>
      <c r="EY203" s="88">
        <f t="shared" si="347"/>
        <v>0</v>
      </c>
      <c r="FG203" s="88">
        <f t="shared" si="348"/>
        <v>0</v>
      </c>
      <c r="FO203" s="88">
        <f t="shared" si="349"/>
        <v>0</v>
      </c>
      <c r="FW203" s="110">
        <f t="shared" si="350"/>
        <v>0</v>
      </c>
      <c r="GB203" s="110">
        <f t="shared" si="351"/>
        <v>0</v>
      </c>
      <c r="GC203" s="110">
        <f t="shared" si="352"/>
        <v>0</v>
      </c>
      <c r="GD203" s="110">
        <f t="shared" si="353"/>
        <v>0</v>
      </c>
      <c r="GE203" s="110">
        <f t="shared" si="354"/>
        <v>0</v>
      </c>
      <c r="GF203" s="110">
        <f t="shared" si="355"/>
        <v>0</v>
      </c>
      <c r="GG203" s="110">
        <f t="shared" si="356"/>
        <v>0</v>
      </c>
      <c r="GH203" s="110">
        <f t="shared" si="357"/>
        <v>0</v>
      </c>
      <c r="GI203" s="110">
        <f t="shared" si="358"/>
        <v>0</v>
      </c>
      <c r="GJ203" s="114">
        <f t="shared" si="322"/>
        <v>-0.10052910052910059</v>
      </c>
      <c r="GK203" s="90">
        <f t="shared" si="323"/>
        <v>-3.125E-2</v>
      </c>
      <c r="GL203" s="92" t="s">
        <v>2290</v>
      </c>
      <c r="GM203" s="92" t="s">
        <v>2308</v>
      </c>
      <c r="GN203" s="2" t="s">
        <v>2306</v>
      </c>
      <c r="GO203" s="92" t="s">
        <v>2265</v>
      </c>
      <c r="GP203" s="92" t="s">
        <v>1866</v>
      </c>
      <c r="GQ203" s="2" t="s">
        <v>1397</v>
      </c>
      <c r="GR203" s="115">
        <v>54</v>
      </c>
      <c r="GS203" s="31">
        <f t="shared" si="359"/>
        <v>2</v>
      </c>
      <c r="GT203" s="31">
        <f t="shared" si="360"/>
        <v>2</v>
      </c>
      <c r="GU203" s="31">
        <f t="shared" si="361"/>
        <v>2</v>
      </c>
      <c r="GV203" s="31">
        <f t="shared" si="362"/>
        <v>31</v>
      </c>
      <c r="GW203" s="31">
        <f t="shared" si="363"/>
        <v>20</v>
      </c>
      <c r="GX203" s="31">
        <f t="shared" si="364"/>
        <v>30</v>
      </c>
    </row>
    <row r="204" spans="1:208" ht="15.75" hidden="1" customHeight="1" x14ac:dyDescent="0.25">
      <c r="A204" s="22" t="s">
        <v>1112</v>
      </c>
      <c r="B204" s="2" t="s">
        <v>191</v>
      </c>
      <c r="C204" s="116" t="s">
        <v>193</v>
      </c>
      <c r="D204" s="35" t="s">
        <v>191</v>
      </c>
      <c r="E204" s="117">
        <v>29</v>
      </c>
      <c r="F204" s="117">
        <v>87</v>
      </c>
      <c r="G204" s="117">
        <v>209</v>
      </c>
      <c r="H204" s="117">
        <v>325</v>
      </c>
      <c r="I204" s="95">
        <v>21</v>
      </c>
      <c r="J204" s="118">
        <v>40</v>
      </c>
      <c r="K204" s="118">
        <v>88</v>
      </c>
      <c r="L204" s="118">
        <v>206</v>
      </c>
      <c r="M204" s="118">
        <v>334</v>
      </c>
      <c r="N204" s="119">
        <v>53</v>
      </c>
      <c r="O204" s="119">
        <v>5</v>
      </c>
      <c r="P204" s="120">
        <v>326</v>
      </c>
      <c r="Q204" s="120">
        <v>442</v>
      </c>
      <c r="R204" s="120">
        <v>317</v>
      </c>
      <c r="S204" s="70">
        <f t="shared" si="305"/>
        <v>0.12269938650306748</v>
      </c>
      <c r="T204" s="70">
        <f t="shared" si="306"/>
        <v>0.19909502262443438</v>
      </c>
      <c r="U204" s="70">
        <f t="shared" si="307"/>
        <v>0.25898617511520738</v>
      </c>
      <c r="V204" s="70">
        <f t="shared" si="308"/>
        <v>0.31752305665349145</v>
      </c>
      <c r="W204" s="70">
        <f t="shared" si="309"/>
        <v>0.48264984227129337</v>
      </c>
      <c r="X204" s="121">
        <v>433</v>
      </c>
      <c r="Y204" s="121">
        <v>326</v>
      </c>
      <c r="Z204" s="121">
        <v>442</v>
      </c>
      <c r="AA204" s="121">
        <v>317</v>
      </c>
      <c r="AB204" s="121">
        <v>92</v>
      </c>
      <c r="AC204" s="121">
        <v>109</v>
      </c>
      <c r="AD204" s="17">
        <v>9</v>
      </c>
      <c r="AE204" s="17">
        <v>24</v>
      </c>
      <c r="AF204" s="100">
        <v>27</v>
      </c>
      <c r="AG204" s="101">
        <v>33</v>
      </c>
      <c r="AH204" s="101">
        <v>122</v>
      </c>
      <c r="AI204" s="101">
        <v>187</v>
      </c>
      <c r="AJ204" s="101">
        <v>10</v>
      </c>
      <c r="AK204" s="101">
        <f t="shared" si="310"/>
        <v>352</v>
      </c>
      <c r="AL204" s="101">
        <f t="shared" si="311"/>
        <v>32</v>
      </c>
      <c r="AM204" s="101">
        <v>42</v>
      </c>
      <c r="AN204" s="102">
        <v>6</v>
      </c>
      <c r="AO204" s="103">
        <v>12</v>
      </c>
      <c r="AP204" s="74">
        <f t="shared" si="312"/>
        <v>0.10122699386503067</v>
      </c>
      <c r="AQ204" s="74">
        <f t="shared" si="313"/>
        <v>0.27601809954751133</v>
      </c>
      <c r="AR204" s="104">
        <f t="shared" si="314"/>
        <v>0.2857142857142857</v>
      </c>
      <c r="AS204" s="104">
        <f t="shared" si="315"/>
        <v>0.36495388669301715</v>
      </c>
      <c r="AT204" s="104">
        <f t="shared" si="316"/>
        <v>0.48895899053627762</v>
      </c>
      <c r="AU204" s="105">
        <v>296</v>
      </c>
      <c r="AV204" s="105">
        <v>407</v>
      </c>
      <c r="AW204" s="105">
        <v>301</v>
      </c>
      <c r="AX204" s="100">
        <v>31</v>
      </c>
      <c r="AY204" s="106">
        <v>403</v>
      </c>
      <c r="AZ204" s="106">
        <v>19</v>
      </c>
      <c r="BA204" s="106">
        <v>135</v>
      </c>
      <c r="BB204" s="106">
        <v>233</v>
      </c>
      <c r="BC204" s="106">
        <v>16</v>
      </c>
      <c r="BD204" s="107">
        <v>67</v>
      </c>
      <c r="BE204" s="108">
        <v>12</v>
      </c>
      <c r="BF204" s="82">
        <f t="shared" si="317"/>
        <v>6.3122923588039864E-2</v>
      </c>
      <c r="BG204" s="82">
        <f t="shared" si="318"/>
        <v>0.33169533169533172</v>
      </c>
      <c r="BH204" s="83">
        <f t="shared" si="319"/>
        <v>0.31872509960159362</v>
      </c>
      <c r="BI204" s="83">
        <f t="shared" si="320"/>
        <v>0.42816500711237554</v>
      </c>
      <c r="BJ204" s="83">
        <f t="shared" si="321"/>
        <v>0.56081081081081086</v>
      </c>
      <c r="BK204" s="2">
        <v>290</v>
      </c>
      <c r="BL204" s="2">
        <v>381</v>
      </c>
      <c r="BM204" s="2">
        <v>326</v>
      </c>
      <c r="BN204" s="2">
        <v>212</v>
      </c>
      <c r="BO204" s="2">
        <v>85</v>
      </c>
      <c r="BP204" s="2">
        <v>85</v>
      </c>
      <c r="BQ204" s="109">
        <v>9</v>
      </c>
      <c r="BR204" s="109">
        <v>28</v>
      </c>
      <c r="BS204" s="110">
        <v>25</v>
      </c>
      <c r="BT204" s="109">
        <v>12</v>
      </c>
      <c r="BU204" s="109">
        <v>119</v>
      </c>
      <c r="BV204" s="109">
        <v>250</v>
      </c>
      <c r="BW204" s="109">
        <v>16</v>
      </c>
      <c r="BX204" s="84">
        <f t="shared" si="325"/>
        <v>397</v>
      </c>
      <c r="BY204" s="111">
        <v>2</v>
      </c>
      <c r="BZ204" s="109">
        <v>61</v>
      </c>
      <c r="CA204" s="109">
        <v>16</v>
      </c>
      <c r="CB204" s="2">
        <v>16</v>
      </c>
      <c r="CC204" s="112">
        <f t="shared" si="326"/>
        <v>4.1379310344827586E-2</v>
      </c>
      <c r="CD204" s="112">
        <f t="shared" si="327"/>
        <v>0.31233595800524933</v>
      </c>
      <c r="CE204" s="112">
        <f t="shared" si="328"/>
        <v>0.32096288866599798</v>
      </c>
      <c r="CF204" s="112">
        <f t="shared" si="329"/>
        <v>0.43564356435643564</v>
      </c>
      <c r="CG204" s="112">
        <f t="shared" si="330"/>
        <v>0.57975460122699385</v>
      </c>
      <c r="CH204" s="87">
        <f t="shared" si="331"/>
        <v>137</v>
      </c>
      <c r="CI204" s="31">
        <f t="shared" si="332"/>
        <v>145</v>
      </c>
      <c r="CJ204" s="31">
        <f t="shared" si="333"/>
        <v>0</v>
      </c>
      <c r="CK204" s="31">
        <f t="shared" si="334"/>
        <v>0</v>
      </c>
      <c r="CL204" s="31">
        <f t="shared" si="335"/>
        <v>0</v>
      </c>
      <c r="CM204" s="113">
        <f t="shared" si="336"/>
        <v>0</v>
      </c>
      <c r="CN204" s="31">
        <f t="shared" si="337"/>
        <v>0</v>
      </c>
      <c r="CO204" s="31">
        <f t="shared" si="338"/>
        <v>0</v>
      </c>
      <c r="CP204" s="31">
        <f t="shared" si="339"/>
        <v>0</v>
      </c>
      <c r="CQ204" s="31">
        <f t="shared" si="340"/>
        <v>0</v>
      </c>
      <c r="CU204" s="88">
        <f t="shared" si="324"/>
        <v>0</v>
      </c>
      <c r="DC204" s="88">
        <f t="shared" si="341"/>
        <v>0</v>
      </c>
      <c r="DH204" s="32">
        <v>2</v>
      </c>
      <c r="DI204" s="32">
        <v>10</v>
      </c>
      <c r="DJ204" s="32">
        <v>10</v>
      </c>
      <c r="DK204" s="88">
        <f t="shared" si="342"/>
        <v>141</v>
      </c>
      <c r="DL204" s="32">
        <v>1</v>
      </c>
      <c r="DM204" s="32">
        <v>50</v>
      </c>
      <c r="DN204" s="32">
        <v>85</v>
      </c>
      <c r="DO204" s="32">
        <v>5</v>
      </c>
      <c r="DP204" s="32">
        <v>5</v>
      </c>
      <c r="DQ204" s="32">
        <v>10</v>
      </c>
      <c r="DR204" s="32">
        <v>7</v>
      </c>
      <c r="DS204" s="88">
        <f t="shared" si="343"/>
        <v>160</v>
      </c>
      <c r="DT204" s="32">
        <v>1</v>
      </c>
      <c r="DU204" s="32">
        <v>27</v>
      </c>
      <c r="DV204" s="32">
        <v>124</v>
      </c>
      <c r="DW204" s="32">
        <v>8</v>
      </c>
      <c r="DX204" s="32">
        <v>1</v>
      </c>
      <c r="DY204" s="32">
        <v>1</v>
      </c>
      <c r="DZ204" s="32">
        <v>1</v>
      </c>
      <c r="EA204" s="88">
        <f t="shared" si="344"/>
        <v>5</v>
      </c>
      <c r="EB204" s="32">
        <v>1</v>
      </c>
      <c r="EC204" s="32">
        <v>4</v>
      </c>
      <c r="EI204" s="88">
        <f t="shared" si="345"/>
        <v>0</v>
      </c>
      <c r="EQ204" s="88">
        <f t="shared" si="346"/>
        <v>0</v>
      </c>
      <c r="EV204" s="32">
        <v>1</v>
      </c>
      <c r="EW204" s="32">
        <v>7</v>
      </c>
      <c r="EX204" s="32">
        <v>7</v>
      </c>
      <c r="EY204" s="88">
        <f t="shared" si="347"/>
        <v>82</v>
      </c>
      <c r="EZ204" s="32">
        <v>0</v>
      </c>
      <c r="FA204" s="32">
        <v>38</v>
      </c>
      <c r="FB204" s="32">
        <v>41</v>
      </c>
      <c r="FC204" s="32">
        <v>3</v>
      </c>
      <c r="FG204" s="88">
        <f t="shared" si="348"/>
        <v>0</v>
      </c>
      <c r="FO204" s="88">
        <f t="shared" si="349"/>
        <v>0</v>
      </c>
      <c r="FW204" s="110">
        <f t="shared" si="350"/>
        <v>0</v>
      </c>
      <c r="GB204" s="110">
        <f t="shared" si="351"/>
        <v>1</v>
      </c>
      <c r="GC204" s="110">
        <f t="shared" si="352"/>
        <v>7</v>
      </c>
      <c r="GD204" s="110">
        <f t="shared" si="353"/>
        <v>7</v>
      </c>
      <c r="GE204" s="110">
        <f t="shared" si="354"/>
        <v>82</v>
      </c>
      <c r="GF204" s="110">
        <f t="shared" si="355"/>
        <v>0</v>
      </c>
      <c r="GG204" s="110">
        <f t="shared" si="356"/>
        <v>38</v>
      </c>
      <c r="GH204" s="110">
        <f t="shared" si="357"/>
        <v>41</v>
      </c>
      <c r="GI204" s="110">
        <f t="shared" si="358"/>
        <v>3</v>
      </c>
      <c r="GJ204" s="114">
        <f t="shared" si="322"/>
        <v>0.20119090581017682</v>
      </c>
      <c r="GK204" s="90">
        <f t="shared" si="323"/>
        <v>-1.488833746898263E-2</v>
      </c>
      <c r="GL204" s="2" t="s">
        <v>1608</v>
      </c>
      <c r="GM204" s="92" t="s">
        <v>2055</v>
      </c>
      <c r="GN204" s="92" t="s">
        <v>2327</v>
      </c>
      <c r="GO204" s="2" t="s">
        <v>1514</v>
      </c>
      <c r="GP204" s="2" t="s">
        <v>2001</v>
      </c>
      <c r="GQ204" s="2" t="s">
        <v>1766</v>
      </c>
      <c r="GR204" s="115">
        <v>383</v>
      </c>
      <c r="GS204" s="31">
        <f t="shared" si="359"/>
        <v>8</v>
      </c>
      <c r="GT204" s="31">
        <f t="shared" si="360"/>
        <v>18</v>
      </c>
      <c r="GU204" s="31">
        <f t="shared" si="361"/>
        <v>21</v>
      </c>
      <c r="GV204" s="31">
        <f t="shared" si="362"/>
        <v>306</v>
      </c>
      <c r="GW204" s="31">
        <f t="shared" si="363"/>
        <v>222</v>
      </c>
      <c r="GX204" s="31">
        <f t="shared" si="364"/>
        <v>303</v>
      </c>
    </row>
    <row r="205" spans="1:208" ht="15.75" hidden="1" customHeight="1" x14ac:dyDescent="0.25">
      <c r="A205" s="22" t="s">
        <v>1112</v>
      </c>
      <c r="B205" s="2" t="s">
        <v>191</v>
      </c>
      <c r="C205" s="116" t="s">
        <v>194</v>
      </c>
      <c r="D205" s="35" t="s">
        <v>191</v>
      </c>
      <c r="E205" s="117">
        <v>1</v>
      </c>
      <c r="F205" s="117">
        <v>39</v>
      </c>
      <c r="G205" s="117">
        <v>43</v>
      </c>
      <c r="H205" s="117">
        <v>83</v>
      </c>
      <c r="I205" s="95">
        <v>8</v>
      </c>
      <c r="J205" s="118">
        <v>2</v>
      </c>
      <c r="K205" s="118">
        <v>30</v>
      </c>
      <c r="L205" s="118">
        <v>76</v>
      </c>
      <c r="M205" s="118">
        <v>108</v>
      </c>
      <c r="N205" s="119">
        <v>8</v>
      </c>
      <c r="O205" s="119">
        <v>17</v>
      </c>
      <c r="P205" s="120">
        <v>139</v>
      </c>
      <c r="Q205" s="120">
        <v>159</v>
      </c>
      <c r="R205" s="120">
        <v>139</v>
      </c>
      <c r="S205" s="70">
        <f t="shared" si="305"/>
        <v>1.4388489208633094E-2</v>
      </c>
      <c r="T205" s="70">
        <f t="shared" si="306"/>
        <v>0.18867924528301888</v>
      </c>
      <c r="U205" s="70">
        <f t="shared" si="307"/>
        <v>0.2288329519450801</v>
      </c>
      <c r="V205" s="70">
        <f t="shared" si="308"/>
        <v>0.32885906040268459</v>
      </c>
      <c r="W205" s="70">
        <f t="shared" si="309"/>
        <v>0.48920863309352519</v>
      </c>
      <c r="X205" s="121">
        <v>156</v>
      </c>
      <c r="Y205" s="121">
        <v>139</v>
      </c>
      <c r="Z205" s="121">
        <v>159</v>
      </c>
      <c r="AA205" s="121">
        <v>139</v>
      </c>
      <c r="AB205" s="121">
        <v>40</v>
      </c>
      <c r="AC205" s="121">
        <v>48</v>
      </c>
      <c r="AD205" s="17">
        <v>5</v>
      </c>
      <c r="AE205" s="17">
        <v>7</v>
      </c>
      <c r="AF205" s="100">
        <v>8</v>
      </c>
      <c r="AG205" s="101">
        <v>3</v>
      </c>
      <c r="AH205" s="101">
        <v>27</v>
      </c>
      <c r="AI205" s="101">
        <v>82</v>
      </c>
      <c r="AJ205" s="101">
        <v>2</v>
      </c>
      <c r="AK205" s="101">
        <f t="shared" si="310"/>
        <v>114</v>
      </c>
      <c r="AL205" s="101">
        <f t="shared" si="311"/>
        <v>17</v>
      </c>
      <c r="AM205" s="101">
        <v>19</v>
      </c>
      <c r="AN205" s="102">
        <v>5</v>
      </c>
      <c r="AO205" s="103">
        <v>16</v>
      </c>
      <c r="AP205" s="74">
        <f t="shared" si="312"/>
        <v>2.1582733812949641E-2</v>
      </c>
      <c r="AQ205" s="74">
        <f t="shared" si="313"/>
        <v>0.16981132075471697</v>
      </c>
      <c r="AR205" s="104">
        <f t="shared" si="314"/>
        <v>0.21739130434782608</v>
      </c>
      <c r="AS205" s="104">
        <f t="shared" si="315"/>
        <v>0.3087248322147651</v>
      </c>
      <c r="AT205" s="104">
        <f t="shared" si="316"/>
        <v>0.46762589928057552</v>
      </c>
      <c r="AU205" s="105">
        <v>135</v>
      </c>
      <c r="AV205" s="105">
        <v>183</v>
      </c>
      <c r="AW205" s="105">
        <v>143</v>
      </c>
      <c r="AX205" s="100">
        <v>7</v>
      </c>
      <c r="AY205" s="106">
        <v>97</v>
      </c>
      <c r="AZ205" s="106">
        <v>1</v>
      </c>
      <c r="BA205" s="106">
        <v>37</v>
      </c>
      <c r="BB205" s="106">
        <v>58</v>
      </c>
      <c r="BC205" s="106">
        <v>1</v>
      </c>
      <c r="BD205" s="107">
        <v>9</v>
      </c>
      <c r="BE205" s="108">
        <v>17</v>
      </c>
      <c r="BF205" s="82">
        <f t="shared" si="317"/>
        <v>6.993006993006993E-3</v>
      </c>
      <c r="BG205" s="82">
        <f t="shared" si="318"/>
        <v>0.20218579234972678</v>
      </c>
      <c r="BH205" s="83">
        <f t="shared" si="319"/>
        <v>0.18872017353579176</v>
      </c>
      <c r="BI205" s="83">
        <f t="shared" si="320"/>
        <v>0.27044025157232704</v>
      </c>
      <c r="BJ205" s="83">
        <f t="shared" si="321"/>
        <v>0.36296296296296299</v>
      </c>
      <c r="BK205" s="2">
        <v>141</v>
      </c>
      <c r="BL205" s="2">
        <v>182</v>
      </c>
      <c r="BM205" s="2">
        <v>146</v>
      </c>
      <c r="BN205" s="2">
        <v>104</v>
      </c>
      <c r="BO205" s="2">
        <v>39</v>
      </c>
      <c r="BP205" s="2">
        <v>35</v>
      </c>
      <c r="BQ205" s="109">
        <v>4</v>
      </c>
      <c r="BR205" s="109">
        <v>6</v>
      </c>
      <c r="BS205" s="110">
        <v>6</v>
      </c>
      <c r="BT205" s="109">
        <v>0</v>
      </c>
      <c r="BU205" s="109">
        <v>36</v>
      </c>
      <c r="BV205" s="109">
        <v>65</v>
      </c>
      <c r="BW205" s="109">
        <v>1</v>
      </c>
      <c r="BX205" s="84">
        <f t="shared" si="325"/>
        <v>102</v>
      </c>
      <c r="BY205" s="111">
        <v>15</v>
      </c>
      <c r="BZ205" s="109">
        <v>9</v>
      </c>
      <c r="CA205" s="109">
        <v>1</v>
      </c>
      <c r="CB205" s="2">
        <v>13</v>
      </c>
      <c r="CC205" s="112">
        <f t="shared" si="326"/>
        <v>0</v>
      </c>
      <c r="CD205" s="112">
        <f t="shared" si="327"/>
        <v>0.19780219780219779</v>
      </c>
      <c r="CE205" s="112">
        <f t="shared" si="328"/>
        <v>0.19616204690831557</v>
      </c>
      <c r="CF205" s="112">
        <f t="shared" si="329"/>
        <v>0.28048780487804881</v>
      </c>
      <c r="CG205" s="112">
        <f t="shared" si="330"/>
        <v>0.38356164383561642</v>
      </c>
      <c r="CH205" s="87">
        <f t="shared" si="331"/>
        <v>90</v>
      </c>
      <c r="CI205" s="31">
        <f t="shared" si="332"/>
        <v>107</v>
      </c>
      <c r="CJ205" s="31">
        <f t="shared" si="333"/>
        <v>0</v>
      </c>
      <c r="CK205" s="31">
        <f t="shared" si="334"/>
        <v>0</v>
      </c>
      <c r="CL205" s="31">
        <f t="shared" si="335"/>
        <v>0</v>
      </c>
      <c r="CM205" s="113">
        <f t="shared" si="336"/>
        <v>0</v>
      </c>
      <c r="CN205" s="31">
        <f t="shared" si="337"/>
        <v>0</v>
      </c>
      <c r="CO205" s="31">
        <f t="shared" si="338"/>
        <v>0</v>
      </c>
      <c r="CP205" s="31">
        <f t="shared" si="339"/>
        <v>0</v>
      </c>
      <c r="CQ205" s="31">
        <f t="shared" si="340"/>
        <v>0</v>
      </c>
      <c r="CU205" s="88">
        <f t="shared" si="324"/>
        <v>0</v>
      </c>
      <c r="DC205" s="88">
        <f t="shared" si="341"/>
        <v>0</v>
      </c>
      <c r="DK205" s="88">
        <f t="shared" si="342"/>
        <v>0</v>
      </c>
      <c r="DP205" s="32">
        <v>4</v>
      </c>
      <c r="DQ205" s="32">
        <v>6</v>
      </c>
      <c r="DR205" s="32">
        <v>6</v>
      </c>
      <c r="DS205" s="88">
        <f t="shared" si="343"/>
        <v>102</v>
      </c>
      <c r="DT205" s="32">
        <v>0</v>
      </c>
      <c r="DU205" s="32">
        <v>36</v>
      </c>
      <c r="DV205" s="32">
        <v>65</v>
      </c>
      <c r="DW205" s="32">
        <v>1</v>
      </c>
      <c r="EA205" s="88">
        <f t="shared" si="344"/>
        <v>0</v>
      </c>
      <c r="EI205" s="88">
        <f t="shared" si="345"/>
        <v>0</v>
      </c>
      <c r="EQ205" s="88">
        <f t="shared" si="346"/>
        <v>0</v>
      </c>
      <c r="EY205" s="88">
        <f t="shared" si="347"/>
        <v>0</v>
      </c>
      <c r="FG205" s="88">
        <f t="shared" si="348"/>
        <v>0</v>
      </c>
      <c r="FO205" s="88">
        <f t="shared" si="349"/>
        <v>0</v>
      </c>
      <c r="FW205" s="110">
        <f t="shared" si="350"/>
        <v>0</v>
      </c>
      <c r="GB205" s="110">
        <f t="shared" si="351"/>
        <v>0</v>
      </c>
      <c r="GC205" s="110">
        <f t="shared" si="352"/>
        <v>0</v>
      </c>
      <c r="GD205" s="110">
        <f t="shared" si="353"/>
        <v>0</v>
      </c>
      <c r="GE205" s="110">
        <f t="shared" si="354"/>
        <v>0</v>
      </c>
      <c r="GF205" s="110">
        <f t="shared" si="355"/>
        <v>0</v>
      </c>
      <c r="GG205" s="110">
        <f t="shared" si="356"/>
        <v>0</v>
      </c>
      <c r="GH205" s="110">
        <f t="shared" si="357"/>
        <v>0</v>
      </c>
      <c r="GI205" s="110">
        <f t="shared" si="358"/>
        <v>0</v>
      </c>
      <c r="GJ205" s="114">
        <f t="shared" si="322"/>
        <v>-0.21595487510072528</v>
      </c>
      <c r="GK205" s="90">
        <f t="shared" si="323"/>
        <v>5.1546391752577317E-2</v>
      </c>
      <c r="GL205" s="92" t="s">
        <v>2322</v>
      </c>
      <c r="GM205" s="2" t="s">
        <v>2306</v>
      </c>
      <c r="GN205" s="92" t="s">
        <v>2323</v>
      </c>
      <c r="GO205" s="92" t="s">
        <v>2065</v>
      </c>
      <c r="GP205" s="92" t="s">
        <v>2318</v>
      </c>
      <c r="GQ205" s="2" t="s">
        <v>1562</v>
      </c>
      <c r="GR205" s="115">
        <v>183</v>
      </c>
      <c r="GS205" s="31">
        <f t="shared" si="359"/>
        <v>4</v>
      </c>
      <c r="GT205" s="31">
        <f t="shared" si="360"/>
        <v>6</v>
      </c>
      <c r="GU205" s="31">
        <f t="shared" si="361"/>
        <v>6</v>
      </c>
      <c r="GV205" s="31">
        <f t="shared" si="362"/>
        <v>102</v>
      </c>
      <c r="GW205" s="31">
        <f t="shared" si="363"/>
        <v>66</v>
      </c>
      <c r="GX205" s="31">
        <f t="shared" si="364"/>
        <v>102</v>
      </c>
    </row>
    <row r="206" spans="1:208" ht="15.75" hidden="1" customHeight="1" x14ac:dyDescent="0.25">
      <c r="A206" s="22" t="s">
        <v>1112</v>
      </c>
      <c r="B206" s="2" t="s">
        <v>191</v>
      </c>
      <c r="C206" s="116" t="s">
        <v>195</v>
      </c>
      <c r="D206" s="35" t="s">
        <v>191</v>
      </c>
      <c r="E206" s="117">
        <v>0</v>
      </c>
      <c r="F206" s="117">
        <v>9</v>
      </c>
      <c r="G206" s="117">
        <v>14</v>
      </c>
      <c r="H206" s="117">
        <v>23</v>
      </c>
      <c r="I206" s="95">
        <v>1</v>
      </c>
      <c r="J206" s="118">
        <v>0</v>
      </c>
      <c r="K206" s="118">
        <v>6</v>
      </c>
      <c r="L206" s="118">
        <v>11</v>
      </c>
      <c r="M206" s="118">
        <v>17</v>
      </c>
      <c r="N206" s="119">
        <v>2</v>
      </c>
      <c r="O206" s="119">
        <v>1</v>
      </c>
      <c r="P206" s="120">
        <v>21</v>
      </c>
      <c r="Q206" s="120">
        <v>40</v>
      </c>
      <c r="R206" s="120">
        <v>23</v>
      </c>
      <c r="S206" s="70">
        <f t="shared" si="305"/>
        <v>0</v>
      </c>
      <c r="T206" s="70">
        <f t="shared" si="306"/>
        <v>0.15</v>
      </c>
      <c r="U206" s="70">
        <f t="shared" si="307"/>
        <v>0.17857142857142858</v>
      </c>
      <c r="V206" s="70">
        <f t="shared" si="308"/>
        <v>0.23809523809523808</v>
      </c>
      <c r="W206" s="70">
        <f t="shared" si="309"/>
        <v>0.39130434782608697</v>
      </c>
      <c r="X206" s="121">
        <v>42</v>
      </c>
      <c r="Y206" s="121">
        <v>21</v>
      </c>
      <c r="Z206" s="121">
        <v>40</v>
      </c>
      <c r="AA206" s="121">
        <v>23</v>
      </c>
      <c r="AB206" s="121">
        <v>6</v>
      </c>
      <c r="AC206" s="121">
        <v>9</v>
      </c>
      <c r="AD206" s="17">
        <v>1</v>
      </c>
      <c r="AE206" s="17">
        <v>1</v>
      </c>
      <c r="AF206" s="100">
        <v>1</v>
      </c>
      <c r="AG206" s="101">
        <v>0</v>
      </c>
      <c r="AH206" s="101">
        <v>4</v>
      </c>
      <c r="AI206" s="101">
        <v>10</v>
      </c>
      <c r="AJ206" s="101">
        <v>2</v>
      </c>
      <c r="AK206" s="101">
        <f t="shared" si="310"/>
        <v>16</v>
      </c>
      <c r="AL206" s="101">
        <f t="shared" si="311"/>
        <v>1</v>
      </c>
      <c r="AM206" s="101">
        <v>3</v>
      </c>
      <c r="AN206" s="102">
        <v>1</v>
      </c>
      <c r="AO206" s="103">
        <v>3</v>
      </c>
      <c r="AP206" s="74">
        <f t="shared" si="312"/>
        <v>0</v>
      </c>
      <c r="AQ206" s="74">
        <f t="shared" si="313"/>
        <v>0.1</v>
      </c>
      <c r="AR206" s="104">
        <f t="shared" si="314"/>
        <v>0.15476190476190477</v>
      </c>
      <c r="AS206" s="104">
        <f t="shared" si="315"/>
        <v>0.20634920634920634</v>
      </c>
      <c r="AT206" s="104">
        <f t="shared" si="316"/>
        <v>0.39130434782608697</v>
      </c>
      <c r="AU206" s="105">
        <v>20</v>
      </c>
      <c r="AV206" s="105">
        <v>25</v>
      </c>
      <c r="AW206" s="105">
        <v>13</v>
      </c>
      <c r="AX206" s="100">
        <v>1</v>
      </c>
      <c r="AY206" s="106">
        <v>13</v>
      </c>
      <c r="AZ206" s="106">
        <v>0</v>
      </c>
      <c r="BA206" s="106">
        <v>2</v>
      </c>
      <c r="BB206" s="106">
        <v>11</v>
      </c>
      <c r="BC206" s="106">
        <v>0</v>
      </c>
      <c r="BD206" s="107">
        <v>1</v>
      </c>
      <c r="BE206" s="108">
        <v>2</v>
      </c>
      <c r="BF206" s="82">
        <f t="shared" si="317"/>
        <v>0</v>
      </c>
      <c r="BG206" s="82">
        <f t="shared" si="318"/>
        <v>0.08</v>
      </c>
      <c r="BH206" s="83">
        <f t="shared" si="319"/>
        <v>0.20689655172413793</v>
      </c>
      <c r="BI206" s="83">
        <f t="shared" si="320"/>
        <v>0.26666666666666666</v>
      </c>
      <c r="BJ206" s="83">
        <f t="shared" si="321"/>
        <v>0.5</v>
      </c>
      <c r="BK206" s="2">
        <v>24</v>
      </c>
      <c r="BL206" s="2">
        <v>26</v>
      </c>
      <c r="BM206" s="2">
        <v>23</v>
      </c>
      <c r="BN206" s="2">
        <v>14</v>
      </c>
      <c r="BO206" s="2">
        <v>6</v>
      </c>
      <c r="BP206" s="2">
        <v>10</v>
      </c>
      <c r="BQ206" s="109">
        <v>1</v>
      </c>
      <c r="BR206" s="109">
        <v>1</v>
      </c>
      <c r="BS206" s="110">
        <v>2</v>
      </c>
      <c r="BT206" s="109">
        <v>0</v>
      </c>
      <c r="BU206" s="109">
        <v>6</v>
      </c>
      <c r="BV206" s="109">
        <v>10</v>
      </c>
      <c r="BW206" s="109">
        <v>0</v>
      </c>
      <c r="BX206" s="84">
        <f t="shared" si="325"/>
        <v>16</v>
      </c>
      <c r="BY206" s="111">
        <v>1</v>
      </c>
      <c r="BZ206" s="109">
        <v>0</v>
      </c>
      <c r="CA206" s="109">
        <v>0</v>
      </c>
      <c r="CB206" s="2">
        <v>1</v>
      </c>
      <c r="CC206" s="112">
        <f t="shared" si="326"/>
        <v>0</v>
      </c>
      <c r="CD206" s="112">
        <f t="shared" si="327"/>
        <v>0.23076923076923078</v>
      </c>
      <c r="CE206" s="112">
        <f t="shared" si="328"/>
        <v>0.21917808219178081</v>
      </c>
      <c r="CF206" s="112">
        <f t="shared" si="329"/>
        <v>0.32653061224489793</v>
      </c>
      <c r="CG206" s="112">
        <f t="shared" si="330"/>
        <v>0.43478260869565216</v>
      </c>
      <c r="CH206" s="87">
        <f t="shared" si="331"/>
        <v>13</v>
      </c>
      <c r="CI206" s="31">
        <f t="shared" si="332"/>
        <v>18</v>
      </c>
      <c r="CJ206" s="31">
        <f t="shared" si="333"/>
        <v>0</v>
      </c>
      <c r="CK206" s="31">
        <f t="shared" si="334"/>
        <v>0</v>
      </c>
      <c r="CL206" s="31">
        <f t="shared" si="335"/>
        <v>0</v>
      </c>
      <c r="CM206" s="113">
        <f t="shared" si="336"/>
        <v>0</v>
      </c>
      <c r="CN206" s="31">
        <f t="shared" si="337"/>
        <v>0</v>
      </c>
      <c r="CO206" s="31">
        <f t="shared" si="338"/>
        <v>0</v>
      </c>
      <c r="CP206" s="31">
        <f t="shared" si="339"/>
        <v>0</v>
      </c>
      <c r="CQ206" s="31">
        <f t="shared" si="340"/>
        <v>0</v>
      </c>
      <c r="CU206" s="88">
        <f t="shared" si="324"/>
        <v>0</v>
      </c>
      <c r="DC206" s="88">
        <f t="shared" si="341"/>
        <v>0</v>
      </c>
      <c r="DK206" s="88">
        <f t="shared" si="342"/>
        <v>0</v>
      </c>
      <c r="DP206" s="32">
        <v>1</v>
      </c>
      <c r="DQ206" s="32">
        <v>1</v>
      </c>
      <c r="DR206" s="32">
        <v>2</v>
      </c>
      <c r="DS206" s="88">
        <f t="shared" si="343"/>
        <v>16</v>
      </c>
      <c r="DT206" s="32">
        <v>0</v>
      </c>
      <c r="DU206" s="32">
        <v>6</v>
      </c>
      <c r="DV206" s="32">
        <v>10</v>
      </c>
      <c r="DW206" s="32">
        <v>0</v>
      </c>
      <c r="EA206" s="88">
        <f t="shared" si="344"/>
        <v>0</v>
      </c>
      <c r="EI206" s="88">
        <f t="shared" si="345"/>
        <v>0</v>
      </c>
      <c r="EQ206" s="88">
        <f t="shared" si="346"/>
        <v>0</v>
      </c>
      <c r="EY206" s="88">
        <f t="shared" si="347"/>
        <v>0</v>
      </c>
      <c r="FG206" s="88">
        <f t="shared" si="348"/>
        <v>0</v>
      </c>
      <c r="FO206" s="88">
        <f t="shared" si="349"/>
        <v>0</v>
      </c>
      <c r="FW206" s="110">
        <f t="shared" si="350"/>
        <v>0</v>
      </c>
      <c r="GB206" s="110">
        <f t="shared" si="351"/>
        <v>0</v>
      </c>
      <c r="GC206" s="110">
        <f t="shared" si="352"/>
        <v>0</v>
      </c>
      <c r="GD206" s="110">
        <f t="shared" si="353"/>
        <v>0</v>
      </c>
      <c r="GE206" s="110">
        <f t="shared" si="354"/>
        <v>0</v>
      </c>
      <c r="GF206" s="110">
        <f t="shared" si="355"/>
        <v>0</v>
      </c>
      <c r="GG206" s="110">
        <f t="shared" si="356"/>
        <v>0</v>
      </c>
      <c r="GH206" s="110">
        <f t="shared" si="357"/>
        <v>0</v>
      </c>
      <c r="GI206" s="110">
        <f t="shared" si="358"/>
        <v>0</v>
      </c>
      <c r="GJ206" s="114">
        <f t="shared" si="322"/>
        <v>0.11111111111111104</v>
      </c>
      <c r="GK206" s="90">
        <f t="shared" si="323"/>
        <v>0.23076923076923078</v>
      </c>
      <c r="GL206" s="2" t="s">
        <v>1952</v>
      </c>
      <c r="GM206" s="2" t="s">
        <v>1423</v>
      </c>
      <c r="GN206" s="92" t="s">
        <v>1904</v>
      </c>
      <c r="GO206" s="92" t="s">
        <v>1953</v>
      </c>
      <c r="GP206" s="2" t="s">
        <v>1954</v>
      </c>
      <c r="GQ206" s="2" t="s">
        <v>1614</v>
      </c>
      <c r="GR206" s="115">
        <v>27</v>
      </c>
      <c r="GS206" s="31">
        <f t="shared" si="359"/>
        <v>1</v>
      </c>
      <c r="GT206" s="31">
        <f t="shared" si="360"/>
        <v>2</v>
      </c>
      <c r="GU206" s="31">
        <f t="shared" si="361"/>
        <v>1</v>
      </c>
      <c r="GV206" s="31">
        <f t="shared" si="362"/>
        <v>16</v>
      </c>
      <c r="GW206" s="31">
        <f t="shared" si="363"/>
        <v>10</v>
      </c>
      <c r="GX206" s="31">
        <f t="shared" si="364"/>
        <v>16</v>
      </c>
    </row>
    <row r="207" spans="1:208" ht="15.75" hidden="1" customHeight="1" x14ac:dyDescent="0.25">
      <c r="A207" s="22" t="s">
        <v>1112</v>
      </c>
      <c r="B207" s="2" t="s">
        <v>191</v>
      </c>
      <c r="C207" s="116" t="s">
        <v>196</v>
      </c>
      <c r="D207" s="35" t="s">
        <v>191</v>
      </c>
      <c r="E207" s="117">
        <v>4</v>
      </c>
      <c r="F207" s="117">
        <v>35</v>
      </c>
      <c r="G207" s="117">
        <v>67</v>
      </c>
      <c r="H207" s="117">
        <v>106</v>
      </c>
      <c r="I207" s="95">
        <v>5</v>
      </c>
      <c r="J207" s="118">
        <v>8</v>
      </c>
      <c r="K207" s="118">
        <v>21</v>
      </c>
      <c r="L207" s="118">
        <v>54</v>
      </c>
      <c r="M207" s="118">
        <v>83</v>
      </c>
      <c r="N207" s="119">
        <v>13</v>
      </c>
      <c r="O207" s="119">
        <v>5</v>
      </c>
      <c r="P207" s="120">
        <v>85</v>
      </c>
      <c r="Q207" s="120">
        <v>106</v>
      </c>
      <c r="R207" s="120">
        <v>98</v>
      </c>
      <c r="S207" s="70">
        <f t="shared" si="305"/>
        <v>9.4117647058823528E-2</v>
      </c>
      <c r="T207" s="70">
        <f t="shared" si="306"/>
        <v>0.19811320754716982</v>
      </c>
      <c r="U207" s="70">
        <f t="shared" si="307"/>
        <v>0.24221453287197231</v>
      </c>
      <c r="V207" s="70">
        <f t="shared" si="308"/>
        <v>0.30392156862745096</v>
      </c>
      <c r="W207" s="70">
        <f t="shared" si="309"/>
        <v>0.41836734693877553</v>
      </c>
      <c r="X207" s="121">
        <v>99</v>
      </c>
      <c r="Y207" s="121">
        <v>85</v>
      </c>
      <c r="Z207" s="121">
        <v>106</v>
      </c>
      <c r="AA207" s="121">
        <v>98</v>
      </c>
      <c r="AB207" s="121">
        <v>25</v>
      </c>
      <c r="AC207" s="121">
        <v>20</v>
      </c>
      <c r="AD207" s="17">
        <v>4</v>
      </c>
      <c r="AE207" s="17">
        <v>8</v>
      </c>
      <c r="AF207" s="100">
        <v>6</v>
      </c>
      <c r="AG207" s="101">
        <v>6</v>
      </c>
      <c r="AH207" s="101">
        <v>21</v>
      </c>
      <c r="AI207" s="101">
        <v>80</v>
      </c>
      <c r="AJ207" s="101">
        <v>3</v>
      </c>
      <c r="AK207" s="101">
        <f t="shared" si="310"/>
        <v>110</v>
      </c>
      <c r="AL207" s="101">
        <f t="shared" si="311"/>
        <v>14</v>
      </c>
      <c r="AM207" s="101">
        <v>17</v>
      </c>
      <c r="AN207" s="102">
        <v>2</v>
      </c>
      <c r="AO207" s="103">
        <v>7</v>
      </c>
      <c r="AP207" s="74">
        <f t="shared" si="312"/>
        <v>7.0588235294117646E-2</v>
      </c>
      <c r="AQ207" s="74">
        <f t="shared" si="313"/>
        <v>0.19811320754716982</v>
      </c>
      <c r="AR207" s="104">
        <f t="shared" si="314"/>
        <v>0.3217993079584775</v>
      </c>
      <c r="AS207" s="104">
        <f t="shared" si="315"/>
        <v>0.4264705882352941</v>
      </c>
      <c r="AT207" s="104">
        <f t="shared" si="316"/>
        <v>0.67346938775510201</v>
      </c>
      <c r="AU207" s="105">
        <v>94</v>
      </c>
      <c r="AV207" s="105">
        <v>117</v>
      </c>
      <c r="AW207" s="105">
        <v>86</v>
      </c>
      <c r="AX207" s="100">
        <v>6</v>
      </c>
      <c r="AY207" s="106">
        <v>89</v>
      </c>
      <c r="AZ207" s="106">
        <v>6</v>
      </c>
      <c r="BA207" s="106">
        <v>25</v>
      </c>
      <c r="BB207" s="106">
        <v>57</v>
      </c>
      <c r="BC207" s="106">
        <v>1</v>
      </c>
      <c r="BD207" s="107">
        <v>12</v>
      </c>
      <c r="BE207" s="108">
        <v>4</v>
      </c>
      <c r="BF207" s="82">
        <f t="shared" si="317"/>
        <v>6.9767441860465115E-2</v>
      </c>
      <c r="BG207" s="82">
        <f t="shared" si="318"/>
        <v>0.21367521367521367</v>
      </c>
      <c r="BH207" s="83">
        <f t="shared" si="319"/>
        <v>0.25589225589225589</v>
      </c>
      <c r="BI207" s="83">
        <f t="shared" si="320"/>
        <v>0.33175355450236965</v>
      </c>
      <c r="BJ207" s="83">
        <f t="shared" si="321"/>
        <v>0.47872340425531917</v>
      </c>
      <c r="BK207" s="2">
        <v>105</v>
      </c>
      <c r="BL207" s="2">
        <v>122</v>
      </c>
      <c r="BM207" s="2">
        <v>98</v>
      </c>
      <c r="BN207" s="2">
        <v>69</v>
      </c>
      <c r="BO207" s="2">
        <v>19</v>
      </c>
      <c r="BP207" s="2">
        <v>22</v>
      </c>
      <c r="BQ207" s="109">
        <v>5</v>
      </c>
      <c r="BR207" s="109">
        <v>8</v>
      </c>
      <c r="BS207" s="110">
        <v>10</v>
      </c>
      <c r="BT207" s="109">
        <v>18</v>
      </c>
      <c r="BU207" s="109">
        <v>20</v>
      </c>
      <c r="BV207" s="109">
        <v>79</v>
      </c>
      <c r="BW207" s="109">
        <v>3</v>
      </c>
      <c r="BX207" s="84">
        <f t="shared" si="325"/>
        <v>120</v>
      </c>
      <c r="BY207" s="111">
        <v>2</v>
      </c>
      <c r="BZ207" s="109">
        <v>18</v>
      </c>
      <c r="CA207" s="109">
        <v>4</v>
      </c>
      <c r="CB207" s="2">
        <v>1</v>
      </c>
      <c r="CC207" s="112">
        <f t="shared" si="326"/>
        <v>0.17142857142857143</v>
      </c>
      <c r="CD207" s="112">
        <f t="shared" si="327"/>
        <v>0.16393442622950818</v>
      </c>
      <c r="CE207" s="112">
        <f t="shared" si="328"/>
        <v>0.30461538461538462</v>
      </c>
      <c r="CF207" s="112">
        <f t="shared" si="329"/>
        <v>0.36818181818181817</v>
      </c>
      <c r="CG207" s="112">
        <f t="shared" si="330"/>
        <v>0.62244897959183676</v>
      </c>
      <c r="CH207" s="87">
        <f t="shared" si="331"/>
        <v>37</v>
      </c>
      <c r="CI207" s="31">
        <f t="shared" si="332"/>
        <v>37</v>
      </c>
      <c r="CJ207" s="31">
        <f t="shared" si="333"/>
        <v>0</v>
      </c>
      <c r="CK207" s="31">
        <f t="shared" si="334"/>
        <v>0</v>
      </c>
      <c r="CL207" s="31">
        <f t="shared" si="335"/>
        <v>0</v>
      </c>
      <c r="CM207" s="113">
        <f t="shared" si="336"/>
        <v>0</v>
      </c>
      <c r="CN207" s="31">
        <f t="shared" si="337"/>
        <v>0</v>
      </c>
      <c r="CO207" s="31">
        <f t="shared" si="338"/>
        <v>0</v>
      </c>
      <c r="CP207" s="31">
        <f t="shared" si="339"/>
        <v>0</v>
      </c>
      <c r="CQ207" s="31">
        <f t="shared" si="340"/>
        <v>0</v>
      </c>
      <c r="CU207" s="88">
        <f t="shared" si="324"/>
        <v>0</v>
      </c>
      <c r="DC207" s="88">
        <f t="shared" si="341"/>
        <v>0</v>
      </c>
      <c r="DH207" s="32">
        <v>1</v>
      </c>
      <c r="DI207" s="32">
        <v>3</v>
      </c>
      <c r="DJ207" s="32">
        <v>3</v>
      </c>
      <c r="DK207" s="88">
        <f t="shared" si="342"/>
        <v>41</v>
      </c>
      <c r="DL207" s="32">
        <v>18</v>
      </c>
      <c r="DM207" s="32">
        <v>8</v>
      </c>
      <c r="DN207" s="32">
        <v>14</v>
      </c>
      <c r="DO207" s="32">
        <v>1</v>
      </c>
      <c r="DP207" s="32">
        <v>4</v>
      </c>
      <c r="DQ207" s="32">
        <v>5</v>
      </c>
      <c r="DR207" s="32">
        <v>7</v>
      </c>
      <c r="DS207" s="88">
        <f t="shared" si="343"/>
        <v>79</v>
      </c>
      <c r="DT207" s="32">
        <v>0</v>
      </c>
      <c r="DU207" s="32">
        <v>12</v>
      </c>
      <c r="DV207" s="32">
        <v>65</v>
      </c>
      <c r="DW207" s="32">
        <v>2</v>
      </c>
      <c r="EA207" s="88">
        <f t="shared" si="344"/>
        <v>0</v>
      </c>
      <c r="EI207" s="88">
        <f t="shared" si="345"/>
        <v>0</v>
      </c>
      <c r="EQ207" s="88">
        <f t="shared" si="346"/>
        <v>0</v>
      </c>
      <c r="EY207" s="88">
        <f t="shared" si="347"/>
        <v>0</v>
      </c>
      <c r="FG207" s="88">
        <f t="shared" si="348"/>
        <v>0</v>
      </c>
      <c r="FO207" s="88">
        <f t="shared" si="349"/>
        <v>0</v>
      </c>
      <c r="FW207" s="110">
        <f t="shared" si="350"/>
        <v>0</v>
      </c>
      <c r="GB207" s="110">
        <f t="shared" si="351"/>
        <v>0</v>
      </c>
      <c r="GC207" s="110">
        <f t="shared" si="352"/>
        <v>0</v>
      </c>
      <c r="GD207" s="110">
        <f t="shared" si="353"/>
        <v>0</v>
      </c>
      <c r="GE207" s="110">
        <f t="shared" si="354"/>
        <v>0</v>
      </c>
      <c r="GF207" s="110">
        <f t="shared" si="355"/>
        <v>0</v>
      </c>
      <c r="GG207" s="110">
        <f t="shared" si="356"/>
        <v>0</v>
      </c>
      <c r="GH207" s="110">
        <f t="shared" si="357"/>
        <v>0</v>
      </c>
      <c r="GI207" s="110">
        <f t="shared" si="358"/>
        <v>0</v>
      </c>
      <c r="GJ207" s="114">
        <f t="shared" si="322"/>
        <v>0.48780487804878048</v>
      </c>
      <c r="GK207" s="90">
        <f t="shared" si="323"/>
        <v>0.34831460674157305</v>
      </c>
      <c r="GL207" s="92" t="s">
        <v>1642</v>
      </c>
      <c r="GM207" s="92" t="s">
        <v>1450</v>
      </c>
      <c r="GN207" s="2" t="s">
        <v>1626</v>
      </c>
      <c r="GO207" s="2" t="s">
        <v>1448</v>
      </c>
      <c r="GP207" s="2" t="s">
        <v>1412</v>
      </c>
      <c r="GQ207" s="2" t="s">
        <v>1632</v>
      </c>
      <c r="GR207" s="115">
        <v>123</v>
      </c>
      <c r="GS207" s="31">
        <f t="shared" si="359"/>
        <v>5</v>
      </c>
      <c r="GT207" s="31">
        <f t="shared" si="360"/>
        <v>10</v>
      </c>
      <c r="GU207" s="31">
        <f t="shared" si="361"/>
        <v>8</v>
      </c>
      <c r="GV207" s="31">
        <f t="shared" si="362"/>
        <v>120</v>
      </c>
      <c r="GW207" s="31">
        <f t="shared" si="363"/>
        <v>82</v>
      </c>
      <c r="GX207" s="31">
        <f t="shared" si="364"/>
        <v>102</v>
      </c>
    </row>
    <row r="208" spans="1:208" ht="15.75" hidden="1" customHeight="1" x14ac:dyDescent="0.25">
      <c r="A208" s="22" t="s">
        <v>1112</v>
      </c>
      <c r="B208" s="2" t="s">
        <v>191</v>
      </c>
      <c r="C208" s="116" t="s">
        <v>1001</v>
      </c>
      <c r="D208" s="35" t="s">
        <v>191</v>
      </c>
      <c r="E208" s="117">
        <v>297</v>
      </c>
      <c r="F208" s="117">
        <v>944</v>
      </c>
      <c r="G208" s="117">
        <v>1536</v>
      </c>
      <c r="H208" s="117">
        <v>2777</v>
      </c>
      <c r="I208" s="95">
        <v>193</v>
      </c>
      <c r="J208" s="118">
        <v>466</v>
      </c>
      <c r="K208" s="118">
        <v>971</v>
      </c>
      <c r="L208" s="118">
        <v>1708</v>
      </c>
      <c r="M208" s="118">
        <v>3145</v>
      </c>
      <c r="N208" s="119">
        <v>419</v>
      </c>
      <c r="O208" s="119">
        <v>38</v>
      </c>
      <c r="P208" s="120">
        <v>1774</v>
      </c>
      <c r="Q208" s="120">
        <v>2464</v>
      </c>
      <c r="R208" s="120">
        <v>1758</v>
      </c>
      <c r="S208" s="70">
        <f t="shared" si="305"/>
        <v>0.26268320180383314</v>
      </c>
      <c r="T208" s="70">
        <f t="shared" si="306"/>
        <v>0.39407467532467533</v>
      </c>
      <c r="U208" s="70">
        <f t="shared" si="307"/>
        <v>0.45463642428285522</v>
      </c>
      <c r="V208" s="70">
        <f t="shared" si="308"/>
        <v>0.53529133112269067</v>
      </c>
      <c r="W208" s="70">
        <f t="shared" si="309"/>
        <v>0.73321956769055741</v>
      </c>
      <c r="X208" s="121">
        <v>2426</v>
      </c>
      <c r="Y208" s="121">
        <v>1774</v>
      </c>
      <c r="Z208" s="121">
        <v>2464</v>
      </c>
      <c r="AA208" s="121">
        <v>1758</v>
      </c>
      <c r="AB208" s="121">
        <v>535</v>
      </c>
      <c r="AC208" s="121">
        <v>563</v>
      </c>
      <c r="AD208" s="17">
        <v>53</v>
      </c>
      <c r="AE208" s="17">
        <v>171</v>
      </c>
      <c r="AF208" s="100">
        <v>201</v>
      </c>
      <c r="AG208" s="101">
        <v>383</v>
      </c>
      <c r="AH208" s="101">
        <v>1090</v>
      </c>
      <c r="AI208" s="101">
        <v>1663</v>
      </c>
      <c r="AJ208" s="101">
        <v>94</v>
      </c>
      <c r="AK208" s="101">
        <f t="shared" si="310"/>
        <v>3230</v>
      </c>
      <c r="AL208" s="101">
        <f t="shared" si="311"/>
        <v>374</v>
      </c>
      <c r="AM208" s="101">
        <v>468</v>
      </c>
      <c r="AN208" s="102">
        <v>22</v>
      </c>
      <c r="AO208" s="103">
        <v>97</v>
      </c>
      <c r="AP208" s="74">
        <f t="shared" si="312"/>
        <v>0.21589627959413754</v>
      </c>
      <c r="AQ208" s="74">
        <f t="shared" si="313"/>
        <v>0.44237012987012986</v>
      </c>
      <c r="AR208" s="104">
        <f t="shared" si="314"/>
        <v>0.46064042695130086</v>
      </c>
      <c r="AS208" s="104">
        <f t="shared" si="315"/>
        <v>0.56347702510658459</v>
      </c>
      <c r="AT208" s="104">
        <f t="shared" si="316"/>
        <v>0.73321956769055741</v>
      </c>
      <c r="AU208" s="105">
        <v>1823</v>
      </c>
      <c r="AV208" s="105">
        <v>2446</v>
      </c>
      <c r="AW208" s="105">
        <v>1949</v>
      </c>
      <c r="AX208" s="100">
        <v>208</v>
      </c>
      <c r="AY208" s="106">
        <v>3385</v>
      </c>
      <c r="AZ208" s="106">
        <v>378</v>
      </c>
      <c r="BA208" s="106">
        <v>1034</v>
      </c>
      <c r="BB208" s="106">
        <v>1871</v>
      </c>
      <c r="BC208" s="106">
        <v>102</v>
      </c>
      <c r="BD208" s="107">
        <v>459</v>
      </c>
      <c r="BE208" s="108">
        <v>48</v>
      </c>
      <c r="BF208" s="82">
        <f t="shared" si="317"/>
        <v>0.19394561313494099</v>
      </c>
      <c r="BG208" s="82">
        <f t="shared" si="318"/>
        <v>0.42273098937040066</v>
      </c>
      <c r="BH208" s="83">
        <f t="shared" si="319"/>
        <v>0.45416532647153424</v>
      </c>
      <c r="BI208" s="83">
        <f t="shared" si="320"/>
        <v>0.5729679081752167</v>
      </c>
      <c r="BJ208" s="83">
        <f t="shared" si="321"/>
        <v>0.77454744925946239</v>
      </c>
      <c r="BK208" s="2">
        <v>1860</v>
      </c>
      <c r="BL208" s="2">
        <v>2609</v>
      </c>
      <c r="BM208" s="2">
        <v>1968</v>
      </c>
      <c r="BN208" s="2">
        <v>1360</v>
      </c>
      <c r="BO208" s="2">
        <v>620</v>
      </c>
      <c r="BP208" s="2">
        <v>578</v>
      </c>
      <c r="BQ208" s="109">
        <v>57</v>
      </c>
      <c r="BR208" s="109">
        <v>217</v>
      </c>
      <c r="BS208" s="110">
        <v>202</v>
      </c>
      <c r="BT208" s="109">
        <v>372</v>
      </c>
      <c r="BU208" s="109">
        <v>1115</v>
      </c>
      <c r="BV208" s="109">
        <v>1916</v>
      </c>
      <c r="BW208" s="109">
        <v>171</v>
      </c>
      <c r="BX208" s="84">
        <f t="shared" si="325"/>
        <v>3574</v>
      </c>
      <c r="BY208" s="111">
        <v>15</v>
      </c>
      <c r="BZ208" s="109">
        <v>458</v>
      </c>
      <c r="CA208" s="109">
        <v>172</v>
      </c>
      <c r="CB208" s="2">
        <v>76</v>
      </c>
      <c r="CC208" s="112">
        <f t="shared" si="326"/>
        <v>0.2</v>
      </c>
      <c r="CD208" s="112">
        <f t="shared" si="327"/>
        <v>0.42736680720582598</v>
      </c>
      <c r="CE208" s="112">
        <f t="shared" si="328"/>
        <v>0.45751126301071926</v>
      </c>
      <c r="CF208" s="112">
        <f t="shared" si="329"/>
        <v>0.56215861918287091</v>
      </c>
      <c r="CG208" s="112">
        <f t="shared" si="330"/>
        <v>0.74085365853658536</v>
      </c>
      <c r="CH208" s="87">
        <f t="shared" si="331"/>
        <v>510</v>
      </c>
      <c r="CI208" s="31">
        <f t="shared" si="332"/>
        <v>596</v>
      </c>
      <c r="CJ208" s="31">
        <f t="shared" si="333"/>
        <v>7</v>
      </c>
      <c r="CK208" s="31">
        <f t="shared" si="334"/>
        <v>21</v>
      </c>
      <c r="CL208" s="31">
        <f t="shared" si="335"/>
        <v>22</v>
      </c>
      <c r="CM208" s="113">
        <f t="shared" si="336"/>
        <v>332</v>
      </c>
      <c r="CN208" s="31">
        <f t="shared" si="337"/>
        <v>39</v>
      </c>
      <c r="CO208" s="31">
        <f t="shared" si="338"/>
        <v>119</v>
      </c>
      <c r="CP208" s="31">
        <f t="shared" si="339"/>
        <v>147</v>
      </c>
      <c r="CQ208" s="31">
        <f t="shared" si="340"/>
        <v>27</v>
      </c>
      <c r="CR208" s="32">
        <v>4</v>
      </c>
      <c r="CS208" s="32">
        <v>13</v>
      </c>
      <c r="CT208" s="32">
        <v>14</v>
      </c>
      <c r="CU208" s="88">
        <f t="shared" si="324"/>
        <v>203</v>
      </c>
      <c r="CV208" s="32">
        <v>36</v>
      </c>
      <c r="CW208" s="32">
        <v>87</v>
      </c>
      <c r="CX208" s="32">
        <v>64</v>
      </c>
      <c r="CY208" s="32">
        <v>16</v>
      </c>
      <c r="CZ208" s="32">
        <v>3</v>
      </c>
      <c r="DA208" s="32">
        <v>8</v>
      </c>
      <c r="DB208" s="32">
        <v>8</v>
      </c>
      <c r="DC208" s="88">
        <f t="shared" si="341"/>
        <v>129</v>
      </c>
      <c r="DD208" s="32">
        <v>3</v>
      </c>
      <c r="DE208" s="32">
        <v>32</v>
      </c>
      <c r="DF208" s="32">
        <v>83</v>
      </c>
      <c r="DG208" s="32">
        <v>11</v>
      </c>
      <c r="DH208" s="32">
        <v>11</v>
      </c>
      <c r="DI208" s="32">
        <v>81</v>
      </c>
      <c r="DJ208" s="32">
        <v>76</v>
      </c>
      <c r="DK208" s="88">
        <f t="shared" si="342"/>
        <v>1564</v>
      </c>
      <c r="DL208" s="32">
        <v>233</v>
      </c>
      <c r="DM208" s="32">
        <v>606</v>
      </c>
      <c r="DN208" s="32">
        <v>662</v>
      </c>
      <c r="DO208" s="32">
        <v>63</v>
      </c>
      <c r="DP208" s="32">
        <v>32</v>
      </c>
      <c r="DQ208" s="32">
        <v>85</v>
      </c>
      <c r="DR208" s="32">
        <v>62</v>
      </c>
      <c r="DS208" s="88">
        <f t="shared" si="343"/>
        <v>1368</v>
      </c>
      <c r="DT208" s="32">
        <v>16</v>
      </c>
      <c r="DU208" s="32">
        <v>272</v>
      </c>
      <c r="DV208" s="32">
        <v>997</v>
      </c>
      <c r="DW208" s="32">
        <v>83</v>
      </c>
      <c r="EA208" s="88">
        <f t="shared" si="344"/>
        <v>0</v>
      </c>
      <c r="EF208" s="32">
        <v>6</v>
      </c>
      <c r="EG208" s="32">
        <v>24</v>
      </c>
      <c r="EH208" s="32">
        <v>37</v>
      </c>
      <c r="EI208" s="88">
        <f t="shared" si="345"/>
        <v>247</v>
      </c>
      <c r="EJ208" s="32">
        <v>84</v>
      </c>
      <c r="EK208" s="32">
        <v>90</v>
      </c>
      <c r="EL208" s="32">
        <v>69</v>
      </c>
      <c r="EM208" s="32">
        <v>4</v>
      </c>
      <c r="EQ208" s="88">
        <f t="shared" si="346"/>
        <v>0</v>
      </c>
      <c r="EV208" s="32">
        <v>1</v>
      </c>
      <c r="EW208" s="32">
        <v>6</v>
      </c>
      <c r="EX208" s="32">
        <v>5</v>
      </c>
      <c r="EY208" s="88">
        <f t="shared" si="347"/>
        <v>75</v>
      </c>
      <c r="EZ208" s="32">
        <v>0</v>
      </c>
      <c r="FA208" s="32">
        <v>28</v>
      </c>
      <c r="FB208" s="32">
        <v>41</v>
      </c>
      <c r="FC208" s="32">
        <v>6</v>
      </c>
      <c r="FG208" s="88">
        <f t="shared" si="348"/>
        <v>0</v>
      </c>
      <c r="FO208" s="88">
        <f t="shared" si="349"/>
        <v>0</v>
      </c>
      <c r="FW208" s="110">
        <f t="shared" si="350"/>
        <v>0</v>
      </c>
      <c r="GB208" s="110">
        <f t="shared" si="351"/>
        <v>1</v>
      </c>
      <c r="GC208" s="110">
        <f t="shared" si="352"/>
        <v>6</v>
      </c>
      <c r="GD208" s="110">
        <f t="shared" si="353"/>
        <v>5</v>
      </c>
      <c r="GE208" s="110">
        <f t="shared" si="354"/>
        <v>75</v>
      </c>
      <c r="GF208" s="110">
        <f t="shared" si="355"/>
        <v>0</v>
      </c>
      <c r="GG208" s="110">
        <f t="shared" si="356"/>
        <v>28</v>
      </c>
      <c r="GH208" s="110">
        <f t="shared" si="357"/>
        <v>41</v>
      </c>
      <c r="GI208" s="110">
        <f t="shared" si="358"/>
        <v>6</v>
      </c>
      <c r="GJ208" s="114">
        <f t="shared" si="322"/>
        <v>1.0411739105754183E-2</v>
      </c>
      <c r="GK208" s="90">
        <f t="shared" si="323"/>
        <v>5.5834564254062038E-2</v>
      </c>
      <c r="GL208" s="92" t="s">
        <v>1811</v>
      </c>
      <c r="GM208" s="92" t="s">
        <v>1418</v>
      </c>
      <c r="GN208" s="92" t="s">
        <v>1718</v>
      </c>
      <c r="GO208" s="2" t="s">
        <v>2268</v>
      </c>
      <c r="GP208" s="92" t="s">
        <v>2230</v>
      </c>
      <c r="GQ208" s="2" t="s">
        <v>2294</v>
      </c>
      <c r="GR208" s="115">
        <v>2603</v>
      </c>
      <c r="GS208" s="31">
        <f t="shared" si="359"/>
        <v>43</v>
      </c>
      <c r="GT208" s="31">
        <f t="shared" si="360"/>
        <v>138</v>
      </c>
      <c r="GU208" s="31">
        <f t="shared" si="361"/>
        <v>166</v>
      </c>
      <c r="GV208" s="31">
        <f t="shared" si="362"/>
        <v>2932</v>
      </c>
      <c r="GW208" s="31">
        <f t="shared" si="363"/>
        <v>1805</v>
      </c>
      <c r="GX208" s="31">
        <f t="shared" si="364"/>
        <v>2683</v>
      </c>
    </row>
    <row r="209" spans="1:206" ht="15.75" hidden="1" customHeight="1" x14ac:dyDescent="0.25">
      <c r="A209" s="22" t="s">
        <v>1112</v>
      </c>
      <c r="B209" s="2" t="s">
        <v>191</v>
      </c>
      <c r="C209" s="116" t="s">
        <v>197</v>
      </c>
      <c r="D209" s="35" t="s">
        <v>191</v>
      </c>
      <c r="E209" s="117">
        <v>16</v>
      </c>
      <c r="F209" s="117">
        <v>63</v>
      </c>
      <c r="G209" s="117">
        <v>72</v>
      </c>
      <c r="H209" s="117">
        <v>151</v>
      </c>
      <c r="I209" s="95">
        <v>12</v>
      </c>
      <c r="J209" s="118">
        <v>16</v>
      </c>
      <c r="K209" s="118">
        <v>54</v>
      </c>
      <c r="L209" s="118">
        <v>86</v>
      </c>
      <c r="M209" s="118">
        <v>156</v>
      </c>
      <c r="N209" s="119">
        <v>20</v>
      </c>
      <c r="O209" s="119">
        <v>22</v>
      </c>
      <c r="P209" s="120">
        <v>171</v>
      </c>
      <c r="Q209" s="120">
        <v>198</v>
      </c>
      <c r="R209" s="120">
        <v>155</v>
      </c>
      <c r="S209" s="70">
        <f t="shared" si="305"/>
        <v>9.3567251461988299E-2</v>
      </c>
      <c r="T209" s="70">
        <f t="shared" si="306"/>
        <v>0.27272727272727271</v>
      </c>
      <c r="U209" s="70">
        <f t="shared" si="307"/>
        <v>0.25954198473282442</v>
      </c>
      <c r="V209" s="70">
        <f t="shared" si="308"/>
        <v>0.33994334277620397</v>
      </c>
      <c r="W209" s="70">
        <f t="shared" si="309"/>
        <v>0.4258064516129032</v>
      </c>
      <c r="X209" s="121">
        <v>211</v>
      </c>
      <c r="Y209" s="121">
        <v>171</v>
      </c>
      <c r="Z209" s="121">
        <v>198</v>
      </c>
      <c r="AA209" s="121">
        <v>155</v>
      </c>
      <c r="AB209" s="121">
        <v>62</v>
      </c>
      <c r="AC209" s="121">
        <v>35</v>
      </c>
      <c r="AD209" s="17">
        <v>8</v>
      </c>
      <c r="AE209" s="17">
        <v>13</v>
      </c>
      <c r="AF209" s="100">
        <v>12</v>
      </c>
      <c r="AG209" s="101">
        <v>22</v>
      </c>
      <c r="AH209" s="101">
        <v>61</v>
      </c>
      <c r="AI209" s="101">
        <v>77</v>
      </c>
      <c r="AJ209" s="101">
        <v>2</v>
      </c>
      <c r="AK209" s="101">
        <f t="shared" si="310"/>
        <v>162</v>
      </c>
      <c r="AL209" s="101">
        <f t="shared" si="311"/>
        <v>18</v>
      </c>
      <c r="AM209" s="101">
        <v>20</v>
      </c>
      <c r="AN209" s="102">
        <v>10</v>
      </c>
      <c r="AO209" s="103">
        <v>20</v>
      </c>
      <c r="AP209" s="74">
        <f t="shared" si="312"/>
        <v>0.12865497076023391</v>
      </c>
      <c r="AQ209" s="74">
        <f t="shared" si="313"/>
        <v>0.30808080808080807</v>
      </c>
      <c r="AR209" s="104">
        <f t="shared" si="314"/>
        <v>0.27099236641221375</v>
      </c>
      <c r="AS209" s="104">
        <f t="shared" si="315"/>
        <v>0.33994334277620397</v>
      </c>
      <c r="AT209" s="104">
        <f t="shared" si="316"/>
        <v>0.38064516129032255</v>
      </c>
      <c r="AU209" s="105">
        <v>151</v>
      </c>
      <c r="AV209" s="105">
        <v>202</v>
      </c>
      <c r="AW209" s="105">
        <v>154</v>
      </c>
      <c r="AX209" s="100">
        <v>12</v>
      </c>
      <c r="AY209" s="106">
        <v>177</v>
      </c>
      <c r="AZ209" s="106">
        <v>21</v>
      </c>
      <c r="BA209" s="106">
        <v>58</v>
      </c>
      <c r="BB209" s="106">
        <v>94</v>
      </c>
      <c r="BC209" s="106">
        <v>4</v>
      </c>
      <c r="BD209" s="107">
        <v>19</v>
      </c>
      <c r="BE209" s="108">
        <v>3</v>
      </c>
      <c r="BF209" s="82">
        <f t="shared" si="317"/>
        <v>0.13636363636363635</v>
      </c>
      <c r="BG209" s="82">
        <f t="shared" si="318"/>
        <v>0.28712871287128711</v>
      </c>
      <c r="BH209" s="83">
        <f t="shared" si="319"/>
        <v>0.30374753451676528</v>
      </c>
      <c r="BI209" s="83">
        <f t="shared" si="320"/>
        <v>0.37677053824362605</v>
      </c>
      <c r="BJ209" s="83">
        <f t="shared" si="321"/>
        <v>0.49668874172185429</v>
      </c>
      <c r="BK209" s="2">
        <v>161</v>
      </c>
      <c r="BL209" s="2">
        <v>195</v>
      </c>
      <c r="BM209" s="2">
        <v>126</v>
      </c>
      <c r="BN209" s="2">
        <v>93</v>
      </c>
      <c r="BO209" s="2">
        <v>50</v>
      </c>
      <c r="BP209" s="2">
        <v>39</v>
      </c>
      <c r="BQ209" s="109">
        <v>8</v>
      </c>
      <c r="BR209" s="109">
        <v>12</v>
      </c>
      <c r="BS209" s="110">
        <v>14</v>
      </c>
      <c r="BT209" s="109">
        <v>11</v>
      </c>
      <c r="BU209" s="109">
        <v>62</v>
      </c>
      <c r="BV209" s="109">
        <v>111</v>
      </c>
      <c r="BW209" s="109">
        <v>7</v>
      </c>
      <c r="BX209" s="84">
        <f t="shared" si="325"/>
        <v>191</v>
      </c>
      <c r="BY209" s="111">
        <v>10</v>
      </c>
      <c r="BZ209" s="109">
        <v>24</v>
      </c>
      <c r="CA209" s="109">
        <v>7</v>
      </c>
      <c r="CB209" s="2">
        <v>10</v>
      </c>
      <c r="CC209" s="112">
        <f t="shared" si="326"/>
        <v>6.8322981366459631E-2</v>
      </c>
      <c r="CD209" s="112">
        <f t="shared" si="327"/>
        <v>0.31794871794871793</v>
      </c>
      <c r="CE209" s="112">
        <f t="shared" si="328"/>
        <v>0.33195020746887965</v>
      </c>
      <c r="CF209" s="112">
        <f t="shared" si="329"/>
        <v>0.46417445482866043</v>
      </c>
      <c r="CG209" s="112">
        <f t="shared" si="330"/>
        <v>0.69047619047619047</v>
      </c>
      <c r="CH209" s="87">
        <f t="shared" si="331"/>
        <v>39</v>
      </c>
      <c r="CI209" s="31">
        <f t="shared" si="332"/>
        <v>55</v>
      </c>
      <c r="CJ209" s="31">
        <f t="shared" si="333"/>
        <v>0</v>
      </c>
      <c r="CK209" s="31">
        <f t="shared" si="334"/>
        <v>0</v>
      </c>
      <c r="CL209" s="31">
        <f t="shared" si="335"/>
        <v>0</v>
      </c>
      <c r="CM209" s="113">
        <f t="shared" si="336"/>
        <v>0</v>
      </c>
      <c r="CN209" s="31">
        <f t="shared" si="337"/>
        <v>0</v>
      </c>
      <c r="CO209" s="31">
        <f t="shared" si="338"/>
        <v>0</v>
      </c>
      <c r="CP209" s="31">
        <f t="shared" si="339"/>
        <v>0</v>
      </c>
      <c r="CQ209" s="31">
        <f t="shared" si="340"/>
        <v>0</v>
      </c>
      <c r="CU209" s="88">
        <f t="shared" si="324"/>
        <v>0</v>
      </c>
      <c r="DC209" s="88">
        <f t="shared" si="341"/>
        <v>0</v>
      </c>
      <c r="DH209" s="32">
        <v>1</v>
      </c>
      <c r="DI209" s="32">
        <v>4</v>
      </c>
      <c r="DJ209" s="32">
        <v>6</v>
      </c>
      <c r="DK209" s="88">
        <f t="shared" si="342"/>
        <v>74</v>
      </c>
      <c r="DL209" s="32">
        <v>9</v>
      </c>
      <c r="DM209" s="32">
        <v>26</v>
      </c>
      <c r="DN209" s="32">
        <v>35</v>
      </c>
      <c r="DO209" s="32">
        <v>4</v>
      </c>
      <c r="DP209" s="32">
        <v>6</v>
      </c>
      <c r="DQ209" s="32">
        <v>7</v>
      </c>
      <c r="DR209" s="32">
        <v>7</v>
      </c>
      <c r="DS209" s="88">
        <f t="shared" si="343"/>
        <v>96</v>
      </c>
      <c r="DT209" s="32">
        <v>2</v>
      </c>
      <c r="DU209" s="32">
        <v>24</v>
      </c>
      <c r="DV209" s="32">
        <v>67</v>
      </c>
      <c r="DW209" s="32">
        <v>3</v>
      </c>
      <c r="EA209" s="88">
        <f t="shared" si="344"/>
        <v>0</v>
      </c>
      <c r="EI209" s="88">
        <f t="shared" si="345"/>
        <v>0</v>
      </c>
      <c r="EQ209" s="88">
        <f t="shared" si="346"/>
        <v>0</v>
      </c>
      <c r="EV209" s="32">
        <v>1</v>
      </c>
      <c r="EW209" s="32">
        <v>1</v>
      </c>
      <c r="EX209" s="32">
        <v>1</v>
      </c>
      <c r="EY209" s="88">
        <f t="shared" si="347"/>
        <v>21</v>
      </c>
      <c r="EZ209" s="32">
        <v>0</v>
      </c>
      <c r="FA209" s="32">
        <v>12</v>
      </c>
      <c r="FB209" s="32">
        <v>9</v>
      </c>
      <c r="FC209" s="32">
        <v>0</v>
      </c>
      <c r="FG209" s="88">
        <f t="shared" si="348"/>
        <v>0</v>
      </c>
      <c r="FO209" s="88">
        <f t="shared" si="349"/>
        <v>0</v>
      </c>
      <c r="FW209" s="110">
        <f t="shared" si="350"/>
        <v>0</v>
      </c>
      <c r="GB209" s="110">
        <f t="shared" si="351"/>
        <v>1</v>
      </c>
      <c r="GC209" s="110">
        <f t="shared" si="352"/>
        <v>1</v>
      </c>
      <c r="GD209" s="110">
        <f t="shared" si="353"/>
        <v>1</v>
      </c>
      <c r="GE209" s="110">
        <f t="shared" si="354"/>
        <v>21</v>
      </c>
      <c r="GF209" s="110">
        <f t="shared" si="355"/>
        <v>0</v>
      </c>
      <c r="GG209" s="110">
        <f t="shared" si="356"/>
        <v>12</v>
      </c>
      <c r="GH209" s="110">
        <f t="shared" si="357"/>
        <v>9</v>
      </c>
      <c r="GI209" s="110">
        <f t="shared" si="358"/>
        <v>0</v>
      </c>
      <c r="GJ209" s="114">
        <f t="shared" si="322"/>
        <v>0.62157287157287167</v>
      </c>
      <c r="GK209" s="90">
        <f t="shared" si="323"/>
        <v>7.909604519774012E-2</v>
      </c>
      <c r="GL209" s="2" t="s">
        <v>2310</v>
      </c>
      <c r="GM209" s="92" t="s">
        <v>2305</v>
      </c>
      <c r="GN209" s="92" t="s">
        <v>1972</v>
      </c>
      <c r="GO209" s="2" t="s">
        <v>1475</v>
      </c>
      <c r="GP209" s="2" t="s">
        <v>2083</v>
      </c>
      <c r="GQ209" s="2" t="s">
        <v>1793</v>
      </c>
      <c r="GR209" s="115">
        <v>209</v>
      </c>
      <c r="GS209" s="31">
        <f t="shared" si="359"/>
        <v>7</v>
      </c>
      <c r="GT209" s="31">
        <f t="shared" si="360"/>
        <v>13</v>
      </c>
      <c r="GU209" s="31">
        <f t="shared" si="361"/>
        <v>11</v>
      </c>
      <c r="GV209" s="31">
        <f t="shared" si="362"/>
        <v>170</v>
      </c>
      <c r="GW209" s="31">
        <f t="shared" si="363"/>
        <v>109</v>
      </c>
      <c r="GX209" s="31">
        <f t="shared" si="364"/>
        <v>159</v>
      </c>
    </row>
    <row r="210" spans="1:206" ht="15.75" hidden="1" customHeight="1" x14ac:dyDescent="0.25">
      <c r="A210" s="22" t="s">
        <v>1112</v>
      </c>
      <c r="B210" s="2" t="s">
        <v>191</v>
      </c>
      <c r="C210" s="116" t="s">
        <v>198</v>
      </c>
      <c r="D210" s="35" t="s">
        <v>191</v>
      </c>
      <c r="E210" s="117">
        <v>2</v>
      </c>
      <c r="F210" s="117">
        <v>13</v>
      </c>
      <c r="G210" s="117">
        <v>22</v>
      </c>
      <c r="H210" s="117">
        <v>37</v>
      </c>
      <c r="I210" s="95">
        <v>3</v>
      </c>
      <c r="J210" s="118">
        <v>2</v>
      </c>
      <c r="K210" s="118">
        <v>19</v>
      </c>
      <c r="L210" s="118">
        <v>27</v>
      </c>
      <c r="M210" s="118">
        <v>48</v>
      </c>
      <c r="N210" s="119">
        <v>6</v>
      </c>
      <c r="O210" s="119"/>
      <c r="P210" s="120">
        <v>38</v>
      </c>
      <c r="Q210" s="120">
        <v>41</v>
      </c>
      <c r="R210" s="120">
        <v>29</v>
      </c>
      <c r="S210" s="70">
        <f t="shared" si="305"/>
        <v>5.2631578947368418E-2</v>
      </c>
      <c r="T210" s="70">
        <f t="shared" si="306"/>
        <v>0.46341463414634149</v>
      </c>
      <c r="U210" s="70">
        <f t="shared" si="307"/>
        <v>0.3888888888888889</v>
      </c>
      <c r="V210" s="70">
        <f t="shared" si="308"/>
        <v>0.5714285714285714</v>
      </c>
      <c r="W210" s="70">
        <f t="shared" si="309"/>
        <v>0.72413793103448276</v>
      </c>
      <c r="X210" s="121">
        <v>45</v>
      </c>
      <c r="Y210" s="121">
        <v>38</v>
      </c>
      <c r="Z210" s="121">
        <v>41</v>
      </c>
      <c r="AA210" s="121">
        <v>29</v>
      </c>
      <c r="AB210" s="121">
        <v>10</v>
      </c>
      <c r="AC210" s="121">
        <v>13</v>
      </c>
      <c r="AD210" s="17">
        <v>1</v>
      </c>
      <c r="AE210" s="17">
        <v>3</v>
      </c>
      <c r="AF210" s="100">
        <v>3</v>
      </c>
      <c r="AG210" s="101">
        <v>6</v>
      </c>
      <c r="AH210" s="101">
        <v>9</v>
      </c>
      <c r="AI210" s="101">
        <v>22</v>
      </c>
      <c r="AJ210" s="101">
        <v>1</v>
      </c>
      <c r="AK210" s="101">
        <f t="shared" si="310"/>
        <v>38</v>
      </c>
      <c r="AL210" s="101">
        <f t="shared" si="311"/>
        <v>5</v>
      </c>
      <c r="AM210" s="101">
        <v>6</v>
      </c>
      <c r="AN210" s="101"/>
      <c r="AO210" s="103">
        <v>1</v>
      </c>
      <c r="AP210" s="74">
        <f t="shared" si="312"/>
        <v>0.15789473684210525</v>
      </c>
      <c r="AQ210" s="74">
        <f t="shared" si="313"/>
        <v>0.21951219512195122</v>
      </c>
      <c r="AR210" s="104">
        <f t="shared" si="314"/>
        <v>0.29629629629629628</v>
      </c>
      <c r="AS210" s="104">
        <f t="shared" si="315"/>
        <v>0.37142857142857144</v>
      </c>
      <c r="AT210" s="104">
        <f t="shared" si="316"/>
        <v>0.58620689655172409</v>
      </c>
      <c r="AU210" s="105">
        <v>39</v>
      </c>
      <c r="AV210" s="105">
        <v>50</v>
      </c>
      <c r="AW210" s="105">
        <v>36</v>
      </c>
      <c r="AX210" s="100">
        <v>4</v>
      </c>
      <c r="AY210" s="106">
        <v>46</v>
      </c>
      <c r="AZ210" s="106">
        <v>5</v>
      </c>
      <c r="BA210" s="106">
        <v>21</v>
      </c>
      <c r="BB210" s="106">
        <v>19</v>
      </c>
      <c r="BC210" s="106">
        <v>1</v>
      </c>
      <c r="BD210" s="107">
        <v>2</v>
      </c>
      <c r="BE210" s="122"/>
      <c r="BF210" s="82">
        <f t="shared" si="317"/>
        <v>0.1388888888888889</v>
      </c>
      <c r="BG210" s="82">
        <f t="shared" si="318"/>
        <v>0.42</v>
      </c>
      <c r="BH210" s="83">
        <f t="shared" si="319"/>
        <v>0.34399999999999997</v>
      </c>
      <c r="BI210" s="83">
        <f t="shared" si="320"/>
        <v>0.42696629213483145</v>
      </c>
      <c r="BJ210" s="83">
        <f t="shared" si="321"/>
        <v>0.4358974358974359</v>
      </c>
      <c r="BK210" s="2">
        <v>25</v>
      </c>
      <c r="BL210" s="2">
        <v>33</v>
      </c>
      <c r="BM210" s="2">
        <v>32</v>
      </c>
      <c r="BN210" s="2">
        <v>24</v>
      </c>
      <c r="BO210" s="2">
        <v>13</v>
      </c>
      <c r="BP210" s="2">
        <v>9</v>
      </c>
      <c r="BQ210" s="109">
        <v>1</v>
      </c>
      <c r="BR210" s="109">
        <v>3</v>
      </c>
      <c r="BS210" s="110">
        <v>5</v>
      </c>
      <c r="BT210" s="109">
        <v>3</v>
      </c>
      <c r="BU210" s="109">
        <v>18</v>
      </c>
      <c r="BV210" s="109">
        <v>21</v>
      </c>
      <c r="BW210" s="109">
        <v>0</v>
      </c>
      <c r="BX210" s="84">
        <f t="shared" si="325"/>
        <v>42</v>
      </c>
      <c r="BY210" s="111">
        <v>0</v>
      </c>
      <c r="BZ210" s="109">
        <v>4</v>
      </c>
      <c r="CA210" s="109">
        <v>0</v>
      </c>
      <c r="CB210" s="2">
        <v>3</v>
      </c>
      <c r="CC210" s="112">
        <f t="shared" si="326"/>
        <v>0.12</v>
      </c>
      <c r="CD210" s="112">
        <f t="shared" si="327"/>
        <v>0.54545454545454541</v>
      </c>
      <c r="CE210" s="112">
        <f t="shared" si="328"/>
        <v>0.42222222222222222</v>
      </c>
      <c r="CF210" s="112">
        <f t="shared" si="329"/>
        <v>0.53846153846153844</v>
      </c>
      <c r="CG210" s="112">
        <f t="shared" si="330"/>
        <v>0.53125</v>
      </c>
      <c r="CH210" s="87">
        <f t="shared" si="331"/>
        <v>15</v>
      </c>
      <c r="CI210" s="31">
        <f t="shared" si="332"/>
        <v>21</v>
      </c>
      <c r="CJ210" s="31">
        <f t="shared" si="333"/>
        <v>0</v>
      </c>
      <c r="CK210" s="31">
        <f t="shared" si="334"/>
        <v>0</v>
      </c>
      <c r="CL210" s="31">
        <f t="shared" si="335"/>
        <v>0</v>
      </c>
      <c r="CM210" s="113">
        <f t="shared" si="336"/>
        <v>0</v>
      </c>
      <c r="CN210" s="31">
        <f t="shared" si="337"/>
        <v>0</v>
      </c>
      <c r="CO210" s="31">
        <f t="shared" si="338"/>
        <v>0</v>
      </c>
      <c r="CP210" s="31">
        <f t="shared" si="339"/>
        <v>0</v>
      </c>
      <c r="CQ210" s="31">
        <f t="shared" si="340"/>
        <v>0</v>
      </c>
      <c r="CU210" s="88">
        <f t="shared" si="324"/>
        <v>0</v>
      </c>
      <c r="DC210" s="88">
        <f t="shared" si="341"/>
        <v>0</v>
      </c>
      <c r="DH210" s="32">
        <v>1</v>
      </c>
      <c r="DI210" s="32">
        <v>3</v>
      </c>
      <c r="DJ210" s="32">
        <v>5</v>
      </c>
      <c r="DK210" s="88">
        <f t="shared" si="342"/>
        <v>42</v>
      </c>
      <c r="DL210" s="32">
        <v>3</v>
      </c>
      <c r="DM210" s="32">
        <v>18</v>
      </c>
      <c r="DN210" s="32">
        <v>21</v>
      </c>
      <c r="DO210" s="32">
        <v>0</v>
      </c>
      <c r="DS210" s="88">
        <f t="shared" si="343"/>
        <v>0</v>
      </c>
      <c r="EA210" s="88">
        <f t="shared" si="344"/>
        <v>0</v>
      </c>
      <c r="EI210" s="88">
        <f t="shared" si="345"/>
        <v>0</v>
      </c>
      <c r="EQ210" s="88">
        <f t="shared" si="346"/>
        <v>0</v>
      </c>
      <c r="EY210" s="88">
        <f t="shared" si="347"/>
        <v>0</v>
      </c>
      <c r="FG210" s="88">
        <f t="shared" si="348"/>
        <v>0</v>
      </c>
      <c r="FO210" s="88">
        <f t="shared" si="349"/>
        <v>0</v>
      </c>
      <c r="FW210" s="110">
        <f t="shared" si="350"/>
        <v>0</v>
      </c>
      <c r="GB210" s="110">
        <f t="shared" si="351"/>
        <v>0</v>
      </c>
      <c r="GC210" s="110">
        <f t="shared" si="352"/>
        <v>0</v>
      </c>
      <c r="GD210" s="110">
        <f t="shared" si="353"/>
        <v>0</v>
      </c>
      <c r="GE210" s="110">
        <f t="shared" si="354"/>
        <v>0</v>
      </c>
      <c r="GF210" s="110">
        <f t="shared" si="355"/>
        <v>0</v>
      </c>
      <c r="GG210" s="110">
        <f t="shared" si="356"/>
        <v>0</v>
      </c>
      <c r="GH210" s="110">
        <f t="shared" si="357"/>
        <v>0</v>
      </c>
      <c r="GI210" s="110">
        <f t="shared" si="358"/>
        <v>0</v>
      </c>
      <c r="GJ210" s="114">
        <f t="shared" si="322"/>
        <v>-0.26636904761904762</v>
      </c>
      <c r="GK210" s="90">
        <f t="shared" si="323"/>
        <v>-8.6956521739130432E-2</v>
      </c>
      <c r="GL210" s="92" t="s">
        <v>2052</v>
      </c>
      <c r="GM210" s="92" t="s">
        <v>1970</v>
      </c>
      <c r="GN210" s="92" t="s">
        <v>2220</v>
      </c>
      <c r="GO210" s="2" t="s">
        <v>1368</v>
      </c>
      <c r="GP210" s="2" t="s">
        <v>2198</v>
      </c>
      <c r="GQ210" s="2" t="s">
        <v>1963</v>
      </c>
      <c r="GR210" s="115">
        <v>32</v>
      </c>
      <c r="GS210" s="31">
        <f t="shared" si="359"/>
        <v>1</v>
      </c>
      <c r="GT210" s="31">
        <f t="shared" si="360"/>
        <v>5</v>
      </c>
      <c r="GU210" s="31">
        <f t="shared" si="361"/>
        <v>3</v>
      </c>
      <c r="GV210" s="31">
        <f t="shared" si="362"/>
        <v>42</v>
      </c>
      <c r="GW210" s="31">
        <f t="shared" si="363"/>
        <v>21</v>
      </c>
      <c r="GX210" s="31">
        <f t="shared" si="364"/>
        <v>39</v>
      </c>
    </row>
    <row r="211" spans="1:206" ht="15.75" hidden="1" customHeight="1" x14ac:dyDescent="0.25">
      <c r="A211" s="22" t="s">
        <v>1112</v>
      </c>
      <c r="B211" s="2" t="s">
        <v>191</v>
      </c>
      <c r="C211" s="116" t="s">
        <v>199</v>
      </c>
      <c r="D211" s="35" t="s">
        <v>191</v>
      </c>
      <c r="E211" s="117">
        <v>8</v>
      </c>
      <c r="F211" s="117">
        <v>34</v>
      </c>
      <c r="G211" s="117">
        <v>37</v>
      </c>
      <c r="H211" s="117">
        <v>79</v>
      </c>
      <c r="I211" s="95">
        <v>5</v>
      </c>
      <c r="J211" s="118">
        <v>14</v>
      </c>
      <c r="K211" s="118">
        <v>10</v>
      </c>
      <c r="L211" s="118">
        <v>39</v>
      </c>
      <c r="M211" s="118">
        <v>63</v>
      </c>
      <c r="N211" s="119">
        <v>9</v>
      </c>
      <c r="O211" s="119">
        <v>1</v>
      </c>
      <c r="P211" s="120">
        <v>41</v>
      </c>
      <c r="Q211" s="120">
        <v>67</v>
      </c>
      <c r="R211" s="120">
        <v>55</v>
      </c>
      <c r="S211" s="70">
        <f t="shared" si="305"/>
        <v>0.34146341463414637</v>
      </c>
      <c r="T211" s="70">
        <f t="shared" si="306"/>
        <v>0.14925373134328357</v>
      </c>
      <c r="U211" s="70">
        <f t="shared" si="307"/>
        <v>0.33128834355828218</v>
      </c>
      <c r="V211" s="70">
        <f t="shared" si="308"/>
        <v>0.32786885245901637</v>
      </c>
      <c r="W211" s="70">
        <f t="shared" si="309"/>
        <v>0.54545454545454541</v>
      </c>
      <c r="X211" s="121">
        <v>67</v>
      </c>
      <c r="Y211" s="121">
        <v>41</v>
      </c>
      <c r="Z211" s="121">
        <v>67</v>
      </c>
      <c r="AA211" s="121">
        <v>55</v>
      </c>
      <c r="AB211" s="121">
        <v>18</v>
      </c>
      <c r="AC211" s="121">
        <v>13</v>
      </c>
      <c r="AD211" s="17">
        <v>3</v>
      </c>
      <c r="AE211" s="17">
        <v>4</v>
      </c>
      <c r="AF211" s="100">
        <v>4</v>
      </c>
      <c r="AG211" s="101">
        <v>8</v>
      </c>
      <c r="AH211" s="101">
        <v>19</v>
      </c>
      <c r="AI211" s="101">
        <v>30</v>
      </c>
      <c r="AJ211" s="101">
        <v>1</v>
      </c>
      <c r="AK211" s="101">
        <f t="shared" si="310"/>
        <v>58</v>
      </c>
      <c r="AL211" s="101">
        <f t="shared" si="311"/>
        <v>8</v>
      </c>
      <c r="AM211" s="101">
        <v>9</v>
      </c>
      <c r="AN211" s="102">
        <v>1</v>
      </c>
      <c r="AO211" s="103">
        <v>4</v>
      </c>
      <c r="AP211" s="74">
        <f t="shared" si="312"/>
        <v>0.1951219512195122</v>
      </c>
      <c r="AQ211" s="74">
        <f t="shared" si="313"/>
        <v>0.28358208955223879</v>
      </c>
      <c r="AR211" s="104">
        <f t="shared" si="314"/>
        <v>0.30061349693251532</v>
      </c>
      <c r="AS211" s="104">
        <f t="shared" si="315"/>
        <v>0.33606557377049179</v>
      </c>
      <c r="AT211" s="104">
        <f t="shared" si="316"/>
        <v>0.4</v>
      </c>
      <c r="AU211" s="105">
        <v>38</v>
      </c>
      <c r="AV211" s="105">
        <v>50</v>
      </c>
      <c r="AW211" s="105">
        <v>57</v>
      </c>
      <c r="AX211" s="100">
        <v>5</v>
      </c>
      <c r="AY211" s="106">
        <v>81</v>
      </c>
      <c r="AZ211" s="106">
        <v>13</v>
      </c>
      <c r="BA211" s="106">
        <v>17</v>
      </c>
      <c r="BB211" s="106">
        <v>49</v>
      </c>
      <c r="BC211" s="106">
        <v>2</v>
      </c>
      <c r="BD211" s="107">
        <v>10</v>
      </c>
      <c r="BE211" s="108">
        <v>1</v>
      </c>
      <c r="BF211" s="82">
        <f t="shared" si="317"/>
        <v>0.22807017543859648</v>
      </c>
      <c r="BG211" s="82">
        <f t="shared" si="318"/>
        <v>0.34</v>
      </c>
      <c r="BH211" s="83">
        <f t="shared" si="319"/>
        <v>0.47586206896551725</v>
      </c>
      <c r="BI211" s="83">
        <f t="shared" si="320"/>
        <v>0.63636363636363635</v>
      </c>
      <c r="BJ211" s="83">
        <f t="shared" si="321"/>
        <v>1.0263157894736843</v>
      </c>
      <c r="BK211" s="2">
        <v>44</v>
      </c>
      <c r="BL211" s="2">
        <v>75</v>
      </c>
      <c r="BM211" s="2">
        <v>55</v>
      </c>
      <c r="BN211" s="2">
        <v>37</v>
      </c>
      <c r="BO211" s="2">
        <v>15</v>
      </c>
      <c r="BP211" s="2">
        <v>13</v>
      </c>
      <c r="BQ211" s="109">
        <v>4</v>
      </c>
      <c r="BR211" s="109">
        <v>6</v>
      </c>
      <c r="BS211" s="110">
        <v>12</v>
      </c>
      <c r="BT211" s="109">
        <v>10</v>
      </c>
      <c r="BU211" s="109">
        <v>32</v>
      </c>
      <c r="BV211" s="109">
        <v>33</v>
      </c>
      <c r="BW211" s="109">
        <v>3</v>
      </c>
      <c r="BX211" s="84">
        <f t="shared" si="325"/>
        <v>78</v>
      </c>
      <c r="BY211" s="111">
        <v>1</v>
      </c>
      <c r="BZ211" s="109">
        <v>10</v>
      </c>
      <c r="CA211" s="109">
        <v>3</v>
      </c>
      <c r="CB211" s="2">
        <v>0</v>
      </c>
      <c r="CC211" s="112">
        <f t="shared" si="326"/>
        <v>0.22727272727272727</v>
      </c>
      <c r="CD211" s="112">
        <f t="shared" si="327"/>
        <v>0.42666666666666669</v>
      </c>
      <c r="CE211" s="112">
        <f t="shared" si="328"/>
        <v>0.37356321839080459</v>
      </c>
      <c r="CF211" s="112">
        <f t="shared" si="329"/>
        <v>0.42307692307692307</v>
      </c>
      <c r="CG211" s="112">
        <f t="shared" si="330"/>
        <v>0.41818181818181815</v>
      </c>
      <c r="CH211" s="87">
        <f t="shared" si="331"/>
        <v>32</v>
      </c>
      <c r="CI211" s="31">
        <f t="shared" si="332"/>
        <v>37</v>
      </c>
      <c r="CJ211" s="31">
        <f t="shared" si="333"/>
        <v>0</v>
      </c>
      <c r="CK211" s="31">
        <f t="shared" si="334"/>
        <v>0</v>
      </c>
      <c r="CL211" s="31">
        <f t="shared" si="335"/>
        <v>0</v>
      </c>
      <c r="CM211" s="113">
        <f t="shared" si="336"/>
        <v>0</v>
      </c>
      <c r="CN211" s="31">
        <f t="shared" si="337"/>
        <v>0</v>
      </c>
      <c r="CO211" s="31">
        <f t="shared" si="338"/>
        <v>0</v>
      </c>
      <c r="CP211" s="31">
        <f t="shared" si="339"/>
        <v>0</v>
      </c>
      <c r="CQ211" s="31">
        <f t="shared" si="340"/>
        <v>0</v>
      </c>
      <c r="CU211" s="88">
        <f t="shared" si="324"/>
        <v>0</v>
      </c>
      <c r="DC211" s="88">
        <f t="shared" si="341"/>
        <v>0</v>
      </c>
      <c r="DH211" s="32">
        <v>1</v>
      </c>
      <c r="DI211" s="32">
        <v>3</v>
      </c>
      <c r="DJ211" s="32">
        <v>4</v>
      </c>
      <c r="DK211" s="88">
        <f t="shared" si="342"/>
        <v>41</v>
      </c>
      <c r="DL211" s="32">
        <v>9</v>
      </c>
      <c r="DM211" s="32">
        <v>17</v>
      </c>
      <c r="DN211" s="32">
        <v>14</v>
      </c>
      <c r="DO211" s="32">
        <v>1</v>
      </c>
      <c r="DP211" s="32">
        <v>2</v>
      </c>
      <c r="DQ211" s="32">
        <v>2</v>
      </c>
      <c r="DR211" s="32">
        <v>3</v>
      </c>
      <c r="DS211" s="88">
        <f t="shared" si="343"/>
        <v>27</v>
      </c>
      <c r="DT211" s="32">
        <v>1</v>
      </c>
      <c r="DU211" s="32">
        <v>11</v>
      </c>
      <c r="DV211" s="32">
        <v>14</v>
      </c>
      <c r="DW211" s="32">
        <v>1</v>
      </c>
      <c r="EA211" s="88">
        <f t="shared" si="344"/>
        <v>0</v>
      </c>
      <c r="EI211" s="88">
        <f t="shared" si="345"/>
        <v>0</v>
      </c>
      <c r="EQ211" s="88">
        <f t="shared" si="346"/>
        <v>0</v>
      </c>
      <c r="EV211" s="32">
        <v>1</v>
      </c>
      <c r="EW211" s="32">
        <v>1</v>
      </c>
      <c r="EX211" s="32">
        <v>5</v>
      </c>
      <c r="EY211" s="88">
        <f t="shared" si="347"/>
        <v>10</v>
      </c>
      <c r="EZ211" s="32">
        <v>0</v>
      </c>
      <c r="FA211" s="32">
        <v>4</v>
      </c>
      <c r="FB211" s="32">
        <v>5</v>
      </c>
      <c r="FC211" s="32">
        <v>1</v>
      </c>
      <c r="FG211" s="88">
        <f t="shared" si="348"/>
        <v>0</v>
      </c>
      <c r="FO211" s="88">
        <f t="shared" si="349"/>
        <v>0</v>
      </c>
      <c r="FW211" s="110">
        <f t="shared" si="350"/>
        <v>0</v>
      </c>
      <c r="GB211" s="110">
        <f t="shared" si="351"/>
        <v>1</v>
      </c>
      <c r="GC211" s="110">
        <f t="shared" si="352"/>
        <v>1</v>
      </c>
      <c r="GD211" s="110">
        <f t="shared" si="353"/>
        <v>5</v>
      </c>
      <c r="GE211" s="110">
        <f t="shared" si="354"/>
        <v>10</v>
      </c>
      <c r="GF211" s="110">
        <f t="shared" si="355"/>
        <v>0</v>
      </c>
      <c r="GG211" s="110">
        <f t="shared" si="356"/>
        <v>4</v>
      </c>
      <c r="GH211" s="110">
        <f t="shared" si="357"/>
        <v>5</v>
      </c>
      <c r="GI211" s="110">
        <f t="shared" si="358"/>
        <v>1</v>
      </c>
      <c r="GJ211" s="114">
        <f t="shared" si="322"/>
        <v>-0.23333333333333334</v>
      </c>
      <c r="GK211" s="90">
        <f t="shared" si="323"/>
        <v>-3.7037037037037035E-2</v>
      </c>
      <c r="GL211" s="2" t="s">
        <v>1941</v>
      </c>
      <c r="GM211" s="92" t="s">
        <v>2284</v>
      </c>
      <c r="GN211" s="2" t="s">
        <v>1974</v>
      </c>
      <c r="GO211" s="92" t="s">
        <v>2058</v>
      </c>
      <c r="GP211" s="2" t="s">
        <v>2263</v>
      </c>
      <c r="GQ211" s="2" t="s">
        <v>2254</v>
      </c>
      <c r="GR211" s="115">
        <v>70</v>
      </c>
      <c r="GS211" s="31">
        <f t="shared" si="359"/>
        <v>3</v>
      </c>
      <c r="GT211" s="31">
        <f t="shared" si="360"/>
        <v>7</v>
      </c>
      <c r="GU211" s="31">
        <f t="shared" si="361"/>
        <v>5</v>
      </c>
      <c r="GV211" s="31">
        <f t="shared" si="362"/>
        <v>68</v>
      </c>
      <c r="GW211" s="31">
        <f t="shared" si="363"/>
        <v>30</v>
      </c>
      <c r="GX211" s="31">
        <f t="shared" si="364"/>
        <v>58</v>
      </c>
    </row>
    <row r="212" spans="1:206" ht="15.75" hidden="1" customHeight="1" x14ac:dyDescent="0.25">
      <c r="A212" s="22" t="s">
        <v>1111</v>
      </c>
      <c r="B212" s="2" t="s">
        <v>200</v>
      </c>
      <c r="C212" s="116" t="s">
        <v>201</v>
      </c>
      <c r="D212" s="35" t="s">
        <v>200</v>
      </c>
      <c r="E212" s="117">
        <v>11</v>
      </c>
      <c r="F212" s="117">
        <v>28</v>
      </c>
      <c r="G212" s="117">
        <v>43</v>
      </c>
      <c r="H212" s="117">
        <v>82</v>
      </c>
      <c r="I212" s="95">
        <v>9</v>
      </c>
      <c r="J212" s="118">
        <v>13</v>
      </c>
      <c r="K212" s="118">
        <v>43</v>
      </c>
      <c r="L212" s="118">
        <v>83</v>
      </c>
      <c r="M212" s="118">
        <v>139</v>
      </c>
      <c r="N212" s="119">
        <v>23</v>
      </c>
      <c r="O212" s="119">
        <v>5</v>
      </c>
      <c r="P212" s="120">
        <v>67</v>
      </c>
      <c r="Q212" s="120">
        <v>85</v>
      </c>
      <c r="R212" s="120">
        <v>65</v>
      </c>
      <c r="S212" s="70">
        <f t="shared" si="305"/>
        <v>0.19402985074626866</v>
      </c>
      <c r="T212" s="70">
        <f t="shared" si="306"/>
        <v>0.50588235294117645</v>
      </c>
      <c r="U212" s="70">
        <f t="shared" si="307"/>
        <v>0.53456221198156684</v>
      </c>
      <c r="V212" s="70">
        <f t="shared" si="308"/>
        <v>0.68666666666666665</v>
      </c>
      <c r="W212" s="70">
        <f t="shared" si="309"/>
        <v>0.92307692307692313</v>
      </c>
      <c r="X212" s="121">
        <v>84</v>
      </c>
      <c r="Y212" s="121">
        <v>67</v>
      </c>
      <c r="Z212" s="121">
        <v>85</v>
      </c>
      <c r="AA212" s="121">
        <v>65</v>
      </c>
      <c r="AB212" s="121">
        <v>27</v>
      </c>
      <c r="AC212" s="121">
        <v>18</v>
      </c>
      <c r="AD212" s="17">
        <v>5</v>
      </c>
      <c r="AE212" s="17">
        <v>7</v>
      </c>
      <c r="AF212" s="100">
        <v>7</v>
      </c>
      <c r="AG212" s="101">
        <v>13</v>
      </c>
      <c r="AH212" s="101">
        <v>28</v>
      </c>
      <c r="AI212" s="101">
        <v>67</v>
      </c>
      <c r="AJ212" s="101">
        <v>5</v>
      </c>
      <c r="AK212" s="101">
        <f t="shared" si="310"/>
        <v>113</v>
      </c>
      <c r="AL212" s="101">
        <f t="shared" si="311"/>
        <v>18</v>
      </c>
      <c r="AM212" s="101">
        <v>23</v>
      </c>
      <c r="AN212" s="102">
        <v>3</v>
      </c>
      <c r="AO212" s="103">
        <v>7</v>
      </c>
      <c r="AP212" s="74">
        <f t="shared" si="312"/>
        <v>0.19402985074626866</v>
      </c>
      <c r="AQ212" s="74">
        <f t="shared" si="313"/>
        <v>0.32941176470588235</v>
      </c>
      <c r="AR212" s="104">
        <f t="shared" si="314"/>
        <v>0.41474654377880182</v>
      </c>
      <c r="AS212" s="104">
        <f t="shared" si="315"/>
        <v>0.51333333333333331</v>
      </c>
      <c r="AT212" s="104">
        <f t="shared" si="316"/>
        <v>0.75384615384615383</v>
      </c>
      <c r="AU212" s="105">
        <v>62</v>
      </c>
      <c r="AV212" s="105">
        <v>87</v>
      </c>
      <c r="AW212" s="105">
        <v>51</v>
      </c>
      <c r="AX212" s="100">
        <v>6</v>
      </c>
      <c r="AY212" s="106">
        <v>113</v>
      </c>
      <c r="AZ212" s="106">
        <v>5</v>
      </c>
      <c r="BA212" s="106">
        <v>47</v>
      </c>
      <c r="BB212" s="106">
        <v>58</v>
      </c>
      <c r="BC212" s="106">
        <v>3</v>
      </c>
      <c r="BD212" s="107">
        <v>15</v>
      </c>
      <c r="BE212" s="108">
        <v>3</v>
      </c>
      <c r="BF212" s="82">
        <f t="shared" si="317"/>
        <v>9.8039215686274508E-2</v>
      </c>
      <c r="BG212" s="82">
        <f t="shared" si="318"/>
        <v>0.54022988505747127</v>
      </c>
      <c r="BH212" s="83">
        <f t="shared" si="319"/>
        <v>0.47499999999999998</v>
      </c>
      <c r="BI212" s="83">
        <f t="shared" si="320"/>
        <v>0.60402684563758391</v>
      </c>
      <c r="BJ212" s="83">
        <f t="shared" si="321"/>
        <v>0.69354838709677424</v>
      </c>
      <c r="BK212" s="2">
        <v>56</v>
      </c>
      <c r="BL212" s="2">
        <v>76</v>
      </c>
      <c r="BM212" s="2">
        <v>53</v>
      </c>
      <c r="BN212" s="2">
        <v>37</v>
      </c>
      <c r="BO212" s="2">
        <v>13</v>
      </c>
      <c r="BP212" s="2">
        <v>19</v>
      </c>
      <c r="BQ212" s="109">
        <v>5</v>
      </c>
      <c r="BR212" s="109">
        <v>8</v>
      </c>
      <c r="BS212" s="110">
        <v>8</v>
      </c>
      <c r="BT212" s="109">
        <v>14</v>
      </c>
      <c r="BU212" s="109">
        <v>29</v>
      </c>
      <c r="BV212" s="109">
        <v>79</v>
      </c>
      <c r="BW212" s="109">
        <v>2</v>
      </c>
      <c r="BX212" s="84">
        <f t="shared" si="325"/>
        <v>124</v>
      </c>
      <c r="BY212" s="111">
        <v>1</v>
      </c>
      <c r="BZ212" s="109">
        <v>22</v>
      </c>
      <c r="CA212" s="109">
        <v>1</v>
      </c>
      <c r="CB212" s="2">
        <v>3</v>
      </c>
      <c r="CC212" s="112">
        <f t="shared" si="326"/>
        <v>0.25</v>
      </c>
      <c r="CD212" s="112">
        <f t="shared" si="327"/>
        <v>0.38157894736842107</v>
      </c>
      <c r="CE212" s="112">
        <f t="shared" si="328"/>
        <v>0.54054054054054057</v>
      </c>
      <c r="CF212" s="112">
        <f t="shared" si="329"/>
        <v>0.66666666666666663</v>
      </c>
      <c r="CG212" s="112">
        <f t="shared" si="330"/>
        <v>1.0754716981132075</v>
      </c>
      <c r="CH212" s="87">
        <f t="shared" si="331"/>
        <v>-4</v>
      </c>
      <c r="CI212" s="31">
        <f t="shared" si="332"/>
        <v>-16</v>
      </c>
      <c r="CJ212" s="31">
        <f t="shared" si="333"/>
        <v>0</v>
      </c>
      <c r="CK212" s="31">
        <f t="shared" si="334"/>
        <v>0</v>
      </c>
      <c r="CL212" s="31">
        <f t="shared" si="335"/>
        <v>0</v>
      </c>
      <c r="CM212" s="113">
        <f t="shared" si="336"/>
        <v>0</v>
      </c>
      <c r="CN212" s="31">
        <f t="shared" si="337"/>
        <v>0</v>
      </c>
      <c r="CO212" s="31">
        <f t="shared" si="338"/>
        <v>0</v>
      </c>
      <c r="CP212" s="31">
        <f t="shared" si="339"/>
        <v>0</v>
      </c>
      <c r="CQ212" s="31">
        <f t="shared" si="340"/>
        <v>0</v>
      </c>
      <c r="CU212" s="88">
        <f t="shared" si="324"/>
        <v>0</v>
      </c>
      <c r="DC212" s="88">
        <f t="shared" si="341"/>
        <v>0</v>
      </c>
      <c r="DH212" s="32">
        <v>1</v>
      </c>
      <c r="DI212" s="32">
        <v>4</v>
      </c>
      <c r="DJ212" s="32">
        <v>4</v>
      </c>
      <c r="DK212" s="88">
        <f t="shared" si="342"/>
        <v>73</v>
      </c>
      <c r="DL212" s="32">
        <v>11</v>
      </c>
      <c r="DM212" s="32">
        <v>19</v>
      </c>
      <c r="DN212" s="32">
        <v>41</v>
      </c>
      <c r="DO212" s="32">
        <v>2</v>
      </c>
      <c r="DP212" s="32">
        <v>4</v>
      </c>
      <c r="DQ212" s="32">
        <v>4</v>
      </c>
      <c r="DR212" s="32">
        <v>4</v>
      </c>
      <c r="DS212" s="88">
        <f t="shared" si="343"/>
        <v>51</v>
      </c>
      <c r="DT212" s="32">
        <v>3</v>
      </c>
      <c r="DU212" s="32">
        <v>10</v>
      </c>
      <c r="DV212" s="32">
        <v>38</v>
      </c>
      <c r="DW212" s="32">
        <v>0</v>
      </c>
      <c r="EA212" s="88">
        <f t="shared" si="344"/>
        <v>0</v>
      </c>
      <c r="EI212" s="88">
        <f t="shared" si="345"/>
        <v>0</v>
      </c>
      <c r="EQ212" s="88">
        <f t="shared" si="346"/>
        <v>0</v>
      </c>
      <c r="EY212" s="88">
        <f t="shared" si="347"/>
        <v>0</v>
      </c>
      <c r="FG212" s="88">
        <f t="shared" si="348"/>
        <v>0</v>
      </c>
      <c r="FO212" s="88">
        <f t="shared" si="349"/>
        <v>0</v>
      </c>
      <c r="FW212" s="110">
        <f t="shared" si="350"/>
        <v>0</v>
      </c>
      <c r="GB212" s="110">
        <f t="shared" si="351"/>
        <v>0</v>
      </c>
      <c r="GC212" s="110">
        <f t="shared" si="352"/>
        <v>0</v>
      </c>
      <c r="GD212" s="110">
        <f t="shared" si="353"/>
        <v>0</v>
      </c>
      <c r="GE212" s="110">
        <f t="shared" si="354"/>
        <v>0</v>
      </c>
      <c r="GF212" s="110">
        <f t="shared" si="355"/>
        <v>0</v>
      </c>
      <c r="GG212" s="110">
        <f t="shared" si="356"/>
        <v>0</v>
      </c>
      <c r="GH212" s="110">
        <f t="shared" si="357"/>
        <v>0</v>
      </c>
      <c r="GI212" s="110">
        <f t="shared" si="358"/>
        <v>0</v>
      </c>
      <c r="GJ212" s="114">
        <f t="shared" si="322"/>
        <v>0.16509433962264142</v>
      </c>
      <c r="GK212" s="90">
        <f t="shared" si="323"/>
        <v>9.7345132743362831E-2</v>
      </c>
      <c r="GL212" s="92" t="s">
        <v>1836</v>
      </c>
      <c r="GM212" s="92" t="s">
        <v>2257</v>
      </c>
      <c r="GN212" s="92" t="s">
        <v>1826</v>
      </c>
      <c r="GO212" s="2" t="s">
        <v>1919</v>
      </c>
      <c r="GP212" s="92" t="s">
        <v>1390</v>
      </c>
      <c r="GQ212" s="2" t="s">
        <v>1976</v>
      </c>
      <c r="GR212" s="115">
        <v>74</v>
      </c>
      <c r="GS212" s="31">
        <f t="shared" si="359"/>
        <v>5</v>
      </c>
      <c r="GT212" s="31">
        <f t="shared" si="360"/>
        <v>8</v>
      </c>
      <c r="GU212" s="31">
        <f t="shared" si="361"/>
        <v>8</v>
      </c>
      <c r="GV212" s="31">
        <f t="shared" si="362"/>
        <v>124</v>
      </c>
      <c r="GW212" s="31">
        <f t="shared" si="363"/>
        <v>81</v>
      </c>
      <c r="GX212" s="31">
        <f t="shared" si="364"/>
        <v>110</v>
      </c>
    </row>
    <row r="213" spans="1:206" ht="15.75" hidden="1" customHeight="1" x14ac:dyDescent="0.25">
      <c r="A213" s="22" t="s">
        <v>1111</v>
      </c>
      <c r="B213" s="2" t="s">
        <v>200</v>
      </c>
      <c r="C213" s="116" t="s">
        <v>964</v>
      </c>
      <c r="D213" s="35" t="s">
        <v>200</v>
      </c>
      <c r="E213" s="117">
        <v>8</v>
      </c>
      <c r="F213" s="117">
        <v>25</v>
      </c>
      <c r="G213" s="117">
        <v>46</v>
      </c>
      <c r="H213" s="117">
        <v>79</v>
      </c>
      <c r="I213" s="95">
        <v>6</v>
      </c>
      <c r="J213" s="118">
        <v>10</v>
      </c>
      <c r="K213" s="118">
        <v>34</v>
      </c>
      <c r="L213" s="118">
        <v>36</v>
      </c>
      <c r="M213" s="118">
        <v>80</v>
      </c>
      <c r="N213" s="119">
        <v>12</v>
      </c>
      <c r="O213" s="119">
        <v>1</v>
      </c>
      <c r="P213" s="120">
        <v>48</v>
      </c>
      <c r="Q213" s="120">
        <v>65</v>
      </c>
      <c r="R213" s="120">
        <v>51</v>
      </c>
      <c r="S213" s="70">
        <f t="shared" si="305"/>
        <v>0.20833333333333334</v>
      </c>
      <c r="T213" s="70">
        <f t="shared" si="306"/>
        <v>0.52307692307692311</v>
      </c>
      <c r="U213" s="70">
        <f t="shared" si="307"/>
        <v>0.41463414634146339</v>
      </c>
      <c r="V213" s="70">
        <f t="shared" si="308"/>
        <v>0.5</v>
      </c>
      <c r="W213" s="70">
        <f t="shared" si="309"/>
        <v>0.47058823529411764</v>
      </c>
      <c r="X213" s="121">
        <v>62</v>
      </c>
      <c r="Y213" s="121">
        <v>48</v>
      </c>
      <c r="Z213" s="121">
        <v>65</v>
      </c>
      <c r="AA213" s="121">
        <v>51</v>
      </c>
      <c r="AB213" s="121">
        <v>11</v>
      </c>
      <c r="AC213" s="121">
        <v>16</v>
      </c>
      <c r="AD213" s="17">
        <v>3</v>
      </c>
      <c r="AE213" s="17">
        <v>6</v>
      </c>
      <c r="AF213" s="100">
        <v>6</v>
      </c>
      <c r="AG213" s="101">
        <v>8</v>
      </c>
      <c r="AH213" s="101">
        <v>39</v>
      </c>
      <c r="AI213" s="101">
        <v>47</v>
      </c>
      <c r="AJ213" s="101">
        <v>0</v>
      </c>
      <c r="AK213" s="101">
        <f t="shared" si="310"/>
        <v>94</v>
      </c>
      <c r="AL213" s="101">
        <f t="shared" si="311"/>
        <v>6</v>
      </c>
      <c r="AM213" s="101">
        <v>6</v>
      </c>
      <c r="AN213" s="102">
        <v>3</v>
      </c>
      <c r="AO213" s="103">
        <v>3</v>
      </c>
      <c r="AP213" s="74">
        <f t="shared" si="312"/>
        <v>0.16666666666666666</v>
      </c>
      <c r="AQ213" s="74">
        <f t="shared" si="313"/>
        <v>0.6</v>
      </c>
      <c r="AR213" s="104">
        <f t="shared" si="314"/>
        <v>0.53658536585365857</v>
      </c>
      <c r="AS213" s="104">
        <f t="shared" si="315"/>
        <v>0.68965517241379315</v>
      </c>
      <c r="AT213" s="104">
        <f t="shared" si="316"/>
        <v>0.80392156862745101</v>
      </c>
      <c r="AU213" s="105">
        <v>42</v>
      </c>
      <c r="AV213" s="105">
        <v>53</v>
      </c>
      <c r="AW213" s="105">
        <v>37</v>
      </c>
      <c r="AX213" s="100">
        <v>5</v>
      </c>
      <c r="AY213" s="106">
        <v>73</v>
      </c>
      <c r="AZ213" s="106">
        <v>1</v>
      </c>
      <c r="BA213" s="106">
        <v>17</v>
      </c>
      <c r="BB213" s="106">
        <v>55</v>
      </c>
      <c r="BC213" s="106">
        <v>0</v>
      </c>
      <c r="BD213" s="107">
        <v>11</v>
      </c>
      <c r="BE213" s="108">
        <v>4</v>
      </c>
      <c r="BF213" s="82">
        <f t="shared" si="317"/>
        <v>2.7027027027027029E-2</v>
      </c>
      <c r="BG213" s="82">
        <f t="shared" si="318"/>
        <v>0.32075471698113206</v>
      </c>
      <c r="BH213" s="83">
        <f t="shared" si="319"/>
        <v>0.46969696969696972</v>
      </c>
      <c r="BI213" s="83">
        <f t="shared" si="320"/>
        <v>0.64210526315789473</v>
      </c>
      <c r="BJ213" s="83">
        <f t="shared" si="321"/>
        <v>1.0476190476190477</v>
      </c>
      <c r="BK213" s="2">
        <v>45</v>
      </c>
      <c r="BL213" s="2">
        <v>59</v>
      </c>
      <c r="BM213" s="2">
        <v>34</v>
      </c>
      <c r="BN213" s="2">
        <v>23</v>
      </c>
      <c r="BO213" s="2">
        <v>18</v>
      </c>
      <c r="BP213" s="2">
        <v>10</v>
      </c>
      <c r="BQ213" s="109">
        <v>3</v>
      </c>
      <c r="BR213" s="109">
        <v>5</v>
      </c>
      <c r="BS213" s="110">
        <v>6</v>
      </c>
      <c r="BT213" s="109">
        <v>6</v>
      </c>
      <c r="BU213" s="109">
        <v>27</v>
      </c>
      <c r="BV213" s="109">
        <v>44</v>
      </c>
      <c r="BW213" s="109">
        <v>3</v>
      </c>
      <c r="BX213" s="84">
        <f t="shared" si="325"/>
        <v>80</v>
      </c>
      <c r="BY213" s="111">
        <v>1</v>
      </c>
      <c r="BZ213" s="109">
        <v>9</v>
      </c>
      <c r="CA213" s="109">
        <v>3</v>
      </c>
      <c r="CB213" s="2">
        <v>1</v>
      </c>
      <c r="CC213" s="112">
        <f t="shared" si="326"/>
        <v>0.13333333333333333</v>
      </c>
      <c r="CD213" s="112">
        <f t="shared" si="327"/>
        <v>0.4576271186440678</v>
      </c>
      <c r="CE213" s="112">
        <f t="shared" si="328"/>
        <v>0.49275362318840582</v>
      </c>
      <c r="CF213" s="112">
        <f t="shared" si="329"/>
        <v>0.66666666666666663</v>
      </c>
      <c r="CG213" s="112">
        <f t="shared" si="330"/>
        <v>1.0294117647058822</v>
      </c>
      <c r="CH213" s="87">
        <f t="shared" si="331"/>
        <v>-1</v>
      </c>
      <c r="CI213" s="31">
        <f t="shared" si="332"/>
        <v>7</v>
      </c>
      <c r="CJ213" s="31">
        <f t="shared" si="333"/>
        <v>0</v>
      </c>
      <c r="CK213" s="31">
        <f t="shared" si="334"/>
        <v>0</v>
      </c>
      <c r="CL213" s="31">
        <f t="shared" si="335"/>
        <v>0</v>
      </c>
      <c r="CM213" s="113">
        <f t="shared" si="336"/>
        <v>0</v>
      </c>
      <c r="CN213" s="31">
        <f t="shared" si="337"/>
        <v>0</v>
      </c>
      <c r="CO213" s="31">
        <f t="shared" si="338"/>
        <v>0</v>
      </c>
      <c r="CP213" s="31">
        <f t="shared" si="339"/>
        <v>0</v>
      </c>
      <c r="CQ213" s="31">
        <f t="shared" si="340"/>
        <v>0</v>
      </c>
      <c r="CU213" s="88">
        <f t="shared" si="324"/>
        <v>0</v>
      </c>
      <c r="DC213" s="88">
        <f t="shared" si="341"/>
        <v>0</v>
      </c>
      <c r="DH213" s="32">
        <v>1</v>
      </c>
      <c r="DI213" s="32">
        <v>3</v>
      </c>
      <c r="DJ213" s="32">
        <v>4</v>
      </c>
      <c r="DK213" s="88">
        <f t="shared" si="342"/>
        <v>54</v>
      </c>
      <c r="DL213" s="32">
        <v>6</v>
      </c>
      <c r="DM213" s="32">
        <v>17</v>
      </c>
      <c r="DN213" s="32">
        <v>28</v>
      </c>
      <c r="DO213" s="32">
        <v>3</v>
      </c>
      <c r="DP213" s="32">
        <v>2</v>
      </c>
      <c r="DQ213" s="32">
        <v>2</v>
      </c>
      <c r="DR213" s="32">
        <v>2</v>
      </c>
      <c r="DS213" s="88">
        <f t="shared" si="343"/>
        <v>26</v>
      </c>
      <c r="DT213" s="32">
        <v>0</v>
      </c>
      <c r="DU213" s="32">
        <v>10</v>
      </c>
      <c r="DV213" s="32">
        <v>16</v>
      </c>
      <c r="DW213" s="32">
        <v>0</v>
      </c>
      <c r="EA213" s="88">
        <f t="shared" si="344"/>
        <v>0</v>
      </c>
      <c r="EI213" s="88">
        <f t="shared" si="345"/>
        <v>0</v>
      </c>
      <c r="EQ213" s="88">
        <f t="shared" si="346"/>
        <v>0</v>
      </c>
      <c r="EY213" s="88">
        <f t="shared" si="347"/>
        <v>0</v>
      </c>
      <c r="FG213" s="88">
        <f t="shared" si="348"/>
        <v>0</v>
      </c>
      <c r="FO213" s="88">
        <f t="shared" si="349"/>
        <v>0</v>
      </c>
      <c r="FW213" s="110">
        <f t="shared" si="350"/>
        <v>0</v>
      </c>
      <c r="GB213" s="110">
        <f t="shared" si="351"/>
        <v>0</v>
      </c>
      <c r="GC213" s="110">
        <f t="shared" si="352"/>
        <v>0</v>
      </c>
      <c r="GD213" s="110">
        <f t="shared" si="353"/>
        <v>0</v>
      </c>
      <c r="GE213" s="110">
        <f t="shared" si="354"/>
        <v>0</v>
      </c>
      <c r="GF213" s="110">
        <f t="shared" si="355"/>
        <v>0</v>
      </c>
      <c r="GG213" s="110">
        <f t="shared" si="356"/>
        <v>0</v>
      </c>
      <c r="GH213" s="110">
        <f t="shared" si="357"/>
        <v>0</v>
      </c>
      <c r="GI213" s="110">
        <f t="shared" si="358"/>
        <v>0</v>
      </c>
      <c r="GJ213" s="114">
        <f t="shared" si="322"/>
        <v>1.1874999999999998</v>
      </c>
      <c r="GK213" s="90">
        <f t="shared" si="323"/>
        <v>9.5890410958904104E-2</v>
      </c>
      <c r="GL213" s="2" t="s">
        <v>1496</v>
      </c>
      <c r="GM213" s="92" t="s">
        <v>2136</v>
      </c>
      <c r="GN213" s="92" t="s">
        <v>1983</v>
      </c>
      <c r="GO213" s="92" t="s">
        <v>1547</v>
      </c>
      <c r="GP213" s="92" t="s">
        <v>1484</v>
      </c>
      <c r="GQ213" s="2" t="s">
        <v>2282</v>
      </c>
      <c r="GR213" s="115">
        <v>61</v>
      </c>
      <c r="GS213" s="31">
        <f t="shared" si="359"/>
        <v>3</v>
      </c>
      <c r="GT213" s="31">
        <f t="shared" si="360"/>
        <v>6</v>
      </c>
      <c r="GU213" s="31">
        <f t="shared" si="361"/>
        <v>5</v>
      </c>
      <c r="GV213" s="31">
        <f t="shared" si="362"/>
        <v>80</v>
      </c>
      <c r="GW213" s="31">
        <f t="shared" si="363"/>
        <v>47</v>
      </c>
      <c r="GX213" s="31">
        <f t="shared" si="364"/>
        <v>74</v>
      </c>
    </row>
    <row r="214" spans="1:206" ht="15.75" hidden="1" customHeight="1" x14ac:dyDescent="0.25">
      <c r="A214" s="22" t="s">
        <v>1111</v>
      </c>
      <c r="B214" s="2" t="s">
        <v>200</v>
      </c>
      <c r="C214" s="116" t="s">
        <v>202</v>
      </c>
      <c r="D214" s="35" t="s">
        <v>200</v>
      </c>
      <c r="E214" s="117">
        <v>71</v>
      </c>
      <c r="F214" s="117">
        <v>273</v>
      </c>
      <c r="G214" s="117">
        <v>740</v>
      </c>
      <c r="H214" s="117">
        <v>1084</v>
      </c>
      <c r="I214" s="95">
        <v>75</v>
      </c>
      <c r="J214" s="118">
        <v>77</v>
      </c>
      <c r="K214" s="118">
        <v>267</v>
      </c>
      <c r="L214" s="118">
        <v>775</v>
      </c>
      <c r="M214" s="118">
        <v>1119</v>
      </c>
      <c r="N214" s="119">
        <v>330</v>
      </c>
      <c r="O214" s="119">
        <v>10</v>
      </c>
      <c r="P214" s="120">
        <v>668</v>
      </c>
      <c r="Q214" s="120">
        <v>863</v>
      </c>
      <c r="R214" s="120">
        <v>651</v>
      </c>
      <c r="S214" s="70">
        <f t="shared" si="305"/>
        <v>0.11526946107784432</v>
      </c>
      <c r="T214" s="70">
        <f t="shared" si="306"/>
        <v>0.30938586326767092</v>
      </c>
      <c r="U214" s="70">
        <f t="shared" si="307"/>
        <v>0.3615948670944088</v>
      </c>
      <c r="V214" s="70">
        <f t="shared" si="308"/>
        <v>0.47027741083223251</v>
      </c>
      <c r="W214" s="70">
        <f t="shared" si="309"/>
        <v>0.68356374807987708</v>
      </c>
      <c r="X214" s="121">
        <v>869</v>
      </c>
      <c r="Y214" s="121">
        <v>668</v>
      </c>
      <c r="Z214" s="121">
        <v>863</v>
      </c>
      <c r="AA214" s="121">
        <v>651</v>
      </c>
      <c r="AB214" s="121">
        <v>223</v>
      </c>
      <c r="AC214" s="121">
        <v>178</v>
      </c>
      <c r="AD214" s="17">
        <v>29</v>
      </c>
      <c r="AE214" s="17">
        <v>62</v>
      </c>
      <c r="AF214" s="100">
        <v>67</v>
      </c>
      <c r="AG214" s="101">
        <v>104</v>
      </c>
      <c r="AH214" s="101">
        <v>262</v>
      </c>
      <c r="AI214" s="101">
        <v>627</v>
      </c>
      <c r="AJ214" s="101">
        <v>143</v>
      </c>
      <c r="AK214" s="101">
        <f t="shared" si="310"/>
        <v>1136</v>
      </c>
      <c r="AL214" s="101">
        <f t="shared" si="311"/>
        <v>181</v>
      </c>
      <c r="AM214" s="101">
        <v>324</v>
      </c>
      <c r="AN214" s="102">
        <v>12</v>
      </c>
      <c r="AO214" s="103">
        <v>23</v>
      </c>
      <c r="AP214" s="74">
        <f t="shared" si="312"/>
        <v>0.15568862275449102</v>
      </c>
      <c r="AQ214" s="74">
        <f t="shared" si="313"/>
        <v>0.30359212050984935</v>
      </c>
      <c r="AR214" s="104">
        <f t="shared" si="314"/>
        <v>0.37213565536205317</v>
      </c>
      <c r="AS214" s="104">
        <f t="shared" si="315"/>
        <v>0.4676354029062087</v>
      </c>
      <c r="AT214" s="104">
        <f t="shared" si="316"/>
        <v>0.68509984639016897</v>
      </c>
      <c r="AU214" s="105">
        <v>622</v>
      </c>
      <c r="AV214" s="105">
        <v>859</v>
      </c>
      <c r="AW214" s="105">
        <v>657</v>
      </c>
      <c r="AX214" s="100">
        <v>70</v>
      </c>
      <c r="AY214" s="106">
        <v>1262</v>
      </c>
      <c r="AZ214" s="106">
        <v>105</v>
      </c>
      <c r="BA214" s="106">
        <v>327</v>
      </c>
      <c r="BB214" s="106">
        <v>705</v>
      </c>
      <c r="BC214" s="106">
        <v>125</v>
      </c>
      <c r="BD214" s="107">
        <v>183</v>
      </c>
      <c r="BE214" s="108">
        <v>13</v>
      </c>
      <c r="BF214" s="82">
        <f t="shared" si="317"/>
        <v>0.15981735159817351</v>
      </c>
      <c r="BG214" s="82">
        <f t="shared" si="318"/>
        <v>0.38067520372526192</v>
      </c>
      <c r="BH214" s="83">
        <f t="shared" si="319"/>
        <v>0.44621141253507951</v>
      </c>
      <c r="BI214" s="83">
        <f t="shared" si="320"/>
        <v>0.57326130992572588</v>
      </c>
      <c r="BJ214" s="83">
        <f t="shared" si="321"/>
        <v>0.83922829581993574</v>
      </c>
      <c r="BK214" s="2">
        <v>673</v>
      </c>
      <c r="BL214" s="2">
        <v>841</v>
      </c>
      <c r="BM214" s="2">
        <v>659</v>
      </c>
      <c r="BN214" s="2">
        <v>460</v>
      </c>
      <c r="BO214" s="2">
        <v>213</v>
      </c>
      <c r="BP214" s="2">
        <v>180</v>
      </c>
      <c r="BQ214" s="109">
        <v>33</v>
      </c>
      <c r="BR214" s="109">
        <v>82</v>
      </c>
      <c r="BS214" s="110">
        <v>71</v>
      </c>
      <c r="BT214" s="109">
        <v>107</v>
      </c>
      <c r="BU214" s="109">
        <v>448</v>
      </c>
      <c r="BV214" s="109">
        <v>791</v>
      </c>
      <c r="BW214" s="109">
        <v>111</v>
      </c>
      <c r="BX214" s="84">
        <f t="shared" si="325"/>
        <v>1457</v>
      </c>
      <c r="BY214" s="111">
        <v>4</v>
      </c>
      <c r="BZ214" s="109">
        <v>195</v>
      </c>
      <c r="CA214" s="109">
        <v>110</v>
      </c>
      <c r="CB214" s="2">
        <v>31</v>
      </c>
      <c r="CC214" s="112">
        <f t="shared" si="326"/>
        <v>0.15898959881129271</v>
      </c>
      <c r="CD214" s="112">
        <f t="shared" si="327"/>
        <v>0.53269916765755054</v>
      </c>
      <c r="CE214" s="112">
        <f t="shared" si="328"/>
        <v>0.52968246663598706</v>
      </c>
      <c r="CF214" s="112">
        <f t="shared" si="329"/>
        <v>0.69599999999999995</v>
      </c>
      <c r="CG214" s="112">
        <f t="shared" si="330"/>
        <v>0.90440060698027314</v>
      </c>
      <c r="CH214" s="87">
        <f t="shared" si="331"/>
        <v>63</v>
      </c>
      <c r="CI214" s="31">
        <f t="shared" si="332"/>
        <v>50</v>
      </c>
      <c r="CJ214" s="31">
        <f t="shared" si="333"/>
        <v>2</v>
      </c>
      <c r="CK214" s="31">
        <f t="shared" si="334"/>
        <v>4</v>
      </c>
      <c r="CL214" s="31">
        <f t="shared" si="335"/>
        <v>5</v>
      </c>
      <c r="CM214" s="113">
        <f t="shared" si="336"/>
        <v>48</v>
      </c>
      <c r="CN214" s="31">
        <f t="shared" si="337"/>
        <v>6</v>
      </c>
      <c r="CO214" s="31">
        <f t="shared" si="338"/>
        <v>19</v>
      </c>
      <c r="CP214" s="31">
        <f t="shared" si="339"/>
        <v>16</v>
      </c>
      <c r="CQ214" s="31">
        <f t="shared" si="340"/>
        <v>7</v>
      </c>
      <c r="CR214" s="32">
        <v>1</v>
      </c>
      <c r="CS214" s="32">
        <v>2</v>
      </c>
      <c r="CT214" s="32">
        <v>3</v>
      </c>
      <c r="CU214" s="88">
        <f t="shared" si="324"/>
        <v>28</v>
      </c>
      <c r="CV214" s="32">
        <v>4</v>
      </c>
      <c r="CW214" s="32">
        <v>9</v>
      </c>
      <c r="CX214" s="32">
        <v>9</v>
      </c>
      <c r="CY214" s="32">
        <v>6</v>
      </c>
      <c r="CZ214" s="32">
        <v>1</v>
      </c>
      <c r="DA214" s="32">
        <v>2</v>
      </c>
      <c r="DB214" s="32">
        <v>2</v>
      </c>
      <c r="DC214" s="88">
        <f t="shared" si="341"/>
        <v>20</v>
      </c>
      <c r="DD214" s="32">
        <v>2</v>
      </c>
      <c r="DE214" s="32">
        <v>10</v>
      </c>
      <c r="DF214" s="32">
        <v>7</v>
      </c>
      <c r="DG214" s="32">
        <v>1</v>
      </c>
      <c r="DH214" s="32">
        <v>2</v>
      </c>
      <c r="DI214" s="32">
        <v>11</v>
      </c>
      <c r="DJ214" s="32">
        <v>10</v>
      </c>
      <c r="DK214" s="88">
        <f t="shared" si="342"/>
        <v>216</v>
      </c>
      <c r="DL214" s="32">
        <v>41</v>
      </c>
      <c r="DM214" s="32">
        <v>104</v>
      </c>
      <c r="DN214" s="32">
        <v>69</v>
      </c>
      <c r="DO214" s="32">
        <v>2</v>
      </c>
      <c r="DP214" s="32">
        <v>25</v>
      </c>
      <c r="DQ214" s="32">
        <v>51</v>
      </c>
      <c r="DR214" s="32">
        <v>37</v>
      </c>
      <c r="DS214" s="88">
        <f t="shared" si="343"/>
        <v>949</v>
      </c>
      <c r="DT214" s="32">
        <v>18</v>
      </c>
      <c r="DU214" s="32">
        <v>209</v>
      </c>
      <c r="DV214" s="32">
        <v>625</v>
      </c>
      <c r="DW214" s="32">
        <v>97</v>
      </c>
      <c r="DX214" s="32">
        <v>1</v>
      </c>
      <c r="DY214" s="32">
        <v>5</v>
      </c>
      <c r="DZ214" s="32">
        <v>6</v>
      </c>
      <c r="EA214" s="88">
        <f t="shared" si="344"/>
        <v>101</v>
      </c>
      <c r="EB214" s="32">
        <v>19</v>
      </c>
      <c r="EC214" s="32">
        <v>44</v>
      </c>
      <c r="ED214" s="32">
        <v>34</v>
      </c>
      <c r="EE214" s="32">
        <v>4</v>
      </c>
      <c r="EF214" s="32">
        <v>2</v>
      </c>
      <c r="EG214" s="32">
        <v>6</v>
      </c>
      <c r="EH214" s="32">
        <v>8</v>
      </c>
      <c r="EI214" s="88">
        <f t="shared" si="345"/>
        <v>74</v>
      </c>
      <c r="EJ214" s="32">
        <v>23</v>
      </c>
      <c r="EK214" s="32">
        <v>27</v>
      </c>
      <c r="EL214" s="32">
        <v>22</v>
      </c>
      <c r="EM214" s="32">
        <v>2</v>
      </c>
      <c r="EQ214" s="88">
        <f t="shared" si="346"/>
        <v>0</v>
      </c>
      <c r="EV214" s="32">
        <v>1</v>
      </c>
      <c r="EW214" s="32">
        <v>5</v>
      </c>
      <c r="EX214" s="32">
        <v>5</v>
      </c>
      <c r="EY214" s="88">
        <f t="shared" si="347"/>
        <v>74</v>
      </c>
      <c r="EZ214" s="32">
        <v>0</v>
      </c>
      <c r="FA214" s="32">
        <v>45</v>
      </c>
      <c r="FB214" s="32">
        <v>25</v>
      </c>
      <c r="FC214" s="32">
        <v>4</v>
      </c>
      <c r="FG214" s="88">
        <f t="shared" si="348"/>
        <v>0</v>
      </c>
      <c r="FO214" s="88">
        <f t="shared" si="349"/>
        <v>0</v>
      </c>
      <c r="FW214" s="110">
        <f t="shared" si="350"/>
        <v>0</v>
      </c>
      <c r="GB214" s="110">
        <f t="shared" si="351"/>
        <v>1</v>
      </c>
      <c r="GC214" s="110">
        <f t="shared" si="352"/>
        <v>5</v>
      </c>
      <c r="GD214" s="110">
        <f t="shared" si="353"/>
        <v>5</v>
      </c>
      <c r="GE214" s="110">
        <f t="shared" si="354"/>
        <v>74</v>
      </c>
      <c r="GF214" s="110">
        <f t="shared" si="355"/>
        <v>0</v>
      </c>
      <c r="GG214" s="110">
        <f t="shared" si="356"/>
        <v>45</v>
      </c>
      <c r="GH214" s="110">
        <f t="shared" si="357"/>
        <v>25</v>
      </c>
      <c r="GI214" s="110">
        <f t="shared" si="358"/>
        <v>4</v>
      </c>
      <c r="GJ214" s="114">
        <f t="shared" si="322"/>
        <v>0.32306695538012997</v>
      </c>
      <c r="GK214" s="90">
        <f t="shared" si="323"/>
        <v>0.15451664025356576</v>
      </c>
      <c r="GL214" s="92" t="s">
        <v>2174</v>
      </c>
      <c r="GM214" s="92" t="s">
        <v>1700</v>
      </c>
      <c r="GN214" s="2" t="s">
        <v>1879</v>
      </c>
      <c r="GO214" s="2" t="s">
        <v>1777</v>
      </c>
      <c r="GP214" s="92" t="s">
        <v>1787</v>
      </c>
      <c r="GQ214" s="2" t="s">
        <v>2146</v>
      </c>
      <c r="GR214" s="115">
        <v>840</v>
      </c>
      <c r="GS214" s="31">
        <f t="shared" si="359"/>
        <v>28</v>
      </c>
      <c r="GT214" s="31">
        <f t="shared" si="360"/>
        <v>53</v>
      </c>
      <c r="GU214" s="31">
        <f t="shared" si="361"/>
        <v>67</v>
      </c>
      <c r="GV214" s="31">
        <f t="shared" si="362"/>
        <v>1266</v>
      </c>
      <c r="GW214" s="31">
        <f t="shared" si="363"/>
        <v>831</v>
      </c>
      <c r="GX214" s="31">
        <f t="shared" si="364"/>
        <v>1188</v>
      </c>
    </row>
    <row r="215" spans="1:206" ht="15.75" hidden="1" customHeight="1" x14ac:dyDescent="0.25">
      <c r="A215" s="22" t="s">
        <v>1111</v>
      </c>
      <c r="B215" s="2" t="s">
        <v>200</v>
      </c>
      <c r="C215" s="116" t="s">
        <v>203</v>
      </c>
      <c r="D215" s="35" t="s">
        <v>200</v>
      </c>
      <c r="E215" s="117">
        <v>9</v>
      </c>
      <c r="F215" s="117">
        <v>85</v>
      </c>
      <c r="G215" s="117">
        <v>100</v>
      </c>
      <c r="H215" s="117">
        <v>194</v>
      </c>
      <c r="I215" s="95">
        <v>14</v>
      </c>
      <c r="J215" s="118">
        <v>23</v>
      </c>
      <c r="K215" s="118">
        <v>76</v>
      </c>
      <c r="L215" s="118">
        <v>108</v>
      </c>
      <c r="M215" s="118">
        <v>207</v>
      </c>
      <c r="N215" s="119">
        <v>13</v>
      </c>
      <c r="O215" s="119">
        <v>1</v>
      </c>
      <c r="P215" s="120">
        <v>123</v>
      </c>
      <c r="Q215" s="120">
        <v>141</v>
      </c>
      <c r="R215" s="120">
        <v>119</v>
      </c>
      <c r="S215" s="70">
        <f t="shared" si="305"/>
        <v>0.18699186991869918</v>
      </c>
      <c r="T215" s="70">
        <f t="shared" si="306"/>
        <v>0.53900709219858156</v>
      </c>
      <c r="U215" s="70">
        <f t="shared" si="307"/>
        <v>0.50652741514360311</v>
      </c>
      <c r="V215" s="70">
        <f t="shared" si="308"/>
        <v>0.65769230769230769</v>
      </c>
      <c r="W215" s="70">
        <f t="shared" si="309"/>
        <v>0.79831932773109249</v>
      </c>
      <c r="X215" s="121">
        <v>146</v>
      </c>
      <c r="Y215" s="121">
        <v>123</v>
      </c>
      <c r="Z215" s="121">
        <v>141</v>
      </c>
      <c r="AA215" s="121">
        <v>119</v>
      </c>
      <c r="AB215" s="121">
        <v>53</v>
      </c>
      <c r="AC215" s="121">
        <v>37</v>
      </c>
      <c r="AD215" s="17">
        <v>9</v>
      </c>
      <c r="AE215" s="17">
        <v>14</v>
      </c>
      <c r="AF215" s="100">
        <v>14</v>
      </c>
      <c r="AG215" s="101">
        <v>17</v>
      </c>
      <c r="AH215" s="101">
        <v>63</v>
      </c>
      <c r="AI215" s="101">
        <v>128</v>
      </c>
      <c r="AJ215" s="101">
        <v>6</v>
      </c>
      <c r="AK215" s="101">
        <f t="shared" si="310"/>
        <v>214</v>
      </c>
      <c r="AL215" s="101">
        <f t="shared" si="311"/>
        <v>33</v>
      </c>
      <c r="AM215" s="101">
        <v>39</v>
      </c>
      <c r="AN215" s="102">
        <v>1</v>
      </c>
      <c r="AO215" s="103">
        <v>9</v>
      </c>
      <c r="AP215" s="74">
        <f t="shared" si="312"/>
        <v>0.13821138211382114</v>
      </c>
      <c r="AQ215" s="74">
        <f t="shared" si="313"/>
        <v>0.44680851063829785</v>
      </c>
      <c r="AR215" s="104">
        <f t="shared" si="314"/>
        <v>0.45691906005221933</v>
      </c>
      <c r="AS215" s="104">
        <f t="shared" si="315"/>
        <v>0.60769230769230764</v>
      </c>
      <c r="AT215" s="104">
        <f t="shared" si="316"/>
        <v>0.79831932773109249</v>
      </c>
      <c r="AU215" s="105">
        <v>112</v>
      </c>
      <c r="AV215" s="105">
        <v>154</v>
      </c>
      <c r="AW215" s="105">
        <v>121</v>
      </c>
      <c r="AX215" s="100">
        <v>13</v>
      </c>
      <c r="AY215" s="106">
        <v>246</v>
      </c>
      <c r="AZ215" s="106">
        <v>16</v>
      </c>
      <c r="BA215" s="106">
        <v>98</v>
      </c>
      <c r="BB215" s="106">
        <v>118</v>
      </c>
      <c r="BC215" s="106">
        <v>14</v>
      </c>
      <c r="BD215" s="107">
        <v>37</v>
      </c>
      <c r="BE215" s="108">
        <v>1</v>
      </c>
      <c r="BF215" s="82">
        <f t="shared" si="317"/>
        <v>0.13223140495867769</v>
      </c>
      <c r="BG215" s="82">
        <f t="shared" si="318"/>
        <v>0.63636363636363635</v>
      </c>
      <c r="BH215" s="83">
        <f t="shared" si="319"/>
        <v>0.50387596899224807</v>
      </c>
      <c r="BI215" s="83">
        <f t="shared" si="320"/>
        <v>0.67293233082706772</v>
      </c>
      <c r="BJ215" s="83">
        <f t="shared" si="321"/>
        <v>0.7232142857142857</v>
      </c>
      <c r="BK215" s="2">
        <v>126</v>
      </c>
      <c r="BL215" s="2">
        <v>159</v>
      </c>
      <c r="BM215" s="2">
        <v>123</v>
      </c>
      <c r="BN215" s="2">
        <v>90</v>
      </c>
      <c r="BO215" s="2">
        <v>29</v>
      </c>
      <c r="BP215" s="2">
        <v>37</v>
      </c>
      <c r="BQ215" s="109">
        <v>9</v>
      </c>
      <c r="BR215" s="109">
        <v>15</v>
      </c>
      <c r="BS215" s="110">
        <v>14</v>
      </c>
      <c r="BT215" s="109">
        <v>24</v>
      </c>
      <c r="BU215" s="109">
        <v>87</v>
      </c>
      <c r="BV215" s="109">
        <v>140</v>
      </c>
      <c r="BW215" s="109">
        <v>7</v>
      </c>
      <c r="BX215" s="84">
        <f t="shared" si="325"/>
        <v>258</v>
      </c>
      <c r="BY215" s="111">
        <v>2</v>
      </c>
      <c r="BZ215" s="109">
        <v>37</v>
      </c>
      <c r="CA215" s="109">
        <v>7</v>
      </c>
      <c r="CB215" s="2">
        <v>8</v>
      </c>
      <c r="CC215" s="112">
        <f t="shared" si="326"/>
        <v>0.19047619047619047</v>
      </c>
      <c r="CD215" s="112">
        <f t="shared" si="327"/>
        <v>0.54716981132075471</v>
      </c>
      <c r="CE215" s="112">
        <f t="shared" si="328"/>
        <v>0.52450980392156865</v>
      </c>
      <c r="CF215" s="112">
        <f t="shared" si="329"/>
        <v>0.67375886524822692</v>
      </c>
      <c r="CG215" s="112">
        <f t="shared" si="330"/>
        <v>0.83739837398373984</v>
      </c>
      <c r="CH215" s="87">
        <f t="shared" si="331"/>
        <v>20</v>
      </c>
      <c r="CI215" s="31">
        <f t="shared" si="332"/>
        <v>4</v>
      </c>
      <c r="CJ215" s="31">
        <f t="shared" si="333"/>
        <v>0</v>
      </c>
      <c r="CK215" s="31">
        <f t="shared" si="334"/>
        <v>0</v>
      </c>
      <c r="CL215" s="31">
        <f t="shared" si="335"/>
        <v>0</v>
      </c>
      <c r="CM215" s="113">
        <f t="shared" si="336"/>
        <v>0</v>
      </c>
      <c r="CN215" s="31">
        <f t="shared" si="337"/>
        <v>0</v>
      </c>
      <c r="CO215" s="31">
        <f t="shared" si="338"/>
        <v>0</v>
      </c>
      <c r="CP215" s="31">
        <f t="shared" si="339"/>
        <v>0</v>
      </c>
      <c r="CQ215" s="31">
        <f t="shared" si="340"/>
        <v>0</v>
      </c>
      <c r="CU215" s="88">
        <f t="shared" si="324"/>
        <v>0</v>
      </c>
      <c r="DC215" s="88">
        <f t="shared" si="341"/>
        <v>0</v>
      </c>
      <c r="DH215" s="32">
        <v>1</v>
      </c>
      <c r="DI215" s="32">
        <v>4</v>
      </c>
      <c r="DJ215" s="32">
        <v>4</v>
      </c>
      <c r="DK215" s="88">
        <f t="shared" si="342"/>
        <v>78</v>
      </c>
      <c r="DL215" s="32">
        <v>13</v>
      </c>
      <c r="DM215" s="32">
        <v>29</v>
      </c>
      <c r="DN215" s="32">
        <v>36</v>
      </c>
      <c r="DO215" s="32">
        <v>0</v>
      </c>
      <c r="DP215" s="32">
        <v>6</v>
      </c>
      <c r="DQ215" s="32">
        <v>9</v>
      </c>
      <c r="DR215" s="32">
        <v>8</v>
      </c>
      <c r="DS215" s="88">
        <f t="shared" si="343"/>
        <v>160</v>
      </c>
      <c r="DT215" s="32">
        <v>11</v>
      </c>
      <c r="DU215" s="32">
        <v>42</v>
      </c>
      <c r="DV215" s="32">
        <v>100</v>
      </c>
      <c r="DW215" s="32">
        <v>7</v>
      </c>
      <c r="EA215" s="88">
        <f t="shared" si="344"/>
        <v>0</v>
      </c>
      <c r="EI215" s="88">
        <f t="shared" si="345"/>
        <v>0</v>
      </c>
      <c r="EQ215" s="88">
        <f t="shared" si="346"/>
        <v>0</v>
      </c>
      <c r="EV215" s="32">
        <v>2</v>
      </c>
      <c r="EW215" s="32">
        <v>2</v>
      </c>
      <c r="EX215" s="32">
        <v>2</v>
      </c>
      <c r="EY215" s="88">
        <f t="shared" si="347"/>
        <v>20</v>
      </c>
      <c r="EZ215" s="32">
        <v>0</v>
      </c>
      <c r="FA215" s="32">
        <v>16</v>
      </c>
      <c r="FB215" s="32">
        <v>4</v>
      </c>
      <c r="FC215" s="32">
        <v>0</v>
      </c>
      <c r="FG215" s="88">
        <f t="shared" si="348"/>
        <v>0</v>
      </c>
      <c r="FO215" s="88">
        <f t="shared" si="349"/>
        <v>0</v>
      </c>
      <c r="FW215" s="110">
        <f t="shared" si="350"/>
        <v>0</v>
      </c>
      <c r="GB215" s="110">
        <f t="shared" si="351"/>
        <v>2</v>
      </c>
      <c r="GC215" s="110">
        <f t="shared" si="352"/>
        <v>2</v>
      </c>
      <c r="GD215" s="110">
        <f t="shared" si="353"/>
        <v>2</v>
      </c>
      <c r="GE215" s="110">
        <f t="shared" si="354"/>
        <v>20</v>
      </c>
      <c r="GF215" s="110">
        <f t="shared" si="355"/>
        <v>0</v>
      </c>
      <c r="GG215" s="110">
        <f t="shared" si="356"/>
        <v>16</v>
      </c>
      <c r="GH215" s="110">
        <f t="shared" si="357"/>
        <v>4</v>
      </c>
      <c r="GI215" s="110">
        <f t="shared" si="358"/>
        <v>0</v>
      </c>
      <c r="GJ215" s="114">
        <f t="shared" si="322"/>
        <v>4.8951647411210893E-2</v>
      </c>
      <c r="GK215" s="90">
        <f t="shared" si="323"/>
        <v>4.878048780487805E-2</v>
      </c>
      <c r="GL215" s="92" t="s">
        <v>1807</v>
      </c>
      <c r="GM215" s="92" t="s">
        <v>1959</v>
      </c>
      <c r="GN215" s="2" t="s">
        <v>1506</v>
      </c>
      <c r="GO215" s="2" t="s">
        <v>1903</v>
      </c>
      <c r="GP215" s="92" t="s">
        <v>1898</v>
      </c>
      <c r="GQ215" s="2" t="s">
        <v>1716</v>
      </c>
      <c r="GR215" s="115">
        <v>151</v>
      </c>
      <c r="GS215" s="31">
        <f t="shared" si="359"/>
        <v>7</v>
      </c>
      <c r="GT215" s="31">
        <f t="shared" si="360"/>
        <v>12</v>
      </c>
      <c r="GU215" s="31">
        <f t="shared" si="361"/>
        <v>13</v>
      </c>
      <c r="GV215" s="31">
        <f t="shared" si="362"/>
        <v>238</v>
      </c>
      <c r="GW215" s="31">
        <f t="shared" si="363"/>
        <v>143</v>
      </c>
      <c r="GX215" s="31">
        <f t="shared" si="364"/>
        <v>214</v>
      </c>
    </row>
    <row r="216" spans="1:206" ht="15.75" hidden="1" customHeight="1" x14ac:dyDescent="0.25">
      <c r="A216" s="22" t="s">
        <v>1111</v>
      </c>
      <c r="B216" s="2" t="s">
        <v>200</v>
      </c>
      <c r="C216" s="116" t="s">
        <v>204</v>
      </c>
      <c r="D216" s="35" t="s">
        <v>200</v>
      </c>
      <c r="E216" s="117">
        <v>10</v>
      </c>
      <c r="F216" s="117">
        <v>18</v>
      </c>
      <c r="G216" s="117">
        <v>49</v>
      </c>
      <c r="H216" s="117">
        <v>77</v>
      </c>
      <c r="I216" s="95">
        <v>5</v>
      </c>
      <c r="J216" s="118">
        <v>6</v>
      </c>
      <c r="K216" s="118">
        <v>26</v>
      </c>
      <c r="L216" s="118">
        <v>35</v>
      </c>
      <c r="M216" s="118">
        <v>67</v>
      </c>
      <c r="N216" s="119">
        <v>14</v>
      </c>
      <c r="O216" s="119">
        <v>1</v>
      </c>
      <c r="P216" s="120">
        <v>32</v>
      </c>
      <c r="Q216" s="120">
        <v>43</v>
      </c>
      <c r="R216" s="120">
        <v>33</v>
      </c>
      <c r="S216" s="70">
        <f t="shared" si="305"/>
        <v>0.1875</v>
      </c>
      <c r="T216" s="70">
        <f t="shared" si="306"/>
        <v>0.60465116279069764</v>
      </c>
      <c r="U216" s="70">
        <f t="shared" si="307"/>
        <v>0.49074074074074076</v>
      </c>
      <c r="V216" s="70">
        <f t="shared" si="308"/>
        <v>0.61842105263157898</v>
      </c>
      <c r="W216" s="70">
        <f t="shared" si="309"/>
        <v>0.63636363636363635</v>
      </c>
      <c r="X216" s="121">
        <v>46</v>
      </c>
      <c r="Y216" s="121">
        <v>32</v>
      </c>
      <c r="Z216" s="121">
        <v>43</v>
      </c>
      <c r="AA216" s="121">
        <v>33</v>
      </c>
      <c r="AB216" s="121">
        <v>10</v>
      </c>
      <c r="AC216" s="121">
        <v>12</v>
      </c>
      <c r="AD216" s="17">
        <v>5</v>
      </c>
      <c r="AE216" s="17">
        <v>5</v>
      </c>
      <c r="AF216" s="100">
        <v>5</v>
      </c>
      <c r="AG216" s="101">
        <v>4</v>
      </c>
      <c r="AH216" s="101">
        <v>21</v>
      </c>
      <c r="AI216" s="101">
        <v>32</v>
      </c>
      <c r="AJ216" s="101">
        <v>6</v>
      </c>
      <c r="AK216" s="101">
        <f t="shared" si="310"/>
        <v>63</v>
      </c>
      <c r="AL216" s="101">
        <f t="shared" si="311"/>
        <v>5</v>
      </c>
      <c r="AM216" s="101">
        <v>11</v>
      </c>
      <c r="AN216" s="101"/>
      <c r="AO216" s="103">
        <v>4</v>
      </c>
      <c r="AP216" s="74">
        <f t="shared" si="312"/>
        <v>0.125</v>
      </c>
      <c r="AQ216" s="74">
        <f t="shared" si="313"/>
        <v>0.48837209302325579</v>
      </c>
      <c r="AR216" s="104">
        <f t="shared" si="314"/>
        <v>0.48148148148148145</v>
      </c>
      <c r="AS216" s="104">
        <f t="shared" si="315"/>
        <v>0.63157894736842102</v>
      </c>
      <c r="AT216" s="104">
        <f t="shared" si="316"/>
        <v>0.81818181818181823</v>
      </c>
      <c r="AU216" s="105">
        <v>26</v>
      </c>
      <c r="AV216" s="105">
        <v>38</v>
      </c>
      <c r="AW216" s="105">
        <v>36</v>
      </c>
      <c r="AX216" s="100">
        <v>4</v>
      </c>
      <c r="AY216" s="106">
        <v>67</v>
      </c>
      <c r="AZ216" s="106">
        <v>3</v>
      </c>
      <c r="BA216" s="106">
        <v>28</v>
      </c>
      <c r="BB216" s="106">
        <v>30</v>
      </c>
      <c r="BC216" s="106">
        <v>6</v>
      </c>
      <c r="BD216" s="107">
        <v>9</v>
      </c>
      <c r="BE216" s="108">
        <v>2</v>
      </c>
      <c r="BF216" s="82">
        <f t="shared" si="317"/>
        <v>8.3333333333333329E-2</v>
      </c>
      <c r="BG216" s="82">
        <f t="shared" si="318"/>
        <v>0.73684210526315785</v>
      </c>
      <c r="BH216" s="83">
        <f t="shared" si="319"/>
        <v>0.52</v>
      </c>
      <c r="BI216" s="83">
        <f t="shared" si="320"/>
        <v>0.765625</v>
      </c>
      <c r="BJ216" s="83">
        <f t="shared" si="321"/>
        <v>0.80769230769230771</v>
      </c>
      <c r="BK216" s="2">
        <v>34</v>
      </c>
      <c r="BL216" s="2">
        <v>34</v>
      </c>
      <c r="BM216" s="2">
        <v>33</v>
      </c>
      <c r="BN216" s="2">
        <v>22</v>
      </c>
      <c r="BO216" s="2">
        <v>11</v>
      </c>
      <c r="BP216" s="2">
        <v>7</v>
      </c>
      <c r="BQ216" s="109">
        <v>3</v>
      </c>
      <c r="BR216" s="109">
        <v>4</v>
      </c>
      <c r="BS216" s="110">
        <v>4</v>
      </c>
      <c r="BT216" s="109">
        <v>1</v>
      </c>
      <c r="BU216" s="109">
        <v>17</v>
      </c>
      <c r="BV216" s="109">
        <v>35</v>
      </c>
      <c r="BW216" s="109">
        <v>2</v>
      </c>
      <c r="BX216" s="84">
        <f t="shared" si="325"/>
        <v>55</v>
      </c>
      <c r="BY216" s="111">
        <v>2</v>
      </c>
      <c r="BZ216" s="109">
        <v>8</v>
      </c>
      <c r="CA216" s="109">
        <v>2</v>
      </c>
      <c r="CB216" s="2">
        <v>4</v>
      </c>
      <c r="CC216" s="112">
        <f t="shared" si="326"/>
        <v>2.9411764705882353E-2</v>
      </c>
      <c r="CD216" s="112">
        <f t="shared" si="327"/>
        <v>0.5</v>
      </c>
      <c r="CE216" s="112">
        <f t="shared" si="328"/>
        <v>0.44554455445544555</v>
      </c>
      <c r="CF216" s="112">
        <f t="shared" si="329"/>
        <v>0.65671641791044777</v>
      </c>
      <c r="CG216" s="112">
        <f t="shared" si="330"/>
        <v>0.81818181818181823</v>
      </c>
      <c r="CH216" s="87">
        <f t="shared" si="331"/>
        <v>6</v>
      </c>
      <c r="CI216" s="31">
        <f t="shared" si="332"/>
        <v>5</v>
      </c>
      <c r="CJ216" s="31">
        <f t="shared" si="333"/>
        <v>0</v>
      </c>
      <c r="CK216" s="31">
        <f t="shared" si="334"/>
        <v>0</v>
      </c>
      <c r="CL216" s="31">
        <f t="shared" si="335"/>
        <v>0</v>
      </c>
      <c r="CM216" s="113">
        <f t="shared" si="336"/>
        <v>0</v>
      </c>
      <c r="CN216" s="31">
        <f t="shared" si="337"/>
        <v>0</v>
      </c>
      <c r="CO216" s="31">
        <f t="shared" si="338"/>
        <v>0</v>
      </c>
      <c r="CP216" s="31">
        <f t="shared" si="339"/>
        <v>0</v>
      </c>
      <c r="CQ216" s="31">
        <f t="shared" si="340"/>
        <v>0</v>
      </c>
      <c r="CU216" s="88">
        <f t="shared" si="324"/>
        <v>0</v>
      </c>
      <c r="DC216" s="88">
        <f t="shared" si="341"/>
        <v>0</v>
      </c>
      <c r="DK216" s="88">
        <f t="shared" si="342"/>
        <v>0</v>
      </c>
      <c r="DP216" s="32">
        <v>3</v>
      </c>
      <c r="DQ216" s="32">
        <v>4</v>
      </c>
      <c r="DR216" s="32">
        <v>4</v>
      </c>
      <c r="DS216" s="88">
        <f t="shared" si="343"/>
        <v>55</v>
      </c>
      <c r="DT216" s="32">
        <v>1</v>
      </c>
      <c r="DU216" s="32">
        <v>17</v>
      </c>
      <c r="DV216" s="32">
        <v>35</v>
      </c>
      <c r="DW216" s="32">
        <v>2</v>
      </c>
      <c r="EA216" s="88">
        <f t="shared" si="344"/>
        <v>0</v>
      </c>
      <c r="EI216" s="88">
        <f t="shared" si="345"/>
        <v>0</v>
      </c>
      <c r="EQ216" s="88">
        <f t="shared" si="346"/>
        <v>0</v>
      </c>
      <c r="EY216" s="88">
        <f t="shared" si="347"/>
        <v>0</v>
      </c>
      <c r="FG216" s="88">
        <f t="shared" si="348"/>
        <v>0</v>
      </c>
      <c r="FO216" s="88">
        <f t="shared" si="349"/>
        <v>0</v>
      </c>
      <c r="FW216" s="110">
        <f t="shared" si="350"/>
        <v>0</v>
      </c>
      <c r="GB216" s="110">
        <f t="shared" si="351"/>
        <v>0</v>
      </c>
      <c r="GC216" s="110">
        <f t="shared" si="352"/>
        <v>0</v>
      </c>
      <c r="GD216" s="110">
        <f t="shared" si="353"/>
        <v>0</v>
      </c>
      <c r="GE216" s="110">
        <f t="shared" si="354"/>
        <v>0</v>
      </c>
      <c r="GF216" s="110">
        <f t="shared" si="355"/>
        <v>0</v>
      </c>
      <c r="GG216" s="110">
        <f t="shared" si="356"/>
        <v>0</v>
      </c>
      <c r="GH216" s="110">
        <f t="shared" si="357"/>
        <v>0</v>
      </c>
      <c r="GI216" s="110">
        <f t="shared" si="358"/>
        <v>0</v>
      </c>
      <c r="GJ216" s="114">
        <f t="shared" si="322"/>
        <v>0.28571428571428581</v>
      </c>
      <c r="GK216" s="90">
        <f t="shared" si="323"/>
        <v>-0.17910447761194029</v>
      </c>
      <c r="GL216" s="92" t="s">
        <v>1395</v>
      </c>
      <c r="GM216" s="92" t="s">
        <v>2112</v>
      </c>
      <c r="GN216" s="2" t="s">
        <v>2148</v>
      </c>
      <c r="GO216" s="2" t="s">
        <v>1998</v>
      </c>
      <c r="GP216" s="2" t="s">
        <v>1409</v>
      </c>
      <c r="GQ216" s="2" t="s">
        <v>2065</v>
      </c>
      <c r="GR216" s="115">
        <v>36</v>
      </c>
      <c r="GS216" s="31">
        <f t="shared" si="359"/>
        <v>3</v>
      </c>
      <c r="GT216" s="31">
        <f t="shared" si="360"/>
        <v>4</v>
      </c>
      <c r="GU216" s="31">
        <f t="shared" si="361"/>
        <v>4</v>
      </c>
      <c r="GV216" s="31">
        <f t="shared" si="362"/>
        <v>55</v>
      </c>
      <c r="GW216" s="31">
        <f t="shared" si="363"/>
        <v>37</v>
      </c>
      <c r="GX216" s="31">
        <f t="shared" si="364"/>
        <v>54</v>
      </c>
    </row>
    <row r="217" spans="1:206" ht="15.75" hidden="1" customHeight="1" x14ac:dyDescent="0.25">
      <c r="A217" s="22" t="s">
        <v>1111</v>
      </c>
      <c r="B217" s="2" t="s">
        <v>200</v>
      </c>
      <c r="C217" s="116" t="s">
        <v>205</v>
      </c>
      <c r="D217" s="35" t="s">
        <v>200</v>
      </c>
      <c r="E217" s="117">
        <v>33</v>
      </c>
      <c r="F217" s="117">
        <v>112</v>
      </c>
      <c r="G217" s="117">
        <v>205</v>
      </c>
      <c r="H217" s="117">
        <v>350</v>
      </c>
      <c r="I217" s="95">
        <v>23</v>
      </c>
      <c r="J217" s="118">
        <v>62</v>
      </c>
      <c r="K217" s="118">
        <v>98</v>
      </c>
      <c r="L217" s="118">
        <v>226</v>
      </c>
      <c r="M217" s="118">
        <v>386</v>
      </c>
      <c r="N217" s="119">
        <v>78</v>
      </c>
      <c r="O217" s="119">
        <v>1</v>
      </c>
      <c r="P217" s="120">
        <v>201</v>
      </c>
      <c r="Q217" s="120">
        <v>250</v>
      </c>
      <c r="R217" s="120">
        <v>201</v>
      </c>
      <c r="S217" s="70">
        <f t="shared" si="305"/>
        <v>0.30845771144278605</v>
      </c>
      <c r="T217" s="70">
        <f t="shared" si="306"/>
        <v>0.39200000000000002</v>
      </c>
      <c r="U217" s="70">
        <f t="shared" si="307"/>
        <v>0.47239263803680981</v>
      </c>
      <c r="V217" s="70">
        <f t="shared" si="308"/>
        <v>0.54545454545454541</v>
      </c>
      <c r="W217" s="70">
        <f t="shared" si="309"/>
        <v>0.73631840796019898</v>
      </c>
      <c r="X217" s="121">
        <v>253</v>
      </c>
      <c r="Y217" s="121">
        <v>201</v>
      </c>
      <c r="Z217" s="121">
        <v>250</v>
      </c>
      <c r="AA217" s="121">
        <v>201</v>
      </c>
      <c r="AB217" s="121">
        <v>58</v>
      </c>
      <c r="AC217" s="121">
        <v>56</v>
      </c>
      <c r="AD217" s="17">
        <v>11</v>
      </c>
      <c r="AE217" s="17">
        <v>21</v>
      </c>
      <c r="AF217" s="100">
        <v>24</v>
      </c>
      <c r="AG217" s="101">
        <v>43</v>
      </c>
      <c r="AH217" s="101">
        <v>137</v>
      </c>
      <c r="AI217" s="101">
        <v>207</v>
      </c>
      <c r="AJ217" s="101">
        <v>24</v>
      </c>
      <c r="AK217" s="101">
        <f t="shared" si="310"/>
        <v>411</v>
      </c>
      <c r="AL217" s="101">
        <f t="shared" si="311"/>
        <v>48</v>
      </c>
      <c r="AM217" s="101">
        <v>72</v>
      </c>
      <c r="AN217" s="102">
        <v>2</v>
      </c>
      <c r="AO217" s="103">
        <v>9</v>
      </c>
      <c r="AP217" s="74">
        <f t="shared" si="312"/>
        <v>0.21393034825870647</v>
      </c>
      <c r="AQ217" s="74">
        <f t="shared" si="313"/>
        <v>0.54800000000000004</v>
      </c>
      <c r="AR217" s="104">
        <f t="shared" si="314"/>
        <v>0.51993865030674846</v>
      </c>
      <c r="AS217" s="104">
        <f t="shared" si="315"/>
        <v>0.65631929046563198</v>
      </c>
      <c r="AT217" s="104">
        <f t="shared" si="316"/>
        <v>0.79104477611940294</v>
      </c>
      <c r="AU217" s="105">
        <v>186</v>
      </c>
      <c r="AV217" s="105">
        <v>255</v>
      </c>
      <c r="AW217" s="105">
        <v>178</v>
      </c>
      <c r="AX217" s="100">
        <v>25</v>
      </c>
      <c r="AY217" s="106">
        <v>394</v>
      </c>
      <c r="AZ217" s="106">
        <v>30</v>
      </c>
      <c r="BA217" s="106">
        <v>110</v>
      </c>
      <c r="BB217" s="106">
        <v>232</v>
      </c>
      <c r="BC217" s="106">
        <v>22</v>
      </c>
      <c r="BD217" s="107">
        <v>62</v>
      </c>
      <c r="BE217" s="108">
        <v>4</v>
      </c>
      <c r="BF217" s="82">
        <f t="shared" si="317"/>
        <v>0.16853932584269662</v>
      </c>
      <c r="BG217" s="82">
        <f t="shared" si="318"/>
        <v>0.43137254901960786</v>
      </c>
      <c r="BH217" s="83">
        <f t="shared" si="319"/>
        <v>0.50080775444264947</v>
      </c>
      <c r="BI217" s="83">
        <f t="shared" si="320"/>
        <v>0.63492063492063489</v>
      </c>
      <c r="BJ217" s="83">
        <f t="shared" si="321"/>
        <v>0.91397849462365588</v>
      </c>
      <c r="BK217" s="2">
        <v>178</v>
      </c>
      <c r="BL217" s="2">
        <v>261</v>
      </c>
      <c r="BM217" s="2">
        <v>164</v>
      </c>
      <c r="BN217" s="2">
        <v>125</v>
      </c>
      <c r="BO217" s="2">
        <v>59</v>
      </c>
      <c r="BP217" s="2">
        <v>45</v>
      </c>
      <c r="BQ217" s="109">
        <v>10</v>
      </c>
      <c r="BR217" s="109">
        <v>24</v>
      </c>
      <c r="BS217" s="110">
        <v>20</v>
      </c>
      <c r="BT217" s="109">
        <v>30</v>
      </c>
      <c r="BU217" s="109">
        <v>136</v>
      </c>
      <c r="BV217" s="109">
        <v>237</v>
      </c>
      <c r="BW217" s="109">
        <v>20</v>
      </c>
      <c r="BX217" s="84">
        <f t="shared" si="325"/>
        <v>423</v>
      </c>
      <c r="BY217" s="111">
        <v>2</v>
      </c>
      <c r="BZ217" s="109">
        <v>63</v>
      </c>
      <c r="CA217" s="109">
        <v>20</v>
      </c>
      <c r="CB217" s="2">
        <v>7</v>
      </c>
      <c r="CC217" s="112">
        <f t="shared" si="326"/>
        <v>0.16853932584269662</v>
      </c>
      <c r="CD217" s="112">
        <f t="shared" si="327"/>
        <v>0.52107279693486586</v>
      </c>
      <c r="CE217" s="112">
        <f t="shared" si="328"/>
        <v>0.5638474295190713</v>
      </c>
      <c r="CF217" s="112">
        <f t="shared" si="329"/>
        <v>0.72941176470588232</v>
      </c>
      <c r="CG217" s="112">
        <f t="shared" si="330"/>
        <v>1.0609756097560976</v>
      </c>
      <c r="CH217" s="87">
        <f t="shared" si="331"/>
        <v>-10</v>
      </c>
      <c r="CI217" s="31">
        <f t="shared" si="332"/>
        <v>-21</v>
      </c>
      <c r="CJ217" s="31">
        <f t="shared" si="333"/>
        <v>0</v>
      </c>
      <c r="CK217" s="31">
        <f t="shared" si="334"/>
        <v>0</v>
      </c>
      <c r="CL217" s="31">
        <f t="shared" si="335"/>
        <v>0</v>
      </c>
      <c r="CM217" s="113">
        <f t="shared" si="336"/>
        <v>0</v>
      </c>
      <c r="CN217" s="31">
        <f t="shared" si="337"/>
        <v>0</v>
      </c>
      <c r="CO217" s="31">
        <f t="shared" si="338"/>
        <v>0</v>
      </c>
      <c r="CP217" s="31">
        <f t="shared" si="339"/>
        <v>0</v>
      </c>
      <c r="CQ217" s="31">
        <f t="shared" si="340"/>
        <v>0</v>
      </c>
      <c r="CU217" s="88">
        <f t="shared" si="324"/>
        <v>0</v>
      </c>
      <c r="DC217" s="88">
        <f t="shared" si="341"/>
        <v>0</v>
      </c>
      <c r="DH217" s="32">
        <v>2</v>
      </c>
      <c r="DI217" s="32">
        <v>12</v>
      </c>
      <c r="DJ217" s="32">
        <v>7</v>
      </c>
      <c r="DK217" s="88">
        <f t="shared" si="342"/>
        <v>208</v>
      </c>
      <c r="DL217" s="32">
        <v>29</v>
      </c>
      <c r="DM217" s="32">
        <v>84</v>
      </c>
      <c r="DN217" s="32">
        <v>84</v>
      </c>
      <c r="DO217" s="32">
        <v>11</v>
      </c>
      <c r="DP217" s="32">
        <v>8</v>
      </c>
      <c r="DQ217" s="32">
        <v>12</v>
      </c>
      <c r="DR217" s="32">
        <v>13</v>
      </c>
      <c r="DS217" s="88">
        <f t="shared" si="343"/>
        <v>215</v>
      </c>
      <c r="DT217" s="32">
        <v>1</v>
      </c>
      <c r="DU217" s="32">
        <v>52</v>
      </c>
      <c r="DV217" s="32">
        <v>153</v>
      </c>
      <c r="DW217" s="32">
        <v>9</v>
      </c>
      <c r="EA217" s="88">
        <f t="shared" si="344"/>
        <v>0</v>
      </c>
      <c r="EI217" s="88">
        <f t="shared" si="345"/>
        <v>0</v>
      </c>
      <c r="EQ217" s="88">
        <f t="shared" si="346"/>
        <v>0</v>
      </c>
      <c r="EY217" s="88">
        <f t="shared" si="347"/>
        <v>0</v>
      </c>
      <c r="FG217" s="88">
        <f t="shared" si="348"/>
        <v>0</v>
      </c>
      <c r="FO217" s="88">
        <f t="shared" si="349"/>
        <v>0</v>
      </c>
      <c r="FW217" s="110">
        <f t="shared" si="350"/>
        <v>0</v>
      </c>
      <c r="GB217" s="110">
        <f t="shared" si="351"/>
        <v>0</v>
      </c>
      <c r="GC217" s="110">
        <f t="shared" si="352"/>
        <v>0</v>
      </c>
      <c r="GD217" s="110">
        <f t="shared" si="353"/>
        <v>0</v>
      </c>
      <c r="GE217" s="110">
        <f t="shared" si="354"/>
        <v>0</v>
      </c>
      <c r="GF217" s="110">
        <f t="shared" si="355"/>
        <v>0</v>
      </c>
      <c r="GG217" s="110">
        <f t="shared" si="356"/>
        <v>0</v>
      </c>
      <c r="GH217" s="110">
        <f t="shared" si="357"/>
        <v>0</v>
      </c>
      <c r="GI217" s="110">
        <f t="shared" si="358"/>
        <v>0</v>
      </c>
      <c r="GJ217" s="114">
        <f t="shared" si="322"/>
        <v>0.44091957811470017</v>
      </c>
      <c r="GK217" s="90">
        <f t="shared" si="323"/>
        <v>7.3604060913705582E-2</v>
      </c>
      <c r="GL217" s="2" t="s">
        <v>1701</v>
      </c>
      <c r="GM217" s="92" t="s">
        <v>1898</v>
      </c>
      <c r="GN217" s="92" t="s">
        <v>1535</v>
      </c>
      <c r="GO217" s="92" t="s">
        <v>1511</v>
      </c>
      <c r="GP217" s="2" t="s">
        <v>1457</v>
      </c>
      <c r="GQ217" s="2" t="s">
        <v>1679</v>
      </c>
      <c r="GR217" s="115">
        <v>254</v>
      </c>
      <c r="GS217" s="31">
        <f t="shared" si="359"/>
        <v>10</v>
      </c>
      <c r="GT217" s="31">
        <f t="shared" si="360"/>
        <v>20</v>
      </c>
      <c r="GU217" s="31">
        <f t="shared" si="361"/>
        <v>24</v>
      </c>
      <c r="GV217" s="31">
        <f t="shared" si="362"/>
        <v>423</v>
      </c>
      <c r="GW217" s="31">
        <f t="shared" si="363"/>
        <v>257</v>
      </c>
      <c r="GX217" s="31">
        <f t="shared" si="364"/>
        <v>393</v>
      </c>
    </row>
    <row r="218" spans="1:206" ht="15.75" hidden="1" customHeight="1" x14ac:dyDescent="0.25">
      <c r="A218" s="22" t="s">
        <v>1111</v>
      </c>
      <c r="B218" s="2" t="s">
        <v>200</v>
      </c>
      <c r="C218" s="116" t="s">
        <v>206</v>
      </c>
      <c r="D218" s="35" t="s">
        <v>200</v>
      </c>
      <c r="E218" s="117">
        <v>20</v>
      </c>
      <c r="F218" s="117">
        <v>41</v>
      </c>
      <c r="G218" s="117">
        <v>76</v>
      </c>
      <c r="H218" s="117">
        <v>137</v>
      </c>
      <c r="I218" s="95">
        <v>8</v>
      </c>
      <c r="J218" s="118">
        <v>12</v>
      </c>
      <c r="K218" s="118">
        <v>48</v>
      </c>
      <c r="L218" s="118">
        <v>92</v>
      </c>
      <c r="M218" s="118">
        <v>152</v>
      </c>
      <c r="N218" s="119">
        <v>24</v>
      </c>
      <c r="O218" s="119">
        <v>2</v>
      </c>
      <c r="P218" s="120">
        <v>69</v>
      </c>
      <c r="Q218" s="120">
        <v>90</v>
      </c>
      <c r="R218" s="120">
        <v>69</v>
      </c>
      <c r="S218" s="70">
        <f t="shared" si="305"/>
        <v>0.17391304347826086</v>
      </c>
      <c r="T218" s="70">
        <f t="shared" si="306"/>
        <v>0.53333333333333333</v>
      </c>
      <c r="U218" s="70">
        <f t="shared" si="307"/>
        <v>0.56140350877192979</v>
      </c>
      <c r="V218" s="70">
        <f t="shared" si="308"/>
        <v>0.72955974842767291</v>
      </c>
      <c r="W218" s="70">
        <f t="shared" si="309"/>
        <v>0.98550724637681164</v>
      </c>
      <c r="X218" s="121">
        <v>90</v>
      </c>
      <c r="Y218" s="121">
        <v>69</v>
      </c>
      <c r="Z218" s="121">
        <v>90</v>
      </c>
      <c r="AA218" s="121">
        <v>69</v>
      </c>
      <c r="AB218" s="121">
        <v>29</v>
      </c>
      <c r="AC218" s="121">
        <v>20</v>
      </c>
      <c r="AD218" s="17">
        <v>4</v>
      </c>
      <c r="AE218" s="17">
        <v>6</v>
      </c>
      <c r="AF218" s="100">
        <v>6</v>
      </c>
      <c r="AG218" s="101">
        <v>6</v>
      </c>
      <c r="AH218" s="101">
        <v>29</v>
      </c>
      <c r="AI218" s="101">
        <v>70</v>
      </c>
      <c r="AJ218" s="101">
        <v>5</v>
      </c>
      <c r="AK218" s="101">
        <f t="shared" si="310"/>
        <v>110</v>
      </c>
      <c r="AL218" s="101">
        <f t="shared" si="311"/>
        <v>21</v>
      </c>
      <c r="AM218" s="101">
        <v>26</v>
      </c>
      <c r="AN218" s="102">
        <v>2</v>
      </c>
      <c r="AO218" s="103">
        <v>4</v>
      </c>
      <c r="AP218" s="74">
        <f t="shared" si="312"/>
        <v>8.6956521739130432E-2</v>
      </c>
      <c r="AQ218" s="74">
        <f t="shared" si="313"/>
        <v>0.32222222222222224</v>
      </c>
      <c r="AR218" s="104">
        <f t="shared" si="314"/>
        <v>0.36842105263157893</v>
      </c>
      <c r="AS218" s="104">
        <f t="shared" si="315"/>
        <v>0.49056603773584906</v>
      </c>
      <c r="AT218" s="104">
        <f t="shared" si="316"/>
        <v>0.71014492753623193</v>
      </c>
      <c r="AU218" s="105">
        <v>62</v>
      </c>
      <c r="AV218" s="105">
        <v>85</v>
      </c>
      <c r="AW218" s="105">
        <v>74</v>
      </c>
      <c r="AX218" s="100">
        <v>6</v>
      </c>
      <c r="AY218" s="106">
        <v>122</v>
      </c>
      <c r="AZ218" s="106">
        <v>7</v>
      </c>
      <c r="BA218" s="106">
        <v>43</v>
      </c>
      <c r="BB218" s="106">
        <v>65</v>
      </c>
      <c r="BC218" s="106">
        <v>7</v>
      </c>
      <c r="BD218" s="107">
        <v>18</v>
      </c>
      <c r="BE218" s="108">
        <v>1</v>
      </c>
      <c r="BF218" s="82">
        <f t="shared" si="317"/>
        <v>9.45945945945946E-2</v>
      </c>
      <c r="BG218" s="82">
        <f t="shared" si="318"/>
        <v>0.50588235294117645</v>
      </c>
      <c r="BH218" s="83">
        <f t="shared" si="319"/>
        <v>0.43891402714932126</v>
      </c>
      <c r="BI218" s="83">
        <f t="shared" si="320"/>
        <v>0.61224489795918369</v>
      </c>
      <c r="BJ218" s="83">
        <f t="shared" si="321"/>
        <v>0.75806451612903225</v>
      </c>
      <c r="BK218" s="2">
        <v>77</v>
      </c>
      <c r="BL218" s="2">
        <v>114</v>
      </c>
      <c r="BM218" s="2">
        <v>64</v>
      </c>
      <c r="BN218" s="2">
        <v>44</v>
      </c>
      <c r="BO218" s="2">
        <v>23</v>
      </c>
      <c r="BP218" s="2">
        <v>16</v>
      </c>
      <c r="BQ218" s="109">
        <v>5</v>
      </c>
      <c r="BR218" s="109">
        <v>7</v>
      </c>
      <c r="BS218" s="110">
        <v>8</v>
      </c>
      <c r="BT218" s="109">
        <v>10</v>
      </c>
      <c r="BU218" s="109">
        <v>42</v>
      </c>
      <c r="BV218" s="109">
        <v>73</v>
      </c>
      <c r="BW218" s="109">
        <v>7</v>
      </c>
      <c r="BX218" s="84">
        <f t="shared" si="325"/>
        <v>132</v>
      </c>
      <c r="BY218" s="111">
        <v>0</v>
      </c>
      <c r="BZ218" s="109">
        <v>21</v>
      </c>
      <c r="CA218" s="109">
        <v>7</v>
      </c>
      <c r="CB218" s="2">
        <v>1</v>
      </c>
      <c r="CC218" s="112">
        <f t="shared" si="326"/>
        <v>0.12987012987012986</v>
      </c>
      <c r="CD218" s="112">
        <f t="shared" si="327"/>
        <v>0.36842105263157893</v>
      </c>
      <c r="CE218" s="112">
        <f t="shared" si="328"/>
        <v>0.40784313725490196</v>
      </c>
      <c r="CF218" s="112">
        <f t="shared" si="329"/>
        <v>0.5280898876404494</v>
      </c>
      <c r="CG218" s="112">
        <f t="shared" si="330"/>
        <v>0.8125</v>
      </c>
      <c r="CH218" s="87">
        <f t="shared" si="331"/>
        <v>12</v>
      </c>
      <c r="CI218" s="31">
        <f t="shared" si="332"/>
        <v>13</v>
      </c>
      <c r="CJ218" s="31">
        <f t="shared" si="333"/>
        <v>0</v>
      </c>
      <c r="CK218" s="31">
        <f t="shared" si="334"/>
        <v>0</v>
      </c>
      <c r="CL218" s="31">
        <f t="shared" si="335"/>
        <v>0</v>
      </c>
      <c r="CM218" s="113">
        <f t="shared" si="336"/>
        <v>0</v>
      </c>
      <c r="CN218" s="31">
        <f t="shared" si="337"/>
        <v>0</v>
      </c>
      <c r="CO218" s="31">
        <f t="shared" si="338"/>
        <v>0</v>
      </c>
      <c r="CP218" s="31">
        <f t="shared" si="339"/>
        <v>0</v>
      </c>
      <c r="CQ218" s="31">
        <f t="shared" si="340"/>
        <v>0</v>
      </c>
      <c r="CU218" s="88">
        <f t="shared" si="324"/>
        <v>0</v>
      </c>
      <c r="DC218" s="88">
        <f t="shared" si="341"/>
        <v>0</v>
      </c>
      <c r="DH218" s="32">
        <v>1</v>
      </c>
      <c r="DI218" s="32">
        <v>3</v>
      </c>
      <c r="DJ218" s="32">
        <v>3</v>
      </c>
      <c r="DK218" s="88">
        <f t="shared" si="342"/>
        <v>60</v>
      </c>
      <c r="DL218" s="32">
        <v>9</v>
      </c>
      <c r="DM218" s="32">
        <v>17</v>
      </c>
      <c r="DN218" s="32">
        <v>31</v>
      </c>
      <c r="DO218" s="32">
        <v>3</v>
      </c>
      <c r="DP218" s="32">
        <v>3</v>
      </c>
      <c r="DQ218" s="32">
        <v>3</v>
      </c>
      <c r="DR218" s="32">
        <v>4</v>
      </c>
      <c r="DS218" s="88">
        <f t="shared" si="343"/>
        <v>60</v>
      </c>
      <c r="DT218" s="32">
        <v>1</v>
      </c>
      <c r="DU218" s="32">
        <v>17</v>
      </c>
      <c r="DV218" s="32">
        <v>38</v>
      </c>
      <c r="DW218" s="32">
        <v>4</v>
      </c>
      <c r="EA218" s="88">
        <f t="shared" si="344"/>
        <v>0</v>
      </c>
      <c r="EI218" s="88">
        <f t="shared" si="345"/>
        <v>0</v>
      </c>
      <c r="EQ218" s="88">
        <f t="shared" si="346"/>
        <v>0</v>
      </c>
      <c r="EV218" s="32">
        <v>1</v>
      </c>
      <c r="EW218" s="32">
        <v>1</v>
      </c>
      <c r="EX218" s="32">
        <v>1</v>
      </c>
      <c r="EY218" s="88">
        <f t="shared" si="347"/>
        <v>12</v>
      </c>
      <c r="EZ218" s="32">
        <v>0</v>
      </c>
      <c r="FA218" s="32">
        <v>8</v>
      </c>
      <c r="FB218" s="32">
        <v>4</v>
      </c>
      <c r="FC218" s="32">
        <v>0</v>
      </c>
      <c r="FG218" s="88">
        <f t="shared" si="348"/>
        <v>0</v>
      </c>
      <c r="FO218" s="88">
        <f t="shared" si="349"/>
        <v>0</v>
      </c>
      <c r="FW218" s="110">
        <f t="shared" si="350"/>
        <v>0</v>
      </c>
      <c r="GB218" s="110">
        <f t="shared" si="351"/>
        <v>1</v>
      </c>
      <c r="GC218" s="110">
        <f t="shared" si="352"/>
        <v>1</v>
      </c>
      <c r="GD218" s="110">
        <f t="shared" si="353"/>
        <v>1</v>
      </c>
      <c r="GE218" s="110">
        <f t="shared" si="354"/>
        <v>12</v>
      </c>
      <c r="GF218" s="110">
        <f t="shared" si="355"/>
        <v>0</v>
      </c>
      <c r="GG218" s="110">
        <f t="shared" si="356"/>
        <v>8</v>
      </c>
      <c r="GH218" s="110">
        <f t="shared" si="357"/>
        <v>4</v>
      </c>
      <c r="GI218" s="110">
        <f t="shared" si="358"/>
        <v>0</v>
      </c>
      <c r="GJ218" s="114">
        <f t="shared" si="322"/>
        <v>-0.17555147058823534</v>
      </c>
      <c r="GK218" s="90">
        <f t="shared" si="323"/>
        <v>8.1967213114754092E-2</v>
      </c>
      <c r="GL218" s="2" t="s">
        <v>2165</v>
      </c>
      <c r="GM218" s="2" t="s">
        <v>1751</v>
      </c>
      <c r="GN218" s="92" t="s">
        <v>2129</v>
      </c>
      <c r="GO218" s="92" t="s">
        <v>1775</v>
      </c>
      <c r="GP218" s="2" t="s">
        <v>2130</v>
      </c>
      <c r="GQ218" s="2" t="s">
        <v>2132</v>
      </c>
      <c r="GR218" s="115">
        <v>113</v>
      </c>
      <c r="GS218" s="31">
        <f t="shared" si="359"/>
        <v>4</v>
      </c>
      <c r="GT218" s="31">
        <f t="shared" si="360"/>
        <v>7</v>
      </c>
      <c r="GU218" s="31">
        <f t="shared" si="361"/>
        <v>6</v>
      </c>
      <c r="GV218" s="31">
        <f t="shared" si="362"/>
        <v>120</v>
      </c>
      <c r="GW218" s="31">
        <f t="shared" si="363"/>
        <v>76</v>
      </c>
      <c r="GX218" s="31">
        <f t="shared" si="364"/>
        <v>110</v>
      </c>
    </row>
    <row r="219" spans="1:206" ht="15.75" hidden="1" customHeight="1" x14ac:dyDescent="0.25">
      <c r="A219" s="22" t="s">
        <v>1111</v>
      </c>
      <c r="B219" s="2" t="s">
        <v>200</v>
      </c>
      <c r="C219" s="116" t="s">
        <v>985</v>
      </c>
      <c r="D219" s="35" t="s">
        <v>200</v>
      </c>
      <c r="E219" s="117">
        <v>4</v>
      </c>
      <c r="F219" s="117">
        <v>9</v>
      </c>
      <c r="G219" s="117">
        <v>28</v>
      </c>
      <c r="H219" s="117">
        <v>41</v>
      </c>
      <c r="I219" s="95">
        <v>2</v>
      </c>
      <c r="J219" s="118">
        <v>5</v>
      </c>
      <c r="K219" s="118">
        <v>7</v>
      </c>
      <c r="L219" s="118">
        <v>16</v>
      </c>
      <c r="M219" s="118">
        <v>28</v>
      </c>
      <c r="N219" s="119">
        <v>3</v>
      </c>
      <c r="O219" s="119"/>
      <c r="P219" s="120">
        <v>29</v>
      </c>
      <c r="Q219" s="120">
        <v>26</v>
      </c>
      <c r="R219" s="120">
        <v>26</v>
      </c>
      <c r="S219" s="70">
        <f t="shared" si="305"/>
        <v>0.17241379310344829</v>
      </c>
      <c r="T219" s="70">
        <f t="shared" si="306"/>
        <v>0.26923076923076922</v>
      </c>
      <c r="U219" s="70">
        <f t="shared" si="307"/>
        <v>0.30864197530864196</v>
      </c>
      <c r="V219" s="70">
        <f t="shared" si="308"/>
        <v>0.38461538461538464</v>
      </c>
      <c r="W219" s="70">
        <f t="shared" si="309"/>
        <v>0.5</v>
      </c>
      <c r="X219" s="121">
        <v>25</v>
      </c>
      <c r="Y219" s="121">
        <v>29</v>
      </c>
      <c r="Z219" s="121">
        <v>26</v>
      </c>
      <c r="AA219" s="121">
        <v>26</v>
      </c>
      <c r="AB219" s="121">
        <v>9</v>
      </c>
      <c r="AC219" s="121">
        <v>0</v>
      </c>
      <c r="AD219" s="17">
        <v>1</v>
      </c>
      <c r="AE219" s="17">
        <v>2</v>
      </c>
      <c r="AF219" s="100">
        <v>2</v>
      </c>
      <c r="AG219" s="101">
        <v>6</v>
      </c>
      <c r="AH219" s="101">
        <v>9</v>
      </c>
      <c r="AI219" s="101">
        <v>15</v>
      </c>
      <c r="AJ219" s="101">
        <v>0</v>
      </c>
      <c r="AK219" s="101">
        <f t="shared" si="310"/>
        <v>30</v>
      </c>
      <c r="AL219" s="101">
        <f t="shared" si="311"/>
        <v>5</v>
      </c>
      <c r="AM219" s="101">
        <v>5</v>
      </c>
      <c r="AN219" s="101"/>
      <c r="AO219" s="103">
        <v>0</v>
      </c>
      <c r="AP219" s="74">
        <f t="shared" si="312"/>
        <v>0.20689655172413793</v>
      </c>
      <c r="AQ219" s="74">
        <f t="shared" si="313"/>
        <v>0.34615384615384615</v>
      </c>
      <c r="AR219" s="104">
        <f t="shared" si="314"/>
        <v>0.30864197530864196</v>
      </c>
      <c r="AS219" s="104">
        <f t="shared" si="315"/>
        <v>0.36538461538461536</v>
      </c>
      <c r="AT219" s="104">
        <f t="shared" si="316"/>
        <v>0.38461538461538464</v>
      </c>
      <c r="AU219" s="105">
        <v>20</v>
      </c>
      <c r="AV219" s="105">
        <v>24</v>
      </c>
      <c r="AW219" s="105">
        <v>21</v>
      </c>
      <c r="AX219" s="100">
        <v>2</v>
      </c>
      <c r="AY219" s="106">
        <v>37</v>
      </c>
      <c r="AZ219" s="106">
        <v>0</v>
      </c>
      <c r="BA219" s="106">
        <v>15</v>
      </c>
      <c r="BB219" s="106">
        <v>20</v>
      </c>
      <c r="BC219" s="106">
        <v>2</v>
      </c>
      <c r="BD219" s="107">
        <v>8</v>
      </c>
      <c r="BE219" s="122"/>
      <c r="BF219" s="82">
        <f t="shared" si="317"/>
        <v>0</v>
      </c>
      <c r="BG219" s="82">
        <f t="shared" si="318"/>
        <v>0.625</v>
      </c>
      <c r="BH219" s="83">
        <f t="shared" si="319"/>
        <v>0.41538461538461541</v>
      </c>
      <c r="BI219" s="83">
        <f t="shared" si="320"/>
        <v>0.61363636363636365</v>
      </c>
      <c r="BJ219" s="83">
        <f t="shared" si="321"/>
        <v>0.6</v>
      </c>
      <c r="BK219" s="2">
        <v>25</v>
      </c>
      <c r="BL219" s="2">
        <v>32</v>
      </c>
      <c r="BM219" s="2">
        <v>21</v>
      </c>
      <c r="BN219" s="2">
        <v>14</v>
      </c>
      <c r="BO219" s="2">
        <v>9</v>
      </c>
      <c r="BP219" s="2">
        <v>8</v>
      </c>
      <c r="BQ219" s="109">
        <v>1</v>
      </c>
      <c r="BR219" s="109">
        <v>3</v>
      </c>
      <c r="BS219" s="110">
        <v>2</v>
      </c>
      <c r="BT219" s="109">
        <v>2</v>
      </c>
      <c r="BU219" s="109">
        <v>17</v>
      </c>
      <c r="BV219" s="109">
        <v>20</v>
      </c>
      <c r="BW219" s="109">
        <v>1</v>
      </c>
      <c r="BX219" s="84">
        <f t="shared" si="325"/>
        <v>40</v>
      </c>
      <c r="BY219" s="111">
        <v>1</v>
      </c>
      <c r="BZ219" s="109">
        <v>3</v>
      </c>
      <c r="CA219" s="109">
        <v>1</v>
      </c>
      <c r="CB219" s="2">
        <v>2</v>
      </c>
      <c r="CC219" s="112">
        <f t="shared" si="326"/>
        <v>0.08</v>
      </c>
      <c r="CD219" s="112">
        <f t="shared" si="327"/>
        <v>0.53125</v>
      </c>
      <c r="CE219" s="112">
        <f t="shared" si="328"/>
        <v>0.46153846153846156</v>
      </c>
      <c r="CF219" s="112">
        <f t="shared" si="329"/>
        <v>0.64150943396226412</v>
      </c>
      <c r="CG219" s="112">
        <f t="shared" si="330"/>
        <v>0.80952380952380953</v>
      </c>
      <c r="CH219" s="87">
        <f t="shared" si="331"/>
        <v>4</v>
      </c>
      <c r="CI219" s="31">
        <f t="shared" si="332"/>
        <v>8</v>
      </c>
      <c r="CJ219" s="31">
        <f t="shared" si="333"/>
        <v>0</v>
      </c>
      <c r="CK219" s="31">
        <f t="shared" si="334"/>
        <v>0</v>
      </c>
      <c r="CL219" s="31">
        <f t="shared" si="335"/>
        <v>0</v>
      </c>
      <c r="CM219" s="113">
        <f t="shared" si="336"/>
        <v>0</v>
      </c>
      <c r="CN219" s="31">
        <f t="shared" si="337"/>
        <v>0</v>
      </c>
      <c r="CO219" s="31">
        <f t="shared" si="338"/>
        <v>0</v>
      </c>
      <c r="CP219" s="31">
        <f t="shared" si="339"/>
        <v>0</v>
      </c>
      <c r="CQ219" s="31">
        <f t="shared" si="340"/>
        <v>0</v>
      </c>
      <c r="CU219" s="88">
        <f t="shared" si="324"/>
        <v>0</v>
      </c>
      <c r="DC219" s="88">
        <f t="shared" si="341"/>
        <v>0</v>
      </c>
      <c r="DK219" s="88">
        <f t="shared" si="342"/>
        <v>0</v>
      </c>
      <c r="DP219" s="32">
        <v>1</v>
      </c>
      <c r="DQ219" s="32">
        <v>3</v>
      </c>
      <c r="DR219" s="32">
        <v>2</v>
      </c>
      <c r="DS219" s="88">
        <f t="shared" si="343"/>
        <v>40</v>
      </c>
      <c r="DT219" s="32">
        <v>2</v>
      </c>
      <c r="DU219" s="32">
        <v>17</v>
      </c>
      <c r="DV219" s="32">
        <v>20</v>
      </c>
      <c r="DW219" s="32">
        <v>1</v>
      </c>
      <c r="EA219" s="88">
        <f t="shared" si="344"/>
        <v>0</v>
      </c>
      <c r="EI219" s="88">
        <f t="shared" si="345"/>
        <v>0</v>
      </c>
      <c r="EQ219" s="88">
        <f t="shared" si="346"/>
        <v>0</v>
      </c>
      <c r="EY219" s="88">
        <f t="shared" si="347"/>
        <v>0</v>
      </c>
      <c r="FG219" s="88">
        <f t="shared" si="348"/>
        <v>0</v>
      </c>
      <c r="FO219" s="88">
        <f t="shared" si="349"/>
        <v>0</v>
      </c>
      <c r="FW219" s="110">
        <f t="shared" si="350"/>
        <v>0</v>
      </c>
      <c r="GB219" s="110">
        <f t="shared" si="351"/>
        <v>0</v>
      </c>
      <c r="GC219" s="110">
        <f t="shared" si="352"/>
        <v>0</v>
      </c>
      <c r="GD219" s="110">
        <f t="shared" si="353"/>
        <v>0</v>
      </c>
      <c r="GE219" s="110">
        <f t="shared" si="354"/>
        <v>0</v>
      </c>
      <c r="GF219" s="110">
        <f t="shared" si="355"/>
        <v>0</v>
      </c>
      <c r="GG219" s="110">
        <f t="shared" si="356"/>
        <v>0</v>
      </c>
      <c r="GH219" s="110">
        <f t="shared" si="357"/>
        <v>0</v>
      </c>
      <c r="GI219" s="110">
        <f t="shared" si="358"/>
        <v>0</v>
      </c>
      <c r="GJ219" s="114">
        <f t="shared" si="322"/>
        <v>0.61904761904761907</v>
      </c>
      <c r="GK219" s="90">
        <f t="shared" si="323"/>
        <v>8.1081081081081086E-2</v>
      </c>
      <c r="GL219" s="92" t="s">
        <v>2103</v>
      </c>
      <c r="GM219" s="2" t="s">
        <v>2028</v>
      </c>
      <c r="GN219" s="2" t="s">
        <v>1596</v>
      </c>
      <c r="GO219" s="2" t="s">
        <v>1613</v>
      </c>
      <c r="GP219" s="2" t="s">
        <v>2139</v>
      </c>
      <c r="GQ219" s="2" t="s">
        <v>1563</v>
      </c>
      <c r="GR219" s="115">
        <v>32</v>
      </c>
      <c r="GS219" s="31">
        <f t="shared" si="359"/>
        <v>1</v>
      </c>
      <c r="GT219" s="31">
        <f t="shared" si="360"/>
        <v>2</v>
      </c>
      <c r="GU219" s="31">
        <f t="shared" si="361"/>
        <v>3</v>
      </c>
      <c r="GV219" s="31">
        <f t="shared" si="362"/>
        <v>40</v>
      </c>
      <c r="GW219" s="31">
        <f t="shared" si="363"/>
        <v>21</v>
      </c>
      <c r="GX219" s="31">
        <f t="shared" si="364"/>
        <v>38</v>
      </c>
    </row>
    <row r="220" spans="1:206" ht="15.75" hidden="1" customHeight="1" x14ac:dyDescent="0.25">
      <c r="A220" s="22" t="s">
        <v>1111</v>
      </c>
      <c r="B220" s="2" t="s">
        <v>200</v>
      </c>
      <c r="C220" s="116" t="s">
        <v>1002</v>
      </c>
      <c r="D220" s="35" t="s">
        <v>200</v>
      </c>
      <c r="E220" s="117">
        <v>136</v>
      </c>
      <c r="F220" s="117">
        <v>425</v>
      </c>
      <c r="G220" s="117">
        <v>963</v>
      </c>
      <c r="H220" s="117">
        <v>1524</v>
      </c>
      <c r="I220" s="95">
        <v>94</v>
      </c>
      <c r="J220" s="118">
        <v>146</v>
      </c>
      <c r="K220" s="118">
        <v>446</v>
      </c>
      <c r="L220" s="118">
        <v>1104</v>
      </c>
      <c r="M220" s="118">
        <v>1696</v>
      </c>
      <c r="N220" s="119">
        <v>433</v>
      </c>
      <c r="O220" s="119">
        <v>9</v>
      </c>
      <c r="P220" s="120">
        <v>876</v>
      </c>
      <c r="Q220" s="120">
        <v>1164</v>
      </c>
      <c r="R220" s="120">
        <v>846</v>
      </c>
      <c r="S220" s="70">
        <f t="shared" si="305"/>
        <v>0.16666666666666666</v>
      </c>
      <c r="T220" s="70">
        <f t="shared" si="306"/>
        <v>0.38316151202749144</v>
      </c>
      <c r="U220" s="70">
        <f t="shared" si="307"/>
        <v>0.43762993762993763</v>
      </c>
      <c r="V220" s="70">
        <f t="shared" si="308"/>
        <v>0.55572139303482582</v>
      </c>
      <c r="W220" s="70">
        <f t="shared" si="309"/>
        <v>0.79314420803782504</v>
      </c>
      <c r="X220" s="121">
        <v>1125</v>
      </c>
      <c r="Y220" s="121">
        <v>876</v>
      </c>
      <c r="Z220" s="121">
        <v>1164</v>
      </c>
      <c r="AA220" s="121">
        <v>846</v>
      </c>
      <c r="AB220" s="121">
        <v>303</v>
      </c>
      <c r="AC220" s="121">
        <v>245</v>
      </c>
      <c r="AD220" s="17">
        <v>48</v>
      </c>
      <c r="AE220" s="17">
        <v>106</v>
      </c>
      <c r="AF220" s="100">
        <v>105</v>
      </c>
      <c r="AG220" s="101">
        <v>179</v>
      </c>
      <c r="AH220" s="101">
        <v>490</v>
      </c>
      <c r="AI220" s="101">
        <v>925</v>
      </c>
      <c r="AJ220" s="101">
        <v>194</v>
      </c>
      <c r="AK220" s="101">
        <f t="shared" si="310"/>
        <v>1788</v>
      </c>
      <c r="AL220" s="101">
        <f t="shared" si="311"/>
        <v>253</v>
      </c>
      <c r="AM220" s="101">
        <v>447</v>
      </c>
      <c r="AN220" s="102">
        <v>10</v>
      </c>
      <c r="AO220" s="103">
        <v>43</v>
      </c>
      <c r="AP220" s="74">
        <f t="shared" si="312"/>
        <v>0.204337899543379</v>
      </c>
      <c r="AQ220" s="74">
        <f t="shared" si="313"/>
        <v>0.42096219931271478</v>
      </c>
      <c r="AR220" s="104">
        <f t="shared" si="314"/>
        <v>0.46465696465696466</v>
      </c>
      <c r="AS220" s="104">
        <f t="shared" si="315"/>
        <v>0.57810945273631842</v>
      </c>
      <c r="AT220" s="104">
        <f t="shared" si="316"/>
        <v>0.79432624113475181</v>
      </c>
      <c r="AU220" s="105">
        <v>832</v>
      </c>
      <c r="AV220" s="105">
        <v>1134</v>
      </c>
      <c r="AW220" s="105">
        <v>1004</v>
      </c>
      <c r="AX220" s="100">
        <v>107</v>
      </c>
      <c r="AY220" s="106">
        <v>1901</v>
      </c>
      <c r="AZ220" s="106">
        <v>197</v>
      </c>
      <c r="BA220" s="106">
        <v>531</v>
      </c>
      <c r="BB220" s="106">
        <v>959</v>
      </c>
      <c r="BC220" s="106">
        <v>214</v>
      </c>
      <c r="BD220" s="107">
        <v>276</v>
      </c>
      <c r="BE220" s="108">
        <v>22</v>
      </c>
      <c r="BF220" s="82">
        <f t="shared" si="317"/>
        <v>0.19621513944223107</v>
      </c>
      <c r="BG220" s="82">
        <f t="shared" si="318"/>
        <v>0.46825396825396826</v>
      </c>
      <c r="BH220" s="83">
        <f t="shared" si="319"/>
        <v>0.47508417508417511</v>
      </c>
      <c r="BI220" s="83">
        <f t="shared" si="320"/>
        <v>0.61749745676500511</v>
      </c>
      <c r="BJ220" s="83">
        <f t="shared" si="321"/>
        <v>0.82091346153846156</v>
      </c>
      <c r="BK220" s="2">
        <v>993</v>
      </c>
      <c r="BL220" s="2">
        <v>1313</v>
      </c>
      <c r="BM220" s="2">
        <v>962</v>
      </c>
      <c r="BN220" s="2">
        <v>683</v>
      </c>
      <c r="BO220" s="2">
        <v>329</v>
      </c>
      <c r="BP220" s="2">
        <v>223</v>
      </c>
      <c r="BQ220" s="109">
        <v>45</v>
      </c>
      <c r="BR220" s="109">
        <v>116</v>
      </c>
      <c r="BS220" s="110">
        <v>114</v>
      </c>
      <c r="BT220" s="109">
        <v>194</v>
      </c>
      <c r="BU220" s="109">
        <v>655</v>
      </c>
      <c r="BV220" s="109">
        <v>1062</v>
      </c>
      <c r="BW220" s="109">
        <v>188</v>
      </c>
      <c r="BX220" s="84">
        <f t="shared" si="325"/>
        <v>2099</v>
      </c>
      <c r="BY220" s="111">
        <v>8</v>
      </c>
      <c r="BZ220" s="109">
        <v>267</v>
      </c>
      <c r="CA220" s="109">
        <v>188</v>
      </c>
      <c r="CB220" s="2">
        <v>20</v>
      </c>
      <c r="CC220" s="112">
        <f t="shared" si="326"/>
        <v>0.19536757301107754</v>
      </c>
      <c r="CD220" s="112">
        <f t="shared" si="327"/>
        <v>0.49885757806549885</v>
      </c>
      <c r="CE220" s="112">
        <f t="shared" si="328"/>
        <v>0.50305997552019588</v>
      </c>
      <c r="CF220" s="112">
        <f t="shared" si="329"/>
        <v>0.63736263736263732</v>
      </c>
      <c r="CG220" s="112">
        <f t="shared" si="330"/>
        <v>0.82640332640332637</v>
      </c>
      <c r="CH220" s="87">
        <f t="shared" si="331"/>
        <v>167</v>
      </c>
      <c r="CI220" s="31">
        <f t="shared" si="332"/>
        <v>209</v>
      </c>
      <c r="CJ220" s="31">
        <f t="shared" si="333"/>
        <v>3</v>
      </c>
      <c r="CK220" s="31">
        <f t="shared" si="334"/>
        <v>15</v>
      </c>
      <c r="CL220" s="31">
        <f t="shared" si="335"/>
        <v>21</v>
      </c>
      <c r="CM220" s="113">
        <f t="shared" si="336"/>
        <v>181</v>
      </c>
      <c r="CN220" s="31">
        <f t="shared" si="337"/>
        <v>37</v>
      </c>
      <c r="CO220" s="31">
        <f t="shared" si="338"/>
        <v>69</v>
      </c>
      <c r="CP220" s="31">
        <f t="shared" si="339"/>
        <v>75</v>
      </c>
      <c r="CQ220" s="31">
        <f t="shared" si="340"/>
        <v>0</v>
      </c>
      <c r="CR220" s="32">
        <v>3</v>
      </c>
      <c r="CS220" s="32">
        <v>15</v>
      </c>
      <c r="CT220" s="32">
        <v>21</v>
      </c>
      <c r="CU220" s="88">
        <f t="shared" si="324"/>
        <v>181</v>
      </c>
      <c r="CV220" s="32">
        <v>37</v>
      </c>
      <c r="CW220" s="32">
        <v>69</v>
      </c>
      <c r="CX220" s="32">
        <v>75</v>
      </c>
      <c r="CY220" s="32">
        <v>0</v>
      </c>
      <c r="DC220" s="88">
        <f t="shared" si="341"/>
        <v>0</v>
      </c>
      <c r="DH220" s="32">
        <v>5</v>
      </c>
      <c r="DI220" s="32">
        <v>31</v>
      </c>
      <c r="DJ220" s="32">
        <v>25</v>
      </c>
      <c r="DK220" s="88">
        <f t="shared" si="342"/>
        <v>663</v>
      </c>
      <c r="DL220" s="32">
        <v>121</v>
      </c>
      <c r="DM220" s="32">
        <v>272</v>
      </c>
      <c r="DN220" s="32">
        <v>244</v>
      </c>
      <c r="DO220" s="32">
        <v>26</v>
      </c>
      <c r="DP220" s="32">
        <v>32</v>
      </c>
      <c r="DQ220" s="32">
        <v>61</v>
      </c>
      <c r="DR220" s="32">
        <v>54</v>
      </c>
      <c r="DS220" s="88">
        <f t="shared" si="343"/>
        <v>1135</v>
      </c>
      <c r="DT220" s="32">
        <v>22</v>
      </c>
      <c r="DU220" s="32">
        <v>258</v>
      </c>
      <c r="DV220" s="32">
        <v>711</v>
      </c>
      <c r="DW220" s="32">
        <v>144</v>
      </c>
      <c r="DX220" s="32">
        <v>1</v>
      </c>
      <c r="DY220" s="32">
        <v>3</v>
      </c>
      <c r="DZ220" s="32">
        <v>7</v>
      </c>
      <c r="EA220" s="88">
        <f t="shared" si="344"/>
        <v>31</v>
      </c>
      <c r="EB220" s="32">
        <v>5</v>
      </c>
      <c r="EC220" s="32">
        <v>15</v>
      </c>
      <c r="ED220" s="32">
        <v>11</v>
      </c>
      <c r="EF220" s="32">
        <v>1</v>
      </c>
      <c r="EG220" s="32">
        <v>2</v>
      </c>
      <c r="EH220" s="32">
        <v>2</v>
      </c>
      <c r="EI220" s="88">
        <f t="shared" si="345"/>
        <v>16</v>
      </c>
      <c r="EJ220" s="32">
        <v>9</v>
      </c>
      <c r="EK220" s="32">
        <v>4</v>
      </c>
      <c r="EL220" s="32">
        <v>2</v>
      </c>
      <c r="EM220" s="32">
        <v>1</v>
      </c>
      <c r="EQ220" s="88">
        <f t="shared" si="346"/>
        <v>0</v>
      </c>
      <c r="EV220" s="32">
        <v>3</v>
      </c>
      <c r="EW220" s="32">
        <v>4</v>
      </c>
      <c r="EX220" s="32">
        <v>5</v>
      </c>
      <c r="EY220" s="88">
        <f t="shared" si="347"/>
        <v>57</v>
      </c>
      <c r="EZ220" s="32">
        <v>0</v>
      </c>
      <c r="FA220" s="32">
        <v>37</v>
      </c>
      <c r="FB220" s="32">
        <v>19</v>
      </c>
      <c r="FC220" s="32">
        <v>1</v>
      </c>
      <c r="FG220" s="88">
        <f t="shared" si="348"/>
        <v>0</v>
      </c>
      <c r="FO220" s="88">
        <f t="shared" si="349"/>
        <v>0</v>
      </c>
      <c r="FW220" s="110">
        <f t="shared" si="350"/>
        <v>0</v>
      </c>
      <c r="GB220" s="110">
        <f t="shared" si="351"/>
        <v>3</v>
      </c>
      <c r="GC220" s="110">
        <f t="shared" si="352"/>
        <v>4</v>
      </c>
      <c r="GD220" s="110">
        <f t="shared" si="353"/>
        <v>5</v>
      </c>
      <c r="GE220" s="110">
        <f t="shared" si="354"/>
        <v>57</v>
      </c>
      <c r="GF220" s="110">
        <f t="shared" si="355"/>
        <v>0</v>
      </c>
      <c r="GG220" s="110">
        <f t="shared" si="356"/>
        <v>37</v>
      </c>
      <c r="GH220" s="110">
        <f t="shared" si="357"/>
        <v>19</v>
      </c>
      <c r="GI220" s="110">
        <f t="shared" si="358"/>
        <v>1</v>
      </c>
      <c r="GJ220" s="114">
        <f t="shared" si="322"/>
        <v>4.1933255048009127E-2</v>
      </c>
      <c r="GK220" s="90">
        <f t="shared" si="323"/>
        <v>0.10415570752235666</v>
      </c>
      <c r="GL220" s="92" t="s">
        <v>1670</v>
      </c>
      <c r="GM220" s="2" t="s">
        <v>2139</v>
      </c>
      <c r="GN220" s="92" t="s">
        <v>1895</v>
      </c>
      <c r="GO220" s="2" t="s">
        <v>1962</v>
      </c>
      <c r="GP220" s="2" t="s">
        <v>1962</v>
      </c>
      <c r="GQ220" s="2" t="s">
        <v>2220</v>
      </c>
      <c r="GR220" s="115">
        <v>1297</v>
      </c>
      <c r="GS220" s="31">
        <f t="shared" si="359"/>
        <v>38</v>
      </c>
      <c r="GT220" s="31">
        <f t="shared" si="360"/>
        <v>86</v>
      </c>
      <c r="GU220" s="31">
        <f t="shared" si="361"/>
        <v>95</v>
      </c>
      <c r="GV220" s="31">
        <f t="shared" si="362"/>
        <v>1829</v>
      </c>
      <c r="GW220" s="31">
        <f t="shared" si="363"/>
        <v>1136</v>
      </c>
      <c r="GX220" s="31">
        <f t="shared" si="364"/>
        <v>1681</v>
      </c>
    </row>
    <row r="221" spans="1:206" ht="15.75" hidden="1" customHeight="1" x14ac:dyDescent="0.25">
      <c r="A221" s="22" t="s">
        <v>1111</v>
      </c>
      <c r="B221" s="2" t="s">
        <v>200</v>
      </c>
      <c r="C221" s="116" t="s">
        <v>207</v>
      </c>
      <c r="D221" s="35" t="s">
        <v>200</v>
      </c>
      <c r="E221" s="117">
        <v>6</v>
      </c>
      <c r="F221" s="117">
        <v>40</v>
      </c>
      <c r="G221" s="117">
        <v>68</v>
      </c>
      <c r="H221" s="117">
        <v>114</v>
      </c>
      <c r="I221" s="95">
        <v>8</v>
      </c>
      <c r="J221" s="118">
        <v>2</v>
      </c>
      <c r="K221" s="118">
        <v>36</v>
      </c>
      <c r="L221" s="118">
        <v>69</v>
      </c>
      <c r="M221" s="118">
        <v>107</v>
      </c>
      <c r="N221" s="119">
        <v>25</v>
      </c>
      <c r="O221" s="119"/>
      <c r="P221" s="120">
        <v>92</v>
      </c>
      <c r="Q221" s="120">
        <v>100</v>
      </c>
      <c r="R221" s="120">
        <v>63</v>
      </c>
      <c r="S221" s="70">
        <f t="shared" si="305"/>
        <v>2.1739130434782608E-2</v>
      </c>
      <c r="T221" s="70">
        <f t="shared" si="306"/>
        <v>0.36</v>
      </c>
      <c r="U221" s="70">
        <f t="shared" si="307"/>
        <v>0.32156862745098042</v>
      </c>
      <c r="V221" s="70">
        <f t="shared" si="308"/>
        <v>0.49079754601226994</v>
      </c>
      <c r="W221" s="70">
        <f t="shared" si="309"/>
        <v>0.69841269841269837</v>
      </c>
      <c r="X221" s="121">
        <v>97</v>
      </c>
      <c r="Y221" s="121">
        <v>92</v>
      </c>
      <c r="Z221" s="121">
        <v>100</v>
      </c>
      <c r="AA221" s="121">
        <v>63</v>
      </c>
      <c r="AB221" s="121">
        <v>28</v>
      </c>
      <c r="AC221" s="121">
        <v>18</v>
      </c>
      <c r="AD221" s="17">
        <v>4</v>
      </c>
      <c r="AE221" s="17">
        <v>6</v>
      </c>
      <c r="AF221" s="100">
        <v>8</v>
      </c>
      <c r="AG221" s="101">
        <v>15</v>
      </c>
      <c r="AH221" s="101">
        <v>37</v>
      </c>
      <c r="AI221" s="101">
        <v>61</v>
      </c>
      <c r="AJ221" s="101">
        <v>9</v>
      </c>
      <c r="AK221" s="101">
        <f t="shared" si="310"/>
        <v>122</v>
      </c>
      <c r="AL221" s="101">
        <f t="shared" si="311"/>
        <v>21</v>
      </c>
      <c r="AM221" s="101">
        <v>30</v>
      </c>
      <c r="AN221" s="101"/>
      <c r="AO221" s="103">
        <v>3</v>
      </c>
      <c r="AP221" s="74">
        <f t="shared" si="312"/>
        <v>0.16304347826086957</v>
      </c>
      <c r="AQ221" s="74">
        <f t="shared" si="313"/>
        <v>0.37</v>
      </c>
      <c r="AR221" s="104">
        <f t="shared" si="314"/>
        <v>0.36078431372549019</v>
      </c>
      <c r="AS221" s="104">
        <f t="shared" si="315"/>
        <v>0.47239263803680981</v>
      </c>
      <c r="AT221" s="104">
        <f t="shared" si="316"/>
        <v>0.63492063492063489</v>
      </c>
      <c r="AU221" s="105">
        <v>72</v>
      </c>
      <c r="AV221" s="105">
        <v>93</v>
      </c>
      <c r="AW221" s="105">
        <v>58</v>
      </c>
      <c r="AX221" s="100">
        <v>8</v>
      </c>
      <c r="AY221" s="106">
        <v>133</v>
      </c>
      <c r="AZ221" s="106">
        <v>6</v>
      </c>
      <c r="BA221" s="106">
        <v>45</v>
      </c>
      <c r="BB221" s="106">
        <v>69</v>
      </c>
      <c r="BC221" s="106">
        <v>13</v>
      </c>
      <c r="BD221" s="107">
        <v>19</v>
      </c>
      <c r="BE221" s="108">
        <v>1</v>
      </c>
      <c r="BF221" s="82">
        <f t="shared" si="317"/>
        <v>0.10344827586206896</v>
      </c>
      <c r="BG221" s="82">
        <f t="shared" si="318"/>
        <v>0.4838709677419355</v>
      </c>
      <c r="BH221" s="83">
        <f t="shared" si="319"/>
        <v>0.452914798206278</v>
      </c>
      <c r="BI221" s="83">
        <f t="shared" si="320"/>
        <v>0.5757575757575758</v>
      </c>
      <c r="BJ221" s="83">
        <f t="shared" si="321"/>
        <v>0.69444444444444442</v>
      </c>
      <c r="BK221" s="2">
        <v>98</v>
      </c>
      <c r="BL221" s="2">
        <v>112</v>
      </c>
      <c r="BM221" s="2">
        <v>61</v>
      </c>
      <c r="BN221" s="2">
        <v>44</v>
      </c>
      <c r="BO221" s="2">
        <v>20</v>
      </c>
      <c r="BP221" s="2">
        <v>14</v>
      </c>
      <c r="BQ221" s="109">
        <v>5</v>
      </c>
      <c r="BR221" s="109">
        <v>9</v>
      </c>
      <c r="BS221" s="110">
        <v>7</v>
      </c>
      <c r="BT221" s="109">
        <v>17</v>
      </c>
      <c r="BU221" s="109">
        <v>35</v>
      </c>
      <c r="BV221" s="109">
        <v>73</v>
      </c>
      <c r="BW221" s="109">
        <v>7</v>
      </c>
      <c r="BX221" s="84">
        <f t="shared" si="325"/>
        <v>132</v>
      </c>
      <c r="BY221" s="111">
        <v>0</v>
      </c>
      <c r="BZ221" s="109">
        <v>18</v>
      </c>
      <c r="CA221" s="109">
        <v>7</v>
      </c>
      <c r="CB221" s="2">
        <v>1</v>
      </c>
      <c r="CC221" s="112">
        <f t="shared" si="326"/>
        <v>0.17346938775510204</v>
      </c>
      <c r="CD221" s="112">
        <f t="shared" si="327"/>
        <v>0.3125</v>
      </c>
      <c r="CE221" s="112">
        <f t="shared" si="328"/>
        <v>0.39483394833948338</v>
      </c>
      <c r="CF221" s="112">
        <f t="shared" si="329"/>
        <v>0.52023121387283233</v>
      </c>
      <c r="CG221" s="112">
        <f t="shared" si="330"/>
        <v>0.90163934426229508</v>
      </c>
      <c r="CH221" s="87">
        <f t="shared" si="331"/>
        <v>6</v>
      </c>
      <c r="CI221" s="31">
        <f t="shared" si="332"/>
        <v>7</v>
      </c>
      <c r="CJ221" s="31">
        <f t="shared" si="333"/>
        <v>0</v>
      </c>
      <c r="CK221" s="31">
        <f t="shared" si="334"/>
        <v>0</v>
      </c>
      <c r="CL221" s="31">
        <f t="shared" si="335"/>
        <v>0</v>
      </c>
      <c r="CM221" s="113">
        <f t="shared" si="336"/>
        <v>0</v>
      </c>
      <c r="CN221" s="31">
        <f t="shared" si="337"/>
        <v>0</v>
      </c>
      <c r="CO221" s="31">
        <f t="shared" si="338"/>
        <v>0</v>
      </c>
      <c r="CP221" s="31">
        <f t="shared" si="339"/>
        <v>0</v>
      </c>
      <c r="CQ221" s="31">
        <f t="shared" si="340"/>
        <v>0</v>
      </c>
      <c r="CU221" s="88">
        <f t="shared" si="324"/>
        <v>0</v>
      </c>
      <c r="DC221" s="88">
        <f t="shared" si="341"/>
        <v>0</v>
      </c>
      <c r="DH221" s="32">
        <v>1</v>
      </c>
      <c r="DI221" s="32">
        <v>5</v>
      </c>
      <c r="DK221" s="88">
        <f t="shared" si="342"/>
        <v>85</v>
      </c>
      <c r="DL221" s="32">
        <v>11</v>
      </c>
      <c r="DM221" s="32">
        <v>14</v>
      </c>
      <c r="DN221" s="32">
        <v>56</v>
      </c>
      <c r="DO221" s="32">
        <v>4</v>
      </c>
      <c r="DP221" s="32">
        <v>3</v>
      </c>
      <c r="DQ221" s="32">
        <v>3</v>
      </c>
      <c r="DR221" s="32">
        <v>3</v>
      </c>
      <c r="DS221" s="88">
        <f t="shared" si="343"/>
        <v>37</v>
      </c>
      <c r="DT221" s="32">
        <v>6</v>
      </c>
      <c r="DU221" s="32">
        <v>13</v>
      </c>
      <c r="DV221" s="32">
        <v>15</v>
      </c>
      <c r="DW221" s="32">
        <v>3</v>
      </c>
      <c r="DZ221" s="32">
        <v>3</v>
      </c>
      <c r="EA221" s="88">
        <f t="shared" si="344"/>
        <v>0</v>
      </c>
      <c r="EI221" s="88">
        <f t="shared" si="345"/>
        <v>0</v>
      </c>
      <c r="EQ221" s="88">
        <f t="shared" si="346"/>
        <v>0</v>
      </c>
      <c r="EV221" s="32">
        <v>1</v>
      </c>
      <c r="EW221" s="32">
        <v>1</v>
      </c>
      <c r="EX221" s="32">
        <v>1</v>
      </c>
      <c r="EY221" s="88">
        <f t="shared" si="347"/>
        <v>10</v>
      </c>
      <c r="EZ221" s="32">
        <v>0</v>
      </c>
      <c r="FA221" s="32">
        <v>8</v>
      </c>
      <c r="FB221" s="32">
        <v>2</v>
      </c>
      <c r="FC221" s="32">
        <v>0</v>
      </c>
      <c r="FG221" s="88">
        <f t="shared" si="348"/>
        <v>0</v>
      </c>
      <c r="FO221" s="88">
        <f t="shared" si="349"/>
        <v>0</v>
      </c>
      <c r="FW221" s="110">
        <f t="shared" si="350"/>
        <v>0</v>
      </c>
      <c r="GB221" s="110">
        <f t="shared" si="351"/>
        <v>1</v>
      </c>
      <c r="GC221" s="110">
        <f t="shared" si="352"/>
        <v>1</v>
      </c>
      <c r="GD221" s="110">
        <f t="shared" si="353"/>
        <v>1</v>
      </c>
      <c r="GE221" s="110">
        <f t="shared" si="354"/>
        <v>10</v>
      </c>
      <c r="GF221" s="110">
        <f t="shared" si="355"/>
        <v>0</v>
      </c>
      <c r="GG221" s="110">
        <f t="shared" si="356"/>
        <v>8</v>
      </c>
      <c r="GH221" s="110">
        <f t="shared" si="357"/>
        <v>2</v>
      </c>
      <c r="GI221" s="110">
        <f t="shared" si="358"/>
        <v>0</v>
      </c>
      <c r="GJ221" s="114">
        <f t="shared" si="322"/>
        <v>0.29098360655737715</v>
      </c>
      <c r="GK221" s="90">
        <f t="shared" si="323"/>
        <v>-7.5187969924812026E-3</v>
      </c>
      <c r="GL221" s="2" t="s">
        <v>1824</v>
      </c>
      <c r="GM221" s="2" t="s">
        <v>1378</v>
      </c>
      <c r="GN221" s="2" t="s">
        <v>2077</v>
      </c>
      <c r="GO221" s="92" t="s">
        <v>1745</v>
      </c>
      <c r="GP221" s="92" t="s">
        <v>1817</v>
      </c>
      <c r="GQ221" s="2" t="s">
        <v>2300</v>
      </c>
      <c r="GR221" s="115">
        <v>100</v>
      </c>
      <c r="GS221" s="31">
        <f t="shared" si="359"/>
        <v>4</v>
      </c>
      <c r="GT221" s="31">
        <f t="shared" si="360"/>
        <v>6</v>
      </c>
      <c r="GU221" s="31">
        <f t="shared" si="361"/>
        <v>8</v>
      </c>
      <c r="GV221" s="31">
        <f t="shared" si="362"/>
        <v>122</v>
      </c>
      <c r="GW221" s="31">
        <f t="shared" si="363"/>
        <v>78</v>
      </c>
      <c r="GX221" s="31">
        <f t="shared" si="364"/>
        <v>105</v>
      </c>
    </row>
    <row r="222" spans="1:206" ht="15.75" hidden="1" customHeight="1" x14ac:dyDescent="0.25">
      <c r="A222" s="22" t="s">
        <v>1111</v>
      </c>
      <c r="B222" s="2" t="s">
        <v>200</v>
      </c>
      <c r="C222" s="116" t="s">
        <v>208</v>
      </c>
      <c r="D222" s="35" t="s">
        <v>200</v>
      </c>
      <c r="E222" s="117">
        <v>36</v>
      </c>
      <c r="F222" s="117">
        <v>68</v>
      </c>
      <c r="G222" s="117">
        <v>103</v>
      </c>
      <c r="H222" s="117">
        <v>207</v>
      </c>
      <c r="I222" s="95">
        <v>14</v>
      </c>
      <c r="J222" s="118">
        <v>16</v>
      </c>
      <c r="K222" s="118">
        <v>69</v>
      </c>
      <c r="L222" s="118">
        <v>110</v>
      </c>
      <c r="M222" s="118">
        <v>195</v>
      </c>
      <c r="N222" s="119">
        <v>49</v>
      </c>
      <c r="O222" s="119">
        <v>1</v>
      </c>
      <c r="P222" s="120">
        <v>113</v>
      </c>
      <c r="Q222" s="120">
        <v>140</v>
      </c>
      <c r="R222" s="120">
        <v>114</v>
      </c>
      <c r="S222" s="70">
        <f t="shared" si="305"/>
        <v>0.1415929203539823</v>
      </c>
      <c r="T222" s="70">
        <f t="shared" si="306"/>
        <v>0.49285714285714288</v>
      </c>
      <c r="U222" s="70">
        <f t="shared" si="307"/>
        <v>0.39782016348773841</v>
      </c>
      <c r="V222" s="70">
        <f t="shared" si="308"/>
        <v>0.51181102362204722</v>
      </c>
      <c r="W222" s="70">
        <f t="shared" si="309"/>
        <v>0.53508771929824561</v>
      </c>
      <c r="X222" s="121">
        <v>140</v>
      </c>
      <c r="Y222" s="121">
        <v>113</v>
      </c>
      <c r="Z222" s="121">
        <v>140</v>
      </c>
      <c r="AA222" s="121">
        <v>114</v>
      </c>
      <c r="AB222" s="121">
        <v>33</v>
      </c>
      <c r="AC222" s="121">
        <v>29</v>
      </c>
      <c r="AD222" s="17">
        <v>8</v>
      </c>
      <c r="AE222" s="17">
        <v>13</v>
      </c>
      <c r="AF222" s="100">
        <v>15</v>
      </c>
      <c r="AG222" s="101">
        <v>22</v>
      </c>
      <c r="AH222" s="101">
        <v>72</v>
      </c>
      <c r="AI222" s="101">
        <v>110</v>
      </c>
      <c r="AJ222" s="101">
        <v>14</v>
      </c>
      <c r="AK222" s="101">
        <f t="shared" si="310"/>
        <v>218</v>
      </c>
      <c r="AL222" s="101">
        <f t="shared" si="311"/>
        <v>29</v>
      </c>
      <c r="AM222" s="101">
        <v>43</v>
      </c>
      <c r="AN222" s="101"/>
      <c r="AO222" s="103">
        <v>5</v>
      </c>
      <c r="AP222" s="74">
        <f t="shared" si="312"/>
        <v>0.19469026548672566</v>
      </c>
      <c r="AQ222" s="74">
        <f t="shared" si="313"/>
        <v>0.51428571428571423</v>
      </c>
      <c r="AR222" s="104">
        <f t="shared" si="314"/>
        <v>0.4768392370572207</v>
      </c>
      <c r="AS222" s="104">
        <f t="shared" si="315"/>
        <v>0.60236220472440949</v>
      </c>
      <c r="AT222" s="104">
        <f t="shared" si="316"/>
        <v>0.71052631578947367</v>
      </c>
      <c r="AU222" s="105">
        <v>118</v>
      </c>
      <c r="AV222" s="105">
        <v>150</v>
      </c>
      <c r="AW222" s="105">
        <v>88</v>
      </c>
      <c r="AX222" s="100">
        <v>14</v>
      </c>
      <c r="AY222" s="106">
        <v>244</v>
      </c>
      <c r="AZ222" s="106">
        <v>31</v>
      </c>
      <c r="BA222" s="106">
        <v>81</v>
      </c>
      <c r="BB222" s="106">
        <v>115</v>
      </c>
      <c r="BC222" s="106">
        <v>17</v>
      </c>
      <c r="BD222" s="107">
        <v>28</v>
      </c>
      <c r="BE222" s="122"/>
      <c r="BF222" s="82">
        <f t="shared" si="317"/>
        <v>0.35227272727272729</v>
      </c>
      <c r="BG222" s="82">
        <f t="shared" si="318"/>
        <v>0.54</v>
      </c>
      <c r="BH222" s="83">
        <f t="shared" si="319"/>
        <v>0.5589887640449438</v>
      </c>
      <c r="BI222" s="83">
        <f t="shared" si="320"/>
        <v>0.62686567164179108</v>
      </c>
      <c r="BJ222" s="83">
        <f t="shared" si="321"/>
        <v>0.73728813559322037</v>
      </c>
      <c r="BK222" s="2">
        <v>88</v>
      </c>
      <c r="BL222" s="2">
        <v>133</v>
      </c>
      <c r="BM222" s="2">
        <v>91</v>
      </c>
      <c r="BN222" s="2">
        <v>69</v>
      </c>
      <c r="BO222" s="2">
        <v>19</v>
      </c>
      <c r="BP222" s="2">
        <v>36</v>
      </c>
      <c r="BQ222" s="109">
        <v>6</v>
      </c>
      <c r="BR222" s="109">
        <v>13</v>
      </c>
      <c r="BS222" s="110">
        <v>10</v>
      </c>
      <c r="BT222" s="109">
        <v>17</v>
      </c>
      <c r="BU222" s="109">
        <v>65</v>
      </c>
      <c r="BV222" s="109">
        <v>114</v>
      </c>
      <c r="BW222" s="109">
        <v>13</v>
      </c>
      <c r="BX222" s="84">
        <f t="shared" si="325"/>
        <v>209</v>
      </c>
      <c r="BY222" s="111">
        <v>2</v>
      </c>
      <c r="BZ222" s="109">
        <v>25</v>
      </c>
      <c r="CA222" s="109">
        <v>13</v>
      </c>
      <c r="CB222" s="2">
        <v>2</v>
      </c>
      <c r="CC222" s="112">
        <f t="shared" si="326"/>
        <v>0.19318181818181818</v>
      </c>
      <c r="CD222" s="112">
        <f t="shared" si="327"/>
        <v>0.48872180451127817</v>
      </c>
      <c r="CE222" s="112">
        <f t="shared" si="328"/>
        <v>0.54807692307692313</v>
      </c>
      <c r="CF222" s="112">
        <f t="shared" si="329"/>
        <v>0.6875</v>
      </c>
      <c r="CG222" s="112">
        <f t="shared" si="330"/>
        <v>0.97802197802197799</v>
      </c>
      <c r="CH222" s="87">
        <f t="shared" si="331"/>
        <v>2</v>
      </c>
      <c r="CI222" s="31">
        <f t="shared" si="332"/>
        <v>-6</v>
      </c>
      <c r="CJ222" s="31">
        <f t="shared" si="333"/>
        <v>0</v>
      </c>
      <c r="CK222" s="31">
        <f t="shared" si="334"/>
        <v>0</v>
      </c>
      <c r="CL222" s="31">
        <f t="shared" si="335"/>
        <v>0</v>
      </c>
      <c r="CM222" s="113">
        <f t="shared" si="336"/>
        <v>0</v>
      </c>
      <c r="CN222" s="31">
        <f t="shared" si="337"/>
        <v>0</v>
      </c>
      <c r="CO222" s="31">
        <f t="shared" si="338"/>
        <v>0</v>
      </c>
      <c r="CP222" s="31">
        <f t="shared" si="339"/>
        <v>0</v>
      </c>
      <c r="CQ222" s="31">
        <f t="shared" si="340"/>
        <v>0</v>
      </c>
      <c r="CU222" s="88">
        <f t="shared" si="324"/>
        <v>0</v>
      </c>
      <c r="DC222" s="88">
        <f t="shared" si="341"/>
        <v>0</v>
      </c>
      <c r="DH222" s="32">
        <v>1</v>
      </c>
      <c r="DI222" s="32">
        <v>4</v>
      </c>
      <c r="DJ222" s="32">
        <v>4</v>
      </c>
      <c r="DK222" s="88">
        <f t="shared" si="342"/>
        <v>59</v>
      </c>
      <c r="DL222" s="32">
        <v>8</v>
      </c>
      <c r="DM222" s="32">
        <v>34</v>
      </c>
      <c r="DN222" s="32">
        <v>16</v>
      </c>
      <c r="DO222" s="32">
        <v>1</v>
      </c>
      <c r="DP222" s="32">
        <v>5</v>
      </c>
      <c r="DQ222" s="32">
        <v>9</v>
      </c>
      <c r="DR222" s="32">
        <v>6</v>
      </c>
      <c r="DS222" s="88">
        <f t="shared" si="343"/>
        <v>150</v>
      </c>
      <c r="DT222" s="32">
        <v>9</v>
      </c>
      <c r="DU222" s="32">
        <v>31</v>
      </c>
      <c r="DV222" s="32">
        <v>98</v>
      </c>
      <c r="DW222" s="32">
        <v>12</v>
      </c>
      <c r="EA222" s="88">
        <f t="shared" si="344"/>
        <v>0</v>
      </c>
      <c r="EI222" s="88">
        <f t="shared" si="345"/>
        <v>0</v>
      </c>
      <c r="EQ222" s="88">
        <f t="shared" si="346"/>
        <v>0</v>
      </c>
      <c r="EY222" s="88">
        <f t="shared" si="347"/>
        <v>0</v>
      </c>
      <c r="FG222" s="88">
        <f t="shared" si="348"/>
        <v>0</v>
      </c>
      <c r="FO222" s="88">
        <f t="shared" si="349"/>
        <v>0</v>
      </c>
      <c r="FW222" s="110">
        <f t="shared" si="350"/>
        <v>0</v>
      </c>
      <c r="GB222" s="110">
        <f t="shared" si="351"/>
        <v>0</v>
      </c>
      <c r="GC222" s="110">
        <f t="shared" si="352"/>
        <v>0</v>
      </c>
      <c r="GD222" s="110">
        <f t="shared" si="353"/>
        <v>0</v>
      </c>
      <c r="GE222" s="110">
        <f t="shared" si="354"/>
        <v>0</v>
      </c>
      <c r="GF222" s="110">
        <f t="shared" si="355"/>
        <v>0</v>
      </c>
      <c r="GG222" s="110">
        <f t="shared" si="356"/>
        <v>0</v>
      </c>
      <c r="GH222" s="110">
        <f t="shared" si="357"/>
        <v>0</v>
      </c>
      <c r="GI222" s="110">
        <f t="shared" si="358"/>
        <v>0</v>
      </c>
      <c r="GJ222" s="114">
        <f t="shared" si="322"/>
        <v>0.82777877859845073</v>
      </c>
      <c r="GK222" s="90">
        <f t="shared" si="323"/>
        <v>-0.14344262295081966</v>
      </c>
      <c r="GL222" s="92" t="s">
        <v>1392</v>
      </c>
      <c r="GM222" s="92" t="s">
        <v>1598</v>
      </c>
      <c r="GN222" s="2" t="s">
        <v>1589</v>
      </c>
      <c r="GO222" s="2" t="s">
        <v>1838</v>
      </c>
      <c r="GP222" s="2" t="s">
        <v>1467</v>
      </c>
      <c r="GQ222" s="2" t="s">
        <v>1377</v>
      </c>
      <c r="GR222" s="115">
        <v>119</v>
      </c>
      <c r="GS222" s="31">
        <f t="shared" si="359"/>
        <v>6</v>
      </c>
      <c r="GT222" s="31">
        <f t="shared" si="360"/>
        <v>10</v>
      </c>
      <c r="GU222" s="31">
        <f t="shared" si="361"/>
        <v>13</v>
      </c>
      <c r="GV222" s="31">
        <f t="shared" si="362"/>
        <v>209</v>
      </c>
      <c r="GW222" s="31">
        <f t="shared" si="363"/>
        <v>127</v>
      </c>
      <c r="GX222" s="31">
        <f t="shared" si="364"/>
        <v>192</v>
      </c>
    </row>
    <row r="223" spans="1:206" ht="15.75" hidden="1" customHeight="1" x14ac:dyDescent="0.25">
      <c r="A223" s="22" t="s">
        <v>1114</v>
      </c>
      <c r="B223" s="2" t="s">
        <v>209</v>
      </c>
      <c r="C223" s="116" t="s">
        <v>210</v>
      </c>
      <c r="D223" s="35" t="s">
        <v>209</v>
      </c>
      <c r="E223" s="117">
        <v>33</v>
      </c>
      <c r="F223" s="117">
        <v>70</v>
      </c>
      <c r="G223" s="117">
        <v>53</v>
      </c>
      <c r="H223" s="117">
        <v>156</v>
      </c>
      <c r="I223" s="95">
        <v>9</v>
      </c>
      <c r="J223" s="118">
        <v>14</v>
      </c>
      <c r="K223" s="118">
        <v>54</v>
      </c>
      <c r="L223" s="118">
        <v>46</v>
      </c>
      <c r="M223" s="118">
        <v>114</v>
      </c>
      <c r="N223" s="119">
        <v>3</v>
      </c>
      <c r="O223" s="119">
        <v>11</v>
      </c>
      <c r="P223" s="120">
        <v>94</v>
      </c>
      <c r="Q223" s="120">
        <v>90</v>
      </c>
      <c r="R223" s="120">
        <v>89</v>
      </c>
      <c r="S223" s="70">
        <f t="shared" si="305"/>
        <v>0.14893617021276595</v>
      </c>
      <c r="T223" s="70">
        <f t="shared" si="306"/>
        <v>0.6</v>
      </c>
      <c r="U223" s="70">
        <f t="shared" si="307"/>
        <v>0.40659340659340659</v>
      </c>
      <c r="V223" s="70">
        <f t="shared" si="308"/>
        <v>0.54189944134078216</v>
      </c>
      <c r="W223" s="70">
        <f t="shared" si="309"/>
        <v>0.48314606741573035</v>
      </c>
      <c r="X223" s="121">
        <v>96</v>
      </c>
      <c r="Y223" s="121">
        <v>94</v>
      </c>
      <c r="Z223" s="121">
        <v>90</v>
      </c>
      <c r="AA223" s="121">
        <v>89</v>
      </c>
      <c r="AB223" s="121">
        <v>26</v>
      </c>
      <c r="AC223" s="121">
        <v>26</v>
      </c>
      <c r="AD223" s="17">
        <v>6</v>
      </c>
      <c r="AE223" s="17">
        <v>7</v>
      </c>
      <c r="AF223" s="100">
        <v>7</v>
      </c>
      <c r="AG223" s="101">
        <v>10</v>
      </c>
      <c r="AH223" s="101">
        <v>34</v>
      </c>
      <c r="AI223" s="101">
        <v>39</v>
      </c>
      <c r="AJ223" s="101">
        <v>2</v>
      </c>
      <c r="AK223" s="101">
        <f t="shared" si="310"/>
        <v>85</v>
      </c>
      <c r="AL223" s="101">
        <f t="shared" si="311"/>
        <v>7</v>
      </c>
      <c r="AM223" s="101">
        <v>9</v>
      </c>
      <c r="AN223" s="102">
        <v>11</v>
      </c>
      <c r="AO223" s="103">
        <v>16</v>
      </c>
      <c r="AP223" s="74">
        <f t="shared" si="312"/>
        <v>0.10638297872340426</v>
      </c>
      <c r="AQ223" s="74">
        <f t="shared" si="313"/>
        <v>0.37777777777777777</v>
      </c>
      <c r="AR223" s="104">
        <f t="shared" si="314"/>
        <v>0.2783882783882784</v>
      </c>
      <c r="AS223" s="104">
        <f t="shared" si="315"/>
        <v>0.36871508379888268</v>
      </c>
      <c r="AT223" s="104">
        <f t="shared" si="316"/>
        <v>0.3595505617977528</v>
      </c>
      <c r="AU223" s="105">
        <v>95</v>
      </c>
      <c r="AV223" s="105">
        <v>120</v>
      </c>
      <c r="AW223" s="105">
        <v>63</v>
      </c>
      <c r="AX223" s="100">
        <v>6</v>
      </c>
      <c r="AY223" s="106">
        <v>77</v>
      </c>
      <c r="AZ223" s="106">
        <v>6</v>
      </c>
      <c r="BA223" s="106">
        <v>34</v>
      </c>
      <c r="BB223" s="106">
        <v>36</v>
      </c>
      <c r="BC223" s="106">
        <v>1</v>
      </c>
      <c r="BD223" s="107">
        <v>10</v>
      </c>
      <c r="BE223" s="108">
        <v>8</v>
      </c>
      <c r="BF223" s="82">
        <f t="shared" si="317"/>
        <v>9.5238095238095233E-2</v>
      </c>
      <c r="BG223" s="82">
        <f t="shared" si="318"/>
        <v>0.28333333333333333</v>
      </c>
      <c r="BH223" s="83">
        <f t="shared" si="319"/>
        <v>0.23741007194244604</v>
      </c>
      <c r="BI223" s="83">
        <f t="shared" si="320"/>
        <v>0.27906976744186046</v>
      </c>
      <c r="BJ223" s="83">
        <f t="shared" si="321"/>
        <v>0.27368421052631581</v>
      </c>
      <c r="BK223" s="2">
        <v>60</v>
      </c>
      <c r="BL223" s="2">
        <v>84</v>
      </c>
      <c r="BM223" s="2">
        <v>60</v>
      </c>
      <c r="BN223" s="2">
        <v>32</v>
      </c>
      <c r="BO223" s="2">
        <v>25</v>
      </c>
      <c r="BP223" s="2">
        <v>25</v>
      </c>
      <c r="BQ223" s="109">
        <v>4</v>
      </c>
      <c r="BR223" s="109">
        <v>5</v>
      </c>
      <c r="BS223" s="110">
        <v>5</v>
      </c>
      <c r="BT223" s="109">
        <v>0</v>
      </c>
      <c r="BU223" s="109">
        <v>29</v>
      </c>
      <c r="BV223" s="109">
        <v>40</v>
      </c>
      <c r="BW223" s="109">
        <v>1</v>
      </c>
      <c r="BX223" s="84">
        <f t="shared" si="325"/>
        <v>70</v>
      </c>
      <c r="BY223" s="111">
        <v>4</v>
      </c>
      <c r="BZ223" s="109">
        <v>6</v>
      </c>
      <c r="CA223" s="109">
        <v>1</v>
      </c>
      <c r="CB223" s="2">
        <v>10</v>
      </c>
      <c r="CC223" s="112">
        <f t="shared" si="326"/>
        <v>0</v>
      </c>
      <c r="CD223" s="112">
        <f t="shared" si="327"/>
        <v>0.34523809523809523</v>
      </c>
      <c r="CE223" s="112">
        <f t="shared" si="328"/>
        <v>0.30882352941176472</v>
      </c>
      <c r="CF223" s="112">
        <f t="shared" si="329"/>
        <v>0.4375</v>
      </c>
      <c r="CG223" s="112">
        <f t="shared" si="330"/>
        <v>0.56666666666666665</v>
      </c>
      <c r="CH223" s="87">
        <f t="shared" si="331"/>
        <v>26</v>
      </c>
      <c r="CI223" s="31">
        <f t="shared" si="332"/>
        <v>35</v>
      </c>
      <c r="CJ223" s="31">
        <f t="shared" si="333"/>
        <v>0</v>
      </c>
      <c r="CK223" s="31">
        <f t="shared" si="334"/>
        <v>0</v>
      </c>
      <c r="CL223" s="31">
        <f t="shared" si="335"/>
        <v>0</v>
      </c>
      <c r="CM223" s="113">
        <f t="shared" si="336"/>
        <v>0</v>
      </c>
      <c r="CN223" s="31">
        <f t="shared" si="337"/>
        <v>0</v>
      </c>
      <c r="CO223" s="31">
        <f t="shared" si="338"/>
        <v>0</v>
      </c>
      <c r="CP223" s="31">
        <f t="shared" si="339"/>
        <v>0</v>
      </c>
      <c r="CQ223" s="31">
        <f t="shared" si="340"/>
        <v>0</v>
      </c>
      <c r="CU223" s="88">
        <f t="shared" si="324"/>
        <v>0</v>
      </c>
      <c r="DC223" s="88">
        <f t="shared" si="341"/>
        <v>0</v>
      </c>
      <c r="DK223" s="88">
        <f t="shared" si="342"/>
        <v>0</v>
      </c>
      <c r="DP223" s="32">
        <v>3</v>
      </c>
      <c r="DQ223" s="32">
        <v>4</v>
      </c>
      <c r="DR223" s="32">
        <v>4</v>
      </c>
      <c r="DS223" s="88">
        <f t="shared" si="343"/>
        <v>55</v>
      </c>
      <c r="DT223" s="32">
        <v>0</v>
      </c>
      <c r="DU223" s="32">
        <v>22</v>
      </c>
      <c r="DV223" s="32">
        <v>32</v>
      </c>
      <c r="DW223" s="32">
        <v>1</v>
      </c>
      <c r="DX223" s="32">
        <v>1</v>
      </c>
      <c r="DY223" s="32">
        <v>1</v>
      </c>
      <c r="DZ223" s="32">
        <v>1</v>
      </c>
      <c r="EA223" s="88">
        <f t="shared" si="344"/>
        <v>15</v>
      </c>
      <c r="EC223" s="32">
        <v>7</v>
      </c>
      <c r="ED223" s="32">
        <v>8</v>
      </c>
      <c r="EI223" s="88">
        <f t="shared" si="345"/>
        <v>0</v>
      </c>
      <c r="EQ223" s="88">
        <f t="shared" si="346"/>
        <v>0</v>
      </c>
      <c r="EY223" s="88">
        <f t="shared" si="347"/>
        <v>0</v>
      </c>
      <c r="FG223" s="88">
        <f t="shared" si="348"/>
        <v>0</v>
      </c>
      <c r="FO223" s="88">
        <f t="shared" si="349"/>
        <v>0</v>
      </c>
      <c r="FW223" s="110">
        <f t="shared" si="350"/>
        <v>0</v>
      </c>
      <c r="GB223" s="110">
        <f t="shared" si="351"/>
        <v>0</v>
      </c>
      <c r="GC223" s="110">
        <f t="shared" si="352"/>
        <v>0</v>
      </c>
      <c r="GD223" s="110">
        <f t="shared" si="353"/>
        <v>0</v>
      </c>
      <c r="GE223" s="110">
        <f t="shared" si="354"/>
        <v>0</v>
      </c>
      <c r="GF223" s="110">
        <f t="shared" si="355"/>
        <v>0</v>
      </c>
      <c r="GG223" s="110">
        <f t="shared" si="356"/>
        <v>0</v>
      </c>
      <c r="GH223" s="110">
        <f t="shared" si="357"/>
        <v>0</v>
      </c>
      <c r="GI223" s="110">
        <f t="shared" si="358"/>
        <v>0</v>
      </c>
      <c r="GJ223" s="114">
        <f t="shared" si="322"/>
        <v>0.1728682170542635</v>
      </c>
      <c r="GK223" s="90">
        <f t="shared" si="323"/>
        <v>-9.0909090909090912E-2</v>
      </c>
      <c r="GL223" s="92" t="s">
        <v>1450</v>
      </c>
      <c r="GM223" s="92" t="s">
        <v>1440</v>
      </c>
      <c r="GN223" s="92" t="s">
        <v>2215</v>
      </c>
      <c r="GO223" s="92" t="s">
        <v>2218</v>
      </c>
      <c r="GP223" s="92" t="s">
        <v>1480</v>
      </c>
      <c r="GQ223" s="2" t="s">
        <v>2099</v>
      </c>
      <c r="GR223" s="115">
        <v>88</v>
      </c>
      <c r="GS223" s="31">
        <f t="shared" si="359"/>
        <v>4</v>
      </c>
      <c r="GT223" s="31">
        <f t="shared" si="360"/>
        <v>5</v>
      </c>
      <c r="GU223" s="31">
        <f t="shared" si="361"/>
        <v>5</v>
      </c>
      <c r="GV223" s="31">
        <f t="shared" si="362"/>
        <v>70</v>
      </c>
      <c r="GW223" s="31">
        <f t="shared" si="363"/>
        <v>41</v>
      </c>
      <c r="GX223" s="31">
        <f t="shared" si="364"/>
        <v>70</v>
      </c>
    </row>
    <row r="224" spans="1:206" ht="15.75" hidden="1" customHeight="1" x14ac:dyDescent="0.25">
      <c r="A224" s="22" t="s">
        <v>1114</v>
      </c>
      <c r="B224" s="2" t="s">
        <v>209</v>
      </c>
      <c r="C224" s="116" t="s">
        <v>211</v>
      </c>
      <c r="D224" s="35" t="s">
        <v>209</v>
      </c>
      <c r="E224" s="117">
        <v>110</v>
      </c>
      <c r="F224" s="117">
        <v>415</v>
      </c>
      <c r="G224" s="117">
        <v>704</v>
      </c>
      <c r="H224" s="117">
        <v>1229</v>
      </c>
      <c r="I224" s="95">
        <v>68</v>
      </c>
      <c r="J224" s="118">
        <v>150</v>
      </c>
      <c r="K224" s="118">
        <v>426</v>
      </c>
      <c r="L224" s="118">
        <v>735</v>
      </c>
      <c r="M224" s="118">
        <v>1311</v>
      </c>
      <c r="N224" s="119">
        <v>168</v>
      </c>
      <c r="O224" s="119">
        <v>44</v>
      </c>
      <c r="P224" s="120">
        <v>1067</v>
      </c>
      <c r="Q224" s="120">
        <v>1378</v>
      </c>
      <c r="R224" s="120">
        <v>1018</v>
      </c>
      <c r="S224" s="70">
        <f t="shared" si="305"/>
        <v>0.14058106841611998</v>
      </c>
      <c r="T224" s="70">
        <f t="shared" si="306"/>
        <v>0.30914368650217705</v>
      </c>
      <c r="U224" s="70">
        <f t="shared" si="307"/>
        <v>0.33006064106266242</v>
      </c>
      <c r="V224" s="70">
        <f t="shared" si="308"/>
        <v>0.414440734557596</v>
      </c>
      <c r="W224" s="70">
        <f t="shared" si="309"/>
        <v>0.55697445972495085</v>
      </c>
      <c r="X224" s="121">
        <v>1347</v>
      </c>
      <c r="Y224" s="121">
        <v>1067</v>
      </c>
      <c r="Z224" s="121">
        <v>1378</v>
      </c>
      <c r="AA224" s="121">
        <v>1018</v>
      </c>
      <c r="AB224" s="121">
        <v>348</v>
      </c>
      <c r="AC224" s="121">
        <v>304</v>
      </c>
      <c r="AD224" s="17">
        <v>26</v>
      </c>
      <c r="AE224" s="17">
        <v>55</v>
      </c>
      <c r="AF224" s="100">
        <v>75</v>
      </c>
      <c r="AG224" s="101">
        <v>125</v>
      </c>
      <c r="AH224" s="101">
        <v>474</v>
      </c>
      <c r="AI224" s="101">
        <v>734</v>
      </c>
      <c r="AJ224" s="101">
        <v>47</v>
      </c>
      <c r="AK224" s="101">
        <f t="shared" si="310"/>
        <v>1380</v>
      </c>
      <c r="AL224" s="101">
        <f t="shared" si="311"/>
        <v>191</v>
      </c>
      <c r="AM224" s="101">
        <v>238</v>
      </c>
      <c r="AN224" s="102">
        <v>38</v>
      </c>
      <c r="AO224" s="103">
        <v>85</v>
      </c>
      <c r="AP224" s="74">
        <f t="shared" si="312"/>
        <v>0.11715089034676664</v>
      </c>
      <c r="AQ224" s="74">
        <f t="shared" si="313"/>
        <v>0.34397677793904208</v>
      </c>
      <c r="AR224" s="104">
        <f t="shared" si="314"/>
        <v>0.32977187409760322</v>
      </c>
      <c r="AS224" s="104">
        <f t="shared" si="315"/>
        <v>0.42445742904841405</v>
      </c>
      <c r="AT224" s="104">
        <f t="shared" si="316"/>
        <v>0.53339882121807469</v>
      </c>
      <c r="AU224" s="105">
        <v>1078</v>
      </c>
      <c r="AV224" s="105">
        <v>1409</v>
      </c>
      <c r="AW224" s="105">
        <v>1095</v>
      </c>
      <c r="AX224" s="100">
        <v>84</v>
      </c>
      <c r="AY224" s="106">
        <v>1472</v>
      </c>
      <c r="AZ224" s="106">
        <v>145</v>
      </c>
      <c r="BA224" s="106">
        <v>456</v>
      </c>
      <c r="BB224" s="106">
        <v>838</v>
      </c>
      <c r="BC224" s="106">
        <v>33</v>
      </c>
      <c r="BD224" s="107">
        <v>188</v>
      </c>
      <c r="BE224" s="108">
        <v>55</v>
      </c>
      <c r="BF224" s="82">
        <f t="shared" si="317"/>
        <v>0.13242009132420091</v>
      </c>
      <c r="BG224" s="82">
        <f t="shared" si="318"/>
        <v>0.32363378282469835</v>
      </c>
      <c r="BH224" s="83">
        <f t="shared" si="319"/>
        <v>0.34924623115577891</v>
      </c>
      <c r="BI224" s="83">
        <f t="shared" si="320"/>
        <v>0.44471250502613591</v>
      </c>
      <c r="BJ224" s="83">
        <f t="shared" si="321"/>
        <v>0.60296846011131722</v>
      </c>
      <c r="BK224" s="2">
        <v>1098</v>
      </c>
      <c r="BL224" s="2">
        <v>1471</v>
      </c>
      <c r="BM224" s="2">
        <v>1104</v>
      </c>
      <c r="BN224" s="2">
        <v>761</v>
      </c>
      <c r="BO224" s="2">
        <v>366</v>
      </c>
      <c r="BP224" s="2">
        <v>314</v>
      </c>
      <c r="BQ224" s="109">
        <v>33</v>
      </c>
      <c r="BR224" s="109">
        <v>99</v>
      </c>
      <c r="BS224" s="110">
        <v>84</v>
      </c>
      <c r="BT224" s="109">
        <v>132</v>
      </c>
      <c r="BU224" s="109">
        <v>588</v>
      </c>
      <c r="BV224" s="109">
        <v>977</v>
      </c>
      <c r="BW224" s="109">
        <v>47</v>
      </c>
      <c r="BX224" s="84">
        <f t="shared" si="325"/>
        <v>1744</v>
      </c>
      <c r="BY224" s="111">
        <v>22</v>
      </c>
      <c r="BZ224" s="109">
        <v>194</v>
      </c>
      <c r="CA224" s="109">
        <v>48</v>
      </c>
      <c r="CB224" s="2">
        <v>75</v>
      </c>
      <c r="CC224" s="112">
        <f t="shared" si="326"/>
        <v>0.12021857923497267</v>
      </c>
      <c r="CD224" s="112">
        <f t="shared" si="327"/>
        <v>0.39972807613868117</v>
      </c>
      <c r="CE224" s="112">
        <f t="shared" si="328"/>
        <v>0.40920228695888922</v>
      </c>
      <c r="CF224" s="112">
        <f t="shared" si="329"/>
        <v>0.53242718446601944</v>
      </c>
      <c r="CG224" s="112">
        <f t="shared" si="330"/>
        <v>0.70923913043478259</v>
      </c>
      <c r="CH224" s="87">
        <f t="shared" si="331"/>
        <v>321</v>
      </c>
      <c r="CI224" s="31">
        <f t="shared" si="332"/>
        <v>418</v>
      </c>
      <c r="CJ224" s="31">
        <f t="shared" si="333"/>
        <v>9</v>
      </c>
      <c r="CK224" s="31">
        <f t="shared" si="334"/>
        <v>22</v>
      </c>
      <c r="CL224" s="31">
        <f t="shared" si="335"/>
        <v>32</v>
      </c>
      <c r="CM224" s="113">
        <f t="shared" si="336"/>
        <v>267</v>
      </c>
      <c r="CN224" s="31">
        <f t="shared" si="337"/>
        <v>57</v>
      </c>
      <c r="CO224" s="31">
        <f t="shared" si="338"/>
        <v>109</v>
      </c>
      <c r="CP224" s="31">
        <f t="shared" si="339"/>
        <v>85</v>
      </c>
      <c r="CQ224" s="31">
        <f t="shared" si="340"/>
        <v>16</v>
      </c>
      <c r="CR224" s="32">
        <v>8</v>
      </c>
      <c r="CS224" s="32">
        <v>20</v>
      </c>
      <c r="CT224" s="32">
        <v>30</v>
      </c>
      <c r="CU224" s="88">
        <f t="shared" si="324"/>
        <v>231</v>
      </c>
      <c r="CV224" s="32">
        <v>51</v>
      </c>
      <c r="CW224" s="32">
        <v>102</v>
      </c>
      <c r="CX224" s="32">
        <v>62</v>
      </c>
      <c r="CY224" s="32">
        <v>16</v>
      </c>
      <c r="CZ224" s="32">
        <v>1</v>
      </c>
      <c r="DA224" s="32">
        <v>2</v>
      </c>
      <c r="DB224" s="32">
        <v>2</v>
      </c>
      <c r="DC224" s="88">
        <f t="shared" si="341"/>
        <v>36</v>
      </c>
      <c r="DD224" s="32">
        <v>6</v>
      </c>
      <c r="DE224" s="32">
        <v>7</v>
      </c>
      <c r="DF224" s="32">
        <v>23</v>
      </c>
      <c r="DG224" s="32">
        <v>0</v>
      </c>
      <c r="DH224" s="32">
        <v>1</v>
      </c>
      <c r="DI224" s="32">
        <v>12</v>
      </c>
      <c r="DJ224" s="32">
        <v>6</v>
      </c>
      <c r="DK224" s="88">
        <f t="shared" si="342"/>
        <v>241</v>
      </c>
      <c r="DL224" s="32">
        <v>40</v>
      </c>
      <c r="DM224" s="32">
        <v>115</v>
      </c>
      <c r="DN224" s="32">
        <v>80</v>
      </c>
      <c r="DO224" s="32">
        <v>6</v>
      </c>
      <c r="DP224" s="32">
        <v>19</v>
      </c>
      <c r="DQ224" s="32">
        <v>49</v>
      </c>
      <c r="DR224" s="32">
        <v>35</v>
      </c>
      <c r="DS224" s="88">
        <f t="shared" si="343"/>
        <v>992</v>
      </c>
      <c r="DT224" s="32">
        <v>1</v>
      </c>
      <c r="DU224" s="32">
        <v>246</v>
      </c>
      <c r="DV224" s="32">
        <v>717</v>
      </c>
      <c r="DW224" s="32">
        <v>28</v>
      </c>
      <c r="DX224" s="32">
        <v>2</v>
      </c>
      <c r="DY224" s="32">
        <v>4</v>
      </c>
      <c r="DZ224" s="32">
        <v>3</v>
      </c>
      <c r="EA224" s="88">
        <f t="shared" si="344"/>
        <v>63</v>
      </c>
      <c r="EB224" s="32">
        <v>3</v>
      </c>
      <c r="EC224" s="32">
        <v>29</v>
      </c>
      <c r="ED224" s="32">
        <v>31</v>
      </c>
      <c r="EF224" s="32">
        <v>1</v>
      </c>
      <c r="EG224" s="32">
        <v>5</v>
      </c>
      <c r="EH224" s="32">
        <v>5</v>
      </c>
      <c r="EI224" s="88">
        <f t="shared" si="345"/>
        <v>95</v>
      </c>
      <c r="EJ224" s="32">
        <v>24</v>
      </c>
      <c r="EK224" s="32">
        <v>39</v>
      </c>
      <c r="EL224" s="32">
        <v>30</v>
      </c>
      <c r="EM224" s="32">
        <v>2</v>
      </c>
      <c r="EQ224" s="88">
        <f t="shared" si="346"/>
        <v>0</v>
      </c>
      <c r="EV224" s="32">
        <v>1</v>
      </c>
      <c r="EW224" s="32">
        <v>7</v>
      </c>
      <c r="EX224" s="32">
        <v>3</v>
      </c>
      <c r="EY224" s="88">
        <f t="shared" si="347"/>
        <v>96</v>
      </c>
      <c r="EZ224" s="32">
        <v>7</v>
      </c>
      <c r="FA224" s="32">
        <v>50</v>
      </c>
      <c r="FB224" s="32">
        <v>34</v>
      </c>
      <c r="FC224" s="32">
        <v>5</v>
      </c>
      <c r="FG224" s="88">
        <f t="shared" si="348"/>
        <v>0</v>
      </c>
      <c r="FO224" s="88">
        <f t="shared" si="349"/>
        <v>0</v>
      </c>
      <c r="FW224" s="110">
        <f t="shared" si="350"/>
        <v>0</v>
      </c>
      <c r="GB224" s="110">
        <f t="shared" si="351"/>
        <v>1</v>
      </c>
      <c r="GC224" s="110">
        <f t="shared" si="352"/>
        <v>7</v>
      </c>
      <c r="GD224" s="110">
        <f t="shared" si="353"/>
        <v>3</v>
      </c>
      <c r="GE224" s="110">
        <f t="shared" si="354"/>
        <v>96</v>
      </c>
      <c r="GF224" s="110">
        <f t="shared" si="355"/>
        <v>7</v>
      </c>
      <c r="GG224" s="110">
        <f t="shared" si="356"/>
        <v>50</v>
      </c>
      <c r="GH224" s="110">
        <f t="shared" si="357"/>
        <v>34</v>
      </c>
      <c r="GI224" s="110">
        <f t="shared" si="358"/>
        <v>5</v>
      </c>
      <c r="GJ224" s="114">
        <f t="shared" si="322"/>
        <v>0.27337819185645279</v>
      </c>
      <c r="GK224" s="90">
        <f t="shared" si="323"/>
        <v>0.18478260869565216</v>
      </c>
      <c r="GL224" s="2" t="s">
        <v>2100</v>
      </c>
      <c r="GM224" s="2" t="s">
        <v>1439</v>
      </c>
      <c r="GN224" s="92" t="s">
        <v>1753</v>
      </c>
      <c r="GO224" s="2" t="s">
        <v>2101</v>
      </c>
      <c r="GP224" s="2" t="s">
        <v>2102</v>
      </c>
      <c r="GQ224" s="2" t="s">
        <v>1392</v>
      </c>
      <c r="GR224" s="115">
        <v>1456</v>
      </c>
      <c r="GS224" s="31">
        <f t="shared" si="359"/>
        <v>22</v>
      </c>
      <c r="GT224" s="31">
        <f t="shared" si="360"/>
        <v>44</v>
      </c>
      <c r="GU224" s="31">
        <f t="shared" si="361"/>
        <v>65</v>
      </c>
      <c r="GV224" s="31">
        <f t="shared" si="362"/>
        <v>1296</v>
      </c>
      <c r="GW224" s="31">
        <f t="shared" si="363"/>
        <v>862</v>
      </c>
      <c r="GX224" s="31">
        <f t="shared" si="364"/>
        <v>1252</v>
      </c>
    </row>
    <row r="225" spans="1:206" ht="15.75" hidden="1" customHeight="1" x14ac:dyDescent="0.25">
      <c r="A225" s="22" t="s">
        <v>1114</v>
      </c>
      <c r="B225" s="2" t="s">
        <v>209</v>
      </c>
      <c r="C225" s="116" t="s">
        <v>212</v>
      </c>
      <c r="D225" s="35" t="s">
        <v>209</v>
      </c>
      <c r="E225" s="117">
        <v>50</v>
      </c>
      <c r="F225" s="117">
        <v>360</v>
      </c>
      <c r="G225" s="117">
        <v>503</v>
      </c>
      <c r="H225" s="117">
        <v>913</v>
      </c>
      <c r="I225" s="95">
        <v>52</v>
      </c>
      <c r="J225" s="118">
        <v>96</v>
      </c>
      <c r="K225" s="118">
        <v>322</v>
      </c>
      <c r="L225" s="118">
        <v>575</v>
      </c>
      <c r="M225" s="118">
        <v>993</v>
      </c>
      <c r="N225" s="119">
        <v>115</v>
      </c>
      <c r="O225" s="119">
        <v>83</v>
      </c>
      <c r="P225" s="120">
        <v>1169</v>
      </c>
      <c r="Q225" s="120">
        <v>1357</v>
      </c>
      <c r="R225" s="120">
        <v>1012</v>
      </c>
      <c r="S225" s="70">
        <f t="shared" si="305"/>
        <v>8.2121471343028232E-2</v>
      </c>
      <c r="T225" s="70">
        <f t="shared" si="306"/>
        <v>0.23728813559322035</v>
      </c>
      <c r="U225" s="70">
        <f t="shared" si="307"/>
        <v>0.24816280384397965</v>
      </c>
      <c r="V225" s="70">
        <f t="shared" si="308"/>
        <v>0.3300970873786408</v>
      </c>
      <c r="W225" s="70">
        <f t="shared" si="309"/>
        <v>0.45454545454545453</v>
      </c>
      <c r="X225" s="121">
        <v>1399</v>
      </c>
      <c r="Y225" s="121">
        <v>1169</v>
      </c>
      <c r="Z225" s="121">
        <v>1357</v>
      </c>
      <c r="AA225" s="121">
        <v>1012</v>
      </c>
      <c r="AB225" s="121">
        <v>319</v>
      </c>
      <c r="AC225" s="121">
        <v>322</v>
      </c>
      <c r="AD225" s="17">
        <v>18</v>
      </c>
      <c r="AE225" s="17">
        <v>37</v>
      </c>
      <c r="AF225" s="100">
        <v>53</v>
      </c>
      <c r="AG225" s="101">
        <v>57</v>
      </c>
      <c r="AH225" s="101">
        <v>374</v>
      </c>
      <c r="AI225" s="101">
        <v>628</v>
      </c>
      <c r="AJ225" s="101">
        <v>17</v>
      </c>
      <c r="AK225" s="101">
        <f t="shared" si="310"/>
        <v>1076</v>
      </c>
      <c r="AL225" s="101">
        <f t="shared" si="311"/>
        <v>121</v>
      </c>
      <c r="AM225" s="101">
        <v>138</v>
      </c>
      <c r="AN225" s="102">
        <v>32</v>
      </c>
      <c r="AO225" s="103">
        <v>133</v>
      </c>
      <c r="AP225" s="74">
        <f t="shared" si="312"/>
        <v>4.875962360992301E-2</v>
      </c>
      <c r="AQ225" s="74">
        <f t="shared" si="313"/>
        <v>0.27560795873249816</v>
      </c>
      <c r="AR225" s="104">
        <f t="shared" si="314"/>
        <v>0.2651215375918598</v>
      </c>
      <c r="AS225" s="104">
        <f t="shared" si="315"/>
        <v>0.37188687209793164</v>
      </c>
      <c r="AT225" s="104">
        <f t="shared" si="316"/>
        <v>0.50098814229249011</v>
      </c>
      <c r="AU225" s="105">
        <v>1232</v>
      </c>
      <c r="AV225" s="105">
        <v>1653</v>
      </c>
      <c r="AW225" s="105">
        <v>1126</v>
      </c>
      <c r="AX225" s="100">
        <v>60</v>
      </c>
      <c r="AY225" s="106">
        <v>1270</v>
      </c>
      <c r="AZ225" s="106">
        <v>52</v>
      </c>
      <c r="BA225" s="106">
        <v>436</v>
      </c>
      <c r="BB225" s="106">
        <v>747</v>
      </c>
      <c r="BC225" s="106">
        <v>35</v>
      </c>
      <c r="BD225" s="107">
        <v>161</v>
      </c>
      <c r="BE225" s="108">
        <v>73</v>
      </c>
      <c r="BF225" s="82">
        <f t="shared" si="317"/>
        <v>4.6181172291296625E-2</v>
      </c>
      <c r="BG225" s="82">
        <f t="shared" si="318"/>
        <v>0.26376285541439809</v>
      </c>
      <c r="BH225" s="83">
        <f t="shared" si="319"/>
        <v>0.26776364996260282</v>
      </c>
      <c r="BI225" s="83">
        <f t="shared" si="320"/>
        <v>0.35424610051993066</v>
      </c>
      <c r="BJ225" s="83">
        <f t="shared" si="321"/>
        <v>0.47564935064935066</v>
      </c>
      <c r="BK225" s="2">
        <v>1177</v>
      </c>
      <c r="BL225" s="2">
        <v>1626</v>
      </c>
      <c r="BM225" s="2">
        <v>1108</v>
      </c>
      <c r="BN225" s="2">
        <v>739</v>
      </c>
      <c r="BO225" s="2">
        <v>380</v>
      </c>
      <c r="BP225" s="2">
        <v>376</v>
      </c>
      <c r="BQ225" s="109">
        <v>22</v>
      </c>
      <c r="BR225" s="109">
        <v>73</v>
      </c>
      <c r="BS225" s="110">
        <v>58</v>
      </c>
      <c r="BT225" s="109">
        <v>72</v>
      </c>
      <c r="BU225" s="109">
        <v>420</v>
      </c>
      <c r="BV225" s="109">
        <v>1001</v>
      </c>
      <c r="BW225" s="109">
        <v>35</v>
      </c>
      <c r="BX225" s="84">
        <f t="shared" si="325"/>
        <v>1528</v>
      </c>
      <c r="BY225" s="111">
        <v>46</v>
      </c>
      <c r="BZ225" s="109">
        <v>182</v>
      </c>
      <c r="CA225" s="109">
        <v>34</v>
      </c>
      <c r="CB225" s="2">
        <v>150</v>
      </c>
      <c r="CC225" s="112">
        <f t="shared" si="326"/>
        <v>6.117247238742566E-2</v>
      </c>
      <c r="CD225" s="112">
        <f t="shared" si="327"/>
        <v>0.25830258302583026</v>
      </c>
      <c r="CE225" s="112">
        <f t="shared" si="328"/>
        <v>0.33520838660189212</v>
      </c>
      <c r="CF225" s="112">
        <f t="shared" si="329"/>
        <v>0.45318215069495243</v>
      </c>
      <c r="CG225" s="112">
        <f t="shared" si="330"/>
        <v>0.73916967509025266</v>
      </c>
      <c r="CH225" s="87">
        <f t="shared" si="331"/>
        <v>289</v>
      </c>
      <c r="CI225" s="31">
        <f t="shared" si="332"/>
        <v>337</v>
      </c>
      <c r="CJ225" s="31">
        <f t="shared" si="333"/>
        <v>5</v>
      </c>
      <c r="CK225" s="31">
        <f t="shared" si="334"/>
        <v>13</v>
      </c>
      <c r="CL225" s="31">
        <f t="shared" si="335"/>
        <v>20</v>
      </c>
      <c r="CM225" s="113">
        <f t="shared" si="336"/>
        <v>229</v>
      </c>
      <c r="CN225" s="31">
        <f t="shared" si="337"/>
        <v>48</v>
      </c>
      <c r="CO225" s="31">
        <f t="shared" si="338"/>
        <v>83</v>
      </c>
      <c r="CP225" s="31">
        <f t="shared" si="339"/>
        <v>91</v>
      </c>
      <c r="CQ225" s="31">
        <f t="shared" si="340"/>
        <v>7</v>
      </c>
      <c r="CR225" s="32">
        <v>2</v>
      </c>
      <c r="CS225" s="32">
        <v>5</v>
      </c>
      <c r="CT225" s="32">
        <v>8</v>
      </c>
      <c r="CU225" s="88">
        <f t="shared" si="324"/>
        <v>91</v>
      </c>
      <c r="CV225" s="32">
        <v>31</v>
      </c>
      <c r="CW225" s="32">
        <v>31</v>
      </c>
      <c r="CX225" s="32">
        <v>28</v>
      </c>
      <c r="CY225" s="32">
        <v>1</v>
      </c>
      <c r="CZ225" s="32">
        <v>3</v>
      </c>
      <c r="DA225" s="32">
        <v>8</v>
      </c>
      <c r="DB225" s="32">
        <v>12</v>
      </c>
      <c r="DC225" s="88">
        <f t="shared" si="341"/>
        <v>138</v>
      </c>
      <c r="DD225" s="32">
        <v>17</v>
      </c>
      <c r="DE225" s="32">
        <v>52</v>
      </c>
      <c r="DF225" s="32">
        <v>63</v>
      </c>
      <c r="DG225" s="32">
        <v>6</v>
      </c>
      <c r="DH225" s="32">
        <v>2</v>
      </c>
      <c r="DI225" s="32">
        <v>18</v>
      </c>
      <c r="DJ225" s="32">
        <v>10</v>
      </c>
      <c r="DK225" s="88">
        <f t="shared" si="342"/>
        <v>410</v>
      </c>
      <c r="DL225" s="32">
        <v>20</v>
      </c>
      <c r="DM225" s="32">
        <v>145</v>
      </c>
      <c r="DN225" s="32">
        <v>240</v>
      </c>
      <c r="DO225" s="32">
        <v>5</v>
      </c>
      <c r="DP225" s="32">
        <v>13</v>
      </c>
      <c r="DQ225" s="32">
        <v>38</v>
      </c>
      <c r="DR225" s="32">
        <v>23</v>
      </c>
      <c r="DS225" s="88">
        <f t="shared" si="343"/>
        <v>833</v>
      </c>
      <c r="DT225" s="32">
        <v>4</v>
      </c>
      <c r="DU225" s="32">
        <v>164</v>
      </c>
      <c r="DV225" s="32">
        <v>642</v>
      </c>
      <c r="DW225" s="32">
        <v>23</v>
      </c>
      <c r="DX225" s="32">
        <v>1</v>
      </c>
      <c r="DY225" s="32">
        <v>1</v>
      </c>
      <c r="DZ225" s="32">
        <v>3</v>
      </c>
      <c r="EA225" s="88">
        <f t="shared" si="344"/>
        <v>17</v>
      </c>
      <c r="EC225" s="32">
        <v>4</v>
      </c>
      <c r="ED225" s="32">
        <v>13</v>
      </c>
      <c r="EI225" s="88">
        <f t="shared" si="345"/>
        <v>0</v>
      </c>
      <c r="EQ225" s="88">
        <f t="shared" si="346"/>
        <v>0</v>
      </c>
      <c r="EV225" s="32">
        <v>1</v>
      </c>
      <c r="EW225" s="32">
        <v>3</v>
      </c>
      <c r="EX225" s="32">
        <v>2</v>
      </c>
      <c r="EY225" s="88">
        <f t="shared" si="347"/>
        <v>40</v>
      </c>
      <c r="EZ225" s="32">
        <v>0</v>
      </c>
      <c r="FA225" s="32">
        <v>24</v>
      </c>
      <c r="FB225" s="32">
        <v>15</v>
      </c>
      <c r="FC225" s="32">
        <v>1</v>
      </c>
      <c r="FG225" s="88">
        <f t="shared" si="348"/>
        <v>0</v>
      </c>
      <c r="FO225" s="88">
        <f t="shared" si="349"/>
        <v>0</v>
      </c>
      <c r="FW225" s="110">
        <f t="shared" si="350"/>
        <v>0</v>
      </c>
      <c r="GB225" s="110">
        <f t="shared" si="351"/>
        <v>1</v>
      </c>
      <c r="GC225" s="110">
        <f t="shared" si="352"/>
        <v>3</v>
      </c>
      <c r="GD225" s="110">
        <f t="shared" si="353"/>
        <v>2</v>
      </c>
      <c r="GE225" s="110">
        <f t="shared" si="354"/>
        <v>40</v>
      </c>
      <c r="GF225" s="110">
        <f t="shared" si="355"/>
        <v>0</v>
      </c>
      <c r="GG225" s="110">
        <f t="shared" si="356"/>
        <v>24</v>
      </c>
      <c r="GH225" s="110">
        <f t="shared" si="357"/>
        <v>15</v>
      </c>
      <c r="GI225" s="110">
        <f t="shared" si="358"/>
        <v>1</v>
      </c>
      <c r="GJ225" s="114">
        <f t="shared" si="322"/>
        <v>0.62617328519855586</v>
      </c>
      <c r="GK225" s="90">
        <f t="shared" si="323"/>
        <v>0.20314960629921261</v>
      </c>
      <c r="GL225" s="2" t="s">
        <v>2049</v>
      </c>
      <c r="GM225" s="2" t="s">
        <v>1856</v>
      </c>
      <c r="GN225" s="2" t="s">
        <v>2023</v>
      </c>
      <c r="GO225" s="2" t="s">
        <v>2050</v>
      </c>
      <c r="GP225" s="2" t="s">
        <v>2051</v>
      </c>
      <c r="GQ225" s="2" t="s">
        <v>1895</v>
      </c>
      <c r="GR225" s="115">
        <v>1626</v>
      </c>
      <c r="GS225" s="31">
        <f t="shared" si="359"/>
        <v>16</v>
      </c>
      <c r="GT225" s="31">
        <f t="shared" si="360"/>
        <v>36</v>
      </c>
      <c r="GU225" s="31">
        <f t="shared" si="361"/>
        <v>57</v>
      </c>
      <c r="GV225" s="31">
        <f t="shared" si="362"/>
        <v>1260</v>
      </c>
      <c r="GW225" s="31">
        <f t="shared" si="363"/>
        <v>923</v>
      </c>
      <c r="GX225" s="31">
        <f t="shared" si="364"/>
        <v>1236</v>
      </c>
    </row>
    <row r="226" spans="1:206" ht="15.75" hidden="1" customHeight="1" x14ac:dyDescent="0.25">
      <c r="A226" s="22" t="s">
        <v>1114</v>
      </c>
      <c r="B226" s="2" t="s">
        <v>209</v>
      </c>
      <c r="C226" s="116" t="s">
        <v>213</v>
      </c>
      <c r="D226" s="35" t="s">
        <v>209</v>
      </c>
      <c r="E226" s="117">
        <v>3</v>
      </c>
      <c r="F226" s="117">
        <v>12</v>
      </c>
      <c r="G226" s="117">
        <v>28</v>
      </c>
      <c r="H226" s="117">
        <v>43</v>
      </c>
      <c r="I226" s="95">
        <v>2</v>
      </c>
      <c r="J226" s="118">
        <v>0</v>
      </c>
      <c r="K226" s="118">
        <v>7</v>
      </c>
      <c r="L226" s="118">
        <v>30</v>
      </c>
      <c r="M226" s="118">
        <v>37</v>
      </c>
      <c r="N226" s="119">
        <v>2</v>
      </c>
      <c r="O226" s="119">
        <v>6</v>
      </c>
      <c r="P226" s="120">
        <v>49</v>
      </c>
      <c r="Q226" s="120">
        <v>56</v>
      </c>
      <c r="R226" s="120">
        <v>45</v>
      </c>
      <c r="S226" s="70">
        <f t="shared" si="305"/>
        <v>0</v>
      </c>
      <c r="T226" s="70">
        <f t="shared" si="306"/>
        <v>0.125</v>
      </c>
      <c r="U226" s="70">
        <f t="shared" si="307"/>
        <v>0.23333333333333334</v>
      </c>
      <c r="V226" s="70">
        <f t="shared" si="308"/>
        <v>0.34653465346534651</v>
      </c>
      <c r="W226" s="70">
        <f t="shared" si="309"/>
        <v>0.62222222222222223</v>
      </c>
      <c r="X226" s="121">
        <v>62</v>
      </c>
      <c r="Y226" s="121">
        <v>49</v>
      </c>
      <c r="Z226" s="121">
        <v>56</v>
      </c>
      <c r="AA226" s="121">
        <v>45</v>
      </c>
      <c r="AB226" s="121">
        <v>10</v>
      </c>
      <c r="AC226" s="121">
        <v>17</v>
      </c>
      <c r="AD226" s="17">
        <v>2</v>
      </c>
      <c r="AE226" s="17">
        <v>2</v>
      </c>
      <c r="AF226" s="100">
        <v>2</v>
      </c>
      <c r="AG226" s="101">
        <v>0</v>
      </c>
      <c r="AH226" s="101">
        <v>4</v>
      </c>
      <c r="AI226" s="101">
        <v>23</v>
      </c>
      <c r="AJ226" s="101">
        <v>0</v>
      </c>
      <c r="AK226" s="101">
        <f t="shared" si="310"/>
        <v>27</v>
      </c>
      <c r="AL226" s="101">
        <f t="shared" si="311"/>
        <v>3</v>
      </c>
      <c r="AM226" s="101">
        <v>3</v>
      </c>
      <c r="AN226" s="102">
        <v>1</v>
      </c>
      <c r="AO226" s="103">
        <v>3</v>
      </c>
      <c r="AP226" s="74">
        <f t="shared" si="312"/>
        <v>0</v>
      </c>
      <c r="AQ226" s="74">
        <f t="shared" si="313"/>
        <v>7.1428571428571425E-2</v>
      </c>
      <c r="AR226" s="104">
        <f t="shared" si="314"/>
        <v>0.16</v>
      </c>
      <c r="AS226" s="104">
        <f t="shared" si="315"/>
        <v>0.23762376237623761</v>
      </c>
      <c r="AT226" s="104">
        <f t="shared" si="316"/>
        <v>0.44444444444444442</v>
      </c>
      <c r="AU226" s="105">
        <v>45</v>
      </c>
      <c r="AV226" s="105">
        <v>59</v>
      </c>
      <c r="AW226" s="105">
        <v>42</v>
      </c>
      <c r="AX226" s="100">
        <v>3</v>
      </c>
      <c r="AY226" s="106">
        <v>47</v>
      </c>
      <c r="AZ226" s="106">
        <v>3</v>
      </c>
      <c r="BA226" s="106">
        <v>21</v>
      </c>
      <c r="BB226" s="106">
        <v>23</v>
      </c>
      <c r="BC226" s="106">
        <v>0</v>
      </c>
      <c r="BD226" s="107">
        <v>1</v>
      </c>
      <c r="BE226" s="108">
        <v>5</v>
      </c>
      <c r="BF226" s="82">
        <f t="shared" si="317"/>
        <v>7.1428571428571425E-2</v>
      </c>
      <c r="BG226" s="82">
        <f t="shared" si="318"/>
        <v>0.3559322033898305</v>
      </c>
      <c r="BH226" s="83">
        <f t="shared" si="319"/>
        <v>0.31506849315068491</v>
      </c>
      <c r="BI226" s="83">
        <f t="shared" si="320"/>
        <v>0.41346153846153844</v>
      </c>
      <c r="BJ226" s="83">
        <f t="shared" si="321"/>
        <v>0.48888888888888887</v>
      </c>
      <c r="BK226" s="2">
        <v>36</v>
      </c>
      <c r="BL226" s="2">
        <v>47</v>
      </c>
      <c r="BM226" s="2">
        <v>51</v>
      </c>
      <c r="BN226" s="2">
        <v>34</v>
      </c>
      <c r="BO226" s="2">
        <v>9</v>
      </c>
      <c r="BP226" s="2">
        <v>10</v>
      </c>
      <c r="BQ226" s="109">
        <v>2</v>
      </c>
      <c r="BR226" s="109">
        <v>3</v>
      </c>
      <c r="BS226" s="110">
        <v>2</v>
      </c>
      <c r="BT226" s="109">
        <v>1</v>
      </c>
      <c r="BU226" s="109">
        <v>16</v>
      </c>
      <c r="BV226" s="109">
        <v>35</v>
      </c>
      <c r="BW226" s="109">
        <v>0</v>
      </c>
      <c r="BX226" s="84">
        <f t="shared" si="325"/>
        <v>52</v>
      </c>
      <c r="BY226" s="111">
        <v>1</v>
      </c>
      <c r="BZ226" s="109">
        <v>7</v>
      </c>
      <c r="CA226" s="109">
        <v>0</v>
      </c>
      <c r="CB226" s="2">
        <v>2</v>
      </c>
      <c r="CC226" s="112">
        <f t="shared" si="326"/>
        <v>2.7777777777777776E-2</v>
      </c>
      <c r="CD226" s="112">
        <f t="shared" si="327"/>
        <v>0.34042553191489361</v>
      </c>
      <c r="CE226" s="112">
        <f t="shared" si="328"/>
        <v>0.33582089552238809</v>
      </c>
      <c r="CF226" s="112">
        <f t="shared" si="329"/>
        <v>0.44897959183673469</v>
      </c>
      <c r="CG226" s="112">
        <f t="shared" si="330"/>
        <v>0.5490196078431373</v>
      </c>
      <c r="CH226" s="87">
        <f t="shared" si="331"/>
        <v>23</v>
      </c>
      <c r="CI226" s="31">
        <f t="shared" si="332"/>
        <v>23</v>
      </c>
      <c r="CJ226" s="31">
        <f t="shared" si="333"/>
        <v>0</v>
      </c>
      <c r="CK226" s="31">
        <f t="shared" si="334"/>
        <v>0</v>
      </c>
      <c r="CL226" s="31">
        <f t="shared" si="335"/>
        <v>0</v>
      </c>
      <c r="CM226" s="113">
        <f t="shared" si="336"/>
        <v>0</v>
      </c>
      <c r="CN226" s="31">
        <f t="shared" si="337"/>
        <v>0</v>
      </c>
      <c r="CO226" s="31">
        <f t="shared" si="338"/>
        <v>0</v>
      </c>
      <c r="CP226" s="31">
        <f t="shared" si="339"/>
        <v>0</v>
      </c>
      <c r="CQ226" s="31">
        <f t="shared" si="340"/>
        <v>0</v>
      </c>
      <c r="CU226" s="88">
        <f t="shared" si="324"/>
        <v>0</v>
      </c>
      <c r="DC226" s="88">
        <f t="shared" si="341"/>
        <v>0</v>
      </c>
      <c r="DK226" s="88">
        <f t="shared" si="342"/>
        <v>0</v>
      </c>
      <c r="DP226" s="32">
        <v>2</v>
      </c>
      <c r="DQ226" s="32">
        <v>3</v>
      </c>
      <c r="DR226" s="32">
        <v>2</v>
      </c>
      <c r="DS226" s="88">
        <f t="shared" si="343"/>
        <v>52</v>
      </c>
      <c r="DT226" s="32">
        <v>1</v>
      </c>
      <c r="DU226" s="32">
        <v>16</v>
      </c>
      <c r="DV226" s="32">
        <v>35</v>
      </c>
      <c r="DW226" s="32">
        <v>0</v>
      </c>
      <c r="EA226" s="88">
        <f t="shared" si="344"/>
        <v>0</v>
      </c>
      <c r="EI226" s="88">
        <f t="shared" si="345"/>
        <v>0</v>
      </c>
      <c r="EQ226" s="88">
        <f t="shared" si="346"/>
        <v>0</v>
      </c>
      <c r="EY226" s="88">
        <f t="shared" si="347"/>
        <v>0</v>
      </c>
      <c r="FG226" s="88">
        <f t="shared" si="348"/>
        <v>0</v>
      </c>
      <c r="FO226" s="88">
        <f t="shared" si="349"/>
        <v>0</v>
      </c>
      <c r="FW226" s="110">
        <f t="shared" si="350"/>
        <v>0</v>
      </c>
      <c r="GB226" s="110">
        <f t="shared" si="351"/>
        <v>0</v>
      </c>
      <c r="GC226" s="110">
        <f t="shared" si="352"/>
        <v>0</v>
      </c>
      <c r="GD226" s="110">
        <f t="shared" si="353"/>
        <v>0</v>
      </c>
      <c r="GE226" s="110">
        <f t="shared" si="354"/>
        <v>0</v>
      </c>
      <c r="GF226" s="110">
        <f t="shared" si="355"/>
        <v>0</v>
      </c>
      <c r="GG226" s="110">
        <f t="shared" si="356"/>
        <v>0</v>
      </c>
      <c r="GH226" s="110">
        <f t="shared" si="357"/>
        <v>0</v>
      </c>
      <c r="GI226" s="110">
        <f t="shared" si="358"/>
        <v>0</v>
      </c>
      <c r="GJ226" s="114">
        <f t="shared" si="322"/>
        <v>-0.11764705882352935</v>
      </c>
      <c r="GK226" s="90">
        <f t="shared" si="323"/>
        <v>0.10638297872340426</v>
      </c>
      <c r="GL226" s="92" t="s">
        <v>1837</v>
      </c>
      <c r="GM226" s="2" t="s">
        <v>2159</v>
      </c>
      <c r="GN226" s="92" t="s">
        <v>2095</v>
      </c>
      <c r="GO226" s="2" t="s">
        <v>1622</v>
      </c>
      <c r="GP226" s="2" t="s">
        <v>2274</v>
      </c>
      <c r="GQ226" s="2" t="s">
        <v>1497</v>
      </c>
      <c r="GR226" s="115">
        <v>43</v>
      </c>
      <c r="GS226" s="31">
        <f t="shared" si="359"/>
        <v>2</v>
      </c>
      <c r="GT226" s="31">
        <f t="shared" si="360"/>
        <v>2</v>
      </c>
      <c r="GU226" s="31">
        <f t="shared" si="361"/>
        <v>3</v>
      </c>
      <c r="GV226" s="31">
        <f t="shared" si="362"/>
        <v>52</v>
      </c>
      <c r="GW226" s="31">
        <f t="shared" si="363"/>
        <v>35</v>
      </c>
      <c r="GX226" s="31">
        <f t="shared" si="364"/>
        <v>51</v>
      </c>
    </row>
    <row r="227" spans="1:206" ht="15.75" hidden="1" customHeight="1" x14ac:dyDescent="0.25">
      <c r="A227" s="22" t="s">
        <v>1114</v>
      </c>
      <c r="B227" s="2" t="s">
        <v>209</v>
      </c>
      <c r="C227" s="116" t="s">
        <v>214</v>
      </c>
      <c r="D227" s="35" t="s">
        <v>209</v>
      </c>
      <c r="E227" s="117">
        <v>210</v>
      </c>
      <c r="F227" s="117">
        <v>960</v>
      </c>
      <c r="G227" s="117">
        <v>1744</v>
      </c>
      <c r="H227" s="117">
        <v>2914</v>
      </c>
      <c r="I227" s="95">
        <v>165</v>
      </c>
      <c r="J227" s="118">
        <v>243</v>
      </c>
      <c r="K227" s="118">
        <v>899</v>
      </c>
      <c r="L227" s="118">
        <v>2026</v>
      </c>
      <c r="M227" s="118">
        <v>3168</v>
      </c>
      <c r="N227" s="119">
        <v>513</v>
      </c>
      <c r="O227" s="119">
        <v>119</v>
      </c>
      <c r="P227" s="120">
        <v>3313</v>
      </c>
      <c r="Q227" s="120">
        <v>3956</v>
      </c>
      <c r="R227" s="120">
        <v>2888</v>
      </c>
      <c r="S227" s="70">
        <f t="shared" si="305"/>
        <v>7.334741925747057E-2</v>
      </c>
      <c r="T227" s="70">
        <f t="shared" si="306"/>
        <v>0.22724974721941354</v>
      </c>
      <c r="U227" s="70">
        <f t="shared" si="307"/>
        <v>0.26139608152013388</v>
      </c>
      <c r="V227" s="70">
        <f t="shared" si="308"/>
        <v>0.35242548217416714</v>
      </c>
      <c r="W227" s="70">
        <f t="shared" si="309"/>
        <v>0.52389196675900274</v>
      </c>
      <c r="X227" s="121">
        <v>4029</v>
      </c>
      <c r="Y227" s="121">
        <v>3313</v>
      </c>
      <c r="Z227" s="121">
        <v>3956</v>
      </c>
      <c r="AA227" s="121">
        <v>2888</v>
      </c>
      <c r="AB227" s="121">
        <v>1049</v>
      </c>
      <c r="AC227" s="121">
        <v>920</v>
      </c>
      <c r="AD227" s="17">
        <v>71</v>
      </c>
      <c r="AE227" s="17">
        <v>144</v>
      </c>
      <c r="AF227" s="100">
        <v>186</v>
      </c>
      <c r="AG227" s="101">
        <v>247</v>
      </c>
      <c r="AH227" s="101">
        <v>896</v>
      </c>
      <c r="AI227" s="101">
        <v>1964</v>
      </c>
      <c r="AJ227" s="101">
        <v>136</v>
      </c>
      <c r="AK227" s="101">
        <f t="shared" si="310"/>
        <v>3243</v>
      </c>
      <c r="AL227" s="101">
        <f t="shared" si="311"/>
        <v>506</v>
      </c>
      <c r="AM227" s="101">
        <v>642</v>
      </c>
      <c r="AN227" s="102">
        <v>75</v>
      </c>
      <c r="AO227" s="103">
        <v>341</v>
      </c>
      <c r="AP227" s="74">
        <f t="shared" si="312"/>
        <v>7.4554784183519462E-2</v>
      </c>
      <c r="AQ227" s="74">
        <f t="shared" si="313"/>
        <v>0.22649140546006066</v>
      </c>
      <c r="AR227" s="104">
        <f t="shared" si="314"/>
        <v>0.25607955104853797</v>
      </c>
      <c r="AS227" s="104">
        <f t="shared" si="315"/>
        <v>0.34395090590298072</v>
      </c>
      <c r="AT227" s="104">
        <f t="shared" si="316"/>
        <v>0.50484764542936289</v>
      </c>
      <c r="AU227" s="105">
        <v>3262</v>
      </c>
      <c r="AV227" s="105">
        <v>4376</v>
      </c>
      <c r="AW227" s="105">
        <v>3294</v>
      </c>
      <c r="AX227" s="100">
        <v>213</v>
      </c>
      <c r="AY227" s="106">
        <v>3973</v>
      </c>
      <c r="AZ227" s="106">
        <v>322</v>
      </c>
      <c r="BA227" s="106">
        <v>1176</v>
      </c>
      <c r="BB227" s="106">
        <v>2308</v>
      </c>
      <c r="BC227" s="106">
        <v>167</v>
      </c>
      <c r="BD227" s="107">
        <v>581</v>
      </c>
      <c r="BE227" s="108">
        <v>131</v>
      </c>
      <c r="BF227" s="82">
        <f t="shared" si="317"/>
        <v>9.7753491196114151E-2</v>
      </c>
      <c r="BG227" s="82">
        <f t="shared" si="318"/>
        <v>0.26873857404021939</v>
      </c>
      <c r="BH227" s="83">
        <f t="shared" si="319"/>
        <v>0.29500548847420416</v>
      </c>
      <c r="BI227" s="83">
        <f t="shared" si="320"/>
        <v>0.38007331762241425</v>
      </c>
      <c r="BJ227" s="83">
        <f t="shared" si="321"/>
        <v>0.52942979767014098</v>
      </c>
      <c r="BK227" s="2">
        <v>3474</v>
      </c>
      <c r="BL227" s="2">
        <v>4419</v>
      </c>
      <c r="BM227" s="2">
        <v>3229</v>
      </c>
      <c r="BN227" s="2">
        <v>2238</v>
      </c>
      <c r="BO227" s="2">
        <v>1065</v>
      </c>
      <c r="BP227" s="2">
        <v>939</v>
      </c>
      <c r="BQ227" s="109">
        <v>84</v>
      </c>
      <c r="BR227" s="109">
        <v>246</v>
      </c>
      <c r="BS227" s="110">
        <v>228</v>
      </c>
      <c r="BT227" s="109">
        <v>286</v>
      </c>
      <c r="BU227" s="109">
        <v>1226</v>
      </c>
      <c r="BV227" s="109">
        <v>2764</v>
      </c>
      <c r="BW227" s="109">
        <v>133</v>
      </c>
      <c r="BX227" s="84">
        <f t="shared" si="325"/>
        <v>4409</v>
      </c>
      <c r="BY227" s="111">
        <v>24</v>
      </c>
      <c r="BZ227" s="109">
        <v>642</v>
      </c>
      <c r="CA227" s="109">
        <v>133</v>
      </c>
      <c r="CB227" s="2">
        <v>183</v>
      </c>
      <c r="CC227" s="112">
        <f t="shared" si="326"/>
        <v>8.2325849165227408E-2</v>
      </c>
      <c r="CD227" s="112">
        <f t="shared" si="327"/>
        <v>0.27743833446481103</v>
      </c>
      <c r="CE227" s="112">
        <f t="shared" si="328"/>
        <v>0.32673979500089911</v>
      </c>
      <c r="CF227" s="112">
        <f t="shared" si="329"/>
        <v>0.43776150627615062</v>
      </c>
      <c r="CG227" s="112">
        <f t="shared" si="330"/>
        <v>0.65716940229173115</v>
      </c>
      <c r="CH227" s="87">
        <f t="shared" si="331"/>
        <v>1107</v>
      </c>
      <c r="CI227" s="31">
        <f t="shared" si="332"/>
        <v>1347</v>
      </c>
      <c r="CJ227" s="31">
        <f t="shared" si="333"/>
        <v>13</v>
      </c>
      <c r="CK227" s="31">
        <f t="shared" si="334"/>
        <v>45</v>
      </c>
      <c r="CL227" s="31">
        <f t="shared" si="335"/>
        <v>69</v>
      </c>
      <c r="CM227" s="113">
        <f t="shared" si="336"/>
        <v>633</v>
      </c>
      <c r="CN227" s="31">
        <f t="shared" si="337"/>
        <v>111</v>
      </c>
      <c r="CO227" s="31">
        <f t="shared" si="338"/>
        <v>225</v>
      </c>
      <c r="CP227" s="31">
        <f t="shared" si="339"/>
        <v>286</v>
      </c>
      <c r="CQ227" s="31">
        <f t="shared" si="340"/>
        <v>11</v>
      </c>
      <c r="CR227" s="32">
        <v>8</v>
      </c>
      <c r="CS227" s="32">
        <v>34</v>
      </c>
      <c r="CT227" s="32">
        <v>55</v>
      </c>
      <c r="CU227" s="88">
        <f t="shared" si="324"/>
        <v>460</v>
      </c>
      <c r="CV227" s="32">
        <v>98</v>
      </c>
      <c r="CW227" s="32">
        <v>186</v>
      </c>
      <c r="CX227" s="32">
        <v>173</v>
      </c>
      <c r="CY227" s="32">
        <v>3</v>
      </c>
      <c r="CZ227" s="32">
        <v>5</v>
      </c>
      <c r="DA227" s="32">
        <v>11</v>
      </c>
      <c r="DB227" s="32">
        <v>14</v>
      </c>
      <c r="DC227" s="88">
        <f t="shared" si="341"/>
        <v>173</v>
      </c>
      <c r="DD227" s="32">
        <v>13</v>
      </c>
      <c r="DE227" s="32">
        <v>39</v>
      </c>
      <c r="DF227" s="32">
        <v>113</v>
      </c>
      <c r="DG227" s="32">
        <v>8</v>
      </c>
      <c r="DH227" s="32">
        <v>7</v>
      </c>
      <c r="DI227" s="32">
        <v>62</v>
      </c>
      <c r="DJ227" s="32">
        <v>38</v>
      </c>
      <c r="DK227" s="88">
        <f t="shared" si="342"/>
        <v>1275</v>
      </c>
      <c r="DL227" s="32">
        <v>111</v>
      </c>
      <c r="DM227" s="32">
        <v>441</v>
      </c>
      <c r="DN227" s="32">
        <v>690</v>
      </c>
      <c r="DO227" s="32">
        <v>33</v>
      </c>
      <c r="DP227" s="32">
        <v>55</v>
      </c>
      <c r="DQ227" s="32">
        <v>105</v>
      </c>
      <c r="DR227" s="32">
        <v>84</v>
      </c>
      <c r="DS227" s="88">
        <f t="shared" si="343"/>
        <v>2101</v>
      </c>
      <c r="DT227" s="32">
        <v>19</v>
      </c>
      <c r="DU227" s="32">
        <v>379</v>
      </c>
      <c r="DV227" s="32">
        <v>1633</v>
      </c>
      <c r="DW227" s="32">
        <v>70</v>
      </c>
      <c r="DX227" s="32">
        <v>2</v>
      </c>
      <c r="DY227" s="32">
        <v>5</v>
      </c>
      <c r="DZ227" s="32">
        <v>4</v>
      </c>
      <c r="EA227" s="88">
        <f t="shared" si="344"/>
        <v>37</v>
      </c>
      <c r="EB227" s="32">
        <v>1</v>
      </c>
      <c r="EC227" s="32">
        <v>4</v>
      </c>
      <c r="ED227" s="32">
        <v>32</v>
      </c>
      <c r="EF227" s="32">
        <v>4</v>
      </c>
      <c r="EG227" s="32">
        <v>13</v>
      </c>
      <c r="EH227" s="32">
        <v>25</v>
      </c>
      <c r="EI227" s="88">
        <f t="shared" si="345"/>
        <v>132</v>
      </c>
      <c r="EJ227" s="32">
        <v>27</v>
      </c>
      <c r="EK227" s="32">
        <v>62</v>
      </c>
      <c r="EL227" s="32">
        <v>42</v>
      </c>
      <c r="EM227" s="32">
        <v>1</v>
      </c>
      <c r="EN227" s="32">
        <v>1</v>
      </c>
      <c r="EO227" s="32">
        <v>4</v>
      </c>
      <c r="EP227" s="32">
        <v>4</v>
      </c>
      <c r="EQ227" s="88">
        <f t="shared" si="346"/>
        <v>40</v>
      </c>
      <c r="ER227" s="32">
        <v>17</v>
      </c>
      <c r="ES227" s="32">
        <v>14</v>
      </c>
      <c r="ET227" s="32">
        <v>9</v>
      </c>
      <c r="EU227" s="32">
        <v>0</v>
      </c>
      <c r="EV227" s="32">
        <v>2</v>
      </c>
      <c r="EW227" s="32">
        <v>12</v>
      </c>
      <c r="EX227" s="32">
        <v>4</v>
      </c>
      <c r="EY227" s="88">
        <f t="shared" si="347"/>
        <v>142</v>
      </c>
      <c r="EZ227" s="32">
        <v>0</v>
      </c>
      <c r="FA227" s="32">
        <v>65</v>
      </c>
      <c r="FB227" s="32">
        <v>72</v>
      </c>
      <c r="FC227" s="32">
        <v>5</v>
      </c>
      <c r="FG227" s="88">
        <f t="shared" si="348"/>
        <v>0</v>
      </c>
      <c r="FO227" s="88">
        <f t="shared" si="349"/>
        <v>0</v>
      </c>
      <c r="FW227" s="110">
        <f t="shared" si="350"/>
        <v>0</v>
      </c>
      <c r="GB227" s="110">
        <f t="shared" si="351"/>
        <v>2</v>
      </c>
      <c r="GC227" s="110">
        <f t="shared" si="352"/>
        <v>12</v>
      </c>
      <c r="GD227" s="110">
        <f t="shared" si="353"/>
        <v>4</v>
      </c>
      <c r="GE227" s="110">
        <f t="shared" si="354"/>
        <v>142</v>
      </c>
      <c r="GF227" s="110">
        <f t="shared" si="355"/>
        <v>0</v>
      </c>
      <c r="GG227" s="110">
        <f t="shared" si="356"/>
        <v>65</v>
      </c>
      <c r="GH227" s="110">
        <f t="shared" si="357"/>
        <v>72</v>
      </c>
      <c r="GI227" s="110">
        <f t="shared" si="358"/>
        <v>5</v>
      </c>
      <c r="GJ227" s="114">
        <f t="shared" si="322"/>
        <v>0.25439870047489738</v>
      </c>
      <c r="GK227" s="90">
        <f t="shared" si="323"/>
        <v>0.10974075006292475</v>
      </c>
      <c r="GL227" s="92" t="s">
        <v>1440</v>
      </c>
      <c r="GM227" s="92" t="s">
        <v>2161</v>
      </c>
      <c r="GN227" s="92" t="s">
        <v>1606</v>
      </c>
      <c r="GO227" s="92" t="s">
        <v>1876</v>
      </c>
      <c r="GP227" s="92" t="s">
        <v>1822</v>
      </c>
      <c r="GQ227" s="2" t="s">
        <v>2234</v>
      </c>
      <c r="GR227" s="115">
        <v>4512</v>
      </c>
      <c r="GS227" s="31">
        <f t="shared" si="359"/>
        <v>64</v>
      </c>
      <c r="GT227" s="31">
        <f t="shared" si="360"/>
        <v>126</v>
      </c>
      <c r="GU227" s="31">
        <f t="shared" si="361"/>
        <v>172</v>
      </c>
      <c r="GV227" s="31">
        <f t="shared" si="362"/>
        <v>3413</v>
      </c>
      <c r="GW227" s="31">
        <f t="shared" si="363"/>
        <v>2458</v>
      </c>
      <c r="GX227" s="31">
        <f t="shared" si="364"/>
        <v>3282</v>
      </c>
    </row>
    <row r="228" spans="1:206" ht="15.75" hidden="1" customHeight="1" x14ac:dyDescent="0.25">
      <c r="A228" s="22" t="s">
        <v>1114</v>
      </c>
      <c r="B228" s="2" t="s">
        <v>209</v>
      </c>
      <c r="C228" s="116" t="s">
        <v>215</v>
      </c>
      <c r="D228" s="35" t="s">
        <v>209</v>
      </c>
      <c r="E228" s="117">
        <v>28</v>
      </c>
      <c r="F228" s="117">
        <v>173</v>
      </c>
      <c r="G228" s="117">
        <v>234</v>
      </c>
      <c r="H228" s="117">
        <v>435</v>
      </c>
      <c r="I228" s="95">
        <v>33</v>
      </c>
      <c r="J228" s="118">
        <v>38</v>
      </c>
      <c r="K228" s="118">
        <v>161</v>
      </c>
      <c r="L228" s="118">
        <v>278</v>
      </c>
      <c r="M228" s="118">
        <v>477</v>
      </c>
      <c r="N228" s="119">
        <v>67</v>
      </c>
      <c r="O228" s="119">
        <v>28</v>
      </c>
      <c r="P228" s="120">
        <v>384</v>
      </c>
      <c r="Q228" s="120">
        <v>458</v>
      </c>
      <c r="R228" s="120">
        <v>361</v>
      </c>
      <c r="S228" s="70">
        <f t="shared" si="305"/>
        <v>9.8958333333333329E-2</v>
      </c>
      <c r="T228" s="70">
        <f t="shared" si="306"/>
        <v>0.35152838427947597</v>
      </c>
      <c r="U228" s="70">
        <f t="shared" si="307"/>
        <v>0.34081463009143809</v>
      </c>
      <c r="V228" s="70">
        <f t="shared" si="308"/>
        <v>0.45421245421245421</v>
      </c>
      <c r="W228" s="70">
        <f t="shared" si="309"/>
        <v>0.58448753462603875</v>
      </c>
      <c r="X228" s="121">
        <v>459</v>
      </c>
      <c r="Y228" s="121">
        <v>384</v>
      </c>
      <c r="Z228" s="121">
        <v>458</v>
      </c>
      <c r="AA228" s="121">
        <v>361</v>
      </c>
      <c r="AB228" s="121">
        <v>119</v>
      </c>
      <c r="AC228" s="121">
        <v>93</v>
      </c>
      <c r="AD228" s="17">
        <v>20</v>
      </c>
      <c r="AE228" s="17">
        <v>31</v>
      </c>
      <c r="AF228" s="100">
        <v>32</v>
      </c>
      <c r="AG228" s="101">
        <v>29</v>
      </c>
      <c r="AH228" s="101">
        <v>157</v>
      </c>
      <c r="AI228" s="101">
        <v>264</v>
      </c>
      <c r="AJ228" s="101">
        <v>7</v>
      </c>
      <c r="AK228" s="101">
        <f t="shared" si="310"/>
        <v>457</v>
      </c>
      <c r="AL228" s="101">
        <f t="shared" si="311"/>
        <v>71</v>
      </c>
      <c r="AM228" s="101">
        <v>78</v>
      </c>
      <c r="AN228" s="102">
        <v>20</v>
      </c>
      <c r="AO228" s="103">
        <v>36</v>
      </c>
      <c r="AP228" s="74">
        <f t="shared" si="312"/>
        <v>7.5520833333333329E-2</v>
      </c>
      <c r="AQ228" s="74">
        <f t="shared" si="313"/>
        <v>0.34279475982532753</v>
      </c>
      <c r="AR228" s="104">
        <f t="shared" si="314"/>
        <v>0.31504571903574397</v>
      </c>
      <c r="AS228" s="104">
        <f t="shared" si="315"/>
        <v>0.42735042735042733</v>
      </c>
      <c r="AT228" s="104">
        <f t="shared" si="316"/>
        <v>0.53462603878116344</v>
      </c>
      <c r="AU228" s="105">
        <v>364</v>
      </c>
      <c r="AV228" s="105">
        <v>486</v>
      </c>
      <c r="AW228" s="105">
        <v>355</v>
      </c>
      <c r="AX228" s="100">
        <v>38</v>
      </c>
      <c r="AY228" s="106">
        <v>554</v>
      </c>
      <c r="AZ228" s="106">
        <v>49</v>
      </c>
      <c r="BA228" s="106">
        <v>199</v>
      </c>
      <c r="BB228" s="106">
        <v>298</v>
      </c>
      <c r="BC228" s="106">
        <v>8</v>
      </c>
      <c r="BD228" s="107">
        <v>57</v>
      </c>
      <c r="BE228" s="108">
        <v>26</v>
      </c>
      <c r="BF228" s="82">
        <f t="shared" si="317"/>
        <v>0.13802816901408452</v>
      </c>
      <c r="BG228" s="82">
        <f t="shared" si="318"/>
        <v>0.40946502057613171</v>
      </c>
      <c r="BH228" s="83">
        <f t="shared" si="319"/>
        <v>0.4058091286307054</v>
      </c>
      <c r="BI228" s="83">
        <f t="shared" si="320"/>
        <v>0.51764705882352946</v>
      </c>
      <c r="BJ228" s="83">
        <f t="shared" si="321"/>
        <v>0.66208791208791207</v>
      </c>
      <c r="BK228" s="2">
        <v>382</v>
      </c>
      <c r="BL228" s="2">
        <v>455</v>
      </c>
      <c r="BM228" s="2">
        <v>333</v>
      </c>
      <c r="BN228" s="2">
        <v>231</v>
      </c>
      <c r="BO228" s="2">
        <v>127</v>
      </c>
      <c r="BP228" s="2">
        <v>103</v>
      </c>
      <c r="BQ228" s="109">
        <v>24</v>
      </c>
      <c r="BR228" s="109">
        <v>44</v>
      </c>
      <c r="BS228" s="110">
        <v>47</v>
      </c>
      <c r="BT228" s="109">
        <v>47</v>
      </c>
      <c r="BU228" s="109">
        <v>209</v>
      </c>
      <c r="BV228" s="109">
        <v>341</v>
      </c>
      <c r="BW228" s="109">
        <v>11</v>
      </c>
      <c r="BX228" s="84">
        <f t="shared" si="325"/>
        <v>608</v>
      </c>
      <c r="BY228" s="111">
        <v>16</v>
      </c>
      <c r="BZ228" s="109">
        <v>68</v>
      </c>
      <c r="CA228" s="109">
        <v>12</v>
      </c>
      <c r="CB228" s="2">
        <v>45</v>
      </c>
      <c r="CC228" s="112">
        <f t="shared" si="326"/>
        <v>0.12303664921465969</v>
      </c>
      <c r="CD228" s="112">
        <f t="shared" si="327"/>
        <v>0.45934065934065932</v>
      </c>
      <c r="CE228" s="112">
        <f t="shared" si="328"/>
        <v>0.45213675213675214</v>
      </c>
      <c r="CF228" s="112">
        <f t="shared" si="329"/>
        <v>0.6116751269035533</v>
      </c>
      <c r="CG228" s="112">
        <f t="shared" si="330"/>
        <v>0.81981981981981977</v>
      </c>
      <c r="CH228" s="87">
        <f t="shared" si="331"/>
        <v>60</v>
      </c>
      <c r="CI228" s="31">
        <f t="shared" si="332"/>
        <v>74</v>
      </c>
      <c r="CJ228" s="31">
        <f t="shared" si="333"/>
        <v>3</v>
      </c>
      <c r="CK228" s="31">
        <f t="shared" si="334"/>
        <v>9</v>
      </c>
      <c r="CL228" s="31">
        <f t="shared" si="335"/>
        <v>15</v>
      </c>
      <c r="CM228" s="113">
        <f t="shared" si="336"/>
        <v>94</v>
      </c>
      <c r="CN228" s="31">
        <f t="shared" si="337"/>
        <v>27</v>
      </c>
      <c r="CO228" s="31">
        <f t="shared" si="338"/>
        <v>32</v>
      </c>
      <c r="CP228" s="31">
        <f t="shared" si="339"/>
        <v>31</v>
      </c>
      <c r="CQ228" s="31">
        <f t="shared" si="340"/>
        <v>4</v>
      </c>
      <c r="CR228" s="32">
        <v>3</v>
      </c>
      <c r="CS228" s="32">
        <v>9</v>
      </c>
      <c r="CT228" s="32">
        <v>15</v>
      </c>
      <c r="CU228" s="88">
        <f t="shared" si="324"/>
        <v>94</v>
      </c>
      <c r="CV228" s="32">
        <v>27</v>
      </c>
      <c r="CW228" s="32">
        <v>32</v>
      </c>
      <c r="CX228" s="32">
        <v>31</v>
      </c>
      <c r="CY228" s="32">
        <v>4</v>
      </c>
      <c r="DC228" s="88">
        <f t="shared" si="341"/>
        <v>0</v>
      </c>
      <c r="DK228" s="88">
        <f t="shared" si="342"/>
        <v>0</v>
      </c>
      <c r="DP228" s="32">
        <v>17</v>
      </c>
      <c r="DQ228" s="32">
        <v>26</v>
      </c>
      <c r="DR228" s="32">
        <v>22</v>
      </c>
      <c r="DS228" s="88">
        <f t="shared" si="343"/>
        <v>416</v>
      </c>
      <c r="DT228" s="32">
        <v>13</v>
      </c>
      <c r="DU228" s="32">
        <v>123</v>
      </c>
      <c r="DV228" s="32">
        <v>270</v>
      </c>
      <c r="DW228" s="32">
        <v>10</v>
      </c>
      <c r="DX228" s="32">
        <v>1</v>
      </c>
      <c r="DY228" s="32">
        <v>2</v>
      </c>
      <c r="DZ228" s="32">
        <v>2</v>
      </c>
      <c r="EA228" s="88">
        <f t="shared" si="344"/>
        <v>32</v>
      </c>
      <c r="EB228" s="32">
        <v>5</v>
      </c>
      <c r="EC228" s="32">
        <v>12</v>
      </c>
      <c r="ED228" s="32">
        <v>15</v>
      </c>
      <c r="EI228" s="88">
        <f t="shared" si="345"/>
        <v>0</v>
      </c>
      <c r="EQ228" s="88">
        <f t="shared" si="346"/>
        <v>0</v>
      </c>
      <c r="EV228" s="32">
        <v>3</v>
      </c>
      <c r="EW228" s="32">
        <v>7</v>
      </c>
      <c r="EX228" s="32">
        <v>8</v>
      </c>
      <c r="EY228" s="88">
        <f t="shared" si="347"/>
        <v>69</v>
      </c>
      <c r="EZ228" s="32">
        <v>2</v>
      </c>
      <c r="FA228" s="32">
        <v>42</v>
      </c>
      <c r="FB228" s="32">
        <v>25</v>
      </c>
      <c r="FC228" s="32">
        <v>0</v>
      </c>
      <c r="FG228" s="88">
        <f t="shared" si="348"/>
        <v>0</v>
      </c>
      <c r="FO228" s="88">
        <f t="shared" si="349"/>
        <v>0</v>
      </c>
      <c r="FW228" s="110">
        <f t="shared" si="350"/>
        <v>0</v>
      </c>
      <c r="GB228" s="110">
        <f t="shared" si="351"/>
        <v>3</v>
      </c>
      <c r="GC228" s="110">
        <f t="shared" si="352"/>
        <v>7</v>
      </c>
      <c r="GD228" s="110">
        <f t="shared" si="353"/>
        <v>8</v>
      </c>
      <c r="GE228" s="110">
        <f t="shared" si="354"/>
        <v>69</v>
      </c>
      <c r="GF228" s="110">
        <f t="shared" si="355"/>
        <v>2</v>
      </c>
      <c r="GG228" s="110">
        <f t="shared" si="356"/>
        <v>42</v>
      </c>
      <c r="GH228" s="110">
        <f t="shared" si="357"/>
        <v>25</v>
      </c>
      <c r="GI228" s="110">
        <f t="shared" si="358"/>
        <v>0</v>
      </c>
      <c r="GJ228" s="114">
        <f t="shared" si="322"/>
        <v>0.40263011826992867</v>
      </c>
      <c r="GK228" s="90">
        <f t="shared" si="323"/>
        <v>9.7472924187725629E-2</v>
      </c>
      <c r="GL228" s="92" t="s">
        <v>1976</v>
      </c>
      <c r="GM228" s="2" t="s">
        <v>1855</v>
      </c>
      <c r="GN228" s="92" t="s">
        <v>2236</v>
      </c>
      <c r="GO228" s="2" t="s">
        <v>2167</v>
      </c>
      <c r="GP228" s="2" t="s">
        <v>1710</v>
      </c>
      <c r="GQ228" s="2" t="s">
        <v>1797</v>
      </c>
      <c r="GR228" s="115">
        <v>462</v>
      </c>
      <c r="GS228" s="31">
        <f t="shared" si="359"/>
        <v>18</v>
      </c>
      <c r="GT228" s="31">
        <f t="shared" si="360"/>
        <v>24</v>
      </c>
      <c r="GU228" s="31">
        <f t="shared" si="361"/>
        <v>28</v>
      </c>
      <c r="GV228" s="31">
        <f t="shared" si="362"/>
        <v>448</v>
      </c>
      <c r="GW228" s="31">
        <f t="shared" si="363"/>
        <v>295</v>
      </c>
      <c r="GX228" s="31">
        <f t="shared" si="364"/>
        <v>430</v>
      </c>
    </row>
    <row r="229" spans="1:206" ht="15.75" hidden="1" customHeight="1" x14ac:dyDescent="0.25">
      <c r="A229" s="22" t="s">
        <v>1114</v>
      </c>
      <c r="B229" s="2" t="s">
        <v>209</v>
      </c>
      <c r="C229" s="116" t="s">
        <v>216</v>
      </c>
      <c r="D229" s="35" t="s">
        <v>209</v>
      </c>
      <c r="E229" s="117">
        <v>66</v>
      </c>
      <c r="F229" s="117">
        <v>420</v>
      </c>
      <c r="G229" s="117">
        <v>669</v>
      </c>
      <c r="H229" s="117">
        <v>1155</v>
      </c>
      <c r="I229" s="95">
        <v>49</v>
      </c>
      <c r="J229" s="118">
        <v>96</v>
      </c>
      <c r="K229" s="118">
        <v>235</v>
      </c>
      <c r="L229" s="118">
        <v>656</v>
      </c>
      <c r="M229" s="118">
        <v>987</v>
      </c>
      <c r="N229" s="119">
        <v>187</v>
      </c>
      <c r="O229" s="119">
        <v>21</v>
      </c>
      <c r="P229" s="120">
        <v>866</v>
      </c>
      <c r="Q229" s="120">
        <v>1048</v>
      </c>
      <c r="R229" s="120">
        <v>770</v>
      </c>
      <c r="S229" s="70">
        <f t="shared" si="305"/>
        <v>0.11085450346420324</v>
      </c>
      <c r="T229" s="70">
        <f t="shared" si="306"/>
        <v>0.22423664122137404</v>
      </c>
      <c r="U229" s="70">
        <f t="shared" si="307"/>
        <v>0.29806259314456035</v>
      </c>
      <c r="V229" s="70">
        <f t="shared" si="308"/>
        <v>0.38723872387238722</v>
      </c>
      <c r="W229" s="70">
        <f t="shared" si="309"/>
        <v>0.60909090909090913</v>
      </c>
      <c r="X229" s="121">
        <v>1067</v>
      </c>
      <c r="Y229" s="121">
        <v>866</v>
      </c>
      <c r="Z229" s="121">
        <v>1048</v>
      </c>
      <c r="AA229" s="121">
        <v>770</v>
      </c>
      <c r="AB229" s="121">
        <v>263</v>
      </c>
      <c r="AC229" s="121">
        <v>243</v>
      </c>
      <c r="AD229" s="17">
        <v>22</v>
      </c>
      <c r="AE229" s="17">
        <v>41</v>
      </c>
      <c r="AF229" s="100">
        <v>54</v>
      </c>
      <c r="AG229" s="101">
        <v>68</v>
      </c>
      <c r="AH229" s="101">
        <v>293</v>
      </c>
      <c r="AI229" s="101">
        <v>579</v>
      </c>
      <c r="AJ229" s="101">
        <v>56</v>
      </c>
      <c r="AK229" s="101">
        <f t="shared" si="310"/>
        <v>996</v>
      </c>
      <c r="AL229" s="101">
        <f t="shared" si="311"/>
        <v>153</v>
      </c>
      <c r="AM229" s="101">
        <v>209</v>
      </c>
      <c r="AN229" s="102">
        <v>12</v>
      </c>
      <c r="AO229" s="103">
        <v>51</v>
      </c>
      <c r="AP229" s="74">
        <f t="shared" si="312"/>
        <v>7.8521939953810627E-2</v>
      </c>
      <c r="AQ229" s="74">
        <f t="shared" si="313"/>
        <v>0.27958015267175573</v>
      </c>
      <c r="AR229" s="104">
        <f t="shared" si="314"/>
        <v>0.29321907600596125</v>
      </c>
      <c r="AS229" s="104">
        <f t="shared" si="315"/>
        <v>0.39548954895489546</v>
      </c>
      <c r="AT229" s="104">
        <f t="shared" si="316"/>
        <v>0.55324675324675321</v>
      </c>
      <c r="AU229" s="105">
        <v>829</v>
      </c>
      <c r="AV229" s="105">
        <v>1117</v>
      </c>
      <c r="AW229" s="105">
        <v>836</v>
      </c>
      <c r="AX229" s="100">
        <v>63</v>
      </c>
      <c r="AY229" s="106">
        <v>1081</v>
      </c>
      <c r="AZ229" s="106">
        <v>69</v>
      </c>
      <c r="BA229" s="106">
        <v>306</v>
      </c>
      <c r="BB229" s="106">
        <v>643</v>
      </c>
      <c r="BC229" s="106">
        <v>63</v>
      </c>
      <c r="BD229" s="107">
        <v>171</v>
      </c>
      <c r="BE229" s="108">
        <v>31</v>
      </c>
      <c r="BF229" s="82">
        <f t="shared" si="317"/>
        <v>8.2535885167464115E-2</v>
      </c>
      <c r="BG229" s="82">
        <f t="shared" si="318"/>
        <v>0.27394807520143238</v>
      </c>
      <c r="BH229" s="83">
        <f t="shared" si="319"/>
        <v>0.30445722501797268</v>
      </c>
      <c r="BI229" s="83">
        <f t="shared" si="320"/>
        <v>0.39979445015416237</v>
      </c>
      <c r="BJ229" s="83">
        <f t="shared" si="321"/>
        <v>0.56936067551266589</v>
      </c>
      <c r="BK229" s="2">
        <v>842</v>
      </c>
      <c r="BL229" s="2">
        <v>1129</v>
      </c>
      <c r="BM229" s="2">
        <v>887</v>
      </c>
      <c r="BN229" s="2">
        <v>599</v>
      </c>
      <c r="BO229" s="2">
        <v>253</v>
      </c>
      <c r="BP229" s="2">
        <v>236</v>
      </c>
      <c r="BQ229" s="109">
        <v>24</v>
      </c>
      <c r="BR229" s="109">
        <v>65</v>
      </c>
      <c r="BS229" s="110">
        <v>57</v>
      </c>
      <c r="BT229" s="109">
        <v>74</v>
      </c>
      <c r="BU229" s="109">
        <v>274</v>
      </c>
      <c r="BV229" s="109">
        <v>726</v>
      </c>
      <c r="BW229" s="109">
        <v>63</v>
      </c>
      <c r="BX229" s="84">
        <f t="shared" si="325"/>
        <v>1137</v>
      </c>
      <c r="BY229" s="111">
        <v>14</v>
      </c>
      <c r="BZ229" s="109">
        <v>182</v>
      </c>
      <c r="CA229" s="109">
        <v>64</v>
      </c>
      <c r="CB229" s="2">
        <v>45</v>
      </c>
      <c r="CC229" s="112">
        <f t="shared" si="326"/>
        <v>8.7885985748218529E-2</v>
      </c>
      <c r="CD229" s="112">
        <f t="shared" si="327"/>
        <v>0.24269264836138174</v>
      </c>
      <c r="CE229" s="112">
        <f t="shared" si="328"/>
        <v>0.31210636808957315</v>
      </c>
      <c r="CF229" s="112">
        <f t="shared" si="329"/>
        <v>0.40575396825396826</v>
      </c>
      <c r="CG229" s="112">
        <f t="shared" si="330"/>
        <v>0.61330326944757607</v>
      </c>
      <c r="CH229" s="87">
        <f t="shared" si="331"/>
        <v>343</v>
      </c>
      <c r="CI229" s="31">
        <f t="shared" si="332"/>
        <v>369</v>
      </c>
      <c r="CJ229" s="31">
        <f t="shared" si="333"/>
        <v>3</v>
      </c>
      <c r="CK229" s="31">
        <f t="shared" si="334"/>
        <v>10</v>
      </c>
      <c r="CL229" s="31">
        <f t="shared" si="335"/>
        <v>16</v>
      </c>
      <c r="CM229" s="113">
        <f t="shared" si="336"/>
        <v>126</v>
      </c>
      <c r="CN229" s="31">
        <f t="shared" si="337"/>
        <v>11</v>
      </c>
      <c r="CO229" s="31">
        <f t="shared" si="338"/>
        <v>53</v>
      </c>
      <c r="CP229" s="31">
        <f t="shared" si="339"/>
        <v>48</v>
      </c>
      <c r="CQ229" s="31">
        <f t="shared" si="340"/>
        <v>14</v>
      </c>
      <c r="CR229" s="32">
        <v>2</v>
      </c>
      <c r="CS229" s="32">
        <v>6</v>
      </c>
      <c r="CT229" s="32">
        <v>12</v>
      </c>
      <c r="CU229" s="88">
        <f t="shared" si="324"/>
        <v>85</v>
      </c>
      <c r="CV229" s="32">
        <v>8</v>
      </c>
      <c r="CW229" s="32">
        <v>38</v>
      </c>
      <c r="CX229" s="32">
        <v>27</v>
      </c>
      <c r="CY229" s="32">
        <v>12</v>
      </c>
      <c r="CZ229" s="32">
        <v>1</v>
      </c>
      <c r="DA229" s="32">
        <v>4</v>
      </c>
      <c r="DB229" s="32">
        <v>4</v>
      </c>
      <c r="DC229" s="88">
        <f t="shared" si="341"/>
        <v>41</v>
      </c>
      <c r="DD229" s="32">
        <v>3</v>
      </c>
      <c r="DE229" s="32">
        <v>15</v>
      </c>
      <c r="DF229" s="32">
        <v>21</v>
      </c>
      <c r="DG229" s="32">
        <v>2</v>
      </c>
      <c r="DH229" s="32">
        <v>1</v>
      </c>
      <c r="DI229" s="32">
        <v>9</v>
      </c>
      <c r="DJ229" s="32">
        <v>6</v>
      </c>
      <c r="DK229" s="88">
        <f t="shared" si="342"/>
        <v>153</v>
      </c>
      <c r="DL229" s="32">
        <v>23</v>
      </c>
      <c r="DM229" s="32">
        <v>71</v>
      </c>
      <c r="DN229" s="32">
        <v>55</v>
      </c>
      <c r="DO229" s="32">
        <v>4</v>
      </c>
      <c r="DP229" s="32">
        <v>18</v>
      </c>
      <c r="DQ229" s="32">
        <v>37</v>
      </c>
      <c r="DR229" s="32">
        <v>28</v>
      </c>
      <c r="DS229" s="88">
        <f t="shared" si="343"/>
        <v>758</v>
      </c>
      <c r="DT229" s="32">
        <v>8</v>
      </c>
      <c r="DU229" s="32">
        <v>100</v>
      </c>
      <c r="DV229" s="32">
        <v>598</v>
      </c>
      <c r="DW229" s="32">
        <v>52</v>
      </c>
      <c r="DX229" s="32">
        <v>1</v>
      </c>
      <c r="DY229" s="32">
        <v>4</v>
      </c>
      <c r="DZ229" s="32">
        <v>4</v>
      </c>
      <c r="EA229" s="88">
        <f t="shared" si="344"/>
        <v>80</v>
      </c>
      <c r="EB229" s="32">
        <v>22</v>
      </c>
      <c r="EC229" s="32">
        <v>38</v>
      </c>
      <c r="ED229" s="32">
        <v>19</v>
      </c>
      <c r="EE229" s="32">
        <v>1</v>
      </c>
      <c r="EF229" s="32">
        <v>1</v>
      </c>
      <c r="EG229" s="32">
        <v>5</v>
      </c>
      <c r="EH229" s="32">
        <v>3</v>
      </c>
      <c r="EI229" s="88">
        <f t="shared" si="345"/>
        <v>29</v>
      </c>
      <c r="EJ229" s="32">
        <v>10</v>
      </c>
      <c r="EK229" s="32">
        <v>12</v>
      </c>
      <c r="EL229" s="32">
        <v>6</v>
      </c>
      <c r="EM229" s="32">
        <v>1</v>
      </c>
      <c r="EQ229" s="88">
        <f t="shared" si="346"/>
        <v>0</v>
      </c>
      <c r="EY229" s="88">
        <f t="shared" si="347"/>
        <v>0</v>
      </c>
      <c r="FG229" s="88">
        <f t="shared" si="348"/>
        <v>0</v>
      </c>
      <c r="FO229" s="88">
        <f t="shared" si="349"/>
        <v>0</v>
      </c>
      <c r="FW229" s="110">
        <f t="shared" si="350"/>
        <v>0</v>
      </c>
      <c r="GB229" s="110">
        <f t="shared" si="351"/>
        <v>0</v>
      </c>
      <c r="GC229" s="110">
        <f t="shared" si="352"/>
        <v>0</v>
      </c>
      <c r="GD229" s="110">
        <f t="shared" si="353"/>
        <v>0</v>
      </c>
      <c r="GE229" s="110">
        <f t="shared" si="354"/>
        <v>0</v>
      </c>
      <c r="GF229" s="110">
        <f t="shared" si="355"/>
        <v>0</v>
      </c>
      <c r="GG229" s="110">
        <f t="shared" si="356"/>
        <v>0</v>
      </c>
      <c r="GH229" s="110">
        <f t="shared" si="357"/>
        <v>0</v>
      </c>
      <c r="GI229" s="110">
        <f t="shared" si="358"/>
        <v>0</v>
      </c>
      <c r="GJ229" s="114">
        <f t="shared" si="322"/>
        <v>6.9158155109457289E-3</v>
      </c>
      <c r="GK229" s="90">
        <f t="shared" si="323"/>
        <v>5.1803885291396852E-2</v>
      </c>
      <c r="GL229" s="2" t="s">
        <v>1662</v>
      </c>
      <c r="GM229" s="92" t="s">
        <v>2321</v>
      </c>
      <c r="GN229" s="92" t="s">
        <v>2226</v>
      </c>
      <c r="GO229" s="2" t="s">
        <v>2269</v>
      </c>
      <c r="GP229" s="2" t="s">
        <v>1794</v>
      </c>
      <c r="GQ229" s="2" t="s">
        <v>1958</v>
      </c>
      <c r="GR229" s="115">
        <v>1165</v>
      </c>
      <c r="GS229" s="31">
        <f t="shared" si="359"/>
        <v>20</v>
      </c>
      <c r="GT229" s="31">
        <f t="shared" si="360"/>
        <v>38</v>
      </c>
      <c r="GU229" s="31">
        <f t="shared" si="361"/>
        <v>50</v>
      </c>
      <c r="GV229" s="31">
        <f t="shared" si="362"/>
        <v>991</v>
      </c>
      <c r="GW229" s="31">
        <f t="shared" si="363"/>
        <v>729</v>
      </c>
      <c r="GX229" s="31">
        <f t="shared" si="364"/>
        <v>938</v>
      </c>
    </row>
    <row r="230" spans="1:206" ht="15.75" hidden="1" customHeight="1" x14ac:dyDescent="0.25">
      <c r="A230" s="22" t="s">
        <v>1114</v>
      </c>
      <c r="B230" s="2" t="s">
        <v>209</v>
      </c>
      <c r="C230" s="116" t="s">
        <v>217</v>
      </c>
      <c r="D230" s="35" t="s">
        <v>209</v>
      </c>
      <c r="E230" s="117">
        <v>25</v>
      </c>
      <c r="F230" s="117">
        <v>86</v>
      </c>
      <c r="G230" s="117">
        <v>60</v>
      </c>
      <c r="H230" s="117">
        <v>171</v>
      </c>
      <c r="I230" s="95">
        <v>13</v>
      </c>
      <c r="J230" s="118">
        <v>18</v>
      </c>
      <c r="K230" s="118">
        <v>64</v>
      </c>
      <c r="L230" s="118">
        <v>75</v>
      </c>
      <c r="M230" s="118">
        <v>157</v>
      </c>
      <c r="N230" s="119">
        <v>11</v>
      </c>
      <c r="O230" s="119">
        <v>16</v>
      </c>
      <c r="P230" s="120">
        <v>71</v>
      </c>
      <c r="Q230" s="120">
        <v>100</v>
      </c>
      <c r="R230" s="120">
        <v>82</v>
      </c>
      <c r="S230" s="70">
        <f t="shared" si="305"/>
        <v>0.25352112676056338</v>
      </c>
      <c r="T230" s="70">
        <f t="shared" si="306"/>
        <v>0.64</v>
      </c>
      <c r="U230" s="70">
        <f t="shared" si="307"/>
        <v>0.57707509881422925</v>
      </c>
      <c r="V230" s="70">
        <f t="shared" si="308"/>
        <v>0.70329670329670335</v>
      </c>
      <c r="W230" s="70">
        <f t="shared" si="309"/>
        <v>0.78048780487804881</v>
      </c>
      <c r="X230" s="121">
        <v>109</v>
      </c>
      <c r="Y230" s="121">
        <v>71</v>
      </c>
      <c r="Z230" s="121">
        <v>100</v>
      </c>
      <c r="AA230" s="121">
        <v>82</v>
      </c>
      <c r="AB230" s="121">
        <v>31</v>
      </c>
      <c r="AC230" s="121">
        <v>24</v>
      </c>
      <c r="AD230" s="17">
        <v>7</v>
      </c>
      <c r="AE230" s="17">
        <v>14</v>
      </c>
      <c r="AF230" s="100">
        <v>10</v>
      </c>
      <c r="AG230" s="101">
        <v>14</v>
      </c>
      <c r="AH230" s="101">
        <v>35</v>
      </c>
      <c r="AI230" s="101">
        <v>55</v>
      </c>
      <c r="AJ230" s="101">
        <v>2</v>
      </c>
      <c r="AK230" s="101">
        <f t="shared" si="310"/>
        <v>106</v>
      </c>
      <c r="AL230" s="101">
        <f t="shared" si="311"/>
        <v>13</v>
      </c>
      <c r="AM230" s="101">
        <v>15</v>
      </c>
      <c r="AN230" s="102">
        <v>2</v>
      </c>
      <c r="AO230" s="103">
        <v>9</v>
      </c>
      <c r="AP230" s="74">
        <f t="shared" si="312"/>
        <v>0.19718309859154928</v>
      </c>
      <c r="AQ230" s="74">
        <f t="shared" si="313"/>
        <v>0.35</v>
      </c>
      <c r="AR230" s="104">
        <f t="shared" si="314"/>
        <v>0.35968379446640314</v>
      </c>
      <c r="AS230" s="104">
        <f t="shared" si="315"/>
        <v>0.42307692307692307</v>
      </c>
      <c r="AT230" s="104">
        <f t="shared" si="316"/>
        <v>0.51219512195121952</v>
      </c>
      <c r="AU230" s="105">
        <v>58</v>
      </c>
      <c r="AV230" s="105">
        <v>87</v>
      </c>
      <c r="AW230" s="105">
        <v>65</v>
      </c>
      <c r="AX230" s="100">
        <v>8</v>
      </c>
      <c r="AY230" s="106">
        <v>121</v>
      </c>
      <c r="AZ230" s="106">
        <v>21</v>
      </c>
      <c r="BA230" s="106">
        <v>44</v>
      </c>
      <c r="BB230" s="106">
        <v>52</v>
      </c>
      <c r="BC230" s="106">
        <v>4</v>
      </c>
      <c r="BD230" s="107">
        <v>12</v>
      </c>
      <c r="BE230" s="108">
        <v>4</v>
      </c>
      <c r="BF230" s="82">
        <f t="shared" si="317"/>
        <v>0.32307692307692309</v>
      </c>
      <c r="BG230" s="82">
        <f t="shared" si="318"/>
        <v>0.50574712643678166</v>
      </c>
      <c r="BH230" s="83">
        <f t="shared" si="319"/>
        <v>0.5</v>
      </c>
      <c r="BI230" s="83">
        <f t="shared" si="320"/>
        <v>0.57931034482758625</v>
      </c>
      <c r="BJ230" s="83">
        <f t="shared" si="321"/>
        <v>0.68965517241379315</v>
      </c>
      <c r="BK230" s="2">
        <v>57</v>
      </c>
      <c r="BL230" s="2">
        <v>95</v>
      </c>
      <c r="BM230" s="2">
        <v>56</v>
      </c>
      <c r="BN230" s="2">
        <v>40</v>
      </c>
      <c r="BO230" s="2">
        <v>26</v>
      </c>
      <c r="BP230" s="2">
        <v>18</v>
      </c>
      <c r="BQ230" s="109">
        <v>4</v>
      </c>
      <c r="BR230" s="109">
        <v>7</v>
      </c>
      <c r="BS230" s="110">
        <v>8</v>
      </c>
      <c r="BT230" s="109">
        <v>9</v>
      </c>
      <c r="BU230" s="109">
        <v>33</v>
      </c>
      <c r="BV230" s="109">
        <v>45</v>
      </c>
      <c r="BW230" s="109">
        <v>3</v>
      </c>
      <c r="BX230" s="84">
        <f t="shared" si="325"/>
        <v>90</v>
      </c>
      <c r="BY230" s="111">
        <v>2</v>
      </c>
      <c r="BZ230" s="109">
        <v>12</v>
      </c>
      <c r="CA230" s="109">
        <v>3</v>
      </c>
      <c r="CB230" s="2">
        <v>13</v>
      </c>
      <c r="CC230" s="112">
        <f t="shared" si="326"/>
        <v>0.15789473684210525</v>
      </c>
      <c r="CD230" s="112">
        <f t="shared" si="327"/>
        <v>0.3473684210526316</v>
      </c>
      <c r="CE230" s="112">
        <f t="shared" si="328"/>
        <v>0.36057692307692307</v>
      </c>
      <c r="CF230" s="112">
        <f t="shared" si="329"/>
        <v>0.4370860927152318</v>
      </c>
      <c r="CG230" s="112">
        <f t="shared" si="330"/>
        <v>0.5892857142857143</v>
      </c>
      <c r="CH230" s="87">
        <f t="shared" si="331"/>
        <v>23</v>
      </c>
      <c r="CI230" s="31">
        <f t="shared" si="332"/>
        <v>24</v>
      </c>
      <c r="CJ230" s="31">
        <f t="shared" si="333"/>
        <v>0</v>
      </c>
      <c r="CK230" s="31">
        <f t="shared" si="334"/>
        <v>0</v>
      </c>
      <c r="CL230" s="31">
        <f t="shared" si="335"/>
        <v>0</v>
      </c>
      <c r="CM230" s="113">
        <f t="shared" si="336"/>
        <v>0</v>
      </c>
      <c r="CN230" s="31">
        <f t="shared" si="337"/>
        <v>0</v>
      </c>
      <c r="CO230" s="31">
        <f t="shared" si="338"/>
        <v>0</v>
      </c>
      <c r="CP230" s="31">
        <f t="shared" si="339"/>
        <v>0</v>
      </c>
      <c r="CQ230" s="31">
        <f t="shared" si="340"/>
        <v>0</v>
      </c>
      <c r="CU230" s="88">
        <f t="shared" si="324"/>
        <v>0</v>
      </c>
      <c r="DC230" s="88">
        <f t="shared" si="341"/>
        <v>0</v>
      </c>
      <c r="DH230" s="32">
        <v>1</v>
      </c>
      <c r="DI230" s="32">
        <v>4</v>
      </c>
      <c r="DJ230" s="32">
        <v>4</v>
      </c>
      <c r="DK230" s="88">
        <f t="shared" si="342"/>
        <v>61</v>
      </c>
      <c r="DL230" s="32">
        <v>8</v>
      </c>
      <c r="DM230" s="32">
        <v>17</v>
      </c>
      <c r="DN230" s="32">
        <v>33</v>
      </c>
      <c r="DO230" s="32">
        <v>3</v>
      </c>
      <c r="DP230" s="32">
        <v>3</v>
      </c>
      <c r="DQ230" s="32">
        <v>3</v>
      </c>
      <c r="DR230" s="32">
        <v>4</v>
      </c>
      <c r="DS230" s="88">
        <f t="shared" si="343"/>
        <v>29</v>
      </c>
      <c r="DT230" s="32">
        <v>1</v>
      </c>
      <c r="DU230" s="32">
        <v>16</v>
      </c>
      <c r="DV230" s="32">
        <v>12</v>
      </c>
      <c r="DW230" s="32">
        <v>0</v>
      </c>
      <c r="EA230" s="88">
        <f t="shared" si="344"/>
        <v>0</v>
      </c>
      <c r="EI230" s="88">
        <f t="shared" si="345"/>
        <v>0</v>
      </c>
      <c r="EQ230" s="88">
        <f t="shared" si="346"/>
        <v>0</v>
      </c>
      <c r="EY230" s="88">
        <f t="shared" si="347"/>
        <v>0</v>
      </c>
      <c r="FG230" s="88">
        <f t="shared" si="348"/>
        <v>0</v>
      </c>
      <c r="FO230" s="88">
        <f t="shared" si="349"/>
        <v>0</v>
      </c>
      <c r="FW230" s="110">
        <f t="shared" si="350"/>
        <v>0</v>
      </c>
      <c r="GB230" s="110">
        <f t="shared" si="351"/>
        <v>0</v>
      </c>
      <c r="GC230" s="110">
        <f t="shared" si="352"/>
        <v>0</v>
      </c>
      <c r="GD230" s="110">
        <f t="shared" si="353"/>
        <v>0</v>
      </c>
      <c r="GE230" s="110">
        <f t="shared" si="354"/>
        <v>0</v>
      </c>
      <c r="GF230" s="110">
        <f t="shared" si="355"/>
        <v>0</v>
      </c>
      <c r="GG230" s="110">
        <f t="shared" si="356"/>
        <v>0</v>
      </c>
      <c r="GH230" s="110">
        <f t="shared" si="357"/>
        <v>0</v>
      </c>
      <c r="GI230" s="110">
        <f t="shared" si="358"/>
        <v>0</v>
      </c>
      <c r="GJ230" s="114">
        <f t="shared" si="322"/>
        <v>-0.24497767857142858</v>
      </c>
      <c r="GK230" s="90">
        <f t="shared" si="323"/>
        <v>-0.256198347107438</v>
      </c>
      <c r="GL230" s="2" t="s">
        <v>2207</v>
      </c>
      <c r="GM230" s="92" t="s">
        <v>1969</v>
      </c>
      <c r="GN230" s="2" t="s">
        <v>1541</v>
      </c>
      <c r="GO230" s="92" t="s">
        <v>2225</v>
      </c>
      <c r="GP230" s="92" t="s">
        <v>1820</v>
      </c>
      <c r="GQ230" s="2" t="s">
        <v>1927</v>
      </c>
      <c r="GR230" s="115">
        <v>94</v>
      </c>
      <c r="GS230" s="31">
        <f t="shared" si="359"/>
        <v>4</v>
      </c>
      <c r="GT230" s="31">
        <f t="shared" si="360"/>
        <v>8</v>
      </c>
      <c r="GU230" s="31">
        <f t="shared" si="361"/>
        <v>7</v>
      </c>
      <c r="GV230" s="31">
        <f t="shared" si="362"/>
        <v>90</v>
      </c>
      <c r="GW230" s="31">
        <f t="shared" si="363"/>
        <v>48</v>
      </c>
      <c r="GX230" s="31">
        <f t="shared" si="364"/>
        <v>81</v>
      </c>
    </row>
    <row r="231" spans="1:206" ht="15.75" hidden="1" customHeight="1" x14ac:dyDescent="0.25">
      <c r="A231" s="22" t="s">
        <v>1114</v>
      </c>
      <c r="B231" s="2" t="s">
        <v>209</v>
      </c>
      <c r="C231" s="116" t="s">
        <v>218</v>
      </c>
      <c r="D231" s="35" t="s">
        <v>209</v>
      </c>
      <c r="E231" s="117">
        <v>85</v>
      </c>
      <c r="F231" s="117">
        <v>298</v>
      </c>
      <c r="G231" s="117">
        <v>391</v>
      </c>
      <c r="H231" s="117">
        <v>774</v>
      </c>
      <c r="I231" s="95">
        <v>44</v>
      </c>
      <c r="J231" s="118">
        <v>53</v>
      </c>
      <c r="K231" s="118">
        <v>295</v>
      </c>
      <c r="L231" s="118">
        <v>423</v>
      </c>
      <c r="M231" s="118">
        <v>771</v>
      </c>
      <c r="N231" s="119">
        <v>125</v>
      </c>
      <c r="O231" s="119">
        <v>23</v>
      </c>
      <c r="P231" s="120">
        <v>581</v>
      </c>
      <c r="Q231" s="120">
        <v>757</v>
      </c>
      <c r="R231" s="120">
        <v>590</v>
      </c>
      <c r="S231" s="70">
        <f t="shared" si="305"/>
        <v>9.1222030981067126E-2</v>
      </c>
      <c r="T231" s="70">
        <f t="shared" si="306"/>
        <v>0.38969616908850724</v>
      </c>
      <c r="U231" s="70">
        <f t="shared" si="307"/>
        <v>0.33506224066390039</v>
      </c>
      <c r="V231" s="70">
        <f t="shared" si="308"/>
        <v>0.44023756495916855</v>
      </c>
      <c r="W231" s="70">
        <f t="shared" si="309"/>
        <v>0.5050847457627119</v>
      </c>
      <c r="X231" s="121">
        <v>762</v>
      </c>
      <c r="Y231" s="121">
        <v>581</v>
      </c>
      <c r="Z231" s="121">
        <v>757</v>
      </c>
      <c r="AA231" s="121">
        <v>590</v>
      </c>
      <c r="AB231" s="121">
        <v>196</v>
      </c>
      <c r="AC231" s="121">
        <v>196</v>
      </c>
      <c r="AD231" s="17">
        <v>21</v>
      </c>
      <c r="AE231" s="17">
        <v>41</v>
      </c>
      <c r="AF231" s="100">
        <v>53</v>
      </c>
      <c r="AG231" s="101">
        <v>47</v>
      </c>
      <c r="AH231" s="101">
        <v>302</v>
      </c>
      <c r="AI231" s="101">
        <v>519</v>
      </c>
      <c r="AJ231" s="101">
        <v>30</v>
      </c>
      <c r="AK231" s="101">
        <f t="shared" si="310"/>
        <v>898</v>
      </c>
      <c r="AL231" s="101">
        <f t="shared" si="311"/>
        <v>128</v>
      </c>
      <c r="AM231" s="101">
        <v>158</v>
      </c>
      <c r="AN231" s="102">
        <v>20</v>
      </c>
      <c r="AO231" s="103">
        <v>73</v>
      </c>
      <c r="AP231" s="74">
        <f t="shared" si="312"/>
        <v>8.0895008605851984E-2</v>
      </c>
      <c r="AQ231" s="74">
        <f t="shared" si="313"/>
        <v>0.39894319682959051</v>
      </c>
      <c r="AR231" s="104">
        <f t="shared" si="314"/>
        <v>0.38381742738589214</v>
      </c>
      <c r="AS231" s="104">
        <f t="shared" si="315"/>
        <v>0.51447661469933181</v>
      </c>
      <c r="AT231" s="104">
        <f t="shared" si="316"/>
        <v>0.66271186440677965</v>
      </c>
      <c r="AU231" s="105">
        <v>648</v>
      </c>
      <c r="AV231" s="105">
        <v>826</v>
      </c>
      <c r="AW231" s="105">
        <v>605</v>
      </c>
      <c r="AX231" s="100">
        <v>68</v>
      </c>
      <c r="AY231" s="106">
        <v>1187</v>
      </c>
      <c r="AZ231" s="106">
        <v>123</v>
      </c>
      <c r="BA231" s="106">
        <v>401</v>
      </c>
      <c r="BB231" s="106">
        <v>621</v>
      </c>
      <c r="BC231" s="106">
        <v>42</v>
      </c>
      <c r="BD231" s="107">
        <v>133</v>
      </c>
      <c r="BE231" s="108">
        <v>20</v>
      </c>
      <c r="BF231" s="82">
        <f t="shared" si="317"/>
        <v>0.20330578512396694</v>
      </c>
      <c r="BG231" s="82">
        <f t="shared" si="318"/>
        <v>0.4854721549636804</v>
      </c>
      <c r="BH231" s="83">
        <f t="shared" si="319"/>
        <v>0.48677248677248675</v>
      </c>
      <c r="BI231" s="83">
        <f t="shared" si="320"/>
        <v>0.60312075983717772</v>
      </c>
      <c r="BJ231" s="83">
        <f t="shared" si="321"/>
        <v>0.75308641975308643</v>
      </c>
      <c r="BK231" s="2">
        <v>702</v>
      </c>
      <c r="BL231" s="2">
        <v>921</v>
      </c>
      <c r="BM231" s="2">
        <v>662</v>
      </c>
      <c r="BN231" s="2">
        <v>448</v>
      </c>
      <c r="BO231" s="2">
        <v>210</v>
      </c>
      <c r="BP231" s="2">
        <v>205</v>
      </c>
      <c r="BQ231" s="109">
        <v>23</v>
      </c>
      <c r="BR231" s="109">
        <v>75</v>
      </c>
      <c r="BS231" s="110">
        <v>53</v>
      </c>
      <c r="BT231" s="109">
        <v>129</v>
      </c>
      <c r="BU231" s="109">
        <v>432</v>
      </c>
      <c r="BV231" s="109">
        <v>738</v>
      </c>
      <c r="BW231" s="109">
        <v>45</v>
      </c>
      <c r="BX231" s="84">
        <f t="shared" si="325"/>
        <v>1344</v>
      </c>
      <c r="BY231" s="111">
        <v>13</v>
      </c>
      <c r="BZ231" s="109">
        <v>132</v>
      </c>
      <c r="CA231" s="109">
        <v>46</v>
      </c>
      <c r="CB231" s="2">
        <v>49</v>
      </c>
      <c r="CC231" s="112">
        <f t="shared" si="326"/>
        <v>0.18376068376068377</v>
      </c>
      <c r="CD231" s="112">
        <f t="shared" si="327"/>
        <v>0.46905537459283386</v>
      </c>
      <c r="CE231" s="112">
        <f t="shared" si="328"/>
        <v>0.51072210065645518</v>
      </c>
      <c r="CF231" s="112">
        <f t="shared" si="329"/>
        <v>0.65571699305116871</v>
      </c>
      <c r="CG231" s="112">
        <f t="shared" si="330"/>
        <v>0.9154078549848943</v>
      </c>
      <c r="CH231" s="87">
        <f t="shared" si="331"/>
        <v>56</v>
      </c>
      <c r="CI231" s="31">
        <f t="shared" si="332"/>
        <v>85</v>
      </c>
      <c r="CJ231" s="31">
        <f t="shared" si="333"/>
        <v>3</v>
      </c>
      <c r="CK231" s="31">
        <f t="shared" si="334"/>
        <v>14</v>
      </c>
      <c r="CL231" s="31">
        <f t="shared" si="335"/>
        <v>14</v>
      </c>
      <c r="CM231" s="113">
        <f t="shared" si="336"/>
        <v>233</v>
      </c>
      <c r="CN231" s="31">
        <f t="shared" si="337"/>
        <v>32</v>
      </c>
      <c r="CO231" s="31">
        <f t="shared" si="338"/>
        <v>84</v>
      </c>
      <c r="CP231" s="31">
        <f t="shared" si="339"/>
        <v>109</v>
      </c>
      <c r="CQ231" s="31">
        <f t="shared" si="340"/>
        <v>8</v>
      </c>
      <c r="CR231" s="32">
        <v>1</v>
      </c>
      <c r="CS231" s="32">
        <v>5</v>
      </c>
      <c r="CT231" s="32">
        <v>5</v>
      </c>
      <c r="CU231" s="88">
        <f t="shared" si="324"/>
        <v>75</v>
      </c>
      <c r="CV231" s="32">
        <v>6</v>
      </c>
      <c r="CW231" s="32">
        <v>27</v>
      </c>
      <c r="CX231" s="32">
        <v>39</v>
      </c>
      <c r="CY231" s="32">
        <v>3</v>
      </c>
      <c r="CZ231" s="32">
        <v>2</v>
      </c>
      <c r="DA231" s="32">
        <v>9</v>
      </c>
      <c r="DB231" s="32">
        <v>9</v>
      </c>
      <c r="DC231" s="88">
        <f t="shared" si="341"/>
        <v>158</v>
      </c>
      <c r="DD231" s="32">
        <v>26</v>
      </c>
      <c r="DE231" s="32">
        <v>57</v>
      </c>
      <c r="DF231" s="32">
        <v>70</v>
      </c>
      <c r="DG231" s="32">
        <v>5</v>
      </c>
      <c r="DH231" s="32">
        <v>1</v>
      </c>
      <c r="DI231" s="32">
        <v>8</v>
      </c>
      <c r="DJ231" s="32">
        <v>4</v>
      </c>
      <c r="DK231" s="88">
        <f t="shared" si="342"/>
        <v>179</v>
      </c>
      <c r="DL231" s="32">
        <v>16</v>
      </c>
      <c r="DM231" s="32">
        <v>59</v>
      </c>
      <c r="DN231" s="32">
        <v>97</v>
      </c>
      <c r="DO231" s="32">
        <v>7</v>
      </c>
      <c r="DP231" s="32">
        <v>15</v>
      </c>
      <c r="DQ231" s="32">
        <v>35</v>
      </c>
      <c r="DR231" s="32">
        <v>22</v>
      </c>
      <c r="DS231" s="88">
        <f t="shared" si="343"/>
        <v>616</v>
      </c>
      <c r="DT231" s="32">
        <v>4</v>
      </c>
      <c r="DU231" s="32">
        <v>180</v>
      </c>
      <c r="DV231" s="32">
        <v>414</v>
      </c>
      <c r="DW231" s="32">
        <v>18</v>
      </c>
      <c r="DX231" s="32">
        <v>1</v>
      </c>
      <c r="DY231" s="32">
        <v>6</v>
      </c>
      <c r="DZ231" s="32">
        <v>3</v>
      </c>
      <c r="EA231" s="88">
        <f t="shared" si="344"/>
        <v>113</v>
      </c>
      <c r="EB231" s="32">
        <v>27</v>
      </c>
      <c r="EC231" s="32">
        <v>37</v>
      </c>
      <c r="ED231" s="32">
        <v>46</v>
      </c>
      <c r="EE231" s="32">
        <v>3</v>
      </c>
      <c r="EI231" s="88">
        <f t="shared" si="345"/>
        <v>0</v>
      </c>
      <c r="EQ231" s="88">
        <f t="shared" si="346"/>
        <v>0</v>
      </c>
      <c r="EV231" s="32">
        <v>2</v>
      </c>
      <c r="EW231" s="32">
        <v>3</v>
      </c>
      <c r="EX231" s="32">
        <v>3</v>
      </c>
      <c r="EY231" s="88">
        <f t="shared" si="347"/>
        <v>44</v>
      </c>
      <c r="EZ231" s="32">
        <v>0</v>
      </c>
      <c r="FA231" s="32">
        <v>18</v>
      </c>
      <c r="FB231" s="32">
        <v>25</v>
      </c>
      <c r="FC231" s="32">
        <v>1</v>
      </c>
      <c r="FD231" s="32">
        <v>1</v>
      </c>
      <c r="FE231" s="32">
        <v>9</v>
      </c>
      <c r="FF231" s="32">
        <v>7</v>
      </c>
      <c r="FG231" s="88">
        <f t="shared" si="348"/>
        <v>158</v>
      </c>
      <c r="FH231" s="32">
        <v>50</v>
      </c>
      <c r="FI231" s="32">
        <v>54</v>
      </c>
      <c r="FJ231" s="32">
        <v>47</v>
      </c>
      <c r="FK231" s="32">
        <v>7</v>
      </c>
      <c r="FO231" s="88">
        <f t="shared" si="349"/>
        <v>0</v>
      </c>
      <c r="FW231" s="110">
        <f t="shared" si="350"/>
        <v>0</v>
      </c>
      <c r="GB231" s="110">
        <f t="shared" si="351"/>
        <v>3</v>
      </c>
      <c r="GC231" s="110">
        <f t="shared" si="352"/>
        <v>12</v>
      </c>
      <c r="GD231" s="110">
        <f t="shared" si="353"/>
        <v>10</v>
      </c>
      <c r="GE231" s="110">
        <f t="shared" si="354"/>
        <v>202</v>
      </c>
      <c r="GF231" s="110">
        <f t="shared" si="355"/>
        <v>50</v>
      </c>
      <c r="GG231" s="110">
        <f t="shared" si="356"/>
        <v>72</v>
      </c>
      <c r="GH231" s="110">
        <f t="shared" si="357"/>
        <v>72</v>
      </c>
      <c r="GI231" s="110">
        <f t="shared" si="358"/>
        <v>8</v>
      </c>
      <c r="GJ231" s="114">
        <f t="shared" si="322"/>
        <v>0.81238467933250869</v>
      </c>
      <c r="GK231" s="90">
        <f t="shared" si="323"/>
        <v>0.13226621735467564</v>
      </c>
      <c r="GL231" s="2" t="s">
        <v>1810</v>
      </c>
      <c r="GM231" s="92" t="s">
        <v>1718</v>
      </c>
      <c r="GN231" s="92" t="s">
        <v>1987</v>
      </c>
      <c r="GO231" s="2" t="s">
        <v>1537</v>
      </c>
      <c r="GP231" s="92" t="s">
        <v>1736</v>
      </c>
      <c r="GQ231" s="2" t="s">
        <v>2217</v>
      </c>
      <c r="GR231" s="115">
        <v>935</v>
      </c>
      <c r="GS231" s="31">
        <f t="shared" si="359"/>
        <v>17</v>
      </c>
      <c r="GT231" s="31">
        <f t="shared" si="360"/>
        <v>29</v>
      </c>
      <c r="GU231" s="31">
        <f t="shared" si="361"/>
        <v>49</v>
      </c>
      <c r="GV231" s="31">
        <f t="shared" si="362"/>
        <v>908</v>
      </c>
      <c r="GW231" s="31">
        <f t="shared" si="363"/>
        <v>585</v>
      </c>
      <c r="GX231" s="31">
        <f t="shared" si="364"/>
        <v>861</v>
      </c>
    </row>
    <row r="232" spans="1:206" ht="15.75" hidden="1" customHeight="1" x14ac:dyDescent="0.25">
      <c r="A232" s="22" t="s">
        <v>1114</v>
      </c>
      <c r="B232" s="2" t="s">
        <v>209</v>
      </c>
      <c r="C232" s="116" t="s">
        <v>219</v>
      </c>
      <c r="D232" s="35" t="s">
        <v>209</v>
      </c>
      <c r="E232" s="117">
        <v>108</v>
      </c>
      <c r="F232" s="117">
        <v>496</v>
      </c>
      <c r="G232" s="117">
        <v>680</v>
      </c>
      <c r="H232" s="117">
        <v>1284</v>
      </c>
      <c r="I232" s="95">
        <v>84</v>
      </c>
      <c r="J232" s="118">
        <v>105</v>
      </c>
      <c r="K232" s="118">
        <v>402</v>
      </c>
      <c r="L232" s="118">
        <v>772</v>
      </c>
      <c r="M232" s="118">
        <v>1279</v>
      </c>
      <c r="N232" s="119">
        <v>193</v>
      </c>
      <c r="O232" s="119">
        <v>15</v>
      </c>
      <c r="P232" s="120">
        <v>646</v>
      </c>
      <c r="Q232" s="120">
        <v>848</v>
      </c>
      <c r="R232" s="120">
        <v>645</v>
      </c>
      <c r="S232" s="70">
        <f t="shared" si="305"/>
        <v>0.16253869969040247</v>
      </c>
      <c r="T232" s="70">
        <f t="shared" si="306"/>
        <v>0.47405660377358488</v>
      </c>
      <c r="U232" s="70">
        <f t="shared" si="307"/>
        <v>0.50771388499298742</v>
      </c>
      <c r="V232" s="70">
        <f t="shared" si="308"/>
        <v>0.65706630944407229</v>
      </c>
      <c r="W232" s="70">
        <f t="shared" si="309"/>
        <v>0.89767441860465114</v>
      </c>
      <c r="X232" s="121">
        <v>876</v>
      </c>
      <c r="Y232" s="121">
        <v>646</v>
      </c>
      <c r="Z232" s="121">
        <v>848</v>
      </c>
      <c r="AA232" s="121">
        <v>645</v>
      </c>
      <c r="AB232" s="121">
        <v>237</v>
      </c>
      <c r="AC232" s="121">
        <v>193</v>
      </c>
      <c r="AD232" s="17">
        <v>33</v>
      </c>
      <c r="AE232" s="17">
        <v>88</v>
      </c>
      <c r="AF232" s="100">
        <v>93</v>
      </c>
      <c r="AG232" s="101">
        <v>135</v>
      </c>
      <c r="AH232" s="101">
        <v>397</v>
      </c>
      <c r="AI232" s="101">
        <v>754</v>
      </c>
      <c r="AJ232" s="101">
        <v>45</v>
      </c>
      <c r="AK232" s="101">
        <f t="shared" si="310"/>
        <v>1331</v>
      </c>
      <c r="AL232" s="101">
        <f t="shared" si="311"/>
        <v>198</v>
      </c>
      <c r="AM232" s="101">
        <v>243</v>
      </c>
      <c r="AN232" s="102">
        <v>15</v>
      </c>
      <c r="AO232" s="103">
        <v>39</v>
      </c>
      <c r="AP232" s="74">
        <f t="shared" si="312"/>
        <v>0.20897832817337461</v>
      </c>
      <c r="AQ232" s="74">
        <f t="shared" si="313"/>
        <v>0.46816037735849059</v>
      </c>
      <c r="AR232" s="104">
        <f t="shared" si="314"/>
        <v>0.50864890135577367</v>
      </c>
      <c r="AS232" s="104">
        <f t="shared" si="315"/>
        <v>0.63831212324179509</v>
      </c>
      <c r="AT232" s="104">
        <f t="shared" si="316"/>
        <v>0.86201550387596904</v>
      </c>
      <c r="AU232" s="105">
        <v>672</v>
      </c>
      <c r="AV232" s="105">
        <v>888</v>
      </c>
      <c r="AW232" s="105">
        <v>669</v>
      </c>
      <c r="AX232" s="100">
        <v>108</v>
      </c>
      <c r="AY232" s="106">
        <v>1548</v>
      </c>
      <c r="AZ232" s="106">
        <v>155</v>
      </c>
      <c r="BA232" s="106">
        <v>503</v>
      </c>
      <c r="BB232" s="106">
        <v>820</v>
      </c>
      <c r="BC232" s="106">
        <v>70</v>
      </c>
      <c r="BD232" s="107">
        <v>183</v>
      </c>
      <c r="BE232" s="108">
        <v>13</v>
      </c>
      <c r="BF232" s="82">
        <f t="shared" si="317"/>
        <v>0.23168908819133036</v>
      </c>
      <c r="BG232" s="82">
        <f t="shared" si="318"/>
        <v>0.56644144144144148</v>
      </c>
      <c r="BH232" s="83">
        <f t="shared" si="319"/>
        <v>0.58097801704800356</v>
      </c>
      <c r="BI232" s="83">
        <f t="shared" si="320"/>
        <v>0.73076923076923073</v>
      </c>
      <c r="BJ232" s="83">
        <f t="shared" si="321"/>
        <v>0.94791666666666663</v>
      </c>
      <c r="BK232" s="2">
        <v>702</v>
      </c>
      <c r="BL232" s="2">
        <v>1021</v>
      </c>
      <c r="BM232" s="2">
        <v>659</v>
      </c>
      <c r="BN232" s="2">
        <v>448</v>
      </c>
      <c r="BO232" s="2">
        <v>238</v>
      </c>
      <c r="BP232" s="2">
        <v>214</v>
      </c>
      <c r="BQ232" s="109">
        <v>40</v>
      </c>
      <c r="BR232" s="109">
        <v>118</v>
      </c>
      <c r="BS232" s="110">
        <v>128</v>
      </c>
      <c r="BT232" s="109">
        <v>177</v>
      </c>
      <c r="BU232" s="109">
        <v>543</v>
      </c>
      <c r="BV232" s="109">
        <v>953</v>
      </c>
      <c r="BW232" s="109">
        <v>80</v>
      </c>
      <c r="BX232" s="84">
        <f t="shared" si="325"/>
        <v>1753</v>
      </c>
      <c r="BY232" s="111">
        <v>10</v>
      </c>
      <c r="BZ232" s="109">
        <v>208</v>
      </c>
      <c r="CA232" s="109">
        <v>80</v>
      </c>
      <c r="CB232" s="2">
        <v>49</v>
      </c>
      <c r="CC232" s="112">
        <f t="shared" si="326"/>
        <v>0.25213675213675213</v>
      </c>
      <c r="CD232" s="112">
        <f t="shared" si="327"/>
        <v>0.5318315377081293</v>
      </c>
      <c r="CE232" s="112">
        <f t="shared" si="328"/>
        <v>0.61502938706968935</v>
      </c>
      <c r="CF232" s="112">
        <f t="shared" si="329"/>
        <v>0.76666666666666672</v>
      </c>
      <c r="CG232" s="112">
        <f t="shared" si="330"/>
        <v>1.1305007587253415</v>
      </c>
      <c r="CH232" s="87">
        <f t="shared" si="331"/>
        <v>-86</v>
      </c>
      <c r="CI232" s="31">
        <f t="shared" si="332"/>
        <v>-105</v>
      </c>
      <c r="CJ232" s="31">
        <f t="shared" si="333"/>
        <v>13</v>
      </c>
      <c r="CK232" s="31">
        <f t="shared" si="334"/>
        <v>53</v>
      </c>
      <c r="CL232" s="31">
        <f t="shared" si="335"/>
        <v>69</v>
      </c>
      <c r="CM232" s="113">
        <f t="shared" si="336"/>
        <v>794</v>
      </c>
      <c r="CN232" s="31">
        <f t="shared" si="337"/>
        <v>118</v>
      </c>
      <c r="CO232" s="31">
        <f t="shared" si="338"/>
        <v>227</v>
      </c>
      <c r="CP232" s="31">
        <f t="shared" si="339"/>
        <v>352</v>
      </c>
      <c r="CQ232" s="31">
        <f t="shared" si="340"/>
        <v>97</v>
      </c>
      <c r="CR232" s="32">
        <v>6</v>
      </c>
      <c r="CS232" s="32">
        <v>27</v>
      </c>
      <c r="CT232" s="32">
        <v>41</v>
      </c>
      <c r="CU232" s="88">
        <f t="shared" si="324"/>
        <v>449</v>
      </c>
      <c r="CV232" s="32">
        <v>103</v>
      </c>
      <c r="CW232" s="32">
        <v>111</v>
      </c>
      <c r="CX232" s="32">
        <v>154</v>
      </c>
      <c r="CY232" s="32">
        <v>81</v>
      </c>
      <c r="CZ232" s="32">
        <v>7</v>
      </c>
      <c r="DA232" s="32">
        <v>26</v>
      </c>
      <c r="DB232" s="32">
        <v>28</v>
      </c>
      <c r="DC232" s="88">
        <f t="shared" si="341"/>
        <v>345</v>
      </c>
      <c r="DD232" s="32">
        <v>15</v>
      </c>
      <c r="DE232" s="32">
        <v>116</v>
      </c>
      <c r="DF232" s="32">
        <v>198</v>
      </c>
      <c r="DG232" s="32">
        <v>16</v>
      </c>
      <c r="DH232" s="32">
        <v>1</v>
      </c>
      <c r="DI232" s="32">
        <v>11</v>
      </c>
      <c r="DJ232" s="32">
        <v>6</v>
      </c>
      <c r="DK232" s="88">
        <f t="shared" si="342"/>
        <v>202</v>
      </c>
      <c r="DL232" s="32">
        <v>12</v>
      </c>
      <c r="DM232" s="32">
        <v>60</v>
      </c>
      <c r="DN232" s="32">
        <v>119</v>
      </c>
      <c r="DO232" s="32">
        <v>11</v>
      </c>
      <c r="DP232" s="32">
        <v>19</v>
      </c>
      <c r="DQ232" s="32">
        <v>36</v>
      </c>
      <c r="DR232" s="32">
        <v>27</v>
      </c>
      <c r="DS232" s="88">
        <f t="shared" si="343"/>
        <v>597</v>
      </c>
      <c r="DT232" s="32">
        <v>7</v>
      </c>
      <c r="DU232" s="32">
        <v>152</v>
      </c>
      <c r="DV232" s="32">
        <v>399</v>
      </c>
      <c r="DW232" s="32">
        <v>39</v>
      </c>
      <c r="EA232" s="88">
        <f t="shared" si="344"/>
        <v>0</v>
      </c>
      <c r="EF232" s="32">
        <v>5</v>
      </c>
      <c r="EG232" s="32">
        <v>14</v>
      </c>
      <c r="EH232" s="32">
        <v>21</v>
      </c>
      <c r="EI232" s="88">
        <f t="shared" si="345"/>
        <v>177</v>
      </c>
      <c r="EJ232" s="32">
        <v>40</v>
      </c>
      <c r="EK232" s="32">
        <v>79</v>
      </c>
      <c r="EL232" s="32">
        <v>56</v>
      </c>
      <c r="EM232" s="32">
        <v>2</v>
      </c>
      <c r="EN232" s="32">
        <v>1</v>
      </c>
      <c r="EO232" s="32">
        <v>1</v>
      </c>
      <c r="EP232" s="32">
        <v>3</v>
      </c>
      <c r="EQ232" s="88">
        <f t="shared" si="346"/>
        <v>11</v>
      </c>
      <c r="ER232" s="32">
        <v>0</v>
      </c>
      <c r="ES232" s="32">
        <v>0</v>
      </c>
      <c r="ET232" s="32">
        <v>11</v>
      </c>
      <c r="EU232" s="32">
        <v>0</v>
      </c>
      <c r="EV232" s="32">
        <v>1</v>
      </c>
      <c r="EW232" s="32">
        <v>3</v>
      </c>
      <c r="EX232" s="32">
        <v>2</v>
      </c>
      <c r="EY232" s="88">
        <f t="shared" si="347"/>
        <v>41</v>
      </c>
      <c r="EZ232" s="32">
        <v>0</v>
      </c>
      <c r="FA232" s="32">
        <v>25</v>
      </c>
      <c r="FB232" s="32">
        <v>16</v>
      </c>
      <c r="FC232" s="32">
        <v>0</v>
      </c>
      <c r="FG232" s="88">
        <f t="shared" si="348"/>
        <v>0</v>
      </c>
      <c r="FO232" s="88">
        <f t="shared" si="349"/>
        <v>0</v>
      </c>
      <c r="FW232" s="110">
        <f t="shared" si="350"/>
        <v>0</v>
      </c>
      <c r="GB232" s="110">
        <f t="shared" si="351"/>
        <v>1</v>
      </c>
      <c r="GC232" s="110">
        <f t="shared" si="352"/>
        <v>3</v>
      </c>
      <c r="GD232" s="110">
        <f t="shared" si="353"/>
        <v>2</v>
      </c>
      <c r="GE232" s="110">
        <f t="shared" si="354"/>
        <v>41</v>
      </c>
      <c r="GF232" s="110">
        <f t="shared" si="355"/>
        <v>0</v>
      </c>
      <c r="GG232" s="110">
        <f t="shared" si="356"/>
        <v>25</v>
      </c>
      <c r="GH232" s="110">
        <f t="shared" si="357"/>
        <v>16</v>
      </c>
      <c r="GI232" s="110">
        <f t="shared" si="358"/>
        <v>0</v>
      </c>
      <c r="GJ232" s="114">
        <f t="shared" si="322"/>
        <v>0.25936613018626131</v>
      </c>
      <c r="GK232" s="90">
        <f t="shared" si="323"/>
        <v>0.13242894056847546</v>
      </c>
      <c r="GL232" s="92" t="s">
        <v>1826</v>
      </c>
      <c r="GM232" s="2" t="s">
        <v>2022</v>
      </c>
      <c r="GN232" s="92" t="s">
        <v>1567</v>
      </c>
      <c r="GO232" s="2" t="s">
        <v>1545</v>
      </c>
      <c r="GP232" s="2" t="s">
        <v>1403</v>
      </c>
      <c r="GQ232" s="2" t="s">
        <v>1855</v>
      </c>
      <c r="GR232" s="115">
        <v>996</v>
      </c>
      <c r="GS232" s="31">
        <f t="shared" si="359"/>
        <v>20</v>
      </c>
      <c r="GT232" s="31">
        <f t="shared" si="360"/>
        <v>33</v>
      </c>
      <c r="GU232" s="31">
        <f t="shared" si="361"/>
        <v>47</v>
      </c>
      <c r="GV232" s="31">
        <f t="shared" si="362"/>
        <v>799</v>
      </c>
      <c r="GW232" s="31">
        <f t="shared" si="363"/>
        <v>568</v>
      </c>
      <c r="GX232" s="31">
        <f t="shared" si="364"/>
        <v>780</v>
      </c>
    </row>
    <row r="233" spans="1:206" ht="15.75" hidden="1" customHeight="1" x14ac:dyDescent="0.25">
      <c r="A233" s="22" t="s">
        <v>1114</v>
      </c>
      <c r="B233" s="2" t="s">
        <v>209</v>
      </c>
      <c r="C233" s="116" t="s">
        <v>220</v>
      </c>
      <c r="D233" s="35" t="s">
        <v>209</v>
      </c>
      <c r="E233" s="117">
        <v>132</v>
      </c>
      <c r="F233" s="117">
        <v>480</v>
      </c>
      <c r="G233" s="117">
        <v>851</v>
      </c>
      <c r="H233" s="117">
        <v>1463</v>
      </c>
      <c r="I233" s="95">
        <v>89</v>
      </c>
      <c r="J233" s="118">
        <v>120</v>
      </c>
      <c r="K233" s="118">
        <v>410</v>
      </c>
      <c r="L233" s="118">
        <v>945</v>
      </c>
      <c r="M233" s="118">
        <v>1475</v>
      </c>
      <c r="N233" s="119">
        <v>212</v>
      </c>
      <c r="O233" s="119">
        <v>25</v>
      </c>
      <c r="P233" s="120">
        <v>940</v>
      </c>
      <c r="Q233" s="120">
        <v>1117</v>
      </c>
      <c r="R233" s="120">
        <v>893</v>
      </c>
      <c r="S233" s="70">
        <f t="shared" si="305"/>
        <v>0.1276595744680851</v>
      </c>
      <c r="T233" s="70">
        <f t="shared" si="306"/>
        <v>0.36705461056401073</v>
      </c>
      <c r="U233" s="70">
        <f t="shared" si="307"/>
        <v>0.42813559322033901</v>
      </c>
      <c r="V233" s="70">
        <f t="shared" si="308"/>
        <v>0.56865671641791049</v>
      </c>
      <c r="W233" s="70">
        <f t="shared" si="309"/>
        <v>0.82082866741321392</v>
      </c>
      <c r="X233" s="121">
        <v>1107</v>
      </c>
      <c r="Y233" s="121">
        <v>940</v>
      </c>
      <c r="Z233" s="121">
        <v>1117</v>
      </c>
      <c r="AA233" s="121">
        <v>893</v>
      </c>
      <c r="AB233" s="121">
        <v>311</v>
      </c>
      <c r="AC233" s="121">
        <v>275</v>
      </c>
      <c r="AD233" s="17">
        <v>41</v>
      </c>
      <c r="AE233" s="17">
        <v>77</v>
      </c>
      <c r="AF233" s="100">
        <v>84</v>
      </c>
      <c r="AG233" s="101">
        <v>113</v>
      </c>
      <c r="AH233" s="101">
        <v>512</v>
      </c>
      <c r="AI233" s="101">
        <v>822</v>
      </c>
      <c r="AJ233" s="101">
        <v>59</v>
      </c>
      <c r="AK233" s="101">
        <f t="shared" si="310"/>
        <v>1506</v>
      </c>
      <c r="AL233" s="101">
        <f t="shared" si="311"/>
        <v>176</v>
      </c>
      <c r="AM233" s="101">
        <v>235</v>
      </c>
      <c r="AN233" s="102">
        <v>33</v>
      </c>
      <c r="AO233" s="103">
        <v>75</v>
      </c>
      <c r="AP233" s="74">
        <f t="shared" si="312"/>
        <v>0.1202127659574468</v>
      </c>
      <c r="AQ233" s="74">
        <f t="shared" si="313"/>
        <v>0.45837063563115488</v>
      </c>
      <c r="AR233" s="104">
        <f t="shared" si="314"/>
        <v>0.43084745762711862</v>
      </c>
      <c r="AS233" s="104">
        <f t="shared" si="315"/>
        <v>0.57611940298507458</v>
      </c>
      <c r="AT233" s="104">
        <f t="shared" si="316"/>
        <v>0.72340425531914898</v>
      </c>
      <c r="AU233" s="105">
        <v>951</v>
      </c>
      <c r="AV233" s="105">
        <v>1240</v>
      </c>
      <c r="AW233" s="105">
        <v>905</v>
      </c>
      <c r="AX233" s="100">
        <v>88</v>
      </c>
      <c r="AY233" s="106">
        <v>1396</v>
      </c>
      <c r="AZ233" s="106">
        <v>89</v>
      </c>
      <c r="BA233" s="106">
        <v>448</v>
      </c>
      <c r="BB233" s="106">
        <v>799</v>
      </c>
      <c r="BC233" s="106">
        <v>60</v>
      </c>
      <c r="BD233" s="107">
        <v>197</v>
      </c>
      <c r="BE233" s="108">
        <v>39</v>
      </c>
      <c r="BF233" s="82">
        <f t="shared" si="317"/>
        <v>9.8342541436464093E-2</v>
      </c>
      <c r="BG233" s="82">
        <f t="shared" si="318"/>
        <v>0.36129032258064514</v>
      </c>
      <c r="BH233" s="83">
        <f t="shared" si="319"/>
        <v>0.36789405684754523</v>
      </c>
      <c r="BI233" s="83">
        <f t="shared" si="320"/>
        <v>0.47923322683706071</v>
      </c>
      <c r="BJ233" s="83">
        <f t="shared" si="321"/>
        <v>0.63301787592008407</v>
      </c>
      <c r="BK233" s="2">
        <v>937</v>
      </c>
      <c r="BL233" s="2">
        <v>1267</v>
      </c>
      <c r="BM233" s="2">
        <v>941</v>
      </c>
      <c r="BN233" s="2">
        <v>649</v>
      </c>
      <c r="BO233" s="2">
        <v>268</v>
      </c>
      <c r="BP233" s="2">
        <v>271</v>
      </c>
      <c r="BQ233" s="109">
        <v>43</v>
      </c>
      <c r="BR233" s="109">
        <v>98</v>
      </c>
      <c r="BS233" s="110">
        <v>91</v>
      </c>
      <c r="BT233" s="109">
        <v>73</v>
      </c>
      <c r="BU233" s="109">
        <v>502</v>
      </c>
      <c r="BV233" s="109">
        <v>1013</v>
      </c>
      <c r="BW233" s="109">
        <v>51</v>
      </c>
      <c r="BX233" s="84">
        <f t="shared" si="325"/>
        <v>1639</v>
      </c>
      <c r="BY233" s="111">
        <v>24</v>
      </c>
      <c r="BZ233" s="109">
        <v>211</v>
      </c>
      <c r="CA233" s="109">
        <v>52</v>
      </c>
      <c r="CB233" s="2">
        <v>38</v>
      </c>
      <c r="CC233" s="112">
        <f t="shared" si="326"/>
        <v>7.7908217716115266E-2</v>
      </c>
      <c r="CD233" s="112">
        <f t="shared" si="327"/>
        <v>0.39621152328334647</v>
      </c>
      <c r="CE233" s="112">
        <f t="shared" si="328"/>
        <v>0.43783783783783786</v>
      </c>
      <c r="CF233" s="112">
        <f t="shared" si="329"/>
        <v>0.59057971014492749</v>
      </c>
      <c r="CG233" s="112">
        <f t="shared" si="330"/>
        <v>0.85228480340063761</v>
      </c>
      <c r="CH233" s="87">
        <f t="shared" si="331"/>
        <v>139</v>
      </c>
      <c r="CI233" s="31">
        <f t="shared" si="332"/>
        <v>158</v>
      </c>
      <c r="CJ233" s="31">
        <f t="shared" si="333"/>
        <v>4</v>
      </c>
      <c r="CK233" s="31">
        <f t="shared" si="334"/>
        <v>16</v>
      </c>
      <c r="CL233" s="31">
        <f t="shared" si="335"/>
        <v>24</v>
      </c>
      <c r="CM233" s="113">
        <f t="shared" si="336"/>
        <v>203</v>
      </c>
      <c r="CN233" s="31">
        <f t="shared" si="337"/>
        <v>18</v>
      </c>
      <c r="CO233" s="31">
        <f t="shared" si="338"/>
        <v>62</v>
      </c>
      <c r="CP233" s="31">
        <f t="shared" si="339"/>
        <v>115</v>
      </c>
      <c r="CQ233" s="31">
        <f t="shared" si="340"/>
        <v>8</v>
      </c>
      <c r="CR233" s="32">
        <v>3</v>
      </c>
      <c r="CS233" s="32">
        <v>10</v>
      </c>
      <c r="CT233" s="32">
        <v>7</v>
      </c>
      <c r="CU233" s="88">
        <f t="shared" si="324"/>
        <v>95</v>
      </c>
      <c r="CV233" s="32">
        <v>15</v>
      </c>
      <c r="CW233" s="32">
        <v>38</v>
      </c>
      <c r="CX233" s="32">
        <v>37</v>
      </c>
      <c r="CY233" s="32">
        <v>5</v>
      </c>
      <c r="CZ233" s="32">
        <v>1</v>
      </c>
      <c r="DA233" s="32">
        <v>6</v>
      </c>
      <c r="DB233" s="32">
        <v>17</v>
      </c>
      <c r="DC233" s="88">
        <f t="shared" si="341"/>
        <v>108</v>
      </c>
      <c r="DD233" s="32">
        <v>3</v>
      </c>
      <c r="DE233" s="32">
        <v>24</v>
      </c>
      <c r="DF233" s="32">
        <v>78</v>
      </c>
      <c r="DG233" s="32">
        <v>3</v>
      </c>
      <c r="DH233" s="32">
        <v>1</v>
      </c>
      <c r="DI233" s="32">
        <v>5</v>
      </c>
      <c r="DJ233" s="32">
        <v>5</v>
      </c>
      <c r="DK233" s="88">
        <f t="shared" si="342"/>
        <v>121</v>
      </c>
      <c r="DL233" s="32">
        <v>21</v>
      </c>
      <c r="DM233" s="32">
        <v>46</v>
      </c>
      <c r="DN233" s="32">
        <v>52</v>
      </c>
      <c r="DO233" s="32">
        <v>2</v>
      </c>
      <c r="DP233" s="32">
        <v>34</v>
      </c>
      <c r="DQ233" s="32">
        <v>63</v>
      </c>
      <c r="DR233" s="32">
        <v>51</v>
      </c>
      <c r="DS233" s="88">
        <f t="shared" si="343"/>
        <v>1177</v>
      </c>
      <c r="DT233" s="32">
        <v>19</v>
      </c>
      <c r="DU233" s="32">
        <v>320</v>
      </c>
      <c r="DV233" s="32">
        <v>798</v>
      </c>
      <c r="DW233" s="32">
        <v>40</v>
      </c>
      <c r="EA233" s="88">
        <f t="shared" si="344"/>
        <v>0</v>
      </c>
      <c r="EF233" s="32">
        <v>2</v>
      </c>
      <c r="EG233" s="32">
        <v>8</v>
      </c>
      <c r="EH233" s="32">
        <v>8</v>
      </c>
      <c r="EI233" s="88">
        <f t="shared" si="345"/>
        <v>72</v>
      </c>
      <c r="EJ233" s="32">
        <v>15</v>
      </c>
      <c r="EK233" s="32">
        <v>23</v>
      </c>
      <c r="EL233" s="32">
        <v>32</v>
      </c>
      <c r="EM233" s="32">
        <v>2</v>
      </c>
      <c r="EQ233" s="88">
        <f t="shared" si="346"/>
        <v>0</v>
      </c>
      <c r="EV233" s="32">
        <v>2</v>
      </c>
      <c r="EW233" s="32">
        <v>6</v>
      </c>
      <c r="EX233" s="32">
        <v>3</v>
      </c>
      <c r="EY233" s="88">
        <f t="shared" si="347"/>
        <v>68</v>
      </c>
      <c r="EZ233" s="32">
        <v>0</v>
      </c>
      <c r="FA233" s="32">
        <v>51</v>
      </c>
      <c r="FB233" s="32">
        <v>16</v>
      </c>
      <c r="FC233" s="32">
        <v>1</v>
      </c>
      <c r="FG233" s="88">
        <f t="shared" si="348"/>
        <v>0</v>
      </c>
      <c r="FO233" s="88">
        <f t="shared" si="349"/>
        <v>0</v>
      </c>
      <c r="FW233" s="110">
        <f t="shared" si="350"/>
        <v>0</v>
      </c>
      <c r="GB233" s="110">
        <f t="shared" si="351"/>
        <v>2</v>
      </c>
      <c r="GC233" s="110">
        <f t="shared" si="352"/>
        <v>6</v>
      </c>
      <c r="GD233" s="110">
        <f t="shared" si="353"/>
        <v>3</v>
      </c>
      <c r="GE233" s="110">
        <f t="shared" si="354"/>
        <v>68</v>
      </c>
      <c r="GF233" s="110">
        <f t="shared" si="355"/>
        <v>0</v>
      </c>
      <c r="GG233" s="110">
        <f t="shared" si="356"/>
        <v>51</v>
      </c>
      <c r="GH233" s="110">
        <f t="shared" si="357"/>
        <v>16</v>
      </c>
      <c r="GI233" s="110">
        <f t="shared" si="358"/>
        <v>1</v>
      </c>
      <c r="GJ233" s="114">
        <f t="shared" si="322"/>
        <v>3.8322413965578936E-2</v>
      </c>
      <c r="GK233" s="90">
        <f t="shared" si="323"/>
        <v>0.17406876790830947</v>
      </c>
      <c r="GL233" s="2" t="s">
        <v>2131</v>
      </c>
      <c r="GM233" s="2" t="s">
        <v>2132</v>
      </c>
      <c r="GN233" s="92" t="s">
        <v>2133</v>
      </c>
      <c r="GO233" s="92" t="s">
        <v>2134</v>
      </c>
      <c r="GP233" s="2" t="s">
        <v>1730</v>
      </c>
      <c r="GQ233" s="2" t="s">
        <v>2121</v>
      </c>
      <c r="GR233" s="115">
        <v>1279</v>
      </c>
      <c r="GS233" s="31">
        <f t="shared" si="359"/>
        <v>35</v>
      </c>
      <c r="GT233" s="31">
        <f t="shared" si="360"/>
        <v>56</v>
      </c>
      <c r="GU233" s="31">
        <f t="shared" si="361"/>
        <v>68</v>
      </c>
      <c r="GV233" s="31">
        <f t="shared" si="362"/>
        <v>1298</v>
      </c>
      <c r="GW233" s="31">
        <f t="shared" si="363"/>
        <v>892</v>
      </c>
      <c r="GX233" s="31">
        <f t="shared" si="364"/>
        <v>1258</v>
      </c>
    </row>
    <row r="234" spans="1:206" ht="15.75" hidden="1" customHeight="1" x14ac:dyDescent="0.25">
      <c r="A234" s="22" t="s">
        <v>1114</v>
      </c>
      <c r="B234" s="2" t="s">
        <v>209</v>
      </c>
      <c r="C234" s="116" t="s">
        <v>221</v>
      </c>
      <c r="D234" s="35" t="s">
        <v>209</v>
      </c>
      <c r="E234" s="117">
        <v>980</v>
      </c>
      <c r="F234" s="117">
        <v>2751</v>
      </c>
      <c r="G234" s="117">
        <v>3820</v>
      </c>
      <c r="H234" s="117">
        <v>7551</v>
      </c>
      <c r="I234" s="95">
        <v>556</v>
      </c>
      <c r="J234" s="118">
        <v>1391</v>
      </c>
      <c r="K234" s="118">
        <v>3127</v>
      </c>
      <c r="L234" s="118">
        <v>4507</v>
      </c>
      <c r="M234" s="118">
        <v>9025</v>
      </c>
      <c r="N234" s="119">
        <v>1202</v>
      </c>
      <c r="O234" s="119">
        <v>63</v>
      </c>
      <c r="P234" s="120">
        <v>4423</v>
      </c>
      <c r="Q234" s="120">
        <v>5530</v>
      </c>
      <c r="R234" s="120">
        <v>4073</v>
      </c>
      <c r="S234" s="70">
        <f t="shared" si="305"/>
        <v>0.31449242595523402</v>
      </c>
      <c r="T234" s="70">
        <f t="shared" si="306"/>
        <v>0.56546112115732372</v>
      </c>
      <c r="U234" s="70">
        <f t="shared" si="307"/>
        <v>0.55774989305575362</v>
      </c>
      <c r="V234" s="70">
        <f t="shared" si="308"/>
        <v>0.6697906904092471</v>
      </c>
      <c r="W234" s="70">
        <f t="shared" si="309"/>
        <v>0.81144119813405358</v>
      </c>
      <c r="X234" s="121">
        <v>5646</v>
      </c>
      <c r="Y234" s="121">
        <v>4423</v>
      </c>
      <c r="Z234" s="121">
        <v>5530</v>
      </c>
      <c r="AA234" s="121">
        <v>4073</v>
      </c>
      <c r="AB234" s="121">
        <v>1522</v>
      </c>
      <c r="AC234" s="121">
        <v>1188</v>
      </c>
      <c r="AD234" s="17">
        <v>141</v>
      </c>
      <c r="AE234" s="17">
        <v>558</v>
      </c>
      <c r="AF234" s="100">
        <v>600</v>
      </c>
      <c r="AG234" s="101">
        <v>1030</v>
      </c>
      <c r="AH234" s="101">
        <v>3315</v>
      </c>
      <c r="AI234" s="101">
        <v>4600</v>
      </c>
      <c r="AJ234" s="101">
        <v>304</v>
      </c>
      <c r="AK234" s="101">
        <f t="shared" si="310"/>
        <v>9249</v>
      </c>
      <c r="AL234" s="101">
        <f t="shared" si="311"/>
        <v>1191</v>
      </c>
      <c r="AM234" s="101">
        <v>1495</v>
      </c>
      <c r="AN234" s="102">
        <v>49</v>
      </c>
      <c r="AO234" s="103">
        <v>236</v>
      </c>
      <c r="AP234" s="74">
        <f t="shared" si="312"/>
        <v>0.23287361519330771</v>
      </c>
      <c r="AQ234" s="74">
        <f t="shared" si="313"/>
        <v>0.59945750452079571</v>
      </c>
      <c r="AR234" s="104">
        <f t="shared" si="314"/>
        <v>0.55283045772137462</v>
      </c>
      <c r="AS234" s="104">
        <f t="shared" si="315"/>
        <v>0.70019785483703012</v>
      </c>
      <c r="AT234" s="104">
        <f t="shared" si="316"/>
        <v>0.83697520255340041</v>
      </c>
      <c r="AU234" s="105">
        <v>4471</v>
      </c>
      <c r="AV234" s="105">
        <v>6019</v>
      </c>
      <c r="AW234" s="105">
        <v>4624</v>
      </c>
      <c r="AX234" s="100">
        <v>662</v>
      </c>
      <c r="AY234" s="106">
        <v>10148</v>
      </c>
      <c r="AZ234" s="106">
        <v>1244</v>
      </c>
      <c r="BA234" s="106">
        <v>3635</v>
      </c>
      <c r="BB234" s="106">
        <v>4918</v>
      </c>
      <c r="BC234" s="106">
        <v>351</v>
      </c>
      <c r="BD234" s="107">
        <v>1211</v>
      </c>
      <c r="BE234" s="108">
        <v>67</v>
      </c>
      <c r="BF234" s="82">
        <f t="shared" si="317"/>
        <v>0.26903114186851212</v>
      </c>
      <c r="BG234" s="82">
        <f t="shared" si="318"/>
        <v>0.60392091709586315</v>
      </c>
      <c r="BH234" s="83">
        <f t="shared" si="319"/>
        <v>0.56808257244938465</v>
      </c>
      <c r="BI234" s="83">
        <f t="shared" si="320"/>
        <v>0.69990467111534793</v>
      </c>
      <c r="BJ234" s="83">
        <f t="shared" si="321"/>
        <v>0.82912100201297245</v>
      </c>
      <c r="BK234" s="2">
        <v>4693</v>
      </c>
      <c r="BL234" s="2">
        <v>6071</v>
      </c>
      <c r="BM234" s="2">
        <v>4599</v>
      </c>
      <c r="BN234" s="2">
        <v>3188</v>
      </c>
      <c r="BO234" s="2">
        <v>1512</v>
      </c>
      <c r="BP234" s="2">
        <v>1380</v>
      </c>
      <c r="BQ234" s="109">
        <v>187</v>
      </c>
      <c r="BR234" s="109">
        <v>750</v>
      </c>
      <c r="BS234" s="110">
        <v>880</v>
      </c>
      <c r="BT234" s="109">
        <v>1567</v>
      </c>
      <c r="BU234" s="109">
        <v>3845</v>
      </c>
      <c r="BV234" s="109">
        <v>5405</v>
      </c>
      <c r="BW234" s="109">
        <v>444</v>
      </c>
      <c r="BX234" s="84">
        <f t="shared" si="325"/>
        <v>11261</v>
      </c>
      <c r="BY234" s="111">
        <v>37</v>
      </c>
      <c r="BZ234" s="109">
        <v>1315</v>
      </c>
      <c r="CA234" s="109">
        <v>447</v>
      </c>
      <c r="CB234" s="2">
        <v>186</v>
      </c>
      <c r="CC234" s="112">
        <f t="shared" si="326"/>
        <v>0.33390155550820372</v>
      </c>
      <c r="CD234" s="112">
        <f t="shared" si="327"/>
        <v>0.63333882391698237</v>
      </c>
      <c r="CE234" s="112">
        <f t="shared" si="328"/>
        <v>0.61849899108247086</v>
      </c>
      <c r="CF234" s="112">
        <f t="shared" si="329"/>
        <v>0.74367385192127455</v>
      </c>
      <c r="CG234" s="112">
        <f t="shared" si="330"/>
        <v>0.88932376603609475</v>
      </c>
      <c r="CH234" s="87">
        <f t="shared" si="331"/>
        <v>509</v>
      </c>
      <c r="CI234" s="31">
        <f t="shared" si="332"/>
        <v>520</v>
      </c>
      <c r="CJ234" s="31">
        <f t="shared" si="333"/>
        <v>100</v>
      </c>
      <c r="CK234" s="31">
        <f t="shared" si="334"/>
        <v>410</v>
      </c>
      <c r="CL234" s="31">
        <f t="shared" si="335"/>
        <v>604</v>
      </c>
      <c r="CM234" s="113">
        <f t="shared" si="336"/>
        <v>5124</v>
      </c>
      <c r="CN234" s="31">
        <f t="shared" si="337"/>
        <v>1143</v>
      </c>
      <c r="CO234" s="31">
        <f t="shared" si="338"/>
        <v>1799</v>
      </c>
      <c r="CP234" s="31">
        <f t="shared" si="339"/>
        <v>2078</v>
      </c>
      <c r="CQ234" s="31">
        <f t="shared" si="340"/>
        <v>104</v>
      </c>
      <c r="CR234" s="32">
        <v>75</v>
      </c>
      <c r="CS234" s="32">
        <v>314</v>
      </c>
      <c r="CT234" s="32">
        <v>487</v>
      </c>
      <c r="CU234" s="88">
        <f t="shared" si="324"/>
        <v>3753</v>
      </c>
      <c r="CV234" s="32">
        <v>1088</v>
      </c>
      <c r="CW234" s="32">
        <v>1396</v>
      </c>
      <c r="CX234" s="32">
        <v>1234</v>
      </c>
      <c r="CY234" s="32">
        <v>35</v>
      </c>
      <c r="CZ234" s="32">
        <v>25</v>
      </c>
      <c r="DA234" s="32">
        <v>96</v>
      </c>
      <c r="DB234" s="32">
        <v>117</v>
      </c>
      <c r="DC234" s="88">
        <f t="shared" si="341"/>
        <v>1371</v>
      </c>
      <c r="DD234" s="32">
        <v>55</v>
      </c>
      <c r="DE234" s="32">
        <v>403</v>
      </c>
      <c r="DF234" s="32">
        <v>844</v>
      </c>
      <c r="DG234" s="32">
        <v>69</v>
      </c>
      <c r="DH234" s="32">
        <v>13</v>
      </c>
      <c r="DI234" s="32">
        <v>134</v>
      </c>
      <c r="DJ234" s="32">
        <v>64</v>
      </c>
      <c r="DK234" s="88">
        <f t="shared" si="342"/>
        <v>2636</v>
      </c>
      <c r="DL234" s="32">
        <v>262</v>
      </c>
      <c r="DM234" s="32">
        <v>1078</v>
      </c>
      <c r="DN234" s="32">
        <v>1209</v>
      </c>
      <c r="DO234" s="32">
        <v>87</v>
      </c>
      <c r="DP234" s="32">
        <v>45</v>
      </c>
      <c r="DQ234" s="32">
        <v>137</v>
      </c>
      <c r="DR234" s="32">
        <v>97</v>
      </c>
      <c r="DS234" s="88">
        <f t="shared" si="343"/>
        <v>2579</v>
      </c>
      <c r="DT234" s="32">
        <v>12</v>
      </c>
      <c r="DU234" s="32">
        <v>598</v>
      </c>
      <c r="DV234" s="32">
        <v>1785</v>
      </c>
      <c r="DW234" s="32">
        <v>184</v>
      </c>
      <c r="DX234" s="32">
        <v>1</v>
      </c>
      <c r="DY234" s="32">
        <v>2</v>
      </c>
      <c r="DZ234" s="32">
        <v>6</v>
      </c>
      <c r="EA234" s="88">
        <f t="shared" si="344"/>
        <v>28</v>
      </c>
      <c r="EB234" s="32">
        <v>5</v>
      </c>
      <c r="EC234" s="32">
        <v>11</v>
      </c>
      <c r="ED234" s="32">
        <v>11</v>
      </c>
      <c r="EE234" s="32">
        <v>1</v>
      </c>
      <c r="EF234" s="32">
        <v>8</v>
      </c>
      <c r="EG234" s="32">
        <v>38</v>
      </c>
      <c r="EH234" s="32">
        <v>60</v>
      </c>
      <c r="EI234" s="88">
        <f t="shared" si="345"/>
        <v>432</v>
      </c>
      <c r="EJ234" s="32">
        <v>141</v>
      </c>
      <c r="EK234" s="32">
        <v>172</v>
      </c>
      <c r="EL234" s="32">
        <v>112</v>
      </c>
      <c r="EM234" s="32">
        <v>7</v>
      </c>
      <c r="EQ234" s="88">
        <f t="shared" si="346"/>
        <v>0</v>
      </c>
      <c r="EV234" s="32">
        <v>19</v>
      </c>
      <c r="EW234" s="32">
        <v>27</v>
      </c>
      <c r="EX234" s="32">
        <v>34</v>
      </c>
      <c r="EY234" s="88">
        <f t="shared" si="347"/>
        <v>371</v>
      </c>
      <c r="EZ234" s="32">
        <v>4</v>
      </c>
      <c r="FA234" s="32">
        <v>177</v>
      </c>
      <c r="FB234" s="32">
        <v>176</v>
      </c>
      <c r="FC234" s="32">
        <v>14</v>
      </c>
      <c r="FG234" s="88">
        <f t="shared" si="348"/>
        <v>0</v>
      </c>
      <c r="FL234" s="32">
        <v>1</v>
      </c>
      <c r="FM234" s="32">
        <v>2</v>
      </c>
      <c r="FN234" s="32">
        <v>15</v>
      </c>
      <c r="FO234" s="88">
        <f t="shared" si="349"/>
        <v>45</v>
      </c>
      <c r="FP234" s="32">
        <v>0</v>
      </c>
      <c r="FQ234" s="32">
        <v>10</v>
      </c>
      <c r="FR234" s="32">
        <v>34</v>
      </c>
      <c r="FS234" s="32">
        <v>1</v>
      </c>
      <c r="FW234" s="110">
        <f t="shared" si="350"/>
        <v>0</v>
      </c>
      <c r="GB234" s="110">
        <f t="shared" si="351"/>
        <v>20</v>
      </c>
      <c r="GC234" s="110">
        <f t="shared" si="352"/>
        <v>29</v>
      </c>
      <c r="GD234" s="110">
        <f t="shared" si="353"/>
        <v>49</v>
      </c>
      <c r="GE234" s="110">
        <f t="shared" si="354"/>
        <v>416</v>
      </c>
      <c r="GF234" s="110">
        <f t="shared" si="355"/>
        <v>4</v>
      </c>
      <c r="GG234" s="110">
        <f t="shared" si="356"/>
        <v>187</v>
      </c>
      <c r="GH234" s="110">
        <f t="shared" si="357"/>
        <v>210</v>
      </c>
      <c r="GI234" s="110">
        <f t="shared" si="358"/>
        <v>15</v>
      </c>
      <c r="GJ234" s="114">
        <f t="shared" si="322"/>
        <v>9.5980544346448926E-2</v>
      </c>
      <c r="GK234" s="90">
        <f t="shared" si="323"/>
        <v>0.10967678360268034</v>
      </c>
      <c r="GL234" s="92" t="s">
        <v>1572</v>
      </c>
      <c r="GM234" s="2" t="s">
        <v>1632</v>
      </c>
      <c r="GN234" s="2" t="s">
        <v>1478</v>
      </c>
      <c r="GO234" s="92" t="s">
        <v>1572</v>
      </c>
      <c r="GP234" s="2" t="s">
        <v>1404</v>
      </c>
      <c r="GQ234" s="2" t="s">
        <v>1890</v>
      </c>
      <c r="GR234" s="115">
        <v>6057</v>
      </c>
      <c r="GS234" s="31">
        <f t="shared" si="359"/>
        <v>59</v>
      </c>
      <c r="GT234" s="31">
        <f t="shared" si="360"/>
        <v>167</v>
      </c>
      <c r="GU234" s="31">
        <f t="shared" si="361"/>
        <v>273</v>
      </c>
      <c r="GV234" s="31">
        <f t="shared" si="362"/>
        <v>5243</v>
      </c>
      <c r="GW234" s="31">
        <f t="shared" si="363"/>
        <v>3277</v>
      </c>
      <c r="GX234" s="31">
        <f t="shared" si="364"/>
        <v>4964</v>
      </c>
    </row>
    <row r="235" spans="1:206" ht="15.75" hidden="1" customHeight="1" x14ac:dyDescent="0.25">
      <c r="A235" s="22" t="s">
        <v>1114</v>
      </c>
      <c r="B235" s="2" t="s">
        <v>209</v>
      </c>
      <c r="C235" s="116" t="s">
        <v>222</v>
      </c>
      <c r="D235" s="35" t="s">
        <v>209</v>
      </c>
      <c r="E235" s="117">
        <v>4</v>
      </c>
      <c r="F235" s="117">
        <v>81</v>
      </c>
      <c r="G235" s="117">
        <v>125</v>
      </c>
      <c r="H235" s="117">
        <v>210</v>
      </c>
      <c r="I235" s="95">
        <v>16</v>
      </c>
      <c r="J235" s="118">
        <v>13</v>
      </c>
      <c r="K235" s="118">
        <v>70</v>
      </c>
      <c r="L235" s="118">
        <v>143</v>
      </c>
      <c r="M235" s="118">
        <v>226</v>
      </c>
      <c r="N235" s="119">
        <v>26</v>
      </c>
      <c r="O235" s="119">
        <v>21</v>
      </c>
      <c r="P235" s="120">
        <v>170</v>
      </c>
      <c r="Q235" s="120">
        <v>219</v>
      </c>
      <c r="R235" s="120">
        <v>159</v>
      </c>
      <c r="S235" s="70">
        <f t="shared" si="305"/>
        <v>7.6470588235294124E-2</v>
      </c>
      <c r="T235" s="70">
        <f t="shared" si="306"/>
        <v>0.31963470319634701</v>
      </c>
      <c r="U235" s="70">
        <f t="shared" si="307"/>
        <v>0.36496350364963503</v>
      </c>
      <c r="V235" s="70">
        <f t="shared" si="308"/>
        <v>0.49470899470899471</v>
      </c>
      <c r="W235" s="70">
        <f t="shared" si="309"/>
        <v>0.73584905660377353</v>
      </c>
      <c r="X235" s="121">
        <v>214</v>
      </c>
      <c r="Y235" s="121">
        <v>170</v>
      </c>
      <c r="Z235" s="121">
        <v>219</v>
      </c>
      <c r="AA235" s="121">
        <v>159</v>
      </c>
      <c r="AB235" s="121">
        <v>53</v>
      </c>
      <c r="AC235" s="121">
        <v>47</v>
      </c>
      <c r="AD235" s="17">
        <v>13</v>
      </c>
      <c r="AE235" s="17">
        <v>14</v>
      </c>
      <c r="AF235" s="100">
        <v>16</v>
      </c>
      <c r="AG235" s="101">
        <v>8</v>
      </c>
      <c r="AH235" s="101">
        <v>77</v>
      </c>
      <c r="AI235" s="101">
        <v>125</v>
      </c>
      <c r="AJ235" s="101">
        <v>2</v>
      </c>
      <c r="AK235" s="101">
        <f t="shared" si="310"/>
        <v>212</v>
      </c>
      <c r="AL235" s="101">
        <f t="shared" si="311"/>
        <v>28</v>
      </c>
      <c r="AM235" s="101">
        <v>30</v>
      </c>
      <c r="AN235" s="102">
        <v>5</v>
      </c>
      <c r="AO235" s="103">
        <v>15</v>
      </c>
      <c r="AP235" s="74">
        <f t="shared" si="312"/>
        <v>4.7058823529411764E-2</v>
      </c>
      <c r="AQ235" s="74">
        <f t="shared" si="313"/>
        <v>0.35159817351598172</v>
      </c>
      <c r="AR235" s="104">
        <f t="shared" si="314"/>
        <v>0.33211678832116787</v>
      </c>
      <c r="AS235" s="104">
        <f t="shared" si="315"/>
        <v>0.46031746031746029</v>
      </c>
      <c r="AT235" s="104">
        <f t="shared" si="316"/>
        <v>0.61006289308176098</v>
      </c>
      <c r="AU235" s="105">
        <v>158</v>
      </c>
      <c r="AV235" s="105">
        <v>207</v>
      </c>
      <c r="AW235" s="105">
        <v>162</v>
      </c>
      <c r="AX235" s="100">
        <v>17</v>
      </c>
      <c r="AY235" s="106">
        <v>229</v>
      </c>
      <c r="AZ235" s="106">
        <v>16</v>
      </c>
      <c r="BA235" s="106">
        <v>88</v>
      </c>
      <c r="BB235" s="106">
        <v>123</v>
      </c>
      <c r="BC235" s="106">
        <v>2</v>
      </c>
      <c r="BD235" s="107">
        <v>17</v>
      </c>
      <c r="BE235" s="108">
        <v>13</v>
      </c>
      <c r="BF235" s="82">
        <f t="shared" si="317"/>
        <v>9.8765432098765427E-2</v>
      </c>
      <c r="BG235" s="82">
        <f t="shared" si="318"/>
        <v>0.4251207729468599</v>
      </c>
      <c r="BH235" s="83">
        <f t="shared" si="319"/>
        <v>0.39848197343453512</v>
      </c>
      <c r="BI235" s="83">
        <f t="shared" si="320"/>
        <v>0.53150684931506853</v>
      </c>
      <c r="BJ235" s="83">
        <f t="shared" si="321"/>
        <v>0.67088607594936711</v>
      </c>
      <c r="BK235" s="2">
        <v>151</v>
      </c>
      <c r="BL235" s="2">
        <v>200</v>
      </c>
      <c r="BM235" s="2">
        <v>149</v>
      </c>
      <c r="BN235" s="2">
        <v>110</v>
      </c>
      <c r="BO235" s="2">
        <v>49</v>
      </c>
      <c r="BP235" s="2">
        <v>52</v>
      </c>
      <c r="BQ235" s="109">
        <v>13</v>
      </c>
      <c r="BR235" s="109">
        <v>17</v>
      </c>
      <c r="BS235" s="110">
        <v>17</v>
      </c>
      <c r="BT235" s="109">
        <v>12</v>
      </c>
      <c r="BU235" s="109">
        <v>72</v>
      </c>
      <c r="BV235" s="109">
        <v>153</v>
      </c>
      <c r="BW235" s="109">
        <v>8</v>
      </c>
      <c r="BX235" s="84">
        <f t="shared" si="325"/>
        <v>245</v>
      </c>
      <c r="BY235" s="111">
        <v>4</v>
      </c>
      <c r="BZ235" s="109">
        <v>28</v>
      </c>
      <c r="CA235" s="109">
        <v>8</v>
      </c>
      <c r="CB235" s="2">
        <v>15</v>
      </c>
      <c r="CC235" s="112">
        <f t="shared" si="326"/>
        <v>7.9470198675496692E-2</v>
      </c>
      <c r="CD235" s="112">
        <f t="shared" si="327"/>
        <v>0.36</v>
      </c>
      <c r="CE235" s="112">
        <f t="shared" si="328"/>
        <v>0.41799999999999998</v>
      </c>
      <c r="CF235" s="112">
        <f t="shared" si="329"/>
        <v>0.5644699140401146</v>
      </c>
      <c r="CG235" s="112">
        <f t="shared" si="330"/>
        <v>0.83892617449664431</v>
      </c>
      <c r="CH235" s="87">
        <f t="shared" si="331"/>
        <v>24</v>
      </c>
      <c r="CI235" s="31">
        <f t="shared" si="332"/>
        <v>30</v>
      </c>
      <c r="CJ235" s="31">
        <f t="shared" si="333"/>
        <v>0</v>
      </c>
      <c r="CK235" s="31">
        <f t="shared" si="334"/>
        <v>0</v>
      </c>
      <c r="CL235" s="31">
        <f t="shared" si="335"/>
        <v>0</v>
      </c>
      <c r="CM235" s="113">
        <f t="shared" si="336"/>
        <v>0</v>
      </c>
      <c r="CN235" s="31">
        <f t="shared" si="337"/>
        <v>0</v>
      </c>
      <c r="CO235" s="31">
        <f t="shared" si="338"/>
        <v>0</v>
      </c>
      <c r="CP235" s="31">
        <f t="shared" si="339"/>
        <v>0</v>
      </c>
      <c r="CQ235" s="31">
        <f t="shared" si="340"/>
        <v>0</v>
      </c>
      <c r="CU235" s="88">
        <f t="shared" si="324"/>
        <v>0</v>
      </c>
      <c r="DC235" s="88">
        <f t="shared" si="341"/>
        <v>0</v>
      </c>
      <c r="DK235" s="88">
        <f t="shared" si="342"/>
        <v>0</v>
      </c>
      <c r="DP235" s="32">
        <v>13</v>
      </c>
      <c r="DQ235" s="32">
        <v>17</v>
      </c>
      <c r="DR235" s="32">
        <v>17</v>
      </c>
      <c r="DS235" s="88">
        <f t="shared" si="343"/>
        <v>245</v>
      </c>
      <c r="DT235" s="32">
        <v>12</v>
      </c>
      <c r="DU235" s="32">
        <v>72</v>
      </c>
      <c r="DV235" s="32">
        <v>153</v>
      </c>
      <c r="DW235" s="32">
        <v>8</v>
      </c>
      <c r="EA235" s="88">
        <f t="shared" si="344"/>
        <v>0</v>
      </c>
      <c r="EI235" s="88">
        <f t="shared" si="345"/>
        <v>0</v>
      </c>
      <c r="EQ235" s="88">
        <f t="shared" si="346"/>
        <v>0</v>
      </c>
      <c r="EY235" s="88">
        <f t="shared" si="347"/>
        <v>0</v>
      </c>
      <c r="FG235" s="88">
        <f t="shared" si="348"/>
        <v>0</v>
      </c>
      <c r="FO235" s="88">
        <f t="shared" si="349"/>
        <v>0</v>
      </c>
      <c r="FW235" s="110">
        <f t="shared" si="350"/>
        <v>0</v>
      </c>
      <c r="GB235" s="110">
        <f t="shared" si="351"/>
        <v>0</v>
      </c>
      <c r="GC235" s="110">
        <f t="shared" si="352"/>
        <v>0</v>
      </c>
      <c r="GD235" s="110">
        <f t="shared" si="353"/>
        <v>0</v>
      </c>
      <c r="GE235" s="110">
        <f t="shared" si="354"/>
        <v>0</v>
      </c>
      <c r="GF235" s="110">
        <f t="shared" si="355"/>
        <v>0</v>
      </c>
      <c r="GG235" s="110">
        <f t="shared" si="356"/>
        <v>0</v>
      </c>
      <c r="GH235" s="110">
        <f t="shared" si="357"/>
        <v>0</v>
      </c>
      <c r="GI235" s="110">
        <f t="shared" si="358"/>
        <v>0</v>
      </c>
      <c r="GJ235" s="114">
        <f t="shared" si="322"/>
        <v>0.14007916021338851</v>
      </c>
      <c r="GK235" s="90">
        <f t="shared" si="323"/>
        <v>6.9868995633187769E-2</v>
      </c>
      <c r="GL235" s="92" t="s">
        <v>2024</v>
      </c>
      <c r="GM235" s="2" t="s">
        <v>2081</v>
      </c>
      <c r="GN235" s="2" t="s">
        <v>1477</v>
      </c>
      <c r="GO235" s="92" t="s">
        <v>1666</v>
      </c>
      <c r="GP235" s="92" t="s">
        <v>2056</v>
      </c>
      <c r="GQ235" s="2" t="s">
        <v>2137</v>
      </c>
      <c r="GR235" s="115">
        <v>207</v>
      </c>
      <c r="GS235" s="31">
        <f t="shared" si="359"/>
        <v>13</v>
      </c>
      <c r="GT235" s="31">
        <f t="shared" si="360"/>
        <v>17</v>
      </c>
      <c r="GU235" s="31">
        <f t="shared" si="361"/>
        <v>17</v>
      </c>
      <c r="GV235" s="31">
        <f t="shared" si="362"/>
        <v>245</v>
      </c>
      <c r="GW235" s="31">
        <f t="shared" si="363"/>
        <v>161</v>
      </c>
      <c r="GX235" s="31">
        <f t="shared" si="364"/>
        <v>233</v>
      </c>
    </row>
    <row r="236" spans="1:206" ht="15.75" hidden="1" customHeight="1" x14ac:dyDescent="0.25">
      <c r="A236" s="22" t="s">
        <v>1114</v>
      </c>
      <c r="B236" s="2" t="s">
        <v>209</v>
      </c>
      <c r="C236" s="116" t="s">
        <v>223</v>
      </c>
      <c r="D236" s="35" t="s">
        <v>209</v>
      </c>
      <c r="E236" s="117">
        <v>59</v>
      </c>
      <c r="F236" s="117">
        <v>313</v>
      </c>
      <c r="G236" s="117">
        <v>400</v>
      </c>
      <c r="H236" s="117">
        <v>772</v>
      </c>
      <c r="I236" s="95">
        <v>51</v>
      </c>
      <c r="J236" s="118">
        <v>94</v>
      </c>
      <c r="K236" s="118">
        <v>296</v>
      </c>
      <c r="L236" s="118">
        <v>499</v>
      </c>
      <c r="M236" s="118">
        <v>889</v>
      </c>
      <c r="N236" s="119">
        <v>99</v>
      </c>
      <c r="O236" s="119">
        <v>67</v>
      </c>
      <c r="P236" s="120">
        <v>836</v>
      </c>
      <c r="Q236" s="120">
        <v>994</v>
      </c>
      <c r="R236" s="120">
        <v>789</v>
      </c>
      <c r="S236" s="70">
        <f t="shared" si="305"/>
        <v>0.11244019138755981</v>
      </c>
      <c r="T236" s="70">
        <f t="shared" si="306"/>
        <v>0.2977867203219316</v>
      </c>
      <c r="U236" s="70">
        <f t="shared" si="307"/>
        <v>0.30164184803360061</v>
      </c>
      <c r="V236" s="70">
        <f t="shared" si="308"/>
        <v>0.39035333707234998</v>
      </c>
      <c r="W236" s="70">
        <f t="shared" si="309"/>
        <v>0.50697084917617241</v>
      </c>
      <c r="X236" s="121">
        <v>1019</v>
      </c>
      <c r="Y236" s="121">
        <v>836</v>
      </c>
      <c r="Z236" s="121">
        <v>994</v>
      </c>
      <c r="AA236" s="121">
        <v>789</v>
      </c>
      <c r="AB236" s="121">
        <v>230</v>
      </c>
      <c r="AC236" s="121">
        <v>244</v>
      </c>
      <c r="AD236" s="17">
        <v>24</v>
      </c>
      <c r="AE236" s="17">
        <v>44</v>
      </c>
      <c r="AF236" s="100">
        <v>58</v>
      </c>
      <c r="AG236" s="101">
        <v>98</v>
      </c>
      <c r="AH236" s="101">
        <v>355</v>
      </c>
      <c r="AI236" s="101">
        <v>545</v>
      </c>
      <c r="AJ236" s="101">
        <v>17</v>
      </c>
      <c r="AK236" s="101">
        <f t="shared" si="310"/>
        <v>1015</v>
      </c>
      <c r="AL236" s="101">
        <f t="shared" si="311"/>
        <v>108</v>
      </c>
      <c r="AM236" s="101">
        <v>125</v>
      </c>
      <c r="AN236" s="102">
        <v>33</v>
      </c>
      <c r="AO236" s="103">
        <v>72</v>
      </c>
      <c r="AP236" s="74">
        <f t="shared" si="312"/>
        <v>0.11722488038277512</v>
      </c>
      <c r="AQ236" s="74">
        <f t="shared" si="313"/>
        <v>0.35714285714285715</v>
      </c>
      <c r="AR236" s="104">
        <f t="shared" si="314"/>
        <v>0.33982436044291714</v>
      </c>
      <c r="AS236" s="104">
        <f t="shared" si="315"/>
        <v>0.4441951766685362</v>
      </c>
      <c r="AT236" s="104">
        <f t="shared" si="316"/>
        <v>0.55386565272496835</v>
      </c>
      <c r="AU236" s="105">
        <v>798</v>
      </c>
      <c r="AV236" s="105">
        <v>1055</v>
      </c>
      <c r="AW236" s="105">
        <v>727</v>
      </c>
      <c r="AX236" s="100">
        <v>81</v>
      </c>
      <c r="AY236" s="106">
        <v>1207</v>
      </c>
      <c r="AZ236" s="106">
        <v>101</v>
      </c>
      <c r="BA236" s="106">
        <v>420</v>
      </c>
      <c r="BB236" s="106">
        <v>667</v>
      </c>
      <c r="BC236" s="106">
        <v>19</v>
      </c>
      <c r="BD236" s="107">
        <v>129</v>
      </c>
      <c r="BE236" s="108">
        <v>35</v>
      </c>
      <c r="BF236" s="82">
        <f t="shared" si="317"/>
        <v>0.13892709766162312</v>
      </c>
      <c r="BG236" s="82">
        <f t="shared" si="318"/>
        <v>0.3981042654028436</v>
      </c>
      <c r="BH236" s="83">
        <f t="shared" si="319"/>
        <v>0.41046511627906979</v>
      </c>
      <c r="BI236" s="83">
        <f t="shared" si="320"/>
        <v>0.51699946033459254</v>
      </c>
      <c r="BJ236" s="83">
        <f t="shared" si="321"/>
        <v>0.67418546365914789</v>
      </c>
      <c r="BK236" s="2">
        <v>811</v>
      </c>
      <c r="BL236" s="2">
        <v>1116</v>
      </c>
      <c r="BM236" s="2">
        <v>744</v>
      </c>
      <c r="BN236" s="2">
        <v>508</v>
      </c>
      <c r="BO236" s="2">
        <v>228</v>
      </c>
      <c r="BP236" s="2">
        <v>216</v>
      </c>
      <c r="BQ236" s="109">
        <v>29</v>
      </c>
      <c r="BR236" s="109">
        <v>85</v>
      </c>
      <c r="BS236" s="110">
        <v>61</v>
      </c>
      <c r="BT236" s="109">
        <v>151</v>
      </c>
      <c r="BU236" s="109">
        <v>421</v>
      </c>
      <c r="BV236" s="109">
        <v>741</v>
      </c>
      <c r="BW236" s="109">
        <v>29</v>
      </c>
      <c r="BX236" s="84">
        <f t="shared" si="325"/>
        <v>1342</v>
      </c>
      <c r="BY236" s="111">
        <v>20</v>
      </c>
      <c r="BZ236" s="109">
        <v>156</v>
      </c>
      <c r="CA236" s="109">
        <v>29</v>
      </c>
      <c r="CB236" s="2">
        <v>65</v>
      </c>
      <c r="CC236" s="112">
        <f t="shared" si="326"/>
        <v>0.18618988902589395</v>
      </c>
      <c r="CD236" s="112">
        <f t="shared" si="327"/>
        <v>0.37724014336917561</v>
      </c>
      <c r="CE236" s="112">
        <f t="shared" si="328"/>
        <v>0.43317109696742795</v>
      </c>
      <c r="CF236" s="112">
        <f t="shared" si="329"/>
        <v>0.54086021505376347</v>
      </c>
      <c r="CG236" s="112">
        <f t="shared" si="330"/>
        <v>0.78629032258064513</v>
      </c>
      <c r="CH236" s="87">
        <f t="shared" si="331"/>
        <v>159</v>
      </c>
      <c r="CI236" s="31">
        <f t="shared" si="332"/>
        <v>166</v>
      </c>
      <c r="CJ236" s="31">
        <f t="shared" si="333"/>
        <v>5</v>
      </c>
      <c r="CK236" s="31">
        <f t="shared" si="334"/>
        <v>14</v>
      </c>
      <c r="CL236" s="31">
        <f t="shared" si="335"/>
        <v>11</v>
      </c>
      <c r="CM236" s="113">
        <f t="shared" si="336"/>
        <v>172</v>
      </c>
      <c r="CN236" s="31">
        <f t="shared" si="337"/>
        <v>57</v>
      </c>
      <c r="CO236" s="31">
        <f t="shared" si="338"/>
        <v>65</v>
      </c>
      <c r="CP236" s="31">
        <f t="shared" si="339"/>
        <v>50</v>
      </c>
      <c r="CQ236" s="31">
        <f t="shared" si="340"/>
        <v>0</v>
      </c>
      <c r="CR236" s="32">
        <v>5</v>
      </c>
      <c r="CS236" s="32">
        <v>14</v>
      </c>
      <c r="CT236" s="32">
        <v>11</v>
      </c>
      <c r="CU236" s="88">
        <f t="shared" si="324"/>
        <v>172</v>
      </c>
      <c r="CV236" s="32">
        <v>57</v>
      </c>
      <c r="CW236" s="32">
        <v>65</v>
      </c>
      <c r="CX236" s="32">
        <v>50</v>
      </c>
      <c r="CY236" s="32">
        <v>0</v>
      </c>
      <c r="DC236" s="88">
        <f t="shared" si="341"/>
        <v>0</v>
      </c>
      <c r="DH236" s="32">
        <v>1</v>
      </c>
      <c r="DI236" s="32">
        <v>8</v>
      </c>
      <c r="DJ236" s="32">
        <v>4</v>
      </c>
      <c r="DK236" s="88">
        <f t="shared" si="342"/>
        <v>176</v>
      </c>
      <c r="DL236" s="32">
        <v>24</v>
      </c>
      <c r="DM236" s="32">
        <v>73</v>
      </c>
      <c r="DN236" s="32">
        <v>76</v>
      </c>
      <c r="DO236" s="32">
        <v>3</v>
      </c>
      <c r="DP236" s="32">
        <v>19</v>
      </c>
      <c r="DQ236" s="32">
        <v>40</v>
      </c>
      <c r="DR236" s="32">
        <v>31</v>
      </c>
      <c r="DS236" s="88">
        <f t="shared" si="343"/>
        <v>707</v>
      </c>
      <c r="DT236" s="32">
        <v>11</v>
      </c>
      <c r="DU236" s="32">
        <v>146</v>
      </c>
      <c r="DV236" s="32">
        <v>530</v>
      </c>
      <c r="DW236" s="32">
        <v>20</v>
      </c>
      <c r="DX236" s="32">
        <v>1</v>
      </c>
      <c r="DY236" s="32">
        <v>2</v>
      </c>
      <c r="DZ236" s="32">
        <v>2</v>
      </c>
      <c r="EA236" s="88">
        <f t="shared" si="344"/>
        <v>25</v>
      </c>
      <c r="EB236" s="32">
        <v>11</v>
      </c>
      <c r="EC236" s="32">
        <v>13</v>
      </c>
      <c r="ED236" s="32">
        <v>1</v>
      </c>
      <c r="EF236" s="32">
        <v>1</v>
      </c>
      <c r="EG236" s="32">
        <v>4</v>
      </c>
      <c r="EH236" s="32">
        <v>7</v>
      </c>
      <c r="EI236" s="88">
        <f t="shared" si="345"/>
        <v>59</v>
      </c>
      <c r="EJ236" s="32">
        <v>19</v>
      </c>
      <c r="EK236" s="32">
        <v>22</v>
      </c>
      <c r="EL236" s="32">
        <v>17</v>
      </c>
      <c r="EM236" s="32">
        <v>1</v>
      </c>
      <c r="EQ236" s="88">
        <f t="shared" si="346"/>
        <v>0</v>
      </c>
      <c r="EV236" s="32">
        <v>1</v>
      </c>
      <c r="EW236" s="32">
        <v>10</v>
      </c>
      <c r="EX236" s="32">
        <v>2</v>
      </c>
      <c r="EY236" s="88">
        <f t="shared" si="347"/>
        <v>98</v>
      </c>
      <c r="EZ236" s="32">
        <v>0</v>
      </c>
      <c r="FA236" s="32">
        <v>67</v>
      </c>
      <c r="FB236" s="32">
        <v>31</v>
      </c>
      <c r="FC236" s="32">
        <v>0</v>
      </c>
      <c r="FD236" s="32">
        <v>1</v>
      </c>
      <c r="FE236" s="32">
        <v>7</v>
      </c>
      <c r="FF236" s="32">
        <v>4</v>
      </c>
      <c r="FG236" s="88">
        <f t="shared" si="348"/>
        <v>91</v>
      </c>
      <c r="FH236" s="32">
        <v>29</v>
      </c>
      <c r="FI236" s="32">
        <v>35</v>
      </c>
      <c r="FJ236" s="32">
        <v>27</v>
      </c>
      <c r="FK236" s="32">
        <v>0</v>
      </c>
      <c r="FO236" s="88">
        <f t="shared" si="349"/>
        <v>0</v>
      </c>
      <c r="FW236" s="110">
        <f t="shared" si="350"/>
        <v>0</v>
      </c>
      <c r="GB236" s="110">
        <f t="shared" si="351"/>
        <v>2</v>
      </c>
      <c r="GC236" s="110">
        <f t="shared" si="352"/>
        <v>17</v>
      </c>
      <c r="GD236" s="110">
        <f t="shared" si="353"/>
        <v>6</v>
      </c>
      <c r="GE236" s="110">
        <f t="shared" si="354"/>
        <v>189</v>
      </c>
      <c r="GF236" s="110">
        <f t="shared" si="355"/>
        <v>29</v>
      </c>
      <c r="GG236" s="110">
        <f t="shared" si="356"/>
        <v>102</v>
      </c>
      <c r="GH236" s="110">
        <f t="shared" si="357"/>
        <v>58</v>
      </c>
      <c r="GI236" s="110">
        <f t="shared" si="358"/>
        <v>0</v>
      </c>
      <c r="GJ236" s="114">
        <f t="shared" si="322"/>
        <v>0.55095766129032242</v>
      </c>
      <c r="GK236" s="90">
        <f t="shared" si="323"/>
        <v>0.11184755592377796</v>
      </c>
      <c r="GL236" s="2" t="s">
        <v>2139</v>
      </c>
      <c r="GM236" s="92" t="s">
        <v>2195</v>
      </c>
      <c r="GN236" s="92" t="s">
        <v>1529</v>
      </c>
      <c r="GO236" s="2" t="s">
        <v>1769</v>
      </c>
      <c r="GP236" s="92" t="s">
        <v>1628</v>
      </c>
      <c r="GQ236" s="2" t="s">
        <v>1494</v>
      </c>
      <c r="GR236" s="115">
        <v>1111</v>
      </c>
      <c r="GS236" s="31">
        <f t="shared" si="359"/>
        <v>21</v>
      </c>
      <c r="GT236" s="31">
        <f t="shared" si="360"/>
        <v>37</v>
      </c>
      <c r="GU236" s="31">
        <f t="shared" si="361"/>
        <v>50</v>
      </c>
      <c r="GV236" s="31">
        <f t="shared" si="362"/>
        <v>908</v>
      </c>
      <c r="GW236" s="31">
        <f t="shared" si="363"/>
        <v>630</v>
      </c>
      <c r="GX236" s="31">
        <f t="shared" si="364"/>
        <v>862</v>
      </c>
    </row>
    <row r="237" spans="1:206" ht="15.75" hidden="1" customHeight="1" x14ac:dyDescent="0.25">
      <c r="A237" s="22" t="s">
        <v>1114</v>
      </c>
      <c r="B237" s="2" t="s">
        <v>209</v>
      </c>
      <c r="C237" s="116" t="s">
        <v>224</v>
      </c>
      <c r="D237" s="35" t="s">
        <v>209</v>
      </c>
      <c r="E237" s="117">
        <v>823</v>
      </c>
      <c r="F237" s="117">
        <v>3289</v>
      </c>
      <c r="G237" s="117">
        <v>5588</v>
      </c>
      <c r="H237" s="117">
        <v>9700</v>
      </c>
      <c r="I237" s="95">
        <v>620</v>
      </c>
      <c r="J237" s="118">
        <v>975</v>
      </c>
      <c r="K237" s="118">
        <v>3458</v>
      </c>
      <c r="L237" s="118">
        <v>6749</v>
      </c>
      <c r="M237" s="118">
        <v>11182</v>
      </c>
      <c r="N237" s="119">
        <v>1616</v>
      </c>
      <c r="O237" s="119">
        <v>279</v>
      </c>
      <c r="P237" s="120">
        <v>9436</v>
      </c>
      <c r="Q237" s="120">
        <v>11862</v>
      </c>
      <c r="R237" s="120">
        <v>9167</v>
      </c>
      <c r="S237" s="70">
        <f t="shared" si="305"/>
        <v>0.1033276812208563</v>
      </c>
      <c r="T237" s="70">
        <f t="shared" si="306"/>
        <v>0.29151913673916707</v>
      </c>
      <c r="U237" s="70">
        <f t="shared" si="307"/>
        <v>0.31399967175447235</v>
      </c>
      <c r="V237" s="70">
        <f t="shared" si="308"/>
        <v>0.40853107613295925</v>
      </c>
      <c r="W237" s="70">
        <f t="shared" si="309"/>
        <v>0.55994327479000761</v>
      </c>
      <c r="X237" s="121">
        <v>11988</v>
      </c>
      <c r="Y237" s="121">
        <v>9436</v>
      </c>
      <c r="Z237" s="121">
        <v>11862</v>
      </c>
      <c r="AA237" s="121">
        <v>9167</v>
      </c>
      <c r="AB237" s="121">
        <v>2989</v>
      </c>
      <c r="AC237" s="121">
        <v>2711</v>
      </c>
      <c r="AD237" s="17">
        <v>179</v>
      </c>
      <c r="AE237" s="17">
        <v>519</v>
      </c>
      <c r="AF237" s="100">
        <v>670</v>
      </c>
      <c r="AG237" s="101">
        <v>937</v>
      </c>
      <c r="AH237" s="101">
        <v>3321</v>
      </c>
      <c r="AI237" s="101">
        <v>6668</v>
      </c>
      <c r="AJ237" s="101">
        <v>378</v>
      </c>
      <c r="AK237" s="101">
        <f t="shared" si="310"/>
        <v>11304</v>
      </c>
      <c r="AL237" s="101">
        <f t="shared" si="311"/>
        <v>1557</v>
      </c>
      <c r="AM237" s="101">
        <v>1935</v>
      </c>
      <c r="AN237" s="102">
        <v>183</v>
      </c>
      <c r="AO237" s="103">
        <v>715</v>
      </c>
      <c r="AP237" s="74">
        <f t="shared" si="312"/>
        <v>9.9300551080966512E-2</v>
      </c>
      <c r="AQ237" s="74">
        <f t="shared" si="313"/>
        <v>0.27996965098634297</v>
      </c>
      <c r="AR237" s="104">
        <f t="shared" si="314"/>
        <v>0.30753323485967504</v>
      </c>
      <c r="AS237" s="104">
        <f t="shared" si="315"/>
        <v>0.40097008892481811</v>
      </c>
      <c r="AT237" s="104">
        <f t="shared" si="316"/>
        <v>0.55754336205956145</v>
      </c>
      <c r="AU237" s="105">
        <v>9538</v>
      </c>
      <c r="AV237" s="105">
        <v>12588</v>
      </c>
      <c r="AW237" s="105">
        <v>9449</v>
      </c>
      <c r="AX237" s="100">
        <v>712</v>
      </c>
      <c r="AY237" s="106">
        <v>11954</v>
      </c>
      <c r="AZ237" s="106">
        <v>970</v>
      </c>
      <c r="BA237" s="106">
        <v>3618</v>
      </c>
      <c r="BB237" s="106">
        <v>6874</v>
      </c>
      <c r="BC237" s="106">
        <v>492</v>
      </c>
      <c r="BD237" s="107">
        <v>1609</v>
      </c>
      <c r="BE237" s="108">
        <v>331</v>
      </c>
      <c r="BF237" s="82">
        <f t="shared" si="317"/>
        <v>0.10265636575298974</v>
      </c>
      <c r="BG237" s="82">
        <f t="shared" si="318"/>
        <v>0.28741658722592944</v>
      </c>
      <c r="BH237" s="83">
        <f t="shared" si="319"/>
        <v>0.31205067300079176</v>
      </c>
      <c r="BI237" s="83">
        <f t="shared" si="320"/>
        <v>0.40147337973424929</v>
      </c>
      <c r="BJ237" s="83">
        <f t="shared" si="321"/>
        <v>0.55200251625078633</v>
      </c>
      <c r="BK237" s="2">
        <v>10059</v>
      </c>
      <c r="BL237" s="2">
        <v>13061</v>
      </c>
      <c r="BM237" s="2">
        <v>9618</v>
      </c>
      <c r="BN237" s="2">
        <v>6581</v>
      </c>
      <c r="BO237" s="2">
        <v>2981</v>
      </c>
      <c r="BP237" s="2">
        <v>3101</v>
      </c>
      <c r="BQ237" s="109">
        <v>192</v>
      </c>
      <c r="BR237" s="109">
        <v>747</v>
      </c>
      <c r="BS237" s="110">
        <v>663</v>
      </c>
      <c r="BT237" s="109">
        <v>1026</v>
      </c>
      <c r="BU237" s="109">
        <v>3744</v>
      </c>
      <c r="BV237" s="109">
        <v>7620</v>
      </c>
      <c r="BW237" s="109">
        <v>501</v>
      </c>
      <c r="BX237" s="84">
        <f t="shared" si="325"/>
        <v>12891</v>
      </c>
      <c r="BY237" s="111">
        <v>90</v>
      </c>
      <c r="BZ237" s="109">
        <v>1693</v>
      </c>
      <c r="CA237" s="109">
        <v>505</v>
      </c>
      <c r="CB237" s="2">
        <v>505</v>
      </c>
      <c r="CC237" s="112">
        <f t="shared" si="326"/>
        <v>0.10199821055770951</v>
      </c>
      <c r="CD237" s="112">
        <f t="shared" si="327"/>
        <v>0.28665492688155575</v>
      </c>
      <c r="CE237" s="112">
        <f t="shared" si="328"/>
        <v>0.32674567780560815</v>
      </c>
      <c r="CF237" s="112">
        <f t="shared" si="329"/>
        <v>0.42642973676088008</v>
      </c>
      <c r="CG237" s="112">
        <f t="shared" si="330"/>
        <v>0.61624038261592851</v>
      </c>
      <c r="CH237" s="87">
        <f t="shared" si="331"/>
        <v>3691</v>
      </c>
      <c r="CI237" s="31">
        <f t="shared" si="332"/>
        <v>4474</v>
      </c>
      <c r="CJ237" s="31">
        <f t="shared" si="333"/>
        <v>45</v>
      </c>
      <c r="CK237" s="31">
        <f t="shared" si="334"/>
        <v>154</v>
      </c>
      <c r="CL237" s="31">
        <f t="shared" si="335"/>
        <v>220</v>
      </c>
      <c r="CM237" s="113">
        <f t="shared" si="336"/>
        <v>1913</v>
      </c>
      <c r="CN237" s="31">
        <f t="shared" si="337"/>
        <v>399</v>
      </c>
      <c r="CO237" s="31">
        <f t="shared" si="338"/>
        <v>726</v>
      </c>
      <c r="CP237" s="31">
        <f t="shared" si="339"/>
        <v>759</v>
      </c>
      <c r="CQ237" s="31">
        <f t="shared" si="340"/>
        <v>29</v>
      </c>
      <c r="CR237" s="32">
        <v>42</v>
      </c>
      <c r="CS237" s="32">
        <v>143</v>
      </c>
      <c r="CT237" s="32">
        <v>208</v>
      </c>
      <c r="CU237" s="88">
        <f t="shared" si="324"/>
        <v>1729</v>
      </c>
      <c r="CV237" s="32">
        <v>394</v>
      </c>
      <c r="CW237" s="32">
        <v>664</v>
      </c>
      <c r="CX237" s="32">
        <v>651</v>
      </c>
      <c r="CY237" s="32">
        <v>20</v>
      </c>
      <c r="CZ237" s="32">
        <v>3</v>
      </c>
      <c r="DA237" s="32">
        <v>11</v>
      </c>
      <c r="DB237" s="32">
        <v>12</v>
      </c>
      <c r="DC237" s="88">
        <f t="shared" si="341"/>
        <v>184</v>
      </c>
      <c r="DD237" s="32">
        <v>5</v>
      </c>
      <c r="DE237" s="32">
        <v>62</v>
      </c>
      <c r="DF237" s="32">
        <v>108</v>
      </c>
      <c r="DG237" s="32">
        <v>9</v>
      </c>
      <c r="DH237" s="32">
        <v>13</v>
      </c>
      <c r="DI237" s="32">
        <v>152</v>
      </c>
      <c r="DJ237" s="32">
        <v>94</v>
      </c>
      <c r="DK237" s="88">
        <f t="shared" si="342"/>
        <v>3054</v>
      </c>
      <c r="DL237" s="32">
        <v>253</v>
      </c>
      <c r="DM237" s="32">
        <v>1053</v>
      </c>
      <c r="DN237" s="32">
        <v>1631</v>
      </c>
      <c r="DO237" s="32">
        <v>117</v>
      </c>
      <c r="DP237" s="32">
        <v>96</v>
      </c>
      <c r="DQ237" s="32">
        <v>302</v>
      </c>
      <c r="DR237" s="32">
        <v>176</v>
      </c>
      <c r="DS237" s="88">
        <f t="shared" si="343"/>
        <v>6140</v>
      </c>
      <c r="DT237" s="32">
        <v>26</v>
      </c>
      <c r="DU237" s="32">
        <v>1230</v>
      </c>
      <c r="DV237" s="32">
        <v>4570</v>
      </c>
      <c r="DW237" s="32">
        <v>314</v>
      </c>
      <c r="DX237" s="32">
        <v>7</v>
      </c>
      <c r="DY237" s="32">
        <v>22</v>
      </c>
      <c r="DZ237" s="32">
        <v>38</v>
      </c>
      <c r="EA237" s="88">
        <f t="shared" si="344"/>
        <v>402</v>
      </c>
      <c r="EB237" s="32">
        <v>52</v>
      </c>
      <c r="EC237" s="32">
        <v>154</v>
      </c>
      <c r="ED237" s="32">
        <v>187</v>
      </c>
      <c r="EE237" s="32">
        <v>9</v>
      </c>
      <c r="EF237" s="32">
        <v>14</v>
      </c>
      <c r="EG237" s="32">
        <v>70</v>
      </c>
      <c r="EH237" s="32">
        <v>75</v>
      </c>
      <c r="EI237" s="88">
        <f t="shared" si="345"/>
        <v>751</v>
      </c>
      <c r="EJ237" s="32">
        <v>264</v>
      </c>
      <c r="EK237" s="32">
        <v>304</v>
      </c>
      <c r="EL237" s="32">
        <v>178</v>
      </c>
      <c r="EM237" s="32">
        <v>5</v>
      </c>
      <c r="EQ237" s="88">
        <f t="shared" si="346"/>
        <v>0</v>
      </c>
      <c r="EV237" s="32">
        <v>15</v>
      </c>
      <c r="EW237" s="32">
        <v>26</v>
      </c>
      <c r="EX237" s="32">
        <v>20</v>
      </c>
      <c r="EY237" s="88">
        <f t="shared" si="347"/>
        <v>352</v>
      </c>
      <c r="EZ237" s="32">
        <v>0</v>
      </c>
      <c r="FA237" s="32">
        <v>181</v>
      </c>
      <c r="FB237" s="32">
        <v>166</v>
      </c>
      <c r="FC237" s="32">
        <v>5</v>
      </c>
      <c r="FD237" s="32">
        <v>1</v>
      </c>
      <c r="FE237" s="32">
        <v>2</v>
      </c>
      <c r="FF237" s="32">
        <v>2</v>
      </c>
      <c r="FG237" s="88">
        <f t="shared" si="348"/>
        <v>14</v>
      </c>
      <c r="FH237" s="32">
        <v>9</v>
      </c>
      <c r="FI237" s="32">
        <v>4</v>
      </c>
      <c r="FJ237" s="32">
        <v>1</v>
      </c>
      <c r="FK237" s="32">
        <v>0</v>
      </c>
      <c r="FL237" s="32">
        <v>1</v>
      </c>
      <c r="FM237" s="32">
        <v>19</v>
      </c>
      <c r="FN237" s="32">
        <v>38</v>
      </c>
      <c r="FO237" s="88">
        <f t="shared" si="349"/>
        <v>250</v>
      </c>
      <c r="FP237" s="32">
        <v>23</v>
      </c>
      <c r="FQ237" s="32">
        <v>92</v>
      </c>
      <c r="FR237" s="32">
        <v>128</v>
      </c>
      <c r="FS237" s="32">
        <v>7</v>
      </c>
      <c r="FW237" s="110">
        <f t="shared" si="350"/>
        <v>0</v>
      </c>
      <c r="GB237" s="110">
        <f t="shared" si="351"/>
        <v>17</v>
      </c>
      <c r="GC237" s="110">
        <f t="shared" si="352"/>
        <v>47</v>
      </c>
      <c r="GD237" s="110">
        <f t="shared" si="353"/>
        <v>60</v>
      </c>
      <c r="GE237" s="110">
        <f t="shared" si="354"/>
        <v>616</v>
      </c>
      <c r="GF237" s="110">
        <f t="shared" si="355"/>
        <v>32</v>
      </c>
      <c r="GG237" s="110">
        <f t="shared" si="356"/>
        <v>277</v>
      </c>
      <c r="GH237" s="110">
        <f t="shared" si="357"/>
        <v>295</v>
      </c>
      <c r="GI237" s="110">
        <f t="shared" si="358"/>
        <v>12</v>
      </c>
      <c r="GJ237" s="114">
        <f t="shared" si="322"/>
        <v>0.10054073396458542</v>
      </c>
      <c r="GK237" s="90">
        <f t="shared" si="323"/>
        <v>7.8383804584239589E-2</v>
      </c>
      <c r="GL237" s="92" t="s">
        <v>2195</v>
      </c>
      <c r="GM237" s="92" t="s">
        <v>2140</v>
      </c>
      <c r="GN237" s="2" t="s">
        <v>1978</v>
      </c>
      <c r="GO237" s="92" t="s">
        <v>1606</v>
      </c>
      <c r="GP237" s="2" t="s">
        <v>1854</v>
      </c>
      <c r="GQ237" s="2" t="s">
        <v>2192</v>
      </c>
      <c r="GR237" s="115">
        <v>13121</v>
      </c>
      <c r="GS237" s="31">
        <f t="shared" si="359"/>
        <v>116</v>
      </c>
      <c r="GT237" s="31">
        <f t="shared" si="360"/>
        <v>308</v>
      </c>
      <c r="GU237" s="31">
        <f t="shared" si="361"/>
        <v>476</v>
      </c>
      <c r="GV237" s="31">
        <f t="shared" si="362"/>
        <v>9596</v>
      </c>
      <c r="GW237" s="31">
        <f t="shared" si="363"/>
        <v>6828</v>
      </c>
      <c r="GX237" s="31">
        <f t="shared" si="364"/>
        <v>9265</v>
      </c>
    </row>
    <row r="238" spans="1:206" ht="15.75" hidden="1" customHeight="1" x14ac:dyDescent="0.25">
      <c r="A238" s="22" t="s">
        <v>1114</v>
      </c>
      <c r="B238" s="2" t="s">
        <v>209</v>
      </c>
      <c r="C238" s="116" t="s">
        <v>1055</v>
      </c>
      <c r="D238" s="35" t="s">
        <v>209</v>
      </c>
      <c r="E238" s="117">
        <v>41</v>
      </c>
      <c r="F238" s="117">
        <v>212</v>
      </c>
      <c r="G238" s="117">
        <v>384</v>
      </c>
      <c r="H238" s="117">
        <v>637</v>
      </c>
      <c r="I238" s="95">
        <v>31</v>
      </c>
      <c r="J238" s="118">
        <v>35</v>
      </c>
      <c r="K238" s="118">
        <v>199</v>
      </c>
      <c r="L238" s="118">
        <v>382</v>
      </c>
      <c r="M238" s="118">
        <v>616</v>
      </c>
      <c r="N238" s="119">
        <v>116</v>
      </c>
      <c r="O238" s="119">
        <v>18</v>
      </c>
      <c r="P238" s="120">
        <v>569</v>
      </c>
      <c r="Q238" s="120">
        <v>704</v>
      </c>
      <c r="R238" s="120">
        <v>537</v>
      </c>
      <c r="S238" s="70">
        <f t="shared" si="305"/>
        <v>6.1511423550087874E-2</v>
      </c>
      <c r="T238" s="70">
        <f t="shared" si="306"/>
        <v>0.28267045454545453</v>
      </c>
      <c r="U238" s="70">
        <f t="shared" si="307"/>
        <v>0.27624309392265195</v>
      </c>
      <c r="V238" s="70">
        <f t="shared" si="308"/>
        <v>0.37469782433521354</v>
      </c>
      <c r="W238" s="70">
        <f t="shared" si="309"/>
        <v>0.49534450651769085</v>
      </c>
      <c r="X238" s="121">
        <v>702</v>
      </c>
      <c r="Y238" s="121">
        <v>569</v>
      </c>
      <c r="Z238" s="121">
        <v>704</v>
      </c>
      <c r="AA238" s="121">
        <v>537</v>
      </c>
      <c r="AB238" s="121">
        <v>182</v>
      </c>
      <c r="AC238" s="121">
        <v>126</v>
      </c>
      <c r="AD238" s="17">
        <v>17</v>
      </c>
      <c r="AE238" s="17">
        <v>30</v>
      </c>
      <c r="AF238" s="100">
        <v>36</v>
      </c>
      <c r="AG238" s="101">
        <v>29</v>
      </c>
      <c r="AH238" s="101">
        <v>156</v>
      </c>
      <c r="AI238" s="101">
        <v>398</v>
      </c>
      <c r="AJ238" s="101">
        <v>16</v>
      </c>
      <c r="AK238" s="101">
        <f t="shared" si="310"/>
        <v>599</v>
      </c>
      <c r="AL238" s="101">
        <f t="shared" si="311"/>
        <v>93</v>
      </c>
      <c r="AM238" s="101">
        <v>109</v>
      </c>
      <c r="AN238" s="102">
        <v>11</v>
      </c>
      <c r="AO238" s="103">
        <v>50</v>
      </c>
      <c r="AP238" s="74">
        <f t="shared" si="312"/>
        <v>5.0966608084358524E-2</v>
      </c>
      <c r="AQ238" s="74">
        <f t="shared" si="313"/>
        <v>0.22159090909090909</v>
      </c>
      <c r="AR238" s="104">
        <f t="shared" si="314"/>
        <v>0.27071823204419887</v>
      </c>
      <c r="AS238" s="104">
        <f t="shared" si="315"/>
        <v>0.37147461724415792</v>
      </c>
      <c r="AT238" s="104">
        <f t="shared" si="316"/>
        <v>0.56797020484171323</v>
      </c>
      <c r="AU238" s="105">
        <v>548</v>
      </c>
      <c r="AV238" s="105">
        <v>731</v>
      </c>
      <c r="AW238" s="105">
        <v>525</v>
      </c>
      <c r="AX238" s="100">
        <v>34</v>
      </c>
      <c r="AY238" s="106">
        <v>672</v>
      </c>
      <c r="AZ238" s="106">
        <v>43</v>
      </c>
      <c r="BA238" s="106">
        <v>197</v>
      </c>
      <c r="BB238" s="106">
        <v>411</v>
      </c>
      <c r="BC238" s="106">
        <v>21</v>
      </c>
      <c r="BD238" s="107">
        <v>115</v>
      </c>
      <c r="BE238" s="108">
        <v>20</v>
      </c>
      <c r="BF238" s="82">
        <f t="shared" si="317"/>
        <v>8.1904761904761911E-2</v>
      </c>
      <c r="BG238" s="82">
        <f t="shared" si="318"/>
        <v>0.26949384404924759</v>
      </c>
      <c r="BH238" s="83">
        <f t="shared" si="319"/>
        <v>0.29711751662971175</v>
      </c>
      <c r="BI238" s="83">
        <f t="shared" si="320"/>
        <v>0.38545738858483192</v>
      </c>
      <c r="BJ238" s="83">
        <f t="shared" si="321"/>
        <v>0.54014598540145986</v>
      </c>
      <c r="BK238" s="2">
        <v>568</v>
      </c>
      <c r="BL238" s="2">
        <v>744</v>
      </c>
      <c r="BM238" s="2">
        <v>524</v>
      </c>
      <c r="BN238" s="2">
        <v>358</v>
      </c>
      <c r="BO238" s="2">
        <v>171</v>
      </c>
      <c r="BP238" s="2">
        <v>163</v>
      </c>
      <c r="BQ238" s="109">
        <v>20</v>
      </c>
      <c r="BR238" s="109">
        <v>44</v>
      </c>
      <c r="BS238" s="110">
        <v>39</v>
      </c>
      <c r="BT238" s="109">
        <v>46</v>
      </c>
      <c r="BU238" s="109">
        <v>257</v>
      </c>
      <c r="BV238" s="109">
        <v>511</v>
      </c>
      <c r="BW238" s="109">
        <v>32</v>
      </c>
      <c r="BX238" s="84">
        <f t="shared" si="325"/>
        <v>846</v>
      </c>
      <c r="BY238" s="111">
        <v>9</v>
      </c>
      <c r="BZ238" s="109">
        <v>113</v>
      </c>
      <c r="CA238" s="109">
        <v>31</v>
      </c>
      <c r="CB238" s="2">
        <v>36</v>
      </c>
      <c r="CC238" s="112">
        <f t="shared" si="326"/>
        <v>8.098591549295775E-2</v>
      </c>
      <c r="CD238" s="112">
        <f t="shared" si="327"/>
        <v>0.34543010752688175</v>
      </c>
      <c r="CE238" s="112">
        <f t="shared" si="328"/>
        <v>0.38180827886710239</v>
      </c>
      <c r="CF238" s="112">
        <f t="shared" si="329"/>
        <v>0.5165615141955836</v>
      </c>
      <c r="CG238" s="112">
        <f t="shared" si="330"/>
        <v>0.75954198473282442</v>
      </c>
      <c r="CH238" s="87">
        <f t="shared" si="331"/>
        <v>126</v>
      </c>
      <c r="CI238" s="31">
        <f t="shared" si="332"/>
        <v>148</v>
      </c>
      <c r="CJ238" s="31">
        <f t="shared" si="333"/>
        <v>3</v>
      </c>
      <c r="CK238" s="31">
        <f t="shared" si="334"/>
        <v>7</v>
      </c>
      <c r="CL238" s="31">
        <f t="shared" si="335"/>
        <v>12</v>
      </c>
      <c r="CM238" s="113">
        <f t="shared" si="336"/>
        <v>68</v>
      </c>
      <c r="CN238" s="31">
        <f t="shared" si="337"/>
        <v>27</v>
      </c>
      <c r="CO238" s="31">
        <f t="shared" si="338"/>
        <v>29</v>
      </c>
      <c r="CP238" s="31">
        <f t="shared" si="339"/>
        <v>12</v>
      </c>
      <c r="CQ238" s="31">
        <f t="shared" si="340"/>
        <v>0</v>
      </c>
      <c r="CR238" s="32">
        <v>3</v>
      </c>
      <c r="CS238" s="32">
        <v>7</v>
      </c>
      <c r="CT238" s="32">
        <v>12</v>
      </c>
      <c r="CU238" s="88">
        <f t="shared" si="324"/>
        <v>68</v>
      </c>
      <c r="CV238" s="32">
        <v>27</v>
      </c>
      <c r="CW238" s="32">
        <v>29</v>
      </c>
      <c r="CX238" s="32">
        <v>12</v>
      </c>
      <c r="CY238" s="32">
        <v>0</v>
      </c>
      <c r="DC238" s="88">
        <f t="shared" si="341"/>
        <v>0</v>
      </c>
      <c r="DH238" s="32">
        <v>1</v>
      </c>
      <c r="DI238" s="32">
        <v>10</v>
      </c>
      <c r="DJ238" s="32">
        <v>4</v>
      </c>
      <c r="DK238" s="88">
        <f t="shared" si="342"/>
        <v>232</v>
      </c>
      <c r="DL238" s="32">
        <v>11</v>
      </c>
      <c r="DM238" s="32">
        <v>78</v>
      </c>
      <c r="DN238" s="32">
        <v>133</v>
      </c>
      <c r="DO238" s="32">
        <v>10</v>
      </c>
      <c r="DP238" s="32">
        <v>14</v>
      </c>
      <c r="DQ238" s="32">
        <v>24</v>
      </c>
      <c r="DR238" s="32">
        <v>19</v>
      </c>
      <c r="DS238" s="88">
        <f t="shared" si="343"/>
        <v>487</v>
      </c>
      <c r="DT238" s="32">
        <v>1</v>
      </c>
      <c r="DU238" s="32">
        <v>127</v>
      </c>
      <c r="DV238" s="32">
        <v>337</v>
      </c>
      <c r="DW238" s="32">
        <v>22</v>
      </c>
      <c r="DX238" s="32">
        <v>1</v>
      </c>
      <c r="DY238" s="32">
        <v>2</v>
      </c>
      <c r="DZ238" s="32">
        <v>2</v>
      </c>
      <c r="EA238" s="88">
        <f t="shared" si="344"/>
        <v>31</v>
      </c>
      <c r="EB238" s="32">
        <v>7</v>
      </c>
      <c r="EC238" s="32">
        <v>8</v>
      </c>
      <c r="ED238" s="32">
        <v>16</v>
      </c>
      <c r="EI238" s="88">
        <f t="shared" si="345"/>
        <v>0</v>
      </c>
      <c r="EQ238" s="88">
        <f t="shared" si="346"/>
        <v>0</v>
      </c>
      <c r="EV238" s="32">
        <v>1</v>
      </c>
      <c r="EW238" s="32">
        <v>1</v>
      </c>
      <c r="EX238" s="32">
        <v>2</v>
      </c>
      <c r="EY238" s="88">
        <f t="shared" si="347"/>
        <v>28</v>
      </c>
      <c r="EZ238" s="32">
        <v>0</v>
      </c>
      <c r="FA238" s="32">
        <v>15</v>
      </c>
      <c r="FB238" s="32">
        <v>13</v>
      </c>
      <c r="FC238" s="32">
        <v>0</v>
      </c>
      <c r="FG238" s="88">
        <f t="shared" si="348"/>
        <v>0</v>
      </c>
      <c r="FO238" s="88">
        <f t="shared" si="349"/>
        <v>0</v>
      </c>
      <c r="FW238" s="110">
        <f t="shared" si="350"/>
        <v>0</v>
      </c>
      <c r="GB238" s="110">
        <f t="shared" si="351"/>
        <v>1</v>
      </c>
      <c r="GC238" s="110">
        <f t="shared" si="352"/>
        <v>1</v>
      </c>
      <c r="GD238" s="110">
        <f t="shared" si="353"/>
        <v>2</v>
      </c>
      <c r="GE238" s="110">
        <f t="shared" si="354"/>
        <v>28</v>
      </c>
      <c r="GF238" s="110">
        <f t="shared" si="355"/>
        <v>0</v>
      </c>
      <c r="GG238" s="110">
        <f t="shared" si="356"/>
        <v>15</v>
      </c>
      <c r="GH238" s="110">
        <f t="shared" si="357"/>
        <v>13</v>
      </c>
      <c r="GI238" s="110">
        <f t="shared" si="358"/>
        <v>0</v>
      </c>
      <c r="GJ238" s="114">
        <f t="shared" si="322"/>
        <v>0.53336107444182979</v>
      </c>
      <c r="GK238" s="90">
        <f t="shared" si="323"/>
        <v>0.25892857142857145</v>
      </c>
      <c r="GL238" s="2" t="s">
        <v>1794</v>
      </c>
      <c r="GM238" s="2" t="s">
        <v>1854</v>
      </c>
      <c r="GN238" s="2" t="s">
        <v>1751</v>
      </c>
      <c r="GO238" s="2" t="s">
        <v>1580</v>
      </c>
      <c r="GP238" s="2" t="s">
        <v>1855</v>
      </c>
      <c r="GQ238" s="2" t="s">
        <v>1505</v>
      </c>
      <c r="GR238" s="115">
        <v>730</v>
      </c>
      <c r="GS238" s="31">
        <f t="shared" si="359"/>
        <v>16</v>
      </c>
      <c r="GT238" s="31">
        <f t="shared" si="360"/>
        <v>25</v>
      </c>
      <c r="GU238" s="31">
        <f t="shared" si="361"/>
        <v>36</v>
      </c>
      <c r="GV238" s="31">
        <f t="shared" si="362"/>
        <v>750</v>
      </c>
      <c r="GW238" s="31">
        <f t="shared" si="363"/>
        <v>518</v>
      </c>
      <c r="GX238" s="31">
        <f t="shared" si="364"/>
        <v>731</v>
      </c>
    </row>
    <row r="239" spans="1:206" ht="15.75" hidden="1" customHeight="1" x14ac:dyDescent="0.25">
      <c r="A239" s="22" t="s">
        <v>1114</v>
      </c>
      <c r="B239" s="2" t="s">
        <v>209</v>
      </c>
      <c r="C239" s="116" t="s">
        <v>225</v>
      </c>
      <c r="D239" s="35" t="s">
        <v>209</v>
      </c>
      <c r="E239" s="117">
        <v>657</v>
      </c>
      <c r="F239" s="117">
        <v>3146</v>
      </c>
      <c r="G239" s="117">
        <v>4550</v>
      </c>
      <c r="H239" s="117">
        <v>8353</v>
      </c>
      <c r="I239" s="95">
        <v>476</v>
      </c>
      <c r="J239" s="118">
        <v>654</v>
      </c>
      <c r="K239" s="118">
        <v>3215</v>
      </c>
      <c r="L239" s="118">
        <v>5584</v>
      </c>
      <c r="M239" s="118">
        <v>9453</v>
      </c>
      <c r="N239" s="119">
        <v>1251</v>
      </c>
      <c r="O239" s="119">
        <v>298</v>
      </c>
      <c r="P239" s="120">
        <v>8077</v>
      </c>
      <c r="Q239" s="120">
        <v>9949</v>
      </c>
      <c r="R239" s="120">
        <v>7755</v>
      </c>
      <c r="S239" s="70">
        <f t="shared" si="305"/>
        <v>8.0970657422310258E-2</v>
      </c>
      <c r="T239" s="70">
        <f t="shared" si="306"/>
        <v>0.32314805508091266</v>
      </c>
      <c r="U239" s="70">
        <f t="shared" si="307"/>
        <v>0.31814126682440558</v>
      </c>
      <c r="V239" s="70">
        <f t="shared" si="308"/>
        <v>0.42634432896520558</v>
      </c>
      <c r="W239" s="70">
        <f t="shared" si="309"/>
        <v>0.5587362991618311</v>
      </c>
      <c r="X239" s="121">
        <v>10082</v>
      </c>
      <c r="Y239" s="121">
        <v>8077</v>
      </c>
      <c r="Z239" s="121">
        <v>9949</v>
      </c>
      <c r="AA239" s="121">
        <v>7755</v>
      </c>
      <c r="AB239" s="121">
        <v>2472</v>
      </c>
      <c r="AC239" s="121">
        <v>2314</v>
      </c>
      <c r="AD239" s="17">
        <v>82</v>
      </c>
      <c r="AE239" s="17">
        <v>269</v>
      </c>
      <c r="AF239" s="100">
        <v>497</v>
      </c>
      <c r="AG239" s="101">
        <v>760</v>
      </c>
      <c r="AH239" s="101">
        <v>3258</v>
      </c>
      <c r="AI239" s="101">
        <v>5569</v>
      </c>
      <c r="AJ239" s="101">
        <v>288</v>
      </c>
      <c r="AK239" s="101">
        <f t="shared" si="310"/>
        <v>9875</v>
      </c>
      <c r="AL239" s="101">
        <f t="shared" si="311"/>
        <v>1197</v>
      </c>
      <c r="AM239" s="101">
        <v>1485</v>
      </c>
      <c r="AN239" s="102">
        <v>212</v>
      </c>
      <c r="AO239" s="103">
        <v>839</v>
      </c>
      <c r="AP239" s="74">
        <f t="shared" si="312"/>
        <v>9.4094341958648006E-2</v>
      </c>
      <c r="AQ239" s="74">
        <f t="shared" si="313"/>
        <v>0.32747009749723588</v>
      </c>
      <c r="AR239" s="104">
        <f t="shared" si="314"/>
        <v>0.3254334587486909</v>
      </c>
      <c r="AS239" s="104">
        <f t="shared" si="315"/>
        <v>0.43097605061003164</v>
      </c>
      <c r="AT239" s="104">
        <f t="shared" si="316"/>
        <v>0.56376531270148289</v>
      </c>
      <c r="AU239" s="105">
        <v>8147</v>
      </c>
      <c r="AV239" s="105">
        <v>10655</v>
      </c>
      <c r="AW239" s="105">
        <v>8241</v>
      </c>
      <c r="AX239" s="100">
        <v>521</v>
      </c>
      <c r="AY239" s="106">
        <v>9968</v>
      </c>
      <c r="AZ239" s="106">
        <v>702</v>
      </c>
      <c r="BA239" s="106">
        <v>3549</v>
      </c>
      <c r="BB239" s="106">
        <v>5451</v>
      </c>
      <c r="BC239" s="106">
        <v>266</v>
      </c>
      <c r="BD239" s="107">
        <v>1170</v>
      </c>
      <c r="BE239" s="108">
        <v>408</v>
      </c>
      <c r="BF239" s="82">
        <f t="shared" si="317"/>
        <v>8.5183836912995997E-2</v>
      </c>
      <c r="BG239" s="82">
        <f t="shared" si="318"/>
        <v>0.33308305959643358</v>
      </c>
      <c r="BH239" s="83">
        <f t="shared" si="319"/>
        <v>0.31549754095329663</v>
      </c>
      <c r="BI239" s="83">
        <f t="shared" si="320"/>
        <v>0.41644505903627271</v>
      </c>
      <c r="BJ239" s="83">
        <f t="shared" si="321"/>
        <v>0.52546949797471465</v>
      </c>
      <c r="BK239" s="2">
        <v>8233</v>
      </c>
      <c r="BL239" s="2">
        <v>10878</v>
      </c>
      <c r="BM239" s="2">
        <v>8159</v>
      </c>
      <c r="BN239" s="2">
        <v>5663</v>
      </c>
      <c r="BO239" s="2">
        <v>2506</v>
      </c>
      <c r="BP239" s="2">
        <v>2477</v>
      </c>
      <c r="BQ239" s="109">
        <v>133</v>
      </c>
      <c r="BR239" s="109">
        <v>579</v>
      </c>
      <c r="BS239" s="110">
        <v>416</v>
      </c>
      <c r="BT239" s="109">
        <v>733</v>
      </c>
      <c r="BU239" s="109">
        <v>3787</v>
      </c>
      <c r="BV239" s="109">
        <v>6711</v>
      </c>
      <c r="BW239" s="109">
        <v>345</v>
      </c>
      <c r="BX239" s="84">
        <f t="shared" si="325"/>
        <v>11576</v>
      </c>
      <c r="BY239" s="111">
        <v>91</v>
      </c>
      <c r="BZ239" s="109">
        <v>1284</v>
      </c>
      <c r="CA239" s="109">
        <v>337</v>
      </c>
      <c r="CB239" s="2">
        <v>566</v>
      </c>
      <c r="CC239" s="112">
        <f t="shared" si="326"/>
        <v>8.9031944613142233E-2</v>
      </c>
      <c r="CD239" s="112">
        <f t="shared" si="327"/>
        <v>0.34813384813384812</v>
      </c>
      <c r="CE239" s="112">
        <f t="shared" si="328"/>
        <v>0.36475980931426477</v>
      </c>
      <c r="CF239" s="112">
        <f t="shared" si="329"/>
        <v>0.48400483269422701</v>
      </c>
      <c r="CG239" s="112">
        <f t="shared" si="330"/>
        <v>0.66515504351023413</v>
      </c>
      <c r="CH239" s="87">
        <f t="shared" si="331"/>
        <v>2732</v>
      </c>
      <c r="CI239" s="31">
        <f t="shared" si="332"/>
        <v>3388</v>
      </c>
      <c r="CJ239" s="31">
        <f t="shared" si="333"/>
        <v>21</v>
      </c>
      <c r="CK239" s="31">
        <f t="shared" si="334"/>
        <v>80</v>
      </c>
      <c r="CL239" s="31">
        <f t="shared" si="335"/>
        <v>104</v>
      </c>
      <c r="CM239" s="113">
        <f t="shared" si="336"/>
        <v>931</v>
      </c>
      <c r="CN239" s="31">
        <f t="shared" si="337"/>
        <v>187</v>
      </c>
      <c r="CO239" s="31">
        <f t="shared" si="338"/>
        <v>343</v>
      </c>
      <c r="CP239" s="31">
        <f t="shared" si="339"/>
        <v>385</v>
      </c>
      <c r="CQ239" s="31">
        <f t="shared" si="340"/>
        <v>16</v>
      </c>
      <c r="CR239" s="32">
        <v>18</v>
      </c>
      <c r="CS239" s="32">
        <v>66</v>
      </c>
      <c r="CT239" s="32">
        <v>89</v>
      </c>
      <c r="CU239" s="88">
        <f t="shared" si="324"/>
        <v>712</v>
      </c>
      <c r="CV239" s="32">
        <v>161</v>
      </c>
      <c r="CW239" s="32">
        <v>264</v>
      </c>
      <c r="CX239" s="32">
        <v>281</v>
      </c>
      <c r="CY239" s="32">
        <v>6</v>
      </c>
      <c r="CZ239" s="32">
        <v>3</v>
      </c>
      <c r="DA239" s="32">
        <v>14</v>
      </c>
      <c r="DB239" s="32">
        <v>15</v>
      </c>
      <c r="DC239" s="88">
        <f t="shared" si="341"/>
        <v>219</v>
      </c>
      <c r="DD239" s="32">
        <v>26</v>
      </c>
      <c r="DE239" s="32">
        <v>79</v>
      </c>
      <c r="DF239" s="32">
        <v>104</v>
      </c>
      <c r="DG239" s="32">
        <v>10</v>
      </c>
      <c r="DH239" s="32">
        <v>17</v>
      </c>
      <c r="DI239" s="32">
        <v>181</v>
      </c>
      <c r="DJ239" s="32">
        <v>107</v>
      </c>
      <c r="DK239" s="88">
        <f t="shared" si="342"/>
        <v>3773</v>
      </c>
      <c r="DL239" s="32">
        <v>265</v>
      </c>
      <c r="DM239" s="32">
        <v>1277</v>
      </c>
      <c r="DN239" s="32">
        <v>2099</v>
      </c>
      <c r="DO239" s="32">
        <v>132</v>
      </c>
      <c r="DP239" s="32">
        <v>45</v>
      </c>
      <c r="DQ239" s="32">
        <v>180</v>
      </c>
      <c r="DR239" s="32">
        <v>107</v>
      </c>
      <c r="DS239" s="88">
        <f t="shared" si="343"/>
        <v>3890</v>
      </c>
      <c r="DT239" s="32">
        <v>27</v>
      </c>
      <c r="DU239" s="32">
        <v>916</v>
      </c>
      <c r="DV239" s="32">
        <v>2805</v>
      </c>
      <c r="DW239" s="32">
        <v>142</v>
      </c>
      <c r="DX239" s="32">
        <v>1</v>
      </c>
      <c r="DY239" s="32">
        <v>1</v>
      </c>
      <c r="DZ239" s="32">
        <v>2</v>
      </c>
      <c r="EA239" s="88">
        <f t="shared" si="344"/>
        <v>12</v>
      </c>
      <c r="EB239" s="32">
        <v>1</v>
      </c>
      <c r="EC239" s="32">
        <v>5</v>
      </c>
      <c r="ED239" s="32">
        <v>5</v>
      </c>
      <c r="EE239" s="32">
        <v>1</v>
      </c>
      <c r="EF239" s="32">
        <v>6</v>
      </c>
      <c r="EG239" s="32">
        <v>19</v>
      </c>
      <c r="EH239" s="32">
        <v>22</v>
      </c>
      <c r="EI239" s="88">
        <f t="shared" si="345"/>
        <v>202</v>
      </c>
      <c r="EJ239" s="32">
        <v>38</v>
      </c>
      <c r="EK239" s="32">
        <v>56</v>
      </c>
      <c r="EL239" s="32">
        <v>106</v>
      </c>
      <c r="EM239" s="32">
        <v>2</v>
      </c>
      <c r="EN239" s="32">
        <v>36</v>
      </c>
      <c r="EO239" s="32">
        <v>110</v>
      </c>
      <c r="EP239" s="32">
        <v>64</v>
      </c>
      <c r="EQ239" s="88">
        <f t="shared" si="346"/>
        <v>2603</v>
      </c>
      <c r="ER239" s="32">
        <v>215</v>
      </c>
      <c r="ES239" s="32">
        <v>1147</v>
      </c>
      <c r="ET239" s="32">
        <v>1209</v>
      </c>
      <c r="EU239" s="32">
        <v>32</v>
      </c>
      <c r="EV239" s="32">
        <v>7</v>
      </c>
      <c r="EW239" s="32">
        <v>8</v>
      </c>
      <c r="EX239" s="32">
        <v>10</v>
      </c>
      <c r="EY239" s="88">
        <f t="shared" si="347"/>
        <v>151</v>
      </c>
      <c r="EZ239" s="32">
        <v>0</v>
      </c>
      <c r="FA239" s="32">
        <v>43</v>
      </c>
      <c r="FB239" s="32">
        <v>102</v>
      </c>
      <c r="FC239" s="32">
        <v>6</v>
      </c>
      <c r="FG239" s="88">
        <f t="shared" si="348"/>
        <v>0</v>
      </c>
      <c r="FO239" s="88">
        <f t="shared" si="349"/>
        <v>0</v>
      </c>
      <c r="FW239" s="110">
        <f t="shared" si="350"/>
        <v>0</v>
      </c>
      <c r="GB239" s="110">
        <f t="shared" si="351"/>
        <v>7</v>
      </c>
      <c r="GC239" s="110">
        <f t="shared" si="352"/>
        <v>8</v>
      </c>
      <c r="GD239" s="110">
        <f t="shared" si="353"/>
        <v>10</v>
      </c>
      <c r="GE239" s="110">
        <f t="shared" si="354"/>
        <v>151</v>
      </c>
      <c r="GF239" s="110">
        <f t="shared" si="355"/>
        <v>0</v>
      </c>
      <c r="GG239" s="110">
        <f t="shared" si="356"/>
        <v>43</v>
      </c>
      <c r="GH239" s="110">
        <f t="shared" si="357"/>
        <v>102</v>
      </c>
      <c r="GI239" s="110">
        <f t="shared" si="358"/>
        <v>6</v>
      </c>
      <c r="GJ239" s="114">
        <f t="shared" si="322"/>
        <v>0.1904632731183627</v>
      </c>
      <c r="GK239" s="90">
        <f t="shared" si="323"/>
        <v>0.16131621187800962</v>
      </c>
      <c r="GL239" s="2" t="s">
        <v>2081</v>
      </c>
      <c r="GM239" s="2" t="s">
        <v>2127</v>
      </c>
      <c r="GN239" s="2" t="s">
        <v>2172</v>
      </c>
      <c r="GO239" s="2" t="s">
        <v>2081</v>
      </c>
      <c r="GP239" s="92" t="s">
        <v>1687</v>
      </c>
      <c r="GQ239" s="2" t="s">
        <v>1598</v>
      </c>
      <c r="GR239" s="115">
        <v>10904</v>
      </c>
      <c r="GS239" s="31">
        <f t="shared" si="359"/>
        <v>63</v>
      </c>
      <c r="GT239" s="31">
        <f t="shared" si="360"/>
        <v>216</v>
      </c>
      <c r="GU239" s="31">
        <f t="shared" si="361"/>
        <v>362</v>
      </c>
      <c r="GV239" s="31">
        <f t="shared" si="362"/>
        <v>7675</v>
      </c>
      <c r="GW239" s="31">
        <f t="shared" si="363"/>
        <v>5184</v>
      </c>
      <c r="GX239" s="31">
        <f t="shared" si="364"/>
        <v>7382</v>
      </c>
    </row>
    <row r="240" spans="1:206" ht="15.75" hidden="1" customHeight="1" x14ac:dyDescent="0.25">
      <c r="A240" s="22" t="s">
        <v>1114</v>
      </c>
      <c r="B240" s="2" t="s">
        <v>226</v>
      </c>
      <c r="C240" s="116" t="s">
        <v>968</v>
      </c>
      <c r="D240" s="35" t="s">
        <v>226</v>
      </c>
      <c r="E240" s="117">
        <v>23</v>
      </c>
      <c r="F240" s="117">
        <v>108</v>
      </c>
      <c r="G240" s="117">
        <v>158</v>
      </c>
      <c r="H240" s="117">
        <v>289</v>
      </c>
      <c r="I240" s="95">
        <v>19</v>
      </c>
      <c r="J240" s="118">
        <v>33</v>
      </c>
      <c r="K240" s="118">
        <v>115</v>
      </c>
      <c r="L240" s="118">
        <v>167</v>
      </c>
      <c r="M240" s="118">
        <v>315</v>
      </c>
      <c r="N240" s="119">
        <v>34</v>
      </c>
      <c r="O240" s="119">
        <v>10</v>
      </c>
      <c r="P240" s="120">
        <v>257</v>
      </c>
      <c r="Q240" s="120">
        <v>341</v>
      </c>
      <c r="R240" s="120">
        <v>209</v>
      </c>
      <c r="S240" s="70">
        <f t="shared" si="305"/>
        <v>0.12840466926070038</v>
      </c>
      <c r="T240" s="70">
        <f t="shared" si="306"/>
        <v>0.33724340175953077</v>
      </c>
      <c r="U240" s="70">
        <f t="shared" si="307"/>
        <v>0.34820322180916974</v>
      </c>
      <c r="V240" s="70">
        <f t="shared" si="308"/>
        <v>0.45090909090909093</v>
      </c>
      <c r="W240" s="70">
        <f t="shared" si="309"/>
        <v>0.63636363636363635</v>
      </c>
      <c r="X240" s="121">
        <v>350</v>
      </c>
      <c r="Y240" s="121">
        <v>257</v>
      </c>
      <c r="Z240" s="121">
        <v>341</v>
      </c>
      <c r="AA240" s="121">
        <v>209</v>
      </c>
      <c r="AB240" s="121">
        <v>81</v>
      </c>
      <c r="AC240" s="121">
        <v>54</v>
      </c>
      <c r="AD240" s="17">
        <v>9</v>
      </c>
      <c r="AE240" s="17">
        <v>16</v>
      </c>
      <c r="AF240" s="100">
        <v>19</v>
      </c>
      <c r="AG240" s="101">
        <v>63</v>
      </c>
      <c r="AH240" s="101">
        <v>102</v>
      </c>
      <c r="AI240" s="101">
        <v>173</v>
      </c>
      <c r="AJ240" s="101">
        <v>4</v>
      </c>
      <c r="AK240" s="101">
        <f t="shared" si="310"/>
        <v>342</v>
      </c>
      <c r="AL240" s="101">
        <f t="shared" si="311"/>
        <v>39</v>
      </c>
      <c r="AM240" s="101">
        <v>43</v>
      </c>
      <c r="AN240" s="102">
        <v>8</v>
      </c>
      <c r="AO240" s="103">
        <v>22</v>
      </c>
      <c r="AP240" s="74">
        <f t="shared" si="312"/>
        <v>0.24513618677042801</v>
      </c>
      <c r="AQ240" s="74">
        <f t="shared" si="313"/>
        <v>0.29912023460410558</v>
      </c>
      <c r="AR240" s="104">
        <f t="shared" si="314"/>
        <v>0.3705080545229244</v>
      </c>
      <c r="AS240" s="104">
        <f t="shared" si="315"/>
        <v>0.42909090909090908</v>
      </c>
      <c r="AT240" s="104">
        <f t="shared" si="316"/>
        <v>0.64114832535885169</v>
      </c>
      <c r="AU240" s="105">
        <v>247</v>
      </c>
      <c r="AV240" s="105">
        <v>350</v>
      </c>
      <c r="AW240" s="105">
        <v>244</v>
      </c>
      <c r="AX240" s="100">
        <v>24</v>
      </c>
      <c r="AY240" s="106">
        <v>472</v>
      </c>
      <c r="AZ240" s="106">
        <v>61</v>
      </c>
      <c r="BA240" s="106">
        <v>166</v>
      </c>
      <c r="BB240" s="106">
        <v>236</v>
      </c>
      <c r="BC240" s="106">
        <v>9</v>
      </c>
      <c r="BD240" s="107">
        <v>68</v>
      </c>
      <c r="BE240" s="108">
        <v>9</v>
      </c>
      <c r="BF240" s="82">
        <f t="shared" si="317"/>
        <v>0.25</v>
      </c>
      <c r="BG240" s="82">
        <f t="shared" si="318"/>
        <v>0.47428571428571431</v>
      </c>
      <c r="BH240" s="83">
        <f t="shared" si="319"/>
        <v>0.46967895362663498</v>
      </c>
      <c r="BI240" s="83">
        <f t="shared" si="320"/>
        <v>0.55946398659966501</v>
      </c>
      <c r="BJ240" s="83">
        <f t="shared" si="321"/>
        <v>0.68016194331983804</v>
      </c>
      <c r="BK240" s="2">
        <v>245</v>
      </c>
      <c r="BL240" s="2">
        <v>338</v>
      </c>
      <c r="BM240" s="2">
        <v>243</v>
      </c>
      <c r="BN240" s="2">
        <v>166</v>
      </c>
      <c r="BO240" s="2">
        <v>88</v>
      </c>
      <c r="BP240" s="2">
        <v>94</v>
      </c>
      <c r="BQ240" s="109">
        <v>10</v>
      </c>
      <c r="BR240" s="109">
        <v>25</v>
      </c>
      <c r="BS240" s="110">
        <v>16</v>
      </c>
      <c r="BT240" s="109">
        <v>38</v>
      </c>
      <c r="BU240" s="109">
        <v>127</v>
      </c>
      <c r="BV240" s="109">
        <v>248</v>
      </c>
      <c r="BW240" s="109">
        <v>10</v>
      </c>
      <c r="BX240" s="84">
        <f t="shared" si="325"/>
        <v>423</v>
      </c>
      <c r="BY240" s="111">
        <v>7</v>
      </c>
      <c r="BZ240" s="109">
        <v>65</v>
      </c>
      <c r="CA240" s="109">
        <v>10</v>
      </c>
      <c r="CB240" s="2">
        <v>16</v>
      </c>
      <c r="CC240" s="112">
        <f t="shared" si="326"/>
        <v>0.15510204081632653</v>
      </c>
      <c r="CD240" s="112">
        <f t="shared" si="327"/>
        <v>0.37573964497041418</v>
      </c>
      <c r="CE240" s="112">
        <f t="shared" si="328"/>
        <v>0.42130750605326878</v>
      </c>
      <c r="CF240" s="112">
        <f t="shared" si="329"/>
        <v>0.53356282271944921</v>
      </c>
      <c r="CG240" s="112">
        <f t="shared" si="330"/>
        <v>0.75308641975308643</v>
      </c>
      <c r="CH240" s="87">
        <f t="shared" si="331"/>
        <v>60</v>
      </c>
      <c r="CI240" s="31">
        <f t="shared" si="332"/>
        <v>67</v>
      </c>
      <c r="CJ240" s="31">
        <f t="shared" si="333"/>
        <v>0</v>
      </c>
      <c r="CK240" s="31">
        <f t="shared" si="334"/>
        <v>0</v>
      </c>
      <c r="CL240" s="31">
        <f t="shared" si="335"/>
        <v>0</v>
      </c>
      <c r="CM240" s="113">
        <f t="shared" si="336"/>
        <v>0</v>
      </c>
      <c r="CN240" s="31">
        <f t="shared" si="337"/>
        <v>0</v>
      </c>
      <c r="CO240" s="31">
        <f t="shared" si="338"/>
        <v>0</v>
      </c>
      <c r="CP240" s="31">
        <f t="shared" si="339"/>
        <v>0</v>
      </c>
      <c r="CQ240" s="31">
        <f t="shared" si="340"/>
        <v>0</v>
      </c>
      <c r="CU240" s="88">
        <f t="shared" si="324"/>
        <v>0</v>
      </c>
      <c r="DC240" s="88">
        <f t="shared" si="341"/>
        <v>0</v>
      </c>
      <c r="DH240" s="32">
        <v>2</v>
      </c>
      <c r="DI240" s="32">
        <v>16</v>
      </c>
      <c r="DJ240" s="32">
        <v>8</v>
      </c>
      <c r="DK240" s="88">
        <f t="shared" si="342"/>
        <v>310</v>
      </c>
      <c r="DL240" s="32">
        <v>28</v>
      </c>
      <c r="DM240" s="32">
        <v>79</v>
      </c>
      <c r="DN240" s="32">
        <v>195</v>
      </c>
      <c r="DO240" s="32">
        <v>8</v>
      </c>
      <c r="DP240" s="32">
        <v>8</v>
      </c>
      <c r="DQ240" s="32">
        <v>9</v>
      </c>
      <c r="DR240" s="32">
        <v>8</v>
      </c>
      <c r="DS240" s="88">
        <f t="shared" si="343"/>
        <v>113</v>
      </c>
      <c r="DT240" s="32">
        <v>10</v>
      </c>
      <c r="DU240" s="32">
        <v>48</v>
      </c>
      <c r="DV240" s="32">
        <v>53</v>
      </c>
      <c r="DW240" s="32">
        <v>2</v>
      </c>
      <c r="EA240" s="88">
        <f t="shared" si="344"/>
        <v>0</v>
      </c>
      <c r="EI240" s="88">
        <f t="shared" si="345"/>
        <v>0</v>
      </c>
      <c r="EQ240" s="88">
        <f t="shared" si="346"/>
        <v>0</v>
      </c>
      <c r="EY240" s="88">
        <f t="shared" si="347"/>
        <v>0</v>
      </c>
      <c r="FG240" s="88">
        <f t="shared" si="348"/>
        <v>0</v>
      </c>
      <c r="FO240" s="88">
        <f t="shared" si="349"/>
        <v>0</v>
      </c>
      <c r="FW240" s="110">
        <f t="shared" si="350"/>
        <v>0</v>
      </c>
      <c r="GB240" s="110">
        <f t="shared" si="351"/>
        <v>0</v>
      </c>
      <c r="GC240" s="110">
        <f t="shared" si="352"/>
        <v>0</v>
      </c>
      <c r="GD240" s="110">
        <f t="shared" si="353"/>
        <v>0</v>
      </c>
      <c r="GE240" s="110">
        <f t="shared" si="354"/>
        <v>0</v>
      </c>
      <c r="GF240" s="110">
        <f t="shared" si="355"/>
        <v>0</v>
      </c>
      <c r="GG240" s="110">
        <f t="shared" si="356"/>
        <v>0</v>
      </c>
      <c r="GH240" s="110">
        <f t="shared" si="357"/>
        <v>0</v>
      </c>
      <c r="GI240" s="110">
        <f t="shared" si="358"/>
        <v>0</v>
      </c>
      <c r="GJ240" s="114">
        <f t="shared" si="322"/>
        <v>0.18342151675485013</v>
      </c>
      <c r="GK240" s="90">
        <f t="shared" si="323"/>
        <v>-0.1038135593220339</v>
      </c>
      <c r="GL240" s="92" t="s">
        <v>2236</v>
      </c>
      <c r="GM240" s="2" t="s">
        <v>1648</v>
      </c>
      <c r="GN240" s="2" t="s">
        <v>1847</v>
      </c>
      <c r="GO240" s="92" t="s">
        <v>2210</v>
      </c>
      <c r="GP240" s="2" t="s">
        <v>1828</v>
      </c>
      <c r="GQ240" s="2" t="s">
        <v>1954</v>
      </c>
      <c r="GR240" s="115">
        <v>318</v>
      </c>
      <c r="GS240" s="31">
        <f t="shared" si="359"/>
        <v>10</v>
      </c>
      <c r="GT240" s="31">
        <f t="shared" si="360"/>
        <v>16</v>
      </c>
      <c r="GU240" s="31">
        <f t="shared" si="361"/>
        <v>25</v>
      </c>
      <c r="GV240" s="31">
        <f t="shared" si="362"/>
        <v>423</v>
      </c>
      <c r="GW240" s="31">
        <f t="shared" si="363"/>
        <v>258</v>
      </c>
      <c r="GX240" s="31">
        <f t="shared" si="364"/>
        <v>385</v>
      </c>
    </row>
    <row r="241" spans="1:206" ht="15.75" hidden="1" customHeight="1" x14ac:dyDescent="0.25">
      <c r="A241" s="22" t="s">
        <v>1114</v>
      </c>
      <c r="B241" s="2" t="s">
        <v>226</v>
      </c>
      <c r="C241" s="116" t="s">
        <v>227</v>
      </c>
      <c r="D241" s="35" t="s">
        <v>226</v>
      </c>
      <c r="E241" s="117">
        <v>22</v>
      </c>
      <c r="F241" s="117">
        <v>91</v>
      </c>
      <c r="G241" s="117">
        <v>179</v>
      </c>
      <c r="H241" s="117">
        <v>292</v>
      </c>
      <c r="I241" s="95">
        <v>22</v>
      </c>
      <c r="J241" s="118">
        <v>22</v>
      </c>
      <c r="K241" s="118">
        <v>90</v>
      </c>
      <c r="L241" s="118">
        <v>215</v>
      </c>
      <c r="M241" s="118">
        <v>327</v>
      </c>
      <c r="N241" s="119">
        <v>47</v>
      </c>
      <c r="O241" s="119">
        <v>12</v>
      </c>
      <c r="P241" s="120">
        <v>259</v>
      </c>
      <c r="Q241" s="120">
        <v>313</v>
      </c>
      <c r="R241" s="120">
        <v>245</v>
      </c>
      <c r="S241" s="70">
        <f t="shared" si="305"/>
        <v>8.4942084942084939E-2</v>
      </c>
      <c r="T241" s="70">
        <f t="shared" si="306"/>
        <v>0.28753993610223644</v>
      </c>
      <c r="U241" s="70">
        <f t="shared" si="307"/>
        <v>0.34271725826193389</v>
      </c>
      <c r="V241" s="70">
        <f t="shared" si="308"/>
        <v>0.46236559139784944</v>
      </c>
      <c r="W241" s="70">
        <f t="shared" si="309"/>
        <v>0.68571428571428572</v>
      </c>
      <c r="X241" s="121">
        <v>324</v>
      </c>
      <c r="Y241" s="121">
        <v>259</v>
      </c>
      <c r="Z241" s="121">
        <v>313</v>
      </c>
      <c r="AA241" s="121">
        <v>245</v>
      </c>
      <c r="AB241" s="121">
        <v>97</v>
      </c>
      <c r="AC241" s="121">
        <v>60</v>
      </c>
      <c r="AD241" s="17">
        <v>9</v>
      </c>
      <c r="AE241" s="17">
        <v>17</v>
      </c>
      <c r="AF241" s="100">
        <v>18</v>
      </c>
      <c r="AG241" s="101">
        <v>19</v>
      </c>
      <c r="AH241" s="101">
        <v>56</v>
      </c>
      <c r="AI241" s="101">
        <v>225</v>
      </c>
      <c r="AJ241" s="101">
        <v>7</v>
      </c>
      <c r="AK241" s="101">
        <f t="shared" si="310"/>
        <v>307</v>
      </c>
      <c r="AL241" s="101">
        <f t="shared" si="311"/>
        <v>59</v>
      </c>
      <c r="AM241" s="101">
        <v>66</v>
      </c>
      <c r="AN241" s="102">
        <v>6</v>
      </c>
      <c r="AO241" s="103">
        <v>20</v>
      </c>
      <c r="AP241" s="74">
        <f t="shared" si="312"/>
        <v>7.3359073359073365E-2</v>
      </c>
      <c r="AQ241" s="74">
        <f t="shared" si="313"/>
        <v>0.17891373801916932</v>
      </c>
      <c r="AR241" s="104">
        <f t="shared" si="314"/>
        <v>0.29498164014687883</v>
      </c>
      <c r="AS241" s="104">
        <f t="shared" si="315"/>
        <v>0.39784946236559138</v>
      </c>
      <c r="AT241" s="104">
        <f t="shared" si="316"/>
        <v>0.67755102040816328</v>
      </c>
      <c r="AU241" s="105">
        <v>235</v>
      </c>
      <c r="AV241" s="105">
        <v>311</v>
      </c>
      <c r="AW241" s="105">
        <v>230</v>
      </c>
      <c r="AX241" s="100">
        <v>20</v>
      </c>
      <c r="AY241" s="106">
        <v>322</v>
      </c>
      <c r="AZ241" s="106">
        <v>18</v>
      </c>
      <c r="BA241" s="106">
        <v>87</v>
      </c>
      <c r="BB241" s="106">
        <v>208</v>
      </c>
      <c r="BC241" s="106">
        <v>9</v>
      </c>
      <c r="BD241" s="107">
        <v>45</v>
      </c>
      <c r="BE241" s="108">
        <v>8</v>
      </c>
      <c r="BF241" s="82">
        <f t="shared" si="317"/>
        <v>7.8260869565217397E-2</v>
      </c>
      <c r="BG241" s="82">
        <f t="shared" si="318"/>
        <v>0.27974276527331188</v>
      </c>
      <c r="BH241" s="83">
        <f t="shared" si="319"/>
        <v>0.34536082474226804</v>
      </c>
      <c r="BI241" s="83">
        <f t="shared" si="320"/>
        <v>0.45787545787545786</v>
      </c>
      <c r="BJ241" s="83">
        <f t="shared" si="321"/>
        <v>0.69361702127659575</v>
      </c>
      <c r="BK241" s="2">
        <v>222</v>
      </c>
      <c r="BL241" s="2">
        <v>309</v>
      </c>
      <c r="BM241" s="2">
        <v>224</v>
      </c>
      <c r="BN241" s="2">
        <v>161</v>
      </c>
      <c r="BO241" s="2">
        <v>68</v>
      </c>
      <c r="BP241" s="2">
        <v>55</v>
      </c>
      <c r="BQ241" s="109">
        <v>10</v>
      </c>
      <c r="BR241" s="109">
        <v>23</v>
      </c>
      <c r="BS241" s="110">
        <v>17</v>
      </c>
      <c r="BT241" s="109">
        <v>22</v>
      </c>
      <c r="BU241" s="109">
        <v>98</v>
      </c>
      <c r="BV241" s="109">
        <v>250</v>
      </c>
      <c r="BW241" s="109">
        <v>13</v>
      </c>
      <c r="BX241" s="84">
        <f t="shared" si="325"/>
        <v>383</v>
      </c>
      <c r="BY241" s="111">
        <v>6</v>
      </c>
      <c r="BZ241" s="109">
        <v>54</v>
      </c>
      <c r="CA241" s="109">
        <v>12</v>
      </c>
      <c r="CB241" s="2">
        <v>13</v>
      </c>
      <c r="CC241" s="112">
        <f t="shared" si="326"/>
        <v>9.90990990990991E-2</v>
      </c>
      <c r="CD241" s="112">
        <f t="shared" si="327"/>
        <v>0.31715210355987056</v>
      </c>
      <c r="CE241" s="112">
        <f t="shared" si="328"/>
        <v>0.41854304635761591</v>
      </c>
      <c r="CF241" s="112">
        <f t="shared" si="329"/>
        <v>0.55159474671669795</v>
      </c>
      <c r="CG241" s="112">
        <f t="shared" si="330"/>
        <v>0.875</v>
      </c>
      <c r="CH241" s="87">
        <f t="shared" si="331"/>
        <v>28</v>
      </c>
      <c r="CI241" s="31">
        <f t="shared" si="332"/>
        <v>29</v>
      </c>
      <c r="CJ241" s="31">
        <f t="shared" si="333"/>
        <v>0</v>
      </c>
      <c r="CK241" s="31">
        <f t="shared" si="334"/>
        <v>0</v>
      </c>
      <c r="CL241" s="31">
        <f t="shared" si="335"/>
        <v>0</v>
      </c>
      <c r="CM241" s="113">
        <f t="shared" si="336"/>
        <v>0</v>
      </c>
      <c r="CN241" s="31">
        <f t="shared" si="337"/>
        <v>0</v>
      </c>
      <c r="CO241" s="31">
        <f t="shared" si="338"/>
        <v>0</v>
      </c>
      <c r="CP241" s="31">
        <f t="shared" si="339"/>
        <v>0</v>
      </c>
      <c r="CQ241" s="31">
        <f t="shared" si="340"/>
        <v>0</v>
      </c>
      <c r="CU241" s="88">
        <f t="shared" si="324"/>
        <v>0</v>
      </c>
      <c r="DC241" s="88">
        <f t="shared" si="341"/>
        <v>0</v>
      </c>
      <c r="DH241" s="32">
        <v>1</v>
      </c>
      <c r="DI241" s="32">
        <v>5</v>
      </c>
      <c r="DJ241" s="32">
        <v>4</v>
      </c>
      <c r="DK241" s="88">
        <f t="shared" si="342"/>
        <v>91</v>
      </c>
      <c r="DL241" s="32">
        <v>0</v>
      </c>
      <c r="DM241" s="32">
        <v>27</v>
      </c>
      <c r="DN241" s="32">
        <v>60</v>
      </c>
      <c r="DO241" s="32">
        <v>4</v>
      </c>
      <c r="DP241" s="32">
        <v>7</v>
      </c>
      <c r="DQ241" s="32">
        <v>14</v>
      </c>
      <c r="DR241" s="32">
        <v>9</v>
      </c>
      <c r="DS241" s="88">
        <f t="shared" si="343"/>
        <v>233</v>
      </c>
      <c r="DT241" s="32">
        <v>0</v>
      </c>
      <c r="DU241" s="32">
        <v>52</v>
      </c>
      <c r="DV241" s="32">
        <v>173</v>
      </c>
      <c r="DW241" s="32">
        <v>8</v>
      </c>
      <c r="DX241" s="32">
        <v>1</v>
      </c>
      <c r="DY241" s="32">
        <v>3</v>
      </c>
      <c r="DZ241" s="32">
        <v>3</v>
      </c>
      <c r="EA241" s="88">
        <f t="shared" si="344"/>
        <v>55</v>
      </c>
      <c r="EB241" s="32">
        <v>21</v>
      </c>
      <c r="EC241" s="32">
        <v>17</v>
      </c>
      <c r="ED241" s="32">
        <v>16</v>
      </c>
      <c r="EE241" s="32">
        <v>1</v>
      </c>
      <c r="EF241" s="32">
        <v>1</v>
      </c>
      <c r="EG241" s="32">
        <v>1</v>
      </c>
      <c r="EH241" s="32">
        <v>1</v>
      </c>
      <c r="EI241" s="88">
        <f t="shared" si="345"/>
        <v>4</v>
      </c>
      <c r="EJ241" s="32">
        <v>1</v>
      </c>
      <c r="EK241" s="32">
        <v>2</v>
      </c>
      <c r="EL241" s="32">
        <v>1</v>
      </c>
      <c r="EM241" s="32">
        <v>0</v>
      </c>
      <c r="EQ241" s="88">
        <f t="shared" si="346"/>
        <v>0</v>
      </c>
      <c r="EY241" s="88">
        <f t="shared" si="347"/>
        <v>0</v>
      </c>
      <c r="FG241" s="88">
        <f t="shared" si="348"/>
        <v>0</v>
      </c>
      <c r="FO241" s="88">
        <f t="shared" si="349"/>
        <v>0</v>
      </c>
      <c r="FW241" s="110">
        <f t="shared" si="350"/>
        <v>0</v>
      </c>
      <c r="GB241" s="110">
        <f t="shared" si="351"/>
        <v>0</v>
      </c>
      <c r="GC241" s="110">
        <f t="shared" si="352"/>
        <v>0</v>
      </c>
      <c r="GD241" s="110">
        <f t="shared" si="353"/>
        <v>0</v>
      </c>
      <c r="GE241" s="110">
        <f t="shared" si="354"/>
        <v>0</v>
      </c>
      <c r="GF241" s="110">
        <f t="shared" si="355"/>
        <v>0</v>
      </c>
      <c r="GG241" s="110">
        <f t="shared" si="356"/>
        <v>0</v>
      </c>
      <c r="GH241" s="110">
        <f t="shared" si="357"/>
        <v>0</v>
      </c>
      <c r="GI241" s="110">
        <f t="shared" si="358"/>
        <v>0</v>
      </c>
      <c r="GJ241" s="114">
        <f t="shared" si="322"/>
        <v>0.27604166666666663</v>
      </c>
      <c r="GK241" s="90">
        <f t="shared" si="323"/>
        <v>0.18944099378881987</v>
      </c>
      <c r="GL241" s="92" t="s">
        <v>1664</v>
      </c>
      <c r="GM241" s="92" t="s">
        <v>2076</v>
      </c>
      <c r="GN241" s="92" t="s">
        <v>2078</v>
      </c>
      <c r="GO241" s="92" t="s">
        <v>1497</v>
      </c>
      <c r="GP241" s="2" t="s">
        <v>1919</v>
      </c>
      <c r="GQ241" s="2" t="s">
        <v>2079</v>
      </c>
      <c r="GR241" s="115">
        <v>303</v>
      </c>
      <c r="GS241" s="31">
        <f t="shared" si="359"/>
        <v>9</v>
      </c>
      <c r="GT241" s="31">
        <f t="shared" si="360"/>
        <v>16</v>
      </c>
      <c r="GU241" s="31">
        <f t="shared" si="361"/>
        <v>22</v>
      </c>
      <c r="GV241" s="31">
        <f t="shared" si="362"/>
        <v>379</v>
      </c>
      <c r="GW241" s="31">
        <f t="shared" si="363"/>
        <v>262</v>
      </c>
      <c r="GX241" s="31">
        <f t="shared" si="364"/>
        <v>358</v>
      </c>
    </row>
    <row r="242" spans="1:206" ht="15.75" hidden="1" customHeight="1" x14ac:dyDescent="0.25">
      <c r="A242" s="22" t="s">
        <v>1114</v>
      </c>
      <c r="B242" s="2" t="s">
        <v>226</v>
      </c>
      <c r="C242" s="116" t="s">
        <v>228</v>
      </c>
      <c r="D242" s="35" t="s">
        <v>226</v>
      </c>
      <c r="E242" s="117">
        <v>76</v>
      </c>
      <c r="F242" s="117">
        <v>274</v>
      </c>
      <c r="G242" s="117">
        <v>686</v>
      </c>
      <c r="H242" s="117">
        <v>1036</v>
      </c>
      <c r="I242" s="95">
        <v>68</v>
      </c>
      <c r="J242" s="118">
        <v>136</v>
      </c>
      <c r="K242" s="118">
        <v>275</v>
      </c>
      <c r="L242" s="118">
        <v>799</v>
      </c>
      <c r="M242" s="118">
        <v>1210</v>
      </c>
      <c r="N242" s="119">
        <v>245</v>
      </c>
      <c r="O242" s="119">
        <v>8</v>
      </c>
      <c r="P242" s="120">
        <v>741</v>
      </c>
      <c r="Q242" s="120">
        <v>1042</v>
      </c>
      <c r="R242" s="120">
        <v>691</v>
      </c>
      <c r="S242" s="70">
        <f t="shared" si="305"/>
        <v>0.18353576248313092</v>
      </c>
      <c r="T242" s="70">
        <f t="shared" si="306"/>
        <v>0.26391554702495201</v>
      </c>
      <c r="U242" s="70">
        <f t="shared" si="307"/>
        <v>0.39005658852061437</v>
      </c>
      <c r="V242" s="70">
        <f t="shared" si="308"/>
        <v>0.4783612233121754</v>
      </c>
      <c r="W242" s="70">
        <f t="shared" si="309"/>
        <v>0.80173661360347326</v>
      </c>
      <c r="X242" s="121">
        <v>1009</v>
      </c>
      <c r="Y242" s="121">
        <v>741</v>
      </c>
      <c r="Z242" s="121">
        <v>1042</v>
      </c>
      <c r="AA242" s="121">
        <v>691</v>
      </c>
      <c r="AB242" s="121">
        <v>234</v>
      </c>
      <c r="AC242" s="121">
        <v>260</v>
      </c>
      <c r="AD242" s="17">
        <v>33</v>
      </c>
      <c r="AE242" s="17">
        <v>63</v>
      </c>
      <c r="AF242" s="100">
        <v>75</v>
      </c>
      <c r="AG242" s="101">
        <v>148</v>
      </c>
      <c r="AH242" s="101">
        <v>354</v>
      </c>
      <c r="AI242" s="101">
        <v>769</v>
      </c>
      <c r="AJ242" s="101">
        <v>85</v>
      </c>
      <c r="AK242" s="101">
        <f t="shared" si="310"/>
        <v>1356</v>
      </c>
      <c r="AL242" s="101">
        <f t="shared" si="311"/>
        <v>198</v>
      </c>
      <c r="AM242" s="101">
        <v>283</v>
      </c>
      <c r="AN242" s="102">
        <v>8</v>
      </c>
      <c r="AO242" s="103">
        <v>13</v>
      </c>
      <c r="AP242" s="74">
        <f t="shared" si="312"/>
        <v>0.19973009446693657</v>
      </c>
      <c r="AQ242" s="74">
        <f t="shared" si="313"/>
        <v>0.33973128598848368</v>
      </c>
      <c r="AR242" s="104">
        <f t="shared" si="314"/>
        <v>0.43371059013742924</v>
      </c>
      <c r="AS242" s="104">
        <f t="shared" si="315"/>
        <v>0.53375649163300631</v>
      </c>
      <c r="AT242" s="104">
        <f t="shared" si="316"/>
        <v>0.82633863965267729</v>
      </c>
      <c r="AU242" s="105">
        <v>758</v>
      </c>
      <c r="AV242" s="105">
        <v>995</v>
      </c>
      <c r="AW242" s="105">
        <v>736</v>
      </c>
      <c r="AX242" s="100">
        <v>87</v>
      </c>
      <c r="AY242" s="106">
        <v>1468</v>
      </c>
      <c r="AZ242" s="106">
        <v>167</v>
      </c>
      <c r="BA242" s="106">
        <v>417</v>
      </c>
      <c r="BB242" s="106">
        <v>803</v>
      </c>
      <c r="BC242" s="106">
        <v>81</v>
      </c>
      <c r="BD242" s="107">
        <v>217</v>
      </c>
      <c r="BE242" s="108">
        <v>16</v>
      </c>
      <c r="BF242" s="82">
        <f t="shared" si="317"/>
        <v>0.22690217391304349</v>
      </c>
      <c r="BG242" s="82">
        <f t="shared" si="318"/>
        <v>0.4190954773869347</v>
      </c>
      <c r="BH242" s="83">
        <f t="shared" si="319"/>
        <v>0.47006830052229809</v>
      </c>
      <c r="BI242" s="83">
        <f t="shared" si="320"/>
        <v>0.57216200798630923</v>
      </c>
      <c r="BJ242" s="83">
        <f t="shared" si="321"/>
        <v>0.77308707124010556</v>
      </c>
      <c r="BK242" s="2">
        <v>755</v>
      </c>
      <c r="BL242" s="2">
        <v>1015</v>
      </c>
      <c r="BM242" s="2">
        <v>728</v>
      </c>
      <c r="BN242" s="2">
        <v>486</v>
      </c>
      <c r="BO242" s="2">
        <v>251</v>
      </c>
      <c r="BP242" s="2">
        <v>236</v>
      </c>
      <c r="BQ242" s="109">
        <v>34</v>
      </c>
      <c r="BR242" s="109">
        <v>98</v>
      </c>
      <c r="BS242" s="110">
        <v>82</v>
      </c>
      <c r="BT242" s="109">
        <v>202</v>
      </c>
      <c r="BU242" s="109">
        <v>531</v>
      </c>
      <c r="BV242" s="109">
        <v>922</v>
      </c>
      <c r="BW242" s="109">
        <v>101</v>
      </c>
      <c r="BX242" s="84">
        <f t="shared" si="325"/>
        <v>1756</v>
      </c>
      <c r="BY242" s="111">
        <v>3</v>
      </c>
      <c r="BZ242" s="109">
        <v>212</v>
      </c>
      <c r="CA242" s="109">
        <v>101</v>
      </c>
      <c r="CB242" s="2">
        <v>13</v>
      </c>
      <c r="CC242" s="112">
        <f t="shared" si="326"/>
        <v>0.2675496688741722</v>
      </c>
      <c r="CD242" s="112">
        <f t="shared" si="327"/>
        <v>0.52315270935960589</v>
      </c>
      <c r="CE242" s="112">
        <f t="shared" si="328"/>
        <v>0.57766212970376296</v>
      </c>
      <c r="CF242" s="112">
        <f t="shared" si="329"/>
        <v>0.71199082042455542</v>
      </c>
      <c r="CG242" s="112">
        <f t="shared" si="330"/>
        <v>0.97527472527472525</v>
      </c>
      <c r="CH242" s="87">
        <f t="shared" si="331"/>
        <v>18</v>
      </c>
      <c r="CI242" s="31">
        <f t="shared" si="332"/>
        <v>44</v>
      </c>
      <c r="CJ242" s="31">
        <f t="shared" si="333"/>
        <v>0</v>
      </c>
      <c r="CK242" s="31">
        <f t="shared" si="334"/>
        <v>0</v>
      </c>
      <c r="CL242" s="31">
        <f t="shared" si="335"/>
        <v>6</v>
      </c>
      <c r="CM242" s="113">
        <f t="shared" si="336"/>
        <v>0</v>
      </c>
      <c r="CN242" s="31">
        <f t="shared" si="337"/>
        <v>0</v>
      </c>
      <c r="CO242" s="31">
        <f t="shared" si="338"/>
        <v>0</v>
      </c>
      <c r="CP242" s="31">
        <f t="shared" si="339"/>
        <v>0</v>
      </c>
      <c r="CQ242" s="31">
        <f t="shared" si="340"/>
        <v>0</v>
      </c>
      <c r="CU242" s="88">
        <f t="shared" si="324"/>
        <v>0</v>
      </c>
      <c r="DB242" s="32">
        <v>6</v>
      </c>
      <c r="DC242" s="88">
        <f t="shared" si="341"/>
        <v>0</v>
      </c>
      <c r="DD242" s="32">
        <v>0</v>
      </c>
      <c r="DE242" s="32">
        <v>0</v>
      </c>
      <c r="DF242" s="32">
        <v>0</v>
      </c>
      <c r="DG242" s="32">
        <v>0</v>
      </c>
      <c r="DH242" s="32">
        <v>6</v>
      </c>
      <c r="DI242" s="32">
        <v>35</v>
      </c>
      <c r="DJ242" s="32">
        <v>22</v>
      </c>
      <c r="DK242" s="88">
        <f t="shared" si="342"/>
        <v>682</v>
      </c>
      <c r="DL242" s="32">
        <v>109</v>
      </c>
      <c r="DM242" s="32">
        <v>284</v>
      </c>
      <c r="DN242" s="32">
        <v>273</v>
      </c>
      <c r="DO242" s="32">
        <v>16</v>
      </c>
      <c r="DP242" s="32">
        <v>21</v>
      </c>
      <c r="DQ242" s="32">
        <v>35</v>
      </c>
      <c r="DR242" s="32">
        <v>26</v>
      </c>
      <c r="DS242" s="88">
        <f t="shared" si="343"/>
        <v>659</v>
      </c>
      <c r="DT242" s="32">
        <v>5</v>
      </c>
      <c r="DU242" s="32">
        <v>94</v>
      </c>
      <c r="DV242" s="32">
        <v>500</v>
      </c>
      <c r="DW242" s="32">
        <v>60</v>
      </c>
      <c r="DX242" s="32">
        <v>2</v>
      </c>
      <c r="DY242" s="32">
        <v>1</v>
      </c>
      <c r="DZ242" s="32">
        <v>9</v>
      </c>
      <c r="EA242" s="88">
        <f t="shared" si="344"/>
        <v>160</v>
      </c>
      <c r="EB242" s="32">
        <v>36</v>
      </c>
      <c r="EC242" s="32">
        <v>58</v>
      </c>
      <c r="ED242" s="32">
        <v>62</v>
      </c>
      <c r="EE242" s="32">
        <v>4</v>
      </c>
      <c r="EF242" s="32">
        <v>4</v>
      </c>
      <c r="EG242" s="32">
        <v>16</v>
      </c>
      <c r="EH242" s="32">
        <v>17</v>
      </c>
      <c r="EI242" s="88">
        <f t="shared" si="345"/>
        <v>213</v>
      </c>
      <c r="EJ242" s="32">
        <v>52</v>
      </c>
      <c r="EK242" s="32">
        <v>67</v>
      </c>
      <c r="EL242" s="32">
        <v>76</v>
      </c>
      <c r="EM242" s="32">
        <v>18</v>
      </c>
      <c r="EQ242" s="88">
        <f t="shared" si="346"/>
        <v>0</v>
      </c>
      <c r="EV242" s="32">
        <v>1</v>
      </c>
      <c r="EW242" s="32">
        <v>2</v>
      </c>
      <c r="EX242" s="32">
        <v>2</v>
      </c>
      <c r="EY242" s="88">
        <f t="shared" si="347"/>
        <v>42</v>
      </c>
      <c r="EZ242" s="32">
        <v>0</v>
      </c>
      <c r="FA242" s="32">
        <v>28</v>
      </c>
      <c r="FB242" s="32">
        <v>11</v>
      </c>
      <c r="FC242" s="32">
        <v>3</v>
      </c>
      <c r="FG242" s="88">
        <f t="shared" si="348"/>
        <v>0</v>
      </c>
      <c r="FO242" s="88">
        <f t="shared" si="349"/>
        <v>0</v>
      </c>
      <c r="FW242" s="110">
        <f t="shared" si="350"/>
        <v>0</v>
      </c>
      <c r="GB242" s="110">
        <f t="shared" si="351"/>
        <v>1</v>
      </c>
      <c r="GC242" s="110">
        <f t="shared" si="352"/>
        <v>2</v>
      </c>
      <c r="GD242" s="110">
        <f t="shared" si="353"/>
        <v>2</v>
      </c>
      <c r="GE242" s="110">
        <f t="shared" si="354"/>
        <v>42</v>
      </c>
      <c r="GF242" s="110">
        <f t="shared" si="355"/>
        <v>0</v>
      </c>
      <c r="GG242" s="110">
        <f t="shared" si="356"/>
        <v>28</v>
      </c>
      <c r="GH242" s="110">
        <f t="shared" si="357"/>
        <v>11</v>
      </c>
      <c r="GI242" s="110">
        <f t="shared" si="358"/>
        <v>3</v>
      </c>
      <c r="GJ242" s="114">
        <f t="shared" si="322"/>
        <v>0.21645277105565908</v>
      </c>
      <c r="GK242" s="90">
        <f t="shared" si="323"/>
        <v>0.19618528610354224</v>
      </c>
      <c r="GL242" s="92" t="s">
        <v>1504</v>
      </c>
      <c r="GM242" s="92" t="s">
        <v>2056</v>
      </c>
      <c r="GN242" s="2" t="s">
        <v>1695</v>
      </c>
      <c r="GO242" s="92" t="s">
        <v>1711</v>
      </c>
      <c r="GP242" s="2" t="s">
        <v>1391</v>
      </c>
      <c r="GQ242" s="2" t="s">
        <v>1709</v>
      </c>
      <c r="GR242" s="115">
        <v>1011</v>
      </c>
      <c r="GS242" s="31">
        <f t="shared" si="359"/>
        <v>29</v>
      </c>
      <c r="GT242" s="31">
        <f t="shared" si="360"/>
        <v>57</v>
      </c>
      <c r="GU242" s="31">
        <f t="shared" si="361"/>
        <v>71</v>
      </c>
      <c r="GV242" s="31">
        <f t="shared" si="362"/>
        <v>1501</v>
      </c>
      <c r="GW242" s="31">
        <f t="shared" si="363"/>
        <v>915</v>
      </c>
      <c r="GX242" s="31">
        <f t="shared" si="364"/>
        <v>1351</v>
      </c>
    </row>
    <row r="243" spans="1:206" ht="15.75" hidden="1" customHeight="1" x14ac:dyDescent="0.25">
      <c r="A243" s="22" t="s">
        <v>1114</v>
      </c>
      <c r="B243" s="2" t="s">
        <v>226</v>
      </c>
      <c r="C243" s="116" t="s">
        <v>229</v>
      </c>
      <c r="D243" s="35" t="s">
        <v>226</v>
      </c>
      <c r="E243" s="117">
        <v>12</v>
      </c>
      <c r="F243" s="117">
        <v>10</v>
      </c>
      <c r="G243" s="117">
        <v>14</v>
      </c>
      <c r="H243" s="117">
        <v>36</v>
      </c>
      <c r="I243" s="95">
        <v>2</v>
      </c>
      <c r="J243" s="118">
        <v>6</v>
      </c>
      <c r="K243" s="118">
        <v>15</v>
      </c>
      <c r="L243" s="118">
        <v>16</v>
      </c>
      <c r="M243" s="118">
        <v>37</v>
      </c>
      <c r="N243" s="119">
        <v>2</v>
      </c>
      <c r="O243" s="119"/>
      <c r="P243" s="120">
        <v>29</v>
      </c>
      <c r="Q243" s="120">
        <v>32</v>
      </c>
      <c r="R243" s="120">
        <v>23</v>
      </c>
      <c r="S243" s="70">
        <f t="shared" si="305"/>
        <v>0.20689655172413793</v>
      </c>
      <c r="T243" s="70">
        <f t="shared" si="306"/>
        <v>0.46875</v>
      </c>
      <c r="U243" s="70">
        <f t="shared" si="307"/>
        <v>0.41666666666666669</v>
      </c>
      <c r="V243" s="70">
        <f t="shared" si="308"/>
        <v>0.52727272727272723</v>
      </c>
      <c r="W243" s="70">
        <f t="shared" si="309"/>
        <v>0.60869565217391308</v>
      </c>
      <c r="X243" s="121">
        <v>35</v>
      </c>
      <c r="Y243" s="121">
        <v>29</v>
      </c>
      <c r="Z243" s="121">
        <v>32</v>
      </c>
      <c r="AA243" s="121">
        <v>23</v>
      </c>
      <c r="AB243" s="121">
        <v>9</v>
      </c>
      <c r="AC243" s="121">
        <v>9</v>
      </c>
      <c r="AD243" s="17">
        <v>1</v>
      </c>
      <c r="AE243" s="17">
        <v>2</v>
      </c>
      <c r="AF243" s="100">
        <v>2</v>
      </c>
      <c r="AG243" s="101">
        <v>9</v>
      </c>
      <c r="AH243" s="101">
        <v>16</v>
      </c>
      <c r="AI243" s="101">
        <v>20</v>
      </c>
      <c r="AJ243" s="101">
        <v>0</v>
      </c>
      <c r="AK243" s="101">
        <f t="shared" si="310"/>
        <v>45</v>
      </c>
      <c r="AL243" s="101">
        <f t="shared" si="311"/>
        <v>6</v>
      </c>
      <c r="AM243" s="101">
        <v>6</v>
      </c>
      <c r="AN243" s="101"/>
      <c r="AO243" s="103">
        <v>1</v>
      </c>
      <c r="AP243" s="74">
        <f t="shared" si="312"/>
        <v>0.31034482758620691</v>
      </c>
      <c r="AQ243" s="74">
        <f t="shared" si="313"/>
        <v>0.5</v>
      </c>
      <c r="AR243" s="104">
        <f t="shared" si="314"/>
        <v>0.4642857142857143</v>
      </c>
      <c r="AS243" s="104">
        <f t="shared" si="315"/>
        <v>0.54545454545454541</v>
      </c>
      <c r="AT243" s="104">
        <f t="shared" si="316"/>
        <v>0.60869565217391308</v>
      </c>
      <c r="AU243" s="105">
        <v>11</v>
      </c>
      <c r="AV243" s="105">
        <v>20</v>
      </c>
      <c r="AW243" s="105">
        <v>14</v>
      </c>
      <c r="AX243" s="100">
        <v>2</v>
      </c>
      <c r="AY243" s="106">
        <v>27</v>
      </c>
      <c r="AZ243" s="106">
        <v>1</v>
      </c>
      <c r="BA243" s="106">
        <v>11</v>
      </c>
      <c r="BB243" s="106">
        <v>15</v>
      </c>
      <c r="BC243" s="106">
        <v>0</v>
      </c>
      <c r="BD243" s="107">
        <v>5</v>
      </c>
      <c r="BE243" s="122"/>
      <c r="BF243" s="82">
        <f t="shared" si="317"/>
        <v>7.1428571428571425E-2</v>
      </c>
      <c r="BG243" s="82">
        <f t="shared" si="318"/>
        <v>0.55000000000000004</v>
      </c>
      <c r="BH243" s="83">
        <f t="shared" si="319"/>
        <v>0.48888888888888887</v>
      </c>
      <c r="BI243" s="83">
        <f t="shared" si="320"/>
        <v>0.67741935483870963</v>
      </c>
      <c r="BJ243" s="83">
        <f t="shared" si="321"/>
        <v>0.90909090909090906</v>
      </c>
      <c r="BK243" s="2">
        <v>25</v>
      </c>
      <c r="BL243" s="2">
        <v>28</v>
      </c>
      <c r="BM243" s="2">
        <v>20</v>
      </c>
      <c r="BN243" s="2">
        <v>14</v>
      </c>
      <c r="BO243" s="2">
        <v>6</v>
      </c>
      <c r="BP243" s="2">
        <v>6</v>
      </c>
      <c r="BQ243" s="109">
        <v>1</v>
      </c>
      <c r="BR243" s="109">
        <v>2</v>
      </c>
      <c r="BS243" s="110">
        <v>2</v>
      </c>
      <c r="BT243" s="109">
        <v>9</v>
      </c>
      <c r="BU243" s="109">
        <v>11</v>
      </c>
      <c r="BV243" s="109">
        <v>14</v>
      </c>
      <c r="BW243" s="109">
        <v>1</v>
      </c>
      <c r="BX243" s="84">
        <f t="shared" si="325"/>
        <v>35</v>
      </c>
      <c r="BY243" s="111">
        <v>0</v>
      </c>
      <c r="BZ243" s="109">
        <v>5</v>
      </c>
      <c r="CA243" s="109">
        <v>1</v>
      </c>
      <c r="CB243" s="2">
        <v>3</v>
      </c>
      <c r="CC243" s="112">
        <f t="shared" si="326"/>
        <v>0.36</v>
      </c>
      <c r="CD243" s="112">
        <f t="shared" si="327"/>
        <v>0.39285714285714285</v>
      </c>
      <c r="CE243" s="112">
        <f t="shared" si="328"/>
        <v>0.39726027397260272</v>
      </c>
      <c r="CF243" s="112">
        <f t="shared" si="329"/>
        <v>0.41666666666666669</v>
      </c>
      <c r="CG243" s="112">
        <f t="shared" si="330"/>
        <v>0.45</v>
      </c>
      <c r="CH243" s="87">
        <f t="shared" si="331"/>
        <v>11</v>
      </c>
      <c r="CI243" s="31">
        <f t="shared" si="332"/>
        <v>9</v>
      </c>
      <c r="CJ243" s="31">
        <f t="shared" si="333"/>
        <v>0</v>
      </c>
      <c r="CK243" s="31">
        <f t="shared" si="334"/>
        <v>0</v>
      </c>
      <c r="CL243" s="31">
        <f t="shared" si="335"/>
        <v>0</v>
      </c>
      <c r="CM243" s="113">
        <f t="shared" si="336"/>
        <v>0</v>
      </c>
      <c r="CN243" s="31">
        <f t="shared" si="337"/>
        <v>0</v>
      </c>
      <c r="CO243" s="31">
        <f t="shared" si="338"/>
        <v>0</v>
      </c>
      <c r="CP243" s="31">
        <f t="shared" si="339"/>
        <v>0</v>
      </c>
      <c r="CQ243" s="31">
        <f t="shared" si="340"/>
        <v>0</v>
      </c>
      <c r="CU243" s="88">
        <f t="shared" si="324"/>
        <v>0</v>
      </c>
      <c r="DC243" s="88">
        <f t="shared" si="341"/>
        <v>0</v>
      </c>
      <c r="DH243" s="32">
        <v>1</v>
      </c>
      <c r="DI243" s="32">
        <v>2</v>
      </c>
      <c r="DK243" s="88">
        <f t="shared" si="342"/>
        <v>35</v>
      </c>
      <c r="DL243" s="32">
        <v>9</v>
      </c>
      <c r="DM243" s="32">
        <v>11</v>
      </c>
      <c r="DN243" s="32">
        <v>14</v>
      </c>
      <c r="DO243" s="32">
        <v>1</v>
      </c>
      <c r="DR243" s="32">
        <v>2</v>
      </c>
      <c r="DS243" s="88">
        <f t="shared" si="343"/>
        <v>0</v>
      </c>
      <c r="DT243" s="32">
        <v>0</v>
      </c>
      <c r="DU243" s="32">
        <v>0</v>
      </c>
      <c r="DV243" s="32">
        <v>0</v>
      </c>
      <c r="DW243" s="32">
        <v>0</v>
      </c>
      <c r="EA243" s="88">
        <f t="shared" si="344"/>
        <v>0</v>
      </c>
      <c r="EI243" s="88">
        <f t="shared" si="345"/>
        <v>0</v>
      </c>
      <c r="EQ243" s="88">
        <f t="shared" si="346"/>
        <v>0</v>
      </c>
      <c r="EY243" s="88">
        <f t="shared" si="347"/>
        <v>0</v>
      </c>
      <c r="FG243" s="88">
        <f t="shared" si="348"/>
        <v>0</v>
      </c>
      <c r="FO243" s="88">
        <f t="shared" si="349"/>
        <v>0</v>
      </c>
      <c r="FW243" s="110">
        <f t="shared" si="350"/>
        <v>0</v>
      </c>
      <c r="GB243" s="110">
        <f t="shared" si="351"/>
        <v>0</v>
      </c>
      <c r="GC243" s="110">
        <f t="shared" si="352"/>
        <v>0</v>
      </c>
      <c r="GD243" s="110">
        <f t="shared" si="353"/>
        <v>0</v>
      </c>
      <c r="GE243" s="110">
        <f t="shared" si="354"/>
        <v>0</v>
      </c>
      <c r="GF243" s="110">
        <f t="shared" si="355"/>
        <v>0</v>
      </c>
      <c r="GG243" s="110">
        <f t="shared" si="356"/>
        <v>0</v>
      </c>
      <c r="GH243" s="110">
        <f t="shared" si="357"/>
        <v>0</v>
      </c>
      <c r="GI243" s="110">
        <f t="shared" si="358"/>
        <v>0</v>
      </c>
      <c r="GJ243" s="114">
        <f t="shared" si="322"/>
        <v>-0.26071428571428573</v>
      </c>
      <c r="GK243" s="90">
        <f t="shared" si="323"/>
        <v>0.29629629629629628</v>
      </c>
      <c r="GL243" s="2" t="s">
        <v>1478</v>
      </c>
      <c r="GM243" s="92" t="s">
        <v>1745</v>
      </c>
      <c r="GN243" s="2" t="s">
        <v>1746</v>
      </c>
      <c r="GO243" s="92" t="s">
        <v>1747</v>
      </c>
      <c r="GP243" s="2" t="s">
        <v>1607</v>
      </c>
      <c r="GQ243" s="2" t="s">
        <v>1748</v>
      </c>
      <c r="GR243" s="115">
        <v>32</v>
      </c>
      <c r="GS243" s="31">
        <f t="shared" si="359"/>
        <v>1</v>
      </c>
      <c r="GT243" s="31">
        <f t="shared" si="360"/>
        <v>2</v>
      </c>
      <c r="GU243" s="31">
        <f t="shared" si="361"/>
        <v>2</v>
      </c>
      <c r="GV243" s="31">
        <f t="shared" si="362"/>
        <v>35</v>
      </c>
      <c r="GW243" s="31">
        <f t="shared" si="363"/>
        <v>15</v>
      </c>
      <c r="GX243" s="31">
        <f t="shared" si="364"/>
        <v>26</v>
      </c>
    </row>
    <row r="244" spans="1:206" ht="15.75" hidden="1" customHeight="1" x14ac:dyDescent="0.25">
      <c r="A244" s="22" t="s">
        <v>1114</v>
      </c>
      <c r="B244" s="2" t="s">
        <v>226</v>
      </c>
      <c r="C244" s="116" t="s">
        <v>230</v>
      </c>
      <c r="D244" s="35" t="s">
        <v>226</v>
      </c>
      <c r="E244" s="117">
        <v>43</v>
      </c>
      <c r="F244" s="117">
        <v>168</v>
      </c>
      <c r="G244" s="117">
        <v>436</v>
      </c>
      <c r="H244" s="117">
        <v>647</v>
      </c>
      <c r="I244" s="95">
        <v>43</v>
      </c>
      <c r="J244" s="118">
        <v>76</v>
      </c>
      <c r="K244" s="118">
        <v>180</v>
      </c>
      <c r="L244" s="118">
        <v>492</v>
      </c>
      <c r="M244" s="118">
        <v>748</v>
      </c>
      <c r="N244" s="119">
        <v>141</v>
      </c>
      <c r="O244" s="119">
        <v>2</v>
      </c>
      <c r="P244" s="120">
        <v>418</v>
      </c>
      <c r="Q244" s="120">
        <v>543</v>
      </c>
      <c r="R244" s="120">
        <v>395</v>
      </c>
      <c r="S244" s="70">
        <f t="shared" si="305"/>
        <v>0.18181818181818182</v>
      </c>
      <c r="T244" s="70">
        <f t="shared" si="306"/>
        <v>0.33149171270718231</v>
      </c>
      <c r="U244" s="70">
        <f t="shared" si="307"/>
        <v>0.44764011799410031</v>
      </c>
      <c r="V244" s="70">
        <f t="shared" si="308"/>
        <v>0.56609808102345416</v>
      </c>
      <c r="W244" s="70">
        <f t="shared" si="309"/>
        <v>0.88860759493670882</v>
      </c>
      <c r="X244" s="121">
        <v>526</v>
      </c>
      <c r="Y244" s="121">
        <v>418</v>
      </c>
      <c r="Z244" s="121">
        <v>543</v>
      </c>
      <c r="AA244" s="121">
        <v>395</v>
      </c>
      <c r="AB244" s="121">
        <v>145</v>
      </c>
      <c r="AC244" s="121">
        <v>125</v>
      </c>
      <c r="AD244" s="17">
        <v>17</v>
      </c>
      <c r="AE244" s="17">
        <v>37</v>
      </c>
      <c r="AF244" s="100">
        <v>50</v>
      </c>
      <c r="AG244" s="101">
        <v>87</v>
      </c>
      <c r="AH244" s="101">
        <v>209</v>
      </c>
      <c r="AI244" s="101">
        <v>431</v>
      </c>
      <c r="AJ244" s="101">
        <v>37</v>
      </c>
      <c r="AK244" s="101">
        <f t="shared" si="310"/>
        <v>764</v>
      </c>
      <c r="AL244" s="101">
        <f t="shared" si="311"/>
        <v>114</v>
      </c>
      <c r="AM244" s="101">
        <v>151</v>
      </c>
      <c r="AN244" s="102">
        <v>4</v>
      </c>
      <c r="AO244" s="103">
        <v>13</v>
      </c>
      <c r="AP244" s="74">
        <f t="shared" si="312"/>
        <v>0.20813397129186603</v>
      </c>
      <c r="AQ244" s="74">
        <f t="shared" si="313"/>
        <v>0.38489871086556171</v>
      </c>
      <c r="AR244" s="104">
        <f t="shared" si="314"/>
        <v>0.45206489675516226</v>
      </c>
      <c r="AS244" s="104">
        <f t="shared" si="315"/>
        <v>0.56076759061833692</v>
      </c>
      <c r="AT244" s="104">
        <f t="shared" si="316"/>
        <v>0.8025316455696202</v>
      </c>
      <c r="AU244" s="105">
        <v>399</v>
      </c>
      <c r="AV244" s="105">
        <v>533</v>
      </c>
      <c r="AW244" s="105">
        <v>393</v>
      </c>
      <c r="AX244" s="100">
        <v>48</v>
      </c>
      <c r="AY244" s="106">
        <v>750</v>
      </c>
      <c r="AZ244" s="106">
        <v>70</v>
      </c>
      <c r="BA244" s="106">
        <v>195</v>
      </c>
      <c r="BB244" s="106">
        <v>427</v>
      </c>
      <c r="BC244" s="106">
        <v>58</v>
      </c>
      <c r="BD244" s="107">
        <v>123</v>
      </c>
      <c r="BE244" s="108">
        <v>11</v>
      </c>
      <c r="BF244" s="82">
        <f t="shared" si="317"/>
        <v>0.17811704834605599</v>
      </c>
      <c r="BG244" s="82">
        <f t="shared" si="318"/>
        <v>0.36585365853658536</v>
      </c>
      <c r="BH244" s="83">
        <f t="shared" si="319"/>
        <v>0.42943396226415093</v>
      </c>
      <c r="BI244" s="83">
        <f t="shared" si="320"/>
        <v>0.53540772532188841</v>
      </c>
      <c r="BJ244" s="83">
        <f t="shared" si="321"/>
        <v>0.76190476190476186</v>
      </c>
      <c r="BK244" s="2">
        <v>410</v>
      </c>
      <c r="BL244" s="2">
        <v>549</v>
      </c>
      <c r="BM244" s="2">
        <v>364</v>
      </c>
      <c r="BN244" s="2">
        <v>246</v>
      </c>
      <c r="BO244" s="2">
        <v>147</v>
      </c>
      <c r="BP244" s="2">
        <v>105</v>
      </c>
      <c r="BQ244" s="109">
        <v>16</v>
      </c>
      <c r="BR244" s="109">
        <v>52</v>
      </c>
      <c r="BS244" s="110">
        <v>42</v>
      </c>
      <c r="BT244" s="109">
        <v>83</v>
      </c>
      <c r="BU244" s="109">
        <v>215</v>
      </c>
      <c r="BV244" s="109">
        <v>461</v>
      </c>
      <c r="BW244" s="109">
        <v>47</v>
      </c>
      <c r="BX244" s="84">
        <f t="shared" si="325"/>
        <v>806</v>
      </c>
      <c r="BY244" s="111">
        <v>2</v>
      </c>
      <c r="BZ244" s="109">
        <v>112</v>
      </c>
      <c r="CA244" s="109">
        <v>47</v>
      </c>
      <c r="CB244" s="2">
        <v>8</v>
      </c>
      <c r="CC244" s="112">
        <f t="shared" si="326"/>
        <v>0.20243902439024392</v>
      </c>
      <c r="CD244" s="112">
        <f t="shared" si="327"/>
        <v>0.39162112932604737</v>
      </c>
      <c r="CE244" s="112">
        <f t="shared" si="328"/>
        <v>0.48904006046863191</v>
      </c>
      <c r="CF244" s="112">
        <f t="shared" si="329"/>
        <v>0.61774370208105145</v>
      </c>
      <c r="CG244" s="112">
        <f t="shared" si="330"/>
        <v>0.95879120879120883</v>
      </c>
      <c r="CH244" s="87">
        <f t="shared" si="331"/>
        <v>15</v>
      </c>
      <c r="CI244" s="31">
        <f t="shared" si="332"/>
        <v>42</v>
      </c>
      <c r="CJ244" s="31">
        <f t="shared" si="333"/>
        <v>0</v>
      </c>
      <c r="CK244" s="31">
        <f t="shared" si="334"/>
        <v>0</v>
      </c>
      <c r="CL244" s="31">
        <f t="shared" si="335"/>
        <v>0</v>
      </c>
      <c r="CM244" s="113">
        <f t="shared" si="336"/>
        <v>0</v>
      </c>
      <c r="CN244" s="31">
        <f t="shared" si="337"/>
        <v>0</v>
      </c>
      <c r="CO244" s="31">
        <f t="shared" si="338"/>
        <v>0</v>
      </c>
      <c r="CP244" s="31">
        <f t="shared" si="339"/>
        <v>0</v>
      </c>
      <c r="CQ244" s="31">
        <f t="shared" si="340"/>
        <v>0</v>
      </c>
      <c r="CU244" s="88">
        <f t="shared" si="324"/>
        <v>0</v>
      </c>
      <c r="DC244" s="88">
        <f t="shared" si="341"/>
        <v>0</v>
      </c>
      <c r="DH244" s="32">
        <v>2</v>
      </c>
      <c r="DI244" s="32">
        <v>18</v>
      </c>
      <c r="DJ244" s="32">
        <v>10</v>
      </c>
      <c r="DK244" s="88">
        <f t="shared" si="342"/>
        <v>287</v>
      </c>
      <c r="DL244" s="32">
        <v>49</v>
      </c>
      <c r="DM244" s="32">
        <v>107</v>
      </c>
      <c r="DN244" s="32">
        <v>124</v>
      </c>
      <c r="DO244" s="32">
        <v>7</v>
      </c>
      <c r="DP244" s="32">
        <v>10</v>
      </c>
      <c r="DQ244" s="32">
        <v>22</v>
      </c>
      <c r="DR244" s="32">
        <v>17</v>
      </c>
      <c r="DS244" s="88">
        <f t="shared" si="343"/>
        <v>383</v>
      </c>
      <c r="DT244" s="32">
        <v>9</v>
      </c>
      <c r="DU244" s="32">
        <v>61</v>
      </c>
      <c r="DV244" s="32">
        <v>276</v>
      </c>
      <c r="DW244" s="32">
        <v>37</v>
      </c>
      <c r="EA244" s="88">
        <f t="shared" si="344"/>
        <v>0</v>
      </c>
      <c r="EF244" s="32">
        <v>3</v>
      </c>
      <c r="EG244" s="32">
        <v>10</v>
      </c>
      <c r="EH244" s="32">
        <v>13</v>
      </c>
      <c r="EI244" s="88">
        <f t="shared" si="345"/>
        <v>101</v>
      </c>
      <c r="EJ244" s="32">
        <v>25</v>
      </c>
      <c r="EK244" s="32">
        <v>25</v>
      </c>
      <c r="EL244" s="32">
        <v>48</v>
      </c>
      <c r="EM244" s="32">
        <v>3</v>
      </c>
      <c r="EQ244" s="88">
        <f t="shared" si="346"/>
        <v>0</v>
      </c>
      <c r="EV244" s="32">
        <v>1</v>
      </c>
      <c r="EW244" s="32">
        <v>2</v>
      </c>
      <c r="EX244" s="32">
        <v>2</v>
      </c>
      <c r="EY244" s="88">
        <f t="shared" si="347"/>
        <v>35</v>
      </c>
      <c r="EZ244" s="32">
        <v>0</v>
      </c>
      <c r="FA244" s="32">
        <v>22</v>
      </c>
      <c r="FB244" s="32">
        <v>13</v>
      </c>
      <c r="FC244" s="32">
        <v>0</v>
      </c>
      <c r="FG244" s="88">
        <f t="shared" si="348"/>
        <v>0</v>
      </c>
      <c r="FO244" s="88">
        <f t="shared" si="349"/>
        <v>0</v>
      </c>
      <c r="FW244" s="110">
        <f t="shared" si="350"/>
        <v>0</v>
      </c>
      <c r="GB244" s="110">
        <f t="shared" si="351"/>
        <v>1</v>
      </c>
      <c r="GC244" s="110">
        <f t="shared" si="352"/>
        <v>2</v>
      </c>
      <c r="GD244" s="110">
        <f t="shared" si="353"/>
        <v>2</v>
      </c>
      <c r="GE244" s="110">
        <f t="shared" si="354"/>
        <v>35</v>
      </c>
      <c r="GF244" s="110">
        <f t="shared" si="355"/>
        <v>0</v>
      </c>
      <c r="GG244" s="110">
        <f t="shared" si="356"/>
        <v>22</v>
      </c>
      <c r="GH244" s="110">
        <f t="shared" si="357"/>
        <v>13</v>
      </c>
      <c r="GI244" s="110">
        <f t="shared" si="358"/>
        <v>0</v>
      </c>
      <c r="GJ244" s="114">
        <f t="shared" si="322"/>
        <v>7.8981559750790603E-2</v>
      </c>
      <c r="GK244" s="90">
        <f t="shared" si="323"/>
        <v>7.4666666666666673E-2</v>
      </c>
      <c r="GL244" s="92" t="s">
        <v>1525</v>
      </c>
      <c r="GM244" s="2" t="s">
        <v>1746</v>
      </c>
      <c r="GN244" s="2" t="s">
        <v>1985</v>
      </c>
      <c r="GO244" s="92" t="s">
        <v>2029</v>
      </c>
      <c r="GP244" s="2" t="s">
        <v>1619</v>
      </c>
      <c r="GQ244" s="2" t="s">
        <v>1641</v>
      </c>
      <c r="GR244" s="115">
        <v>543</v>
      </c>
      <c r="GS244" s="31">
        <f t="shared" si="359"/>
        <v>12</v>
      </c>
      <c r="GT244" s="31">
        <f t="shared" si="360"/>
        <v>27</v>
      </c>
      <c r="GU244" s="31">
        <f t="shared" si="361"/>
        <v>40</v>
      </c>
      <c r="GV244" s="31">
        <f t="shared" si="362"/>
        <v>670</v>
      </c>
      <c r="GW244" s="31">
        <f t="shared" si="363"/>
        <v>444</v>
      </c>
      <c r="GX244" s="31">
        <f t="shared" si="364"/>
        <v>612</v>
      </c>
    </row>
    <row r="245" spans="1:206" ht="15.75" hidden="1" customHeight="1" x14ac:dyDescent="0.25">
      <c r="A245" s="22" t="s">
        <v>1114</v>
      </c>
      <c r="B245" s="2" t="s">
        <v>226</v>
      </c>
      <c r="C245" s="116" t="s">
        <v>231</v>
      </c>
      <c r="D245" s="35" t="s">
        <v>226</v>
      </c>
      <c r="E245" s="117">
        <v>20</v>
      </c>
      <c r="F245" s="117">
        <v>39</v>
      </c>
      <c r="G245" s="117">
        <v>64</v>
      </c>
      <c r="H245" s="117">
        <v>123</v>
      </c>
      <c r="I245" s="95">
        <v>8</v>
      </c>
      <c r="J245" s="118">
        <v>23</v>
      </c>
      <c r="K245" s="118">
        <v>26</v>
      </c>
      <c r="L245" s="118">
        <v>57</v>
      </c>
      <c r="M245" s="118">
        <v>106</v>
      </c>
      <c r="N245" s="119">
        <v>14</v>
      </c>
      <c r="O245" s="119"/>
      <c r="P245" s="120">
        <v>73</v>
      </c>
      <c r="Q245" s="120">
        <v>99</v>
      </c>
      <c r="R245" s="120">
        <v>60</v>
      </c>
      <c r="S245" s="70">
        <f t="shared" si="305"/>
        <v>0.31506849315068491</v>
      </c>
      <c r="T245" s="70">
        <f t="shared" si="306"/>
        <v>0.26262626262626265</v>
      </c>
      <c r="U245" s="70">
        <f t="shared" si="307"/>
        <v>0.39655172413793105</v>
      </c>
      <c r="V245" s="70">
        <f t="shared" si="308"/>
        <v>0.43396226415094341</v>
      </c>
      <c r="W245" s="70">
        <f t="shared" si="309"/>
        <v>0.71666666666666667</v>
      </c>
      <c r="X245" s="121">
        <v>104</v>
      </c>
      <c r="Y245" s="121">
        <v>73</v>
      </c>
      <c r="Z245" s="121">
        <v>99</v>
      </c>
      <c r="AA245" s="121">
        <v>60</v>
      </c>
      <c r="AB245" s="121">
        <v>10</v>
      </c>
      <c r="AC245" s="121">
        <v>20</v>
      </c>
      <c r="AD245" s="17">
        <v>3</v>
      </c>
      <c r="AE245" s="17">
        <v>5</v>
      </c>
      <c r="AF245" s="100">
        <v>7</v>
      </c>
      <c r="AG245" s="101">
        <v>43</v>
      </c>
      <c r="AH245" s="101">
        <v>59</v>
      </c>
      <c r="AI245" s="101">
        <v>60</v>
      </c>
      <c r="AJ245" s="101">
        <v>4</v>
      </c>
      <c r="AK245" s="101">
        <f t="shared" si="310"/>
        <v>166</v>
      </c>
      <c r="AL245" s="101">
        <f t="shared" si="311"/>
        <v>6</v>
      </c>
      <c r="AM245" s="101">
        <v>10</v>
      </c>
      <c r="AN245" s="101"/>
      <c r="AO245" s="103">
        <v>0</v>
      </c>
      <c r="AP245" s="74">
        <f t="shared" si="312"/>
        <v>0.58904109589041098</v>
      </c>
      <c r="AQ245" s="74">
        <f t="shared" si="313"/>
        <v>0.59595959595959591</v>
      </c>
      <c r="AR245" s="104">
        <f t="shared" si="314"/>
        <v>0.67241379310344829</v>
      </c>
      <c r="AS245" s="104">
        <f t="shared" si="315"/>
        <v>0.71069182389937102</v>
      </c>
      <c r="AT245" s="104">
        <f t="shared" si="316"/>
        <v>0.9</v>
      </c>
      <c r="AU245" s="105">
        <v>54</v>
      </c>
      <c r="AV245" s="105">
        <v>87</v>
      </c>
      <c r="AW245" s="105">
        <v>68</v>
      </c>
      <c r="AX245" s="100">
        <v>9</v>
      </c>
      <c r="AY245" s="106">
        <v>148</v>
      </c>
      <c r="AZ245" s="106">
        <v>29</v>
      </c>
      <c r="BA245" s="106">
        <v>54</v>
      </c>
      <c r="BB245" s="106">
        <v>60</v>
      </c>
      <c r="BC245" s="106">
        <v>5</v>
      </c>
      <c r="BD245" s="107">
        <v>17</v>
      </c>
      <c r="BE245" s="122"/>
      <c r="BF245" s="82">
        <f t="shared" si="317"/>
        <v>0.4264705882352941</v>
      </c>
      <c r="BG245" s="82">
        <f t="shared" si="318"/>
        <v>0.62068965517241381</v>
      </c>
      <c r="BH245" s="83">
        <f t="shared" si="319"/>
        <v>0.60287081339712922</v>
      </c>
      <c r="BI245" s="83">
        <f t="shared" si="320"/>
        <v>0.68794326241134751</v>
      </c>
      <c r="BJ245" s="83">
        <f t="shared" si="321"/>
        <v>0.79629629629629628</v>
      </c>
      <c r="BK245" s="2">
        <v>68</v>
      </c>
      <c r="BL245" s="2">
        <v>71</v>
      </c>
      <c r="BM245" s="2">
        <v>62</v>
      </c>
      <c r="BN245" s="2">
        <v>43</v>
      </c>
      <c r="BO245" s="2">
        <v>22</v>
      </c>
      <c r="BP245" s="2">
        <v>19</v>
      </c>
      <c r="BQ245" s="109">
        <v>3</v>
      </c>
      <c r="BR245" s="109">
        <v>9</v>
      </c>
      <c r="BS245" s="110">
        <v>6</v>
      </c>
      <c r="BT245" s="109">
        <v>13</v>
      </c>
      <c r="BU245" s="109">
        <v>54</v>
      </c>
      <c r="BV245" s="109">
        <v>62</v>
      </c>
      <c r="BW245" s="109">
        <v>7</v>
      </c>
      <c r="BX245" s="84">
        <f t="shared" si="325"/>
        <v>136</v>
      </c>
      <c r="BY245" s="111">
        <v>0</v>
      </c>
      <c r="BZ245" s="109">
        <v>26</v>
      </c>
      <c r="CA245" s="109">
        <v>7</v>
      </c>
      <c r="CB245" s="2">
        <v>6</v>
      </c>
      <c r="CC245" s="112">
        <f t="shared" si="326"/>
        <v>0.19117647058823528</v>
      </c>
      <c r="CD245" s="112">
        <f t="shared" si="327"/>
        <v>0.76056338028169013</v>
      </c>
      <c r="CE245" s="112">
        <f t="shared" si="328"/>
        <v>0.51243781094527363</v>
      </c>
      <c r="CF245" s="112">
        <f t="shared" si="329"/>
        <v>0.67669172932330823</v>
      </c>
      <c r="CG245" s="112">
        <f t="shared" si="330"/>
        <v>0.58064516129032262</v>
      </c>
      <c r="CH245" s="87">
        <f t="shared" si="331"/>
        <v>26</v>
      </c>
      <c r="CI245" s="31">
        <f t="shared" si="332"/>
        <v>16</v>
      </c>
      <c r="CJ245" s="31">
        <f t="shared" si="333"/>
        <v>0</v>
      </c>
      <c r="CK245" s="31">
        <f t="shared" si="334"/>
        <v>0</v>
      </c>
      <c r="CL245" s="31">
        <f t="shared" si="335"/>
        <v>0</v>
      </c>
      <c r="CM245" s="113">
        <f t="shared" si="336"/>
        <v>0</v>
      </c>
      <c r="CN245" s="31">
        <f t="shared" si="337"/>
        <v>0</v>
      </c>
      <c r="CO245" s="31">
        <f t="shared" si="338"/>
        <v>0</v>
      </c>
      <c r="CP245" s="31">
        <f t="shared" si="339"/>
        <v>0</v>
      </c>
      <c r="CQ245" s="31">
        <f t="shared" si="340"/>
        <v>0</v>
      </c>
      <c r="CU245" s="88">
        <f t="shared" si="324"/>
        <v>0</v>
      </c>
      <c r="DC245" s="88">
        <f t="shared" si="341"/>
        <v>0</v>
      </c>
      <c r="DH245" s="32">
        <v>2</v>
      </c>
      <c r="DI245" s="32">
        <v>8</v>
      </c>
      <c r="DJ245" s="32">
        <v>5</v>
      </c>
      <c r="DK245" s="88">
        <f t="shared" si="342"/>
        <v>125</v>
      </c>
      <c r="DL245" s="32">
        <v>11</v>
      </c>
      <c r="DM245" s="32">
        <v>50</v>
      </c>
      <c r="DN245" s="32">
        <v>57</v>
      </c>
      <c r="DO245" s="32">
        <v>7</v>
      </c>
      <c r="DP245" s="32">
        <v>1</v>
      </c>
      <c r="DQ245" s="32">
        <v>1</v>
      </c>
      <c r="DR245" s="32">
        <v>1</v>
      </c>
      <c r="DS245" s="88">
        <f t="shared" si="343"/>
        <v>11</v>
      </c>
      <c r="DT245" s="32">
        <v>2</v>
      </c>
      <c r="DU245" s="32">
        <v>4</v>
      </c>
      <c r="DV245" s="32">
        <v>5</v>
      </c>
      <c r="DW245" s="32">
        <v>0</v>
      </c>
      <c r="EA245" s="88">
        <f t="shared" si="344"/>
        <v>0</v>
      </c>
      <c r="EI245" s="88">
        <f t="shared" si="345"/>
        <v>0</v>
      </c>
      <c r="EQ245" s="88">
        <f t="shared" si="346"/>
        <v>0</v>
      </c>
      <c r="EY245" s="88">
        <f t="shared" si="347"/>
        <v>0</v>
      </c>
      <c r="FG245" s="88">
        <f t="shared" si="348"/>
        <v>0</v>
      </c>
      <c r="FO245" s="88">
        <f t="shared" si="349"/>
        <v>0</v>
      </c>
      <c r="FW245" s="110">
        <f t="shared" si="350"/>
        <v>0</v>
      </c>
      <c r="GB245" s="110">
        <f t="shared" si="351"/>
        <v>0</v>
      </c>
      <c r="GC245" s="110">
        <f t="shared" si="352"/>
        <v>0</v>
      </c>
      <c r="GD245" s="110">
        <f t="shared" si="353"/>
        <v>0</v>
      </c>
      <c r="GE245" s="110">
        <f t="shared" si="354"/>
        <v>0</v>
      </c>
      <c r="GF245" s="110">
        <f t="shared" si="355"/>
        <v>0</v>
      </c>
      <c r="GG245" s="110">
        <f t="shared" si="356"/>
        <v>0</v>
      </c>
      <c r="GH245" s="110">
        <f t="shared" si="357"/>
        <v>0</v>
      </c>
      <c r="GI245" s="110">
        <f t="shared" si="358"/>
        <v>0</v>
      </c>
      <c r="GJ245" s="114">
        <f t="shared" si="322"/>
        <v>-0.18979744936234053</v>
      </c>
      <c r="GK245" s="90">
        <f t="shared" si="323"/>
        <v>-8.1081081081081086E-2</v>
      </c>
      <c r="GL245" s="2" t="s">
        <v>1985</v>
      </c>
      <c r="GM245" s="2" t="s">
        <v>1457</v>
      </c>
      <c r="GN245" s="2" t="s">
        <v>1998</v>
      </c>
      <c r="GO245" s="92" t="s">
        <v>1892</v>
      </c>
      <c r="GP245" s="2" t="s">
        <v>1750</v>
      </c>
      <c r="GQ245" s="2" t="s">
        <v>2272</v>
      </c>
      <c r="GR245" s="115">
        <v>72</v>
      </c>
      <c r="GS245" s="31">
        <f t="shared" si="359"/>
        <v>3</v>
      </c>
      <c r="GT245" s="31">
        <f t="shared" si="360"/>
        <v>6</v>
      </c>
      <c r="GU245" s="31">
        <f t="shared" si="361"/>
        <v>9</v>
      </c>
      <c r="GV245" s="31">
        <f t="shared" si="362"/>
        <v>136</v>
      </c>
      <c r="GW245" s="31">
        <f t="shared" si="363"/>
        <v>69</v>
      </c>
      <c r="GX245" s="31">
        <f t="shared" si="364"/>
        <v>123</v>
      </c>
    </row>
    <row r="246" spans="1:206" ht="15.75" hidden="1" customHeight="1" x14ac:dyDescent="0.25">
      <c r="A246" s="22" t="s">
        <v>1114</v>
      </c>
      <c r="B246" s="2" t="s">
        <v>226</v>
      </c>
      <c r="C246" s="116" t="s">
        <v>232</v>
      </c>
      <c r="D246" s="35" t="s">
        <v>226</v>
      </c>
      <c r="E246" s="117">
        <v>32</v>
      </c>
      <c r="F246" s="117">
        <v>119</v>
      </c>
      <c r="G246" s="117">
        <v>195</v>
      </c>
      <c r="H246" s="117">
        <v>346</v>
      </c>
      <c r="I246" s="95">
        <v>19</v>
      </c>
      <c r="J246" s="118">
        <v>29</v>
      </c>
      <c r="K246" s="118">
        <v>90</v>
      </c>
      <c r="L246" s="118">
        <v>195</v>
      </c>
      <c r="M246" s="118">
        <v>314</v>
      </c>
      <c r="N246" s="119">
        <v>55</v>
      </c>
      <c r="O246" s="119">
        <v>17</v>
      </c>
      <c r="P246" s="120">
        <v>272</v>
      </c>
      <c r="Q246" s="120">
        <v>313</v>
      </c>
      <c r="R246" s="120">
        <v>222</v>
      </c>
      <c r="S246" s="70">
        <f t="shared" si="305"/>
        <v>0.10661764705882353</v>
      </c>
      <c r="T246" s="70">
        <f t="shared" si="306"/>
        <v>0.28753993610223644</v>
      </c>
      <c r="U246" s="70">
        <f t="shared" si="307"/>
        <v>0.32094175960346966</v>
      </c>
      <c r="V246" s="70">
        <f t="shared" si="308"/>
        <v>0.42990654205607476</v>
      </c>
      <c r="W246" s="70">
        <f t="shared" si="309"/>
        <v>0.63063063063063063</v>
      </c>
      <c r="X246" s="121">
        <v>315</v>
      </c>
      <c r="Y246" s="121">
        <v>272</v>
      </c>
      <c r="Z246" s="121">
        <v>313</v>
      </c>
      <c r="AA246" s="121">
        <v>222</v>
      </c>
      <c r="AB246" s="121">
        <v>106</v>
      </c>
      <c r="AC246" s="121">
        <v>55</v>
      </c>
      <c r="AD246" s="17">
        <v>10</v>
      </c>
      <c r="AE246" s="17">
        <v>18</v>
      </c>
      <c r="AF246" s="100">
        <v>19</v>
      </c>
      <c r="AG246" s="101">
        <v>24</v>
      </c>
      <c r="AH246" s="101">
        <v>85</v>
      </c>
      <c r="AI246" s="101">
        <v>180</v>
      </c>
      <c r="AJ246" s="101">
        <v>11</v>
      </c>
      <c r="AK246" s="101">
        <f t="shared" si="310"/>
        <v>300</v>
      </c>
      <c r="AL246" s="101">
        <f t="shared" si="311"/>
        <v>54</v>
      </c>
      <c r="AM246" s="101">
        <v>65</v>
      </c>
      <c r="AN246" s="102">
        <v>9</v>
      </c>
      <c r="AO246" s="103">
        <v>28</v>
      </c>
      <c r="AP246" s="74">
        <f t="shared" si="312"/>
        <v>8.8235294117647065E-2</v>
      </c>
      <c r="AQ246" s="74">
        <f t="shared" si="313"/>
        <v>0.27156549520766771</v>
      </c>
      <c r="AR246" s="104">
        <f t="shared" si="314"/>
        <v>0.29120198265179675</v>
      </c>
      <c r="AS246" s="104">
        <f t="shared" si="315"/>
        <v>0.39439252336448599</v>
      </c>
      <c r="AT246" s="104">
        <f t="shared" si="316"/>
        <v>0.56756756756756754</v>
      </c>
      <c r="AU246" s="105">
        <v>255</v>
      </c>
      <c r="AV246" s="105">
        <v>349</v>
      </c>
      <c r="AW246" s="105">
        <v>254</v>
      </c>
      <c r="AX246" s="100">
        <v>21</v>
      </c>
      <c r="AY246" s="106">
        <v>287</v>
      </c>
      <c r="AZ246" s="106">
        <v>26</v>
      </c>
      <c r="BA246" s="106">
        <v>86</v>
      </c>
      <c r="BB246" s="106">
        <v>166</v>
      </c>
      <c r="BC246" s="106">
        <v>9</v>
      </c>
      <c r="BD246" s="107">
        <v>44</v>
      </c>
      <c r="BE246" s="108">
        <v>12</v>
      </c>
      <c r="BF246" s="82">
        <f t="shared" si="317"/>
        <v>0.10236220472440945</v>
      </c>
      <c r="BG246" s="82">
        <f t="shared" si="318"/>
        <v>0.24641833810888253</v>
      </c>
      <c r="BH246" s="83">
        <f t="shared" si="319"/>
        <v>0.27272727272727271</v>
      </c>
      <c r="BI246" s="83">
        <f t="shared" si="320"/>
        <v>0.3443708609271523</v>
      </c>
      <c r="BJ246" s="83">
        <f t="shared" si="321"/>
        <v>0.47843137254901963</v>
      </c>
      <c r="BK246" s="2">
        <v>269</v>
      </c>
      <c r="BL246" s="2">
        <v>345</v>
      </c>
      <c r="BM246" s="2">
        <v>260</v>
      </c>
      <c r="BN246" s="2">
        <v>177</v>
      </c>
      <c r="BO246" s="2">
        <v>76</v>
      </c>
      <c r="BP246" s="2">
        <v>80</v>
      </c>
      <c r="BQ246" s="109">
        <v>13</v>
      </c>
      <c r="BR246" s="109">
        <v>22</v>
      </c>
      <c r="BS246" s="110">
        <v>23</v>
      </c>
      <c r="BT246" s="109">
        <v>46</v>
      </c>
      <c r="BU246" s="109">
        <v>98</v>
      </c>
      <c r="BV246" s="109">
        <v>207</v>
      </c>
      <c r="BW246" s="109">
        <v>8</v>
      </c>
      <c r="BX246" s="84">
        <f t="shared" si="325"/>
        <v>359</v>
      </c>
      <c r="BY246" s="111">
        <v>15</v>
      </c>
      <c r="BZ246" s="109">
        <v>58</v>
      </c>
      <c r="CA246" s="109">
        <v>8</v>
      </c>
      <c r="CB246" s="2">
        <v>22</v>
      </c>
      <c r="CC246" s="112">
        <f t="shared" si="326"/>
        <v>0.17100371747211895</v>
      </c>
      <c r="CD246" s="112">
        <f t="shared" si="327"/>
        <v>0.28405797101449276</v>
      </c>
      <c r="CE246" s="112">
        <f t="shared" si="328"/>
        <v>0.33524027459954231</v>
      </c>
      <c r="CF246" s="112">
        <f t="shared" si="329"/>
        <v>0.40826446280991735</v>
      </c>
      <c r="CG246" s="112">
        <f t="shared" si="330"/>
        <v>0.57307692307692304</v>
      </c>
      <c r="CH246" s="87">
        <f t="shared" si="331"/>
        <v>111</v>
      </c>
      <c r="CI246" s="31">
        <f t="shared" si="332"/>
        <v>107</v>
      </c>
      <c r="CJ246" s="31">
        <f t="shared" si="333"/>
        <v>0</v>
      </c>
      <c r="CK246" s="31">
        <f t="shared" si="334"/>
        <v>0</v>
      </c>
      <c r="CL246" s="31">
        <f t="shared" si="335"/>
        <v>0</v>
      </c>
      <c r="CM246" s="113">
        <f t="shared" si="336"/>
        <v>0</v>
      </c>
      <c r="CN246" s="31">
        <f t="shared" si="337"/>
        <v>0</v>
      </c>
      <c r="CO246" s="31">
        <f t="shared" si="338"/>
        <v>0</v>
      </c>
      <c r="CP246" s="31">
        <f t="shared" si="339"/>
        <v>0</v>
      </c>
      <c r="CQ246" s="31">
        <f t="shared" si="340"/>
        <v>0</v>
      </c>
      <c r="CU246" s="88">
        <f t="shared" si="324"/>
        <v>0</v>
      </c>
      <c r="DC246" s="88">
        <f t="shared" si="341"/>
        <v>0</v>
      </c>
      <c r="DH246" s="32">
        <v>1</v>
      </c>
      <c r="DI246" s="32">
        <v>6</v>
      </c>
      <c r="DJ246" s="32">
        <v>5</v>
      </c>
      <c r="DK246" s="88">
        <f t="shared" si="342"/>
        <v>109</v>
      </c>
      <c r="DL246" s="32">
        <v>25</v>
      </c>
      <c r="DM246" s="32">
        <v>39</v>
      </c>
      <c r="DN246" s="32">
        <v>42</v>
      </c>
      <c r="DO246" s="32">
        <v>3</v>
      </c>
      <c r="DP246" s="32">
        <v>9</v>
      </c>
      <c r="DQ246" s="32">
        <v>12</v>
      </c>
      <c r="DR246" s="32">
        <v>11</v>
      </c>
      <c r="DS246" s="88">
        <f t="shared" si="343"/>
        <v>199</v>
      </c>
      <c r="DT246" s="32">
        <v>11</v>
      </c>
      <c r="DU246" s="32">
        <v>37</v>
      </c>
      <c r="DV246" s="32">
        <v>146</v>
      </c>
      <c r="DW246" s="32">
        <v>5</v>
      </c>
      <c r="DX246" s="32">
        <v>1</v>
      </c>
      <c r="DY246" s="32">
        <v>1</v>
      </c>
      <c r="DZ246" s="32">
        <v>2</v>
      </c>
      <c r="EA246" s="88">
        <f t="shared" si="344"/>
        <v>23</v>
      </c>
      <c r="EB246" s="32">
        <v>8</v>
      </c>
      <c r="EC246" s="32">
        <v>12</v>
      </c>
      <c r="ED246" s="32">
        <v>3</v>
      </c>
      <c r="EF246" s="32">
        <v>1</v>
      </c>
      <c r="EG246" s="32">
        <v>1</v>
      </c>
      <c r="EH246" s="32">
        <v>3</v>
      </c>
      <c r="EI246" s="88">
        <f t="shared" si="345"/>
        <v>12</v>
      </c>
      <c r="EJ246" s="32">
        <v>2</v>
      </c>
      <c r="EK246" s="32">
        <v>4</v>
      </c>
      <c r="EL246" s="32">
        <v>6</v>
      </c>
      <c r="EM246" s="32">
        <v>0</v>
      </c>
      <c r="EQ246" s="88">
        <f t="shared" si="346"/>
        <v>0</v>
      </c>
      <c r="EV246" s="32">
        <v>1</v>
      </c>
      <c r="EW246" s="32">
        <v>2</v>
      </c>
      <c r="EX246" s="32">
        <v>2</v>
      </c>
      <c r="EY246" s="88">
        <f t="shared" si="347"/>
        <v>16</v>
      </c>
      <c r="EZ246" s="32">
        <v>0</v>
      </c>
      <c r="FA246" s="32">
        <v>6</v>
      </c>
      <c r="FB246" s="32">
        <v>10</v>
      </c>
      <c r="FC246" s="32">
        <v>0</v>
      </c>
      <c r="FG246" s="88">
        <f t="shared" si="348"/>
        <v>0</v>
      </c>
      <c r="FO246" s="88">
        <f t="shared" si="349"/>
        <v>0</v>
      </c>
      <c r="FW246" s="110">
        <f t="shared" si="350"/>
        <v>0</v>
      </c>
      <c r="GB246" s="110">
        <f t="shared" si="351"/>
        <v>1</v>
      </c>
      <c r="GC246" s="110">
        <f t="shared" si="352"/>
        <v>2</v>
      </c>
      <c r="GD246" s="110">
        <f t="shared" si="353"/>
        <v>2</v>
      </c>
      <c r="GE246" s="110">
        <f t="shared" si="354"/>
        <v>16</v>
      </c>
      <c r="GF246" s="110">
        <f t="shared" si="355"/>
        <v>0</v>
      </c>
      <c r="GG246" s="110">
        <f t="shared" si="356"/>
        <v>6</v>
      </c>
      <c r="GH246" s="110">
        <f t="shared" si="357"/>
        <v>10</v>
      </c>
      <c r="GI246" s="110">
        <f t="shared" si="358"/>
        <v>0</v>
      </c>
      <c r="GJ246" s="114">
        <f t="shared" si="322"/>
        <v>-9.1263736263736323E-2</v>
      </c>
      <c r="GK246" s="90">
        <f t="shared" si="323"/>
        <v>0.25087108013937282</v>
      </c>
      <c r="GL246" s="2" t="s">
        <v>1875</v>
      </c>
      <c r="GM246" s="2" t="s">
        <v>1723</v>
      </c>
      <c r="GN246" s="92" t="s">
        <v>1876</v>
      </c>
      <c r="GO246" s="92" t="s">
        <v>1877</v>
      </c>
      <c r="GP246" s="2" t="s">
        <v>1878</v>
      </c>
      <c r="GQ246" s="2" t="s">
        <v>1879</v>
      </c>
      <c r="GR246" s="115">
        <v>356</v>
      </c>
      <c r="GS246" s="31">
        <f t="shared" si="359"/>
        <v>11</v>
      </c>
      <c r="GT246" s="31">
        <f t="shared" si="360"/>
        <v>18</v>
      </c>
      <c r="GU246" s="31">
        <f t="shared" si="361"/>
        <v>19</v>
      </c>
      <c r="GV246" s="31">
        <f t="shared" si="362"/>
        <v>331</v>
      </c>
      <c r="GW246" s="31">
        <f t="shared" si="363"/>
        <v>199</v>
      </c>
      <c r="GX246" s="31">
        <f t="shared" si="364"/>
        <v>287</v>
      </c>
    </row>
    <row r="247" spans="1:206" ht="15.75" hidden="1" customHeight="1" x14ac:dyDescent="0.25">
      <c r="A247" s="22" t="s">
        <v>1114</v>
      </c>
      <c r="B247" s="2" t="s">
        <v>226</v>
      </c>
      <c r="C247" s="116" t="s">
        <v>233</v>
      </c>
      <c r="D247" s="35" t="s">
        <v>226</v>
      </c>
      <c r="E247" s="117">
        <v>42</v>
      </c>
      <c r="F247" s="117">
        <v>153</v>
      </c>
      <c r="G247" s="117">
        <v>291</v>
      </c>
      <c r="H247" s="117">
        <v>486</v>
      </c>
      <c r="I247" s="95">
        <v>28</v>
      </c>
      <c r="J247" s="118">
        <v>42</v>
      </c>
      <c r="K247" s="118">
        <v>135</v>
      </c>
      <c r="L247" s="118">
        <v>333</v>
      </c>
      <c r="M247" s="118">
        <v>510</v>
      </c>
      <c r="N247" s="119">
        <v>87</v>
      </c>
      <c r="O247" s="119">
        <v>10</v>
      </c>
      <c r="P247" s="120">
        <v>359</v>
      </c>
      <c r="Q247" s="120">
        <v>413</v>
      </c>
      <c r="R247" s="120">
        <v>331</v>
      </c>
      <c r="S247" s="70">
        <f t="shared" si="305"/>
        <v>0.11699164345403899</v>
      </c>
      <c r="T247" s="70">
        <f t="shared" si="306"/>
        <v>0.32687651331719131</v>
      </c>
      <c r="U247" s="70">
        <f t="shared" si="307"/>
        <v>0.38349954669084313</v>
      </c>
      <c r="V247" s="70">
        <f t="shared" si="308"/>
        <v>0.51209677419354838</v>
      </c>
      <c r="W247" s="70">
        <f t="shared" si="309"/>
        <v>0.74320241691842903</v>
      </c>
      <c r="X247" s="121">
        <v>431</v>
      </c>
      <c r="Y247" s="121">
        <v>359</v>
      </c>
      <c r="Z247" s="121">
        <v>413</v>
      </c>
      <c r="AA247" s="121">
        <v>331</v>
      </c>
      <c r="AB247" s="121">
        <v>113</v>
      </c>
      <c r="AC247" s="121">
        <v>98</v>
      </c>
      <c r="AD247" s="17">
        <v>12</v>
      </c>
      <c r="AE247" s="17">
        <v>18</v>
      </c>
      <c r="AF247" s="100">
        <v>26</v>
      </c>
      <c r="AG247" s="101">
        <v>43</v>
      </c>
      <c r="AH247" s="101">
        <v>138</v>
      </c>
      <c r="AI247" s="101">
        <v>304</v>
      </c>
      <c r="AJ247" s="101">
        <v>16</v>
      </c>
      <c r="AK247" s="101">
        <f t="shared" si="310"/>
        <v>501</v>
      </c>
      <c r="AL247" s="101">
        <f t="shared" si="311"/>
        <v>73</v>
      </c>
      <c r="AM247" s="101">
        <v>89</v>
      </c>
      <c r="AN247" s="102">
        <v>12</v>
      </c>
      <c r="AO247" s="103">
        <v>20</v>
      </c>
      <c r="AP247" s="74">
        <f t="shared" si="312"/>
        <v>0.11977715877437325</v>
      </c>
      <c r="AQ247" s="74">
        <f t="shared" si="313"/>
        <v>0.33414043583535108</v>
      </c>
      <c r="AR247" s="104">
        <f t="shared" si="314"/>
        <v>0.37352674524025387</v>
      </c>
      <c r="AS247" s="104">
        <f t="shared" si="315"/>
        <v>0.49596774193548387</v>
      </c>
      <c r="AT247" s="104">
        <f t="shared" si="316"/>
        <v>0.69788519637462232</v>
      </c>
      <c r="AU247" s="105">
        <v>343</v>
      </c>
      <c r="AV247" s="105">
        <v>449</v>
      </c>
      <c r="AW247" s="105">
        <v>352</v>
      </c>
      <c r="AX247" s="100">
        <v>30</v>
      </c>
      <c r="AY247" s="106">
        <v>546</v>
      </c>
      <c r="AZ247" s="106">
        <v>71</v>
      </c>
      <c r="BA247" s="106">
        <v>168</v>
      </c>
      <c r="BB247" s="106">
        <v>284</v>
      </c>
      <c r="BC247" s="106">
        <v>23</v>
      </c>
      <c r="BD247" s="107">
        <v>66</v>
      </c>
      <c r="BE247" s="108">
        <v>11</v>
      </c>
      <c r="BF247" s="82">
        <f t="shared" si="317"/>
        <v>0.20170454545454544</v>
      </c>
      <c r="BG247" s="82">
        <f t="shared" si="318"/>
        <v>0.37416481069042318</v>
      </c>
      <c r="BH247" s="83">
        <f t="shared" si="319"/>
        <v>0.39947552447552448</v>
      </c>
      <c r="BI247" s="83">
        <f t="shared" si="320"/>
        <v>0.48737373737373735</v>
      </c>
      <c r="BJ247" s="83">
        <f t="shared" si="321"/>
        <v>0.63556851311953355</v>
      </c>
      <c r="BK247" s="2">
        <v>338</v>
      </c>
      <c r="BL247" s="2">
        <v>477</v>
      </c>
      <c r="BM247" s="2">
        <v>339</v>
      </c>
      <c r="BN247" s="2">
        <v>236</v>
      </c>
      <c r="BO247" s="2">
        <v>120</v>
      </c>
      <c r="BP247" s="2">
        <v>90</v>
      </c>
      <c r="BQ247" s="109">
        <v>12</v>
      </c>
      <c r="BR247" s="109">
        <v>31</v>
      </c>
      <c r="BS247" s="110">
        <v>24</v>
      </c>
      <c r="BT247" s="109">
        <v>79</v>
      </c>
      <c r="BU247" s="109">
        <v>189</v>
      </c>
      <c r="BV247" s="109">
        <v>330</v>
      </c>
      <c r="BW247" s="109">
        <v>30</v>
      </c>
      <c r="BX247" s="84">
        <f t="shared" si="325"/>
        <v>628</v>
      </c>
      <c r="BY247" s="111">
        <v>4</v>
      </c>
      <c r="BZ247" s="109">
        <v>84</v>
      </c>
      <c r="CA247" s="109">
        <v>30</v>
      </c>
      <c r="CB247" s="2">
        <v>24</v>
      </c>
      <c r="CC247" s="112">
        <f t="shared" si="326"/>
        <v>0.23372781065088757</v>
      </c>
      <c r="CD247" s="112">
        <f t="shared" si="327"/>
        <v>0.39622641509433965</v>
      </c>
      <c r="CE247" s="112">
        <f t="shared" si="328"/>
        <v>0.44540727902946275</v>
      </c>
      <c r="CF247" s="112">
        <f t="shared" si="329"/>
        <v>0.53308823529411764</v>
      </c>
      <c r="CG247" s="112">
        <f t="shared" si="330"/>
        <v>0.72566371681415931</v>
      </c>
      <c r="CH247" s="87">
        <f t="shared" si="331"/>
        <v>93</v>
      </c>
      <c r="CI247" s="31">
        <f t="shared" si="332"/>
        <v>105</v>
      </c>
      <c r="CJ247" s="31">
        <f t="shared" si="333"/>
        <v>0</v>
      </c>
      <c r="CK247" s="31">
        <f t="shared" si="334"/>
        <v>0</v>
      </c>
      <c r="CL247" s="31">
        <f t="shared" si="335"/>
        <v>0</v>
      </c>
      <c r="CM247" s="113">
        <f t="shared" si="336"/>
        <v>0</v>
      </c>
      <c r="CN247" s="31">
        <f t="shared" si="337"/>
        <v>0</v>
      </c>
      <c r="CO247" s="31">
        <f t="shared" si="338"/>
        <v>0</v>
      </c>
      <c r="CP247" s="31">
        <f t="shared" si="339"/>
        <v>0</v>
      </c>
      <c r="CQ247" s="31">
        <f t="shared" si="340"/>
        <v>0</v>
      </c>
      <c r="CU247" s="88">
        <f t="shared" si="324"/>
        <v>0</v>
      </c>
      <c r="DC247" s="88">
        <f t="shared" si="341"/>
        <v>0</v>
      </c>
      <c r="DH247" s="32">
        <v>1</v>
      </c>
      <c r="DI247" s="32">
        <v>8</v>
      </c>
      <c r="DJ247" s="32">
        <v>4</v>
      </c>
      <c r="DK247" s="88">
        <f t="shared" si="342"/>
        <v>161</v>
      </c>
      <c r="DL247" s="32">
        <v>42</v>
      </c>
      <c r="DM247" s="32">
        <v>74</v>
      </c>
      <c r="DN247" s="32">
        <v>42</v>
      </c>
      <c r="DO247" s="32">
        <v>3</v>
      </c>
      <c r="DP247" s="32">
        <v>9</v>
      </c>
      <c r="DQ247" s="32">
        <v>17</v>
      </c>
      <c r="DR247" s="32">
        <v>13</v>
      </c>
      <c r="DS247" s="88">
        <f t="shared" si="343"/>
        <v>357</v>
      </c>
      <c r="DT247" s="32">
        <v>9</v>
      </c>
      <c r="DU247" s="32">
        <v>68</v>
      </c>
      <c r="DV247" s="32">
        <v>255</v>
      </c>
      <c r="DW247" s="32">
        <v>25</v>
      </c>
      <c r="DX247" s="32">
        <v>1</v>
      </c>
      <c r="DY247" s="32">
        <v>5</v>
      </c>
      <c r="DZ247" s="32">
        <v>4</v>
      </c>
      <c r="EA247" s="88">
        <f t="shared" si="344"/>
        <v>88</v>
      </c>
      <c r="EB247" s="32">
        <v>19</v>
      </c>
      <c r="EC247" s="32">
        <v>36</v>
      </c>
      <c r="ED247" s="32">
        <v>31</v>
      </c>
      <c r="EE247" s="32">
        <v>2</v>
      </c>
      <c r="EF247" s="32">
        <v>1</v>
      </c>
      <c r="EG247" s="32">
        <v>1</v>
      </c>
      <c r="EH247" s="32">
        <v>3</v>
      </c>
      <c r="EI247" s="88">
        <f t="shared" si="345"/>
        <v>22</v>
      </c>
      <c r="EJ247" s="32">
        <v>9</v>
      </c>
      <c r="EK247" s="32">
        <v>11</v>
      </c>
      <c r="EL247" s="32">
        <v>2</v>
      </c>
      <c r="EM247" s="32">
        <v>0</v>
      </c>
      <c r="EQ247" s="88">
        <f t="shared" si="346"/>
        <v>0</v>
      </c>
      <c r="EY247" s="88">
        <f t="shared" si="347"/>
        <v>0</v>
      </c>
      <c r="FG247" s="88">
        <f t="shared" si="348"/>
        <v>0</v>
      </c>
      <c r="FO247" s="88">
        <f t="shared" si="349"/>
        <v>0</v>
      </c>
      <c r="FW247" s="110">
        <f t="shared" si="350"/>
        <v>0</v>
      </c>
      <c r="GB247" s="110">
        <f t="shared" si="351"/>
        <v>0</v>
      </c>
      <c r="GC247" s="110">
        <f t="shared" si="352"/>
        <v>0</v>
      </c>
      <c r="GD247" s="110">
        <f t="shared" si="353"/>
        <v>0</v>
      </c>
      <c r="GE247" s="110">
        <f t="shared" si="354"/>
        <v>0</v>
      </c>
      <c r="GF247" s="110">
        <f t="shared" si="355"/>
        <v>0</v>
      </c>
      <c r="GG247" s="110">
        <f t="shared" si="356"/>
        <v>0</v>
      </c>
      <c r="GH247" s="110">
        <f t="shared" si="357"/>
        <v>0</v>
      </c>
      <c r="GI247" s="110">
        <f t="shared" si="358"/>
        <v>0</v>
      </c>
      <c r="GJ247" s="114">
        <f t="shared" si="322"/>
        <v>-2.3598820058997064E-2</v>
      </c>
      <c r="GK247" s="90">
        <f t="shared" si="323"/>
        <v>0.15018315018315018</v>
      </c>
      <c r="GL247" s="2" t="s">
        <v>1911</v>
      </c>
      <c r="GM247" s="92" t="s">
        <v>1538</v>
      </c>
      <c r="GN247" s="92" t="s">
        <v>1888</v>
      </c>
      <c r="GO247" s="92" t="s">
        <v>2052</v>
      </c>
      <c r="GP247" s="2" t="s">
        <v>1577</v>
      </c>
      <c r="GQ247" s="2" t="s">
        <v>1701</v>
      </c>
      <c r="GR247" s="115">
        <v>447</v>
      </c>
      <c r="GS247" s="31">
        <f t="shared" si="359"/>
        <v>11</v>
      </c>
      <c r="GT247" s="31">
        <f t="shared" si="360"/>
        <v>21</v>
      </c>
      <c r="GU247" s="31">
        <f t="shared" si="361"/>
        <v>30</v>
      </c>
      <c r="GV247" s="31">
        <f t="shared" si="362"/>
        <v>606</v>
      </c>
      <c r="GW247" s="31">
        <f t="shared" si="363"/>
        <v>358</v>
      </c>
      <c r="GX247" s="31">
        <f t="shared" si="364"/>
        <v>536</v>
      </c>
    </row>
    <row r="248" spans="1:206" ht="15.75" hidden="1" customHeight="1" x14ac:dyDescent="0.25">
      <c r="A248" s="22" t="s">
        <v>1114</v>
      </c>
      <c r="B248" s="2" t="s">
        <v>226</v>
      </c>
      <c r="C248" s="116" t="s">
        <v>234</v>
      </c>
      <c r="D248" s="35" t="s">
        <v>226</v>
      </c>
      <c r="E248" s="117">
        <v>17</v>
      </c>
      <c r="F248" s="117">
        <v>45</v>
      </c>
      <c r="G248" s="117">
        <v>42</v>
      </c>
      <c r="H248" s="117">
        <v>104</v>
      </c>
      <c r="I248" s="95">
        <v>8</v>
      </c>
      <c r="J248" s="118">
        <v>19</v>
      </c>
      <c r="K248" s="118">
        <v>54</v>
      </c>
      <c r="L248" s="118">
        <v>70</v>
      </c>
      <c r="M248" s="118">
        <v>143</v>
      </c>
      <c r="N248" s="119">
        <v>19</v>
      </c>
      <c r="O248" s="119">
        <v>6</v>
      </c>
      <c r="P248" s="120">
        <v>86</v>
      </c>
      <c r="Q248" s="120">
        <v>117</v>
      </c>
      <c r="R248" s="120">
        <v>80</v>
      </c>
      <c r="S248" s="70">
        <f t="shared" si="305"/>
        <v>0.22093023255813954</v>
      </c>
      <c r="T248" s="70">
        <f t="shared" si="306"/>
        <v>0.46153846153846156</v>
      </c>
      <c r="U248" s="70">
        <f t="shared" si="307"/>
        <v>0.43816254416961131</v>
      </c>
      <c r="V248" s="70">
        <f t="shared" si="308"/>
        <v>0.53299492385786806</v>
      </c>
      <c r="W248" s="70">
        <f t="shared" si="309"/>
        <v>0.63749999999999996</v>
      </c>
      <c r="X248" s="121">
        <v>108</v>
      </c>
      <c r="Y248" s="121">
        <v>86</v>
      </c>
      <c r="Z248" s="121">
        <v>117</v>
      </c>
      <c r="AA248" s="121">
        <v>80</v>
      </c>
      <c r="AB248" s="121">
        <v>27</v>
      </c>
      <c r="AC248" s="121">
        <v>26</v>
      </c>
      <c r="AD248" s="17">
        <v>3</v>
      </c>
      <c r="AE248" s="17">
        <v>5</v>
      </c>
      <c r="AF248" s="100">
        <v>8</v>
      </c>
      <c r="AG248" s="101">
        <v>17</v>
      </c>
      <c r="AH248" s="101">
        <v>50</v>
      </c>
      <c r="AI248" s="101">
        <v>74</v>
      </c>
      <c r="AJ248" s="101">
        <v>3</v>
      </c>
      <c r="AK248" s="101">
        <f t="shared" si="310"/>
        <v>144</v>
      </c>
      <c r="AL248" s="101">
        <f t="shared" si="311"/>
        <v>13</v>
      </c>
      <c r="AM248" s="101">
        <v>16</v>
      </c>
      <c r="AN248" s="102">
        <v>1</v>
      </c>
      <c r="AO248" s="103">
        <v>11</v>
      </c>
      <c r="AP248" s="74">
        <f t="shared" si="312"/>
        <v>0.19767441860465115</v>
      </c>
      <c r="AQ248" s="74">
        <f t="shared" si="313"/>
        <v>0.42735042735042733</v>
      </c>
      <c r="AR248" s="104">
        <f t="shared" si="314"/>
        <v>0.45229681978798586</v>
      </c>
      <c r="AS248" s="104">
        <f t="shared" si="315"/>
        <v>0.56345177664974622</v>
      </c>
      <c r="AT248" s="104">
        <f t="shared" si="316"/>
        <v>0.76249999999999996</v>
      </c>
      <c r="AU248" s="105">
        <v>82</v>
      </c>
      <c r="AV248" s="105">
        <v>103</v>
      </c>
      <c r="AW248" s="105">
        <v>102</v>
      </c>
      <c r="AX248" s="100">
        <v>9</v>
      </c>
      <c r="AY248" s="106">
        <v>164</v>
      </c>
      <c r="AZ248" s="106">
        <v>30</v>
      </c>
      <c r="BA248" s="106">
        <v>51</v>
      </c>
      <c r="BB248" s="106">
        <v>81</v>
      </c>
      <c r="BC248" s="106">
        <v>2</v>
      </c>
      <c r="BD248" s="107">
        <v>23</v>
      </c>
      <c r="BE248" s="108">
        <v>4</v>
      </c>
      <c r="BF248" s="82">
        <f t="shared" si="317"/>
        <v>0.29411764705882354</v>
      </c>
      <c r="BG248" s="82">
        <f t="shared" si="318"/>
        <v>0.49514563106796117</v>
      </c>
      <c r="BH248" s="83">
        <f t="shared" si="319"/>
        <v>0.48432055749128922</v>
      </c>
      <c r="BI248" s="83">
        <f t="shared" si="320"/>
        <v>0.58918918918918917</v>
      </c>
      <c r="BJ248" s="83">
        <f t="shared" si="321"/>
        <v>0.70731707317073167</v>
      </c>
      <c r="BK248" s="2">
        <v>94</v>
      </c>
      <c r="BL248" s="2">
        <v>104</v>
      </c>
      <c r="BM248" s="2">
        <v>101</v>
      </c>
      <c r="BN248" s="2">
        <v>77</v>
      </c>
      <c r="BO248" s="2">
        <v>25</v>
      </c>
      <c r="BP248" s="2">
        <v>14</v>
      </c>
      <c r="BQ248" s="109">
        <v>4</v>
      </c>
      <c r="BR248" s="109">
        <v>11</v>
      </c>
      <c r="BS248" s="110">
        <v>7</v>
      </c>
      <c r="BT248" s="109">
        <v>21</v>
      </c>
      <c r="BU248" s="109">
        <v>64</v>
      </c>
      <c r="BV248" s="109">
        <v>87</v>
      </c>
      <c r="BW248" s="109">
        <v>5</v>
      </c>
      <c r="BX248" s="84">
        <f t="shared" si="325"/>
        <v>177</v>
      </c>
      <c r="BY248" s="111">
        <v>1</v>
      </c>
      <c r="BZ248" s="109">
        <v>11</v>
      </c>
      <c r="CA248" s="109">
        <v>5</v>
      </c>
      <c r="CB248" s="2">
        <v>5</v>
      </c>
      <c r="CC248" s="112">
        <f t="shared" si="326"/>
        <v>0.22340425531914893</v>
      </c>
      <c r="CD248" s="112">
        <f t="shared" si="327"/>
        <v>0.61538461538461542</v>
      </c>
      <c r="CE248" s="112">
        <f t="shared" si="328"/>
        <v>0.53846153846153844</v>
      </c>
      <c r="CF248" s="112">
        <f t="shared" si="329"/>
        <v>0.68292682926829273</v>
      </c>
      <c r="CG248" s="112">
        <f t="shared" si="330"/>
        <v>0.75247524752475248</v>
      </c>
      <c r="CH248" s="87">
        <f t="shared" si="331"/>
        <v>25</v>
      </c>
      <c r="CI248" s="31">
        <f t="shared" si="332"/>
        <v>34</v>
      </c>
      <c r="CJ248" s="31">
        <f t="shared" si="333"/>
        <v>1</v>
      </c>
      <c r="CK248" s="31">
        <f t="shared" si="334"/>
        <v>1</v>
      </c>
      <c r="CL248" s="31">
        <f t="shared" si="335"/>
        <v>1</v>
      </c>
      <c r="CM248" s="113">
        <f t="shared" si="336"/>
        <v>3</v>
      </c>
      <c r="CN248" s="31">
        <f t="shared" si="337"/>
        <v>0</v>
      </c>
      <c r="CO248" s="31">
        <f t="shared" si="338"/>
        <v>2</v>
      </c>
      <c r="CP248" s="31">
        <f t="shared" si="339"/>
        <v>1</v>
      </c>
      <c r="CQ248" s="31">
        <f t="shared" si="340"/>
        <v>0</v>
      </c>
      <c r="CU248" s="88">
        <f t="shared" si="324"/>
        <v>0</v>
      </c>
      <c r="CZ248" s="32">
        <v>1</v>
      </c>
      <c r="DA248" s="32">
        <v>1</v>
      </c>
      <c r="DB248" s="32">
        <v>1</v>
      </c>
      <c r="DC248" s="88">
        <f t="shared" si="341"/>
        <v>3</v>
      </c>
      <c r="DD248" s="32">
        <v>0</v>
      </c>
      <c r="DE248" s="32">
        <v>2</v>
      </c>
      <c r="DF248" s="32">
        <v>1</v>
      </c>
      <c r="DG248" s="32">
        <v>0</v>
      </c>
      <c r="DH248" s="32">
        <v>1</v>
      </c>
      <c r="DI248" s="32">
        <v>8</v>
      </c>
      <c r="DJ248" s="32">
        <v>4</v>
      </c>
      <c r="DK248" s="88">
        <f t="shared" si="342"/>
        <v>152</v>
      </c>
      <c r="DL248" s="32">
        <v>21</v>
      </c>
      <c r="DM248" s="32">
        <v>53</v>
      </c>
      <c r="DN248" s="32">
        <v>74</v>
      </c>
      <c r="DO248" s="32">
        <v>4</v>
      </c>
      <c r="DP248" s="32">
        <v>2</v>
      </c>
      <c r="DQ248" s="32">
        <v>2</v>
      </c>
      <c r="DR248" s="32">
        <v>2</v>
      </c>
      <c r="DS248" s="88">
        <f t="shared" si="343"/>
        <v>22</v>
      </c>
      <c r="DT248" s="32">
        <v>0</v>
      </c>
      <c r="DU248" s="32">
        <v>9</v>
      </c>
      <c r="DV248" s="32">
        <v>12</v>
      </c>
      <c r="DW248" s="32">
        <v>1</v>
      </c>
      <c r="EA248" s="88">
        <f t="shared" si="344"/>
        <v>0</v>
      </c>
      <c r="EI248" s="88">
        <f t="shared" si="345"/>
        <v>0</v>
      </c>
      <c r="EQ248" s="88">
        <f t="shared" si="346"/>
        <v>0</v>
      </c>
      <c r="EY248" s="88">
        <f t="shared" si="347"/>
        <v>0</v>
      </c>
      <c r="FG248" s="88">
        <f t="shared" si="348"/>
        <v>0</v>
      </c>
      <c r="FO248" s="88">
        <f t="shared" si="349"/>
        <v>0</v>
      </c>
      <c r="FW248" s="110">
        <f t="shared" si="350"/>
        <v>0</v>
      </c>
      <c r="GB248" s="110">
        <f t="shared" si="351"/>
        <v>0</v>
      </c>
      <c r="GC248" s="110">
        <f t="shared" si="352"/>
        <v>0</v>
      </c>
      <c r="GD248" s="110">
        <f t="shared" si="353"/>
        <v>0</v>
      </c>
      <c r="GE248" s="110">
        <f t="shared" si="354"/>
        <v>0</v>
      </c>
      <c r="GF248" s="110">
        <f t="shared" si="355"/>
        <v>0</v>
      </c>
      <c r="GG248" s="110">
        <f t="shared" si="356"/>
        <v>0</v>
      </c>
      <c r="GH248" s="110">
        <f t="shared" si="357"/>
        <v>0</v>
      </c>
      <c r="GI248" s="110">
        <f t="shared" si="358"/>
        <v>0</v>
      </c>
      <c r="GJ248" s="114">
        <f t="shared" si="322"/>
        <v>0.18035332945059221</v>
      </c>
      <c r="GK248" s="90">
        <f t="shared" si="323"/>
        <v>7.926829268292683E-2</v>
      </c>
      <c r="GL248" s="2" t="s">
        <v>1873</v>
      </c>
      <c r="GM248" s="92" t="s">
        <v>1720</v>
      </c>
      <c r="GN248" s="92" t="s">
        <v>1841</v>
      </c>
      <c r="GO248" s="92" t="s">
        <v>1857</v>
      </c>
      <c r="GP248" s="92" t="s">
        <v>2152</v>
      </c>
      <c r="GQ248" s="2" t="s">
        <v>2302</v>
      </c>
      <c r="GR248" s="115">
        <v>108</v>
      </c>
      <c r="GS248" s="31">
        <f t="shared" si="359"/>
        <v>3</v>
      </c>
      <c r="GT248" s="31">
        <f t="shared" si="360"/>
        <v>6</v>
      </c>
      <c r="GU248" s="31">
        <f t="shared" si="361"/>
        <v>10</v>
      </c>
      <c r="GV248" s="31">
        <f t="shared" si="362"/>
        <v>174</v>
      </c>
      <c r="GW248" s="31">
        <f t="shared" si="363"/>
        <v>91</v>
      </c>
      <c r="GX248" s="31">
        <f t="shared" si="364"/>
        <v>153</v>
      </c>
    </row>
    <row r="249" spans="1:206" ht="15.75" hidden="1" customHeight="1" x14ac:dyDescent="0.25">
      <c r="A249" s="22" t="s">
        <v>1114</v>
      </c>
      <c r="B249" s="2" t="s">
        <v>226</v>
      </c>
      <c r="C249" s="116" t="s">
        <v>235</v>
      </c>
      <c r="D249" s="35" t="s">
        <v>226</v>
      </c>
      <c r="E249" s="117">
        <v>8</v>
      </c>
      <c r="F249" s="117">
        <v>69</v>
      </c>
      <c r="G249" s="117">
        <v>136</v>
      </c>
      <c r="H249" s="117">
        <v>213</v>
      </c>
      <c r="I249" s="95">
        <v>14</v>
      </c>
      <c r="J249" s="118">
        <v>17</v>
      </c>
      <c r="K249" s="118">
        <v>79</v>
      </c>
      <c r="L249" s="118">
        <v>152</v>
      </c>
      <c r="M249" s="118">
        <v>248</v>
      </c>
      <c r="N249" s="119">
        <v>35</v>
      </c>
      <c r="O249" s="119">
        <v>7</v>
      </c>
      <c r="P249" s="120">
        <v>238</v>
      </c>
      <c r="Q249" s="120">
        <v>297</v>
      </c>
      <c r="R249" s="120">
        <v>206</v>
      </c>
      <c r="S249" s="70">
        <f t="shared" si="305"/>
        <v>7.1428571428571425E-2</v>
      </c>
      <c r="T249" s="70">
        <f t="shared" si="306"/>
        <v>0.265993265993266</v>
      </c>
      <c r="U249" s="70">
        <f t="shared" si="307"/>
        <v>0.2874493927125506</v>
      </c>
      <c r="V249" s="70">
        <f t="shared" si="308"/>
        <v>0.38966202783300197</v>
      </c>
      <c r="W249" s="70">
        <f t="shared" si="309"/>
        <v>0.56796116504854366</v>
      </c>
      <c r="X249" s="121">
        <v>283</v>
      </c>
      <c r="Y249" s="121">
        <v>238</v>
      </c>
      <c r="Z249" s="121">
        <v>297</v>
      </c>
      <c r="AA249" s="121">
        <v>206</v>
      </c>
      <c r="AB249" s="121">
        <v>70</v>
      </c>
      <c r="AC249" s="121">
        <v>54</v>
      </c>
      <c r="AD249" s="17">
        <v>6</v>
      </c>
      <c r="AE249" s="17">
        <v>10</v>
      </c>
      <c r="AF249" s="100">
        <v>14</v>
      </c>
      <c r="AG249" s="101">
        <v>12</v>
      </c>
      <c r="AH249" s="101">
        <v>60</v>
      </c>
      <c r="AI249" s="101">
        <v>141</v>
      </c>
      <c r="AJ249" s="101">
        <v>7</v>
      </c>
      <c r="AK249" s="101">
        <f t="shared" si="310"/>
        <v>220</v>
      </c>
      <c r="AL249" s="101">
        <f t="shared" si="311"/>
        <v>42</v>
      </c>
      <c r="AM249" s="101">
        <v>49</v>
      </c>
      <c r="AN249" s="102">
        <v>6</v>
      </c>
      <c r="AO249" s="103">
        <v>9</v>
      </c>
      <c r="AP249" s="74">
        <f t="shared" si="312"/>
        <v>5.0420168067226892E-2</v>
      </c>
      <c r="AQ249" s="74">
        <f t="shared" si="313"/>
        <v>0.20202020202020202</v>
      </c>
      <c r="AR249" s="104">
        <f t="shared" si="314"/>
        <v>0.23076923076923078</v>
      </c>
      <c r="AS249" s="104">
        <f t="shared" si="315"/>
        <v>0.31610337972166996</v>
      </c>
      <c r="AT249" s="104">
        <f t="shared" si="316"/>
        <v>0.48058252427184467</v>
      </c>
      <c r="AU249" s="105">
        <v>235</v>
      </c>
      <c r="AV249" s="105">
        <v>306</v>
      </c>
      <c r="AW249" s="105">
        <v>226</v>
      </c>
      <c r="AX249" s="100">
        <v>15</v>
      </c>
      <c r="AY249" s="106">
        <v>255</v>
      </c>
      <c r="AZ249" s="106">
        <v>19</v>
      </c>
      <c r="BA249" s="106">
        <v>64</v>
      </c>
      <c r="BB249" s="106">
        <v>163</v>
      </c>
      <c r="BC249" s="106">
        <v>9</v>
      </c>
      <c r="BD249" s="107">
        <v>51</v>
      </c>
      <c r="BE249" s="108">
        <v>7</v>
      </c>
      <c r="BF249" s="82">
        <f t="shared" si="317"/>
        <v>8.4070796460176997E-2</v>
      </c>
      <c r="BG249" s="82">
        <f t="shared" si="318"/>
        <v>0.20915032679738563</v>
      </c>
      <c r="BH249" s="83">
        <f t="shared" si="319"/>
        <v>0.25423728813559321</v>
      </c>
      <c r="BI249" s="83">
        <f t="shared" si="320"/>
        <v>0.32532347504621073</v>
      </c>
      <c r="BJ249" s="83">
        <f t="shared" si="321"/>
        <v>0.47659574468085109</v>
      </c>
      <c r="BK249" s="2">
        <v>195</v>
      </c>
      <c r="BL249" s="2">
        <v>290</v>
      </c>
      <c r="BM249" s="2">
        <v>240</v>
      </c>
      <c r="BN249" s="2">
        <v>164</v>
      </c>
      <c r="BO249" s="2">
        <v>73</v>
      </c>
      <c r="BP249" s="2">
        <v>82</v>
      </c>
      <c r="BQ249" s="109">
        <v>8</v>
      </c>
      <c r="BR249" s="109">
        <v>20</v>
      </c>
      <c r="BS249" s="110">
        <v>18</v>
      </c>
      <c r="BT249" s="109">
        <v>19</v>
      </c>
      <c r="BU249" s="109">
        <v>104</v>
      </c>
      <c r="BV249" s="109">
        <v>208</v>
      </c>
      <c r="BW249" s="109">
        <v>9</v>
      </c>
      <c r="BX249" s="84">
        <f t="shared" si="325"/>
        <v>340</v>
      </c>
      <c r="BY249" s="111">
        <v>4</v>
      </c>
      <c r="BZ249" s="109">
        <v>50</v>
      </c>
      <c r="CA249" s="109">
        <v>9</v>
      </c>
      <c r="CB249" s="2">
        <v>9</v>
      </c>
      <c r="CC249" s="112">
        <f t="shared" si="326"/>
        <v>9.7435897435897437E-2</v>
      </c>
      <c r="CD249" s="112">
        <f t="shared" si="327"/>
        <v>0.35862068965517241</v>
      </c>
      <c r="CE249" s="112">
        <f t="shared" si="328"/>
        <v>0.38758620689655171</v>
      </c>
      <c r="CF249" s="112">
        <f t="shared" si="329"/>
        <v>0.49433962264150944</v>
      </c>
      <c r="CG249" s="112">
        <f t="shared" si="330"/>
        <v>0.65833333333333333</v>
      </c>
      <c r="CH249" s="87">
        <f t="shared" si="331"/>
        <v>82</v>
      </c>
      <c r="CI249" s="31">
        <f t="shared" si="332"/>
        <v>96</v>
      </c>
      <c r="CJ249" s="31">
        <f t="shared" si="333"/>
        <v>1</v>
      </c>
      <c r="CK249" s="31">
        <f t="shared" si="334"/>
        <v>2</v>
      </c>
      <c r="CL249" s="31">
        <f t="shared" si="335"/>
        <v>3</v>
      </c>
      <c r="CM249" s="113">
        <f t="shared" si="336"/>
        <v>26</v>
      </c>
      <c r="CN249" s="31">
        <f t="shared" si="337"/>
        <v>0</v>
      </c>
      <c r="CO249" s="31">
        <f t="shared" si="338"/>
        <v>9</v>
      </c>
      <c r="CP249" s="31">
        <f t="shared" si="339"/>
        <v>17</v>
      </c>
      <c r="CQ249" s="31">
        <f t="shared" si="340"/>
        <v>0</v>
      </c>
      <c r="CR249" s="32">
        <v>1</v>
      </c>
      <c r="CS249" s="32">
        <v>2</v>
      </c>
      <c r="CT249" s="32">
        <v>3</v>
      </c>
      <c r="CU249" s="88">
        <f t="shared" si="324"/>
        <v>26</v>
      </c>
      <c r="CV249" s="32">
        <v>0</v>
      </c>
      <c r="CW249" s="32">
        <v>9</v>
      </c>
      <c r="CX249" s="32">
        <v>17</v>
      </c>
      <c r="CY249" s="32">
        <v>0</v>
      </c>
      <c r="DC249" s="88">
        <f t="shared" si="341"/>
        <v>0</v>
      </c>
      <c r="DH249" s="32">
        <v>1</v>
      </c>
      <c r="DI249" s="32">
        <v>7</v>
      </c>
      <c r="DJ249" s="32">
        <v>4</v>
      </c>
      <c r="DK249" s="88">
        <f t="shared" si="342"/>
        <v>109</v>
      </c>
      <c r="DL249" s="32">
        <v>9</v>
      </c>
      <c r="DM249" s="32">
        <v>39</v>
      </c>
      <c r="DN249" s="32">
        <v>57</v>
      </c>
      <c r="DO249" s="32">
        <v>4</v>
      </c>
      <c r="DP249" s="32">
        <v>5</v>
      </c>
      <c r="DQ249" s="32">
        <v>9</v>
      </c>
      <c r="DR249" s="32">
        <v>8</v>
      </c>
      <c r="DS249" s="88">
        <f t="shared" si="343"/>
        <v>176</v>
      </c>
      <c r="DT249" s="32">
        <v>0</v>
      </c>
      <c r="DU249" s="32">
        <v>39</v>
      </c>
      <c r="DV249" s="32">
        <v>132</v>
      </c>
      <c r="DW249" s="32">
        <v>5</v>
      </c>
      <c r="EA249" s="88">
        <f t="shared" si="344"/>
        <v>0</v>
      </c>
      <c r="EI249" s="88">
        <f t="shared" si="345"/>
        <v>0</v>
      </c>
      <c r="EQ249" s="88">
        <f t="shared" si="346"/>
        <v>0</v>
      </c>
      <c r="EY249" s="88">
        <f t="shared" si="347"/>
        <v>0</v>
      </c>
      <c r="FD249" s="32">
        <v>1</v>
      </c>
      <c r="FE249" s="32">
        <v>2</v>
      </c>
      <c r="FF249" s="32">
        <v>3</v>
      </c>
      <c r="FG249" s="88">
        <f t="shared" si="348"/>
        <v>29</v>
      </c>
      <c r="FH249" s="32">
        <v>10</v>
      </c>
      <c r="FI249" s="32">
        <v>17</v>
      </c>
      <c r="FJ249" s="32">
        <v>2</v>
      </c>
      <c r="FK249" s="32">
        <v>0</v>
      </c>
      <c r="FO249" s="88">
        <f t="shared" si="349"/>
        <v>0</v>
      </c>
      <c r="FW249" s="110">
        <f t="shared" si="350"/>
        <v>0</v>
      </c>
      <c r="GB249" s="110">
        <f t="shared" si="351"/>
        <v>1</v>
      </c>
      <c r="GC249" s="110">
        <f t="shared" si="352"/>
        <v>2</v>
      </c>
      <c r="GD249" s="110">
        <f t="shared" si="353"/>
        <v>3</v>
      </c>
      <c r="GE249" s="110">
        <f t="shared" si="354"/>
        <v>29</v>
      </c>
      <c r="GF249" s="110">
        <f t="shared" si="355"/>
        <v>10</v>
      </c>
      <c r="GG249" s="110">
        <f t="shared" si="356"/>
        <v>17</v>
      </c>
      <c r="GH249" s="110">
        <f t="shared" si="357"/>
        <v>2</v>
      </c>
      <c r="GI249" s="110">
        <f t="shared" si="358"/>
        <v>0</v>
      </c>
      <c r="GJ249" s="114">
        <f t="shared" si="322"/>
        <v>0.15911680911680917</v>
      </c>
      <c r="GK249" s="90">
        <f t="shared" si="323"/>
        <v>0.33333333333333331</v>
      </c>
      <c r="GL249" s="92" t="s">
        <v>1661</v>
      </c>
      <c r="GM249" s="2" t="s">
        <v>1662</v>
      </c>
      <c r="GN249" s="2" t="s">
        <v>1663</v>
      </c>
      <c r="GO249" s="92" t="s">
        <v>1374</v>
      </c>
      <c r="GP249" s="92" t="s">
        <v>1664</v>
      </c>
      <c r="GQ249" s="2" t="s">
        <v>1466</v>
      </c>
      <c r="GR249" s="115">
        <v>288</v>
      </c>
      <c r="GS249" s="31">
        <f t="shared" si="359"/>
        <v>6</v>
      </c>
      <c r="GT249" s="31">
        <f t="shared" si="360"/>
        <v>12</v>
      </c>
      <c r="GU249" s="31">
        <f t="shared" si="361"/>
        <v>16</v>
      </c>
      <c r="GV249" s="31">
        <f t="shared" si="362"/>
        <v>285</v>
      </c>
      <c r="GW249" s="31">
        <f t="shared" si="363"/>
        <v>198</v>
      </c>
      <c r="GX249" s="31">
        <f t="shared" si="364"/>
        <v>276</v>
      </c>
    </row>
    <row r="250" spans="1:206" ht="15.75" hidden="1" customHeight="1" x14ac:dyDescent="0.25">
      <c r="A250" s="22" t="s">
        <v>1114</v>
      </c>
      <c r="B250" s="2" t="s">
        <v>226</v>
      </c>
      <c r="C250" s="116" t="s">
        <v>1003</v>
      </c>
      <c r="D250" s="35" t="s">
        <v>226</v>
      </c>
      <c r="E250" s="117">
        <v>234</v>
      </c>
      <c r="F250" s="117">
        <v>756</v>
      </c>
      <c r="G250" s="117">
        <v>1164</v>
      </c>
      <c r="H250" s="117">
        <v>2154</v>
      </c>
      <c r="I250" s="95">
        <v>142</v>
      </c>
      <c r="J250" s="118">
        <v>356</v>
      </c>
      <c r="K250" s="118">
        <v>733</v>
      </c>
      <c r="L250" s="118">
        <v>1409</v>
      </c>
      <c r="M250" s="118">
        <v>2498</v>
      </c>
      <c r="N250" s="119">
        <v>460</v>
      </c>
      <c r="O250" s="119">
        <v>23</v>
      </c>
      <c r="P250" s="120">
        <v>1374</v>
      </c>
      <c r="Q250" s="120">
        <v>1715</v>
      </c>
      <c r="R250" s="120">
        <v>1182</v>
      </c>
      <c r="S250" s="70">
        <f t="shared" si="305"/>
        <v>0.2590975254730713</v>
      </c>
      <c r="T250" s="70">
        <f t="shared" si="306"/>
        <v>0.4274052478134111</v>
      </c>
      <c r="U250" s="70">
        <f t="shared" si="307"/>
        <v>0.47717162257082651</v>
      </c>
      <c r="V250" s="70">
        <f t="shared" si="308"/>
        <v>0.58060062133241286</v>
      </c>
      <c r="W250" s="70">
        <f t="shared" si="309"/>
        <v>0.80287648054145511</v>
      </c>
      <c r="X250" s="121">
        <v>1730</v>
      </c>
      <c r="Y250" s="121">
        <v>1374</v>
      </c>
      <c r="Z250" s="121">
        <v>1715</v>
      </c>
      <c r="AA250" s="121">
        <v>1182</v>
      </c>
      <c r="AB250" s="121">
        <v>421</v>
      </c>
      <c r="AC250" s="121">
        <v>382</v>
      </c>
      <c r="AD250" s="17">
        <v>38</v>
      </c>
      <c r="AE250" s="17">
        <v>116</v>
      </c>
      <c r="AF250" s="100">
        <v>143</v>
      </c>
      <c r="AG250" s="101">
        <v>345</v>
      </c>
      <c r="AH250" s="101">
        <v>753</v>
      </c>
      <c r="AI250" s="101">
        <v>1199</v>
      </c>
      <c r="AJ250" s="101">
        <v>152</v>
      </c>
      <c r="AK250" s="101">
        <f t="shared" si="310"/>
        <v>2449</v>
      </c>
      <c r="AL250" s="101">
        <f t="shared" si="311"/>
        <v>314</v>
      </c>
      <c r="AM250" s="101">
        <v>466</v>
      </c>
      <c r="AN250" s="102">
        <v>16</v>
      </c>
      <c r="AO250" s="103">
        <v>49</v>
      </c>
      <c r="AP250" s="74">
        <f t="shared" si="312"/>
        <v>0.25109170305676853</v>
      </c>
      <c r="AQ250" s="74">
        <f t="shared" si="313"/>
        <v>0.43906705539358598</v>
      </c>
      <c r="AR250" s="104">
        <f t="shared" si="314"/>
        <v>0.46429407632872866</v>
      </c>
      <c r="AS250" s="104">
        <f t="shared" si="315"/>
        <v>0.56541249568519159</v>
      </c>
      <c r="AT250" s="104">
        <f t="shared" si="316"/>
        <v>0.74873096446700504</v>
      </c>
      <c r="AU250" s="105">
        <v>1433</v>
      </c>
      <c r="AV250" s="105">
        <v>1906</v>
      </c>
      <c r="AW250" s="105">
        <v>1439</v>
      </c>
      <c r="AX250" s="100">
        <v>185</v>
      </c>
      <c r="AY250" s="106">
        <v>2842</v>
      </c>
      <c r="AZ250" s="106">
        <v>368</v>
      </c>
      <c r="BA250" s="106">
        <v>974</v>
      </c>
      <c r="BB250" s="106">
        <v>1335</v>
      </c>
      <c r="BC250" s="106">
        <v>165</v>
      </c>
      <c r="BD250" s="107">
        <v>362</v>
      </c>
      <c r="BE250" s="108">
        <v>27</v>
      </c>
      <c r="BF250" s="82">
        <f t="shared" si="317"/>
        <v>0.25573314801945796</v>
      </c>
      <c r="BG250" s="82">
        <f t="shared" si="318"/>
        <v>0.51101783840503667</v>
      </c>
      <c r="BH250" s="83">
        <f t="shared" si="319"/>
        <v>0.48451234826287148</v>
      </c>
      <c r="BI250" s="83">
        <f t="shared" si="320"/>
        <v>0.58310871518418683</v>
      </c>
      <c r="BJ250" s="83">
        <f t="shared" si="321"/>
        <v>0.67899511514305655</v>
      </c>
      <c r="BK250" s="2">
        <v>1510</v>
      </c>
      <c r="BL250" s="2">
        <v>2033</v>
      </c>
      <c r="BM250" s="2">
        <v>1439</v>
      </c>
      <c r="BN250" s="2">
        <v>1016</v>
      </c>
      <c r="BO250" s="2">
        <v>476</v>
      </c>
      <c r="BP250" s="2">
        <v>474</v>
      </c>
      <c r="BQ250" s="109">
        <v>54</v>
      </c>
      <c r="BR250" s="109">
        <v>208</v>
      </c>
      <c r="BS250" s="110">
        <v>201</v>
      </c>
      <c r="BT250" s="109">
        <v>515</v>
      </c>
      <c r="BU250" s="109">
        <v>1061</v>
      </c>
      <c r="BV250" s="109">
        <v>1648</v>
      </c>
      <c r="BW250" s="109">
        <v>197</v>
      </c>
      <c r="BX250" s="84">
        <f t="shared" si="325"/>
        <v>3421</v>
      </c>
      <c r="BY250" s="111">
        <v>9</v>
      </c>
      <c r="BZ250" s="109">
        <v>385</v>
      </c>
      <c r="CA250" s="109">
        <v>197</v>
      </c>
      <c r="CB250" s="2">
        <v>40</v>
      </c>
      <c r="CC250" s="112">
        <f t="shared" si="326"/>
        <v>0.34105960264900664</v>
      </c>
      <c r="CD250" s="112">
        <f t="shared" si="327"/>
        <v>0.52188883423512056</v>
      </c>
      <c r="CE250" s="112">
        <f t="shared" si="328"/>
        <v>0.56985146527498998</v>
      </c>
      <c r="CF250" s="112">
        <f t="shared" si="329"/>
        <v>0.66935483870967738</v>
      </c>
      <c r="CG250" s="112">
        <f t="shared" si="330"/>
        <v>0.87769284225156363</v>
      </c>
      <c r="CH250" s="87">
        <f t="shared" si="331"/>
        <v>176</v>
      </c>
      <c r="CI250" s="31">
        <f t="shared" si="332"/>
        <v>227</v>
      </c>
      <c r="CJ250" s="31">
        <f t="shared" si="333"/>
        <v>10</v>
      </c>
      <c r="CK250" s="31">
        <f t="shared" si="334"/>
        <v>32</v>
      </c>
      <c r="CL250" s="31">
        <f t="shared" si="335"/>
        <v>37</v>
      </c>
      <c r="CM250" s="113">
        <f t="shared" si="336"/>
        <v>432</v>
      </c>
      <c r="CN250" s="31">
        <f t="shared" si="337"/>
        <v>61</v>
      </c>
      <c r="CO250" s="31">
        <f t="shared" si="338"/>
        <v>128</v>
      </c>
      <c r="CP250" s="31">
        <f t="shared" si="339"/>
        <v>218</v>
      </c>
      <c r="CQ250" s="31">
        <f t="shared" si="340"/>
        <v>25</v>
      </c>
      <c r="CR250" s="32">
        <v>6</v>
      </c>
      <c r="CS250" s="32">
        <v>17</v>
      </c>
      <c r="CT250" s="32">
        <v>22</v>
      </c>
      <c r="CU250" s="88">
        <f t="shared" si="324"/>
        <v>180</v>
      </c>
      <c r="CV250" s="32">
        <v>44</v>
      </c>
      <c r="CW250" s="32">
        <v>68</v>
      </c>
      <c r="CX250" s="32">
        <v>66</v>
      </c>
      <c r="CY250" s="32">
        <v>2</v>
      </c>
      <c r="CZ250" s="32">
        <v>4</v>
      </c>
      <c r="DA250" s="32">
        <v>15</v>
      </c>
      <c r="DB250" s="32">
        <v>15</v>
      </c>
      <c r="DC250" s="88">
        <f t="shared" si="341"/>
        <v>252</v>
      </c>
      <c r="DD250" s="32">
        <v>17</v>
      </c>
      <c r="DE250" s="32">
        <v>60</v>
      </c>
      <c r="DF250" s="32">
        <v>152</v>
      </c>
      <c r="DG250" s="32">
        <v>23</v>
      </c>
      <c r="DH250" s="32">
        <v>4</v>
      </c>
      <c r="DI250" s="32">
        <v>47</v>
      </c>
      <c r="DJ250" s="32">
        <v>31</v>
      </c>
      <c r="DK250" s="88">
        <f t="shared" si="342"/>
        <v>940</v>
      </c>
      <c r="DL250" s="32">
        <v>99</v>
      </c>
      <c r="DM250" s="32">
        <v>342</v>
      </c>
      <c r="DN250" s="32">
        <v>460</v>
      </c>
      <c r="DO250" s="32">
        <v>39</v>
      </c>
      <c r="DP250" s="32">
        <v>16</v>
      </c>
      <c r="DQ250" s="32">
        <v>45</v>
      </c>
      <c r="DR250" s="32">
        <v>24</v>
      </c>
      <c r="DS250" s="88">
        <f t="shared" si="343"/>
        <v>903</v>
      </c>
      <c r="DT250" s="32">
        <v>4</v>
      </c>
      <c r="DU250" s="32">
        <v>163</v>
      </c>
      <c r="DV250" s="32">
        <v>627</v>
      </c>
      <c r="DW250" s="32">
        <v>109</v>
      </c>
      <c r="DX250" s="32">
        <v>2</v>
      </c>
      <c r="DY250" s="32">
        <v>9</v>
      </c>
      <c r="DZ250" s="32">
        <v>7</v>
      </c>
      <c r="EA250" s="88">
        <f t="shared" si="344"/>
        <v>155</v>
      </c>
      <c r="EB250" s="32">
        <v>14</v>
      </c>
      <c r="EC250" s="32">
        <v>55</v>
      </c>
      <c r="ED250" s="32">
        <v>82</v>
      </c>
      <c r="EE250" s="32">
        <v>4</v>
      </c>
      <c r="EF250" s="32">
        <v>17</v>
      </c>
      <c r="EG250" s="32">
        <v>53</v>
      </c>
      <c r="EH250" s="32">
        <v>65</v>
      </c>
      <c r="EI250" s="88">
        <f t="shared" si="345"/>
        <v>617</v>
      </c>
      <c r="EJ250" s="32">
        <v>231</v>
      </c>
      <c r="EK250" s="32">
        <v>225</v>
      </c>
      <c r="EL250" s="32">
        <v>146</v>
      </c>
      <c r="EM250" s="32">
        <v>15</v>
      </c>
      <c r="EQ250" s="88">
        <f t="shared" si="346"/>
        <v>0</v>
      </c>
      <c r="EV250" s="32">
        <v>2</v>
      </c>
      <c r="EW250" s="32">
        <v>2</v>
      </c>
      <c r="EX250" s="32">
        <v>2</v>
      </c>
      <c r="EY250" s="88">
        <f t="shared" si="347"/>
        <v>22</v>
      </c>
      <c r="EZ250" s="32">
        <v>0</v>
      </c>
      <c r="FA250" s="32">
        <v>13</v>
      </c>
      <c r="FB250" s="32">
        <v>9</v>
      </c>
      <c r="FC250" s="32">
        <v>0</v>
      </c>
      <c r="FD250" s="32">
        <v>3</v>
      </c>
      <c r="FE250" s="32">
        <v>20</v>
      </c>
      <c r="FF250" s="32">
        <v>35</v>
      </c>
      <c r="FG250" s="88">
        <f t="shared" si="348"/>
        <v>348</v>
      </c>
      <c r="FH250" s="32">
        <v>106</v>
      </c>
      <c r="FI250" s="32">
        <v>135</v>
      </c>
      <c r="FJ250" s="32">
        <v>106</v>
      </c>
      <c r="FK250" s="32">
        <v>1</v>
      </c>
      <c r="FO250" s="88">
        <f t="shared" si="349"/>
        <v>0</v>
      </c>
      <c r="FW250" s="110">
        <f t="shared" si="350"/>
        <v>0</v>
      </c>
      <c r="GB250" s="110">
        <f t="shared" si="351"/>
        <v>5</v>
      </c>
      <c r="GC250" s="110">
        <f t="shared" si="352"/>
        <v>22</v>
      </c>
      <c r="GD250" s="110">
        <f t="shared" si="353"/>
        <v>37</v>
      </c>
      <c r="GE250" s="110">
        <f t="shared" si="354"/>
        <v>370</v>
      </c>
      <c r="GF250" s="110">
        <f t="shared" si="355"/>
        <v>106</v>
      </c>
      <c r="GG250" s="110">
        <f t="shared" si="356"/>
        <v>148</v>
      </c>
      <c r="GH250" s="110">
        <f t="shared" si="357"/>
        <v>115</v>
      </c>
      <c r="GI250" s="110">
        <f t="shared" si="358"/>
        <v>1</v>
      </c>
      <c r="GJ250" s="114">
        <f t="shared" si="322"/>
        <v>9.3185394669492397E-2</v>
      </c>
      <c r="GK250" s="90">
        <f t="shared" si="323"/>
        <v>0.20372976776917665</v>
      </c>
      <c r="GL250" s="92" t="s">
        <v>1575</v>
      </c>
      <c r="GM250" s="2" t="s">
        <v>1944</v>
      </c>
      <c r="GN250" s="92" t="s">
        <v>1720</v>
      </c>
      <c r="GO250" s="92" t="s">
        <v>1806</v>
      </c>
      <c r="GP250" s="2" t="s">
        <v>1903</v>
      </c>
      <c r="GQ250" s="2" t="s">
        <v>1812</v>
      </c>
      <c r="GR250" s="115">
        <v>2034</v>
      </c>
      <c r="GS250" s="31">
        <f t="shared" si="359"/>
        <v>22</v>
      </c>
      <c r="GT250" s="31">
        <f t="shared" si="360"/>
        <v>62</v>
      </c>
      <c r="GU250" s="31">
        <f t="shared" si="361"/>
        <v>101</v>
      </c>
      <c r="GV250" s="31">
        <f t="shared" si="362"/>
        <v>1998</v>
      </c>
      <c r="GW250" s="31">
        <f t="shared" si="363"/>
        <v>1321</v>
      </c>
      <c r="GX250" s="31">
        <f t="shared" si="364"/>
        <v>1881</v>
      </c>
    </row>
    <row r="251" spans="1:206" ht="15.75" hidden="1" customHeight="1" x14ac:dyDescent="0.25">
      <c r="A251" s="22" t="s">
        <v>1114</v>
      </c>
      <c r="B251" s="2" t="s">
        <v>226</v>
      </c>
      <c r="C251" s="116" t="s">
        <v>1051</v>
      </c>
      <c r="D251" s="35" t="s">
        <v>226</v>
      </c>
      <c r="E251" s="117">
        <v>14</v>
      </c>
      <c r="F251" s="117">
        <v>105</v>
      </c>
      <c r="G251" s="117">
        <v>162</v>
      </c>
      <c r="H251" s="117">
        <v>281</v>
      </c>
      <c r="I251" s="95">
        <v>21</v>
      </c>
      <c r="J251" s="118">
        <v>25</v>
      </c>
      <c r="K251" s="118">
        <v>101</v>
      </c>
      <c r="L251" s="118">
        <v>180</v>
      </c>
      <c r="M251" s="118">
        <v>306</v>
      </c>
      <c r="N251" s="119">
        <v>51</v>
      </c>
      <c r="O251" s="119">
        <v>13</v>
      </c>
      <c r="P251" s="120">
        <v>267</v>
      </c>
      <c r="Q251" s="120">
        <v>270</v>
      </c>
      <c r="R251" s="120">
        <v>201</v>
      </c>
      <c r="S251" s="70">
        <f t="shared" si="305"/>
        <v>9.3632958801498134E-2</v>
      </c>
      <c r="T251" s="70">
        <f t="shared" si="306"/>
        <v>0.37407407407407406</v>
      </c>
      <c r="U251" s="70">
        <f t="shared" si="307"/>
        <v>0.34552845528455284</v>
      </c>
      <c r="V251" s="70">
        <f t="shared" si="308"/>
        <v>0.48832271762208068</v>
      </c>
      <c r="W251" s="70">
        <f t="shared" si="309"/>
        <v>0.64179104477611937</v>
      </c>
      <c r="X251" s="121">
        <v>300</v>
      </c>
      <c r="Y251" s="121">
        <v>267</v>
      </c>
      <c r="Z251" s="121">
        <v>270</v>
      </c>
      <c r="AA251" s="121">
        <v>201</v>
      </c>
      <c r="AB251" s="121">
        <v>80</v>
      </c>
      <c r="AC251" s="121">
        <v>67</v>
      </c>
      <c r="AD251" s="17">
        <v>17</v>
      </c>
      <c r="AE251" s="17">
        <v>23</v>
      </c>
      <c r="AF251" s="100">
        <v>24</v>
      </c>
      <c r="AG251" s="101">
        <v>21</v>
      </c>
      <c r="AH251" s="101">
        <v>113</v>
      </c>
      <c r="AI251" s="101">
        <v>177</v>
      </c>
      <c r="AJ251" s="101">
        <v>8</v>
      </c>
      <c r="AK251" s="101">
        <f t="shared" si="310"/>
        <v>319</v>
      </c>
      <c r="AL251" s="101">
        <f t="shared" si="311"/>
        <v>38</v>
      </c>
      <c r="AM251" s="101">
        <v>46</v>
      </c>
      <c r="AN251" s="102">
        <v>5</v>
      </c>
      <c r="AO251" s="103">
        <v>29</v>
      </c>
      <c r="AP251" s="74">
        <f t="shared" si="312"/>
        <v>7.8651685393258425E-2</v>
      </c>
      <c r="AQ251" s="74">
        <f t="shared" si="313"/>
        <v>0.41851851851851851</v>
      </c>
      <c r="AR251" s="104">
        <f t="shared" si="314"/>
        <v>0.36991869918699188</v>
      </c>
      <c r="AS251" s="104">
        <f t="shared" si="315"/>
        <v>0.53503184713375795</v>
      </c>
      <c r="AT251" s="104">
        <f t="shared" si="316"/>
        <v>0.69154228855721389</v>
      </c>
      <c r="AU251" s="105">
        <v>216</v>
      </c>
      <c r="AV251" s="105">
        <v>308</v>
      </c>
      <c r="AW251" s="105">
        <v>222</v>
      </c>
      <c r="AX251" s="100">
        <v>25</v>
      </c>
      <c r="AY251" s="106">
        <v>331</v>
      </c>
      <c r="AZ251" s="106">
        <v>40</v>
      </c>
      <c r="BA251" s="106">
        <v>116</v>
      </c>
      <c r="BB251" s="106">
        <v>166</v>
      </c>
      <c r="BC251" s="106">
        <v>9</v>
      </c>
      <c r="BD251" s="107">
        <v>44</v>
      </c>
      <c r="BE251" s="108">
        <v>8</v>
      </c>
      <c r="BF251" s="82">
        <f t="shared" si="317"/>
        <v>0.18018018018018017</v>
      </c>
      <c r="BG251" s="82">
        <f t="shared" si="318"/>
        <v>0.37662337662337664</v>
      </c>
      <c r="BH251" s="83">
        <f t="shared" si="319"/>
        <v>0.37265415549597858</v>
      </c>
      <c r="BI251" s="83">
        <f t="shared" si="320"/>
        <v>0.45419847328244273</v>
      </c>
      <c r="BJ251" s="83">
        <f t="shared" si="321"/>
        <v>0.56481481481481477</v>
      </c>
      <c r="BK251" s="2">
        <v>184</v>
      </c>
      <c r="BL251" s="2">
        <v>269</v>
      </c>
      <c r="BM251" s="2">
        <v>226</v>
      </c>
      <c r="BN251" s="2">
        <v>157</v>
      </c>
      <c r="BO251" s="2">
        <v>71</v>
      </c>
      <c r="BP251" s="2">
        <v>56</v>
      </c>
      <c r="BQ251" s="109">
        <v>12</v>
      </c>
      <c r="BR251" s="109">
        <v>21</v>
      </c>
      <c r="BS251" s="110">
        <v>17</v>
      </c>
      <c r="BT251" s="109">
        <v>27</v>
      </c>
      <c r="BU251" s="109">
        <v>121</v>
      </c>
      <c r="BV251" s="109">
        <v>192</v>
      </c>
      <c r="BW251" s="109">
        <v>6</v>
      </c>
      <c r="BX251" s="84">
        <f t="shared" si="325"/>
        <v>346</v>
      </c>
      <c r="BY251" s="111">
        <v>1</v>
      </c>
      <c r="BZ251" s="109">
        <v>50</v>
      </c>
      <c r="CA251" s="109">
        <v>6</v>
      </c>
      <c r="CB251" s="2">
        <v>24</v>
      </c>
      <c r="CC251" s="112">
        <f t="shared" si="326"/>
        <v>0.14673913043478262</v>
      </c>
      <c r="CD251" s="112">
        <f t="shared" si="327"/>
        <v>0.44981412639405205</v>
      </c>
      <c r="CE251" s="112">
        <f t="shared" si="328"/>
        <v>0.42709867452135492</v>
      </c>
      <c r="CF251" s="112">
        <f t="shared" si="329"/>
        <v>0.53131313131313129</v>
      </c>
      <c r="CG251" s="112">
        <f t="shared" si="330"/>
        <v>0.62831858407079644</v>
      </c>
      <c r="CH251" s="87">
        <f t="shared" si="331"/>
        <v>84</v>
      </c>
      <c r="CI251" s="31">
        <f t="shared" si="332"/>
        <v>81</v>
      </c>
      <c r="CJ251" s="31">
        <f t="shared" si="333"/>
        <v>0</v>
      </c>
      <c r="CK251" s="31">
        <f t="shared" si="334"/>
        <v>0</v>
      </c>
      <c r="CL251" s="31">
        <f t="shared" si="335"/>
        <v>0</v>
      </c>
      <c r="CM251" s="113">
        <f t="shared" si="336"/>
        <v>0</v>
      </c>
      <c r="CN251" s="31">
        <f t="shared" si="337"/>
        <v>0</v>
      </c>
      <c r="CO251" s="31">
        <f t="shared" si="338"/>
        <v>0</v>
      </c>
      <c r="CP251" s="31">
        <f t="shared" si="339"/>
        <v>0</v>
      </c>
      <c r="CQ251" s="31">
        <f t="shared" si="340"/>
        <v>0</v>
      </c>
      <c r="CU251" s="88">
        <f t="shared" si="324"/>
        <v>0</v>
      </c>
      <c r="DC251" s="88">
        <f t="shared" si="341"/>
        <v>0</v>
      </c>
      <c r="DH251" s="32">
        <v>1</v>
      </c>
      <c r="DI251" s="32">
        <v>6</v>
      </c>
      <c r="DJ251" s="32">
        <v>4</v>
      </c>
      <c r="DK251" s="88">
        <f t="shared" si="342"/>
        <v>111</v>
      </c>
      <c r="DL251" s="32">
        <v>16</v>
      </c>
      <c r="DM251" s="32">
        <v>51</v>
      </c>
      <c r="DN251" s="32">
        <v>43</v>
      </c>
      <c r="DO251" s="32">
        <v>1</v>
      </c>
      <c r="DP251" s="32">
        <v>10</v>
      </c>
      <c r="DQ251" s="32">
        <v>13</v>
      </c>
      <c r="DR251" s="32">
        <v>11</v>
      </c>
      <c r="DS251" s="88">
        <f t="shared" si="343"/>
        <v>200</v>
      </c>
      <c r="DT251" s="32">
        <v>11</v>
      </c>
      <c r="DU251" s="32">
        <v>48</v>
      </c>
      <c r="DV251" s="32">
        <v>137</v>
      </c>
      <c r="DW251" s="32">
        <v>4</v>
      </c>
      <c r="EA251" s="88">
        <f t="shared" si="344"/>
        <v>0</v>
      </c>
      <c r="EI251" s="88">
        <f t="shared" si="345"/>
        <v>0</v>
      </c>
      <c r="EQ251" s="88">
        <f t="shared" si="346"/>
        <v>0</v>
      </c>
      <c r="EV251" s="32">
        <v>1</v>
      </c>
      <c r="EW251" s="32">
        <v>2</v>
      </c>
      <c r="EX251" s="32">
        <v>2</v>
      </c>
      <c r="EY251" s="88">
        <f t="shared" si="347"/>
        <v>35</v>
      </c>
      <c r="EZ251" s="32">
        <v>0</v>
      </c>
      <c r="FA251" s="32">
        <v>22</v>
      </c>
      <c r="FB251" s="32">
        <v>12</v>
      </c>
      <c r="FC251" s="32">
        <v>1</v>
      </c>
      <c r="FG251" s="88">
        <f t="shared" si="348"/>
        <v>0</v>
      </c>
      <c r="FO251" s="88">
        <f t="shared" si="349"/>
        <v>0</v>
      </c>
      <c r="FW251" s="110">
        <f t="shared" si="350"/>
        <v>0</v>
      </c>
      <c r="GB251" s="110">
        <f t="shared" si="351"/>
        <v>1</v>
      </c>
      <c r="GC251" s="110">
        <f t="shared" si="352"/>
        <v>2</v>
      </c>
      <c r="GD251" s="110">
        <f t="shared" si="353"/>
        <v>2</v>
      </c>
      <c r="GE251" s="110">
        <f t="shared" si="354"/>
        <v>35</v>
      </c>
      <c r="GF251" s="110">
        <f t="shared" si="355"/>
        <v>0</v>
      </c>
      <c r="GG251" s="110">
        <f t="shared" si="356"/>
        <v>22</v>
      </c>
      <c r="GH251" s="110">
        <f t="shared" si="357"/>
        <v>12</v>
      </c>
      <c r="GI251" s="110">
        <f t="shared" si="358"/>
        <v>1</v>
      </c>
      <c r="GJ251" s="114">
        <f t="shared" si="322"/>
        <v>-2.0991973657131079E-2</v>
      </c>
      <c r="GK251" s="90">
        <f t="shared" si="323"/>
        <v>4.5317220543806644E-2</v>
      </c>
      <c r="GL251" s="92" t="s">
        <v>1470</v>
      </c>
      <c r="GM251" s="2" t="s">
        <v>1479</v>
      </c>
      <c r="GN251" s="2" t="s">
        <v>2227</v>
      </c>
      <c r="GO251" s="2" t="s">
        <v>2301</v>
      </c>
      <c r="GP251" s="92" t="s">
        <v>1444</v>
      </c>
      <c r="GQ251" s="2" t="s">
        <v>1513</v>
      </c>
      <c r="GR251" s="115">
        <v>256</v>
      </c>
      <c r="GS251" s="31">
        <f t="shared" si="359"/>
        <v>11</v>
      </c>
      <c r="GT251" s="31">
        <f t="shared" si="360"/>
        <v>15</v>
      </c>
      <c r="GU251" s="31">
        <f t="shared" si="361"/>
        <v>19</v>
      </c>
      <c r="GV251" s="31">
        <f t="shared" si="362"/>
        <v>311</v>
      </c>
      <c r="GW251" s="31">
        <f t="shared" si="363"/>
        <v>185</v>
      </c>
      <c r="GX251" s="31">
        <f t="shared" si="364"/>
        <v>284</v>
      </c>
    </row>
    <row r="252" spans="1:206" ht="15.75" hidden="1" customHeight="1" x14ac:dyDescent="0.25">
      <c r="A252" s="22" t="s">
        <v>1110</v>
      </c>
      <c r="B252" s="2" t="s">
        <v>236</v>
      </c>
      <c r="C252" s="116" t="s">
        <v>237</v>
      </c>
      <c r="D252" s="35" t="s">
        <v>236</v>
      </c>
      <c r="E252" s="117">
        <v>6</v>
      </c>
      <c r="F252" s="117">
        <v>10</v>
      </c>
      <c r="G252" s="117">
        <v>20</v>
      </c>
      <c r="H252" s="117">
        <v>36</v>
      </c>
      <c r="I252" s="95">
        <v>3</v>
      </c>
      <c r="J252" s="118">
        <v>6</v>
      </c>
      <c r="K252" s="118">
        <v>22</v>
      </c>
      <c r="L252" s="118">
        <v>16</v>
      </c>
      <c r="M252" s="118">
        <v>44</v>
      </c>
      <c r="N252" s="119">
        <v>2</v>
      </c>
      <c r="O252" s="119">
        <v>1</v>
      </c>
      <c r="P252" s="120">
        <v>44</v>
      </c>
      <c r="Q252" s="120">
        <v>56</v>
      </c>
      <c r="R252" s="120">
        <v>42</v>
      </c>
      <c r="S252" s="70">
        <f t="shared" si="305"/>
        <v>0.13636363636363635</v>
      </c>
      <c r="T252" s="70">
        <f t="shared" si="306"/>
        <v>0.39285714285714285</v>
      </c>
      <c r="U252" s="70">
        <f t="shared" si="307"/>
        <v>0.29577464788732394</v>
      </c>
      <c r="V252" s="70">
        <f t="shared" si="308"/>
        <v>0.36734693877551022</v>
      </c>
      <c r="W252" s="70">
        <f t="shared" si="309"/>
        <v>0.33333333333333331</v>
      </c>
      <c r="X252" s="121">
        <v>60</v>
      </c>
      <c r="Y252" s="121">
        <v>44</v>
      </c>
      <c r="Z252" s="121">
        <v>56</v>
      </c>
      <c r="AA252" s="121">
        <v>42</v>
      </c>
      <c r="AB252" s="121">
        <v>19</v>
      </c>
      <c r="AC252" s="121">
        <v>11</v>
      </c>
      <c r="AD252" s="17">
        <v>2</v>
      </c>
      <c r="AE252" s="17">
        <v>2</v>
      </c>
      <c r="AF252" s="100">
        <v>3</v>
      </c>
      <c r="AG252" s="101">
        <v>2</v>
      </c>
      <c r="AH252" s="101">
        <v>19</v>
      </c>
      <c r="AI252" s="101">
        <v>29</v>
      </c>
      <c r="AJ252" s="101">
        <v>0</v>
      </c>
      <c r="AK252" s="101">
        <f t="shared" si="310"/>
        <v>50</v>
      </c>
      <c r="AL252" s="101">
        <f t="shared" si="311"/>
        <v>3</v>
      </c>
      <c r="AM252" s="101">
        <v>3</v>
      </c>
      <c r="AN252" s="101"/>
      <c r="AO252" s="103">
        <v>5</v>
      </c>
      <c r="AP252" s="74">
        <f t="shared" si="312"/>
        <v>4.5454545454545456E-2</v>
      </c>
      <c r="AQ252" s="74">
        <f t="shared" si="313"/>
        <v>0.3392857142857143</v>
      </c>
      <c r="AR252" s="104">
        <f t="shared" si="314"/>
        <v>0.33098591549295775</v>
      </c>
      <c r="AS252" s="104">
        <f t="shared" si="315"/>
        <v>0.45918367346938777</v>
      </c>
      <c r="AT252" s="104">
        <f t="shared" si="316"/>
        <v>0.61904761904761907</v>
      </c>
      <c r="AU252" s="105">
        <v>46</v>
      </c>
      <c r="AV252" s="105">
        <v>56</v>
      </c>
      <c r="AW252" s="105">
        <v>47</v>
      </c>
      <c r="AX252" s="100">
        <v>3</v>
      </c>
      <c r="AY252" s="106">
        <v>40</v>
      </c>
      <c r="AZ252" s="106">
        <v>1</v>
      </c>
      <c r="BA252" s="106">
        <v>22</v>
      </c>
      <c r="BB252" s="106">
        <v>17</v>
      </c>
      <c r="BC252" s="106">
        <v>0</v>
      </c>
      <c r="BD252" s="107">
        <v>0</v>
      </c>
      <c r="BE252" s="108">
        <v>2</v>
      </c>
      <c r="BF252" s="82">
        <f t="shared" si="317"/>
        <v>2.1276595744680851E-2</v>
      </c>
      <c r="BG252" s="82">
        <f t="shared" si="318"/>
        <v>0.39285714285714285</v>
      </c>
      <c r="BH252" s="83">
        <f t="shared" si="319"/>
        <v>0.26845637583892618</v>
      </c>
      <c r="BI252" s="83">
        <f t="shared" si="320"/>
        <v>0.38235294117647056</v>
      </c>
      <c r="BJ252" s="83">
        <f t="shared" si="321"/>
        <v>0.36956521739130432</v>
      </c>
      <c r="BK252" s="2">
        <v>55</v>
      </c>
      <c r="BL252" s="2">
        <v>71</v>
      </c>
      <c r="BM252" s="2">
        <v>45</v>
      </c>
      <c r="BN252" s="2">
        <v>31</v>
      </c>
      <c r="BO252" s="2">
        <v>19</v>
      </c>
      <c r="BP252" s="2">
        <v>9</v>
      </c>
      <c r="BQ252" s="109">
        <v>2</v>
      </c>
      <c r="BR252" s="109">
        <v>3</v>
      </c>
      <c r="BS252" s="110">
        <v>4</v>
      </c>
      <c r="BT252" s="109">
        <v>1</v>
      </c>
      <c r="BU252" s="109">
        <v>20</v>
      </c>
      <c r="BV252" s="109">
        <v>23</v>
      </c>
      <c r="BW252" s="109">
        <v>0</v>
      </c>
      <c r="BX252" s="84">
        <f t="shared" si="325"/>
        <v>44</v>
      </c>
      <c r="BY252" s="111">
        <v>1</v>
      </c>
      <c r="BZ252" s="109">
        <v>3</v>
      </c>
      <c r="CA252" s="109">
        <v>0</v>
      </c>
      <c r="CB252" s="2">
        <v>3</v>
      </c>
      <c r="CC252" s="112">
        <f t="shared" si="326"/>
        <v>1.8181818181818181E-2</v>
      </c>
      <c r="CD252" s="112">
        <f t="shared" si="327"/>
        <v>0.28169014084507044</v>
      </c>
      <c r="CE252" s="112">
        <f t="shared" si="328"/>
        <v>0.23976608187134502</v>
      </c>
      <c r="CF252" s="112">
        <f t="shared" si="329"/>
        <v>0.34482758620689657</v>
      </c>
      <c r="CG252" s="112">
        <f t="shared" si="330"/>
        <v>0.44444444444444442</v>
      </c>
      <c r="CH252" s="87">
        <f t="shared" si="331"/>
        <v>25</v>
      </c>
      <c r="CI252" s="31">
        <f t="shared" si="332"/>
        <v>38</v>
      </c>
      <c r="CJ252" s="31">
        <f t="shared" si="333"/>
        <v>0</v>
      </c>
      <c r="CK252" s="31">
        <f t="shared" si="334"/>
        <v>0</v>
      </c>
      <c r="CL252" s="31">
        <f t="shared" si="335"/>
        <v>0</v>
      </c>
      <c r="CM252" s="113">
        <f t="shared" si="336"/>
        <v>0</v>
      </c>
      <c r="CN252" s="31">
        <f t="shared" si="337"/>
        <v>0</v>
      </c>
      <c r="CO252" s="31">
        <f t="shared" si="338"/>
        <v>0</v>
      </c>
      <c r="CP252" s="31">
        <f t="shared" si="339"/>
        <v>0</v>
      </c>
      <c r="CQ252" s="31">
        <f t="shared" si="340"/>
        <v>0</v>
      </c>
      <c r="CU252" s="88">
        <f t="shared" si="324"/>
        <v>0</v>
      </c>
      <c r="DC252" s="88">
        <f t="shared" si="341"/>
        <v>0</v>
      </c>
      <c r="DK252" s="88">
        <f t="shared" si="342"/>
        <v>0</v>
      </c>
      <c r="DP252" s="32">
        <v>2</v>
      </c>
      <c r="DQ252" s="32">
        <v>3</v>
      </c>
      <c r="DR252" s="32">
        <v>2</v>
      </c>
      <c r="DS252" s="88">
        <f t="shared" si="343"/>
        <v>44</v>
      </c>
      <c r="DT252" s="32">
        <v>1</v>
      </c>
      <c r="DU252" s="32">
        <v>20</v>
      </c>
      <c r="DV252" s="32">
        <v>23</v>
      </c>
      <c r="DW252" s="32">
        <v>0</v>
      </c>
      <c r="DZ252" s="32">
        <v>2</v>
      </c>
      <c r="EA252" s="88">
        <f t="shared" si="344"/>
        <v>0</v>
      </c>
      <c r="EI252" s="88">
        <f t="shared" si="345"/>
        <v>0</v>
      </c>
      <c r="EQ252" s="88">
        <f t="shared" si="346"/>
        <v>0</v>
      </c>
      <c r="EY252" s="88">
        <f t="shared" si="347"/>
        <v>0</v>
      </c>
      <c r="FG252" s="88">
        <f t="shared" si="348"/>
        <v>0</v>
      </c>
      <c r="FO252" s="88">
        <f t="shared" si="349"/>
        <v>0</v>
      </c>
      <c r="FW252" s="110">
        <f t="shared" si="350"/>
        <v>0</v>
      </c>
      <c r="GB252" s="110">
        <f t="shared" si="351"/>
        <v>0</v>
      </c>
      <c r="GC252" s="110">
        <f t="shared" si="352"/>
        <v>0</v>
      </c>
      <c r="GD252" s="110">
        <f t="shared" si="353"/>
        <v>0</v>
      </c>
      <c r="GE252" s="110">
        <f t="shared" si="354"/>
        <v>0</v>
      </c>
      <c r="GF252" s="110">
        <f t="shared" si="355"/>
        <v>0</v>
      </c>
      <c r="GG252" s="110">
        <f t="shared" si="356"/>
        <v>0</v>
      </c>
      <c r="GH252" s="110">
        <f t="shared" si="357"/>
        <v>0</v>
      </c>
      <c r="GI252" s="110">
        <f t="shared" si="358"/>
        <v>0</v>
      </c>
      <c r="GJ252" s="114">
        <f t="shared" si="322"/>
        <v>0.33333333333333331</v>
      </c>
      <c r="GK252" s="90">
        <f t="shared" si="323"/>
        <v>0.1</v>
      </c>
      <c r="GL252" s="2" t="s">
        <v>1932</v>
      </c>
      <c r="GM252" s="2" t="s">
        <v>1936</v>
      </c>
      <c r="GN252" s="2" t="s">
        <v>1377</v>
      </c>
      <c r="GO252" s="2" t="s">
        <v>2194</v>
      </c>
      <c r="GP252" s="92" t="s">
        <v>2177</v>
      </c>
      <c r="GQ252" s="2" t="s">
        <v>1477</v>
      </c>
      <c r="GR252" s="115">
        <v>71</v>
      </c>
      <c r="GS252" s="31">
        <f t="shared" si="359"/>
        <v>2</v>
      </c>
      <c r="GT252" s="31">
        <f t="shared" si="360"/>
        <v>4</v>
      </c>
      <c r="GU252" s="31">
        <f t="shared" si="361"/>
        <v>3</v>
      </c>
      <c r="GV252" s="31">
        <f t="shared" si="362"/>
        <v>44</v>
      </c>
      <c r="GW252" s="31">
        <f t="shared" si="363"/>
        <v>23</v>
      </c>
      <c r="GX252" s="31">
        <f t="shared" si="364"/>
        <v>43</v>
      </c>
    </row>
    <row r="253" spans="1:206" ht="15.75" hidden="1" customHeight="1" x14ac:dyDescent="0.25">
      <c r="A253" s="22" t="s">
        <v>1110</v>
      </c>
      <c r="B253" s="2" t="s">
        <v>236</v>
      </c>
      <c r="C253" s="116" t="s">
        <v>238</v>
      </c>
      <c r="D253" s="35" t="s">
        <v>236</v>
      </c>
      <c r="E253" s="117">
        <v>0</v>
      </c>
      <c r="F253" s="117">
        <v>6</v>
      </c>
      <c r="G253" s="117">
        <v>6</v>
      </c>
      <c r="H253" s="117">
        <v>12</v>
      </c>
      <c r="I253" s="95">
        <v>1</v>
      </c>
      <c r="J253" s="118">
        <v>0</v>
      </c>
      <c r="K253" s="118">
        <v>3</v>
      </c>
      <c r="L253" s="118">
        <v>7</v>
      </c>
      <c r="M253" s="118">
        <v>10</v>
      </c>
      <c r="N253" s="119">
        <v>1</v>
      </c>
      <c r="O253" s="119">
        <v>1</v>
      </c>
      <c r="P253" s="120">
        <v>12</v>
      </c>
      <c r="Q253" s="120">
        <v>20</v>
      </c>
      <c r="R253" s="120">
        <v>21</v>
      </c>
      <c r="S253" s="70">
        <f t="shared" si="305"/>
        <v>0</v>
      </c>
      <c r="T253" s="70">
        <f t="shared" si="306"/>
        <v>0.15</v>
      </c>
      <c r="U253" s="70">
        <f t="shared" si="307"/>
        <v>0.16981132075471697</v>
      </c>
      <c r="V253" s="70">
        <f t="shared" si="308"/>
        <v>0.21951219512195122</v>
      </c>
      <c r="W253" s="70">
        <f t="shared" si="309"/>
        <v>0.2857142857142857</v>
      </c>
      <c r="X253" s="121">
        <v>17</v>
      </c>
      <c r="Y253" s="121">
        <v>12</v>
      </c>
      <c r="Z253" s="121">
        <v>20</v>
      </c>
      <c r="AA253" s="121">
        <v>21</v>
      </c>
      <c r="AB253" s="121">
        <v>6</v>
      </c>
      <c r="AC253" s="121">
        <v>6</v>
      </c>
      <c r="AD253" s="17">
        <v>1</v>
      </c>
      <c r="AE253" s="17">
        <v>1</v>
      </c>
      <c r="AF253" s="100">
        <v>1</v>
      </c>
      <c r="AG253" s="101">
        <v>3</v>
      </c>
      <c r="AH253" s="101">
        <v>4</v>
      </c>
      <c r="AI253" s="101">
        <v>5</v>
      </c>
      <c r="AJ253" s="101">
        <v>0</v>
      </c>
      <c r="AK253" s="101">
        <f t="shared" si="310"/>
        <v>12</v>
      </c>
      <c r="AL253" s="101">
        <f t="shared" si="311"/>
        <v>0</v>
      </c>
      <c r="AM253" s="101">
        <v>0</v>
      </c>
      <c r="AN253" s="101"/>
      <c r="AO253" s="103"/>
      <c r="AP253" s="74">
        <f t="shared" si="312"/>
        <v>0.25</v>
      </c>
      <c r="AQ253" s="74">
        <f t="shared" si="313"/>
        <v>0.2</v>
      </c>
      <c r="AR253" s="104">
        <f t="shared" si="314"/>
        <v>0.22641509433962265</v>
      </c>
      <c r="AS253" s="104">
        <f t="shared" si="315"/>
        <v>0.21951219512195122</v>
      </c>
      <c r="AT253" s="104">
        <f t="shared" si="316"/>
        <v>0.23809523809523808</v>
      </c>
      <c r="AU253" s="105">
        <v>11</v>
      </c>
      <c r="AV253" s="105">
        <v>11</v>
      </c>
      <c r="AW253" s="105">
        <v>16</v>
      </c>
      <c r="AX253" s="100">
        <v>1</v>
      </c>
      <c r="AY253" s="106">
        <v>9</v>
      </c>
      <c r="AZ253" s="106">
        <v>2</v>
      </c>
      <c r="BA253" s="106">
        <v>5</v>
      </c>
      <c r="BB253" s="106">
        <v>2</v>
      </c>
      <c r="BC253" s="106">
        <v>0</v>
      </c>
      <c r="BD253" s="107">
        <v>1</v>
      </c>
      <c r="BE253" s="122"/>
      <c r="BF253" s="82">
        <f t="shared" si="317"/>
        <v>0.125</v>
      </c>
      <c r="BG253" s="82">
        <f t="shared" si="318"/>
        <v>0.45454545454545453</v>
      </c>
      <c r="BH253" s="83">
        <f t="shared" si="319"/>
        <v>0.21052631578947367</v>
      </c>
      <c r="BI253" s="83">
        <f t="shared" si="320"/>
        <v>0.27272727272727271</v>
      </c>
      <c r="BJ253" s="83">
        <f t="shared" si="321"/>
        <v>9.0909090909090912E-2</v>
      </c>
      <c r="BK253" s="2">
        <v>19</v>
      </c>
      <c r="BL253" s="2">
        <v>25</v>
      </c>
      <c r="BM253" s="2">
        <v>20</v>
      </c>
      <c r="BN253" s="2">
        <v>14</v>
      </c>
      <c r="BO253" s="2">
        <v>7</v>
      </c>
      <c r="BP253" s="2">
        <v>6</v>
      </c>
      <c r="BQ253" s="109">
        <v>1</v>
      </c>
      <c r="BR253" s="109">
        <v>1</v>
      </c>
      <c r="BS253" s="110">
        <v>2</v>
      </c>
      <c r="BT253" s="109">
        <v>1</v>
      </c>
      <c r="BU253" s="109">
        <v>6</v>
      </c>
      <c r="BV253" s="109">
        <v>3</v>
      </c>
      <c r="BW253" s="109">
        <v>0</v>
      </c>
      <c r="BX253" s="84">
        <f t="shared" si="325"/>
        <v>10</v>
      </c>
      <c r="BY253" s="111">
        <v>2</v>
      </c>
      <c r="BZ253" s="109"/>
      <c r="CA253" s="109">
        <v>0</v>
      </c>
      <c r="CC253" s="112">
        <f t="shared" si="326"/>
        <v>5.2631578947368418E-2</v>
      </c>
      <c r="CD253" s="112">
        <f t="shared" si="327"/>
        <v>0.24</v>
      </c>
      <c r="CE253" s="112">
        <f t="shared" si="328"/>
        <v>0.15625</v>
      </c>
      <c r="CF253" s="112">
        <f t="shared" si="329"/>
        <v>0.2</v>
      </c>
      <c r="CG253" s="112">
        <f t="shared" si="330"/>
        <v>0.15</v>
      </c>
      <c r="CH253" s="87">
        <f t="shared" si="331"/>
        <v>17</v>
      </c>
      <c r="CI253" s="31">
        <f t="shared" si="332"/>
        <v>24</v>
      </c>
      <c r="CJ253" s="31">
        <f t="shared" si="333"/>
        <v>0</v>
      </c>
      <c r="CK253" s="31">
        <f t="shared" si="334"/>
        <v>0</v>
      </c>
      <c r="CL253" s="31">
        <f t="shared" si="335"/>
        <v>0</v>
      </c>
      <c r="CM253" s="113">
        <f t="shared" si="336"/>
        <v>0</v>
      </c>
      <c r="CN253" s="31">
        <f t="shared" si="337"/>
        <v>0</v>
      </c>
      <c r="CO253" s="31">
        <f t="shared" si="338"/>
        <v>0</v>
      </c>
      <c r="CP253" s="31">
        <f t="shared" si="339"/>
        <v>0</v>
      </c>
      <c r="CQ253" s="31">
        <f t="shared" si="340"/>
        <v>0</v>
      </c>
      <c r="CU253" s="88">
        <f t="shared" si="324"/>
        <v>0</v>
      </c>
      <c r="DC253" s="88">
        <f t="shared" si="341"/>
        <v>0</v>
      </c>
      <c r="DK253" s="88">
        <f t="shared" si="342"/>
        <v>0</v>
      </c>
      <c r="DP253" s="32">
        <v>1</v>
      </c>
      <c r="DQ253" s="32">
        <v>1</v>
      </c>
      <c r="DR253" s="32">
        <v>2</v>
      </c>
      <c r="DS253" s="88">
        <f t="shared" si="343"/>
        <v>10</v>
      </c>
      <c r="DT253" s="32">
        <v>1</v>
      </c>
      <c r="DU253" s="32">
        <v>6</v>
      </c>
      <c r="DV253" s="32">
        <v>3</v>
      </c>
      <c r="DW253" s="32">
        <v>0</v>
      </c>
      <c r="EA253" s="88">
        <f t="shared" si="344"/>
        <v>0</v>
      </c>
      <c r="EI253" s="88">
        <f t="shared" si="345"/>
        <v>0</v>
      </c>
      <c r="EQ253" s="88">
        <f t="shared" si="346"/>
        <v>0</v>
      </c>
      <c r="EY253" s="88">
        <f t="shared" si="347"/>
        <v>0</v>
      </c>
      <c r="FG253" s="88">
        <f t="shared" si="348"/>
        <v>0</v>
      </c>
      <c r="FO253" s="88">
        <f t="shared" si="349"/>
        <v>0</v>
      </c>
      <c r="FW253" s="110">
        <f t="shared" si="350"/>
        <v>0</v>
      </c>
      <c r="GB253" s="110">
        <f t="shared" si="351"/>
        <v>0</v>
      </c>
      <c r="GC253" s="110">
        <f t="shared" si="352"/>
        <v>0</v>
      </c>
      <c r="GD253" s="110">
        <f t="shared" si="353"/>
        <v>0</v>
      </c>
      <c r="GE253" s="110">
        <f t="shared" si="354"/>
        <v>0</v>
      </c>
      <c r="GF253" s="110">
        <f t="shared" si="355"/>
        <v>0</v>
      </c>
      <c r="GG253" s="110">
        <f t="shared" si="356"/>
        <v>0</v>
      </c>
      <c r="GH253" s="110">
        <f t="shared" si="357"/>
        <v>0</v>
      </c>
      <c r="GI253" s="110">
        <f t="shared" si="358"/>
        <v>0</v>
      </c>
      <c r="GJ253" s="114">
        <f t="shared" si="322"/>
        <v>-0.47499999999999998</v>
      </c>
      <c r="GK253" s="90">
        <f t="shared" si="323"/>
        <v>0.1111111111111111</v>
      </c>
      <c r="GL253" s="2" t="s">
        <v>2269</v>
      </c>
      <c r="GM253" s="92" t="s">
        <v>1678</v>
      </c>
      <c r="GN253" s="2" t="s">
        <v>1603</v>
      </c>
      <c r="GO253" s="92" t="s">
        <v>1938</v>
      </c>
      <c r="GP253" s="92" t="s">
        <v>2270</v>
      </c>
      <c r="GQ253" s="2" t="s">
        <v>1781</v>
      </c>
      <c r="GR253" s="115">
        <v>26</v>
      </c>
      <c r="GS253" s="31">
        <f t="shared" si="359"/>
        <v>1</v>
      </c>
      <c r="GT253" s="31">
        <f t="shared" si="360"/>
        <v>2</v>
      </c>
      <c r="GU253" s="31">
        <f t="shared" si="361"/>
        <v>1</v>
      </c>
      <c r="GV253" s="31">
        <f t="shared" si="362"/>
        <v>10</v>
      </c>
      <c r="GW253" s="31">
        <f t="shared" si="363"/>
        <v>3</v>
      </c>
      <c r="GX253" s="31">
        <f t="shared" si="364"/>
        <v>9</v>
      </c>
    </row>
    <row r="254" spans="1:206" ht="15.75" hidden="1" customHeight="1" x14ac:dyDescent="0.25">
      <c r="A254" s="22" t="s">
        <v>1110</v>
      </c>
      <c r="B254" s="2" t="s">
        <v>236</v>
      </c>
      <c r="C254" s="116" t="s">
        <v>239</v>
      </c>
      <c r="D254" s="35" t="s">
        <v>236</v>
      </c>
      <c r="E254" s="117">
        <v>10</v>
      </c>
      <c r="F254" s="117">
        <v>60</v>
      </c>
      <c r="G254" s="117">
        <v>100</v>
      </c>
      <c r="H254" s="117">
        <v>170</v>
      </c>
      <c r="I254" s="95">
        <v>9</v>
      </c>
      <c r="J254" s="118">
        <v>14</v>
      </c>
      <c r="K254" s="118">
        <v>61</v>
      </c>
      <c r="L254" s="118">
        <v>102</v>
      </c>
      <c r="M254" s="118">
        <v>177</v>
      </c>
      <c r="N254" s="119">
        <v>18</v>
      </c>
      <c r="O254" s="119">
        <v>1</v>
      </c>
      <c r="P254" s="120">
        <v>176</v>
      </c>
      <c r="Q254" s="120">
        <v>206</v>
      </c>
      <c r="R254" s="120">
        <v>151</v>
      </c>
      <c r="S254" s="70">
        <f t="shared" ref="S254:S317" si="365">J254/P254</f>
        <v>7.9545454545454544E-2</v>
      </c>
      <c r="T254" s="70">
        <f t="shared" ref="T254:T317" si="366">K254/Q254</f>
        <v>0.29611650485436891</v>
      </c>
      <c r="U254" s="70">
        <f t="shared" ref="U254:U317" si="367">((J254+K254+L254)-N254)/(P254+Q254+R254)</f>
        <v>0.29831144465290804</v>
      </c>
      <c r="V254" s="70">
        <f t="shared" ref="V254:V317" si="368">((K254+L254)-N254)/(Q254+R254)</f>
        <v>0.4061624649859944</v>
      </c>
      <c r="W254" s="70">
        <f t="shared" ref="W254:W317" si="369">(L254-N254)/R254</f>
        <v>0.55629139072847678</v>
      </c>
      <c r="X254" s="121">
        <v>198</v>
      </c>
      <c r="Y254" s="121">
        <v>176</v>
      </c>
      <c r="Z254" s="121">
        <v>206</v>
      </c>
      <c r="AA254" s="121">
        <v>151</v>
      </c>
      <c r="AB254" s="121">
        <v>53</v>
      </c>
      <c r="AC254" s="121">
        <v>43</v>
      </c>
      <c r="AD254" s="17">
        <v>4</v>
      </c>
      <c r="AE254" s="17">
        <v>7</v>
      </c>
      <c r="AF254" s="100">
        <v>8</v>
      </c>
      <c r="AG254" s="101">
        <v>15</v>
      </c>
      <c r="AH254" s="101">
        <v>54</v>
      </c>
      <c r="AI254" s="101">
        <v>114</v>
      </c>
      <c r="AJ254" s="101">
        <v>4</v>
      </c>
      <c r="AK254" s="101">
        <f t="shared" ref="AK254:AK317" si="370">AG254+AH254+AI254+AJ254</f>
        <v>187</v>
      </c>
      <c r="AL254" s="101">
        <f t="shared" ref="AL254:AL317" si="371">AM254-AJ254</f>
        <v>30</v>
      </c>
      <c r="AM254" s="101">
        <v>34</v>
      </c>
      <c r="AN254" s="102">
        <v>2</v>
      </c>
      <c r="AO254" s="103">
        <v>12</v>
      </c>
      <c r="AP254" s="74">
        <f t="shared" ref="AP254:AP317" si="372">AG254/Y254</f>
        <v>8.5227272727272721E-2</v>
      </c>
      <c r="AQ254" s="74">
        <f t="shared" ref="AQ254:AQ317" si="373">AH254/Z254</f>
        <v>0.26213592233009708</v>
      </c>
      <c r="AR254" s="104">
        <f t="shared" ref="AR254:AR317" si="374">((AG254+AH254+AI254)-AL254)/(Y254+Z254+AA254)</f>
        <v>0.28705440900562851</v>
      </c>
      <c r="AS254" s="104">
        <f t="shared" ref="AS254:AS317" si="375">((AH254+AI254)-AL254)/(Z254+AA254)</f>
        <v>0.38655462184873951</v>
      </c>
      <c r="AT254" s="104">
        <f t="shared" ref="AT254:AT317" si="376">(AI254-AL254)/AA254</f>
        <v>0.55629139072847678</v>
      </c>
      <c r="AU254" s="105">
        <v>173</v>
      </c>
      <c r="AV254" s="105">
        <v>214</v>
      </c>
      <c r="AW254" s="105">
        <v>148</v>
      </c>
      <c r="AX254" s="100">
        <v>9</v>
      </c>
      <c r="AY254" s="106">
        <v>207</v>
      </c>
      <c r="AZ254" s="106">
        <v>20</v>
      </c>
      <c r="BA254" s="106">
        <v>63</v>
      </c>
      <c r="BB254" s="106">
        <v>120</v>
      </c>
      <c r="BC254" s="106">
        <v>4</v>
      </c>
      <c r="BD254" s="107">
        <v>30</v>
      </c>
      <c r="BE254" s="122"/>
      <c r="BF254" s="82">
        <f t="shared" ref="BF254:BF317" si="377">AZ254/AW254</f>
        <v>0.13513513513513514</v>
      </c>
      <c r="BG254" s="82">
        <f t="shared" ref="BG254:BG317" si="378">BA254/AV254</f>
        <v>0.29439252336448596</v>
      </c>
      <c r="BH254" s="83">
        <f t="shared" ref="BH254:BH317" si="379">((AZ254+BA254+BB254)-BD254)/(AW254+AV254+AU254)</f>
        <v>0.3233644859813084</v>
      </c>
      <c r="BI254" s="83">
        <f t="shared" ref="BI254:BI317" si="380">((BA254+BB254)-BD254)/(AV254+AU254)</f>
        <v>0.39534883720930231</v>
      </c>
      <c r="BJ254" s="83">
        <f t="shared" ref="BJ254:BJ317" si="381">(BB254-BD254)/AU254</f>
        <v>0.52023121387283233</v>
      </c>
      <c r="BK254" s="2">
        <v>148</v>
      </c>
      <c r="BL254" s="2">
        <v>210</v>
      </c>
      <c r="BM254" s="2">
        <v>144</v>
      </c>
      <c r="BN254" s="2">
        <v>102</v>
      </c>
      <c r="BO254" s="2">
        <v>44</v>
      </c>
      <c r="BP254" s="2">
        <v>48</v>
      </c>
      <c r="BQ254" s="109">
        <v>4</v>
      </c>
      <c r="BR254" s="109">
        <v>10</v>
      </c>
      <c r="BS254" s="110">
        <v>8</v>
      </c>
      <c r="BT254" s="109">
        <v>23</v>
      </c>
      <c r="BU254" s="109">
        <v>70</v>
      </c>
      <c r="BV254" s="109">
        <v>122</v>
      </c>
      <c r="BW254" s="109">
        <v>6</v>
      </c>
      <c r="BX254" s="84">
        <f t="shared" si="325"/>
        <v>221</v>
      </c>
      <c r="BY254" s="111">
        <v>2</v>
      </c>
      <c r="BZ254" s="109">
        <v>20</v>
      </c>
      <c r="CA254" s="109">
        <v>6</v>
      </c>
      <c r="CB254" s="2">
        <v>1</v>
      </c>
      <c r="CC254" s="112">
        <f t="shared" si="326"/>
        <v>0.1554054054054054</v>
      </c>
      <c r="CD254" s="112">
        <f t="shared" si="327"/>
        <v>0.33333333333333331</v>
      </c>
      <c r="CE254" s="112">
        <f t="shared" si="328"/>
        <v>0.38844621513944222</v>
      </c>
      <c r="CF254" s="112">
        <f t="shared" si="329"/>
        <v>0.48587570621468928</v>
      </c>
      <c r="CG254" s="112">
        <f t="shared" si="330"/>
        <v>0.70833333333333337</v>
      </c>
      <c r="CH254" s="87">
        <f t="shared" si="331"/>
        <v>42</v>
      </c>
      <c r="CI254" s="31">
        <f t="shared" si="332"/>
        <v>65</v>
      </c>
      <c r="CJ254" s="31">
        <f t="shared" si="333"/>
        <v>0</v>
      </c>
      <c r="CK254" s="31">
        <f t="shared" si="334"/>
        <v>0</v>
      </c>
      <c r="CL254" s="31">
        <f t="shared" si="335"/>
        <v>0</v>
      </c>
      <c r="CM254" s="113">
        <f t="shared" si="336"/>
        <v>0</v>
      </c>
      <c r="CN254" s="31">
        <f t="shared" si="337"/>
        <v>0</v>
      </c>
      <c r="CO254" s="31">
        <f t="shared" si="338"/>
        <v>0</v>
      </c>
      <c r="CP254" s="31">
        <f t="shared" si="339"/>
        <v>0</v>
      </c>
      <c r="CQ254" s="31">
        <f t="shared" si="340"/>
        <v>0</v>
      </c>
      <c r="CU254" s="88">
        <f t="shared" si="324"/>
        <v>0</v>
      </c>
      <c r="DC254" s="88">
        <f t="shared" si="341"/>
        <v>0</v>
      </c>
      <c r="DH254" s="32">
        <v>1</v>
      </c>
      <c r="DI254" s="32">
        <v>6</v>
      </c>
      <c r="DJ254" s="32">
        <v>5</v>
      </c>
      <c r="DK254" s="88">
        <f t="shared" si="342"/>
        <v>126</v>
      </c>
      <c r="DL254" s="32">
        <v>22</v>
      </c>
      <c r="DM254" s="32">
        <v>47</v>
      </c>
      <c r="DN254" s="32">
        <v>53</v>
      </c>
      <c r="DO254" s="32">
        <v>4</v>
      </c>
      <c r="DP254" s="32">
        <v>3</v>
      </c>
      <c r="DQ254" s="32">
        <v>4</v>
      </c>
      <c r="DR254" s="32">
        <v>3</v>
      </c>
      <c r="DS254" s="88">
        <f t="shared" si="343"/>
        <v>95</v>
      </c>
      <c r="DT254" s="32">
        <v>1</v>
      </c>
      <c r="DU254" s="32">
        <v>23</v>
      </c>
      <c r="DV254" s="32">
        <v>69</v>
      </c>
      <c r="DW254" s="32">
        <v>2</v>
      </c>
      <c r="EA254" s="88">
        <f t="shared" si="344"/>
        <v>0</v>
      </c>
      <c r="EI254" s="88">
        <f t="shared" si="345"/>
        <v>0</v>
      </c>
      <c r="EQ254" s="88">
        <f t="shared" si="346"/>
        <v>0</v>
      </c>
      <c r="EY254" s="88">
        <f t="shared" si="347"/>
        <v>0</v>
      </c>
      <c r="FG254" s="88">
        <f t="shared" si="348"/>
        <v>0</v>
      </c>
      <c r="FO254" s="88">
        <f t="shared" si="349"/>
        <v>0</v>
      </c>
      <c r="FW254" s="110">
        <f t="shared" si="350"/>
        <v>0</v>
      </c>
      <c r="GB254" s="110">
        <f t="shared" si="351"/>
        <v>0</v>
      </c>
      <c r="GC254" s="110">
        <f t="shared" si="352"/>
        <v>0</v>
      </c>
      <c r="GD254" s="110">
        <f t="shared" si="353"/>
        <v>0</v>
      </c>
      <c r="GE254" s="110">
        <f t="shared" si="354"/>
        <v>0</v>
      </c>
      <c r="GF254" s="110">
        <f t="shared" si="355"/>
        <v>0</v>
      </c>
      <c r="GG254" s="110">
        <f t="shared" si="356"/>
        <v>0</v>
      </c>
      <c r="GH254" s="110">
        <f t="shared" si="357"/>
        <v>0</v>
      </c>
      <c r="GI254" s="110">
        <f t="shared" si="358"/>
        <v>0</v>
      </c>
      <c r="GJ254" s="114">
        <f t="shared" ref="GJ254:GJ317" si="382">(CG254-W254)/W254</f>
        <v>0.27331349206349226</v>
      </c>
      <c r="GK254" s="90">
        <f t="shared" ref="GK254:GK317" si="383">(BX254-AY254)/AY254</f>
        <v>6.7632850241545889E-2</v>
      </c>
      <c r="GL254" s="92" t="s">
        <v>2217</v>
      </c>
      <c r="GM254" s="92" t="s">
        <v>1556</v>
      </c>
      <c r="GN254" s="2" t="s">
        <v>2293</v>
      </c>
      <c r="GO254" s="2" t="s">
        <v>1891</v>
      </c>
      <c r="GP254" s="2" t="s">
        <v>2075</v>
      </c>
      <c r="GQ254" s="2" t="s">
        <v>1989</v>
      </c>
      <c r="GR254" s="115">
        <v>202</v>
      </c>
      <c r="GS254" s="31">
        <f t="shared" si="359"/>
        <v>4</v>
      </c>
      <c r="GT254" s="31">
        <f t="shared" si="360"/>
        <v>8</v>
      </c>
      <c r="GU254" s="31">
        <f t="shared" si="361"/>
        <v>10</v>
      </c>
      <c r="GV254" s="31">
        <f t="shared" si="362"/>
        <v>221</v>
      </c>
      <c r="GW254" s="31">
        <f t="shared" si="363"/>
        <v>128</v>
      </c>
      <c r="GX254" s="31">
        <f t="shared" si="364"/>
        <v>198</v>
      </c>
    </row>
    <row r="255" spans="1:206" ht="15.75" hidden="1" customHeight="1" x14ac:dyDescent="0.25">
      <c r="A255" s="22" t="s">
        <v>1110</v>
      </c>
      <c r="B255" s="2" t="s">
        <v>236</v>
      </c>
      <c r="C255" s="116" t="s">
        <v>240</v>
      </c>
      <c r="D255" s="35" t="s">
        <v>236</v>
      </c>
      <c r="E255" s="117">
        <v>10</v>
      </c>
      <c r="F255" s="117">
        <v>16</v>
      </c>
      <c r="G255" s="117">
        <v>23</v>
      </c>
      <c r="H255" s="117">
        <v>49</v>
      </c>
      <c r="I255" s="95">
        <v>2</v>
      </c>
      <c r="J255" s="118">
        <v>10</v>
      </c>
      <c r="K255" s="118">
        <v>14</v>
      </c>
      <c r="L255" s="118">
        <v>17</v>
      </c>
      <c r="M255" s="118">
        <v>41</v>
      </c>
      <c r="N255" s="119">
        <v>3</v>
      </c>
      <c r="O255" s="119">
        <v>1</v>
      </c>
      <c r="P255" s="120">
        <v>46</v>
      </c>
      <c r="Q255" s="120">
        <v>47</v>
      </c>
      <c r="R255" s="120">
        <v>34</v>
      </c>
      <c r="S255" s="70">
        <f t="shared" si="365"/>
        <v>0.21739130434782608</v>
      </c>
      <c r="T255" s="70">
        <f t="shared" si="366"/>
        <v>0.2978723404255319</v>
      </c>
      <c r="U255" s="70">
        <f t="shared" si="367"/>
        <v>0.29921259842519687</v>
      </c>
      <c r="V255" s="70">
        <f t="shared" si="368"/>
        <v>0.34567901234567899</v>
      </c>
      <c r="W255" s="70">
        <f t="shared" si="369"/>
        <v>0.41176470588235292</v>
      </c>
      <c r="X255" s="121">
        <v>50</v>
      </c>
      <c r="Y255" s="121">
        <v>46</v>
      </c>
      <c r="Z255" s="121">
        <v>47</v>
      </c>
      <c r="AA255" s="121">
        <v>34</v>
      </c>
      <c r="AB255" s="121">
        <v>9</v>
      </c>
      <c r="AC255" s="121">
        <v>10</v>
      </c>
      <c r="AD255" s="17">
        <v>1</v>
      </c>
      <c r="AE255" s="17">
        <v>2</v>
      </c>
      <c r="AF255" s="100">
        <v>2</v>
      </c>
      <c r="AG255" s="101">
        <v>0</v>
      </c>
      <c r="AH255" s="101">
        <v>12</v>
      </c>
      <c r="AI255" s="101">
        <v>20</v>
      </c>
      <c r="AJ255" s="101">
        <v>0</v>
      </c>
      <c r="AK255" s="101">
        <f t="shared" si="370"/>
        <v>32</v>
      </c>
      <c r="AL255" s="101">
        <f t="shared" si="371"/>
        <v>5</v>
      </c>
      <c r="AM255" s="101">
        <v>5</v>
      </c>
      <c r="AN255" s="101"/>
      <c r="AO255" s="103">
        <v>3</v>
      </c>
      <c r="AP255" s="74">
        <f t="shared" si="372"/>
        <v>0</v>
      </c>
      <c r="AQ255" s="74">
        <f t="shared" si="373"/>
        <v>0.25531914893617019</v>
      </c>
      <c r="AR255" s="104">
        <f t="shared" si="374"/>
        <v>0.2125984251968504</v>
      </c>
      <c r="AS255" s="104">
        <f t="shared" si="375"/>
        <v>0.33333333333333331</v>
      </c>
      <c r="AT255" s="104">
        <f t="shared" si="376"/>
        <v>0.44117647058823528</v>
      </c>
      <c r="AU255" s="105">
        <v>40</v>
      </c>
      <c r="AV255" s="105">
        <v>50</v>
      </c>
      <c r="AW255" s="105">
        <v>23</v>
      </c>
      <c r="AX255" s="100">
        <v>3</v>
      </c>
      <c r="AY255" s="106">
        <v>51</v>
      </c>
      <c r="AZ255" s="106">
        <v>5</v>
      </c>
      <c r="BA255" s="106">
        <v>15</v>
      </c>
      <c r="BB255" s="106">
        <v>29</v>
      </c>
      <c r="BC255" s="106">
        <v>2</v>
      </c>
      <c r="BD255" s="107">
        <v>5</v>
      </c>
      <c r="BE255" s="122"/>
      <c r="BF255" s="82">
        <f t="shared" si="377"/>
        <v>0.21739130434782608</v>
      </c>
      <c r="BG255" s="82">
        <f t="shared" si="378"/>
        <v>0.3</v>
      </c>
      <c r="BH255" s="83">
        <f t="shared" si="379"/>
        <v>0.38938053097345132</v>
      </c>
      <c r="BI255" s="83">
        <f t="shared" si="380"/>
        <v>0.43333333333333335</v>
      </c>
      <c r="BJ255" s="83">
        <f t="shared" si="381"/>
        <v>0.6</v>
      </c>
      <c r="BK255" s="2">
        <v>43</v>
      </c>
      <c r="BL255" s="2">
        <v>44</v>
      </c>
      <c r="BM255" s="2">
        <v>25</v>
      </c>
      <c r="BN255" s="2">
        <v>15</v>
      </c>
      <c r="BO255" s="2">
        <v>10</v>
      </c>
      <c r="BP255" s="2">
        <v>12</v>
      </c>
      <c r="BQ255" s="109">
        <v>1</v>
      </c>
      <c r="BR255" s="109">
        <v>3</v>
      </c>
      <c r="BS255" s="110">
        <v>3</v>
      </c>
      <c r="BT255" s="109">
        <v>5</v>
      </c>
      <c r="BU255" s="109">
        <v>15</v>
      </c>
      <c r="BV255" s="109">
        <v>30</v>
      </c>
      <c r="BW255" s="109">
        <v>3</v>
      </c>
      <c r="BX255" s="84">
        <f t="shared" si="325"/>
        <v>53</v>
      </c>
      <c r="BY255" s="111">
        <v>0</v>
      </c>
      <c r="BZ255" s="109">
        <v>5</v>
      </c>
      <c r="CA255" s="109">
        <v>3</v>
      </c>
      <c r="CB255" s="2">
        <v>0</v>
      </c>
      <c r="CC255" s="112">
        <f t="shared" si="326"/>
        <v>0.11627906976744186</v>
      </c>
      <c r="CD255" s="112">
        <f t="shared" si="327"/>
        <v>0.34090909090909088</v>
      </c>
      <c r="CE255" s="112">
        <f t="shared" si="328"/>
        <v>0.4017857142857143</v>
      </c>
      <c r="CF255" s="112">
        <f t="shared" si="329"/>
        <v>0.57971014492753625</v>
      </c>
      <c r="CG255" s="112">
        <f t="shared" si="330"/>
        <v>1</v>
      </c>
      <c r="CH255" s="87">
        <f t="shared" si="331"/>
        <v>0</v>
      </c>
      <c r="CI255" s="31">
        <f t="shared" si="332"/>
        <v>5</v>
      </c>
      <c r="CJ255" s="31">
        <f t="shared" si="333"/>
        <v>0</v>
      </c>
      <c r="CK255" s="31">
        <f t="shared" si="334"/>
        <v>0</v>
      </c>
      <c r="CL255" s="31">
        <f t="shared" si="335"/>
        <v>0</v>
      </c>
      <c r="CM255" s="113">
        <f t="shared" si="336"/>
        <v>0</v>
      </c>
      <c r="CN255" s="31">
        <f t="shared" si="337"/>
        <v>0</v>
      </c>
      <c r="CO255" s="31">
        <f t="shared" si="338"/>
        <v>0</v>
      </c>
      <c r="CP255" s="31">
        <f t="shared" si="339"/>
        <v>0</v>
      </c>
      <c r="CQ255" s="31">
        <f t="shared" si="340"/>
        <v>0</v>
      </c>
      <c r="CU255" s="88">
        <f t="shared" si="324"/>
        <v>0</v>
      </c>
      <c r="DC255" s="88">
        <f t="shared" si="341"/>
        <v>0</v>
      </c>
      <c r="DH255" s="32">
        <v>1</v>
      </c>
      <c r="DI255" s="32">
        <v>3</v>
      </c>
      <c r="DJ255" s="32">
        <v>3</v>
      </c>
      <c r="DK255" s="88">
        <f t="shared" si="342"/>
        <v>53</v>
      </c>
      <c r="DL255" s="32">
        <v>5</v>
      </c>
      <c r="DM255" s="32">
        <v>15</v>
      </c>
      <c r="DN255" s="32">
        <v>30</v>
      </c>
      <c r="DO255" s="32">
        <v>3</v>
      </c>
      <c r="DS255" s="88">
        <f t="shared" si="343"/>
        <v>0</v>
      </c>
      <c r="EA255" s="88">
        <f t="shared" si="344"/>
        <v>0</v>
      </c>
      <c r="EI255" s="88">
        <f t="shared" si="345"/>
        <v>0</v>
      </c>
      <c r="EQ255" s="88">
        <f t="shared" si="346"/>
        <v>0</v>
      </c>
      <c r="EY255" s="88">
        <f t="shared" si="347"/>
        <v>0</v>
      </c>
      <c r="FG255" s="88">
        <f t="shared" si="348"/>
        <v>0</v>
      </c>
      <c r="FO255" s="88">
        <f t="shared" si="349"/>
        <v>0</v>
      </c>
      <c r="FW255" s="110">
        <f t="shared" si="350"/>
        <v>0</v>
      </c>
      <c r="GB255" s="110">
        <f t="shared" si="351"/>
        <v>0</v>
      </c>
      <c r="GC255" s="110">
        <f t="shared" si="352"/>
        <v>0</v>
      </c>
      <c r="GD255" s="110">
        <f t="shared" si="353"/>
        <v>0</v>
      </c>
      <c r="GE255" s="110">
        <f t="shared" si="354"/>
        <v>0</v>
      </c>
      <c r="GF255" s="110">
        <f t="shared" si="355"/>
        <v>0</v>
      </c>
      <c r="GG255" s="110">
        <f t="shared" si="356"/>
        <v>0</v>
      </c>
      <c r="GH255" s="110">
        <f t="shared" si="357"/>
        <v>0</v>
      </c>
      <c r="GI255" s="110">
        <f t="shared" si="358"/>
        <v>0</v>
      </c>
      <c r="GJ255" s="114">
        <f t="shared" si="382"/>
        <v>1.4285714285714286</v>
      </c>
      <c r="GK255" s="90">
        <f t="shared" si="383"/>
        <v>3.9215686274509803E-2</v>
      </c>
      <c r="GL255" s="92" t="s">
        <v>2289</v>
      </c>
      <c r="GM255" s="92" t="s">
        <v>2072</v>
      </c>
      <c r="GN255" s="92" t="s">
        <v>2120</v>
      </c>
      <c r="GO255" s="92" t="s">
        <v>2124</v>
      </c>
      <c r="GP255" s="2" t="s">
        <v>1382</v>
      </c>
      <c r="GQ255" s="2" t="s">
        <v>1412</v>
      </c>
      <c r="GR255" s="115">
        <v>49</v>
      </c>
      <c r="GS255" s="31">
        <f t="shared" si="359"/>
        <v>1</v>
      </c>
      <c r="GT255" s="31">
        <f t="shared" si="360"/>
        <v>3</v>
      </c>
      <c r="GU255" s="31">
        <f t="shared" si="361"/>
        <v>3</v>
      </c>
      <c r="GV255" s="31">
        <f t="shared" si="362"/>
        <v>53</v>
      </c>
      <c r="GW255" s="31">
        <f t="shared" si="363"/>
        <v>33</v>
      </c>
      <c r="GX255" s="31">
        <f t="shared" si="364"/>
        <v>48</v>
      </c>
    </row>
    <row r="256" spans="1:206" ht="15.75" hidden="1" customHeight="1" x14ac:dyDescent="0.25">
      <c r="A256" s="22" t="s">
        <v>1110</v>
      </c>
      <c r="B256" s="2" t="s">
        <v>236</v>
      </c>
      <c r="C256" s="116" t="s">
        <v>241</v>
      </c>
      <c r="D256" s="35" t="s">
        <v>236</v>
      </c>
      <c r="E256" s="117">
        <v>11</v>
      </c>
      <c r="F256" s="117">
        <v>48</v>
      </c>
      <c r="G256" s="117">
        <v>71</v>
      </c>
      <c r="H256" s="117">
        <v>130</v>
      </c>
      <c r="I256" s="95">
        <v>7</v>
      </c>
      <c r="J256" s="118">
        <v>19</v>
      </c>
      <c r="K256" s="118">
        <v>32</v>
      </c>
      <c r="L256" s="118">
        <v>63</v>
      </c>
      <c r="M256" s="118">
        <v>114</v>
      </c>
      <c r="N256" s="119">
        <v>5</v>
      </c>
      <c r="O256" s="119">
        <v>10</v>
      </c>
      <c r="P256" s="120">
        <v>92</v>
      </c>
      <c r="Q256" s="120">
        <v>153</v>
      </c>
      <c r="R256" s="120">
        <v>90</v>
      </c>
      <c r="S256" s="70">
        <f t="shared" si="365"/>
        <v>0.20652173913043478</v>
      </c>
      <c r="T256" s="70">
        <f t="shared" si="366"/>
        <v>0.20915032679738563</v>
      </c>
      <c r="U256" s="70">
        <f t="shared" si="367"/>
        <v>0.32537313432835818</v>
      </c>
      <c r="V256" s="70">
        <f t="shared" si="368"/>
        <v>0.37037037037037035</v>
      </c>
      <c r="W256" s="70">
        <f t="shared" si="369"/>
        <v>0.64444444444444449</v>
      </c>
      <c r="X256" s="121">
        <v>139</v>
      </c>
      <c r="Y256" s="121">
        <v>92</v>
      </c>
      <c r="Z256" s="121">
        <v>153</v>
      </c>
      <c r="AA256" s="121">
        <v>90</v>
      </c>
      <c r="AB256" s="121">
        <v>36</v>
      </c>
      <c r="AC256" s="121">
        <v>26</v>
      </c>
      <c r="AD256" s="17">
        <v>4</v>
      </c>
      <c r="AE256" s="17">
        <v>8</v>
      </c>
      <c r="AF256" s="100">
        <v>7</v>
      </c>
      <c r="AG256" s="101">
        <v>14</v>
      </c>
      <c r="AH256" s="101">
        <v>44</v>
      </c>
      <c r="AI256" s="101">
        <v>61</v>
      </c>
      <c r="AJ256" s="101">
        <v>0</v>
      </c>
      <c r="AK256" s="101">
        <f t="shared" si="370"/>
        <v>119</v>
      </c>
      <c r="AL256" s="101">
        <f t="shared" si="371"/>
        <v>16</v>
      </c>
      <c r="AM256" s="101">
        <v>16</v>
      </c>
      <c r="AN256" s="102">
        <v>3</v>
      </c>
      <c r="AO256" s="103">
        <v>11</v>
      </c>
      <c r="AP256" s="74">
        <f t="shared" si="372"/>
        <v>0.15217391304347827</v>
      </c>
      <c r="AQ256" s="74">
        <f t="shared" si="373"/>
        <v>0.28758169934640521</v>
      </c>
      <c r="AR256" s="104">
        <f t="shared" si="374"/>
        <v>0.30746268656716419</v>
      </c>
      <c r="AS256" s="104">
        <f t="shared" si="375"/>
        <v>0.36625514403292181</v>
      </c>
      <c r="AT256" s="104">
        <f t="shared" si="376"/>
        <v>0.5</v>
      </c>
      <c r="AU256" s="105">
        <v>90</v>
      </c>
      <c r="AV256" s="105">
        <v>117</v>
      </c>
      <c r="AW256" s="105">
        <v>101</v>
      </c>
      <c r="AX256" s="100">
        <v>7</v>
      </c>
      <c r="AY256" s="106">
        <v>129</v>
      </c>
      <c r="AZ256" s="106">
        <v>9</v>
      </c>
      <c r="BA256" s="106">
        <v>34</v>
      </c>
      <c r="BB256" s="106">
        <v>86</v>
      </c>
      <c r="BC256" s="106">
        <v>0</v>
      </c>
      <c r="BD256" s="107">
        <v>24</v>
      </c>
      <c r="BE256" s="108">
        <v>4</v>
      </c>
      <c r="BF256" s="82">
        <f t="shared" si="377"/>
        <v>8.9108910891089105E-2</v>
      </c>
      <c r="BG256" s="82">
        <f t="shared" si="378"/>
        <v>0.29059829059829062</v>
      </c>
      <c r="BH256" s="83">
        <f t="shared" si="379"/>
        <v>0.34090909090909088</v>
      </c>
      <c r="BI256" s="83">
        <f t="shared" si="380"/>
        <v>0.46376811594202899</v>
      </c>
      <c r="BJ256" s="83">
        <f t="shared" si="381"/>
        <v>0.68888888888888888</v>
      </c>
      <c r="BK256" s="2">
        <v>106</v>
      </c>
      <c r="BL256" s="2">
        <v>147</v>
      </c>
      <c r="BM256" s="2">
        <v>114</v>
      </c>
      <c r="BN256" s="2">
        <v>77</v>
      </c>
      <c r="BO256" s="2">
        <v>26</v>
      </c>
      <c r="BP256" s="2">
        <v>27</v>
      </c>
      <c r="BQ256" s="109">
        <v>5</v>
      </c>
      <c r="BR256" s="109">
        <v>8</v>
      </c>
      <c r="BS256" s="110">
        <v>12</v>
      </c>
      <c r="BT256" s="109">
        <v>12</v>
      </c>
      <c r="BU256" s="109">
        <v>49</v>
      </c>
      <c r="BV256" s="109">
        <v>76</v>
      </c>
      <c r="BW256" s="109">
        <v>1</v>
      </c>
      <c r="BX256" s="84">
        <f t="shared" si="325"/>
        <v>138</v>
      </c>
      <c r="BY256" s="111">
        <v>4</v>
      </c>
      <c r="BZ256" s="109">
        <v>15</v>
      </c>
      <c r="CA256" s="109">
        <v>1</v>
      </c>
      <c r="CB256" s="2">
        <v>8</v>
      </c>
      <c r="CC256" s="112">
        <f t="shared" si="326"/>
        <v>0.11320754716981132</v>
      </c>
      <c r="CD256" s="112">
        <f t="shared" si="327"/>
        <v>0.33333333333333331</v>
      </c>
      <c r="CE256" s="112">
        <f t="shared" si="328"/>
        <v>0.33242506811989103</v>
      </c>
      <c r="CF256" s="112">
        <f t="shared" si="329"/>
        <v>0.42145593869731801</v>
      </c>
      <c r="CG256" s="112">
        <f t="shared" si="330"/>
        <v>0.53508771929824561</v>
      </c>
      <c r="CH256" s="87">
        <f t="shared" si="331"/>
        <v>53</v>
      </c>
      <c r="CI256" s="31">
        <f t="shared" si="332"/>
        <v>56</v>
      </c>
      <c r="CJ256" s="31">
        <f t="shared" si="333"/>
        <v>1</v>
      </c>
      <c r="CK256" s="31">
        <f t="shared" si="334"/>
        <v>1</v>
      </c>
      <c r="CL256" s="31">
        <f t="shared" si="335"/>
        <v>3</v>
      </c>
      <c r="CM256" s="113">
        <f t="shared" si="336"/>
        <v>22</v>
      </c>
      <c r="CN256" s="31">
        <f t="shared" si="337"/>
        <v>1</v>
      </c>
      <c r="CO256" s="31">
        <f t="shared" si="338"/>
        <v>8</v>
      </c>
      <c r="CP256" s="31">
        <f t="shared" si="339"/>
        <v>8</v>
      </c>
      <c r="CQ256" s="31">
        <f t="shared" si="340"/>
        <v>5</v>
      </c>
      <c r="CR256" s="32">
        <v>1</v>
      </c>
      <c r="CS256" s="32">
        <v>1</v>
      </c>
      <c r="CT256" s="32">
        <v>3</v>
      </c>
      <c r="CU256" s="88">
        <f t="shared" si="324"/>
        <v>22</v>
      </c>
      <c r="CV256" s="32">
        <v>1</v>
      </c>
      <c r="CW256" s="32">
        <v>8</v>
      </c>
      <c r="CX256" s="32">
        <v>8</v>
      </c>
      <c r="CY256" s="32">
        <v>5</v>
      </c>
      <c r="DC256" s="88">
        <f t="shared" si="341"/>
        <v>0</v>
      </c>
      <c r="DH256" s="32">
        <v>1</v>
      </c>
      <c r="DI256" s="32">
        <v>3</v>
      </c>
      <c r="DJ256" s="32">
        <v>4</v>
      </c>
      <c r="DK256" s="88">
        <f t="shared" si="342"/>
        <v>49</v>
      </c>
      <c r="DL256" s="32">
        <v>11</v>
      </c>
      <c r="DM256" s="32">
        <v>24</v>
      </c>
      <c r="DN256" s="32">
        <v>14</v>
      </c>
      <c r="DO256" s="32">
        <v>0</v>
      </c>
      <c r="DP256" s="32">
        <v>3</v>
      </c>
      <c r="DQ256" s="32">
        <v>4</v>
      </c>
      <c r="DR256" s="32">
        <v>5</v>
      </c>
      <c r="DS256" s="88">
        <f t="shared" si="343"/>
        <v>72</v>
      </c>
      <c r="DT256" s="32">
        <v>0</v>
      </c>
      <c r="DU256" s="32">
        <v>17</v>
      </c>
      <c r="DV256" s="32">
        <v>54</v>
      </c>
      <c r="DW256" s="32">
        <v>1</v>
      </c>
      <c r="EA256" s="88">
        <f t="shared" si="344"/>
        <v>0</v>
      </c>
      <c r="EI256" s="88">
        <f t="shared" si="345"/>
        <v>0</v>
      </c>
      <c r="EQ256" s="88">
        <f t="shared" si="346"/>
        <v>0</v>
      </c>
      <c r="EY256" s="88">
        <f t="shared" si="347"/>
        <v>0</v>
      </c>
      <c r="FG256" s="88">
        <f t="shared" si="348"/>
        <v>0</v>
      </c>
      <c r="FO256" s="88">
        <f t="shared" si="349"/>
        <v>0</v>
      </c>
      <c r="FW256" s="110">
        <f t="shared" si="350"/>
        <v>0</v>
      </c>
      <c r="GB256" s="110">
        <f t="shared" si="351"/>
        <v>0</v>
      </c>
      <c r="GC256" s="110">
        <f t="shared" si="352"/>
        <v>0</v>
      </c>
      <c r="GD256" s="110">
        <f t="shared" si="353"/>
        <v>0</v>
      </c>
      <c r="GE256" s="110">
        <f t="shared" si="354"/>
        <v>0</v>
      </c>
      <c r="GF256" s="110">
        <f t="shared" si="355"/>
        <v>0</v>
      </c>
      <c r="GG256" s="110">
        <f t="shared" si="356"/>
        <v>0</v>
      </c>
      <c r="GH256" s="110">
        <f t="shared" si="357"/>
        <v>0</v>
      </c>
      <c r="GI256" s="110">
        <f t="shared" si="358"/>
        <v>0</v>
      </c>
      <c r="GJ256" s="114">
        <f t="shared" si="382"/>
        <v>-0.16969147005444651</v>
      </c>
      <c r="GK256" s="90">
        <f t="shared" si="383"/>
        <v>6.9767441860465115E-2</v>
      </c>
      <c r="GL256" s="92" t="s">
        <v>1461</v>
      </c>
      <c r="GM256" s="2" t="s">
        <v>1434</v>
      </c>
      <c r="GN256" s="2" t="s">
        <v>2235</v>
      </c>
      <c r="GO256" s="2" t="s">
        <v>1688</v>
      </c>
      <c r="GP256" s="92" t="s">
        <v>1724</v>
      </c>
      <c r="GQ256" s="2" t="s">
        <v>2119</v>
      </c>
      <c r="GR256" s="115">
        <v>143</v>
      </c>
      <c r="GS256" s="31">
        <f t="shared" si="359"/>
        <v>4</v>
      </c>
      <c r="GT256" s="31">
        <f t="shared" si="360"/>
        <v>9</v>
      </c>
      <c r="GU256" s="31">
        <f t="shared" si="361"/>
        <v>7</v>
      </c>
      <c r="GV256" s="31">
        <f t="shared" si="362"/>
        <v>121</v>
      </c>
      <c r="GW256" s="31">
        <f t="shared" si="363"/>
        <v>69</v>
      </c>
      <c r="GX256" s="31">
        <f t="shared" si="364"/>
        <v>110</v>
      </c>
    </row>
    <row r="257" spans="1:206" ht="15.75" hidden="1" customHeight="1" x14ac:dyDescent="0.25">
      <c r="A257" s="22" t="s">
        <v>1110</v>
      </c>
      <c r="B257" s="2" t="s">
        <v>236</v>
      </c>
      <c r="C257" s="116" t="s">
        <v>242</v>
      </c>
      <c r="D257" s="35" t="s">
        <v>236</v>
      </c>
      <c r="E257" s="117">
        <v>19</v>
      </c>
      <c r="F257" s="117">
        <v>58</v>
      </c>
      <c r="G257" s="117">
        <v>58</v>
      </c>
      <c r="H257" s="117">
        <v>135</v>
      </c>
      <c r="I257" s="95">
        <v>5</v>
      </c>
      <c r="J257" s="118">
        <v>14</v>
      </c>
      <c r="K257" s="118">
        <v>24</v>
      </c>
      <c r="L257" s="118">
        <v>29</v>
      </c>
      <c r="M257" s="118">
        <v>67</v>
      </c>
      <c r="N257" s="119">
        <v>1</v>
      </c>
      <c r="O257" s="119">
        <v>9</v>
      </c>
      <c r="P257" s="120">
        <v>59</v>
      </c>
      <c r="Q257" s="120">
        <v>90</v>
      </c>
      <c r="R257" s="120">
        <v>54</v>
      </c>
      <c r="S257" s="70">
        <f t="shared" si="365"/>
        <v>0.23728813559322035</v>
      </c>
      <c r="T257" s="70">
        <f t="shared" si="366"/>
        <v>0.26666666666666666</v>
      </c>
      <c r="U257" s="70">
        <f t="shared" si="367"/>
        <v>0.3251231527093596</v>
      </c>
      <c r="V257" s="70">
        <f t="shared" si="368"/>
        <v>0.3611111111111111</v>
      </c>
      <c r="W257" s="70">
        <f t="shared" si="369"/>
        <v>0.51851851851851849</v>
      </c>
      <c r="X257" s="121">
        <v>91</v>
      </c>
      <c r="Y257" s="121">
        <v>59</v>
      </c>
      <c r="Z257" s="121">
        <v>90</v>
      </c>
      <c r="AA257" s="121">
        <v>54</v>
      </c>
      <c r="AB257" s="121">
        <v>16</v>
      </c>
      <c r="AC257" s="121">
        <v>16</v>
      </c>
      <c r="AD257" s="17">
        <v>2</v>
      </c>
      <c r="AE257" s="17">
        <v>5</v>
      </c>
      <c r="AF257" s="100">
        <v>4</v>
      </c>
      <c r="AG257" s="101">
        <v>8</v>
      </c>
      <c r="AH257" s="101">
        <v>19</v>
      </c>
      <c r="AI257" s="101">
        <v>23</v>
      </c>
      <c r="AJ257" s="101">
        <v>0</v>
      </c>
      <c r="AK257" s="101">
        <f t="shared" si="370"/>
        <v>50</v>
      </c>
      <c r="AL257" s="101">
        <f t="shared" si="371"/>
        <v>5</v>
      </c>
      <c r="AM257" s="101">
        <v>5</v>
      </c>
      <c r="AN257" s="102">
        <v>6</v>
      </c>
      <c r="AO257" s="103">
        <v>6</v>
      </c>
      <c r="AP257" s="74">
        <f t="shared" si="372"/>
        <v>0.13559322033898305</v>
      </c>
      <c r="AQ257" s="74">
        <f t="shared" si="373"/>
        <v>0.21111111111111111</v>
      </c>
      <c r="AR257" s="104">
        <f t="shared" si="374"/>
        <v>0.22167487684729065</v>
      </c>
      <c r="AS257" s="104">
        <f t="shared" si="375"/>
        <v>0.25694444444444442</v>
      </c>
      <c r="AT257" s="104">
        <f t="shared" si="376"/>
        <v>0.33333333333333331</v>
      </c>
      <c r="AU257" s="105">
        <v>49</v>
      </c>
      <c r="AV257" s="105">
        <v>72</v>
      </c>
      <c r="AW257" s="105">
        <v>56</v>
      </c>
      <c r="AX257" s="100">
        <v>4</v>
      </c>
      <c r="AY257" s="106">
        <v>55</v>
      </c>
      <c r="AZ257" s="106">
        <v>4</v>
      </c>
      <c r="BA257" s="106">
        <v>24</v>
      </c>
      <c r="BB257" s="106">
        <v>27</v>
      </c>
      <c r="BC257" s="106">
        <v>0</v>
      </c>
      <c r="BD257" s="107">
        <v>3</v>
      </c>
      <c r="BE257" s="108">
        <v>6</v>
      </c>
      <c r="BF257" s="82">
        <f t="shared" si="377"/>
        <v>7.1428571428571425E-2</v>
      </c>
      <c r="BG257" s="82">
        <f t="shared" si="378"/>
        <v>0.33333333333333331</v>
      </c>
      <c r="BH257" s="83">
        <f t="shared" si="379"/>
        <v>0.29378531073446329</v>
      </c>
      <c r="BI257" s="83">
        <f t="shared" si="380"/>
        <v>0.39669421487603307</v>
      </c>
      <c r="BJ257" s="83">
        <f t="shared" si="381"/>
        <v>0.48979591836734693</v>
      </c>
      <c r="BK257" s="2">
        <v>55</v>
      </c>
      <c r="BL257" s="2">
        <v>79</v>
      </c>
      <c r="BM257" s="2">
        <v>52</v>
      </c>
      <c r="BN257" s="2">
        <v>38</v>
      </c>
      <c r="BO257" s="2">
        <v>17</v>
      </c>
      <c r="BP257" s="2">
        <v>15</v>
      </c>
      <c r="BQ257" s="109">
        <v>2</v>
      </c>
      <c r="BR257" s="109">
        <v>5</v>
      </c>
      <c r="BS257" s="110">
        <v>9</v>
      </c>
      <c r="BT257" s="109">
        <v>9</v>
      </c>
      <c r="BU257" s="109">
        <v>20</v>
      </c>
      <c r="BV257" s="109">
        <v>35</v>
      </c>
      <c r="BW257" s="109">
        <v>3</v>
      </c>
      <c r="BX257" s="84">
        <f t="shared" si="325"/>
        <v>67</v>
      </c>
      <c r="BY257" s="111">
        <v>5</v>
      </c>
      <c r="BZ257" s="109">
        <v>9</v>
      </c>
      <c r="CA257" s="109">
        <v>3</v>
      </c>
      <c r="CB257" s="2">
        <v>6</v>
      </c>
      <c r="CC257" s="112">
        <f t="shared" si="326"/>
        <v>0.16363636363636364</v>
      </c>
      <c r="CD257" s="112">
        <f t="shared" si="327"/>
        <v>0.25316455696202533</v>
      </c>
      <c r="CE257" s="112">
        <f t="shared" si="328"/>
        <v>0.29569892473118281</v>
      </c>
      <c r="CF257" s="112">
        <f t="shared" si="329"/>
        <v>0.35114503816793891</v>
      </c>
      <c r="CG257" s="112">
        <f t="shared" si="330"/>
        <v>0.5</v>
      </c>
      <c r="CH257" s="87">
        <f t="shared" si="331"/>
        <v>26</v>
      </c>
      <c r="CI257" s="31">
        <f t="shared" si="332"/>
        <v>28</v>
      </c>
      <c r="CJ257" s="31">
        <f t="shared" si="333"/>
        <v>0</v>
      </c>
      <c r="CK257" s="31">
        <f t="shared" si="334"/>
        <v>0</v>
      </c>
      <c r="CL257" s="31">
        <f t="shared" si="335"/>
        <v>0</v>
      </c>
      <c r="CM257" s="113">
        <f t="shared" si="336"/>
        <v>0</v>
      </c>
      <c r="CN257" s="31">
        <f t="shared" si="337"/>
        <v>0</v>
      </c>
      <c r="CO257" s="31">
        <f t="shared" si="338"/>
        <v>0</v>
      </c>
      <c r="CP257" s="31">
        <f t="shared" si="339"/>
        <v>0</v>
      </c>
      <c r="CQ257" s="31">
        <f t="shared" si="340"/>
        <v>0</v>
      </c>
      <c r="CU257" s="88">
        <f t="shared" si="324"/>
        <v>0</v>
      </c>
      <c r="DC257" s="88">
        <f t="shared" si="341"/>
        <v>0</v>
      </c>
      <c r="DH257" s="32">
        <v>1</v>
      </c>
      <c r="DI257" s="32">
        <v>4</v>
      </c>
      <c r="DJ257" s="32">
        <v>4</v>
      </c>
      <c r="DK257" s="88">
        <f t="shared" si="342"/>
        <v>54</v>
      </c>
      <c r="DL257" s="32">
        <v>4</v>
      </c>
      <c r="DM257" s="32">
        <v>16</v>
      </c>
      <c r="DN257" s="32">
        <v>31</v>
      </c>
      <c r="DO257" s="32">
        <v>3</v>
      </c>
      <c r="DP257" s="32">
        <v>1</v>
      </c>
      <c r="DQ257" s="32">
        <v>1</v>
      </c>
      <c r="DR257" s="32">
        <v>1</v>
      </c>
      <c r="DS257" s="88">
        <f t="shared" si="343"/>
        <v>13</v>
      </c>
      <c r="DT257" s="32">
        <v>5</v>
      </c>
      <c r="DU257" s="32">
        <v>4</v>
      </c>
      <c r="DV257" s="32">
        <v>4</v>
      </c>
      <c r="DW257" s="32">
        <v>0</v>
      </c>
      <c r="DZ257" s="32">
        <v>4</v>
      </c>
      <c r="EA257" s="88">
        <f t="shared" si="344"/>
        <v>0</v>
      </c>
      <c r="EI257" s="88">
        <f t="shared" si="345"/>
        <v>0</v>
      </c>
      <c r="EQ257" s="88">
        <f t="shared" si="346"/>
        <v>0</v>
      </c>
      <c r="EY257" s="88">
        <f t="shared" si="347"/>
        <v>0</v>
      </c>
      <c r="FG257" s="88">
        <f t="shared" si="348"/>
        <v>0</v>
      </c>
      <c r="FO257" s="88">
        <f t="shared" si="349"/>
        <v>0</v>
      </c>
      <c r="FW257" s="110">
        <f t="shared" si="350"/>
        <v>0</v>
      </c>
      <c r="GB257" s="110">
        <f t="shared" si="351"/>
        <v>0</v>
      </c>
      <c r="GC257" s="110">
        <f t="shared" si="352"/>
        <v>0</v>
      </c>
      <c r="GD257" s="110">
        <f t="shared" si="353"/>
        <v>0</v>
      </c>
      <c r="GE257" s="110">
        <f t="shared" si="354"/>
        <v>0</v>
      </c>
      <c r="GF257" s="110">
        <f t="shared" si="355"/>
        <v>0</v>
      </c>
      <c r="GG257" s="110">
        <f t="shared" si="356"/>
        <v>0</v>
      </c>
      <c r="GH257" s="110">
        <f t="shared" si="357"/>
        <v>0</v>
      </c>
      <c r="GI257" s="110">
        <f t="shared" si="358"/>
        <v>0</v>
      </c>
      <c r="GJ257" s="114">
        <f t="shared" si="382"/>
        <v>-3.5714285714285664E-2</v>
      </c>
      <c r="GK257" s="90">
        <f t="shared" si="383"/>
        <v>0.21818181818181817</v>
      </c>
      <c r="GL257" s="92" t="s">
        <v>1718</v>
      </c>
      <c r="GM257" s="92" t="s">
        <v>1992</v>
      </c>
      <c r="GN257" s="92" t="s">
        <v>1739</v>
      </c>
      <c r="GO257" s="92" t="s">
        <v>1937</v>
      </c>
      <c r="GP257" s="2" t="s">
        <v>1723</v>
      </c>
      <c r="GQ257" s="2" t="s">
        <v>1694</v>
      </c>
      <c r="GR257" s="115">
        <v>82</v>
      </c>
      <c r="GS257" s="31">
        <f t="shared" si="359"/>
        <v>2</v>
      </c>
      <c r="GT257" s="31">
        <f t="shared" si="360"/>
        <v>9</v>
      </c>
      <c r="GU257" s="31">
        <f t="shared" si="361"/>
        <v>5</v>
      </c>
      <c r="GV257" s="31">
        <f t="shared" si="362"/>
        <v>67</v>
      </c>
      <c r="GW257" s="31">
        <f t="shared" si="363"/>
        <v>38</v>
      </c>
      <c r="GX257" s="31">
        <f t="shared" si="364"/>
        <v>58</v>
      </c>
    </row>
    <row r="258" spans="1:206" ht="15.75" hidden="1" customHeight="1" x14ac:dyDescent="0.25">
      <c r="A258" s="22" t="s">
        <v>1110</v>
      </c>
      <c r="B258" s="2" t="s">
        <v>236</v>
      </c>
      <c r="C258" s="116" t="s">
        <v>243</v>
      </c>
      <c r="D258" s="35" t="s">
        <v>236</v>
      </c>
      <c r="E258" s="117">
        <v>12</v>
      </c>
      <c r="F258" s="117">
        <v>13</v>
      </c>
      <c r="G258" s="117">
        <v>18</v>
      </c>
      <c r="H258" s="117">
        <v>43</v>
      </c>
      <c r="I258" s="95">
        <v>3</v>
      </c>
      <c r="J258" s="118">
        <v>17</v>
      </c>
      <c r="K258" s="118">
        <v>21</v>
      </c>
      <c r="L258" s="118">
        <v>25</v>
      </c>
      <c r="M258" s="118">
        <v>63</v>
      </c>
      <c r="N258" s="119">
        <v>7</v>
      </c>
      <c r="O258" s="119"/>
      <c r="P258" s="120">
        <v>30</v>
      </c>
      <c r="Q258" s="120">
        <v>46</v>
      </c>
      <c r="R258" s="120">
        <v>32</v>
      </c>
      <c r="S258" s="70">
        <f t="shared" si="365"/>
        <v>0.56666666666666665</v>
      </c>
      <c r="T258" s="70">
        <f t="shared" si="366"/>
        <v>0.45652173913043476</v>
      </c>
      <c r="U258" s="70">
        <f t="shared" si="367"/>
        <v>0.51851851851851849</v>
      </c>
      <c r="V258" s="70">
        <f t="shared" si="368"/>
        <v>0.5</v>
      </c>
      <c r="W258" s="70">
        <f t="shared" si="369"/>
        <v>0.5625</v>
      </c>
      <c r="X258" s="121">
        <v>43</v>
      </c>
      <c r="Y258" s="121">
        <v>30</v>
      </c>
      <c r="Z258" s="121">
        <v>46</v>
      </c>
      <c r="AA258" s="121">
        <v>32</v>
      </c>
      <c r="AB258" s="121">
        <v>12</v>
      </c>
      <c r="AC258" s="121">
        <v>15</v>
      </c>
      <c r="AD258" s="17">
        <v>1</v>
      </c>
      <c r="AE258" s="17">
        <v>3</v>
      </c>
      <c r="AF258" s="100">
        <v>3</v>
      </c>
      <c r="AG258" s="101">
        <v>7</v>
      </c>
      <c r="AH258" s="101">
        <v>16</v>
      </c>
      <c r="AI258" s="101">
        <v>17</v>
      </c>
      <c r="AJ258" s="101">
        <v>0</v>
      </c>
      <c r="AK258" s="101">
        <f t="shared" si="370"/>
        <v>40</v>
      </c>
      <c r="AL258" s="101">
        <f t="shared" si="371"/>
        <v>2</v>
      </c>
      <c r="AM258" s="101">
        <v>2</v>
      </c>
      <c r="AN258" s="101"/>
      <c r="AO258" s="103">
        <v>2</v>
      </c>
      <c r="AP258" s="74">
        <f t="shared" si="372"/>
        <v>0.23333333333333334</v>
      </c>
      <c r="AQ258" s="74">
        <f t="shared" si="373"/>
        <v>0.34782608695652173</v>
      </c>
      <c r="AR258" s="104">
        <f t="shared" si="374"/>
        <v>0.35185185185185186</v>
      </c>
      <c r="AS258" s="104">
        <f t="shared" si="375"/>
        <v>0.39743589743589741</v>
      </c>
      <c r="AT258" s="104">
        <f t="shared" si="376"/>
        <v>0.46875</v>
      </c>
      <c r="AU258" s="105">
        <v>25</v>
      </c>
      <c r="AV258" s="105">
        <v>32</v>
      </c>
      <c r="AW258" s="105">
        <v>37</v>
      </c>
      <c r="AX258" s="100">
        <v>3</v>
      </c>
      <c r="AY258" s="106">
        <v>35</v>
      </c>
      <c r="AZ258" s="106">
        <v>10</v>
      </c>
      <c r="BA258" s="106">
        <v>12</v>
      </c>
      <c r="BB258" s="106">
        <v>13</v>
      </c>
      <c r="BC258" s="106">
        <v>0</v>
      </c>
      <c r="BD258" s="107">
        <v>4</v>
      </c>
      <c r="BE258" s="108">
        <v>2</v>
      </c>
      <c r="BF258" s="82">
        <f t="shared" si="377"/>
        <v>0.27027027027027029</v>
      </c>
      <c r="BG258" s="82">
        <f t="shared" si="378"/>
        <v>0.375</v>
      </c>
      <c r="BH258" s="83">
        <f t="shared" si="379"/>
        <v>0.32978723404255317</v>
      </c>
      <c r="BI258" s="83">
        <f t="shared" si="380"/>
        <v>0.36842105263157893</v>
      </c>
      <c r="BJ258" s="83">
        <f t="shared" si="381"/>
        <v>0.36</v>
      </c>
      <c r="BK258" s="2">
        <v>30</v>
      </c>
      <c r="BL258" s="2">
        <v>32</v>
      </c>
      <c r="BM258" s="2">
        <v>35</v>
      </c>
      <c r="BN258" s="2">
        <v>25</v>
      </c>
      <c r="BO258" s="2">
        <v>15</v>
      </c>
      <c r="BP258" s="2">
        <v>8</v>
      </c>
      <c r="BQ258" s="109">
        <v>1</v>
      </c>
      <c r="BR258" s="109">
        <v>3</v>
      </c>
      <c r="BS258" s="110">
        <v>3</v>
      </c>
      <c r="BT258" s="109">
        <v>5</v>
      </c>
      <c r="BU258" s="109">
        <v>22</v>
      </c>
      <c r="BV258" s="109">
        <v>21</v>
      </c>
      <c r="BW258" s="109">
        <v>1</v>
      </c>
      <c r="BX258" s="84">
        <f t="shared" si="325"/>
        <v>49</v>
      </c>
      <c r="BY258" s="111">
        <v>1</v>
      </c>
      <c r="BZ258" s="109">
        <v>2</v>
      </c>
      <c r="CA258" s="109">
        <v>1</v>
      </c>
      <c r="CB258" s="2">
        <v>0</v>
      </c>
      <c r="CC258" s="112">
        <f t="shared" si="326"/>
        <v>0.16666666666666666</v>
      </c>
      <c r="CD258" s="112">
        <f t="shared" si="327"/>
        <v>0.6875</v>
      </c>
      <c r="CE258" s="112">
        <f t="shared" si="328"/>
        <v>0.47422680412371132</v>
      </c>
      <c r="CF258" s="112">
        <f t="shared" si="329"/>
        <v>0.61194029850746268</v>
      </c>
      <c r="CG258" s="112">
        <f t="shared" si="330"/>
        <v>0.54285714285714282</v>
      </c>
      <c r="CH258" s="87">
        <f t="shared" si="331"/>
        <v>16</v>
      </c>
      <c r="CI258" s="31">
        <f t="shared" si="332"/>
        <v>29</v>
      </c>
      <c r="CJ258" s="31">
        <f t="shared" si="333"/>
        <v>0</v>
      </c>
      <c r="CK258" s="31">
        <f t="shared" si="334"/>
        <v>0</v>
      </c>
      <c r="CL258" s="31">
        <f t="shared" si="335"/>
        <v>0</v>
      </c>
      <c r="CM258" s="113">
        <f t="shared" si="336"/>
        <v>0</v>
      </c>
      <c r="CN258" s="31">
        <f t="shared" si="337"/>
        <v>0</v>
      </c>
      <c r="CO258" s="31">
        <f t="shared" si="338"/>
        <v>0</v>
      </c>
      <c r="CP258" s="31">
        <f t="shared" si="339"/>
        <v>0</v>
      </c>
      <c r="CQ258" s="31">
        <f t="shared" si="340"/>
        <v>0</v>
      </c>
      <c r="CU258" s="88">
        <f t="shared" si="324"/>
        <v>0</v>
      </c>
      <c r="DC258" s="88">
        <f t="shared" si="341"/>
        <v>0</v>
      </c>
      <c r="DH258" s="32">
        <v>1</v>
      </c>
      <c r="DI258" s="32">
        <v>3</v>
      </c>
      <c r="DJ258" s="32">
        <v>3</v>
      </c>
      <c r="DK258" s="88">
        <f t="shared" si="342"/>
        <v>49</v>
      </c>
      <c r="DL258" s="32">
        <v>5</v>
      </c>
      <c r="DM258" s="32">
        <v>22</v>
      </c>
      <c r="DN258" s="32">
        <v>21</v>
      </c>
      <c r="DO258" s="32">
        <v>1</v>
      </c>
      <c r="DS258" s="88">
        <f t="shared" si="343"/>
        <v>0</v>
      </c>
      <c r="EA258" s="88">
        <f t="shared" si="344"/>
        <v>0</v>
      </c>
      <c r="EI258" s="88">
        <f t="shared" si="345"/>
        <v>0</v>
      </c>
      <c r="EQ258" s="88">
        <f t="shared" si="346"/>
        <v>0</v>
      </c>
      <c r="EY258" s="88">
        <f t="shared" si="347"/>
        <v>0</v>
      </c>
      <c r="FG258" s="88">
        <f t="shared" si="348"/>
        <v>0</v>
      </c>
      <c r="FO258" s="88">
        <f t="shared" si="349"/>
        <v>0</v>
      </c>
      <c r="FW258" s="110">
        <f t="shared" si="350"/>
        <v>0</v>
      </c>
      <c r="GB258" s="110">
        <f t="shared" si="351"/>
        <v>0</v>
      </c>
      <c r="GC258" s="110">
        <f t="shared" si="352"/>
        <v>0</v>
      </c>
      <c r="GD258" s="110">
        <f t="shared" si="353"/>
        <v>0</v>
      </c>
      <c r="GE258" s="110">
        <f t="shared" si="354"/>
        <v>0</v>
      </c>
      <c r="GF258" s="110">
        <f t="shared" si="355"/>
        <v>0</v>
      </c>
      <c r="GG258" s="110">
        <f t="shared" si="356"/>
        <v>0</v>
      </c>
      <c r="GH258" s="110">
        <f t="shared" si="357"/>
        <v>0</v>
      </c>
      <c r="GI258" s="110">
        <f t="shared" si="358"/>
        <v>0</v>
      </c>
      <c r="GJ258" s="114">
        <f t="shared" si="382"/>
        <v>-3.4920634920634991E-2</v>
      </c>
      <c r="GK258" s="90">
        <f t="shared" si="383"/>
        <v>0.4</v>
      </c>
      <c r="GL258" s="2" t="s">
        <v>1596</v>
      </c>
      <c r="GM258" s="2" t="s">
        <v>1545</v>
      </c>
      <c r="GN258" s="2" t="s">
        <v>1597</v>
      </c>
      <c r="GO258" s="92" t="s">
        <v>1598</v>
      </c>
      <c r="GP258" s="92" t="s">
        <v>1599</v>
      </c>
      <c r="GQ258" s="2" t="s">
        <v>1459</v>
      </c>
      <c r="GR258" s="115">
        <v>37</v>
      </c>
      <c r="GS258" s="31">
        <f t="shared" si="359"/>
        <v>1</v>
      </c>
      <c r="GT258" s="31">
        <f t="shared" si="360"/>
        <v>3</v>
      </c>
      <c r="GU258" s="31">
        <f t="shared" si="361"/>
        <v>3</v>
      </c>
      <c r="GV258" s="31">
        <f t="shared" si="362"/>
        <v>49</v>
      </c>
      <c r="GW258" s="31">
        <f t="shared" si="363"/>
        <v>22</v>
      </c>
      <c r="GX258" s="31">
        <f t="shared" si="364"/>
        <v>44</v>
      </c>
    </row>
    <row r="259" spans="1:206" ht="15.75" hidden="1" customHeight="1" x14ac:dyDescent="0.25">
      <c r="A259" s="22" t="s">
        <v>1110</v>
      </c>
      <c r="B259" s="2" t="s">
        <v>236</v>
      </c>
      <c r="C259" s="116" t="s">
        <v>244</v>
      </c>
      <c r="D259" s="35" t="s">
        <v>236</v>
      </c>
      <c r="E259" s="117">
        <v>5</v>
      </c>
      <c r="F259" s="117">
        <v>42</v>
      </c>
      <c r="G259" s="117">
        <v>38</v>
      </c>
      <c r="H259" s="117">
        <v>85</v>
      </c>
      <c r="I259" s="95">
        <v>5</v>
      </c>
      <c r="J259" s="118">
        <v>7</v>
      </c>
      <c r="K259" s="118">
        <v>26</v>
      </c>
      <c r="L259" s="118">
        <v>40</v>
      </c>
      <c r="M259" s="118">
        <v>73</v>
      </c>
      <c r="N259" s="119">
        <v>8</v>
      </c>
      <c r="O259" s="119">
        <v>7</v>
      </c>
      <c r="P259" s="120">
        <v>70</v>
      </c>
      <c r="Q259" s="120">
        <v>64</v>
      </c>
      <c r="R259" s="120">
        <v>62</v>
      </c>
      <c r="S259" s="70">
        <f t="shared" si="365"/>
        <v>0.1</v>
      </c>
      <c r="T259" s="70">
        <f t="shared" si="366"/>
        <v>0.40625</v>
      </c>
      <c r="U259" s="70">
        <f t="shared" si="367"/>
        <v>0.33163265306122447</v>
      </c>
      <c r="V259" s="70">
        <f t="shared" si="368"/>
        <v>0.46031746031746029</v>
      </c>
      <c r="W259" s="70">
        <f t="shared" si="369"/>
        <v>0.5161290322580645</v>
      </c>
      <c r="X259" s="121">
        <v>70</v>
      </c>
      <c r="Y259" s="121">
        <v>70</v>
      </c>
      <c r="Z259" s="121">
        <v>64</v>
      </c>
      <c r="AA259" s="121">
        <v>62</v>
      </c>
      <c r="AB259" s="121">
        <v>11</v>
      </c>
      <c r="AC259" s="121">
        <v>22</v>
      </c>
      <c r="AD259" s="17">
        <v>3</v>
      </c>
      <c r="AE259" s="17">
        <v>7</v>
      </c>
      <c r="AF259" s="100">
        <v>7</v>
      </c>
      <c r="AG259" s="101">
        <v>10</v>
      </c>
      <c r="AH259" s="101">
        <v>29</v>
      </c>
      <c r="AI259" s="101">
        <v>45</v>
      </c>
      <c r="AJ259" s="101">
        <v>2</v>
      </c>
      <c r="AK259" s="101">
        <f t="shared" si="370"/>
        <v>86</v>
      </c>
      <c r="AL259" s="101">
        <f t="shared" si="371"/>
        <v>8</v>
      </c>
      <c r="AM259" s="101">
        <v>10</v>
      </c>
      <c r="AN259" s="101"/>
      <c r="AO259" s="103">
        <v>0</v>
      </c>
      <c r="AP259" s="74">
        <f t="shared" si="372"/>
        <v>0.14285714285714285</v>
      </c>
      <c r="AQ259" s="74">
        <f t="shared" si="373"/>
        <v>0.453125</v>
      </c>
      <c r="AR259" s="104">
        <f t="shared" si="374"/>
        <v>0.38775510204081631</v>
      </c>
      <c r="AS259" s="104">
        <f t="shared" si="375"/>
        <v>0.52380952380952384</v>
      </c>
      <c r="AT259" s="104">
        <f t="shared" si="376"/>
        <v>0.59677419354838712</v>
      </c>
      <c r="AU259" s="105">
        <v>59</v>
      </c>
      <c r="AV259" s="105">
        <v>76</v>
      </c>
      <c r="AW259" s="105">
        <v>60</v>
      </c>
      <c r="AX259" s="100">
        <v>6</v>
      </c>
      <c r="AY259" s="106">
        <v>76</v>
      </c>
      <c r="AZ259" s="106">
        <v>11</v>
      </c>
      <c r="BA259" s="106">
        <v>31</v>
      </c>
      <c r="BB259" s="106">
        <v>30</v>
      </c>
      <c r="BC259" s="106">
        <v>4</v>
      </c>
      <c r="BD259" s="107">
        <v>4</v>
      </c>
      <c r="BE259" s="108">
        <v>1</v>
      </c>
      <c r="BF259" s="82">
        <f t="shared" si="377"/>
        <v>0.18333333333333332</v>
      </c>
      <c r="BG259" s="82">
        <f t="shared" si="378"/>
        <v>0.40789473684210525</v>
      </c>
      <c r="BH259" s="83">
        <f t="shared" si="379"/>
        <v>0.3487179487179487</v>
      </c>
      <c r="BI259" s="83">
        <f t="shared" si="380"/>
        <v>0.42222222222222222</v>
      </c>
      <c r="BJ259" s="83">
        <f t="shared" si="381"/>
        <v>0.44067796610169491</v>
      </c>
      <c r="BK259" s="2">
        <v>76</v>
      </c>
      <c r="BL259" s="2">
        <v>85</v>
      </c>
      <c r="BM259" s="2">
        <v>56</v>
      </c>
      <c r="BN259" s="2">
        <v>35</v>
      </c>
      <c r="BO259" s="2">
        <v>19</v>
      </c>
      <c r="BP259" s="2">
        <v>16</v>
      </c>
      <c r="BQ259" s="109">
        <v>3</v>
      </c>
      <c r="BR259" s="109">
        <v>7</v>
      </c>
      <c r="BS259" s="110">
        <v>6</v>
      </c>
      <c r="BT259" s="109">
        <v>19</v>
      </c>
      <c r="BU259" s="109">
        <v>30</v>
      </c>
      <c r="BV259" s="109">
        <v>45</v>
      </c>
      <c r="BW259" s="109">
        <v>1</v>
      </c>
      <c r="BX259" s="84">
        <f t="shared" si="325"/>
        <v>95</v>
      </c>
      <c r="BY259" s="111">
        <v>0</v>
      </c>
      <c r="BZ259" s="109">
        <v>9</v>
      </c>
      <c r="CA259" s="109">
        <v>1</v>
      </c>
      <c r="CB259" s="2">
        <v>4</v>
      </c>
      <c r="CC259" s="112">
        <f t="shared" si="326"/>
        <v>0.25</v>
      </c>
      <c r="CD259" s="112">
        <f t="shared" si="327"/>
        <v>0.35294117647058826</v>
      </c>
      <c r="CE259" s="112">
        <f t="shared" si="328"/>
        <v>0.39170506912442399</v>
      </c>
      <c r="CF259" s="112">
        <f t="shared" si="329"/>
        <v>0.46808510638297873</v>
      </c>
      <c r="CG259" s="112">
        <f t="shared" si="330"/>
        <v>0.6428571428571429</v>
      </c>
      <c r="CH259" s="87">
        <f t="shared" si="331"/>
        <v>20</v>
      </c>
      <c r="CI259" s="31">
        <f t="shared" si="332"/>
        <v>26</v>
      </c>
      <c r="CJ259" s="31">
        <f t="shared" si="333"/>
        <v>0</v>
      </c>
      <c r="CK259" s="31">
        <f t="shared" si="334"/>
        <v>0</v>
      </c>
      <c r="CL259" s="31">
        <f t="shared" si="335"/>
        <v>0</v>
      </c>
      <c r="CM259" s="113">
        <f t="shared" si="336"/>
        <v>0</v>
      </c>
      <c r="CN259" s="31">
        <f t="shared" si="337"/>
        <v>0</v>
      </c>
      <c r="CO259" s="31">
        <f t="shared" si="338"/>
        <v>0</v>
      </c>
      <c r="CP259" s="31">
        <f t="shared" si="339"/>
        <v>0</v>
      </c>
      <c r="CQ259" s="31">
        <f t="shared" si="340"/>
        <v>0</v>
      </c>
      <c r="CU259" s="88">
        <f t="shared" si="324"/>
        <v>0</v>
      </c>
      <c r="DC259" s="88">
        <f t="shared" si="341"/>
        <v>0</v>
      </c>
      <c r="DH259" s="32">
        <v>1</v>
      </c>
      <c r="DI259" s="32">
        <v>4</v>
      </c>
      <c r="DK259" s="88">
        <f t="shared" si="342"/>
        <v>52</v>
      </c>
      <c r="DL259" s="32">
        <v>10</v>
      </c>
      <c r="DM259" s="32">
        <v>21</v>
      </c>
      <c r="DN259" s="32">
        <v>20</v>
      </c>
      <c r="DO259" s="32">
        <v>1</v>
      </c>
      <c r="DP259" s="32">
        <v>2</v>
      </c>
      <c r="DQ259" s="32">
        <v>3</v>
      </c>
      <c r="DR259" s="32">
        <v>6</v>
      </c>
      <c r="DS259" s="88">
        <f t="shared" si="343"/>
        <v>43</v>
      </c>
      <c r="DT259" s="32">
        <v>9</v>
      </c>
      <c r="DU259" s="32">
        <v>9</v>
      </c>
      <c r="DV259" s="32">
        <v>25</v>
      </c>
      <c r="DW259" s="32">
        <v>0</v>
      </c>
      <c r="EA259" s="88">
        <f t="shared" si="344"/>
        <v>0</v>
      </c>
      <c r="EI259" s="88">
        <f t="shared" si="345"/>
        <v>0</v>
      </c>
      <c r="EQ259" s="88">
        <f t="shared" si="346"/>
        <v>0</v>
      </c>
      <c r="EY259" s="88">
        <f t="shared" si="347"/>
        <v>0</v>
      </c>
      <c r="FG259" s="88">
        <f t="shared" si="348"/>
        <v>0</v>
      </c>
      <c r="FO259" s="88">
        <f t="shared" si="349"/>
        <v>0</v>
      </c>
      <c r="FW259" s="110">
        <f t="shared" si="350"/>
        <v>0</v>
      </c>
      <c r="GB259" s="110">
        <f t="shared" si="351"/>
        <v>0</v>
      </c>
      <c r="GC259" s="110">
        <f t="shared" si="352"/>
        <v>0</v>
      </c>
      <c r="GD259" s="110">
        <f t="shared" si="353"/>
        <v>0</v>
      </c>
      <c r="GE259" s="110">
        <f t="shared" si="354"/>
        <v>0</v>
      </c>
      <c r="GF259" s="110">
        <f t="shared" si="355"/>
        <v>0</v>
      </c>
      <c r="GG259" s="110">
        <f t="shared" si="356"/>
        <v>0</v>
      </c>
      <c r="GH259" s="110">
        <f t="shared" si="357"/>
        <v>0</v>
      </c>
      <c r="GI259" s="110">
        <f t="shared" si="358"/>
        <v>0</v>
      </c>
      <c r="GJ259" s="114">
        <f t="shared" si="382"/>
        <v>0.24553571428571441</v>
      </c>
      <c r="GK259" s="90">
        <f t="shared" si="383"/>
        <v>0.25</v>
      </c>
      <c r="GL259" s="2" t="s">
        <v>1838</v>
      </c>
      <c r="GM259" s="92" t="s">
        <v>1779</v>
      </c>
      <c r="GN259" s="2" t="s">
        <v>1883</v>
      </c>
      <c r="GO259" s="92" t="s">
        <v>1440</v>
      </c>
      <c r="GP259" s="92" t="s">
        <v>1623</v>
      </c>
      <c r="GQ259" s="2" t="s">
        <v>1884</v>
      </c>
      <c r="GR259" s="115">
        <v>92</v>
      </c>
      <c r="GS259" s="31">
        <f t="shared" si="359"/>
        <v>3</v>
      </c>
      <c r="GT259" s="31">
        <f t="shared" si="360"/>
        <v>6</v>
      </c>
      <c r="GU259" s="31">
        <f t="shared" si="361"/>
        <v>7</v>
      </c>
      <c r="GV259" s="31">
        <f t="shared" si="362"/>
        <v>95</v>
      </c>
      <c r="GW259" s="31">
        <f t="shared" si="363"/>
        <v>46</v>
      </c>
      <c r="GX259" s="31">
        <f t="shared" si="364"/>
        <v>76</v>
      </c>
    </row>
    <row r="260" spans="1:206" ht="15.75" hidden="1" customHeight="1" x14ac:dyDescent="0.25">
      <c r="A260" s="22" t="s">
        <v>1110</v>
      </c>
      <c r="B260" s="2" t="s">
        <v>236</v>
      </c>
      <c r="C260" s="116" t="s">
        <v>1004</v>
      </c>
      <c r="D260" s="35" t="s">
        <v>236</v>
      </c>
      <c r="E260" s="117">
        <v>251</v>
      </c>
      <c r="F260" s="117">
        <v>608</v>
      </c>
      <c r="G260" s="117">
        <v>794</v>
      </c>
      <c r="H260" s="117">
        <v>1653</v>
      </c>
      <c r="I260" s="95">
        <v>88</v>
      </c>
      <c r="J260" s="118">
        <v>206</v>
      </c>
      <c r="K260" s="118">
        <v>544</v>
      </c>
      <c r="L260" s="118">
        <v>872</v>
      </c>
      <c r="M260" s="118">
        <v>1622</v>
      </c>
      <c r="N260" s="119">
        <v>241</v>
      </c>
      <c r="O260" s="119">
        <v>22</v>
      </c>
      <c r="P260" s="120">
        <v>916</v>
      </c>
      <c r="Q260" s="120">
        <v>1179</v>
      </c>
      <c r="R260" s="120">
        <v>943</v>
      </c>
      <c r="S260" s="70">
        <f t="shared" si="365"/>
        <v>0.22489082969432314</v>
      </c>
      <c r="T260" s="70">
        <f t="shared" si="366"/>
        <v>0.46140797285835455</v>
      </c>
      <c r="U260" s="70">
        <f t="shared" si="367"/>
        <v>0.45457537853851215</v>
      </c>
      <c r="V260" s="70">
        <f t="shared" si="368"/>
        <v>0.55372290292177195</v>
      </c>
      <c r="W260" s="70">
        <f t="shared" si="369"/>
        <v>0.66914103923647927</v>
      </c>
      <c r="X260" s="121">
        <v>1175</v>
      </c>
      <c r="Y260" s="121">
        <v>916</v>
      </c>
      <c r="Z260" s="121">
        <v>1179</v>
      </c>
      <c r="AA260" s="121">
        <v>943</v>
      </c>
      <c r="AB260" s="121">
        <v>306</v>
      </c>
      <c r="AC260" s="121">
        <v>253</v>
      </c>
      <c r="AD260" s="17">
        <v>33</v>
      </c>
      <c r="AE260" s="17">
        <v>82</v>
      </c>
      <c r="AF260" s="100">
        <v>103</v>
      </c>
      <c r="AG260" s="101">
        <v>217</v>
      </c>
      <c r="AH260" s="101">
        <v>535</v>
      </c>
      <c r="AI260" s="101">
        <v>980</v>
      </c>
      <c r="AJ260" s="101">
        <v>53</v>
      </c>
      <c r="AK260" s="101">
        <f t="shared" si="370"/>
        <v>1785</v>
      </c>
      <c r="AL260" s="101">
        <f t="shared" si="371"/>
        <v>234</v>
      </c>
      <c r="AM260" s="101">
        <v>287</v>
      </c>
      <c r="AN260" s="102">
        <v>10</v>
      </c>
      <c r="AO260" s="103">
        <v>50</v>
      </c>
      <c r="AP260" s="74">
        <f t="shared" si="372"/>
        <v>0.23689956331877729</v>
      </c>
      <c r="AQ260" s="74">
        <f t="shared" si="373"/>
        <v>0.453774385072095</v>
      </c>
      <c r="AR260" s="104">
        <f t="shared" si="374"/>
        <v>0.49308755760368661</v>
      </c>
      <c r="AS260" s="104">
        <f t="shared" si="375"/>
        <v>0.6036757775683318</v>
      </c>
      <c r="AT260" s="104">
        <f t="shared" si="376"/>
        <v>0.79109225874867439</v>
      </c>
      <c r="AU260" s="105">
        <v>977</v>
      </c>
      <c r="AV260" s="105">
        <v>1298</v>
      </c>
      <c r="AW260" s="105">
        <v>979</v>
      </c>
      <c r="AX260" s="100">
        <v>103</v>
      </c>
      <c r="AY260" s="106">
        <v>1768</v>
      </c>
      <c r="AZ260" s="106">
        <v>200</v>
      </c>
      <c r="BA260" s="106">
        <v>558</v>
      </c>
      <c r="BB260" s="106">
        <v>955</v>
      </c>
      <c r="BC260" s="106">
        <v>55</v>
      </c>
      <c r="BD260" s="107">
        <v>229</v>
      </c>
      <c r="BE260" s="108">
        <v>19</v>
      </c>
      <c r="BF260" s="82">
        <f t="shared" si="377"/>
        <v>0.20429009193054137</v>
      </c>
      <c r="BG260" s="82">
        <f t="shared" si="378"/>
        <v>0.42989214175654855</v>
      </c>
      <c r="BH260" s="83">
        <f t="shared" si="379"/>
        <v>0.45605408727719732</v>
      </c>
      <c r="BI260" s="83">
        <f t="shared" si="380"/>
        <v>0.56439560439560443</v>
      </c>
      <c r="BJ260" s="83">
        <f t="shared" si="381"/>
        <v>0.74309109518935512</v>
      </c>
      <c r="BK260" s="2">
        <v>1021</v>
      </c>
      <c r="BL260" s="2">
        <v>1331</v>
      </c>
      <c r="BM260" s="2">
        <v>970</v>
      </c>
      <c r="BN260" s="2">
        <v>676</v>
      </c>
      <c r="BO260" s="2">
        <v>359</v>
      </c>
      <c r="BP260" s="2">
        <v>302</v>
      </c>
      <c r="BQ260" s="109">
        <v>32</v>
      </c>
      <c r="BR260" s="109">
        <v>109</v>
      </c>
      <c r="BS260" s="110">
        <v>87</v>
      </c>
      <c r="BT260" s="109">
        <v>204</v>
      </c>
      <c r="BU260" s="109">
        <v>601</v>
      </c>
      <c r="BV260" s="109">
        <v>1005</v>
      </c>
      <c r="BW260" s="109">
        <v>71</v>
      </c>
      <c r="BX260" s="84">
        <f t="shared" si="325"/>
        <v>1881</v>
      </c>
      <c r="BY260" s="111">
        <v>8</v>
      </c>
      <c r="BZ260" s="109">
        <v>239</v>
      </c>
      <c r="CA260" s="109">
        <v>68</v>
      </c>
      <c r="CB260" s="2">
        <v>44</v>
      </c>
      <c r="CC260" s="112">
        <f t="shared" si="326"/>
        <v>0.19980411361410383</v>
      </c>
      <c r="CD260" s="112">
        <f t="shared" si="327"/>
        <v>0.45154019534184825</v>
      </c>
      <c r="CE260" s="112">
        <f t="shared" si="328"/>
        <v>0.4729078868151716</v>
      </c>
      <c r="CF260" s="112">
        <f t="shared" si="329"/>
        <v>0.59408952629291611</v>
      </c>
      <c r="CG260" s="112">
        <f t="shared" si="330"/>
        <v>0.78969072164948451</v>
      </c>
      <c r="CH260" s="87">
        <f t="shared" si="331"/>
        <v>204</v>
      </c>
      <c r="CI260" s="31">
        <f t="shared" si="332"/>
        <v>280</v>
      </c>
      <c r="CJ260" s="31">
        <f t="shared" si="333"/>
        <v>4</v>
      </c>
      <c r="CK260" s="31">
        <f t="shared" si="334"/>
        <v>10</v>
      </c>
      <c r="CL260" s="31">
        <f t="shared" si="335"/>
        <v>13</v>
      </c>
      <c r="CM260" s="113">
        <f t="shared" si="336"/>
        <v>122</v>
      </c>
      <c r="CN260" s="31">
        <f t="shared" si="337"/>
        <v>31</v>
      </c>
      <c r="CO260" s="31">
        <f t="shared" si="338"/>
        <v>41</v>
      </c>
      <c r="CP260" s="31">
        <f t="shared" si="339"/>
        <v>50</v>
      </c>
      <c r="CQ260" s="31">
        <f t="shared" si="340"/>
        <v>0</v>
      </c>
      <c r="CR260" s="32">
        <v>2</v>
      </c>
      <c r="CS260" s="32">
        <v>4</v>
      </c>
      <c r="CT260" s="32">
        <v>7</v>
      </c>
      <c r="CU260" s="88">
        <f t="shared" si="324"/>
        <v>56</v>
      </c>
      <c r="CV260" s="32">
        <v>19</v>
      </c>
      <c r="CW260" s="32">
        <v>23</v>
      </c>
      <c r="CX260" s="32">
        <v>14</v>
      </c>
      <c r="CY260" s="32">
        <v>0</v>
      </c>
      <c r="CZ260" s="32">
        <v>2</v>
      </c>
      <c r="DA260" s="32">
        <v>6</v>
      </c>
      <c r="DB260" s="32">
        <v>6</v>
      </c>
      <c r="DC260" s="88">
        <f t="shared" si="341"/>
        <v>66</v>
      </c>
      <c r="DD260" s="32">
        <v>12</v>
      </c>
      <c r="DE260" s="32">
        <v>18</v>
      </c>
      <c r="DF260" s="32">
        <v>36</v>
      </c>
      <c r="DG260" s="32">
        <v>0</v>
      </c>
      <c r="DH260" s="32">
        <v>6</v>
      </c>
      <c r="DI260" s="32">
        <v>51</v>
      </c>
      <c r="DJ260" s="32">
        <v>34</v>
      </c>
      <c r="DK260" s="88">
        <f t="shared" si="342"/>
        <v>921</v>
      </c>
      <c r="DL260" s="32">
        <v>126</v>
      </c>
      <c r="DM260" s="32">
        <v>367</v>
      </c>
      <c r="DN260" s="32">
        <v>399</v>
      </c>
      <c r="DO260" s="32">
        <v>29</v>
      </c>
      <c r="DP260" s="32">
        <v>20</v>
      </c>
      <c r="DQ260" s="32">
        <v>38</v>
      </c>
      <c r="DR260" s="32">
        <v>28</v>
      </c>
      <c r="DS260" s="88">
        <f t="shared" si="343"/>
        <v>655</v>
      </c>
      <c r="DT260" s="32">
        <v>14</v>
      </c>
      <c r="DU260" s="32">
        <v>132</v>
      </c>
      <c r="DV260" s="32">
        <v>474</v>
      </c>
      <c r="DW260" s="32">
        <v>35</v>
      </c>
      <c r="DX260" s="32">
        <v>1</v>
      </c>
      <c r="DY260" s="32">
        <v>7</v>
      </c>
      <c r="DZ260" s="32">
        <v>8</v>
      </c>
      <c r="EA260" s="88">
        <f t="shared" si="344"/>
        <v>81</v>
      </c>
      <c r="EB260" s="32">
        <v>25</v>
      </c>
      <c r="EC260" s="32">
        <v>47</v>
      </c>
      <c r="ED260" s="32">
        <v>6</v>
      </c>
      <c r="EE260" s="32">
        <v>3</v>
      </c>
      <c r="EF260" s="32">
        <v>1</v>
      </c>
      <c r="EG260" s="32">
        <v>3</v>
      </c>
      <c r="EH260" s="32">
        <v>4</v>
      </c>
      <c r="EI260" s="88">
        <f t="shared" si="345"/>
        <v>46</v>
      </c>
      <c r="EJ260" s="32">
        <v>8</v>
      </c>
      <c r="EK260" s="32">
        <v>14</v>
      </c>
      <c r="EL260" s="32">
        <v>22</v>
      </c>
      <c r="EM260" s="32">
        <v>2</v>
      </c>
      <c r="EQ260" s="88">
        <f t="shared" si="346"/>
        <v>0</v>
      </c>
      <c r="EY260" s="88">
        <f t="shared" si="347"/>
        <v>0</v>
      </c>
      <c r="FG260" s="88">
        <f t="shared" si="348"/>
        <v>0</v>
      </c>
      <c r="FO260" s="88">
        <f t="shared" si="349"/>
        <v>0</v>
      </c>
      <c r="FW260" s="110">
        <f t="shared" si="350"/>
        <v>0</v>
      </c>
      <c r="GB260" s="110">
        <f t="shared" si="351"/>
        <v>0</v>
      </c>
      <c r="GC260" s="110">
        <f t="shared" si="352"/>
        <v>0</v>
      </c>
      <c r="GD260" s="110">
        <f t="shared" si="353"/>
        <v>0</v>
      </c>
      <c r="GE260" s="110">
        <f t="shared" si="354"/>
        <v>0</v>
      </c>
      <c r="GF260" s="110">
        <f t="shared" si="355"/>
        <v>0</v>
      </c>
      <c r="GG260" s="110">
        <f t="shared" si="356"/>
        <v>0</v>
      </c>
      <c r="GH260" s="110">
        <f t="shared" si="357"/>
        <v>0</v>
      </c>
      <c r="GI260" s="110">
        <f t="shared" si="358"/>
        <v>0</v>
      </c>
      <c r="GJ260" s="114">
        <f t="shared" si="382"/>
        <v>0.18015586452529944</v>
      </c>
      <c r="GK260" s="90">
        <f t="shared" si="383"/>
        <v>6.3914027149321262E-2</v>
      </c>
      <c r="GL260" s="2" t="s">
        <v>1763</v>
      </c>
      <c r="GM260" s="2" t="s">
        <v>2249</v>
      </c>
      <c r="GN260" s="92" t="s">
        <v>1405</v>
      </c>
      <c r="GO260" s="92" t="s">
        <v>2018</v>
      </c>
      <c r="GP260" s="92" t="s">
        <v>1768</v>
      </c>
      <c r="GQ260" s="2" t="s">
        <v>1821</v>
      </c>
      <c r="GR260" s="115">
        <v>1334</v>
      </c>
      <c r="GS260" s="31">
        <f t="shared" si="359"/>
        <v>27</v>
      </c>
      <c r="GT260" s="31">
        <f t="shared" si="360"/>
        <v>70</v>
      </c>
      <c r="GU260" s="31">
        <f t="shared" si="361"/>
        <v>96</v>
      </c>
      <c r="GV260" s="31">
        <f t="shared" si="362"/>
        <v>1657</v>
      </c>
      <c r="GW260" s="31">
        <f t="shared" si="363"/>
        <v>946</v>
      </c>
      <c r="GX260" s="31">
        <f t="shared" si="364"/>
        <v>1492</v>
      </c>
    </row>
    <row r="261" spans="1:206" ht="15.75" hidden="1" customHeight="1" x14ac:dyDescent="0.25">
      <c r="A261" s="22" t="s">
        <v>1110</v>
      </c>
      <c r="B261" s="2" t="s">
        <v>236</v>
      </c>
      <c r="C261" s="116" t="s">
        <v>245</v>
      </c>
      <c r="D261" s="35" t="s">
        <v>236</v>
      </c>
      <c r="E261" s="117">
        <v>2</v>
      </c>
      <c r="F261" s="117">
        <v>43</v>
      </c>
      <c r="G261" s="117">
        <v>37</v>
      </c>
      <c r="H261" s="117">
        <v>82</v>
      </c>
      <c r="I261" s="95">
        <v>7</v>
      </c>
      <c r="J261" s="118">
        <v>13</v>
      </c>
      <c r="K261" s="118">
        <v>26</v>
      </c>
      <c r="L261" s="118">
        <v>45</v>
      </c>
      <c r="M261" s="118">
        <v>84</v>
      </c>
      <c r="N261" s="119">
        <v>5</v>
      </c>
      <c r="O261" s="119">
        <v>4</v>
      </c>
      <c r="P261" s="120">
        <v>91</v>
      </c>
      <c r="Q261" s="120">
        <v>115</v>
      </c>
      <c r="R261" s="120">
        <v>69</v>
      </c>
      <c r="S261" s="70">
        <f t="shared" si="365"/>
        <v>0.14285714285714285</v>
      </c>
      <c r="T261" s="70">
        <f t="shared" si="366"/>
        <v>0.22608695652173913</v>
      </c>
      <c r="U261" s="70">
        <f t="shared" si="367"/>
        <v>0.28727272727272729</v>
      </c>
      <c r="V261" s="70">
        <f t="shared" si="368"/>
        <v>0.35869565217391303</v>
      </c>
      <c r="W261" s="70">
        <f t="shared" si="369"/>
        <v>0.57971014492753625</v>
      </c>
      <c r="X261" s="121">
        <v>127</v>
      </c>
      <c r="Y261" s="121">
        <v>91</v>
      </c>
      <c r="Z261" s="121">
        <v>115</v>
      </c>
      <c r="AA261" s="121">
        <v>69</v>
      </c>
      <c r="AB261" s="121">
        <v>37</v>
      </c>
      <c r="AC261" s="121">
        <v>15</v>
      </c>
      <c r="AD261" s="17">
        <v>5</v>
      </c>
      <c r="AE261" s="17">
        <v>9</v>
      </c>
      <c r="AF261" s="100">
        <v>6</v>
      </c>
      <c r="AG261" s="101">
        <v>15</v>
      </c>
      <c r="AH261" s="101">
        <v>28</v>
      </c>
      <c r="AI261" s="101">
        <v>27</v>
      </c>
      <c r="AJ261" s="101">
        <v>0</v>
      </c>
      <c r="AK261" s="101">
        <f t="shared" si="370"/>
        <v>70</v>
      </c>
      <c r="AL261" s="101">
        <f t="shared" si="371"/>
        <v>9</v>
      </c>
      <c r="AM261" s="101">
        <v>9</v>
      </c>
      <c r="AN261" s="102">
        <v>2</v>
      </c>
      <c r="AO261" s="103">
        <v>6</v>
      </c>
      <c r="AP261" s="74">
        <f t="shared" si="372"/>
        <v>0.16483516483516483</v>
      </c>
      <c r="AQ261" s="74">
        <f t="shared" si="373"/>
        <v>0.24347826086956523</v>
      </c>
      <c r="AR261" s="104">
        <f t="shared" si="374"/>
        <v>0.22181818181818183</v>
      </c>
      <c r="AS261" s="104">
        <f t="shared" si="375"/>
        <v>0.25</v>
      </c>
      <c r="AT261" s="104">
        <f t="shared" si="376"/>
        <v>0.2608695652173913</v>
      </c>
      <c r="AU261" s="105">
        <v>80</v>
      </c>
      <c r="AV261" s="105">
        <v>116</v>
      </c>
      <c r="AW261" s="105">
        <v>68</v>
      </c>
      <c r="AX261" s="100">
        <v>6</v>
      </c>
      <c r="AY261" s="106">
        <v>73</v>
      </c>
      <c r="AZ261" s="106">
        <v>5</v>
      </c>
      <c r="BA261" s="106">
        <v>23</v>
      </c>
      <c r="BB261" s="106">
        <v>44</v>
      </c>
      <c r="BC261" s="106">
        <v>1</v>
      </c>
      <c r="BD261" s="107">
        <v>9</v>
      </c>
      <c r="BE261" s="108">
        <v>2</v>
      </c>
      <c r="BF261" s="82">
        <f t="shared" si="377"/>
        <v>7.3529411764705885E-2</v>
      </c>
      <c r="BG261" s="82">
        <f t="shared" si="378"/>
        <v>0.19827586206896552</v>
      </c>
      <c r="BH261" s="83">
        <f t="shared" si="379"/>
        <v>0.23863636363636365</v>
      </c>
      <c r="BI261" s="83">
        <f t="shared" si="380"/>
        <v>0.29591836734693877</v>
      </c>
      <c r="BJ261" s="83">
        <f t="shared" si="381"/>
        <v>0.4375</v>
      </c>
      <c r="BK261" s="2">
        <v>90</v>
      </c>
      <c r="BL261" s="2">
        <v>103</v>
      </c>
      <c r="BM261" s="2">
        <v>61</v>
      </c>
      <c r="BN261" s="2">
        <v>46</v>
      </c>
      <c r="BO261" s="2">
        <v>20</v>
      </c>
      <c r="BP261" s="2">
        <v>31</v>
      </c>
      <c r="BQ261" s="109">
        <v>4</v>
      </c>
      <c r="BR261" s="109">
        <v>5</v>
      </c>
      <c r="BS261" s="110">
        <v>5</v>
      </c>
      <c r="BT261" s="109">
        <v>8</v>
      </c>
      <c r="BU261" s="109">
        <v>26</v>
      </c>
      <c r="BV261" s="109">
        <v>35</v>
      </c>
      <c r="BW261" s="109">
        <v>1</v>
      </c>
      <c r="BX261" s="84">
        <f t="shared" si="325"/>
        <v>70</v>
      </c>
      <c r="BY261" s="111">
        <v>2</v>
      </c>
      <c r="BZ261" s="109">
        <v>8</v>
      </c>
      <c r="CA261" s="109">
        <v>1</v>
      </c>
      <c r="CB261" s="2">
        <v>14</v>
      </c>
      <c r="CC261" s="112">
        <f t="shared" si="326"/>
        <v>8.8888888888888892E-2</v>
      </c>
      <c r="CD261" s="112">
        <f t="shared" si="327"/>
        <v>0.25242718446601942</v>
      </c>
      <c r="CE261" s="112">
        <f t="shared" si="328"/>
        <v>0.24015748031496062</v>
      </c>
      <c r="CF261" s="112">
        <f t="shared" si="329"/>
        <v>0.32317073170731708</v>
      </c>
      <c r="CG261" s="112">
        <f t="shared" si="330"/>
        <v>0.44262295081967212</v>
      </c>
      <c r="CH261" s="87">
        <f t="shared" si="331"/>
        <v>34</v>
      </c>
      <c r="CI261" s="31">
        <f t="shared" si="332"/>
        <v>32</v>
      </c>
      <c r="CJ261" s="31">
        <f t="shared" si="333"/>
        <v>0</v>
      </c>
      <c r="CK261" s="31">
        <f t="shared" si="334"/>
        <v>0</v>
      </c>
      <c r="CL261" s="31">
        <f t="shared" si="335"/>
        <v>0</v>
      </c>
      <c r="CM261" s="113">
        <f t="shared" si="336"/>
        <v>0</v>
      </c>
      <c r="CN261" s="31">
        <f t="shared" si="337"/>
        <v>0</v>
      </c>
      <c r="CO261" s="31">
        <f t="shared" si="338"/>
        <v>0</v>
      </c>
      <c r="CP261" s="31">
        <f t="shared" si="339"/>
        <v>0</v>
      </c>
      <c r="CQ261" s="31">
        <f t="shared" si="340"/>
        <v>0</v>
      </c>
      <c r="CU261" s="88">
        <f t="shared" si="324"/>
        <v>0</v>
      </c>
      <c r="DC261" s="88">
        <f t="shared" si="341"/>
        <v>0</v>
      </c>
      <c r="DK261" s="88">
        <f t="shared" si="342"/>
        <v>0</v>
      </c>
      <c r="DP261" s="32">
        <v>3</v>
      </c>
      <c r="DQ261" s="32">
        <v>4</v>
      </c>
      <c r="DR261" s="32">
        <v>4</v>
      </c>
      <c r="DS261" s="88">
        <f t="shared" si="343"/>
        <v>55</v>
      </c>
      <c r="DT261" s="32">
        <v>8</v>
      </c>
      <c r="DU261" s="32">
        <v>13</v>
      </c>
      <c r="DV261" s="32">
        <v>33</v>
      </c>
      <c r="DW261" s="32">
        <v>1</v>
      </c>
      <c r="EA261" s="88">
        <f t="shared" si="344"/>
        <v>0</v>
      </c>
      <c r="EI261" s="88">
        <f t="shared" si="345"/>
        <v>0</v>
      </c>
      <c r="EQ261" s="88">
        <f t="shared" si="346"/>
        <v>0</v>
      </c>
      <c r="EV261" s="32">
        <v>1</v>
      </c>
      <c r="EW261" s="32">
        <v>1</v>
      </c>
      <c r="EX261" s="32">
        <v>1</v>
      </c>
      <c r="EY261" s="88">
        <f t="shared" si="347"/>
        <v>15</v>
      </c>
      <c r="EZ261" s="32">
        <v>0</v>
      </c>
      <c r="FA261" s="32">
        <v>13</v>
      </c>
      <c r="FB261" s="32">
        <v>2</v>
      </c>
      <c r="FC261" s="32">
        <v>0</v>
      </c>
      <c r="FG261" s="88">
        <f t="shared" si="348"/>
        <v>0</v>
      </c>
      <c r="FO261" s="88">
        <f t="shared" si="349"/>
        <v>0</v>
      </c>
      <c r="FW261" s="110">
        <f t="shared" si="350"/>
        <v>0</v>
      </c>
      <c r="GB261" s="110">
        <f t="shared" si="351"/>
        <v>1</v>
      </c>
      <c r="GC261" s="110">
        <f t="shared" si="352"/>
        <v>1</v>
      </c>
      <c r="GD261" s="110">
        <f t="shared" si="353"/>
        <v>1</v>
      </c>
      <c r="GE261" s="110">
        <f t="shared" si="354"/>
        <v>15</v>
      </c>
      <c r="GF261" s="110">
        <f t="shared" si="355"/>
        <v>0</v>
      </c>
      <c r="GG261" s="110">
        <f t="shared" si="356"/>
        <v>13</v>
      </c>
      <c r="GH261" s="110">
        <f t="shared" si="357"/>
        <v>2</v>
      </c>
      <c r="GI261" s="110">
        <f t="shared" si="358"/>
        <v>0</v>
      </c>
      <c r="GJ261" s="114">
        <f t="shared" si="382"/>
        <v>-0.2364754098360656</v>
      </c>
      <c r="GK261" s="90">
        <f t="shared" si="383"/>
        <v>-4.1095890410958902E-2</v>
      </c>
      <c r="GL261" s="92" t="s">
        <v>2314</v>
      </c>
      <c r="GM261" s="92" t="s">
        <v>2009</v>
      </c>
      <c r="GN261" s="92" t="s">
        <v>2318</v>
      </c>
      <c r="GO261" s="2" t="s">
        <v>2097</v>
      </c>
      <c r="GP261" s="2" t="s">
        <v>1422</v>
      </c>
      <c r="GQ261" s="2" t="s">
        <v>2193</v>
      </c>
      <c r="GR261" s="115">
        <v>104</v>
      </c>
      <c r="GS261" s="31">
        <f t="shared" si="359"/>
        <v>3</v>
      </c>
      <c r="GT261" s="31">
        <f t="shared" si="360"/>
        <v>4</v>
      </c>
      <c r="GU261" s="31">
        <f t="shared" si="361"/>
        <v>4</v>
      </c>
      <c r="GV261" s="31">
        <f t="shared" si="362"/>
        <v>55</v>
      </c>
      <c r="GW261" s="31">
        <f t="shared" si="363"/>
        <v>34</v>
      </c>
      <c r="GX261" s="31">
        <f t="shared" si="364"/>
        <v>47</v>
      </c>
    </row>
    <row r="262" spans="1:206" ht="15.75" hidden="1" customHeight="1" x14ac:dyDescent="0.25">
      <c r="A262" s="22" t="s">
        <v>1110</v>
      </c>
      <c r="B262" s="2" t="s">
        <v>236</v>
      </c>
      <c r="C262" s="116" t="s">
        <v>246</v>
      </c>
      <c r="D262" s="35" t="s">
        <v>236</v>
      </c>
      <c r="E262" s="117">
        <v>14</v>
      </c>
      <c r="F262" s="117">
        <v>47</v>
      </c>
      <c r="G262" s="117">
        <v>72</v>
      </c>
      <c r="H262" s="117">
        <v>133</v>
      </c>
      <c r="I262" s="95">
        <v>9</v>
      </c>
      <c r="J262" s="118">
        <v>23</v>
      </c>
      <c r="K262" s="118">
        <v>51</v>
      </c>
      <c r="L262" s="118">
        <v>86</v>
      </c>
      <c r="M262" s="118">
        <v>160</v>
      </c>
      <c r="N262" s="119">
        <v>23</v>
      </c>
      <c r="O262" s="119">
        <v>2</v>
      </c>
      <c r="P262" s="120">
        <v>133</v>
      </c>
      <c r="Q262" s="120">
        <v>157</v>
      </c>
      <c r="R262" s="120">
        <v>86</v>
      </c>
      <c r="S262" s="70">
        <f t="shared" si="365"/>
        <v>0.17293233082706766</v>
      </c>
      <c r="T262" s="70">
        <f t="shared" si="366"/>
        <v>0.32484076433121017</v>
      </c>
      <c r="U262" s="70">
        <f t="shared" si="367"/>
        <v>0.36436170212765956</v>
      </c>
      <c r="V262" s="70">
        <f t="shared" si="368"/>
        <v>0.46913580246913578</v>
      </c>
      <c r="W262" s="70">
        <f t="shared" si="369"/>
        <v>0.73255813953488369</v>
      </c>
      <c r="X262" s="121">
        <v>163</v>
      </c>
      <c r="Y262" s="121">
        <v>133</v>
      </c>
      <c r="Z262" s="121">
        <v>157</v>
      </c>
      <c r="AA262" s="121">
        <v>86</v>
      </c>
      <c r="AB262" s="121">
        <v>43</v>
      </c>
      <c r="AC262" s="121">
        <v>24</v>
      </c>
      <c r="AD262" s="17">
        <v>3</v>
      </c>
      <c r="AE262" s="17">
        <v>8</v>
      </c>
      <c r="AF262" s="100">
        <v>9</v>
      </c>
      <c r="AG262" s="101">
        <v>22</v>
      </c>
      <c r="AH262" s="101">
        <v>74</v>
      </c>
      <c r="AI262" s="101">
        <v>62</v>
      </c>
      <c r="AJ262" s="101">
        <v>4</v>
      </c>
      <c r="AK262" s="101">
        <f t="shared" si="370"/>
        <v>162</v>
      </c>
      <c r="AL262" s="101">
        <f t="shared" si="371"/>
        <v>19</v>
      </c>
      <c r="AM262" s="101">
        <v>23</v>
      </c>
      <c r="AN262" s="102">
        <v>2</v>
      </c>
      <c r="AO262" s="103">
        <v>12</v>
      </c>
      <c r="AP262" s="74">
        <f t="shared" si="372"/>
        <v>0.16541353383458646</v>
      </c>
      <c r="AQ262" s="74">
        <f t="shared" si="373"/>
        <v>0.4713375796178344</v>
      </c>
      <c r="AR262" s="104">
        <f t="shared" si="374"/>
        <v>0.36968085106382981</v>
      </c>
      <c r="AS262" s="104">
        <f t="shared" si="375"/>
        <v>0.48148148148148145</v>
      </c>
      <c r="AT262" s="104">
        <f t="shared" si="376"/>
        <v>0.5</v>
      </c>
      <c r="AU262" s="105">
        <v>121</v>
      </c>
      <c r="AV262" s="105">
        <v>165</v>
      </c>
      <c r="AW262" s="105">
        <v>108</v>
      </c>
      <c r="AX262" s="100">
        <v>11</v>
      </c>
      <c r="AY262" s="106">
        <v>215</v>
      </c>
      <c r="AZ262" s="106">
        <v>34</v>
      </c>
      <c r="BA262" s="106">
        <v>77</v>
      </c>
      <c r="BB262" s="106">
        <v>101</v>
      </c>
      <c r="BC262" s="106">
        <v>3</v>
      </c>
      <c r="BD262" s="107">
        <v>19</v>
      </c>
      <c r="BE262" s="108">
        <v>2</v>
      </c>
      <c r="BF262" s="82">
        <f t="shared" si="377"/>
        <v>0.31481481481481483</v>
      </c>
      <c r="BG262" s="82">
        <f t="shared" si="378"/>
        <v>0.46666666666666667</v>
      </c>
      <c r="BH262" s="83">
        <f t="shared" si="379"/>
        <v>0.48984771573604063</v>
      </c>
      <c r="BI262" s="83">
        <f t="shared" si="380"/>
        <v>0.55594405594405594</v>
      </c>
      <c r="BJ262" s="83">
        <f t="shared" si="381"/>
        <v>0.6776859504132231</v>
      </c>
      <c r="BK262" s="2">
        <v>102</v>
      </c>
      <c r="BL262" s="2">
        <v>144</v>
      </c>
      <c r="BM262" s="2">
        <v>105</v>
      </c>
      <c r="BN262" s="2">
        <v>70</v>
      </c>
      <c r="BO262" s="2">
        <v>37</v>
      </c>
      <c r="BP262" s="2">
        <v>27</v>
      </c>
      <c r="BQ262" s="109">
        <v>4</v>
      </c>
      <c r="BR262" s="109">
        <v>13</v>
      </c>
      <c r="BS262" s="110">
        <v>13</v>
      </c>
      <c r="BT262" s="109">
        <v>33</v>
      </c>
      <c r="BU262" s="109">
        <v>67</v>
      </c>
      <c r="BV262" s="109">
        <v>118</v>
      </c>
      <c r="BW262" s="109">
        <v>7</v>
      </c>
      <c r="BX262" s="84">
        <f t="shared" si="325"/>
        <v>225</v>
      </c>
      <c r="BY262" s="111">
        <v>1</v>
      </c>
      <c r="BZ262" s="109">
        <v>22</v>
      </c>
      <c r="CA262" s="109">
        <v>7</v>
      </c>
      <c r="CB262" s="2">
        <v>5</v>
      </c>
      <c r="CC262" s="112">
        <f t="shared" si="326"/>
        <v>0.3235294117647059</v>
      </c>
      <c r="CD262" s="112">
        <f t="shared" si="327"/>
        <v>0.46527777777777779</v>
      </c>
      <c r="CE262" s="112">
        <f t="shared" si="328"/>
        <v>0.55840455840455838</v>
      </c>
      <c r="CF262" s="112">
        <f t="shared" si="329"/>
        <v>0.65461847389558236</v>
      </c>
      <c r="CG262" s="112">
        <f t="shared" si="330"/>
        <v>0.91428571428571426</v>
      </c>
      <c r="CH262" s="87">
        <f t="shared" si="331"/>
        <v>9</v>
      </c>
      <c r="CI262" s="31">
        <f t="shared" si="332"/>
        <v>19</v>
      </c>
      <c r="CJ262" s="31">
        <f t="shared" si="333"/>
        <v>0</v>
      </c>
      <c r="CK262" s="31">
        <f t="shared" si="334"/>
        <v>0</v>
      </c>
      <c r="CL262" s="31">
        <f t="shared" si="335"/>
        <v>0</v>
      </c>
      <c r="CM262" s="113">
        <f t="shared" si="336"/>
        <v>0</v>
      </c>
      <c r="CN262" s="31">
        <f t="shared" si="337"/>
        <v>0</v>
      </c>
      <c r="CO262" s="31">
        <f t="shared" si="338"/>
        <v>0</v>
      </c>
      <c r="CP262" s="31">
        <f t="shared" si="339"/>
        <v>0</v>
      </c>
      <c r="CQ262" s="31">
        <f t="shared" si="340"/>
        <v>0</v>
      </c>
      <c r="CU262" s="88">
        <f t="shared" ref="CU262:CU325" si="384">CV262+CW262+CX262+CY262</f>
        <v>0</v>
      </c>
      <c r="DC262" s="88">
        <f t="shared" si="341"/>
        <v>0</v>
      </c>
      <c r="DH262" s="32">
        <v>1</v>
      </c>
      <c r="DI262" s="32">
        <v>8</v>
      </c>
      <c r="DJ262" s="32">
        <v>8</v>
      </c>
      <c r="DK262" s="88">
        <f t="shared" si="342"/>
        <v>164</v>
      </c>
      <c r="DL262" s="32">
        <v>17</v>
      </c>
      <c r="DM262" s="32">
        <v>45</v>
      </c>
      <c r="DN262" s="32">
        <v>95</v>
      </c>
      <c r="DO262" s="32">
        <v>7</v>
      </c>
      <c r="DP262" s="32">
        <v>2</v>
      </c>
      <c r="DQ262" s="32">
        <v>2</v>
      </c>
      <c r="DR262" s="32">
        <v>2</v>
      </c>
      <c r="DS262" s="88">
        <f t="shared" si="343"/>
        <v>26</v>
      </c>
      <c r="DT262" s="32">
        <v>4</v>
      </c>
      <c r="DU262" s="32">
        <v>10</v>
      </c>
      <c r="DV262" s="32">
        <v>12</v>
      </c>
      <c r="DW262" s="32">
        <v>0</v>
      </c>
      <c r="EA262" s="88">
        <f t="shared" si="344"/>
        <v>0</v>
      </c>
      <c r="EF262" s="32">
        <v>1</v>
      </c>
      <c r="EG262" s="32">
        <v>3</v>
      </c>
      <c r="EH262" s="32">
        <v>3</v>
      </c>
      <c r="EI262" s="88">
        <f t="shared" si="345"/>
        <v>35</v>
      </c>
      <c r="EJ262" s="32">
        <v>12</v>
      </c>
      <c r="EK262" s="32">
        <v>12</v>
      </c>
      <c r="EL262" s="32">
        <v>11</v>
      </c>
      <c r="EM262" s="32">
        <v>0</v>
      </c>
      <c r="EQ262" s="88">
        <f t="shared" si="346"/>
        <v>0</v>
      </c>
      <c r="EY262" s="88">
        <f t="shared" si="347"/>
        <v>0</v>
      </c>
      <c r="FG262" s="88">
        <f t="shared" si="348"/>
        <v>0</v>
      </c>
      <c r="FO262" s="88">
        <f t="shared" si="349"/>
        <v>0</v>
      </c>
      <c r="FW262" s="110">
        <f t="shared" si="350"/>
        <v>0</v>
      </c>
      <c r="GB262" s="110">
        <f t="shared" si="351"/>
        <v>0</v>
      </c>
      <c r="GC262" s="110">
        <f t="shared" si="352"/>
        <v>0</v>
      </c>
      <c r="GD262" s="110">
        <f t="shared" si="353"/>
        <v>0</v>
      </c>
      <c r="GE262" s="110">
        <f t="shared" si="354"/>
        <v>0</v>
      </c>
      <c r="GF262" s="110">
        <f t="shared" si="355"/>
        <v>0</v>
      </c>
      <c r="GG262" s="110">
        <f t="shared" si="356"/>
        <v>0</v>
      </c>
      <c r="GH262" s="110">
        <f t="shared" si="357"/>
        <v>0</v>
      </c>
      <c r="GI262" s="110">
        <f t="shared" si="358"/>
        <v>0</v>
      </c>
      <c r="GJ262" s="114">
        <f t="shared" si="382"/>
        <v>0.24807256235827665</v>
      </c>
      <c r="GK262" s="90">
        <f t="shared" si="383"/>
        <v>4.6511627906976744E-2</v>
      </c>
      <c r="GL262" s="2" t="s">
        <v>1595</v>
      </c>
      <c r="GM262" s="2" t="s">
        <v>1671</v>
      </c>
      <c r="GN262" s="2" t="s">
        <v>1772</v>
      </c>
      <c r="GO262" s="92" t="s">
        <v>1566</v>
      </c>
      <c r="GP262" s="92" t="s">
        <v>1752</v>
      </c>
      <c r="GQ262" s="2" t="s">
        <v>1974</v>
      </c>
      <c r="GR262" s="115">
        <v>138</v>
      </c>
      <c r="GS262" s="31">
        <f t="shared" si="359"/>
        <v>3</v>
      </c>
      <c r="GT262" s="31">
        <f t="shared" si="360"/>
        <v>10</v>
      </c>
      <c r="GU262" s="31">
        <f t="shared" si="361"/>
        <v>10</v>
      </c>
      <c r="GV262" s="31">
        <f t="shared" si="362"/>
        <v>190</v>
      </c>
      <c r="GW262" s="31">
        <f t="shared" si="363"/>
        <v>114</v>
      </c>
      <c r="GX262" s="31">
        <f t="shared" si="364"/>
        <v>169</v>
      </c>
    </row>
    <row r="263" spans="1:206" ht="15.75" hidden="1" customHeight="1" x14ac:dyDescent="0.25">
      <c r="A263" s="22" t="s">
        <v>1110</v>
      </c>
      <c r="B263" s="2" t="s">
        <v>236</v>
      </c>
      <c r="C263" s="116" t="s">
        <v>247</v>
      </c>
      <c r="D263" s="35" t="s">
        <v>236</v>
      </c>
      <c r="E263" s="117">
        <v>5</v>
      </c>
      <c r="F263" s="117">
        <v>33</v>
      </c>
      <c r="G263" s="117">
        <v>32</v>
      </c>
      <c r="H263" s="117">
        <v>70</v>
      </c>
      <c r="I263" s="95">
        <v>5</v>
      </c>
      <c r="J263" s="118">
        <v>11</v>
      </c>
      <c r="K263" s="118">
        <v>14</v>
      </c>
      <c r="L263" s="118">
        <v>28</v>
      </c>
      <c r="M263" s="118">
        <v>53</v>
      </c>
      <c r="N263" s="119">
        <v>6</v>
      </c>
      <c r="O263" s="119">
        <v>4</v>
      </c>
      <c r="P263" s="120">
        <v>52</v>
      </c>
      <c r="Q263" s="120">
        <v>56</v>
      </c>
      <c r="R263" s="120">
        <v>52</v>
      </c>
      <c r="S263" s="70">
        <f t="shared" si="365"/>
        <v>0.21153846153846154</v>
      </c>
      <c r="T263" s="70">
        <f t="shared" si="366"/>
        <v>0.25</v>
      </c>
      <c r="U263" s="70">
        <f t="shared" si="367"/>
        <v>0.29375000000000001</v>
      </c>
      <c r="V263" s="70">
        <f t="shared" si="368"/>
        <v>0.33333333333333331</v>
      </c>
      <c r="W263" s="70">
        <f t="shared" si="369"/>
        <v>0.42307692307692307</v>
      </c>
      <c r="X263" s="121">
        <v>61</v>
      </c>
      <c r="Y263" s="121">
        <v>52</v>
      </c>
      <c r="Z263" s="121">
        <v>56</v>
      </c>
      <c r="AA263" s="121">
        <v>52</v>
      </c>
      <c r="AB263" s="121">
        <v>11</v>
      </c>
      <c r="AC263" s="121">
        <v>15</v>
      </c>
      <c r="AD263" s="17">
        <v>3</v>
      </c>
      <c r="AE263" s="17">
        <v>3</v>
      </c>
      <c r="AF263" s="100">
        <v>3</v>
      </c>
      <c r="AG263" s="101">
        <v>6</v>
      </c>
      <c r="AH263" s="101">
        <v>15</v>
      </c>
      <c r="AI263" s="101">
        <v>13</v>
      </c>
      <c r="AJ263" s="101">
        <v>0</v>
      </c>
      <c r="AK263" s="101">
        <f t="shared" si="370"/>
        <v>34</v>
      </c>
      <c r="AL263" s="101">
        <f t="shared" si="371"/>
        <v>3</v>
      </c>
      <c r="AM263" s="101">
        <v>3</v>
      </c>
      <c r="AN263" s="102">
        <v>3</v>
      </c>
      <c r="AO263" s="103">
        <v>2</v>
      </c>
      <c r="AP263" s="74">
        <f t="shared" si="372"/>
        <v>0.11538461538461539</v>
      </c>
      <c r="AQ263" s="74">
        <f t="shared" si="373"/>
        <v>0.26785714285714285</v>
      </c>
      <c r="AR263" s="104">
        <f t="shared" si="374"/>
        <v>0.19375000000000001</v>
      </c>
      <c r="AS263" s="104">
        <f t="shared" si="375"/>
        <v>0.23148148148148148</v>
      </c>
      <c r="AT263" s="104">
        <f t="shared" si="376"/>
        <v>0.19230769230769232</v>
      </c>
      <c r="AU263" s="105">
        <v>38</v>
      </c>
      <c r="AV263" s="105">
        <v>56</v>
      </c>
      <c r="AW263" s="105">
        <v>50</v>
      </c>
      <c r="AX263" s="100">
        <v>3</v>
      </c>
      <c r="AY263" s="106">
        <v>33</v>
      </c>
      <c r="AZ263" s="106">
        <v>6</v>
      </c>
      <c r="BA263" s="106">
        <v>9</v>
      </c>
      <c r="BB263" s="106">
        <v>18</v>
      </c>
      <c r="BC263" s="106">
        <v>0</v>
      </c>
      <c r="BD263" s="107">
        <v>8</v>
      </c>
      <c r="BE263" s="108">
        <v>2</v>
      </c>
      <c r="BF263" s="82">
        <f t="shared" si="377"/>
        <v>0.12</v>
      </c>
      <c r="BG263" s="82">
        <f t="shared" si="378"/>
        <v>0.16071428571428573</v>
      </c>
      <c r="BH263" s="83">
        <f t="shared" si="379"/>
        <v>0.1736111111111111</v>
      </c>
      <c r="BI263" s="83">
        <f t="shared" si="380"/>
        <v>0.20212765957446807</v>
      </c>
      <c r="BJ263" s="83">
        <f t="shared" si="381"/>
        <v>0.26315789473684209</v>
      </c>
      <c r="BK263" s="2">
        <v>44</v>
      </c>
      <c r="BL263" s="2">
        <v>54</v>
      </c>
      <c r="BM263" s="2">
        <v>42</v>
      </c>
      <c r="BN263" s="2">
        <v>35</v>
      </c>
      <c r="BO263" s="2">
        <v>13</v>
      </c>
      <c r="BP263" s="2">
        <v>11</v>
      </c>
      <c r="BQ263" s="109">
        <v>2</v>
      </c>
      <c r="BR263" s="109">
        <v>2</v>
      </c>
      <c r="BS263" s="110">
        <v>2</v>
      </c>
      <c r="BT263" s="109">
        <v>2</v>
      </c>
      <c r="BU263" s="109">
        <v>15</v>
      </c>
      <c r="BV263" s="109">
        <v>13</v>
      </c>
      <c r="BW263" s="109">
        <v>0</v>
      </c>
      <c r="BX263" s="84">
        <f t="shared" ref="BX263:BX326" si="385">SUM(BT263:BW263)</f>
        <v>30</v>
      </c>
      <c r="BY263" s="111">
        <v>2</v>
      </c>
      <c r="BZ263" s="109">
        <v>2</v>
      </c>
      <c r="CA263" s="109">
        <v>0</v>
      </c>
      <c r="CB263" s="2">
        <v>3</v>
      </c>
      <c r="CC263" s="112">
        <f t="shared" ref="CC263:CC326" si="386">BT263/BK263</f>
        <v>4.5454545454545456E-2</v>
      </c>
      <c r="CD263" s="112">
        <f t="shared" ref="CD263:CD326" si="387">BU263/BL263</f>
        <v>0.27777777777777779</v>
      </c>
      <c r="CE263" s="112">
        <f t="shared" ref="CE263:CE326" si="388">((BT263+BU263+BV263)-BZ263)/(BK263+BL263+BM263)</f>
        <v>0.2</v>
      </c>
      <c r="CF263" s="112">
        <f t="shared" ref="CF263:CF326" si="389">((BU263+BV263)-BZ263)/(BL263+BM263)</f>
        <v>0.27083333333333331</v>
      </c>
      <c r="CG263" s="112">
        <f t="shared" ref="CG263:CG326" si="390">(BV263-BZ263)/BM263</f>
        <v>0.26190476190476192</v>
      </c>
      <c r="CH263" s="87">
        <f t="shared" ref="CH263:CH326" si="391">BM263-(BV263-BZ263)</f>
        <v>31</v>
      </c>
      <c r="CI263" s="31">
        <f t="shared" ref="CI263:CI326" si="392">(BM263+BO263)-(BV263+CB263)</f>
        <v>39</v>
      </c>
      <c r="CJ263" s="31">
        <f t="shared" ref="CJ263:CJ326" si="393">CR263+CZ263</f>
        <v>0</v>
      </c>
      <c r="CK263" s="31">
        <f t="shared" ref="CK263:CK326" si="394">CS263+DA263</f>
        <v>0</v>
      </c>
      <c r="CL263" s="31">
        <f t="shared" ref="CL263:CL326" si="395">CT263+DB263</f>
        <v>0</v>
      </c>
      <c r="CM263" s="113">
        <f t="shared" ref="CM263:CM326" si="396">CU263+DC263</f>
        <v>0</v>
      </c>
      <c r="CN263" s="31">
        <f t="shared" ref="CN263:CN326" si="397">CV263+DD263</f>
        <v>0</v>
      </c>
      <c r="CO263" s="31">
        <f t="shared" ref="CO263:CO326" si="398">CW263+DE263</f>
        <v>0</v>
      </c>
      <c r="CP263" s="31">
        <f t="shared" ref="CP263:CP326" si="399">CX263+DF263</f>
        <v>0</v>
      </c>
      <c r="CQ263" s="31">
        <f t="shared" ref="CQ263:CQ326" si="400">CY263+DG263</f>
        <v>0</v>
      </c>
      <c r="CU263" s="88">
        <f t="shared" si="384"/>
        <v>0</v>
      </c>
      <c r="DC263" s="88">
        <f t="shared" ref="DC263:DC326" si="401">DD263+DE263+DF263+DG263</f>
        <v>0</v>
      </c>
      <c r="DK263" s="88">
        <f t="shared" ref="DK263:DK326" si="402">DL263+DM263+DN263+DO263</f>
        <v>0</v>
      </c>
      <c r="DP263" s="32">
        <v>2</v>
      </c>
      <c r="DQ263" s="32">
        <v>2</v>
      </c>
      <c r="DR263" s="32">
        <v>2</v>
      </c>
      <c r="DS263" s="88">
        <f t="shared" ref="DS263:DS326" si="403">DT263+DU263+DV263+DW263</f>
        <v>30</v>
      </c>
      <c r="DT263" s="32">
        <v>2</v>
      </c>
      <c r="DU263" s="32">
        <v>15</v>
      </c>
      <c r="DV263" s="32">
        <v>13</v>
      </c>
      <c r="DW263" s="32">
        <v>0</v>
      </c>
      <c r="EA263" s="88">
        <f t="shared" ref="EA263:EA326" si="404">EB263+EC263+ED263+EE263</f>
        <v>0</v>
      </c>
      <c r="EI263" s="88">
        <f t="shared" ref="EI263:EI326" si="405">EJ263+EK263+EL263+EM263</f>
        <v>0</v>
      </c>
      <c r="EQ263" s="88">
        <f t="shared" ref="EQ263:EQ326" si="406">ER263+ES263+ET263+EU263</f>
        <v>0</v>
      </c>
      <c r="EY263" s="88">
        <f t="shared" ref="EY263:EY326" si="407">EZ263+FA263+FB263+FC263</f>
        <v>0</v>
      </c>
      <c r="FG263" s="88">
        <f t="shared" ref="FG263:FG326" si="408">FH263+FI263+FJ263+FK263</f>
        <v>0</v>
      </c>
      <c r="FO263" s="88">
        <f t="shared" ref="FO263:FO326" si="409">FP263+FQ263+FR263+FS263</f>
        <v>0</v>
      </c>
      <c r="FW263" s="110">
        <f t="shared" ref="FW263:FW326" si="410">FX263+FY263+FZ263+GA263</f>
        <v>0</v>
      </c>
      <c r="GB263" s="110">
        <f t="shared" ref="GB263:GB326" si="411">EV263+FD263+FL263+FT263</f>
        <v>0</v>
      </c>
      <c r="GC263" s="110">
        <f t="shared" ref="GC263:GC326" si="412">EW263+FE263+FM263+FU263</f>
        <v>0</v>
      </c>
      <c r="GD263" s="110">
        <f t="shared" ref="GD263:GD326" si="413">EX263+FF263+FN263+FV263</f>
        <v>0</v>
      </c>
      <c r="GE263" s="110">
        <f t="shared" ref="GE263:GE326" si="414">EY263+FG263+FO263+FW263</f>
        <v>0</v>
      </c>
      <c r="GF263" s="110">
        <f t="shared" ref="GF263:GF326" si="415">EZ263+FH263+FP263+FX263</f>
        <v>0</v>
      </c>
      <c r="GG263" s="110">
        <f t="shared" ref="GG263:GG326" si="416">FA263+FI263+FQ263+FY263</f>
        <v>0</v>
      </c>
      <c r="GH263" s="110">
        <f t="shared" ref="GH263:GH326" si="417">FB263+FJ263+FR263+FZ263</f>
        <v>0</v>
      </c>
      <c r="GI263" s="110">
        <f t="shared" ref="GI263:GI326" si="418">FC263+FK263+FS263+GA263</f>
        <v>0</v>
      </c>
      <c r="GJ263" s="114">
        <f t="shared" si="382"/>
        <v>-0.38095238095238093</v>
      </c>
      <c r="GK263" s="90">
        <f t="shared" si="383"/>
        <v>-9.0909090909090912E-2</v>
      </c>
      <c r="GL263" s="2" t="s">
        <v>2307</v>
      </c>
      <c r="GM263" s="2" t="s">
        <v>2160</v>
      </c>
      <c r="GN263" s="2" t="s">
        <v>2005</v>
      </c>
      <c r="GO263" s="2" t="s">
        <v>2325</v>
      </c>
      <c r="GP263" s="2" t="s">
        <v>1603</v>
      </c>
      <c r="GQ263" s="2" t="s">
        <v>1706</v>
      </c>
      <c r="GR263" s="115">
        <v>58</v>
      </c>
      <c r="GS263" s="31">
        <f t="shared" ref="GS263:GS326" si="419">DH263+DP263+DX263</f>
        <v>2</v>
      </c>
      <c r="GT263" s="31">
        <f t="shared" ref="GT263:GT326" si="420">DJ263+DR263+DZ263</f>
        <v>2</v>
      </c>
      <c r="GU263" s="31">
        <f t="shared" ref="GU263:GU326" si="421">DI263+DQ263+DY263</f>
        <v>2</v>
      </c>
      <c r="GV263" s="31">
        <f t="shared" ref="GV263:GV326" si="422">DL263+DM263+DN263+DO263+DT263+DU263+DV263+DW263+EB263+EC263+ED263+EE263</f>
        <v>30</v>
      </c>
      <c r="GW263" s="31">
        <f t="shared" ref="GW263:GW326" si="423">DN263+DO263+DV263+DW263+ED263+EE263</f>
        <v>13</v>
      </c>
      <c r="GX263" s="31">
        <f t="shared" ref="GX263:GX326" si="424">GV263-(DL263+DT263+EB263)</f>
        <v>28</v>
      </c>
    </row>
    <row r="264" spans="1:206" ht="15.75" hidden="1" customHeight="1" x14ac:dyDescent="0.25">
      <c r="A264" s="22" t="s">
        <v>1112</v>
      </c>
      <c r="B264" s="2" t="s">
        <v>248</v>
      </c>
      <c r="C264" s="116" t="s">
        <v>249</v>
      </c>
      <c r="D264" s="35" t="s">
        <v>248</v>
      </c>
      <c r="E264" s="117">
        <v>40</v>
      </c>
      <c r="F264" s="117">
        <v>145</v>
      </c>
      <c r="G264" s="117">
        <v>219</v>
      </c>
      <c r="H264" s="117">
        <v>404</v>
      </c>
      <c r="I264" s="95">
        <v>26</v>
      </c>
      <c r="J264" s="118">
        <v>48</v>
      </c>
      <c r="K264" s="118">
        <v>134</v>
      </c>
      <c r="L264" s="118">
        <v>231</v>
      </c>
      <c r="M264" s="118">
        <v>413</v>
      </c>
      <c r="N264" s="119">
        <v>47</v>
      </c>
      <c r="O264" s="119">
        <v>22</v>
      </c>
      <c r="P264" s="120">
        <v>330</v>
      </c>
      <c r="Q264" s="120">
        <v>429</v>
      </c>
      <c r="R264" s="120">
        <v>296</v>
      </c>
      <c r="S264" s="70">
        <f t="shared" si="365"/>
        <v>0.14545454545454545</v>
      </c>
      <c r="T264" s="70">
        <f t="shared" si="366"/>
        <v>0.31235431235431238</v>
      </c>
      <c r="U264" s="70">
        <f t="shared" si="367"/>
        <v>0.34691943127962083</v>
      </c>
      <c r="V264" s="70">
        <f t="shared" si="368"/>
        <v>0.43862068965517242</v>
      </c>
      <c r="W264" s="70">
        <f t="shared" si="369"/>
        <v>0.6216216216216216</v>
      </c>
      <c r="X264" s="121">
        <v>445</v>
      </c>
      <c r="Y264" s="121">
        <v>330</v>
      </c>
      <c r="Z264" s="121">
        <v>429</v>
      </c>
      <c r="AA264" s="121">
        <v>296</v>
      </c>
      <c r="AB264" s="121">
        <v>78</v>
      </c>
      <c r="AC264" s="121">
        <v>97</v>
      </c>
      <c r="AD264" s="17">
        <v>15</v>
      </c>
      <c r="AE264" s="17">
        <v>22</v>
      </c>
      <c r="AF264" s="100">
        <v>25</v>
      </c>
      <c r="AG264" s="101">
        <v>52</v>
      </c>
      <c r="AH264" s="101">
        <v>150</v>
      </c>
      <c r="AI264" s="101">
        <v>196</v>
      </c>
      <c r="AJ264" s="101">
        <v>9</v>
      </c>
      <c r="AK264" s="101">
        <f t="shared" si="370"/>
        <v>407</v>
      </c>
      <c r="AL264" s="101">
        <f t="shared" si="371"/>
        <v>39</v>
      </c>
      <c r="AM264" s="101">
        <v>48</v>
      </c>
      <c r="AN264" s="102">
        <v>13</v>
      </c>
      <c r="AO264" s="103">
        <v>23</v>
      </c>
      <c r="AP264" s="74">
        <f t="shared" si="372"/>
        <v>0.15757575757575756</v>
      </c>
      <c r="AQ264" s="74">
        <f t="shared" si="373"/>
        <v>0.34965034965034963</v>
      </c>
      <c r="AR264" s="104">
        <f t="shared" si="374"/>
        <v>0.34028436018957348</v>
      </c>
      <c r="AS264" s="104">
        <f t="shared" si="375"/>
        <v>0.42344827586206896</v>
      </c>
      <c r="AT264" s="104">
        <f t="shared" si="376"/>
        <v>0.53040540540540537</v>
      </c>
      <c r="AU264" s="105">
        <v>314</v>
      </c>
      <c r="AV264" s="105">
        <v>411</v>
      </c>
      <c r="AW264" s="105">
        <v>261</v>
      </c>
      <c r="AX264" s="100">
        <v>24</v>
      </c>
      <c r="AY264" s="106">
        <v>446</v>
      </c>
      <c r="AZ264" s="106">
        <v>40</v>
      </c>
      <c r="BA264" s="106">
        <v>147</v>
      </c>
      <c r="BB264" s="106">
        <v>251</v>
      </c>
      <c r="BC264" s="106">
        <v>8</v>
      </c>
      <c r="BD264" s="107">
        <v>47</v>
      </c>
      <c r="BE264" s="108">
        <v>14</v>
      </c>
      <c r="BF264" s="82">
        <f t="shared" si="377"/>
        <v>0.1532567049808429</v>
      </c>
      <c r="BG264" s="82">
        <f t="shared" si="378"/>
        <v>0.35766423357664234</v>
      </c>
      <c r="BH264" s="83">
        <f t="shared" si="379"/>
        <v>0.39655172413793105</v>
      </c>
      <c r="BI264" s="83">
        <f t="shared" si="380"/>
        <v>0.48413793103448277</v>
      </c>
      <c r="BJ264" s="83">
        <f t="shared" si="381"/>
        <v>0.64968152866242035</v>
      </c>
      <c r="BK264" s="2">
        <v>255</v>
      </c>
      <c r="BL264" s="2">
        <v>435</v>
      </c>
      <c r="BM264" s="2">
        <v>282</v>
      </c>
      <c r="BN264" s="2">
        <v>198</v>
      </c>
      <c r="BO264" s="2">
        <v>71</v>
      </c>
      <c r="BP264" s="2">
        <v>85</v>
      </c>
      <c r="BQ264" s="109">
        <v>15</v>
      </c>
      <c r="BR264" s="109">
        <v>25</v>
      </c>
      <c r="BS264" s="110">
        <v>20</v>
      </c>
      <c r="BT264" s="109">
        <v>35</v>
      </c>
      <c r="BU264" s="109">
        <v>137</v>
      </c>
      <c r="BV264" s="109">
        <v>279</v>
      </c>
      <c r="BW264" s="109">
        <v>14</v>
      </c>
      <c r="BX264" s="84">
        <f t="shared" si="385"/>
        <v>465</v>
      </c>
      <c r="BY264" s="111">
        <v>8</v>
      </c>
      <c r="BZ264" s="109">
        <v>62</v>
      </c>
      <c r="CA264" s="109">
        <v>14</v>
      </c>
      <c r="CB264" s="2">
        <v>18</v>
      </c>
      <c r="CC264" s="112">
        <f t="shared" si="386"/>
        <v>0.13725490196078433</v>
      </c>
      <c r="CD264" s="112">
        <f t="shared" si="387"/>
        <v>0.31494252873563217</v>
      </c>
      <c r="CE264" s="112">
        <f t="shared" si="388"/>
        <v>0.40020576131687241</v>
      </c>
      <c r="CF264" s="112">
        <f t="shared" si="389"/>
        <v>0.49372384937238495</v>
      </c>
      <c r="CG264" s="112">
        <f t="shared" si="390"/>
        <v>0.76950354609929073</v>
      </c>
      <c r="CH264" s="87">
        <f t="shared" si="391"/>
        <v>65</v>
      </c>
      <c r="CI264" s="31">
        <f t="shared" si="392"/>
        <v>56</v>
      </c>
      <c r="CJ264" s="31">
        <f t="shared" si="393"/>
        <v>0</v>
      </c>
      <c r="CK264" s="31">
        <f t="shared" si="394"/>
        <v>0</v>
      </c>
      <c r="CL264" s="31">
        <f t="shared" si="395"/>
        <v>0</v>
      </c>
      <c r="CM264" s="113">
        <f t="shared" si="396"/>
        <v>0</v>
      </c>
      <c r="CN264" s="31">
        <f t="shared" si="397"/>
        <v>0</v>
      </c>
      <c r="CO264" s="31">
        <f t="shared" si="398"/>
        <v>0</v>
      </c>
      <c r="CP264" s="31">
        <f t="shared" si="399"/>
        <v>0</v>
      </c>
      <c r="CQ264" s="31">
        <f t="shared" si="400"/>
        <v>0</v>
      </c>
      <c r="CU264" s="88">
        <f t="shared" si="384"/>
        <v>0</v>
      </c>
      <c r="DC264" s="88">
        <f t="shared" si="401"/>
        <v>0</v>
      </c>
      <c r="DH264" s="32">
        <v>2</v>
      </c>
      <c r="DI264" s="32">
        <v>8</v>
      </c>
      <c r="DJ264" s="32">
        <v>6</v>
      </c>
      <c r="DK264" s="88">
        <f t="shared" si="402"/>
        <v>178</v>
      </c>
      <c r="DL264" s="32">
        <v>23</v>
      </c>
      <c r="DM264" s="32">
        <v>60</v>
      </c>
      <c r="DN264" s="32">
        <v>93</v>
      </c>
      <c r="DO264" s="32">
        <v>2</v>
      </c>
      <c r="DP264" s="32">
        <v>13</v>
      </c>
      <c r="DQ264" s="32">
        <v>17</v>
      </c>
      <c r="DR264" s="32">
        <v>14</v>
      </c>
      <c r="DS264" s="88">
        <f t="shared" si="403"/>
        <v>287</v>
      </c>
      <c r="DT264" s="32">
        <v>12</v>
      </c>
      <c r="DU264" s="32">
        <v>77</v>
      </c>
      <c r="DV264" s="32">
        <v>186</v>
      </c>
      <c r="DW264" s="32">
        <v>12</v>
      </c>
      <c r="EA264" s="88">
        <f t="shared" si="404"/>
        <v>0</v>
      </c>
      <c r="EI264" s="88">
        <f t="shared" si="405"/>
        <v>0</v>
      </c>
      <c r="EQ264" s="88">
        <f t="shared" si="406"/>
        <v>0</v>
      </c>
      <c r="EY264" s="88">
        <f t="shared" si="407"/>
        <v>0</v>
      </c>
      <c r="FG264" s="88">
        <f t="shared" si="408"/>
        <v>0</v>
      </c>
      <c r="FO264" s="88">
        <f t="shared" si="409"/>
        <v>0</v>
      </c>
      <c r="FW264" s="110">
        <f t="shared" si="410"/>
        <v>0</v>
      </c>
      <c r="GB264" s="110">
        <f t="shared" si="411"/>
        <v>0</v>
      </c>
      <c r="GC264" s="110">
        <f t="shared" si="412"/>
        <v>0</v>
      </c>
      <c r="GD264" s="110">
        <f t="shared" si="413"/>
        <v>0</v>
      </c>
      <c r="GE264" s="110">
        <f t="shared" si="414"/>
        <v>0</v>
      </c>
      <c r="GF264" s="110">
        <f t="shared" si="415"/>
        <v>0</v>
      </c>
      <c r="GG264" s="110">
        <f t="shared" si="416"/>
        <v>0</v>
      </c>
      <c r="GH264" s="110">
        <f t="shared" si="417"/>
        <v>0</v>
      </c>
      <c r="GI264" s="110">
        <f t="shared" si="418"/>
        <v>0</v>
      </c>
      <c r="GJ264" s="114">
        <f t="shared" si="382"/>
        <v>0.23789700894233728</v>
      </c>
      <c r="GK264" s="90">
        <f t="shared" si="383"/>
        <v>4.2600896860986545E-2</v>
      </c>
      <c r="GL264" s="2" t="s">
        <v>2223</v>
      </c>
      <c r="GM264" s="92" t="s">
        <v>1433</v>
      </c>
      <c r="GN264" s="92" t="s">
        <v>2311</v>
      </c>
      <c r="GO264" s="2" t="s">
        <v>1493</v>
      </c>
      <c r="GP264" s="2" t="s">
        <v>1590</v>
      </c>
      <c r="GQ264" s="2" t="s">
        <v>2295</v>
      </c>
      <c r="GR264" s="115">
        <v>413</v>
      </c>
      <c r="GS264" s="31">
        <f t="shared" si="419"/>
        <v>15</v>
      </c>
      <c r="GT264" s="31">
        <f t="shared" si="420"/>
        <v>20</v>
      </c>
      <c r="GU264" s="31">
        <f t="shared" si="421"/>
        <v>25</v>
      </c>
      <c r="GV264" s="31">
        <f t="shared" si="422"/>
        <v>465</v>
      </c>
      <c r="GW264" s="31">
        <f t="shared" si="423"/>
        <v>293</v>
      </c>
      <c r="GX264" s="31">
        <f t="shared" si="424"/>
        <v>430</v>
      </c>
    </row>
    <row r="265" spans="1:206" ht="15.75" hidden="1" customHeight="1" x14ac:dyDescent="0.25">
      <c r="A265" s="22" t="s">
        <v>1112</v>
      </c>
      <c r="B265" s="2" t="s">
        <v>248</v>
      </c>
      <c r="C265" s="116" t="s">
        <v>971</v>
      </c>
      <c r="D265" s="35" t="s">
        <v>248</v>
      </c>
      <c r="E265" s="117">
        <v>26</v>
      </c>
      <c r="F265" s="117">
        <v>76</v>
      </c>
      <c r="G265" s="117">
        <v>100</v>
      </c>
      <c r="H265" s="117">
        <v>202</v>
      </c>
      <c r="I265" s="95">
        <v>14</v>
      </c>
      <c r="J265" s="118">
        <v>19</v>
      </c>
      <c r="K265" s="118">
        <v>95</v>
      </c>
      <c r="L265" s="118">
        <v>98</v>
      </c>
      <c r="M265" s="118">
        <v>212</v>
      </c>
      <c r="N265" s="119">
        <v>13</v>
      </c>
      <c r="O265" s="119">
        <v>12</v>
      </c>
      <c r="P265" s="120">
        <v>162</v>
      </c>
      <c r="Q265" s="120">
        <v>218</v>
      </c>
      <c r="R265" s="120">
        <v>172</v>
      </c>
      <c r="S265" s="70">
        <f t="shared" si="365"/>
        <v>0.11728395061728394</v>
      </c>
      <c r="T265" s="70">
        <f t="shared" si="366"/>
        <v>0.43577981651376146</v>
      </c>
      <c r="U265" s="70">
        <f t="shared" si="367"/>
        <v>0.36050724637681159</v>
      </c>
      <c r="V265" s="70">
        <f t="shared" si="368"/>
        <v>0.46153846153846156</v>
      </c>
      <c r="W265" s="70">
        <f t="shared" si="369"/>
        <v>0.4941860465116279</v>
      </c>
      <c r="X265" s="121">
        <v>228</v>
      </c>
      <c r="Y265" s="121">
        <v>162</v>
      </c>
      <c r="Z265" s="121">
        <v>218</v>
      </c>
      <c r="AA265" s="121">
        <v>172</v>
      </c>
      <c r="AB265" s="121">
        <v>51</v>
      </c>
      <c r="AC265" s="121">
        <v>68</v>
      </c>
      <c r="AD265" s="17">
        <v>10</v>
      </c>
      <c r="AE265" s="17">
        <v>12</v>
      </c>
      <c r="AF265" s="100">
        <v>13</v>
      </c>
      <c r="AG265" s="101">
        <v>33</v>
      </c>
      <c r="AH265" s="101">
        <v>72</v>
      </c>
      <c r="AI265" s="101">
        <v>102</v>
      </c>
      <c r="AJ265" s="101">
        <v>2</v>
      </c>
      <c r="AK265" s="101">
        <f t="shared" si="370"/>
        <v>209</v>
      </c>
      <c r="AL265" s="101">
        <f t="shared" si="371"/>
        <v>8</v>
      </c>
      <c r="AM265" s="101">
        <v>10</v>
      </c>
      <c r="AN265" s="102">
        <v>2</v>
      </c>
      <c r="AO265" s="103">
        <v>21</v>
      </c>
      <c r="AP265" s="74">
        <f t="shared" si="372"/>
        <v>0.20370370370370369</v>
      </c>
      <c r="AQ265" s="74">
        <f t="shared" si="373"/>
        <v>0.33027522935779818</v>
      </c>
      <c r="AR265" s="104">
        <f t="shared" si="374"/>
        <v>0.36050724637681159</v>
      </c>
      <c r="AS265" s="104">
        <f t="shared" si="375"/>
        <v>0.42564102564102563</v>
      </c>
      <c r="AT265" s="104">
        <f t="shared" si="376"/>
        <v>0.54651162790697672</v>
      </c>
      <c r="AU265" s="105">
        <v>171</v>
      </c>
      <c r="AV265" s="105">
        <v>224</v>
      </c>
      <c r="AW265" s="105">
        <v>139</v>
      </c>
      <c r="AX265" s="100">
        <v>11</v>
      </c>
      <c r="AY265" s="106">
        <v>176</v>
      </c>
      <c r="AZ265" s="106">
        <v>25</v>
      </c>
      <c r="BA265" s="106">
        <v>72</v>
      </c>
      <c r="BB265" s="106">
        <v>77</v>
      </c>
      <c r="BC265" s="106">
        <v>2</v>
      </c>
      <c r="BD265" s="107">
        <v>6</v>
      </c>
      <c r="BE265" s="108">
        <v>6</v>
      </c>
      <c r="BF265" s="82">
        <f t="shared" si="377"/>
        <v>0.17985611510791366</v>
      </c>
      <c r="BG265" s="82">
        <f t="shared" si="378"/>
        <v>0.32142857142857145</v>
      </c>
      <c r="BH265" s="83">
        <f t="shared" si="379"/>
        <v>0.3146067415730337</v>
      </c>
      <c r="BI265" s="83">
        <f t="shared" si="380"/>
        <v>0.36202531645569619</v>
      </c>
      <c r="BJ265" s="83">
        <f t="shared" si="381"/>
        <v>0.41520467836257308</v>
      </c>
      <c r="BK265" s="2">
        <v>151</v>
      </c>
      <c r="BL265" s="2">
        <v>179</v>
      </c>
      <c r="BM265" s="2">
        <v>152</v>
      </c>
      <c r="BN265" s="2">
        <v>92</v>
      </c>
      <c r="BO265" s="2">
        <v>38</v>
      </c>
      <c r="BP265" s="2">
        <v>63</v>
      </c>
      <c r="BQ265" s="109">
        <v>6</v>
      </c>
      <c r="BR265" s="109">
        <v>10</v>
      </c>
      <c r="BS265" s="110">
        <v>9</v>
      </c>
      <c r="BT265" s="109">
        <v>14</v>
      </c>
      <c r="BU265" s="109">
        <v>43</v>
      </c>
      <c r="BV265" s="109">
        <v>98</v>
      </c>
      <c r="BW265" s="109">
        <v>4</v>
      </c>
      <c r="BX265" s="84">
        <f t="shared" si="385"/>
        <v>159</v>
      </c>
      <c r="BY265" s="111">
        <v>2</v>
      </c>
      <c r="BZ265" s="109">
        <v>15</v>
      </c>
      <c r="CA265" s="109">
        <v>4</v>
      </c>
      <c r="CB265" s="2">
        <v>17</v>
      </c>
      <c r="CC265" s="112">
        <f t="shared" si="386"/>
        <v>9.2715231788079472E-2</v>
      </c>
      <c r="CD265" s="112">
        <f t="shared" si="387"/>
        <v>0.24022346368715083</v>
      </c>
      <c r="CE265" s="112">
        <f t="shared" si="388"/>
        <v>0.29045643153526973</v>
      </c>
      <c r="CF265" s="112">
        <f t="shared" si="389"/>
        <v>0.38066465256797583</v>
      </c>
      <c r="CG265" s="112">
        <f t="shared" si="390"/>
        <v>0.54605263157894735</v>
      </c>
      <c r="CH265" s="87">
        <f t="shared" si="391"/>
        <v>69</v>
      </c>
      <c r="CI265" s="31">
        <f t="shared" si="392"/>
        <v>75</v>
      </c>
      <c r="CJ265" s="31">
        <f t="shared" si="393"/>
        <v>0</v>
      </c>
      <c r="CK265" s="31">
        <f t="shared" si="394"/>
        <v>0</v>
      </c>
      <c r="CL265" s="31">
        <f t="shared" si="395"/>
        <v>0</v>
      </c>
      <c r="CM265" s="113">
        <f t="shared" si="396"/>
        <v>0</v>
      </c>
      <c r="CN265" s="31">
        <f t="shared" si="397"/>
        <v>0</v>
      </c>
      <c r="CO265" s="31">
        <f t="shared" si="398"/>
        <v>0</v>
      </c>
      <c r="CP265" s="31">
        <f t="shared" si="399"/>
        <v>0</v>
      </c>
      <c r="CQ265" s="31">
        <f t="shared" si="400"/>
        <v>0</v>
      </c>
      <c r="CU265" s="88">
        <f t="shared" si="384"/>
        <v>0</v>
      </c>
      <c r="DC265" s="88">
        <f t="shared" si="401"/>
        <v>0</v>
      </c>
      <c r="DH265" s="32">
        <v>1</v>
      </c>
      <c r="DI265" s="32">
        <v>5</v>
      </c>
      <c r="DJ265" s="32">
        <v>4</v>
      </c>
      <c r="DK265" s="88">
        <f t="shared" si="402"/>
        <v>96</v>
      </c>
      <c r="DL265" s="32">
        <v>13</v>
      </c>
      <c r="DM265" s="32">
        <v>25</v>
      </c>
      <c r="DN265" s="32">
        <v>55</v>
      </c>
      <c r="DO265" s="32">
        <v>3</v>
      </c>
      <c r="DP265" s="32">
        <v>5</v>
      </c>
      <c r="DQ265" s="32">
        <v>5</v>
      </c>
      <c r="DR265" s="32">
        <v>5</v>
      </c>
      <c r="DS265" s="88">
        <f t="shared" si="403"/>
        <v>63</v>
      </c>
      <c r="DT265" s="32">
        <v>1</v>
      </c>
      <c r="DU265" s="32">
        <v>18</v>
      </c>
      <c r="DV265" s="32">
        <v>43</v>
      </c>
      <c r="DW265" s="32">
        <v>1</v>
      </c>
      <c r="EA265" s="88">
        <f t="shared" si="404"/>
        <v>0</v>
      </c>
      <c r="EI265" s="88">
        <f t="shared" si="405"/>
        <v>0</v>
      </c>
      <c r="EQ265" s="88">
        <f t="shared" si="406"/>
        <v>0</v>
      </c>
      <c r="EY265" s="88">
        <f t="shared" si="407"/>
        <v>0</v>
      </c>
      <c r="FG265" s="88">
        <f t="shared" si="408"/>
        <v>0</v>
      </c>
      <c r="FO265" s="88">
        <f t="shared" si="409"/>
        <v>0</v>
      </c>
      <c r="FW265" s="110">
        <f t="shared" si="410"/>
        <v>0</v>
      </c>
      <c r="GB265" s="110">
        <f t="shared" si="411"/>
        <v>0</v>
      </c>
      <c r="GC265" s="110">
        <f t="shared" si="412"/>
        <v>0</v>
      </c>
      <c r="GD265" s="110">
        <f t="shared" si="413"/>
        <v>0</v>
      </c>
      <c r="GE265" s="110">
        <f t="shared" si="414"/>
        <v>0</v>
      </c>
      <c r="GF265" s="110">
        <f t="shared" si="415"/>
        <v>0</v>
      </c>
      <c r="GG265" s="110">
        <f t="shared" si="416"/>
        <v>0</v>
      </c>
      <c r="GH265" s="110">
        <f t="shared" si="417"/>
        <v>0</v>
      </c>
      <c r="GI265" s="110">
        <f t="shared" si="418"/>
        <v>0</v>
      </c>
      <c r="GJ265" s="114">
        <f t="shared" si="382"/>
        <v>0.104953560371517</v>
      </c>
      <c r="GK265" s="90">
        <f t="shared" si="383"/>
        <v>-9.6590909090909088E-2</v>
      </c>
      <c r="GL265" s="2" t="s">
        <v>2142</v>
      </c>
      <c r="GM265" s="92" t="s">
        <v>2177</v>
      </c>
      <c r="GN265" s="2" t="s">
        <v>2243</v>
      </c>
      <c r="GO265" s="2" t="s">
        <v>1492</v>
      </c>
      <c r="GP265" s="92" t="s">
        <v>1801</v>
      </c>
      <c r="GQ265" s="2" t="s">
        <v>2246</v>
      </c>
      <c r="GR265" s="115">
        <v>179</v>
      </c>
      <c r="GS265" s="31">
        <f t="shared" si="419"/>
        <v>6</v>
      </c>
      <c r="GT265" s="31">
        <f t="shared" si="420"/>
        <v>9</v>
      </c>
      <c r="GU265" s="31">
        <f t="shared" si="421"/>
        <v>10</v>
      </c>
      <c r="GV265" s="31">
        <f t="shared" si="422"/>
        <v>159</v>
      </c>
      <c r="GW265" s="31">
        <f t="shared" si="423"/>
        <v>102</v>
      </c>
      <c r="GX265" s="31">
        <f t="shared" si="424"/>
        <v>145</v>
      </c>
    </row>
    <row r="266" spans="1:206" ht="15.75" hidden="1" customHeight="1" x14ac:dyDescent="0.25">
      <c r="A266" s="22" t="s">
        <v>1112</v>
      </c>
      <c r="B266" s="2" t="s">
        <v>248</v>
      </c>
      <c r="C266" s="116" t="s">
        <v>250</v>
      </c>
      <c r="D266" s="35" t="s">
        <v>248</v>
      </c>
      <c r="E266" s="117">
        <v>2</v>
      </c>
      <c r="F266" s="117">
        <v>13</v>
      </c>
      <c r="G266" s="117">
        <v>17</v>
      </c>
      <c r="H266" s="117">
        <v>32</v>
      </c>
      <c r="I266" s="95">
        <v>3</v>
      </c>
      <c r="J266" s="118">
        <v>2</v>
      </c>
      <c r="K266" s="118">
        <v>26</v>
      </c>
      <c r="L266" s="118">
        <v>26</v>
      </c>
      <c r="M266" s="118">
        <v>54</v>
      </c>
      <c r="N266" s="119">
        <v>4</v>
      </c>
      <c r="O266" s="119">
        <v>4</v>
      </c>
      <c r="P266" s="120">
        <v>35</v>
      </c>
      <c r="Q266" s="120">
        <v>45</v>
      </c>
      <c r="R266" s="120">
        <v>32</v>
      </c>
      <c r="S266" s="70">
        <f t="shared" si="365"/>
        <v>5.7142857142857141E-2</v>
      </c>
      <c r="T266" s="70">
        <f t="shared" si="366"/>
        <v>0.57777777777777772</v>
      </c>
      <c r="U266" s="70">
        <f t="shared" si="367"/>
        <v>0.44642857142857145</v>
      </c>
      <c r="V266" s="70">
        <f t="shared" si="368"/>
        <v>0.62337662337662336</v>
      </c>
      <c r="W266" s="70">
        <f t="shared" si="369"/>
        <v>0.6875</v>
      </c>
      <c r="X266" s="121">
        <v>48</v>
      </c>
      <c r="Y266" s="121">
        <v>35</v>
      </c>
      <c r="Z266" s="121">
        <v>45</v>
      </c>
      <c r="AA266" s="121">
        <v>32</v>
      </c>
      <c r="AB266" s="121">
        <v>9</v>
      </c>
      <c r="AC266" s="121">
        <v>6</v>
      </c>
      <c r="AD266" s="17">
        <v>3</v>
      </c>
      <c r="AE266" s="17">
        <v>3</v>
      </c>
      <c r="AF266" s="100">
        <v>3</v>
      </c>
      <c r="AG266" s="101">
        <v>3</v>
      </c>
      <c r="AH266" s="101">
        <v>33</v>
      </c>
      <c r="AI266" s="101">
        <v>20</v>
      </c>
      <c r="AJ266" s="101">
        <v>0</v>
      </c>
      <c r="AK266" s="101">
        <f t="shared" si="370"/>
        <v>56</v>
      </c>
      <c r="AL266" s="101">
        <f t="shared" si="371"/>
        <v>0</v>
      </c>
      <c r="AM266" s="101">
        <v>0</v>
      </c>
      <c r="AN266" s="102">
        <v>4</v>
      </c>
      <c r="AO266" s="103">
        <v>4</v>
      </c>
      <c r="AP266" s="74">
        <f t="shared" si="372"/>
        <v>8.5714285714285715E-2</v>
      </c>
      <c r="AQ266" s="74">
        <f t="shared" si="373"/>
        <v>0.73333333333333328</v>
      </c>
      <c r="AR266" s="104">
        <f t="shared" si="374"/>
        <v>0.5</v>
      </c>
      <c r="AS266" s="104">
        <f t="shared" si="375"/>
        <v>0.68831168831168832</v>
      </c>
      <c r="AT266" s="104">
        <f t="shared" si="376"/>
        <v>0.625</v>
      </c>
      <c r="AU266" s="105">
        <v>36</v>
      </c>
      <c r="AV266" s="105">
        <v>48</v>
      </c>
      <c r="AW266" s="105">
        <v>34</v>
      </c>
      <c r="AX266" s="100">
        <v>2</v>
      </c>
      <c r="AY266" s="106">
        <v>41</v>
      </c>
      <c r="AZ266" s="106">
        <v>1</v>
      </c>
      <c r="BA266" s="106">
        <v>18</v>
      </c>
      <c r="BB266" s="106">
        <v>22</v>
      </c>
      <c r="BC266" s="106">
        <v>0</v>
      </c>
      <c r="BD266" s="107">
        <v>2</v>
      </c>
      <c r="BE266" s="108">
        <v>1</v>
      </c>
      <c r="BF266" s="82">
        <f t="shared" si="377"/>
        <v>2.9411764705882353E-2</v>
      </c>
      <c r="BG266" s="82">
        <f t="shared" si="378"/>
        <v>0.375</v>
      </c>
      <c r="BH266" s="83">
        <f t="shared" si="379"/>
        <v>0.33050847457627119</v>
      </c>
      <c r="BI266" s="83">
        <f t="shared" si="380"/>
        <v>0.45238095238095238</v>
      </c>
      <c r="BJ266" s="83">
        <f t="shared" si="381"/>
        <v>0.55555555555555558</v>
      </c>
      <c r="BK266" s="2">
        <v>28</v>
      </c>
      <c r="BL266" s="2">
        <v>40</v>
      </c>
      <c r="BM266" s="2">
        <v>32</v>
      </c>
      <c r="BN266" s="2">
        <v>24</v>
      </c>
      <c r="BO266" s="2">
        <v>11</v>
      </c>
      <c r="BP266" s="2">
        <v>10</v>
      </c>
      <c r="BQ266" s="109">
        <v>4</v>
      </c>
      <c r="BR266" s="109">
        <v>4</v>
      </c>
      <c r="BS266" s="110">
        <v>4</v>
      </c>
      <c r="BT266" s="109">
        <v>3</v>
      </c>
      <c r="BU266" s="109">
        <v>25</v>
      </c>
      <c r="BV266" s="109">
        <v>25</v>
      </c>
      <c r="BW266" s="109">
        <v>0</v>
      </c>
      <c r="BX266" s="84">
        <f t="shared" si="385"/>
        <v>53</v>
      </c>
      <c r="BY266" s="111">
        <v>1</v>
      </c>
      <c r="BZ266" s="109">
        <v>4</v>
      </c>
      <c r="CA266" s="109">
        <v>0</v>
      </c>
      <c r="CB266" s="2">
        <v>4</v>
      </c>
      <c r="CC266" s="112">
        <f t="shared" si="386"/>
        <v>0.10714285714285714</v>
      </c>
      <c r="CD266" s="112">
        <f t="shared" si="387"/>
        <v>0.625</v>
      </c>
      <c r="CE266" s="112">
        <f t="shared" si="388"/>
        <v>0.49</v>
      </c>
      <c r="CF266" s="112">
        <f t="shared" si="389"/>
        <v>0.63888888888888884</v>
      </c>
      <c r="CG266" s="112">
        <f t="shared" si="390"/>
        <v>0.65625</v>
      </c>
      <c r="CH266" s="87">
        <f t="shared" si="391"/>
        <v>11</v>
      </c>
      <c r="CI266" s="31">
        <f t="shared" si="392"/>
        <v>14</v>
      </c>
      <c r="CJ266" s="31">
        <f t="shared" si="393"/>
        <v>0</v>
      </c>
      <c r="CK266" s="31">
        <f t="shared" si="394"/>
        <v>0</v>
      </c>
      <c r="CL266" s="31">
        <f t="shared" si="395"/>
        <v>0</v>
      </c>
      <c r="CM266" s="113">
        <f t="shared" si="396"/>
        <v>0</v>
      </c>
      <c r="CN266" s="31">
        <f t="shared" si="397"/>
        <v>0</v>
      </c>
      <c r="CO266" s="31">
        <f t="shared" si="398"/>
        <v>0</v>
      </c>
      <c r="CP266" s="31">
        <f t="shared" si="399"/>
        <v>0</v>
      </c>
      <c r="CQ266" s="31">
        <f t="shared" si="400"/>
        <v>0</v>
      </c>
      <c r="CU266" s="88">
        <f t="shared" si="384"/>
        <v>0</v>
      </c>
      <c r="DC266" s="88">
        <f t="shared" si="401"/>
        <v>0</v>
      </c>
      <c r="DK266" s="88">
        <f t="shared" si="402"/>
        <v>0</v>
      </c>
      <c r="DP266" s="32">
        <v>2</v>
      </c>
      <c r="DQ266" s="32">
        <v>2</v>
      </c>
      <c r="DR266" s="32">
        <v>2</v>
      </c>
      <c r="DS266" s="88">
        <f t="shared" si="403"/>
        <v>35</v>
      </c>
      <c r="DT266" s="32">
        <v>0</v>
      </c>
      <c r="DU266" s="32">
        <v>14</v>
      </c>
      <c r="DV266" s="32">
        <v>21</v>
      </c>
      <c r="DW266" s="32">
        <v>0</v>
      </c>
      <c r="EA266" s="88">
        <f t="shared" si="404"/>
        <v>0</v>
      </c>
      <c r="EI266" s="88">
        <f t="shared" si="405"/>
        <v>0</v>
      </c>
      <c r="EQ266" s="88">
        <f t="shared" si="406"/>
        <v>0</v>
      </c>
      <c r="EV266" s="32">
        <v>2</v>
      </c>
      <c r="EW266" s="32">
        <v>2</v>
      </c>
      <c r="EX266" s="32">
        <v>2</v>
      </c>
      <c r="EY266" s="88">
        <f t="shared" si="407"/>
        <v>18</v>
      </c>
      <c r="EZ266" s="32">
        <v>3</v>
      </c>
      <c r="FA266" s="32">
        <v>11</v>
      </c>
      <c r="FB266" s="32">
        <v>4</v>
      </c>
      <c r="FC266" s="32">
        <v>0</v>
      </c>
      <c r="FG266" s="88">
        <f t="shared" si="408"/>
        <v>0</v>
      </c>
      <c r="FO266" s="88">
        <f t="shared" si="409"/>
        <v>0</v>
      </c>
      <c r="FW266" s="110">
        <f t="shared" si="410"/>
        <v>0</v>
      </c>
      <c r="GB266" s="110">
        <f t="shared" si="411"/>
        <v>2</v>
      </c>
      <c r="GC266" s="110">
        <f t="shared" si="412"/>
        <v>2</v>
      </c>
      <c r="GD266" s="110">
        <f t="shared" si="413"/>
        <v>2</v>
      </c>
      <c r="GE266" s="110">
        <f t="shared" si="414"/>
        <v>18</v>
      </c>
      <c r="GF266" s="110">
        <f t="shared" si="415"/>
        <v>3</v>
      </c>
      <c r="GG266" s="110">
        <f t="shared" si="416"/>
        <v>11</v>
      </c>
      <c r="GH266" s="110">
        <f t="shared" si="417"/>
        <v>4</v>
      </c>
      <c r="GI266" s="110">
        <f t="shared" si="418"/>
        <v>0</v>
      </c>
      <c r="GJ266" s="114">
        <f t="shared" si="382"/>
        <v>-4.5454545454545456E-2</v>
      </c>
      <c r="GK266" s="90">
        <f t="shared" si="383"/>
        <v>0.29268292682926828</v>
      </c>
      <c r="GL266" s="2" t="s">
        <v>1762</v>
      </c>
      <c r="GM266" s="2" t="s">
        <v>1685</v>
      </c>
      <c r="GN266" s="92" t="s">
        <v>1682</v>
      </c>
      <c r="GO266" s="2" t="s">
        <v>1763</v>
      </c>
      <c r="GP266" s="2" t="s">
        <v>1764</v>
      </c>
      <c r="GQ266" s="2" t="s">
        <v>1765</v>
      </c>
      <c r="GR266" s="115">
        <v>41</v>
      </c>
      <c r="GS266" s="31">
        <f t="shared" si="419"/>
        <v>2</v>
      </c>
      <c r="GT266" s="31">
        <f t="shared" si="420"/>
        <v>2</v>
      </c>
      <c r="GU266" s="31">
        <f t="shared" si="421"/>
        <v>2</v>
      </c>
      <c r="GV266" s="31">
        <f t="shared" si="422"/>
        <v>35</v>
      </c>
      <c r="GW266" s="31">
        <f t="shared" si="423"/>
        <v>21</v>
      </c>
      <c r="GX266" s="31">
        <f t="shared" si="424"/>
        <v>35</v>
      </c>
    </row>
    <row r="267" spans="1:206" ht="15.75" hidden="1" customHeight="1" x14ac:dyDescent="0.25">
      <c r="A267" s="22" t="s">
        <v>1112</v>
      </c>
      <c r="B267" s="2" t="s">
        <v>248</v>
      </c>
      <c r="C267" s="116" t="s">
        <v>251</v>
      </c>
      <c r="D267" s="35" t="s">
        <v>248</v>
      </c>
      <c r="E267" s="117">
        <v>4</v>
      </c>
      <c r="F267" s="117">
        <v>19</v>
      </c>
      <c r="G267" s="117">
        <v>43</v>
      </c>
      <c r="H267" s="117">
        <v>66</v>
      </c>
      <c r="I267" s="95">
        <v>8</v>
      </c>
      <c r="J267" s="118">
        <v>10</v>
      </c>
      <c r="K267" s="118">
        <v>21</v>
      </c>
      <c r="L267" s="118">
        <v>56</v>
      </c>
      <c r="M267" s="118">
        <v>87</v>
      </c>
      <c r="N267" s="119">
        <v>17</v>
      </c>
      <c r="O267" s="119">
        <v>2</v>
      </c>
      <c r="P267" s="120">
        <v>47</v>
      </c>
      <c r="Q267" s="120">
        <v>65</v>
      </c>
      <c r="R267" s="120">
        <v>47</v>
      </c>
      <c r="S267" s="70">
        <f t="shared" si="365"/>
        <v>0.21276595744680851</v>
      </c>
      <c r="T267" s="70">
        <f t="shared" si="366"/>
        <v>0.32307692307692309</v>
      </c>
      <c r="U267" s="70">
        <f t="shared" si="367"/>
        <v>0.44025157232704404</v>
      </c>
      <c r="V267" s="70">
        <f t="shared" si="368"/>
        <v>0.5357142857142857</v>
      </c>
      <c r="W267" s="70">
        <f t="shared" si="369"/>
        <v>0.82978723404255317</v>
      </c>
      <c r="X267" s="121">
        <v>56</v>
      </c>
      <c r="Y267" s="121">
        <v>47</v>
      </c>
      <c r="Z267" s="121">
        <v>65</v>
      </c>
      <c r="AA267" s="121">
        <v>47</v>
      </c>
      <c r="AB267" s="121">
        <v>10</v>
      </c>
      <c r="AC267" s="121">
        <v>16</v>
      </c>
      <c r="AD267" s="17">
        <v>6</v>
      </c>
      <c r="AE267" s="17">
        <v>8</v>
      </c>
      <c r="AF267" s="100">
        <v>8</v>
      </c>
      <c r="AG267" s="101">
        <v>16</v>
      </c>
      <c r="AH267" s="101">
        <v>43</v>
      </c>
      <c r="AI267" s="101">
        <v>34</v>
      </c>
      <c r="AJ267" s="101">
        <v>1</v>
      </c>
      <c r="AK267" s="101">
        <f t="shared" si="370"/>
        <v>94</v>
      </c>
      <c r="AL267" s="101">
        <f t="shared" si="371"/>
        <v>1</v>
      </c>
      <c r="AM267" s="101">
        <v>2</v>
      </c>
      <c r="AN267" s="102">
        <v>1</v>
      </c>
      <c r="AO267" s="103">
        <v>2</v>
      </c>
      <c r="AP267" s="74">
        <f t="shared" si="372"/>
        <v>0.34042553191489361</v>
      </c>
      <c r="AQ267" s="74">
        <f t="shared" si="373"/>
        <v>0.66153846153846152</v>
      </c>
      <c r="AR267" s="104">
        <f t="shared" si="374"/>
        <v>0.57861635220125784</v>
      </c>
      <c r="AS267" s="104">
        <f t="shared" si="375"/>
        <v>0.6785714285714286</v>
      </c>
      <c r="AT267" s="104">
        <f t="shared" si="376"/>
        <v>0.7021276595744681</v>
      </c>
      <c r="AU267" s="105">
        <v>45</v>
      </c>
      <c r="AV267" s="105">
        <v>60</v>
      </c>
      <c r="AW267" s="105">
        <v>37</v>
      </c>
      <c r="AX267" s="100">
        <v>5</v>
      </c>
      <c r="AY267" s="106">
        <v>62</v>
      </c>
      <c r="AZ267" s="106">
        <v>2</v>
      </c>
      <c r="BA267" s="106">
        <v>36</v>
      </c>
      <c r="BB267" s="106">
        <v>24</v>
      </c>
      <c r="BC267" s="106">
        <v>0</v>
      </c>
      <c r="BD267" s="107">
        <v>5</v>
      </c>
      <c r="BE267" s="108">
        <v>7</v>
      </c>
      <c r="BF267" s="82">
        <f t="shared" si="377"/>
        <v>5.4054054054054057E-2</v>
      </c>
      <c r="BG267" s="82">
        <f t="shared" si="378"/>
        <v>0.6</v>
      </c>
      <c r="BH267" s="83">
        <f t="shared" si="379"/>
        <v>0.40140845070422537</v>
      </c>
      <c r="BI267" s="83">
        <f t="shared" si="380"/>
        <v>0.52380952380952384</v>
      </c>
      <c r="BJ267" s="83">
        <f t="shared" si="381"/>
        <v>0.42222222222222222</v>
      </c>
      <c r="BK267" s="2">
        <v>48</v>
      </c>
      <c r="BL267" s="2">
        <v>53</v>
      </c>
      <c r="BM267" s="2">
        <v>37</v>
      </c>
      <c r="BN267" s="2">
        <v>27</v>
      </c>
      <c r="BO267" s="2">
        <v>10</v>
      </c>
      <c r="BP267" s="2">
        <v>13</v>
      </c>
      <c r="BQ267" s="109">
        <v>5</v>
      </c>
      <c r="BR267" s="109">
        <v>6</v>
      </c>
      <c r="BS267" s="110">
        <v>6</v>
      </c>
      <c r="BT267" s="109">
        <v>8</v>
      </c>
      <c r="BU267" s="109">
        <v>21</v>
      </c>
      <c r="BV267" s="109">
        <v>45</v>
      </c>
      <c r="BW267" s="109">
        <v>1</v>
      </c>
      <c r="BX267" s="84">
        <f t="shared" si="385"/>
        <v>75</v>
      </c>
      <c r="BY267" s="111">
        <v>3</v>
      </c>
      <c r="BZ267" s="109">
        <v>9</v>
      </c>
      <c r="CA267" s="109">
        <v>1</v>
      </c>
      <c r="CB267" s="2">
        <v>2</v>
      </c>
      <c r="CC267" s="112">
        <f t="shared" si="386"/>
        <v>0.16666666666666666</v>
      </c>
      <c r="CD267" s="112">
        <f t="shared" si="387"/>
        <v>0.39622641509433965</v>
      </c>
      <c r="CE267" s="112">
        <f t="shared" si="388"/>
        <v>0.47101449275362317</v>
      </c>
      <c r="CF267" s="112">
        <f t="shared" si="389"/>
        <v>0.6333333333333333</v>
      </c>
      <c r="CG267" s="112">
        <f t="shared" si="390"/>
        <v>0.97297297297297303</v>
      </c>
      <c r="CH267" s="87">
        <f t="shared" si="391"/>
        <v>1</v>
      </c>
      <c r="CI267" s="31">
        <f t="shared" si="392"/>
        <v>0</v>
      </c>
      <c r="CJ267" s="31">
        <f t="shared" si="393"/>
        <v>0</v>
      </c>
      <c r="CK267" s="31">
        <f t="shared" si="394"/>
        <v>0</v>
      </c>
      <c r="CL267" s="31">
        <f t="shared" si="395"/>
        <v>0</v>
      </c>
      <c r="CM267" s="113">
        <f t="shared" si="396"/>
        <v>0</v>
      </c>
      <c r="CN267" s="31">
        <f t="shared" si="397"/>
        <v>0</v>
      </c>
      <c r="CO267" s="31">
        <f t="shared" si="398"/>
        <v>0</v>
      </c>
      <c r="CP267" s="31">
        <f t="shared" si="399"/>
        <v>0</v>
      </c>
      <c r="CQ267" s="31">
        <f t="shared" si="400"/>
        <v>0</v>
      </c>
      <c r="CU267" s="88">
        <f t="shared" si="384"/>
        <v>0</v>
      </c>
      <c r="DC267" s="88">
        <f t="shared" si="401"/>
        <v>0</v>
      </c>
      <c r="DK267" s="88">
        <f t="shared" si="402"/>
        <v>0</v>
      </c>
      <c r="DP267" s="32">
        <v>4</v>
      </c>
      <c r="DQ267" s="32">
        <v>5</v>
      </c>
      <c r="DR267" s="32">
        <v>5</v>
      </c>
      <c r="DS267" s="88">
        <f t="shared" si="403"/>
        <v>62</v>
      </c>
      <c r="DT267" s="32">
        <v>8</v>
      </c>
      <c r="DU267" s="32">
        <v>14</v>
      </c>
      <c r="DV267" s="32">
        <v>39</v>
      </c>
      <c r="DW267" s="32">
        <v>1</v>
      </c>
      <c r="EA267" s="88">
        <f t="shared" si="404"/>
        <v>0</v>
      </c>
      <c r="EI267" s="88">
        <f t="shared" si="405"/>
        <v>0</v>
      </c>
      <c r="EQ267" s="88">
        <f t="shared" si="406"/>
        <v>0</v>
      </c>
      <c r="EV267" s="32">
        <v>1</v>
      </c>
      <c r="EW267" s="32">
        <v>1</v>
      </c>
      <c r="EX267" s="32">
        <v>1</v>
      </c>
      <c r="EY267" s="88">
        <f t="shared" si="407"/>
        <v>13</v>
      </c>
      <c r="EZ267" s="32">
        <v>0</v>
      </c>
      <c r="FA267" s="32">
        <v>7</v>
      </c>
      <c r="FB267" s="32">
        <v>6</v>
      </c>
      <c r="FC267" s="32">
        <v>0</v>
      </c>
      <c r="FG267" s="88">
        <f t="shared" si="408"/>
        <v>0</v>
      </c>
      <c r="FO267" s="88">
        <f t="shared" si="409"/>
        <v>0</v>
      </c>
      <c r="FW267" s="110">
        <f t="shared" si="410"/>
        <v>0</v>
      </c>
      <c r="GB267" s="110">
        <f t="shared" si="411"/>
        <v>1</v>
      </c>
      <c r="GC267" s="110">
        <f t="shared" si="412"/>
        <v>1</v>
      </c>
      <c r="GD267" s="110">
        <f t="shared" si="413"/>
        <v>1</v>
      </c>
      <c r="GE267" s="110">
        <f t="shared" si="414"/>
        <v>13</v>
      </c>
      <c r="GF267" s="110">
        <f t="shared" si="415"/>
        <v>0</v>
      </c>
      <c r="GG267" s="110">
        <f t="shared" si="416"/>
        <v>7</v>
      </c>
      <c r="GH267" s="110">
        <f t="shared" si="417"/>
        <v>6</v>
      </c>
      <c r="GI267" s="110">
        <f t="shared" si="418"/>
        <v>0</v>
      </c>
      <c r="GJ267" s="114">
        <f t="shared" si="382"/>
        <v>0.17255717255717265</v>
      </c>
      <c r="GK267" s="90">
        <f t="shared" si="383"/>
        <v>0.20967741935483872</v>
      </c>
      <c r="GL267" s="92" t="s">
        <v>2018</v>
      </c>
      <c r="GM267" s="2" t="s">
        <v>2019</v>
      </c>
      <c r="GN267" s="92" t="s">
        <v>2020</v>
      </c>
      <c r="GO267" s="92" t="s">
        <v>2021</v>
      </c>
      <c r="GP267" s="92" t="s">
        <v>1567</v>
      </c>
      <c r="GQ267" s="2" t="s">
        <v>2022</v>
      </c>
      <c r="GR267" s="115">
        <v>52</v>
      </c>
      <c r="GS267" s="31">
        <f t="shared" si="419"/>
        <v>4</v>
      </c>
      <c r="GT267" s="31">
        <f t="shared" si="420"/>
        <v>5</v>
      </c>
      <c r="GU267" s="31">
        <f t="shared" si="421"/>
        <v>5</v>
      </c>
      <c r="GV267" s="31">
        <f t="shared" si="422"/>
        <v>62</v>
      </c>
      <c r="GW267" s="31">
        <f t="shared" si="423"/>
        <v>40</v>
      </c>
      <c r="GX267" s="31">
        <f t="shared" si="424"/>
        <v>54</v>
      </c>
    </row>
    <row r="268" spans="1:206" ht="15.75" hidden="1" customHeight="1" x14ac:dyDescent="0.25">
      <c r="A268" s="22" t="s">
        <v>1112</v>
      </c>
      <c r="B268" s="2" t="s">
        <v>248</v>
      </c>
      <c r="C268" s="116" t="s">
        <v>252</v>
      </c>
      <c r="D268" s="35" t="s">
        <v>248</v>
      </c>
      <c r="E268" s="117">
        <v>15</v>
      </c>
      <c r="F268" s="117">
        <v>71</v>
      </c>
      <c r="G268" s="117">
        <v>178</v>
      </c>
      <c r="H268" s="117">
        <v>264</v>
      </c>
      <c r="I268" s="95">
        <v>19</v>
      </c>
      <c r="J268" s="118">
        <v>8</v>
      </c>
      <c r="K268" s="118">
        <v>85</v>
      </c>
      <c r="L268" s="118">
        <v>167</v>
      </c>
      <c r="M268" s="118">
        <v>260</v>
      </c>
      <c r="N268" s="119">
        <v>36</v>
      </c>
      <c r="O268" s="119">
        <v>10</v>
      </c>
      <c r="P268" s="120">
        <v>269</v>
      </c>
      <c r="Q268" s="120">
        <v>347</v>
      </c>
      <c r="R268" s="120">
        <v>247</v>
      </c>
      <c r="S268" s="70">
        <f t="shared" si="365"/>
        <v>2.9739776951672861E-2</v>
      </c>
      <c r="T268" s="70">
        <f t="shared" si="366"/>
        <v>0.24495677233429394</v>
      </c>
      <c r="U268" s="70">
        <f t="shared" si="367"/>
        <v>0.25955967555040554</v>
      </c>
      <c r="V268" s="70">
        <f t="shared" si="368"/>
        <v>0.36363636363636365</v>
      </c>
      <c r="W268" s="70">
        <f t="shared" si="369"/>
        <v>0.53036437246963564</v>
      </c>
      <c r="X268" s="121">
        <v>351</v>
      </c>
      <c r="Y268" s="121">
        <v>269</v>
      </c>
      <c r="Z268" s="121">
        <v>347</v>
      </c>
      <c r="AA268" s="121">
        <v>247</v>
      </c>
      <c r="AB268" s="121">
        <v>89</v>
      </c>
      <c r="AC268" s="121">
        <v>106</v>
      </c>
      <c r="AD268" s="17">
        <v>12</v>
      </c>
      <c r="AE268" s="17">
        <v>17</v>
      </c>
      <c r="AF268" s="100">
        <v>19</v>
      </c>
      <c r="AG268" s="101">
        <v>14</v>
      </c>
      <c r="AH268" s="101">
        <v>95</v>
      </c>
      <c r="AI268" s="101">
        <v>162</v>
      </c>
      <c r="AJ268" s="101">
        <v>18</v>
      </c>
      <c r="AK268" s="101">
        <f t="shared" si="370"/>
        <v>289</v>
      </c>
      <c r="AL268" s="101">
        <f t="shared" si="371"/>
        <v>45</v>
      </c>
      <c r="AM268" s="101">
        <v>63</v>
      </c>
      <c r="AN268" s="102">
        <v>15</v>
      </c>
      <c r="AO268" s="103">
        <v>25</v>
      </c>
      <c r="AP268" s="74">
        <f t="shared" si="372"/>
        <v>5.204460966542751E-2</v>
      </c>
      <c r="AQ268" s="74">
        <f t="shared" si="373"/>
        <v>0.2737752161383285</v>
      </c>
      <c r="AR268" s="104">
        <f t="shared" si="374"/>
        <v>0.26187717265353416</v>
      </c>
      <c r="AS268" s="104">
        <f t="shared" si="375"/>
        <v>0.35690235690235689</v>
      </c>
      <c r="AT268" s="104">
        <f t="shared" si="376"/>
        <v>0.47368421052631576</v>
      </c>
      <c r="AU268" s="105">
        <v>271</v>
      </c>
      <c r="AV268" s="105">
        <v>362</v>
      </c>
      <c r="AW268" s="105">
        <v>243</v>
      </c>
      <c r="AX268" s="100">
        <v>20</v>
      </c>
      <c r="AY268" s="106">
        <v>322</v>
      </c>
      <c r="AZ268" s="106">
        <v>26</v>
      </c>
      <c r="BA268" s="106">
        <v>118</v>
      </c>
      <c r="BB268" s="106">
        <v>164</v>
      </c>
      <c r="BC268" s="106">
        <v>14</v>
      </c>
      <c r="BD268" s="107">
        <v>35</v>
      </c>
      <c r="BE268" s="108">
        <v>16</v>
      </c>
      <c r="BF268" s="82">
        <f t="shared" si="377"/>
        <v>0.10699588477366255</v>
      </c>
      <c r="BG268" s="82">
        <f t="shared" si="378"/>
        <v>0.32596685082872928</v>
      </c>
      <c r="BH268" s="83">
        <f t="shared" si="379"/>
        <v>0.31164383561643838</v>
      </c>
      <c r="BI268" s="83">
        <f t="shared" si="380"/>
        <v>0.39020537124802529</v>
      </c>
      <c r="BJ268" s="83">
        <f t="shared" si="381"/>
        <v>0.47601476014760147</v>
      </c>
      <c r="BK268" s="2">
        <v>230</v>
      </c>
      <c r="BL268" s="2">
        <v>374</v>
      </c>
      <c r="BM268" s="2">
        <v>252</v>
      </c>
      <c r="BN268" s="2">
        <v>181</v>
      </c>
      <c r="BO268" s="2">
        <v>65</v>
      </c>
      <c r="BP268" s="2">
        <v>94</v>
      </c>
      <c r="BQ268" s="109">
        <v>11</v>
      </c>
      <c r="BR268" s="109">
        <v>22</v>
      </c>
      <c r="BS268" s="110">
        <v>14</v>
      </c>
      <c r="BT268" s="109">
        <v>23</v>
      </c>
      <c r="BU268" s="109">
        <v>107</v>
      </c>
      <c r="BV268" s="109">
        <v>208</v>
      </c>
      <c r="BW268" s="109">
        <v>14</v>
      </c>
      <c r="BX268" s="84">
        <f t="shared" si="385"/>
        <v>352</v>
      </c>
      <c r="BY268" s="111">
        <v>15</v>
      </c>
      <c r="BZ268" s="109">
        <v>41</v>
      </c>
      <c r="CA268" s="109">
        <v>14</v>
      </c>
      <c r="CB268" s="2">
        <v>22</v>
      </c>
      <c r="CC268" s="112">
        <f t="shared" si="386"/>
        <v>0.1</v>
      </c>
      <c r="CD268" s="112">
        <f t="shared" si="387"/>
        <v>0.28609625668449196</v>
      </c>
      <c r="CE268" s="112">
        <f t="shared" si="388"/>
        <v>0.3469626168224299</v>
      </c>
      <c r="CF268" s="112">
        <f t="shared" si="389"/>
        <v>0.43769968051118213</v>
      </c>
      <c r="CG268" s="112">
        <f t="shared" si="390"/>
        <v>0.66269841269841268</v>
      </c>
      <c r="CH268" s="87">
        <f t="shared" si="391"/>
        <v>85</v>
      </c>
      <c r="CI268" s="31">
        <f t="shared" si="392"/>
        <v>87</v>
      </c>
      <c r="CJ268" s="31">
        <f t="shared" si="393"/>
        <v>0</v>
      </c>
      <c r="CK268" s="31">
        <f t="shared" si="394"/>
        <v>0</v>
      </c>
      <c r="CL268" s="31">
        <f t="shared" si="395"/>
        <v>0</v>
      </c>
      <c r="CM268" s="113">
        <f t="shared" si="396"/>
        <v>0</v>
      </c>
      <c r="CN268" s="31">
        <f t="shared" si="397"/>
        <v>0</v>
      </c>
      <c r="CO268" s="31">
        <f t="shared" si="398"/>
        <v>0</v>
      </c>
      <c r="CP268" s="31">
        <f t="shared" si="399"/>
        <v>0</v>
      </c>
      <c r="CQ268" s="31">
        <f t="shared" si="400"/>
        <v>0</v>
      </c>
      <c r="CU268" s="88">
        <f t="shared" si="384"/>
        <v>0</v>
      </c>
      <c r="DC268" s="88">
        <f t="shared" si="401"/>
        <v>0</v>
      </c>
      <c r="DH268" s="32">
        <v>1</v>
      </c>
      <c r="DI268" s="32">
        <v>5</v>
      </c>
      <c r="DJ268" s="32">
        <v>4</v>
      </c>
      <c r="DK268" s="88">
        <f t="shared" si="402"/>
        <v>102</v>
      </c>
      <c r="DL268" s="32">
        <v>14</v>
      </c>
      <c r="DM268" s="32">
        <v>47</v>
      </c>
      <c r="DN268" s="32">
        <v>37</v>
      </c>
      <c r="DO268" s="32">
        <v>4</v>
      </c>
      <c r="DP268" s="32">
        <v>9</v>
      </c>
      <c r="DQ268" s="32">
        <v>14</v>
      </c>
      <c r="DR268" s="32">
        <v>10</v>
      </c>
      <c r="DS268" s="88">
        <f t="shared" si="403"/>
        <v>212</v>
      </c>
      <c r="DT268" s="32">
        <v>6</v>
      </c>
      <c r="DU268" s="32">
        <v>45</v>
      </c>
      <c r="DV268" s="32">
        <v>152</v>
      </c>
      <c r="DW268" s="32">
        <v>9</v>
      </c>
      <c r="DX268" s="32">
        <v>1</v>
      </c>
      <c r="DY268" s="32">
        <v>3</v>
      </c>
      <c r="EA268" s="88">
        <f t="shared" si="404"/>
        <v>38</v>
      </c>
      <c r="EB268" s="32">
        <v>3</v>
      </c>
      <c r="EC268" s="32">
        <v>15</v>
      </c>
      <c r="ED268" s="32">
        <v>19</v>
      </c>
      <c r="EE268" s="32">
        <v>1</v>
      </c>
      <c r="EI268" s="88">
        <f t="shared" si="405"/>
        <v>0</v>
      </c>
      <c r="EQ268" s="88">
        <f t="shared" si="406"/>
        <v>0</v>
      </c>
      <c r="EY268" s="88">
        <f t="shared" si="407"/>
        <v>0</v>
      </c>
      <c r="FG268" s="88">
        <f t="shared" si="408"/>
        <v>0</v>
      </c>
      <c r="FO268" s="88">
        <f t="shared" si="409"/>
        <v>0</v>
      </c>
      <c r="FW268" s="110">
        <f t="shared" si="410"/>
        <v>0</v>
      </c>
      <c r="GB268" s="110">
        <f t="shared" si="411"/>
        <v>0</v>
      </c>
      <c r="GC268" s="110">
        <f t="shared" si="412"/>
        <v>0</v>
      </c>
      <c r="GD268" s="110">
        <f t="shared" si="413"/>
        <v>0</v>
      </c>
      <c r="GE268" s="110">
        <f t="shared" si="414"/>
        <v>0</v>
      </c>
      <c r="GF268" s="110">
        <f t="shared" si="415"/>
        <v>0</v>
      </c>
      <c r="GG268" s="110">
        <f t="shared" si="416"/>
        <v>0</v>
      </c>
      <c r="GH268" s="110">
        <f t="shared" si="417"/>
        <v>0</v>
      </c>
      <c r="GI268" s="110">
        <f t="shared" si="418"/>
        <v>0</v>
      </c>
      <c r="GJ268" s="114">
        <f t="shared" si="382"/>
        <v>0.2495153277596025</v>
      </c>
      <c r="GK268" s="90">
        <f t="shared" si="383"/>
        <v>9.3167701863354033E-2</v>
      </c>
      <c r="GL268" s="92" t="s">
        <v>2093</v>
      </c>
      <c r="GM268" s="92" t="s">
        <v>1636</v>
      </c>
      <c r="GN268" s="2" t="s">
        <v>2298</v>
      </c>
      <c r="GO268" s="2" t="s">
        <v>2023</v>
      </c>
      <c r="GP268" s="92" t="s">
        <v>1630</v>
      </c>
      <c r="GQ268" s="2" t="s">
        <v>1560</v>
      </c>
      <c r="GR268" s="115">
        <v>345</v>
      </c>
      <c r="GS268" s="31">
        <f t="shared" si="419"/>
        <v>11</v>
      </c>
      <c r="GT268" s="31">
        <f t="shared" si="420"/>
        <v>14</v>
      </c>
      <c r="GU268" s="31">
        <f t="shared" si="421"/>
        <v>22</v>
      </c>
      <c r="GV268" s="31">
        <f t="shared" si="422"/>
        <v>352</v>
      </c>
      <c r="GW268" s="31">
        <f t="shared" si="423"/>
        <v>222</v>
      </c>
      <c r="GX268" s="31">
        <f t="shared" si="424"/>
        <v>329</v>
      </c>
    </row>
    <row r="269" spans="1:206" ht="15.75" hidden="1" customHeight="1" x14ac:dyDescent="0.25">
      <c r="A269" s="22" t="s">
        <v>1112</v>
      </c>
      <c r="B269" s="2" t="s">
        <v>248</v>
      </c>
      <c r="C269" s="116" t="s">
        <v>253</v>
      </c>
      <c r="D269" s="35" t="s">
        <v>248</v>
      </c>
      <c r="E269" s="117">
        <v>18</v>
      </c>
      <c r="F269" s="117">
        <v>42</v>
      </c>
      <c r="G269" s="117">
        <v>48</v>
      </c>
      <c r="H269" s="117">
        <v>108</v>
      </c>
      <c r="I269" s="95">
        <v>7</v>
      </c>
      <c r="J269" s="118">
        <v>11</v>
      </c>
      <c r="K269" s="118">
        <v>41</v>
      </c>
      <c r="L269" s="118">
        <v>51</v>
      </c>
      <c r="M269" s="118">
        <v>103</v>
      </c>
      <c r="N269" s="119">
        <v>11</v>
      </c>
      <c r="O269" s="119">
        <v>2</v>
      </c>
      <c r="P269" s="120">
        <v>114</v>
      </c>
      <c r="Q269" s="120">
        <v>118</v>
      </c>
      <c r="R269" s="120">
        <v>81</v>
      </c>
      <c r="S269" s="70">
        <f t="shared" si="365"/>
        <v>9.6491228070175433E-2</v>
      </c>
      <c r="T269" s="70">
        <f t="shared" si="366"/>
        <v>0.34745762711864409</v>
      </c>
      <c r="U269" s="70">
        <f t="shared" si="367"/>
        <v>0.29392971246006389</v>
      </c>
      <c r="V269" s="70">
        <f t="shared" si="368"/>
        <v>0.40703517587939697</v>
      </c>
      <c r="W269" s="70">
        <f t="shared" si="369"/>
        <v>0.49382716049382713</v>
      </c>
      <c r="X269" s="121">
        <v>128</v>
      </c>
      <c r="Y269" s="121">
        <v>114</v>
      </c>
      <c r="Z269" s="121">
        <v>118</v>
      </c>
      <c r="AA269" s="121">
        <v>81</v>
      </c>
      <c r="AB269" s="121">
        <v>37</v>
      </c>
      <c r="AC269" s="121">
        <v>17</v>
      </c>
      <c r="AD269" s="17">
        <v>6</v>
      </c>
      <c r="AE269" s="17">
        <v>7</v>
      </c>
      <c r="AF269" s="100">
        <v>7</v>
      </c>
      <c r="AG269" s="101">
        <v>27</v>
      </c>
      <c r="AH269" s="101">
        <v>49</v>
      </c>
      <c r="AI269" s="101">
        <v>51</v>
      </c>
      <c r="AJ269" s="101">
        <v>2</v>
      </c>
      <c r="AK269" s="101">
        <f t="shared" si="370"/>
        <v>129</v>
      </c>
      <c r="AL269" s="101">
        <f t="shared" si="371"/>
        <v>16</v>
      </c>
      <c r="AM269" s="101">
        <v>18</v>
      </c>
      <c r="AN269" s="102">
        <v>3</v>
      </c>
      <c r="AO269" s="103">
        <v>11</v>
      </c>
      <c r="AP269" s="74">
        <f t="shared" si="372"/>
        <v>0.23684210526315788</v>
      </c>
      <c r="AQ269" s="74">
        <f t="shared" si="373"/>
        <v>0.4152542372881356</v>
      </c>
      <c r="AR269" s="104">
        <f t="shared" si="374"/>
        <v>0.35463258785942492</v>
      </c>
      <c r="AS269" s="104">
        <f t="shared" si="375"/>
        <v>0.42211055276381909</v>
      </c>
      <c r="AT269" s="104">
        <f t="shared" si="376"/>
        <v>0.43209876543209874</v>
      </c>
      <c r="AU269" s="105">
        <v>91</v>
      </c>
      <c r="AV269" s="105">
        <v>129</v>
      </c>
      <c r="AW269" s="105">
        <v>93</v>
      </c>
      <c r="AX269" s="100">
        <v>9</v>
      </c>
      <c r="AY269" s="106">
        <v>158</v>
      </c>
      <c r="AZ269" s="106">
        <v>23</v>
      </c>
      <c r="BA269" s="106">
        <v>64</v>
      </c>
      <c r="BB269" s="106">
        <v>70</v>
      </c>
      <c r="BC269" s="106">
        <v>1</v>
      </c>
      <c r="BD269" s="107">
        <v>19</v>
      </c>
      <c r="BE269" s="108">
        <v>4</v>
      </c>
      <c r="BF269" s="82">
        <f t="shared" si="377"/>
        <v>0.24731182795698925</v>
      </c>
      <c r="BG269" s="82">
        <f t="shared" si="378"/>
        <v>0.49612403100775193</v>
      </c>
      <c r="BH269" s="83">
        <f t="shared" si="379"/>
        <v>0.44089456869009586</v>
      </c>
      <c r="BI269" s="83">
        <f t="shared" si="380"/>
        <v>0.52272727272727271</v>
      </c>
      <c r="BJ269" s="83">
        <f t="shared" si="381"/>
        <v>0.56043956043956045</v>
      </c>
      <c r="BK269" s="2">
        <v>89</v>
      </c>
      <c r="BL269" s="2">
        <v>109</v>
      </c>
      <c r="BM269" s="2">
        <v>86</v>
      </c>
      <c r="BN269" s="2">
        <v>59</v>
      </c>
      <c r="BO269" s="2">
        <v>36</v>
      </c>
      <c r="BP269" s="2">
        <v>22</v>
      </c>
      <c r="BQ269" s="109">
        <v>5</v>
      </c>
      <c r="BR269" s="109">
        <v>7</v>
      </c>
      <c r="BS269" s="110">
        <v>10</v>
      </c>
      <c r="BT269" s="109">
        <v>16</v>
      </c>
      <c r="BU269" s="109">
        <v>64</v>
      </c>
      <c r="BV269" s="109">
        <v>76</v>
      </c>
      <c r="BW269" s="109">
        <v>2</v>
      </c>
      <c r="BX269" s="84">
        <f t="shared" si="385"/>
        <v>158</v>
      </c>
      <c r="BY269" s="111">
        <v>2</v>
      </c>
      <c r="BZ269" s="109">
        <v>22</v>
      </c>
      <c r="CA269" s="109">
        <v>2</v>
      </c>
      <c r="CB269" s="2">
        <v>3</v>
      </c>
      <c r="CC269" s="112">
        <f t="shared" si="386"/>
        <v>0.1797752808988764</v>
      </c>
      <c r="CD269" s="112">
        <f t="shared" si="387"/>
        <v>0.58715596330275233</v>
      </c>
      <c r="CE269" s="112">
        <f t="shared" si="388"/>
        <v>0.47183098591549294</v>
      </c>
      <c r="CF269" s="112">
        <f t="shared" si="389"/>
        <v>0.60512820512820509</v>
      </c>
      <c r="CG269" s="112">
        <f t="shared" si="390"/>
        <v>0.62790697674418605</v>
      </c>
      <c r="CH269" s="87">
        <f t="shared" si="391"/>
        <v>32</v>
      </c>
      <c r="CI269" s="31">
        <f t="shared" si="392"/>
        <v>43</v>
      </c>
      <c r="CJ269" s="31">
        <f t="shared" si="393"/>
        <v>1</v>
      </c>
      <c r="CK269" s="31">
        <f t="shared" si="394"/>
        <v>0</v>
      </c>
      <c r="CL269" s="31">
        <f t="shared" si="395"/>
        <v>3</v>
      </c>
      <c r="CM269" s="113">
        <f t="shared" si="396"/>
        <v>3</v>
      </c>
      <c r="CN269" s="31">
        <f t="shared" si="397"/>
        <v>0</v>
      </c>
      <c r="CO269" s="31">
        <f t="shared" si="398"/>
        <v>0</v>
      </c>
      <c r="CP269" s="31">
        <f t="shared" si="399"/>
        <v>0</v>
      </c>
      <c r="CQ269" s="31">
        <f t="shared" si="400"/>
        <v>3</v>
      </c>
      <c r="CR269" s="32">
        <v>1</v>
      </c>
      <c r="CT269" s="32">
        <v>3</v>
      </c>
      <c r="CU269" s="88">
        <f t="shared" si="384"/>
        <v>3</v>
      </c>
      <c r="CV269" s="32">
        <v>0</v>
      </c>
      <c r="CW269" s="32">
        <v>0</v>
      </c>
      <c r="CX269" s="32">
        <v>0</v>
      </c>
      <c r="CY269" s="32">
        <v>3</v>
      </c>
      <c r="DC269" s="88">
        <f t="shared" si="401"/>
        <v>0</v>
      </c>
      <c r="DH269" s="32">
        <v>1</v>
      </c>
      <c r="DI269" s="32">
        <v>4</v>
      </c>
      <c r="DJ269" s="32">
        <v>4</v>
      </c>
      <c r="DK269" s="88">
        <f t="shared" si="402"/>
        <v>105</v>
      </c>
      <c r="DL269" s="32">
        <v>15</v>
      </c>
      <c r="DM269" s="32">
        <v>47</v>
      </c>
      <c r="DN269" s="32">
        <v>42</v>
      </c>
      <c r="DO269" s="32">
        <v>1</v>
      </c>
      <c r="DP269" s="32">
        <v>3</v>
      </c>
      <c r="DQ269" s="32">
        <v>3</v>
      </c>
      <c r="DR269" s="32">
        <v>3</v>
      </c>
      <c r="DS269" s="88">
        <f t="shared" si="403"/>
        <v>53</v>
      </c>
      <c r="DT269" s="32">
        <v>1</v>
      </c>
      <c r="DU269" s="32">
        <v>17</v>
      </c>
      <c r="DV269" s="32">
        <v>34</v>
      </c>
      <c r="DW269" s="32">
        <v>1</v>
      </c>
      <c r="EA269" s="88">
        <f t="shared" si="404"/>
        <v>0</v>
      </c>
      <c r="EI269" s="88">
        <f t="shared" si="405"/>
        <v>0</v>
      </c>
      <c r="EQ269" s="88">
        <f t="shared" si="406"/>
        <v>0</v>
      </c>
      <c r="EY269" s="88">
        <f t="shared" si="407"/>
        <v>0</v>
      </c>
      <c r="FG269" s="88">
        <f t="shared" si="408"/>
        <v>0</v>
      </c>
      <c r="FO269" s="88">
        <f t="shared" si="409"/>
        <v>0</v>
      </c>
      <c r="FW269" s="110">
        <f t="shared" si="410"/>
        <v>0</v>
      </c>
      <c r="GB269" s="110">
        <f t="shared" si="411"/>
        <v>0</v>
      </c>
      <c r="GC269" s="110">
        <f t="shared" si="412"/>
        <v>0</v>
      </c>
      <c r="GD269" s="110">
        <f t="shared" si="413"/>
        <v>0</v>
      </c>
      <c r="GE269" s="110">
        <f t="shared" si="414"/>
        <v>0</v>
      </c>
      <c r="GF269" s="110">
        <f t="shared" si="415"/>
        <v>0</v>
      </c>
      <c r="GG269" s="110">
        <f t="shared" si="416"/>
        <v>0</v>
      </c>
      <c r="GH269" s="110">
        <f t="shared" si="417"/>
        <v>0</v>
      </c>
      <c r="GI269" s="110">
        <f t="shared" si="418"/>
        <v>0</v>
      </c>
      <c r="GJ269" s="114">
        <f t="shared" si="382"/>
        <v>0.2715116279069768</v>
      </c>
      <c r="GK269" s="90">
        <f t="shared" si="383"/>
        <v>0</v>
      </c>
      <c r="GL269" s="2" t="s">
        <v>2166</v>
      </c>
      <c r="GM269" s="2" t="s">
        <v>1838</v>
      </c>
      <c r="GN269" s="2" t="s">
        <v>1674</v>
      </c>
      <c r="GO269" s="92" t="s">
        <v>2184</v>
      </c>
      <c r="GP269" s="92" t="s">
        <v>2283</v>
      </c>
      <c r="GQ269" s="2" t="s">
        <v>2208</v>
      </c>
      <c r="GR269" s="115">
        <v>117</v>
      </c>
      <c r="GS269" s="31">
        <f t="shared" si="419"/>
        <v>4</v>
      </c>
      <c r="GT269" s="31">
        <f t="shared" si="420"/>
        <v>7</v>
      </c>
      <c r="GU269" s="31">
        <f t="shared" si="421"/>
        <v>7</v>
      </c>
      <c r="GV269" s="31">
        <f t="shared" si="422"/>
        <v>158</v>
      </c>
      <c r="GW269" s="31">
        <f t="shared" si="423"/>
        <v>78</v>
      </c>
      <c r="GX269" s="31">
        <f t="shared" si="424"/>
        <v>142</v>
      </c>
    </row>
    <row r="270" spans="1:206" ht="15.75" hidden="1" customHeight="1" x14ac:dyDescent="0.25">
      <c r="A270" s="22" t="s">
        <v>1112</v>
      </c>
      <c r="B270" s="2" t="s">
        <v>248</v>
      </c>
      <c r="C270" s="116" t="s">
        <v>254</v>
      </c>
      <c r="D270" s="35" t="s">
        <v>248</v>
      </c>
      <c r="E270" s="117">
        <v>2</v>
      </c>
      <c r="F270" s="117">
        <v>16</v>
      </c>
      <c r="G270" s="117">
        <v>17</v>
      </c>
      <c r="H270" s="117">
        <v>35</v>
      </c>
      <c r="I270" s="95">
        <v>4</v>
      </c>
      <c r="J270" s="118">
        <v>8</v>
      </c>
      <c r="K270" s="118">
        <v>20</v>
      </c>
      <c r="L270" s="118">
        <v>26</v>
      </c>
      <c r="M270" s="118">
        <v>54</v>
      </c>
      <c r="N270" s="119">
        <v>2</v>
      </c>
      <c r="O270" s="119">
        <v>1</v>
      </c>
      <c r="P270" s="120">
        <v>41</v>
      </c>
      <c r="Q270" s="120">
        <v>51</v>
      </c>
      <c r="R270" s="120">
        <v>32</v>
      </c>
      <c r="S270" s="70">
        <f t="shared" si="365"/>
        <v>0.1951219512195122</v>
      </c>
      <c r="T270" s="70">
        <f t="shared" si="366"/>
        <v>0.39215686274509803</v>
      </c>
      <c r="U270" s="70">
        <f t="shared" si="367"/>
        <v>0.41935483870967744</v>
      </c>
      <c r="V270" s="70">
        <f t="shared" si="368"/>
        <v>0.53012048192771088</v>
      </c>
      <c r="W270" s="70">
        <f t="shared" si="369"/>
        <v>0.75</v>
      </c>
      <c r="X270" s="121">
        <v>54</v>
      </c>
      <c r="Y270" s="121">
        <v>41</v>
      </c>
      <c r="Z270" s="121">
        <v>51</v>
      </c>
      <c r="AA270" s="121">
        <v>32</v>
      </c>
      <c r="AB270" s="121">
        <v>10</v>
      </c>
      <c r="AC270" s="121">
        <v>13</v>
      </c>
      <c r="AD270" s="17">
        <v>5</v>
      </c>
      <c r="AE270" s="17">
        <v>5</v>
      </c>
      <c r="AF270" s="100">
        <v>5</v>
      </c>
      <c r="AG270" s="101">
        <v>14</v>
      </c>
      <c r="AH270" s="101">
        <v>28</v>
      </c>
      <c r="AI270" s="101">
        <v>18</v>
      </c>
      <c r="AJ270" s="101">
        <v>2</v>
      </c>
      <c r="AK270" s="101">
        <f t="shared" si="370"/>
        <v>62</v>
      </c>
      <c r="AL270" s="101">
        <f t="shared" si="371"/>
        <v>2</v>
      </c>
      <c r="AM270" s="101">
        <v>4</v>
      </c>
      <c r="AN270" s="102">
        <v>3</v>
      </c>
      <c r="AO270" s="103">
        <v>6</v>
      </c>
      <c r="AP270" s="74">
        <f t="shared" si="372"/>
        <v>0.34146341463414637</v>
      </c>
      <c r="AQ270" s="74">
        <f t="shared" si="373"/>
        <v>0.5490196078431373</v>
      </c>
      <c r="AR270" s="104">
        <f t="shared" si="374"/>
        <v>0.46774193548387094</v>
      </c>
      <c r="AS270" s="104">
        <f t="shared" si="375"/>
        <v>0.53012048192771088</v>
      </c>
      <c r="AT270" s="104">
        <f t="shared" si="376"/>
        <v>0.5</v>
      </c>
      <c r="AU270" s="105">
        <v>34</v>
      </c>
      <c r="AV270" s="105">
        <v>41</v>
      </c>
      <c r="AW270" s="105">
        <v>27</v>
      </c>
      <c r="AX270" s="100">
        <v>5</v>
      </c>
      <c r="AY270" s="106">
        <v>61</v>
      </c>
      <c r="AZ270" s="106">
        <v>11</v>
      </c>
      <c r="BA270" s="106">
        <v>20</v>
      </c>
      <c r="BB270" s="106">
        <v>29</v>
      </c>
      <c r="BC270" s="106">
        <v>1</v>
      </c>
      <c r="BD270" s="107">
        <v>3</v>
      </c>
      <c r="BE270" s="108">
        <v>1</v>
      </c>
      <c r="BF270" s="82">
        <f t="shared" si="377"/>
        <v>0.40740740740740738</v>
      </c>
      <c r="BG270" s="82">
        <f t="shared" si="378"/>
        <v>0.48780487804878048</v>
      </c>
      <c r="BH270" s="83">
        <f t="shared" si="379"/>
        <v>0.55882352941176472</v>
      </c>
      <c r="BI270" s="83">
        <f t="shared" si="380"/>
        <v>0.61333333333333329</v>
      </c>
      <c r="BJ270" s="83">
        <f t="shared" si="381"/>
        <v>0.76470588235294112</v>
      </c>
      <c r="BK270" s="2">
        <v>24</v>
      </c>
      <c r="BL270" s="2">
        <v>42</v>
      </c>
      <c r="BM270" s="2">
        <v>24</v>
      </c>
      <c r="BN270" s="2">
        <v>17</v>
      </c>
      <c r="BO270" s="2">
        <v>15</v>
      </c>
      <c r="BP270" s="2">
        <v>8</v>
      </c>
      <c r="BQ270" s="109">
        <v>5</v>
      </c>
      <c r="BR270" s="109">
        <v>5</v>
      </c>
      <c r="BS270" s="110">
        <v>5</v>
      </c>
      <c r="BT270" s="109">
        <v>2</v>
      </c>
      <c r="BU270" s="109">
        <v>18</v>
      </c>
      <c r="BV270" s="109">
        <v>27</v>
      </c>
      <c r="BW270" s="109">
        <v>2</v>
      </c>
      <c r="BX270" s="84">
        <f t="shared" si="385"/>
        <v>49</v>
      </c>
      <c r="BY270" s="111">
        <v>2</v>
      </c>
      <c r="BZ270" s="109">
        <v>5</v>
      </c>
      <c r="CA270" s="109">
        <v>2</v>
      </c>
      <c r="CB270" s="2">
        <v>3</v>
      </c>
      <c r="CC270" s="112">
        <f t="shared" si="386"/>
        <v>8.3333333333333329E-2</v>
      </c>
      <c r="CD270" s="112">
        <f t="shared" si="387"/>
        <v>0.42857142857142855</v>
      </c>
      <c r="CE270" s="112">
        <f t="shared" si="388"/>
        <v>0.46666666666666667</v>
      </c>
      <c r="CF270" s="112">
        <f t="shared" si="389"/>
        <v>0.60606060606060608</v>
      </c>
      <c r="CG270" s="112">
        <f t="shared" si="390"/>
        <v>0.91666666666666663</v>
      </c>
      <c r="CH270" s="87">
        <f t="shared" si="391"/>
        <v>2</v>
      </c>
      <c r="CI270" s="31">
        <f t="shared" si="392"/>
        <v>9</v>
      </c>
      <c r="CJ270" s="31">
        <f t="shared" si="393"/>
        <v>0</v>
      </c>
      <c r="CK270" s="31">
        <f t="shared" si="394"/>
        <v>0</v>
      </c>
      <c r="CL270" s="31">
        <f t="shared" si="395"/>
        <v>0</v>
      </c>
      <c r="CM270" s="113">
        <f t="shared" si="396"/>
        <v>0</v>
      </c>
      <c r="CN270" s="31">
        <f t="shared" si="397"/>
        <v>0</v>
      </c>
      <c r="CO270" s="31">
        <f t="shared" si="398"/>
        <v>0</v>
      </c>
      <c r="CP270" s="31">
        <f t="shared" si="399"/>
        <v>0</v>
      </c>
      <c r="CQ270" s="31">
        <f t="shared" si="400"/>
        <v>0</v>
      </c>
      <c r="CU270" s="88">
        <f t="shared" si="384"/>
        <v>0</v>
      </c>
      <c r="DC270" s="88">
        <f t="shared" si="401"/>
        <v>0</v>
      </c>
      <c r="DK270" s="88">
        <f t="shared" si="402"/>
        <v>0</v>
      </c>
      <c r="DP270" s="32">
        <v>4</v>
      </c>
      <c r="DQ270" s="32">
        <v>4</v>
      </c>
      <c r="DR270" s="32">
        <v>4</v>
      </c>
      <c r="DS270" s="88">
        <f t="shared" si="403"/>
        <v>37</v>
      </c>
      <c r="DT270" s="32">
        <v>1</v>
      </c>
      <c r="DU270" s="32">
        <v>13</v>
      </c>
      <c r="DV270" s="32">
        <v>21</v>
      </c>
      <c r="DW270" s="32">
        <v>2</v>
      </c>
      <c r="EA270" s="88">
        <f t="shared" si="404"/>
        <v>0</v>
      </c>
      <c r="EI270" s="88">
        <f t="shared" si="405"/>
        <v>0</v>
      </c>
      <c r="EQ270" s="88">
        <f t="shared" si="406"/>
        <v>0</v>
      </c>
      <c r="EV270" s="32">
        <v>1</v>
      </c>
      <c r="EW270" s="32">
        <v>1</v>
      </c>
      <c r="EX270" s="32">
        <v>1</v>
      </c>
      <c r="EY270" s="88">
        <f t="shared" si="407"/>
        <v>12</v>
      </c>
      <c r="EZ270" s="32">
        <v>1</v>
      </c>
      <c r="FA270" s="32">
        <v>5</v>
      </c>
      <c r="FB270" s="32">
        <v>6</v>
      </c>
      <c r="FC270" s="32">
        <v>0</v>
      </c>
      <c r="FG270" s="88">
        <f t="shared" si="408"/>
        <v>0</v>
      </c>
      <c r="FO270" s="88">
        <f t="shared" si="409"/>
        <v>0</v>
      </c>
      <c r="FW270" s="110">
        <f t="shared" si="410"/>
        <v>0</v>
      </c>
      <c r="GB270" s="110">
        <f t="shared" si="411"/>
        <v>1</v>
      </c>
      <c r="GC270" s="110">
        <f t="shared" si="412"/>
        <v>1</v>
      </c>
      <c r="GD270" s="110">
        <f t="shared" si="413"/>
        <v>1</v>
      </c>
      <c r="GE270" s="110">
        <f t="shared" si="414"/>
        <v>12</v>
      </c>
      <c r="GF270" s="110">
        <f t="shared" si="415"/>
        <v>1</v>
      </c>
      <c r="GG270" s="110">
        <f t="shared" si="416"/>
        <v>5</v>
      </c>
      <c r="GH270" s="110">
        <f t="shared" si="417"/>
        <v>6</v>
      </c>
      <c r="GI270" s="110">
        <f t="shared" si="418"/>
        <v>0</v>
      </c>
      <c r="GJ270" s="114">
        <f t="shared" si="382"/>
        <v>0.22222222222222218</v>
      </c>
      <c r="GK270" s="90">
        <f t="shared" si="383"/>
        <v>-0.19672131147540983</v>
      </c>
      <c r="GL270" s="92" t="s">
        <v>1994</v>
      </c>
      <c r="GM270" s="92" t="s">
        <v>1840</v>
      </c>
      <c r="GN270" s="2" t="s">
        <v>2191</v>
      </c>
      <c r="GO270" s="92" t="s">
        <v>2181</v>
      </c>
      <c r="GP270" s="2" t="s">
        <v>1726</v>
      </c>
      <c r="GQ270" s="2" t="s">
        <v>2080</v>
      </c>
      <c r="GR270" s="115">
        <v>38</v>
      </c>
      <c r="GS270" s="31">
        <f t="shared" si="419"/>
        <v>4</v>
      </c>
      <c r="GT270" s="31">
        <f t="shared" si="420"/>
        <v>4</v>
      </c>
      <c r="GU270" s="31">
        <f t="shared" si="421"/>
        <v>4</v>
      </c>
      <c r="GV270" s="31">
        <f t="shared" si="422"/>
        <v>37</v>
      </c>
      <c r="GW270" s="31">
        <f t="shared" si="423"/>
        <v>23</v>
      </c>
      <c r="GX270" s="31">
        <f t="shared" si="424"/>
        <v>36</v>
      </c>
    </row>
    <row r="271" spans="1:206" ht="15.75" hidden="1" customHeight="1" x14ac:dyDescent="0.25">
      <c r="A271" s="22" t="s">
        <v>1112</v>
      </c>
      <c r="B271" s="2" t="s">
        <v>248</v>
      </c>
      <c r="C271" s="116" t="s">
        <v>255</v>
      </c>
      <c r="D271" s="35" t="s">
        <v>248</v>
      </c>
      <c r="E271" s="117">
        <v>23</v>
      </c>
      <c r="F271" s="117">
        <v>74</v>
      </c>
      <c r="G271" s="117">
        <v>84</v>
      </c>
      <c r="H271" s="117">
        <v>181</v>
      </c>
      <c r="I271" s="95">
        <v>14</v>
      </c>
      <c r="J271" s="118">
        <v>21</v>
      </c>
      <c r="K271" s="118">
        <v>80</v>
      </c>
      <c r="L271" s="118">
        <v>82</v>
      </c>
      <c r="M271" s="118">
        <v>183</v>
      </c>
      <c r="N271" s="119">
        <v>10</v>
      </c>
      <c r="O271" s="119">
        <v>10</v>
      </c>
      <c r="P271" s="120">
        <v>108</v>
      </c>
      <c r="Q271" s="120">
        <v>150</v>
      </c>
      <c r="R271" s="120">
        <v>118</v>
      </c>
      <c r="S271" s="70">
        <f t="shared" si="365"/>
        <v>0.19444444444444445</v>
      </c>
      <c r="T271" s="70">
        <f t="shared" si="366"/>
        <v>0.53333333333333333</v>
      </c>
      <c r="U271" s="70">
        <f t="shared" si="367"/>
        <v>0.46010638297872342</v>
      </c>
      <c r="V271" s="70">
        <f t="shared" si="368"/>
        <v>0.56716417910447758</v>
      </c>
      <c r="W271" s="70">
        <f t="shared" si="369"/>
        <v>0.61016949152542377</v>
      </c>
      <c r="X271" s="121">
        <v>145</v>
      </c>
      <c r="Y271" s="121">
        <v>108</v>
      </c>
      <c r="Z271" s="121">
        <v>150</v>
      </c>
      <c r="AA271" s="121">
        <v>118</v>
      </c>
      <c r="AB271" s="121">
        <v>39</v>
      </c>
      <c r="AC271" s="121">
        <v>35</v>
      </c>
      <c r="AD271" s="17">
        <v>9</v>
      </c>
      <c r="AE271" s="17">
        <v>11</v>
      </c>
      <c r="AF271" s="100">
        <v>11</v>
      </c>
      <c r="AG271" s="101">
        <v>22</v>
      </c>
      <c r="AH271" s="101">
        <v>51</v>
      </c>
      <c r="AI271" s="101">
        <v>54</v>
      </c>
      <c r="AJ271" s="101">
        <v>1</v>
      </c>
      <c r="AK271" s="101">
        <f t="shared" si="370"/>
        <v>128</v>
      </c>
      <c r="AL271" s="101">
        <f t="shared" si="371"/>
        <v>5</v>
      </c>
      <c r="AM271" s="101">
        <v>6</v>
      </c>
      <c r="AN271" s="102">
        <v>11</v>
      </c>
      <c r="AO271" s="103">
        <v>25</v>
      </c>
      <c r="AP271" s="74">
        <f t="shared" si="372"/>
        <v>0.20370370370370369</v>
      </c>
      <c r="AQ271" s="74">
        <f t="shared" si="373"/>
        <v>0.34</v>
      </c>
      <c r="AR271" s="104">
        <f t="shared" si="374"/>
        <v>0.32446808510638298</v>
      </c>
      <c r="AS271" s="104">
        <f t="shared" si="375"/>
        <v>0.37313432835820898</v>
      </c>
      <c r="AT271" s="104">
        <f t="shared" si="376"/>
        <v>0.4152542372881356</v>
      </c>
      <c r="AU271" s="105">
        <v>108</v>
      </c>
      <c r="AV271" s="105">
        <v>139</v>
      </c>
      <c r="AW271" s="105">
        <v>138</v>
      </c>
      <c r="AX271" s="100">
        <v>11</v>
      </c>
      <c r="AY271" s="106">
        <v>169</v>
      </c>
      <c r="AZ271" s="106">
        <v>37</v>
      </c>
      <c r="BA271" s="106">
        <v>67</v>
      </c>
      <c r="BB271" s="106">
        <v>63</v>
      </c>
      <c r="BC271" s="106">
        <v>2</v>
      </c>
      <c r="BD271" s="107">
        <v>10</v>
      </c>
      <c r="BE271" s="108">
        <v>15</v>
      </c>
      <c r="BF271" s="82">
        <f t="shared" si="377"/>
        <v>0.26811594202898553</v>
      </c>
      <c r="BG271" s="82">
        <f t="shared" si="378"/>
        <v>0.48201438848920863</v>
      </c>
      <c r="BH271" s="83">
        <f t="shared" si="379"/>
        <v>0.40779220779220782</v>
      </c>
      <c r="BI271" s="83">
        <f t="shared" si="380"/>
        <v>0.48582995951417002</v>
      </c>
      <c r="BJ271" s="83">
        <f t="shared" si="381"/>
        <v>0.49074074074074076</v>
      </c>
      <c r="BK271" s="2">
        <v>92</v>
      </c>
      <c r="BL271" s="2">
        <v>162</v>
      </c>
      <c r="BM271" s="2">
        <v>126</v>
      </c>
      <c r="BN271" s="2">
        <v>91</v>
      </c>
      <c r="BO271" s="2">
        <v>43</v>
      </c>
      <c r="BP271" s="2">
        <v>31</v>
      </c>
      <c r="BQ271" s="109">
        <v>10</v>
      </c>
      <c r="BR271" s="109">
        <v>12</v>
      </c>
      <c r="BS271" s="110">
        <v>16</v>
      </c>
      <c r="BT271" s="109">
        <v>24</v>
      </c>
      <c r="BU271" s="109">
        <v>69</v>
      </c>
      <c r="BV271" s="109">
        <v>58</v>
      </c>
      <c r="BW271" s="109">
        <v>1</v>
      </c>
      <c r="BX271" s="84">
        <f t="shared" si="385"/>
        <v>152</v>
      </c>
      <c r="BY271" s="111">
        <v>11</v>
      </c>
      <c r="BZ271" s="109">
        <v>12</v>
      </c>
      <c r="CA271" s="109">
        <v>1</v>
      </c>
      <c r="CB271" s="2">
        <v>6</v>
      </c>
      <c r="CC271" s="112">
        <f t="shared" si="386"/>
        <v>0.2608695652173913</v>
      </c>
      <c r="CD271" s="112">
        <f t="shared" si="387"/>
        <v>0.42592592592592593</v>
      </c>
      <c r="CE271" s="112">
        <f t="shared" si="388"/>
        <v>0.36578947368421055</v>
      </c>
      <c r="CF271" s="112">
        <f t="shared" si="389"/>
        <v>0.39930555555555558</v>
      </c>
      <c r="CG271" s="112">
        <f t="shared" si="390"/>
        <v>0.36507936507936506</v>
      </c>
      <c r="CH271" s="87">
        <f t="shared" si="391"/>
        <v>80</v>
      </c>
      <c r="CI271" s="31">
        <f t="shared" si="392"/>
        <v>105</v>
      </c>
      <c r="CJ271" s="31">
        <f t="shared" si="393"/>
        <v>0</v>
      </c>
      <c r="CK271" s="31">
        <f t="shared" si="394"/>
        <v>0</v>
      </c>
      <c r="CL271" s="31">
        <f t="shared" si="395"/>
        <v>0</v>
      </c>
      <c r="CM271" s="113">
        <f t="shared" si="396"/>
        <v>0</v>
      </c>
      <c r="CN271" s="31">
        <f t="shared" si="397"/>
        <v>0</v>
      </c>
      <c r="CO271" s="31">
        <f t="shared" si="398"/>
        <v>0</v>
      </c>
      <c r="CP271" s="31">
        <f t="shared" si="399"/>
        <v>0</v>
      </c>
      <c r="CQ271" s="31">
        <f t="shared" si="400"/>
        <v>0</v>
      </c>
      <c r="CU271" s="88">
        <f t="shared" si="384"/>
        <v>0</v>
      </c>
      <c r="DC271" s="88">
        <f t="shared" si="401"/>
        <v>0</v>
      </c>
      <c r="DH271" s="32">
        <v>1</v>
      </c>
      <c r="DI271" s="32">
        <v>3</v>
      </c>
      <c r="DJ271" s="32">
        <v>6</v>
      </c>
      <c r="DK271" s="88">
        <f t="shared" si="402"/>
        <v>60</v>
      </c>
      <c r="DL271" s="32">
        <v>9</v>
      </c>
      <c r="DM271" s="32">
        <v>24</v>
      </c>
      <c r="DN271" s="32">
        <v>26</v>
      </c>
      <c r="DO271" s="32">
        <v>1</v>
      </c>
      <c r="DP271" s="32">
        <v>9</v>
      </c>
      <c r="DQ271" s="32">
        <v>9</v>
      </c>
      <c r="DR271" s="32">
        <v>10</v>
      </c>
      <c r="DS271" s="88">
        <f t="shared" si="403"/>
        <v>92</v>
      </c>
      <c r="DT271" s="32">
        <v>15</v>
      </c>
      <c r="DU271" s="32">
        <v>45</v>
      </c>
      <c r="DV271" s="32">
        <v>32</v>
      </c>
      <c r="DW271" s="32">
        <v>0</v>
      </c>
      <c r="EA271" s="88">
        <f t="shared" si="404"/>
        <v>0</v>
      </c>
      <c r="EI271" s="88">
        <f t="shared" si="405"/>
        <v>0</v>
      </c>
      <c r="EQ271" s="88">
        <f t="shared" si="406"/>
        <v>0</v>
      </c>
      <c r="EY271" s="88">
        <f t="shared" si="407"/>
        <v>0</v>
      </c>
      <c r="FG271" s="88">
        <f t="shared" si="408"/>
        <v>0</v>
      </c>
      <c r="FO271" s="88">
        <f t="shared" si="409"/>
        <v>0</v>
      </c>
      <c r="FW271" s="110">
        <f t="shared" si="410"/>
        <v>0</v>
      </c>
      <c r="GB271" s="110">
        <f t="shared" si="411"/>
        <v>0</v>
      </c>
      <c r="GC271" s="110">
        <f t="shared" si="412"/>
        <v>0</v>
      </c>
      <c r="GD271" s="110">
        <f t="shared" si="413"/>
        <v>0</v>
      </c>
      <c r="GE271" s="110">
        <f t="shared" si="414"/>
        <v>0</v>
      </c>
      <c r="GF271" s="110">
        <f t="shared" si="415"/>
        <v>0</v>
      </c>
      <c r="GG271" s="110">
        <f t="shared" si="416"/>
        <v>0</v>
      </c>
      <c r="GH271" s="110">
        <f t="shared" si="417"/>
        <v>0</v>
      </c>
      <c r="GI271" s="110">
        <f t="shared" si="418"/>
        <v>0</v>
      </c>
      <c r="GJ271" s="114">
        <f t="shared" si="382"/>
        <v>-0.40167548500881839</v>
      </c>
      <c r="GK271" s="90">
        <f t="shared" si="383"/>
        <v>-0.10059171597633136</v>
      </c>
      <c r="GL271" s="92" t="s">
        <v>1503</v>
      </c>
      <c r="GM271" s="2" t="s">
        <v>2221</v>
      </c>
      <c r="GN271" s="92" t="s">
        <v>2048</v>
      </c>
      <c r="GO271" s="92" t="s">
        <v>1704</v>
      </c>
      <c r="GP271" s="2" t="s">
        <v>2306</v>
      </c>
      <c r="GQ271" s="2" t="s">
        <v>1690</v>
      </c>
      <c r="GR271" s="115">
        <v>147</v>
      </c>
      <c r="GS271" s="31">
        <f t="shared" si="419"/>
        <v>10</v>
      </c>
      <c r="GT271" s="31">
        <f t="shared" si="420"/>
        <v>16</v>
      </c>
      <c r="GU271" s="31">
        <f t="shared" si="421"/>
        <v>12</v>
      </c>
      <c r="GV271" s="31">
        <f t="shared" si="422"/>
        <v>152</v>
      </c>
      <c r="GW271" s="31">
        <f t="shared" si="423"/>
        <v>59</v>
      </c>
      <c r="GX271" s="31">
        <f t="shared" si="424"/>
        <v>128</v>
      </c>
    </row>
    <row r="272" spans="1:206" ht="15.75" hidden="1" customHeight="1" x14ac:dyDescent="0.25">
      <c r="A272" s="22" t="s">
        <v>1112</v>
      </c>
      <c r="B272" s="2" t="s">
        <v>248</v>
      </c>
      <c r="C272" s="116" t="s">
        <v>1005</v>
      </c>
      <c r="D272" s="35" t="s">
        <v>248</v>
      </c>
      <c r="E272" s="117">
        <v>332</v>
      </c>
      <c r="F272" s="117">
        <v>1137</v>
      </c>
      <c r="G272" s="117">
        <v>2325</v>
      </c>
      <c r="H272" s="117">
        <v>3794</v>
      </c>
      <c r="I272" s="95">
        <v>243</v>
      </c>
      <c r="J272" s="118">
        <v>390</v>
      </c>
      <c r="K272" s="118">
        <v>1189</v>
      </c>
      <c r="L272" s="118">
        <v>2752</v>
      </c>
      <c r="M272" s="118">
        <v>4331</v>
      </c>
      <c r="N272" s="119">
        <v>730</v>
      </c>
      <c r="O272" s="119">
        <v>50</v>
      </c>
      <c r="P272" s="120">
        <v>3003</v>
      </c>
      <c r="Q272" s="120">
        <v>3839</v>
      </c>
      <c r="R272" s="120">
        <v>2905</v>
      </c>
      <c r="S272" s="70">
        <f t="shared" si="365"/>
        <v>0.12987012987012986</v>
      </c>
      <c r="T272" s="70">
        <f t="shared" si="366"/>
        <v>0.3097160718937223</v>
      </c>
      <c r="U272" s="70">
        <f t="shared" si="367"/>
        <v>0.369447009336206</v>
      </c>
      <c r="V272" s="70">
        <f t="shared" si="368"/>
        <v>0.47612692763938314</v>
      </c>
      <c r="W272" s="70">
        <f t="shared" si="369"/>
        <v>0.69604130808950082</v>
      </c>
      <c r="X272" s="121">
        <v>3833</v>
      </c>
      <c r="Y272" s="121">
        <v>3003</v>
      </c>
      <c r="Z272" s="121">
        <v>3839</v>
      </c>
      <c r="AA272" s="121">
        <v>2905</v>
      </c>
      <c r="AB272" s="121">
        <v>958</v>
      </c>
      <c r="AC272" s="121">
        <v>874</v>
      </c>
      <c r="AD272" s="17">
        <v>71</v>
      </c>
      <c r="AE272" s="17">
        <v>186</v>
      </c>
      <c r="AF272" s="100">
        <v>252</v>
      </c>
      <c r="AG272" s="101">
        <v>469</v>
      </c>
      <c r="AH272" s="101">
        <v>1314</v>
      </c>
      <c r="AI272" s="101">
        <v>2580</v>
      </c>
      <c r="AJ272" s="101">
        <v>203</v>
      </c>
      <c r="AK272" s="101">
        <f t="shared" si="370"/>
        <v>4566</v>
      </c>
      <c r="AL272" s="101">
        <f t="shared" si="371"/>
        <v>643</v>
      </c>
      <c r="AM272" s="101">
        <v>846</v>
      </c>
      <c r="AN272" s="102">
        <v>15</v>
      </c>
      <c r="AO272" s="103">
        <v>108</v>
      </c>
      <c r="AP272" s="74">
        <f t="shared" si="372"/>
        <v>0.15617715617715619</v>
      </c>
      <c r="AQ272" s="74">
        <f t="shared" si="373"/>
        <v>0.34227663454024487</v>
      </c>
      <c r="AR272" s="104">
        <f t="shared" si="374"/>
        <v>0.3816558941212681</v>
      </c>
      <c r="AS272" s="104">
        <f t="shared" si="375"/>
        <v>0.48205812574139978</v>
      </c>
      <c r="AT272" s="104">
        <f t="shared" si="376"/>
        <v>0.66678141135972457</v>
      </c>
      <c r="AU272" s="105">
        <v>3220</v>
      </c>
      <c r="AV272" s="105">
        <v>4267</v>
      </c>
      <c r="AW272" s="105">
        <v>3260</v>
      </c>
      <c r="AX272" s="100">
        <v>257</v>
      </c>
      <c r="AY272" s="106">
        <v>4860</v>
      </c>
      <c r="AZ272" s="106">
        <v>454</v>
      </c>
      <c r="BA272" s="106">
        <v>1426</v>
      </c>
      <c r="BB272" s="106">
        <v>2736</v>
      </c>
      <c r="BC272" s="106">
        <v>244</v>
      </c>
      <c r="BD272" s="107">
        <v>673</v>
      </c>
      <c r="BE272" s="108">
        <v>60</v>
      </c>
      <c r="BF272" s="82">
        <f t="shared" si="377"/>
        <v>0.1392638036809816</v>
      </c>
      <c r="BG272" s="82">
        <f t="shared" si="378"/>
        <v>0.33419264119990627</v>
      </c>
      <c r="BH272" s="83">
        <f t="shared" si="379"/>
        <v>0.36689308644272822</v>
      </c>
      <c r="BI272" s="83">
        <f t="shared" si="380"/>
        <v>0.4660077467610525</v>
      </c>
      <c r="BJ272" s="83">
        <f t="shared" si="381"/>
        <v>0.64068322981366455</v>
      </c>
      <c r="BK272" s="2">
        <v>3247</v>
      </c>
      <c r="BL272" s="2">
        <v>4565</v>
      </c>
      <c r="BM272" s="2">
        <v>3315</v>
      </c>
      <c r="BN272" s="2">
        <v>2255</v>
      </c>
      <c r="BO272" s="2">
        <v>1118</v>
      </c>
      <c r="BP272" s="2">
        <v>1028</v>
      </c>
      <c r="BQ272" s="109">
        <v>75</v>
      </c>
      <c r="BR272" s="109">
        <v>275</v>
      </c>
      <c r="BS272" s="110">
        <v>218</v>
      </c>
      <c r="BT272" s="109">
        <v>448</v>
      </c>
      <c r="BU272" s="109">
        <v>1597</v>
      </c>
      <c r="BV272" s="109">
        <v>3081</v>
      </c>
      <c r="BW272" s="109">
        <v>254</v>
      </c>
      <c r="BX272" s="84">
        <f t="shared" si="385"/>
        <v>5380</v>
      </c>
      <c r="BY272" s="111">
        <v>8</v>
      </c>
      <c r="BZ272" s="109">
        <v>718</v>
      </c>
      <c r="CA272" s="109">
        <v>252</v>
      </c>
      <c r="CB272" s="2">
        <v>77</v>
      </c>
      <c r="CC272" s="112">
        <f t="shared" si="386"/>
        <v>0.13797351401293501</v>
      </c>
      <c r="CD272" s="112">
        <f t="shared" si="387"/>
        <v>0.34983570646221246</v>
      </c>
      <c r="CE272" s="112">
        <f t="shared" si="388"/>
        <v>0.39615350049429315</v>
      </c>
      <c r="CF272" s="112">
        <f t="shared" si="389"/>
        <v>0.5025380710659898</v>
      </c>
      <c r="CG272" s="112">
        <f t="shared" si="390"/>
        <v>0.71282051282051284</v>
      </c>
      <c r="CH272" s="87">
        <f t="shared" si="391"/>
        <v>952</v>
      </c>
      <c r="CI272" s="31">
        <f t="shared" si="392"/>
        <v>1275</v>
      </c>
      <c r="CJ272" s="31">
        <f t="shared" si="393"/>
        <v>8</v>
      </c>
      <c r="CK272" s="31">
        <f t="shared" si="394"/>
        <v>23</v>
      </c>
      <c r="CL272" s="31">
        <f t="shared" si="395"/>
        <v>30</v>
      </c>
      <c r="CM272" s="113">
        <f t="shared" si="396"/>
        <v>311</v>
      </c>
      <c r="CN272" s="31">
        <f t="shared" si="397"/>
        <v>34</v>
      </c>
      <c r="CO272" s="31">
        <f t="shared" si="398"/>
        <v>119</v>
      </c>
      <c r="CP272" s="31">
        <f t="shared" si="399"/>
        <v>152</v>
      </c>
      <c r="CQ272" s="31">
        <f t="shared" si="400"/>
        <v>6</v>
      </c>
      <c r="CR272" s="32">
        <v>6</v>
      </c>
      <c r="CS272" s="32">
        <v>20</v>
      </c>
      <c r="CT272" s="32">
        <v>18</v>
      </c>
      <c r="CU272" s="88">
        <f t="shared" si="384"/>
        <v>272</v>
      </c>
      <c r="CV272" s="32">
        <v>34</v>
      </c>
      <c r="CW272" s="32">
        <v>104</v>
      </c>
      <c r="CX272" s="32">
        <v>134</v>
      </c>
      <c r="CY272" s="32">
        <v>0</v>
      </c>
      <c r="CZ272" s="32">
        <v>2</v>
      </c>
      <c r="DA272" s="32">
        <v>3</v>
      </c>
      <c r="DB272" s="32">
        <v>12</v>
      </c>
      <c r="DC272" s="88">
        <f t="shared" si="401"/>
        <v>39</v>
      </c>
      <c r="DD272" s="32">
        <v>0</v>
      </c>
      <c r="DE272" s="32">
        <v>15</v>
      </c>
      <c r="DF272" s="32">
        <v>18</v>
      </c>
      <c r="DG272" s="32">
        <v>6</v>
      </c>
      <c r="DH272" s="32">
        <v>9</v>
      </c>
      <c r="DI272" s="32">
        <v>82</v>
      </c>
      <c r="DJ272" s="32">
        <v>50</v>
      </c>
      <c r="DK272" s="88">
        <f t="shared" si="402"/>
        <v>1891</v>
      </c>
      <c r="DL272" s="32">
        <v>190</v>
      </c>
      <c r="DM272" s="32">
        <v>622</v>
      </c>
      <c r="DN272" s="32">
        <v>1001</v>
      </c>
      <c r="DO272" s="32">
        <v>78</v>
      </c>
      <c r="DP272" s="32">
        <v>39</v>
      </c>
      <c r="DQ272" s="32">
        <v>102</v>
      </c>
      <c r="DR272" s="32">
        <v>67</v>
      </c>
      <c r="DS272" s="88">
        <f t="shared" si="403"/>
        <v>1972</v>
      </c>
      <c r="DT272" s="32">
        <v>26</v>
      </c>
      <c r="DU272" s="32">
        <v>328</v>
      </c>
      <c r="DV272" s="32">
        <v>1489</v>
      </c>
      <c r="DW272" s="32">
        <v>129</v>
      </c>
      <c r="DX272" s="32">
        <v>2</v>
      </c>
      <c r="DY272" s="32">
        <v>11</v>
      </c>
      <c r="DZ272" s="32">
        <v>7</v>
      </c>
      <c r="EA272" s="88">
        <f t="shared" si="404"/>
        <v>214</v>
      </c>
      <c r="EB272" s="32">
        <v>35</v>
      </c>
      <c r="EC272" s="32">
        <v>91</v>
      </c>
      <c r="ED272" s="32">
        <v>82</v>
      </c>
      <c r="EE272" s="32">
        <v>6</v>
      </c>
      <c r="EF272" s="32">
        <v>8</v>
      </c>
      <c r="EG272" s="32">
        <v>33</v>
      </c>
      <c r="EH272" s="32">
        <v>45</v>
      </c>
      <c r="EI272" s="88">
        <f t="shared" si="405"/>
        <v>532</v>
      </c>
      <c r="EJ272" s="32">
        <v>163</v>
      </c>
      <c r="EK272" s="32">
        <v>220</v>
      </c>
      <c r="EL272" s="32">
        <v>136</v>
      </c>
      <c r="EM272" s="32">
        <v>13</v>
      </c>
      <c r="EQ272" s="88">
        <f t="shared" si="406"/>
        <v>0</v>
      </c>
      <c r="EV272" s="32">
        <v>9</v>
      </c>
      <c r="EW272" s="32">
        <v>24</v>
      </c>
      <c r="EX272" s="32">
        <v>18</v>
      </c>
      <c r="EY272" s="88">
        <f t="shared" si="407"/>
        <v>450</v>
      </c>
      <c r="EZ272" s="32">
        <v>0</v>
      </c>
      <c r="FA272" s="32">
        <v>217</v>
      </c>
      <c r="FB272" s="32">
        <v>221</v>
      </c>
      <c r="FC272" s="32">
        <v>12</v>
      </c>
      <c r="FG272" s="88">
        <f t="shared" si="408"/>
        <v>0</v>
      </c>
      <c r="FO272" s="88">
        <f t="shared" si="409"/>
        <v>0</v>
      </c>
      <c r="FV272" s="32">
        <v>1</v>
      </c>
      <c r="FW272" s="110">
        <f t="shared" si="410"/>
        <v>0</v>
      </c>
      <c r="FX272" s="32">
        <v>0</v>
      </c>
      <c r="FY272" s="32">
        <v>0</v>
      </c>
      <c r="FZ272" s="32">
        <v>0</v>
      </c>
      <c r="GA272" s="32">
        <v>0</v>
      </c>
      <c r="GB272" s="110">
        <f t="shared" si="411"/>
        <v>9</v>
      </c>
      <c r="GC272" s="110">
        <f t="shared" si="412"/>
        <v>24</v>
      </c>
      <c r="GD272" s="110">
        <f t="shared" si="413"/>
        <v>19</v>
      </c>
      <c r="GE272" s="110">
        <f t="shared" si="414"/>
        <v>450</v>
      </c>
      <c r="GF272" s="110">
        <f t="shared" si="415"/>
        <v>0</v>
      </c>
      <c r="GG272" s="110">
        <f t="shared" si="416"/>
        <v>217</v>
      </c>
      <c r="GH272" s="110">
        <f t="shared" si="417"/>
        <v>221</v>
      </c>
      <c r="GI272" s="110">
        <f t="shared" si="418"/>
        <v>12</v>
      </c>
      <c r="GJ272" s="114">
        <f t="shared" si="382"/>
        <v>2.4106622029470781E-2</v>
      </c>
      <c r="GK272" s="90">
        <f t="shared" si="383"/>
        <v>0.10699588477366255</v>
      </c>
      <c r="GL272" s="92" t="s">
        <v>2179</v>
      </c>
      <c r="GM272" s="92" t="s">
        <v>2048</v>
      </c>
      <c r="GN272" s="2" t="s">
        <v>1793</v>
      </c>
      <c r="GO272" s="92" t="s">
        <v>1949</v>
      </c>
      <c r="GP272" s="92" t="s">
        <v>2279</v>
      </c>
      <c r="GQ272" s="2" t="s">
        <v>2224</v>
      </c>
      <c r="GR272" s="115">
        <v>4546</v>
      </c>
      <c r="GS272" s="31">
        <f t="shared" si="419"/>
        <v>50</v>
      </c>
      <c r="GT272" s="31">
        <f t="shared" si="420"/>
        <v>124</v>
      </c>
      <c r="GU272" s="31">
        <f t="shared" si="421"/>
        <v>195</v>
      </c>
      <c r="GV272" s="31">
        <f t="shared" si="422"/>
        <v>4077</v>
      </c>
      <c r="GW272" s="31">
        <f t="shared" si="423"/>
        <v>2785</v>
      </c>
      <c r="GX272" s="31">
        <f t="shared" si="424"/>
        <v>3826</v>
      </c>
    </row>
    <row r="273" spans="1:206" ht="15.75" hidden="1" customHeight="1" x14ac:dyDescent="0.25">
      <c r="A273" s="22" t="s">
        <v>1112</v>
      </c>
      <c r="B273" s="2" t="s">
        <v>248</v>
      </c>
      <c r="C273" s="116" t="s">
        <v>256</v>
      </c>
      <c r="D273" s="35" t="s">
        <v>248</v>
      </c>
      <c r="E273" s="117">
        <v>0</v>
      </c>
      <c r="F273" s="117">
        <v>6</v>
      </c>
      <c r="G273" s="117">
        <v>28</v>
      </c>
      <c r="H273" s="117">
        <v>34</v>
      </c>
      <c r="I273" s="95">
        <v>4</v>
      </c>
      <c r="J273" s="118">
        <v>1</v>
      </c>
      <c r="K273" s="118">
        <v>19</v>
      </c>
      <c r="L273" s="118">
        <v>42</v>
      </c>
      <c r="M273" s="118">
        <v>62</v>
      </c>
      <c r="N273" s="119">
        <v>14</v>
      </c>
      <c r="O273" s="119">
        <v>1</v>
      </c>
      <c r="P273" s="120">
        <v>53</v>
      </c>
      <c r="Q273" s="120">
        <v>71</v>
      </c>
      <c r="R273" s="120">
        <v>51</v>
      </c>
      <c r="S273" s="70">
        <f t="shared" si="365"/>
        <v>1.8867924528301886E-2</v>
      </c>
      <c r="T273" s="70">
        <f t="shared" si="366"/>
        <v>0.26760563380281688</v>
      </c>
      <c r="U273" s="70">
        <f t="shared" si="367"/>
        <v>0.2742857142857143</v>
      </c>
      <c r="V273" s="70">
        <f t="shared" si="368"/>
        <v>0.38524590163934425</v>
      </c>
      <c r="W273" s="70">
        <f t="shared" si="369"/>
        <v>0.5490196078431373</v>
      </c>
      <c r="X273" s="121">
        <v>79</v>
      </c>
      <c r="Y273" s="121">
        <v>53</v>
      </c>
      <c r="Z273" s="121">
        <v>71</v>
      </c>
      <c r="AA273" s="121">
        <v>51</v>
      </c>
      <c r="AB273" s="121">
        <v>16</v>
      </c>
      <c r="AC273" s="121">
        <v>14</v>
      </c>
      <c r="AD273" s="17">
        <v>3</v>
      </c>
      <c r="AE273" s="17">
        <v>5</v>
      </c>
      <c r="AF273" s="100">
        <v>4</v>
      </c>
      <c r="AG273" s="101">
        <v>0</v>
      </c>
      <c r="AH273" s="101">
        <v>22</v>
      </c>
      <c r="AI273" s="101">
        <v>33</v>
      </c>
      <c r="AJ273" s="101">
        <v>1</v>
      </c>
      <c r="AK273" s="101">
        <f t="shared" si="370"/>
        <v>56</v>
      </c>
      <c r="AL273" s="101">
        <f t="shared" si="371"/>
        <v>6</v>
      </c>
      <c r="AM273" s="101">
        <v>7</v>
      </c>
      <c r="AN273" s="102">
        <v>1</v>
      </c>
      <c r="AO273" s="103">
        <v>6</v>
      </c>
      <c r="AP273" s="74">
        <f t="shared" si="372"/>
        <v>0</v>
      </c>
      <c r="AQ273" s="74">
        <f t="shared" si="373"/>
        <v>0.30985915492957744</v>
      </c>
      <c r="AR273" s="104">
        <f t="shared" si="374"/>
        <v>0.28000000000000003</v>
      </c>
      <c r="AS273" s="104">
        <f t="shared" si="375"/>
        <v>0.40163934426229508</v>
      </c>
      <c r="AT273" s="104">
        <f t="shared" si="376"/>
        <v>0.52941176470588236</v>
      </c>
      <c r="AU273" s="105">
        <v>38</v>
      </c>
      <c r="AV273" s="105">
        <v>58</v>
      </c>
      <c r="AW273" s="105">
        <v>30</v>
      </c>
      <c r="AX273" s="100">
        <v>4</v>
      </c>
      <c r="AY273" s="106">
        <v>57</v>
      </c>
      <c r="AZ273" s="106">
        <v>0</v>
      </c>
      <c r="BA273" s="106">
        <v>12</v>
      </c>
      <c r="BB273" s="106">
        <v>43</v>
      </c>
      <c r="BC273" s="106">
        <v>2</v>
      </c>
      <c r="BD273" s="107">
        <v>8</v>
      </c>
      <c r="BE273" s="108">
        <v>3</v>
      </c>
      <c r="BF273" s="82">
        <f t="shared" si="377"/>
        <v>0</v>
      </c>
      <c r="BG273" s="82">
        <f t="shared" si="378"/>
        <v>0.20689655172413793</v>
      </c>
      <c r="BH273" s="83">
        <f t="shared" si="379"/>
        <v>0.37301587301587302</v>
      </c>
      <c r="BI273" s="83">
        <f t="shared" si="380"/>
        <v>0.48958333333333331</v>
      </c>
      <c r="BJ273" s="83">
        <f t="shared" si="381"/>
        <v>0.92105263157894735</v>
      </c>
      <c r="BK273" s="2">
        <v>42</v>
      </c>
      <c r="BL273" s="2">
        <v>70</v>
      </c>
      <c r="BM273" s="2">
        <v>38</v>
      </c>
      <c r="BN273" s="2">
        <v>23</v>
      </c>
      <c r="BO273" s="2">
        <v>6</v>
      </c>
      <c r="BP273" s="2">
        <v>13</v>
      </c>
      <c r="BQ273" s="109">
        <v>4</v>
      </c>
      <c r="BR273" s="109">
        <v>5</v>
      </c>
      <c r="BS273" s="110">
        <v>6</v>
      </c>
      <c r="BT273" s="109">
        <v>3</v>
      </c>
      <c r="BU273" s="109">
        <v>12</v>
      </c>
      <c r="BV273" s="109">
        <v>35</v>
      </c>
      <c r="BW273" s="109">
        <v>2</v>
      </c>
      <c r="BX273" s="84">
        <f t="shared" si="385"/>
        <v>52</v>
      </c>
      <c r="BY273" s="111">
        <v>3</v>
      </c>
      <c r="BZ273" s="109">
        <v>13</v>
      </c>
      <c r="CA273" s="109">
        <v>2</v>
      </c>
      <c r="CB273" s="2">
        <v>3</v>
      </c>
      <c r="CC273" s="112">
        <f t="shared" si="386"/>
        <v>7.1428571428571425E-2</v>
      </c>
      <c r="CD273" s="112">
        <f t="shared" si="387"/>
        <v>0.17142857142857143</v>
      </c>
      <c r="CE273" s="112">
        <f t="shared" si="388"/>
        <v>0.24666666666666667</v>
      </c>
      <c r="CF273" s="112">
        <f t="shared" si="389"/>
        <v>0.31481481481481483</v>
      </c>
      <c r="CG273" s="112">
        <f t="shared" si="390"/>
        <v>0.57894736842105265</v>
      </c>
      <c r="CH273" s="87">
        <f t="shared" si="391"/>
        <v>16</v>
      </c>
      <c r="CI273" s="31">
        <f t="shared" si="392"/>
        <v>6</v>
      </c>
      <c r="CJ273" s="31">
        <f t="shared" si="393"/>
        <v>0</v>
      </c>
      <c r="CK273" s="31">
        <f t="shared" si="394"/>
        <v>0</v>
      </c>
      <c r="CL273" s="31">
        <f t="shared" si="395"/>
        <v>0</v>
      </c>
      <c r="CM273" s="113">
        <f t="shared" si="396"/>
        <v>0</v>
      </c>
      <c r="CN273" s="31">
        <f t="shared" si="397"/>
        <v>0</v>
      </c>
      <c r="CO273" s="31">
        <f t="shared" si="398"/>
        <v>0</v>
      </c>
      <c r="CP273" s="31">
        <f t="shared" si="399"/>
        <v>0</v>
      </c>
      <c r="CQ273" s="31">
        <f t="shared" si="400"/>
        <v>0</v>
      </c>
      <c r="CU273" s="88">
        <f t="shared" si="384"/>
        <v>0</v>
      </c>
      <c r="DC273" s="88">
        <f t="shared" si="401"/>
        <v>0</v>
      </c>
      <c r="DK273" s="88">
        <f t="shared" si="402"/>
        <v>0</v>
      </c>
      <c r="DP273" s="32">
        <v>3</v>
      </c>
      <c r="DQ273" s="32">
        <v>4</v>
      </c>
      <c r="DR273" s="32">
        <v>4</v>
      </c>
      <c r="DS273" s="88">
        <f t="shared" si="403"/>
        <v>44</v>
      </c>
      <c r="DT273" s="32">
        <v>3</v>
      </c>
      <c r="DU273" s="32">
        <v>10</v>
      </c>
      <c r="DV273" s="32">
        <v>29</v>
      </c>
      <c r="DW273" s="32">
        <v>2</v>
      </c>
      <c r="DZ273" s="32">
        <v>1</v>
      </c>
      <c r="EA273" s="88">
        <f t="shared" si="404"/>
        <v>0</v>
      </c>
      <c r="EI273" s="88">
        <f t="shared" si="405"/>
        <v>0</v>
      </c>
      <c r="EQ273" s="88">
        <f t="shared" si="406"/>
        <v>0</v>
      </c>
      <c r="EV273" s="32">
        <v>1</v>
      </c>
      <c r="EW273" s="32">
        <v>1</v>
      </c>
      <c r="EX273" s="32">
        <v>1</v>
      </c>
      <c r="EY273" s="88">
        <f t="shared" si="407"/>
        <v>8</v>
      </c>
      <c r="EZ273" s="32">
        <v>0</v>
      </c>
      <c r="FA273" s="32">
        <v>2</v>
      </c>
      <c r="FB273" s="32">
        <v>6</v>
      </c>
      <c r="FC273" s="32">
        <v>0</v>
      </c>
      <c r="FG273" s="88">
        <f t="shared" si="408"/>
        <v>0</v>
      </c>
      <c r="FO273" s="88">
        <f t="shared" si="409"/>
        <v>0</v>
      </c>
      <c r="FW273" s="110">
        <f t="shared" si="410"/>
        <v>0</v>
      </c>
      <c r="GB273" s="110">
        <f t="shared" si="411"/>
        <v>1</v>
      </c>
      <c r="GC273" s="110">
        <f t="shared" si="412"/>
        <v>1</v>
      </c>
      <c r="GD273" s="110">
        <f t="shared" si="413"/>
        <v>1</v>
      </c>
      <c r="GE273" s="110">
        <f t="shared" si="414"/>
        <v>8</v>
      </c>
      <c r="GF273" s="110">
        <f t="shared" si="415"/>
        <v>0</v>
      </c>
      <c r="GG273" s="110">
        <f t="shared" si="416"/>
        <v>2</v>
      </c>
      <c r="GH273" s="110">
        <f t="shared" si="417"/>
        <v>6</v>
      </c>
      <c r="GI273" s="110">
        <f t="shared" si="418"/>
        <v>0</v>
      </c>
      <c r="GJ273" s="114">
        <f t="shared" si="382"/>
        <v>5.451127819548867E-2</v>
      </c>
      <c r="GK273" s="90">
        <f t="shared" si="383"/>
        <v>-8.771929824561403E-2</v>
      </c>
      <c r="GL273" s="92" t="s">
        <v>1734</v>
      </c>
      <c r="GM273" s="2" t="s">
        <v>2063</v>
      </c>
      <c r="GN273" s="2" t="s">
        <v>2275</v>
      </c>
      <c r="GO273" s="2" t="s">
        <v>1377</v>
      </c>
      <c r="GP273" s="92" t="s">
        <v>1832</v>
      </c>
      <c r="GQ273" s="2" t="s">
        <v>1448</v>
      </c>
      <c r="GR273" s="115">
        <v>76</v>
      </c>
      <c r="GS273" s="31">
        <f t="shared" si="419"/>
        <v>3</v>
      </c>
      <c r="GT273" s="31">
        <f t="shared" si="420"/>
        <v>5</v>
      </c>
      <c r="GU273" s="31">
        <f t="shared" si="421"/>
        <v>4</v>
      </c>
      <c r="GV273" s="31">
        <f t="shared" si="422"/>
        <v>44</v>
      </c>
      <c r="GW273" s="31">
        <f t="shared" si="423"/>
        <v>31</v>
      </c>
      <c r="GX273" s="31">
        <f t="shared" si="424"/>
        <v>41</v>
      </c>
    </row>
    <row r="274" spans="1:206" ht="15.75" hidden="1" customHeight="1" x14ac:dyDescent="0.25">
      <c r="A274" s="22" t="s">
        <v>1112</v>
      </c>
      <c r="B274" s="2" t="s">
        <v>248</v>
      </c>
      <c r="C274" s="116" t="s">
        <v>1040</v>
      </c>
      <c r="D274" s="35" t="s">
        <v>248</v>
      </c>
      <c r="E274" s="117">
        <v>6</v>
      </c>
      <c r="F274" s="117">
        <v>39</v>
      </c>
      <c r="G274" s="117">
        <v>49</v>
      </c>
      <c r="H274" s="117">
        <v>94</v>
      </c>
      <c r="I274" s="95">
        <v>6</v>
      </c>
      <c r="J274" s="118">
        <v>0</v>
      </c>
      <c r="K274" s="118">
        <v>25</v>
      </c>
      <c r="L274" s="118">
        <v>53</v>
      </c>
      <c r="M274" s="118">
        <v>78</v>
      </c>
      <c r="N274" s="119">
        <v>6</v>
      </c>
      <c r="O274" s="119">
        <v>3</v>
      </c>
      <c r="P274" s="120">
        <v>89</v>
      </c>
      <c r="Q274" s="120">
        <v>95</v>
      </c>
      <c r="R274" s="120">
        <v>79</v>
      </c>
      <c r="S274" s="70">
        <f t="shared" si="365"/>
        <v>0</v>
      </c>
      <c r="T274" s="70">
        <f t="shared" si="366"/>
        <v>0.26315789473684209</v>
      </c>
      <c r="U274" s="70">
        <f t="shared" si="367"/>
        <v>0.27376425855513309</v>
      </c>
      <c r="V274" s="70">
        <f t="shared" si="368"/>
        <v>0.41379310344827586</v>
      </c>
      <c r="W274" s="70">
        <f t="shared" si="369"/>
        <v>0.59493670886075944</v>
      </c>
      <c r="X274" s="121">
        <v>108</v>
      </c>
      <c r="Y274" s="121">
        <v>89</v>
      </c>
      <c r="Z274" s="121">
        <v>95</v>
      </c>
      <c r="AA274" s="121">
        <v>79</v>
      </c>
      <c r="AB274" s="121">
        <v>27</v>
      </c>
      <c r="AC274" s="121">
        <v>31</v>
      </c>
      <c r="AD274" s="17">
        <v>3</v>
      </c>
      <c r="AE274" s="17">
        <v>7</v>
      </c>
      <c r="AF274" s="100">
        <v>5</v>
      </c>
      <c r="AG274" s="101">
        <v>4</v>
      </c>
      <c r="AH274" s="101">
        <v>13</v>
      </c>
      <c r="AI274" s="101">
        <v>52</v>
      </c>
      <c r="AJ274" s="101">
        <v>1</v>
      </c>
      <c r="AK274" s="101">
        <f t="shared" si="370"/>
        <v>70</v>
      </c>
      <c r="AL274" s="101">
        <f t="shared" si="371"/>
        <v>11</v>
      </c>
      <c r="AM274" s="101">
        <v>12</v>
      </c>
      <c r="AN274" s="101"/>
      <c r="AO274" s="103">
        <v>7</v>
      </c>
      <c r="AP274" s="74">
        <f t="shared" si="372"/>
        <v>4.49438202247191E-2</v>
      </c>
      <c r="AQ274" s="74">
        <f t="shared" si="373"/>
        <v>0.1368421052631579</v>
      </c>
      <c r="AR274" s="104">
        <f t="shared" si="374"/>
        <v>0.22053231939163498</v>
      </c>
      <c r="AS274" s="104">
        <f t="shared" si="375"/>
        <v>0.31034482758620691</v>
      </c>
      <c r="AT274" s="104">
        <f t="shared" si="376"/>
        <v>0.51898734177215189</v>
      </c>
      <c r="AU274" s="105">
        <v>69</v>
      </c>
      <c r="AV274" s="105">
        <v>95</v>
      </c>
      <c r="AW274" s="105">
        <v>59</v>
      </c>
      <c r="AX274" s="100">
        <v>7</v>
      </c>
      <c r="AY274" s="106">
        <v>87</v>
      </c>
      <c r="AZ274" s="106">
        <v>3</v>
      </c>
      <c r="BA274" s="106">
        <v>35</v>
      </c>
      <c r="BB274" s="106">
        <v>49</v>
      </c>
      <c r="BC274" s="106">
        <v>0</v>
      </c>
      <c r="BD274" s="107">
        <v>9</v>
      </c>
      <c r="BE274" s="122"/>
      <c r="BF274" s="82">
        <f t="shared" si="377"/>
        <v>5.0847457627118647E-2</v>
      </c>
      <c r="BG274" s="82">
        <f t="shared" si="378"/>
        <v>0.36842105263157893</v>
      </c>
      <c r="BH274" s="83">
        <f t="shared" si="379"/>
        <v>0.34977578475336324</v>
      </c>
      <c r="BI274" s="83">
        <f t="shared" si="380"/>
        <v>0.45731707317073172</v>
      </c>
      <c r="BJ274" s="83">
        <f t="shared" si="381"/>
        <v>0.57971014492753625</v>
      </c>
      <c r="BK274" s="2">
        <v>43</v>
      </c>
      <c r="BL274" s="2">
        <v>83</v>
      </c>
      <c r="BM274" s="2">
        <v>66</v>
      </c>
      <c r="BN274" s="2">
        <v>37</v>
      </c>
      <c r="BO274" s="2">
        <v>17</v>
      </c>
      <c r="BP274" s="2">
        <v>16</v>
      </c>
      <c r="BQ274" s="109">
        <v>6</v>
      </c>
      <c r="BR274" s="109">
        <v>8</v>
      </c>
      <c r="BS274" s="110">
        <v>10</v>
      </c>
      <c r="BT274" s="109">
        <v>1</v>
      </c>
      <c r="BU274" s="109">
        <v>23</v>
      </c>
      <c r="BV274" s="109">
        <v>56</v>
      </c>
      <c r="BW274" s="109">
        <v>2</v>
      </c>
      <c r="BX274" s="84">
        <f t="shared" si="385"/>
        <v>82</v>
      </c>
      <c r="BY274" s="111">
        <v>2</v>
      </c>
      <c r="BZ274" s="109">
        <v>19</v>
      </c>
      <c r="CA274" s="109">
        <v>2</v>
      </c>
      <c r="CB274" s="2">
        <v>2</v>
      </c>
      <c r="CC274" s="112">
        <f t="shared" si="386"/>
        <v>2.3255813953488372E-2</v>
      </c>
      <c r="CD274" s="112">
        <f t="shared" si="387"/>
        <v>0.27710843373493976</v>
      </c>
      <c r="CE274" s="112">
        <f t="shared" si="388"/>
        <v>0.31770833333333331</v>
      </c>
      <c r="CF274" s="112">
        <f t="shared" si="389"/>
        <v>0.40268456375838924</v>
      </c>
      <c r="CG274" s="112">
        <f t="shared" si="390"/>
        <v>0.56060606060606055</v>
      </c>
      <c r="CH274" s="87">
        <f t="shared" si="391"/>
        <v>29</v>
      </c>
      <c r="CI274" s="31">
        <f t="shared" si="392"/>
        <v>25</v>
      </c>
      <c r="CJ274" s="31">
        <f t="shared" si="393"/>
        <v>0</v>
      </c>
      <c r="CK274" s="31">
        <f t="shared" si="394"/>
        <v>0</v>
      </c>
      <c r="CL274" s="31">
        <f t="shared" si="395"/>
        <v>0</v>
      </c>
      <c r="CM274" s="113">
        <f t="shared" si="396"/>
        <v>0</v>
      </c>
      <c r="CN274" s="31">
        <f t="shared" si="397"/>
        <v>0</v>
      </c>
      <c r="CO274" s="31">
        <f t="shared" si="398"/>
        <v>0</v>
      </c>
      <c r="CP274" s="31">
        <f t="shared" si="399"/>
        <v>0</v>
      </c>
      <c r="CQ274" s="31">
        <f t="shared" si="400"/>
        <v>0</v>
      </c>
      <c r="CU274" s="88">
        <f t="shared" si="384"/>
        <v>0</v>
      </c>
      <c r="DC274" s="88">
        <f t="shared" si="401"/>
        <v>0</v>
      </c>
      <c r="DK274" s="88">
        <f t="shared" si="402"/>
        <v>0</v>
      </c>
      <c r="DP274" s="32">
        <v>3</v>
      </c>
      <c r="DQ274" s="32">
        <v>5</v>
      </c>
      <c r="DR274" s="32">
        <v>4</v>
      </c>
      <c r="DS274" s="88">
        <f t="shared" si="403"/>
        <v>58</v>
      </c>
      <c r="DT274" s="32">
        <v>0</v>
      </c>
      <c r="DU274" s="32">
        <v>6</v>
      </c>
      <c r="DV274" s="32">
        <v>50</v>
      </c>
      <c r="DW274" s="32">
        <v>2</v>
      </c>
      <c r="DZ274" s="32">
        <v>1</v>
      </c>
      <c r="EA274" s="88">
        <f t="shared" si="404"/>
        <v>0</v>
      </c>
      <c r="EI274" s="88">
        <f t="shared" si="405"/>
        <v>0</v>
      </c>
      <c r="EQ274" s="88">
        <f t="shared" si="406"/>
        <v>0</v>
      </c>
      <c r="EV274" s="32">
        <v>3</v>
      </c>
      <c r="EW274" s="32">
        <v>3</v>
      </c>
      <c r="EX274" s="32">
        <v>5</v>
      </c>
      <c r="EY274" s="88">
        <f t="shared" si="407"/>
        <v>24</v>
      </c>
      <c r="EZ274" s="32">
        <v>1</v>
      </c>
      <c r="FA274" s="32">
        <v>17</v>
      </c>
      <c r="FB274" s="32">
        <v>6</v>
      </c>
      <c r="FC274" s="32">
        <v>0</v>
      </c>
      <c r="FG274" s="88">
        <f t="shared" si="408"/>
        <v>0</v>
      </c>
      <c r="FO274" s="88">
        <f t="shared" si="409"/>
        <v>0</v>
      </c>
      <c r="FW274" s="110">
        <f t="shared" si="410"/>
        <v>0</v>
      </c>
      <c r="GB274" s="110">
        <f t="shared" si="411"/>
        <v>3</v>
      </c>
      <c r="GC274" s="110">
        <f t="shared" si="412"/>
        <v>3</v>
      </c>
      <c r="GD274" s="110">
        <f t="shared" si="413"/>
        <v>5</v>
      </c>
      <c r="GE274" s="110">
        <f t="shared" si="414"/>
        <v>24</v>
      </c>
      <c r="GF274" s="110">
        <f t="shared" si="415"/>
        <v>1</v>
      </c>
      <c r="GG274" s="110">
        <f t="shared" si="416"/>
        <v>17</v>
      </c>
      <c r="GH274" s="110">
        <f t="shared" si="417"/>
        <v>6</v>
      </c>
      <c r="GI274" s="110">
        <f t="shared" si="418"/>
        <v>0</v>
      </c>
      <c r="GJ274" s="114">
        <f t="shared" si="382"/>
        <v>-5.7704706640876867E-2</v>
      </c>
      <c r="GK274" s="90">
        <f t="shared" si="383"/>
        <v>-5.7471264367816091E-2</v>
      </c>
      <c r="GL274" s="92" t="s">
        <v>1953</v>
      </c>
      <c r="GM274" s="2" t="s">
        <v>2307</v>
      </c>
      <c r="GN274" s="92" t="s">
        <v>2267</v>
      </c>
      <c r="GO274" s="2" t="s">
        <v>1540</v>
      </c>
      <c r="GP274" s="92" t="s">
        <v>2038</v>
      </c>
      <c r="GQ274" s="2" t="s">
        <v>1396</v>
      </c>
      <c r="GR274" s="115">
        <v>84</v>
      </c>
      <c r="GS274" s="31">
        <f t="shared" si="419"/>
        <v>3</v>
      </c>
      <c r="GT274" s="31">
        <f t="shared" si="420"/>
        <v>5</v>
      </c>
      <c r="GU274" s="31">
        <f t="shared" si="421"/>
        <v>5</v>
      </c>
      <c r="GV274" s="31">
        <f t="shared" si="422"/>
        <v>58</v>
      </c>
      <c r="GW274" s="31">
        <f t="shared" si="423"/>
        <v>52</v>
      </c>
      <c r="GX274" s="31">
        <f t="shared" si="424"/>
        <v>58</v>
      </c>
    </row>
    <row r="275" spans="1:206" ht="15.75" hidden="1" customHeight="1" x14ac:dyDescent="0.25">
      <c r="A275" s="22" t="s">
        <v>1112</v>
      </c>
      <c r="B275" s="2" t="s">
        <v>248</v>
      </c>
      <c r="C275" s="116" t="s">
        <v>257</v>
      </c>
      <c r="D275" s="35" t="s">
        <v>248</v>
      </c>
      <c r="E275" s="117">
        <v>54</v>
      </c>
      <c r="F275" s="117">
        <v>160</v>
      </c>
      <c r="G275" s="117">
        <v>294</v>
      </c>
      <c r="H275" s="117">
        <v>508</v>
      </c>
      <c r="I275" s="95">
        <v>28</v>
      </c>
      <c r="J275" s="118">
        <v>54</v>
      </c>
      <c r="K275" s="118">
        <v>148</v>
      </c>
      <c r="L275" s="118">
        <v>303</v>
      </c>
      <c r="M275" s="118">
        <v>505</v>
      </c>
      <c r="N275" s="119">
        <v>76</v>
      </c>
      <c r="O275" s="119">
        <v>21</v>
      </c>
      <c r="P275" s="120">
        <v>458</v>
      </c>
      <c r="Q275" s="120">
        <v>540</v>
      </c>
      <c r="R275" s="120">
        <v>405</v>
      </c>
      <c r="S275" s="70">
        <f t="shared" si="365"/>
        <v>0.11790393013100436</v>
      </c>
      <c r="T275" s="70">
        <f t="shared" si="366"/>
        <v>0.27407407407407408</v>
      </c>
      <c r="U275" s="70">
        <f t="shared" si="367"/>
        <v>0.30577334283677832</v>
      </c>
      <c r="V275" s="70">
        <f t="shared" si="368"/>
        <v>0.3968253968253968</v>
      </c>
      <c r="W275" s="70">
        <f t="shared" si="369"/>
        <v>0.56049382716049378</v>
      </c>
      <c r="X275" s="121">
        <v>553</v>
      </c>
      <c r="Y275" s="121">
        <v>458</v>
      </c>
      <c r="Z275" s="121">
        <v>540</v>
      </c>
      <c r="AA275" s="121">
        <v>405</v>
      </c>
      <c r="AB275" s="121">
        <v>125</v>
      </c>
      <c r="AC275" s="121">
        <v>130</v>
      </c>
      <c r="AD275" s="17">
        <v>18</v>
      </c>
      <c r="AE275" s="17">
        <v>21</v>
      </c>
      <c r="AF275" s="100">
        <v>31</v>
      </c>
      <c r="AG275" s="101">
        <v>50</v>
      </c>
      <c r="AH275" s="101">
        <v>162</v>
      </c>
      <c r="AI275" s="101">
        <v>292</v>
      </c>
      <c r="AJ275" s="101">
        <v>17</v>
      </c>
      <c r="AK275" s="101">
        <f t="shared" si="370"/>
        <v>521</v>
      </c>
      <c r="AL275" s="101">
        <f t="shared" si="371"/>
        <v>70</v>
      </c>
      <c r="AM275" s="101">
        <v>87</v>
      </c>
      <c r="AN275" s="102">
        <v>15</v>
      </c>
      <c r="AO275" s="103">
        <v>30</v>
      </c>
      <c r="AP275" s="74">
        <f t="shared" si="372"/>
        <v>0.1091703056768559</v>
      </c>
      <c r="AQ275" s="74">
        <f t="shared" si="373"/>
        <v>0.3</v>
      </c>
      <c r="AR275" s="104">
        <f t="shared" si="374"/>
        <v>0.30933713471133284</v>
      </c>
      <c r="AS275" s="104">
        <f t="shared" si="375"/>
        <v>0.40634920634920635</v>
      </c>
      <c r="AT275" s="104">
        <f t="shared" si="376"/>
        <v>0.54814814814814816</v>
      </c>
      <c r="AU275" s="105">
        <v>462</v>
      </c>
      <c r="AV275" s="105">
        <v>602</v>
      </c>
      <c r="AW275" s="105">
        <v>406</v>
      </c>
      <c r="AX275" s="100">
        <v>35</v>
      </c>
      <c r="AY275" s="106">
        <v>557</v>
      </c>
      <c r="AZ275" s="106">
        <v>46</v>
      </c>
      <c r="BA275" s="106">
        <v>181</v>
      </c>
      <c r="BB275" s="106">
        <v>314</v>
      </c>
      <c r="BC275" s="106">
        <v>16</v>
      </c>
      <c r="BD275" s="107">
        <v>78</v>
      </c>
      <c r="BE275" s="108">
        <v>19</v>
      </c>
      <c r="BF275" s="82">
        <f t="shared" si="377"/>
        <v>0.11330049261083744</v>
      </c>
      <c r="BG275" s="82">
        <f t="shared" si="378"/>
        <v>0.30066445182724255</v>
      </c>
      <c r="BH275" s="83">
        <f t="shared" si="379"/>
        <v>0.31496598639455781</v>
      </c>
      <c r="BI275" s="83">
        <f t="shared" si="380"/>
        <v>0.39191729323308272</v>
      </c>
      <c r="BJ275" s="83">
        <f t="shared" si="381"/>
        <v>0.51082251082251084</v>
      </c>
      <c r="BK275" s="2">
        <v>424</v>
      </c>
      <c r="BL275" s="2">
        <v>533</v>
      </c>
      <c r="BM275" s="2">
        <v>398</v>
      </c>
      <c r="BN275" s="2">
        <v>261</v>
      </c>
      <c r="BO275" s="2">
        <v>137</v>
      </c>
      <c r="BP275" s="2">
        <v>145</v>
      </c>
      <c r="BQ275" s="109">
        <v>21</v>
      </c>
      <c r="BR275" s="109">
        <v>39</v>
      </c>
      <c r="BS275" s="110">
        <v>31</v>
      </c>
      <c r="BT275" s="109">
        <v>30</v>
      </c>
      <c r="BU275" s="109">
        <v>186</v>
      </c>
      <c r="BV275" s="109">
        <v>421</v>
      </c>
      <c r="BW275" s="109">
        <v>23</v>
      </c>
      <c r="BX275" s="84">
        <f t="shared" si="385"/>
        <v>660</v>
      </c>
      <c r="BY275" s="111">
        <v>10</v>
      </c>
      <c r="BZ275" s="109">
        <v>92</v>
      </c>
      <c r="CA275" s="109">
        <v>23</v>
      </c>
      <c r="CB275" s="2">
        <v>35</v>
      </c>
      <c r="CC275" s="112">
        <f t="shared" si="386"/>
        <v>7.0754716981132074E-2</v>
      </c>
      <c r="CD275" s="112">
        <f t="shared" si="387"/>
        <v>0.34896810506566606</v>
      </c>
      <c r="CE275" s="112">
        <f t="shared" si="388"/>
        <v>0.40221402214022139</v>
      </c>
      <c r="CF275" s="112">
        <f t="shared" si="389"/>
        <v>0.55316863587540277</v>
      </c>
      <c r="CG275" s="112">
        <f t="shared" si="390"/>
        <v>0.8266331658291457</v>
      </c>
      <c r="CH275" s="87">
        <f t="shared" si="391"/>
        <v>69</v>
      </c>
      <c r="CI275" s="31">
        <f t="shared" si="392"/>
        <v>79</v>
      </c>
      <c r="CJ275" s="31">
        <f t="shared" si="393"/>
        <v>1</v>
      </c>
      <c r="CK275" s="31">
        <f t="shared" si="394"/>
        <v>2</v>
      </c>
      <c r="CL275" s="31">
        <f t="shared" si="395"/>
        <v>4</v>
      </c>
      <c r="CM275" s="113">
        <f t="shared" si="396"/>
        <v>26</v>
      </c>
      <c r="CN275" s="31">
        <f t="shared" si="397"/>
        <v>4</v>
      </c>
      <c r="CO275" s="31">
        <f t="shared" si="398"/>
        <v>5</v>
      </c>
      <c r="CP275" s="31">
        <f t="shared" si="399"/>
        <v>16</v>
      </c>
      <c r="CQ275" s="31">
        <f t="shared" si="400"/>
        <v>1</v>
      </c>
      <c r="CU275" s="88">
        <f t="shared" si="384"/>
        <v>0</v>
      </c>
      <c r="CZ275" s="32">
        <v>1</v>
      </c>
      <c r="DA275" s="32">
        <v>2</v>
      </c>
      <c r="DB275" s="32">
        <v>4</v>
      </c>
      <c r="DC275" s="88">
        <f t="shared" si="401"/>
        <v>26</v>
      </c>
      <c r="DD275" s="32">
        <v>4</v>
      </c>
      <c r="DE275" s="32">
        <v>5</v>
      </c>
      <c r="DF275" s="32">
        <v>16</v>
      </c>
      <c r="DG275" s="32">
        <v>1</v>
      </c>
      <c r="DH275" s="32">
        <v>2</v>
      </c>
      <c r="DI275" s="32">
        <v>11</v>
      </c>
      <c r="DJ275" s="32">
        <v>7</v>
      </c>
      <c r="DK275" s="88">
        <f t="shared" si="402"/>
        <v>233</v>
      </c>
      <c r="DL275" s="32">
        <v>21</v>
      </c>
      <c r="DM275" s="32">
        <v>81</v>
      </c>
      <c r="DN275" s="32">
        <v>122</v>
      </c>
      <c r="DO275" s="32">
        <v>9</v>
      </c>
      <c r="DP275" s="32">
        <v>16</v>
      </c>
      <c r="DQ275" s="32">
        <v>22</v>
      </c>
      <c r="DR275" s="32">
        <v>17</v>
      </c>
      <c r="DS275" s="88">
        <f t="shared" si="403"/>
        <v>349</v>
      </c>
      <c r="DT275" s="32">
        <v>0</v>
      </c>
      <c r="DU275" s="32">
        <v>75</v>
      </c>
      <c r="DV275" s="32">
        <v>261</v>
      </c>
      <c r="DW275" s="32">
        <v>13</v>
      </c>
      <c r="DX275" s="32">
        <v>1</v>
      </c>
      <c r="DY275" s="32">
        <v>2</v>
      </c>
      <c r="DZ275" s="32">
        <v>2</v>
      </c>
      <c r="EA275" s="88">
        <f t="shared" si="404"/>
        <v>28</v>
      </c>
      <c r="EB275" s="32">
        <v>4</v>
      </c>
      <c r="EC275" s="32">
        <v>11</v>
      </c>
      <c r="ED275" s="32">
        <v>13</v>
      </c>
      <c r="EI275" s="88">
        <f t="shared" si="405"/>
        <v>0</v>
      </c>
      <c r="EQ275" s="88">
        <f t="shared" si="406"/>
        <v>0</v>
      </c>
      <c r="EV275" s="32">
        <v>1</v>
      </c>
      <c r="EW275" s="32">
        <v>2</v>
      </c>
      <c r="EX275" s="32">
        <v>1</v>
      </c>
      <c r="EY275" s="88">
        <f t="shared" si="407"/>
        <v>24</v>
      </c>
      <c r="EZ275" s="32">
        <v>1</v>
      </c>
      <c r="FA275" s="32">
        <v>14</v>
      </c>
      <c r="FB275" s="32">
        <v>9</v>
      </c>
      <c r="FC275" s="32">
        <v>0</v>
      </c>
      <c r="FG275" s="88">
        <f t="shared" si="408"/>
        <v>0</v>
      </c>
      <c r="FO275" s="88">
        <f t="shared" si="409"/>
        <v>0</v>
      </c>
      <c r="FW275" s="110">
        <f t="shared" si="410"/>
        <v>0</v>
      </c>
      <c r="GB275" s="110">
        <f t="shared" si="411"/>
        <v>1</v>
      </c>
      <c r="GC275" s="110">
        <f t="shared" si="412"/>
        <v>2</v>
      </c>
      <c r="GD275" s="110">
        <f t="shared" si="413"/>
        <v>1</v>
      </c>
      <c r="GE275" s="110">
        <f t="shared" si="414"/>
        <v>24</v>
      </c>
      <c r="GF275" s="110">
        <f t="shared" si="415"/>
        <v>1</v>
      </c>
      <c r="GG275" s="110">
        <f t="shared" si="416"/>
        <v>14</v>
      </c>
      <c r="GH275" s="110">
        <f t="shared" si="417"/>
        <v>9</v>
      </c>
      <c r="GI275" s="110">
        <f t="shared" si="418"/>
        <v>0</v>
      </c>
      <c r="GJ275" s="114">
        <f t="shared" si="382"/>
        <v>0.47483009762468736</v>
      </c>
      <c r="GK275" s="90">
        <f t="shared" si="383"/>
        <v>0.18491921005385997</v>
      </c>
      <c r="GL275" s="92" t="s">
        <v>2095</v>
      </c>
      <c r="GM275" s="92" t="s">
        <v>2096</v>
      </c>
      <c r="GN275" s="92" t="s">
        <v>1461</v>
      </c>
      <c r="GO275" s="92" t="s">
        <v>1899</v>
      </c>
      <c r="GP275" s="2" t="s">
        <v>2084</v>
      </c>
      <c r="GQ275" s="2" t="s">
        <v>1683</v>
      </c>
      <c r="GR275" s="115">
        <v>519</v>
      </c>
      <c r="GS275" s="31">
        <f t="shared" si="419"/>
        <v>19</v>
      </c>
      <c r="GT275" s="31">
        <f t="shared" si="420"/>
        <v>26</v>
      </c>
      <c r="GU275" s="31">
        <f t="shared" si="421"/>
        <v>35</v>
      </c>
      <c r="GV275" s="31">
        <f t="shared" si="422"/>
        <v>610</v>
      </c>
      <c r="GW275" s="31">
        <f t="shared" si="423"/>
        <v>418</v>
      </c>
      <c r="GX275" s="31">
        <f t="shared" si="424"/>
        <v>585</v>
      </c>
    </row>
    <row r="276" spans="1:206" ht="15.75" hidden="1" customHeight="1" x14ac:dyDescent="0.25">
      <c r="A276" s="22" t="s">
        <v>1112</v>
      </c>
      <c r="B276" s="2" t="s">
        <v>248</v>
      </c>
      <c r="C276" s="116" t="s">
        <v>258</v>
      </c>
      <c r="D276" s="35" t="s">
        <v>248</v>
      </c>
      <c r="E276" s="117">
        <v>54</v>
      </c>
      <c r="F276" s="117">
        <v>239</v>
      </c>
      <c r="G276" s="117">
        <v>391</v>
      </c>
      <c r="H276" s="117">
        <v>684</v>
      </c>
      <c r="I276" s="95">
        <v>43</v>
      </c>
      <c r="J276" s="118">
        <v>55</v>
      </c>
      <c r="K276" s="118">
        <v>256</v>
      </c>
      <c r="L276" s="118">
        <v>384</v>
      </c>
      <c r="M276" s="118">
        <v>695</v>
      </c>
      <c r="N276" s="119">
        <v>86</v>
      </c>
      <c r="O276" s="119">
        <v>37</v>
      </c>
      <c r="P276" s="120">
        <v>478</v>
      </c>
      <c r="Q276" s="120">
        <v>607</v>
      </c>
      <c r="R276" s="120">
        <v>493</v>
      </c>
      <c r="S276" s="70">
        <f t="shared" si="365"/>
        <v>0.11506276150627615</v>
      </c>
      <c r="T276" s="70">
        <f t="shared" si="366"/>
        <v>0.42174629324546953</v>
      </c>
      <c r="U276" s="70">
        <f t="shared" si="367"/>
        <v>0.38593155893536124</v>
      </c>
      <c r="V276" s="70">
        <f t="shared" si="368"/>
        <v>0.50363636363636366</v>
      </c>
      <c r="W276" s="70">
        <f t="shared" si="369"/>
        <v>0.60446247464503045</v>
      </c>
      <c r="X276" s="121">
        <v>595</v>
      </c>
      <c r="Y276" s="121">
        <v>478</v>
      </c>
      <c r="Z276" s="121">
        <v>607</v>
      </c>
      <c r="AA276" s="121">
        <v>493</v>
      </c>
      <c r="AB276" s="121">
        <v>159</v>
      </c>
      <c r="AC276" s="121">
        <v>135</v>
      </c>
      <c r="AD276" s="17">
        <v>31</v>
      </c>
      <c r="AE276" s="17">
        <v>37</v>
      </c>
      <c r="AF276" s="100">
        <v>44</v>
      </c>
      <c r="AG276" s="101">
        <v>61</v>
      </c>
      <c r="AH276" s="101">
        <v>242</v>
      </c>
      <c r="AI276" s="101">
        <v>410</v>
      </c>
      <c r="AJ276" s="101">
        <v>19</v>
      </c>
      <c r="AK276" s="101">
        <f t="shared" si="370"/>
        <v>732</v>
      </c>
      <c r="AL276" s="101">
        <f t="shared" si="371"/>
        <v>78</v>
      </c>
      <c r="AM276" s="101">
        <v>97</v>
      </c>
      <c r="AN276" s="102">
        <v>25</v>
      </c>
      <c r="AO276" s="103">
        <v>59</v>
      </c>
      <c r="AP276" s="74">
        <f t="shared" si="372"/>
        <v>0.12761506276150628</v>
      </c>
      <c r="AQ276" s="74">
        <f t="shared" si="373"/>
        <v>0.39868204283360792</v>
      </c>
      <c r="AR276" s="104">
        <f t="shared" si="374"/>
        <v>0.4024081115335868</v>
      </c>
      <c r="AS276" s="104">
        <f t="shared" si="375"/>
        <v>0.52181818181818185</v>
      </c>
      <c r="AT276" s="104">
        <f t="shared" si="376"/>
        <v>0.67342799188640978</v>
      </c>
      <c r="AU276" s="105">
        <v>466</v>
      </c>
      <c r="AV276" s="105">
        <v>602</v>
      </c>
      <c r="AW276" s="105">
        <v>471</v>
      </c>
      <c r="AX276" s="100">
        <v>38</v>
      </c>
      <c r="AY276" s="106">
        <v>633</v>
      </c>
      <c r="AZ276" s="106">
        <v>52</v>
      </c>
      <c r="BA276" s="106">
        <v>193</v>
      </c>
      <c r="BB276" s="106">
        <v>370</v>
      </c>
      <c r="BC276" s="106">
        <v>18</v>
      </c>
      <c r="BD276" s="107">
        <v>68</v>
      </c>
      <c r="BE276" s="108">
        <v>25</v>
      </c>
      <c r="BF276" s="82">
        <f t="shared" si="377"/>
        <v>0.11040339702760085</v>
      </c>
      <c r="BG276" s="82">
        <f t="shared" si="378"/>
        <v>0.32059800664451826</v>
      </c>
      <c r="BH276" s="83">
        <f t="shared" si="379"/>
        <v>0.35542560103963611</v>
      </c>
      <c r="BI276" s="83">
        <f t="shared" si="380"/>
        <v>0.46348314606741575</v>
      </c>
      <c r="BJ276" s="83">
        <f t="shared" si="381"/>
        <v>0.64806866952789699</v>
      </c>
      <c r="BK276" s="2">
        <v>460</v>
      </c>
      <c r="BL276" s="2">
        <v>606</v>
      </c>
      <c r="BM276" s="2">
        <v>470</v>
      </c>
      <c r="BN276" s="2">
        <v>335</v>
      </c>
      <c r="BO276" s="2">
        <v>138</v>
      </c>
      <c r="BP276" s="2">
        <v>123</v>
      </c>
      <c r="BQ276" s="109">
        <v>21</v>
      </c>
      <c r="BR276" s="109">
        <v>39</v>
      </c>
      <c r="BS276" s="110">
        <v>36</v>
      </c>
      <c r="BT276" s="109">
        <v>58</v>
      </c>
      <c r="BU276" s="109">
        <v>222</v>
      </c>
      <c r="BV276" s="109">
        <v>329</v>
      </c>
      <c r="BW276" s="109">
        <v>10</v>
      </c>
      <c r="BX276" s="84">
        <f t="shared" si="385"/>
        <v>619</v>
      </c>
      <c r="BY276" s="111">
        <v>15</v>
      </c>
      <c r="BZ276" s="109">
        <v>70</v>
      </c>
      <c r="CA276" s="109">
        <v>10</v>
      </c>
      <c r="CB276" s="2">
        <v>48</v>
      </c>
      <c r="CC276" s="112">
        <f t="shared" si="386"/>
        <v>0.12608695652173912</v>
      </c>
      <c r="CD276" s="112">
        <f t="shared" si="387"/>
        <v>0.36633663366336633</v>
      </c>
      <c r="CE276" s="112">
        <f t="shared" si="388"/>
        <v>0.35091145833333331</v>
      </c>
      <c r="CF276" s="112">
        <f t="shared" si="389"/>
        <v>0.44702602230483274</v>
      </c>
      <c r="CG276" s="112">
        <f t="shared" si="390"/>
        <v>0.55106382978723401</v>
      </c>
      <c r="CH276" s="87">
        <f t="shared" si="391"/>
        <v>211</v>
      </c>
      <c r="CI276" s="31">
        <f t="shared" si="392"/>
        <v>231</v>
      </c>
      <c r="CJ276" s="31">
        <f t="shared" si="393"/>
        <v>0</v>
      </c>
      <c r="CK276" s="31">
        <f t="shared" si="394"/>
        <v>0</v>
      </c>
      <c r="CL276" s="31">
        <f t="shared" si="395"/>
        <v>0</v>
      </c>
      <c r="CM276" s="113">
        <f t="shared" si="396"/>
        <v>0</v>
      </c>
      <c r="CN276" s="31">
        <f t="shared" si="397"/>
        <v>0</v>
      </c>
      <c r="CO276" s="31">
        <f t="shared" si="398"/>
        <v>0</v>
      </c>
      <c r="CP276" s="31">
        <f t="shared" si="399"/>
        <v>0</v>
      </c>
      <c r="CQ276" s="31">
        <f t="shared" si="400"/>
        <v>0</v>
      </c>
      <c r="CU276" s="88">
        <f t="shared" si="384"/>
        <v>0</v>
      </c>
      <c r="DC276" s="88">
        <f t="shared" si="401"/>
        <v>0</v>
      </c>
      <c r="DH276" s="32">
        <v>2</v>
      </c>
      <c r="DI276" s="32">
        <v>8</v>
      </c>
      <c r="DJ276" s="32">
        <v>10</v>
      </c>
      <c r="DK276" s="88">
        <f t="shared" si="402"/>
        <v>160</v>
      </c>
      <c r="DL276" s="32">
        <v>34</v>
      </c>
      <c r="DM276" s="32">
        <v>76</v>
      </c>
      <c r="DN276" s="32">
        <v>49</v>
      </c>
      <c r="DO276" s="32">
        <v>1</v>
      </c>
      <c r="DP276" s="32">
        <v>17</v>
      </c>
      <c r="DQ276" s="32">
        <v>28</v>
      </c>
      <c r="DR276" s="32">
        <v>19</v>
      </c>
      <c r="DS276" s="88">
        <f t="shared" si="403"/>
        <v>429</v>
      </c>
      <c r="DT276" s="32">
        <v>22</v>
      </c>
      <c r="DU276" s="32">
        <v>133</v>
      </c>
      <c r="DV276" s="32">
        <v>265</v>
      </c>
      <c r="DW276" s="32">
        <v>9</v>
      </c>
      <c r="DX276" s="32">
        <v>1</v>
      </c>
      <c r="DY276" s="32">
        <v>1</v>
      </c>
      <c r="DZ276" s="32">
        <v>2</v>
      </c>
      <c r="EA276" s="88">
        <f t="shared" si="404"/>
        <v>12</v>
      </c>
      <c r="EB276" s="32">
        <v>1</v>
      </c>
      <c r="EC276" s="32">
        <v>2</v>
      </c>
      <c r="ED276" s="32">
        <v>9</v>
      </c>
      <c r="EF276" s="32">
        <v>1</v>
      </c>
      <c r="EG276" s="32">
        <v>2</v>
      </c>
      <c r="EH276" s="32">
        <v>5</v>
      </c>
      <c r="EI276" s="88">
        <f t="shared" si="405"/>
        <v>18</v>
      </c>
      <c r="EJ276" s="32">
        <v>1</v>
      </c>
      <c r="EK276" s="32">
        <v>11</v>
      </c>
      <c r="EL276" s="32">
        <v>6</v>
      </c>
      <c r="EM276" s="32">
        <v>0</v>
      </c>
      <c r="EQ276" s="88">
        <f t="shared" si="406"/>
        <v>0</v>
      </c>
      <c r="EY276" s="88">
        <f t="shared" si="407"/>
        <v>0</v>
      </c>
      <c r="FG276" s="88">
        <f t="shared" si="408"/>
        <v>0</v>
      </c>
      <c r="FO276" s="88">
        <f t="shared" si="409"/>
        <v>0</v>
      </c>
      <c r="FW276" s="110">
        <f t="shared" si="410"/>
        <v>0</v>
      </c>
      <c r="GB276" s="110">
        <f t="shared" si="411"/>
        <v>0</v>
      </c>
      <c r="GC276" s="110">
        <f t="shared" si="412"/>
        <v>0</v>
      </c>
      <c r="GD276" s="110">
        <f t="shared" si="413"/>
        <v>0</v>
      </c>
      <c r="GE276" s="110">
        <f t="shared" si="414"/>
        <v>0</v>
      </c>
      <c r="GF276" s="110">
        <f t="shared" si="415"/>
        <v>0</v>
      </c>
      <c r="GG276" s="110">
        <f t="shared" si="416"/>
        <v>0</v>
      </c>
      <c r="GH276" s="110">
        <f t="shared" si="417"/>
        <v>0</v>
      </c>
      <c r="GI276" s="110">
        <f t="shared" si="418"/>
        <v>0</v>
      </c>
      <c r="GJ276" s="114">
        <f t="shared" si="382"/>
        <v>-8.8340711123804178E-2</v>
      </c>
      <c r="GK276" s="90">
        <f t="shared" si="383"/>
        <v>-2.2116903633491312E-2</v>
      </c>
      <c r="GL276" s="92" t="s">
        <v>1770</v>
      </c>
      <c r="GM276" s="2" t="s">
        <v>1902</v>
      </c>
      <c r="GN276" s="2" t="s">
        <v>2131</v>
      </c>
      <c r="GO276" s="2" t="s">
        <v>1750</v>
      </c>
      <c r="GP276" s="2" t="s">
        <v>1378</v>
      </c>
      <c r="GQ276" s="2" t="s">
        <v>2198</v>
      </c>
      <c r="GR276" s="115">
        <v>618</v>
      </c>
      <c r="GS276" s="31">
        <f t="shared" si="419"/>
        <v>20</v>
      </c>
      <c r="GT276" s="31">
        <f t="shared" si="420"/>
        <v>31</v>
      </c>
      <c r="GU276" s="31">
        <f t="shared" si="421"/>
        <v>37</v>
      </c>
      <c r="GV276" s="31">
        <f t="shared" si="422"/>
        <v>601</v>
      </c>
      <c r="GW276" s="31">
        <f t="shared" si="423"/>
        <v>333</v>
      </c>
      <c r="GX276" s="31">
        <f t="shared" si="424"/>
        <v>544</v>
      </c>
    </row>
    <row r="277" spans="1:206" ht="15.75" hidden="1" customHeight="1" x14ac:dyDescent="0.25">
      <c r="A277" s="22" t="s">
        <v>1112</v>
      </c>
      <c r="B277" s="2" t="s">
        <v>248</v>
      </c>
      <c r="C277" s="116" t="s">
        <v>259</v>
      </c>
      <c r="D277" s="35" t="s">
        <v>248</v>
      </c>
      <c r="E277" s="117">
        <v>8</v>
      </c>
      <c r="F277" s="117">
        <v>20</v>
      </c>
      <c r="G277" s="117">
        <v>47</v>
      </c>
      <c r="H277" s="117">
        <v>75</v>
      </c>
      <c r="I277" s="95">
        <v>7</v>
      </c>
      <c r="J277" s="118">
        <v>16</v>
      </c>
      <c r="K277" s="118">
        <v>24</v>
      </c>
      <c r="L277" s="118">
        <v>32</v>
      </c>
      <c r="M277" s="118">
        <v>72</v>
      </c>
      <c r="N277" s="119">
        <v>11</v>
      </c>
      <c r="O277" s="119">
        <v>6</v>
      </c>
      <c r="P277" s="120">
        <v>60</v>
      </c>
      <c r="Q277" s="120">
        <v>62</v>
      </c>
      <c r="R277" s="120">
        <v>58</v>
      </c>
      <c r="S277" s="70">
        <f t="shared" si="365"/>
        <v>0.26666666666666666</v>
      </c>
      <c r="T277" s="70">
        <f t="shared" si="366"/>
        <v>0.38709677419354838</v>
      </c>
      <c r="U277" s="70">
        <f t="shared" si="367"/>
        <v>0.33888888888888891</v>
      </c>
      <c r="V277" s="70">
        <f t="shared" si="368"/>
        <v>0.375</v>
      </c>
      <c r="W277" s="70">
        <f t="shared" si="369"/>
        <v>0.36206896551724138</v>
      </c>
      <c r="X277" s="121">
        <v>62</v>
      </c>
      <c r="Y277" s="121">
        <v>60</v>
      </c>
      <c r="Z277" s="121">
        <v>62</v>
      </c>
      <c r="AA277" s="121">
        <v>58</v>
      </c>
      <c r="AB277" s="121">
        <v>19</v>
      </c>
      <c r="AC277" s="121">
        <v>12</v>
      </c>
      <c r="AD277" s="17">
        <v>6</v>
      </c>
      <c r="AE277" s="17">
        <v>6</v>
      </c>
      <c r="AF277" s="100">
        <v>6</v>
      </c>
      <c r="AG277" s="101">
        <v>12</v>
      </c>
      <c r="AH277" s="101">
        <v>31</v>
      </c>
      <c r="AI277" s="101">
        <v>31</v>
      </c>
      <c r="AJ277" s="101">
        <v>1</v>
      </c>
      <c r="AK277" s="101">
        <f t="shared" si="370"/>
        <v>75</v>
      </c>
      <c r="AL277" s="101">
        <f t="shared" si="371"/>
        <v>8</v>
      </c>
      <c r="AM277" s="101">
        <v>9</v>
      </c>
      <c r="AN277" s="102">
        <v>1</v>
      </c>
      <c r="AO277" s="103">
        <v>5</v>
      </c>
      <c r="AP277" s="74">
        <f t="shared" si="372"/>
        <v>0.2</v>
      </c>
      <c r="AQ277" s="74">
        <f t="shared" si="373"/>
        <v>0.5</v>
      </c>
      <c r="AR277" s="104">
        <f t="shared" si="374"/>
        <v>0.36666666666666664</v>
      </c>
      <c r="AS277" s="104">
        <f t="shared" si="375"/>
        <v>0.45</v>
      </c>
      <c r="AT277" s="104">
        <f t="shared" si="376"/>
        <v>0.39655172413793105</v>
      </c>
      <c r="AU277" s="105">
        <v>60</v>
      </c>
      <c r="AV277" s="105">
        <v>79</v>
      </c>
      <c r="AW277" s="105">
        <v>65</v>
      </c>
      <c r="AX277" s="100">
        <v>3</v>
      </c>
      <c r="AY277" s="106">
        <v>48</v>
      </c>
      <c r="AZ277" s="106">
        <v>7</v>
      </c>
      <c r="BA277" s="106">
        <v>17</v>
      </c>
      <c r="BB277" s="106">
        <v>23</v>
      </c>
      <c r="BC277" s="106">
        <v>1</v>
      </c>
      <c r="BD277" s="107">
        <v>5</v>
      </c>
      <c r="BE277" s="108">
        <v>1</v>
      </c>
      <c r="BF277" s="82">
        <f t="shared" si="377"/>
        <v>0.1076923076923077</v>
      </c>
      <c r="BG277" s="82">
        <f t="shared" si="378"/>
        <v>0.21518987341772153</v>
      </c>
      <c r="BH277" s="83">
        <f t="shared" si="379"/>
        <v>0.20588235294117646</v>
      </c>
      <c r="BI277" s="83">
        <f t="shared" si="380"/>
        <v>0.25179856115107913</v>
      </c>
      <c r="BJ277" s="83">
        <f t="shared" si="381"/>
        <v>0.3</v>
      </c>
      <c r="BK277" s="2">
        <v>37</v>
      </c>
      <c r="BL277" s="2">
        <v>61</v>
      </c>
      <c r="BM277" s="2">
        <v>55</v>
      </c>
      <c r="BN277" s="2">
        <v>41</v>
      </c>
      <c r="BO277" s="2">
        <v>13</v>
      </c>
      <c r="BP277" s="2">
        <v>11</v>
      </c>
      <c r="BQ277" s="109">
        <v>3</v>
      </c>
      <c r="BR277" s="109">
        <v>3</v>
      </c>
      <c r="BS277" s="110">
        <v>3</v>
      </c>
      <c r="BT277" s="109">
        <v>7</v>
      </c>
      <c r="BU277" s="109">
        <v>12</v>
      </c>
      <c r="BV277" s="109">
        <v>21</v>
      </c>
      <c r="BW277" s="109">
        <v>3</v>
      </c>
      <c r="BX277" s="84">
        <f t="shared" si="385"/>
        <v>43</v>
      </c>
      <c r="BY277" s="111">
        <v>0</v>
      </c>
      <c r="BZ277" s="109">
        <v>3</v>
      </c>
      <c r="CA277" s="109">
        <v>3</v>
      </c>
      <c r="CB277" s="2">
        <v>1</v>
      </c>
      <c r="CC277" s="112">
        <f t="shared" si="386"/>
        <v>0.1891891891891892</v>
      </c>
      <c r="CD277" s="112">
        <f t="shared" si="387"/>
        <v>0.19672131147540983</v>
      </c>
      <c r="CE277" s="112">
        <f t="shared" si="388"/>
        <v>0.24183006535947713</v>
      </c>
      <c r="CF277" s="112">
        <f t="shared" si="389"/>
        <v>0.25862068965517243</v>
      </c>
      <c r="CG277" s="112">
        <f t="shared" si="390"/>
        <v>0.32727272727272727</v>
      </c>
      <c r="CH277" s="87">
        <f t="shared" si="391"/>
        <v>37</v>
      </c>
      <c r="CI277" s="31">
        <f t="shared" si="392"/>
        <v>46</v>
      </c>
      <c r="CJ277" s="31">
        <f t="shared" si="393"/>
        <v>0</v>
      </c>
      <c r="CK277" s="31">
        <f t="shared" si="394"/>
        <v>0</v>
      </c>
      <c r="CL277" s="31">
        <f t="shared" si="395"/>
        <v>0</v>
      </c>
      <c r="CM277" s="113">
        <f t="shared" si="396"/>
        <v>0</v>
      </c>
      <c r="CN277" s="31">
        <f t="shared" si="397"/>
        <v>0</v>
      </c>
      <c r="CO277" s="31">
        <f t="shared" si="398"/>
        <v>0</v>
      </c>
      <c r="CP277" s="31">
        <f t="shared" si="399"/>
        <v>0</v>
      </c>
      <c r="CQ277" s="31">
        <f t="shared" si="400"/>
        <v>0</v>
      </c>
      <c r="CU277" s="88">
        <f t="shared" si="384"/>
        <v>0</v>
      </c>
      <c r="DC277" s="88">
        <f t="shared" si="401"/>
        <v>0</v>
      </c>
      <c r="DK277" s="88">
        <f t="shared" si="402"/>
        <v>0</v>
      </c>
      <c r="DP277" s="32">
        <v>2</v>
      </c>
      <c r="DQ277" s="32">
        <v>2</v>
      </c>
      <c r="DR277" s="32">
        <v>2</v>
      </c>
      <c r="DS277" s="88">
        <f t="shared" si="403"/>
        <v>26</v>
      </c>
      <c r="DT277" s="32">
        <v>3</v>
      </c>
      <c r="DU277" s="32">
        <v>5</v>
      </c>
      <c r="DV277" s="32">
        <v>16</v>
      </c>
      <c r="DW277" s="32">
        <v>2</v>
      </c>
      <c r="DX277" s="32">
        <v>1</v>
      </c>
      <c r="DY277" s="32">
        <v>1</v>
      </c>
      <c r="DZ277" s="32">
        <v>1</v>
      </c>
      <c r="EA277" s="88">
        <f t="shared" si="404"/>
        <v>17</v>
      </c>
      <c r="EB277" s="32">
        <v>4</v>
      </c>
      <c r="EC277" s="32">
        <v>7</v>
      </c>
      <c r="ED277" s="32">
        <v>5</v>
      </c>
      <c r="EE277" s="32">
        <v>1</v>
      </c>
      <c r="EI277" s="88">
        <f t="shared" si="405"/>
        <v>0</v>
      </c>
      <c r="EQ277" s="88">
        <f t="shared" si="406"/>
        <v>0</v>
      </c>
      <c r="EY277" s="88">
        <f t="shared" si="407"/>
        <v>0</v>
      </c>
      <c r="FG277" s="88">
        <f t="shared" si="408"/>
        <v>0</v>
      </c>
      <c r="FO277" s="88">
        <f t="shared" si="409"/>
        <v>0</v>
      </c>
      <c r="FW277" s="110">
        <f t="shared" si="410"/>
        <v>0</v>
      </c>
      <c r="GB277" s="110">
        <f t="shared" si="411"/>
        <v>0</v>
      </c>
      <c r="GC277" s="110">
        <f t="shared" si="412"/>
        <v>0</v>
      </c>
      <c r="GD277" s="110">
        <f t="shared" si="413"/>
        <v>0</v>
      </c>
      <c r="GE277" s="110">
        <f t="shared" si="414"/>
        <v>0</v>
      </c>
      <c r="GF277" s="110">
        <f t="shared" si="415"/>
        <v>0</v>
      </c>
      <c r="GG277" s="110">
        <f t="shared" si="416"/>
        <v>0</v>
      </c>
      <c r="GH277" s="110">
        <f t="shared" si="417"/>
        <v>0</v>
      </c>
      <c r="GI277" s="110">
        <f t="shared" si="418"/>
        <v>0</v>
      </c>
      <c r="GJ277" s="114">
        <f t="shared" si="382"/>
        <v>-9.6103896103896108E-2</v>
      </c>
      <c r="GK277" s="90">
        <f t="shared" si="383"/>
        <v>-0.10416666666666667</v>
      </c>
      <c r="GL277" s="2" t="s">
        <v>1984</v>
      </c>
      <c r="GM277" s="92" t="s">
        <v>2064</v>
      </c>
      <c r="GN277" s="92" t="s">
        <v>2004</v>
      </c>
      <c r="GO277" s="92" t="s">
        <v>2323</v>
      </c>
      <c r="GP277" s="2" t="s">
        <v>2170</v>
      </c>
      <c r="GQ277" s="2" t="s">
        <v>1481</v>
      </c>
      <c r="GR277" s="115">
        <v>59</v>
      </c>
      <c r="GS277" s="31">
        <f t="shared" si="419"/>
        <v>3</v>
      </c>
      <c r="GT277" s="31">
        <f t="shared" si="420"/>
        <v>3</v>
      </c>
      <c r="GU277" s="31">
        <f t="shared" si="421"/>
        <v>3</v>
      </c>
      <c r="GV277" s="31">
        <f t="shared" si="422"/>
        <v>43</v>
      </c>
      <c r="GW277" s="31">
        <f t="shared" si="423"/>
        <v>24</v>
      </c>
      <c r="GX277" s="31">
        <f t="shared" si="424"/>
        <v>36</v>
      </c>
    </row>
    <row r="278" spans="1:206" ht="15.75" hidden="1" customHeight="1" x14ac:dyDescent="0.25">
      <c r="A278" s="22" t="s">
        <v>1111</v>
      </c>
      <c r="B278" s="2" t="s">
        <v>260</v>
      </c>
      <c r="C278" s="116" t="s">
        <v>261</v>
      </c>
      <c r="D278" s="35" t="s">
        <v>260</v>
      </c>
      <c r="E278" s="117">
        <v>73</v>
      </c>
      <c r="F278" s="117">
        <v>254</v>
      </c>
      <c r="G278" s="117">
        <v>471</v>
      </c>
      <c r="H278" s="117">
        <v>798</v>
      </c>
      <c r="I278" s="95">
        <v>61</v>
      </c>
      <c r="J278" s="118">
        <v>70</v>
      </c>
      <c r="K278" s="118">
        <v>271</v>
      </c>
      <c r="L278" s="118">
        <v>523</v>
      </c>
      <c r="M278" s="118">
        <v>864</v>
      </c>
      <c r="N278" s="119">
        <v>132</v>
      </c>
      <c r="O278" s="119">
        <v>22</v>
      </c>
      <c r="P278" s="120">
        <v>515</v>
      </c>
      <c r="Q278" s="120">
        <v>642</v>
      </c>
      <c r="R278" s="120">
        <v>431</v>
      </c>
      <c r="S278" s="70">
        <f t="shared" si="365"/>
        <v>0.13592233009708737</v>
      </c>
      <c r="T278" s="70">
        <f t="shared" si="366"/>
        <v>0.42211838006230529</v>
      </c>
      <c r="U278" s="70">
        <f t="shared" si="367"/>
        <v>0.46095717884130982</v>
      </c>
      <c r="V278" s="70">
        <f t="shared" si="368"/>
        <v>0.61696178937558244</v>
      </c>
      <c r="W278" s="70">
        <f t="shared" si="369"/>
        <v>0.90719257540603249</v>
      </c>
      <c r="X278" s="121">
        <v>632</v>
      </c>
      <c r="Y278" s="121">
        <v>515</v>
      </c>
      <c r="Z278" s="121">
        <v>642</v>
      </c>
      <c r="AA278" s="121">
        <v>431</v>
      </c>
      <c r="AB278" s="121">
        <v>156</v>
      </c>
      <c r="AC278" s="121">
        <v>154</v>
      </c>
      <c r="AD278" s="17">
        <v>28</v>
      </c>
      <c r="AE278" s="17">
        <v>51</v>
      </c>
      <c r="AF278" s="100">
        <v>56</v>
      </c>
      <c r="AG278" s="101">
        <v>80</v>
      </c>
      <c r="AH278" s="101">
        <v>242</v>
      </c>
      <c r="AI278" s="101">
        <v>465</v>
      </c>
      <c r="AJ278" s="101">
        <v>42</v>
      </c>
      <c r="AK278" s="101">
        <f t="shared" si="370"/>
        <v>829</v>
      </c>
      <c r="AL278" s="101">
        <f t="shared" si="371"/>
        <v>121</v>
      </c>
      <c r="AM278" s="101">
        <v>163</v>
      </c>
      <c r="AN278" s="102">
        <v>14</v>
      </c>
      <c r="AO278" s="103">
        <v>21</v>
      </c>
      <c r="AP278" s="74">
        <f t="shared" si="372"/>
        <v>0.1553398058252427</v>
      </c>
      <c r="AQ278" s="74">
        <f t="shared" si="373"/>
        <v>0.37694704049844235</v>
      </c>
      <c r="AR278" s="104">
        <f t="shared" si="374"/>
        <v>0.41939546599496219</v>
      </c>
      <c r="AS278" s="104">
        <f t="shared" si="375"/>
        <v>0.54613233923578752</v>
      </c>
      <c r="AT278" s="104">
        <f t="shared" si="376"/>
        <v>0.79814385150812062</v>
      </c>
      <c r="AU278" s="105">
        <v>463</v>
      </c>
      <c r="AV278" s="105">
        <v>634</v>
      </c>
      <c r="AW278" s="105">
        <v>489</v>
      </c>
      <c r="AX278" s="100">
        <v>56</v>
      </c>
      <c r="AY278" s="106">
        <v>866</v>
      </c>
      <c r="AZ278" s="106">
        <v>66</v>
      </c>
      <c r="BA278" s="106">
        <v>256</v>
      </c>
      <c r="BB278" s="106">
        <v>504</v>
      </c>
      <c r="BC278" s="106">
        <v>40</v>
      </c>
      <c r="BD278" s="107">
        <v>147</v>
      </c>
      <c r="BE278" s="108">
        <v>17</v>
      </c>
      <c r="BF278" s="82">
        <f t="shared" si="377"/>
        <v>0.13496932515337423</v>
      </c>
      <c r="BG278" s="82">
        <f t="shared" si="378"/>
        <v>0.40378548895899052</v>
      </c>
      <c r="BH278" s="83">
        <f t="shared" si="379"/>
        <v>0.42812105926860028</v>
      </c>
      <c r="BI278" s="83">
        <f t="shared" si="380"/>
        <v>0.55879671832269828</v>
      </c>
      <c r="BJ278" s="83">
        <f t="shared" si="381"/>
        <v>0.7710583153347732</v>
      </c>
      <c r="BK278" s="2">
        <v>500</v>
      </c>
      <c r="BL278" s="2">
        <v>631</v>
      </c>
      <c r="BM278" s="2">
        <v>483</v>
      </c>
      <c r="BN278" s="2">
        <v>333</v>
      </c>
      <c r="BO278" s="2">
        <v>170</v>
      </c>
      <c r="BP278" s="2">
        <v>113</v>
      </c>
      <c r="BQ278" s="109">
        <v>30</v>
      </c>
      <c r="BR278" s="109">
        <v>60</v>
      </c>
      <c r="BS278" s="110">
        <v>74</v>
      </c>
      <c r="BT278" s="109">
        <v>43</v>
      </c>
      <c r="BU278" s="109">
        <v>266</v>
      </c>
      <c r="BV278" s="109">
        <v>552</v>
      </c>
      <c r="BW278" s="109">
        <v>61</v>
      </c>
      <c r="BX278" s="84">
        <f t="shared" si="385"/>
        <v>922</v>
      </c>
      <c r="BY278" s="111">
        <v>6</v>
      </c>
      <c r="BZ278" s="109">
        <v>141</v>
      </c>
      <c r="CA278" s="109">
        <v>60</v>
      </c>
      <c r="CB278" s="2">
        <v>23</v>
      </c>
      <c r="CC278" s="112">
        <f t="shared" si="386"/>
        <v>8.5999999999999993E-2</v>
      </c>
      <c r="CD278" s="112">
        <f t="shared" si="387"/>
        <v>0.42155309033280508</v>
      </c>
      <c r="CE278" s="112">
        <f t="shared" si="388"/>
        <v>0.44609665427509293</v>
      </c>
      <c r="CF278" s="112">
        <f t="shared" si="389"/>
        <v>0.6077199281867145</v>
      </c>
      <c r="CG278" s="112">
        <f t="shared" si="390"/>
        <v>0.85093167701863359</v>
      </c>
      <c r="CH278" s="87">
        <f t="shared" si="391"/>
        <v>72</v>
      </c>
      <c r="CI278" s="31">
        <f t="shared" si="392"/>
        <v>78</v>
      </c>
      <c r="CJ278" s="31">
        <f t="shared" si="393"/>
        <v>2</v>
      </c>
      <c r="CK278" s="31">
        <f t="shared" si="394"/>
        <v>6</v>
      </c>
      <c r="CL278" s="31">
        <f t="shared" si="395"/>
        <v>14</v>
      </c>
      <c r="CM278" s="113">
        <f t="shared" si="396"/>
        <v>112</v>
      </c>
      <c r="CN278" s="31">
        <f t="shared" si="397"/>
        <v>16</v>
      </c>
      <c r="CO278" s="31">
        <f t="shared" si="398"/>
        <v>54</v>
      </c>
      <c r="CP278" s="31">
        <f t="shared" si="399"/>
        <v>37</v>
      </c>
      <c r="CQ278" s="31">
        <f t="shared" si="400"/>
        <v>5</v>
      </c>
      <c r="CR278" s="32">
        <v>2</v>
      </c>
      <c r="CS278" s="32">
        <v>6</v>
      </c>
      <c r="CT278" s="32">
        <v>14</v>
      </c>
      <c r="CU278" s="88">
        <f t="shared" si="384"/>
        <v>112</v>
      </c>
      <c r="CV278" s="32">
        <v>16</v>
      </c>
      <c r="CW278" s="32">
        <v>54</v>
      </c>
      <c r="CX278" s="32">
        <v>37</v>
      </c>
      <c r="CY278" s="32">
        <v>5</v>
      </c>
      <c r="DC278" s="88">
        <f t="shared" si="401"/>
        <v>0</v>
      </c>
      <c r="DH278" s="32">
        <v>3</v>
      </c>
      <c r="DI278" s="32">
        <v>20</v>
      </c>
      <c r="DJ278" s="32">
        <v>16</v>
      </c>
      <c r="DK278" s="88">
        <f t="shared" si="402"/>
        <v>337</v>
      </c>
      <c r="DL278" s="32">
        <v>14</v>
      </c>
      <c r="DM278" s="32">
        <v>79</v>
      </c>
      <c r="DN278" s="32">
        <v>211</v>
      </c>
      <c r="DO278" s="32">
        <v>33</v>
      </c>
      <c r="DP278" s="32">
        <v>21</v>
      </c>
      <c r="DQ278" s="32">
        <v>27</v>
      </c>
      <c r="DR278" s="32">
        <v>30</v>
      </c>
      <c r="DS278" s="88">
        <f t="shared" si="403"/>
        <v>369</v>
      </c>
      <c r="DT278" s="32">
        <v>3</v>
      </c>
      <c r="DU278" s="32">
        <v>91</v>
      </c>
      <c r="DV278" s="32">
        <v>260</v>
      </c>
      <c r="DW278" s="32">
        <v>15</v>
      </c>
      <c r="DX278" s="32">
        <v>2</v>
      </c>
      <c r="DY278" s="32">
        <v>5</v>
      </c>
      <c r="DZ278" s="32">
        <v>8</v>
      </c>
      <c r="EA278" s="88">
        <f t="shared" si="404"/>
        <v>83</v>
      </c>
      <c r="EB278" s="32">
        <v>8</v>
      </c>
      <c r="EC278" s="32">
        <v>26</v>
      </c>
      <c r="ED278" s="32">
        <v>41</v>
      </c>
      <c r="EE278" s="32">
        <v>8</v>
      </c>
      <c r="EI278" s="88">
        <f t="shared" si="405"/>
        <v>0</v>
      </c>
      <c r="EQ278" s="88">
        <f t="shared" si="406"/>
        <v>0</v>
      </c>
      <c r="EV278" s="32">
        <v>2</v>
      </c>
      <c r="EW278" s="32">
        <v>2</v>
      </c>
      <c r="EX278" s="32">
        <v>6</v>
      </c>
      <c r="EY278" s="88">
        <f t="shared" si="407"/>
        <v>21</v>
      </c>
      <c r="EZ278" s="32">
        <v>2</v>
      </c>
      <c r="FA278" s="32">
        <v>16</v>
      </c>
      <c r="FB278" s="32">
        <v>3</v>
      </c>
      <c r="FC278" s="32">
        <v>0</v>
      </c>
      <c r="FG278" s="88">
        <f t="shared" si="408"/>
        <v>0</v>
      </c>
      <c r="FO278" s="88">
        <f t="shared" si="409"/>
        <v>0</v>
      </c>
      <c r="FW278" s="110">
        <f t="shared" si="410"/>
        <v>0</v>
      </c>
      <c r="GB278" s="110">
        <f t="shared" si="411"/>
        <v>2</v>
      </c>
      <c r="GC278" s="110">
        <f t="shared" si="412"/>
        <v>2</v>
      </c>
      <c r="GD278" s="110">
        <f t="shared" si="413"/>
        <v>6</v>
      </c>
      <c r="GE278" s="110">
        <f t="shared" si="414"/>
        <v>21</v>
      </c>
      <c r="GF278" s="110">
        <f t="shared" si="415"/>
        <v>2</v>
      </c>
      <c r="GG278" s="110">
        <f t="shared" si="416"/>
        <v>16</v>
      </c>
      <c r="GH278" s="110">
        <f t="shared" si="417"/>
        <v>3</v>
      </c>
      <c r="GI278" s="110">
        <f t="shared" si="418"/>
        <v>0</v>
      </c>
      <c r="GJ278" s="114">
        <f t="shared" si="382"/>
        <v>-6.201648901526579E-2</v>
      </c>
      <c r="GK278" s="90">
        <f t="shared" si="383"/>
        <v>6.4665127020785224E-2</v>
      </c>
      <c r="GL278" s="2" t="s">
        <v>1412</v>
      </c>
      <c r="GM278" s="2" t="s">
        <v>2000</v>
      </c>
      <c r="GN278" s="92" t="s">
        <v>1470</v>
      </c>
      <c r="GO278" s="2" t="s">
        <v>1657</v>
      </c>
      <c r="GP278" s="2" t="s">
        <v>1532</v>
      </c>
      <c r="GQ278" s="2" t="s">
        <v>2228</v>
      </c>
      <c r="GR278" s="115">
        <v>657</v>
      </c>
      <c r="GS278" s="31">
        <f t="shared" si="419"/>
        <v>26</v>
      </c>
      <c r="GT278" s="31">
        <f t="shared" si="420"/>
        <v>54</v>
      </c>
      <c r="GU278" s="31">
        <f t="shared" si="421"/>
        <v>52</v>
      </c>
      <c r="GV278" s="31">
        <f t="shared" si="422"/>
        <v>789</v>
      </c>
      <c r="GW278" s="31">
        <f t="shared" si="423"/>
        <v>568</v>
      </c>
      <c r="GX278" s="31">
        <f t="shared" si="424"/>
        <v>764</v>
      </c>
    </row>
    <row r="279" spans="1:206" ht="15.75" hidden="1" customHeight="1" x14ac:dyDescent="0.25">
      <c r="A279" s="22" t="s">
        <v>1111</v>
      </c>
      <c r="B279" s="2" t="s">
        <v>260</v>
      </c>
      <c r="C279" s="116" t="s">
        <v>262</v>
      </c>
      <c r="D279" s="35" t="s">
        <v>260</v>
      </c>
      <c r="E279" s="117">
        <v>8</v>
      </c>
      <c r="F279" s="117">
        <v>28</v>
      </c>
      <c r="G279" s="117">
        <v>68</v>
      </c>
      <c r="H279" s="117">
        <v>104</v>
      </c>
      <c r="I279" s="95">
        <v>7</v>
      </c>
      <c r="J279" s="118">
        <v>13</v>
      </c>
      <c r="K279" s="118">
        <v>32</v>
      </c>
      <c r="L279" s="118">
        <v>67</v>
      </c>
      <c r="M279" s="118">
        <v>112</v>
      </c>
      <c r="N279" s="119">
        <v>8</v>
      </c>
      <c r="O279" s="119">
        <v>1</v>
      </c>
      <c r="P279" s="120">
        <v>57</v>
      </c>
      <c r="Q279" s="120">
        <v>82</v>
      </c>
      <c r="R279" s="120">
        <v>68</v>
      </c>
      <c r="S279" s="70">
        <f t="shared" si="365"/>
        <v>0.22807017543859648</v>
      </c>
      <c r="T279" s="70">
        <f t="shared" si="366"/>
        <v>0.3902439024390244</v>
      </c>
      <c r="U279" s="70">
        <f t="shared" si="367"/>
        <v>0.50241545893719808</v>
      </c>
      <c r="V279" s="70">
        <f t="shared" si="368"/>
        <v>0.60666666666666669</v>
      </c>
      <c r="W279" s="70">
        <f t="shared" si="369"/>
        <v>0.86764705882352944</v>
      </c>
      <c r="X279" s="121">
        <v>78</v>
      </c>
      <c r="Y279" s="121">
        <v>57</v>
      </c>
      <c r="Z279" s="121">
        <v>82</v>
      </c>
      <c r="AA279" s="121">
        <v>68</v>
      </c>
      <c r="AB279" s="121">
        <v>26</v>
      </c>
      <c r="AC279" s="121">
        <v>11</v>
      </c>
      <c r="AD279" s="17">
        <v>6</v>
      </c>
      <c r="AE279" s="17">
        <v>6</v>
      </c>
      <c r="AF279" s="100">
        <v>7</v>
      </c>
      <c r="AG279" s="101">
        <v>4</v>
      </c>
      <c r="AH279" s="101">
        <v>25</v>
      </c>
      <c r="AI279" s="101">
        <v>65</v>
      </c>
      <c r="AJ279" s="101">
        <v>2</v>
      </c>
      <c r="AK279" s="101">
        <f t="shared" si="370"/>
        <v>96</v>
      </c>
      <c r="AL279" s="101">
        <f t="shared" si="371"/>
        <v>22</v>
      </c>
      <c r="AM279" s="101">
        <v>24</v>
      </c>
      <c r="AN279" s="101"/>
      <c r="AO279" s="103">
        <v>2</v>
      </c>
      <c r="AP279" s="74">
        <f t="shared" si="372"/>
        <v>7.0175438596491224E-2</v>
      </c>
      <c r="AQ279" s="74">
        <f t="shared" si="373"/>
        <v>0.3048780487804878</v>
      </c>
      <c r="AR279" s="104">
        <f t="shared" si="374"/>
        <v>0.34782608695652173</v>
      </c>
      <c r="AS279" s="104">
        <f t="shared" si="375"/>
        <v>0.45333333333333331</v>
      </c>
      <c r="AT279" s="104">
        <f t="shared" si="376"/>
        <v>0.63235294117647056</v>
      </c>
      <c r="AU279" s="105">
        <v>59</v>
      </c>
      <c r="AV279" s="105">
        <v>78</v>
      </c>
      <c r="AW279" s="105">
        <v>59</v>
      </c>
      <c r="AX279" s="100">
        <v>7</v>
      </c>
      <c r="AY279" s="106">
        <v>108</v>
      </c>
      <c r="AZ279" s="106">
        <v>10</v>
      </c>
      <c r="BA279" s="106">
        <v>23</v>
      </c>
      <c r="BB279" s="106">
        <v>72</v>
      </c>
      <c r="BC279" s="106">
        <v>3</v>
      </c>
      <c r="BD279" s="107">
        <v>17</v>
      </c>
      <c r="BE279" s="108">
        <v>2</v>
      </c>
      <c r="BF279" s="82">
        <f t="shared" si="377"/>
        <v>0.16949152542372881</v>
      </c>
      <c r="BG279" s="82">
        <f t="shared" si="378"/>
        <v>0.29487179487179488</v>
      </c>
      <c r="BH279" s="83">
        <f t="shared" si="379"/>
        <v>0.44897959183673469</v>
      </c>
      <c r="BI279" s="83">
        <f t="shared" si="380"/>
        <v>0.56934306569343063</v>
      </c>
      <c r="BJ279" s="83">
        <f t="shared" si="381"/>
        <v>0.93220338983050843</v>
      </c>
      <c r="BK279" s="2">
        <v>66</v>
      </c>
      <c r="BL279" s="2">
        <v>84</v>
      </c>
      <c r="BM279" s="2">
        <v>62</v>
      </c>
      <c r="BN279" s="2">
        <v>47</v>
      </c>
      <c r="BO279" s="2">
        <v>16</v>
      </c>
      <c r="BP279" s="2">
        <v>18</v>
      </c>
      <c r="BQ279" s="109">
        <v>5</v>
      </c>
      <c r="BR279" s="109">
        <v>7</v>
      </c>
      <c r="BS279" s="110">
        <v>6</v>
      </c>
      <c r="BT279" s="109">
        <v>9</v>
      </c>
      <c r="BU279" s="109">
        <v>31</v>
      </c>
      <c r="BV279" s="109">
        <v>71</v>
      </c>
      <c r="BW279" s="109">
        <v>3</v>
      </c>
      <c r="BX279" s="84">
        <f t="shared" si="385"/>
        <v>114</v>
      </c>
      <c r="BY279" s="111">
        <v>2</v>
      </c>
      <c r="BZ279" s="109">
        <v>16</v>
      </c>
      <c r="CA279" s="109">
        <v>3</v>
      </c>
      <c r="CB279" s="2">
        <v>3</v>
      </c>
      <c r="CC279" s="112">
        <f t="shared" si="386"/>
        <v>0.13636363636363635</v>
      </c>
      <c r="CD279" s="112">
        <f t="shared" si="387"/>
        <v>0.36904761904761907</v>
      </c>
      <c r="CE279" s="112">
        <f t="shared" si="388"/>
        <v>0.44811320754716982</v>
      </c>
      <c r="CF279" s="112">
        <f t="shared" si="389"/>
        <v>0.58904109589041098</v>
      </c>
      <c r="CG279" s="112">
        <f t="shared" si="390"/>
        <v>0.88709677419354838</v>
      </c>
      <c r="CH279" s="87">
        <f t="shared" si="391"/>
        <v>7</v>
      </c>
      <c r="CI279" s="31">
        <f t="shared" si="392"/>
        <v>4</v>
      </c>
      <c r="CJ279" s="31">
        <f t="shared" si="393"/>
        <v>0</v>
      </c>
      <c r="CK279" s="31">
        <f t="shared" si="394"/>
        <v>0</v>
      </c>
      <c r="CL279" s="31">
        <f t="shared" si="395"/>
        <v>0</v>
      </c>
      <c r="CM279" s="113">
        <f t="shared" si="396"/>
        <v>0</v>
      </c>
      <c r="CN279" s="31">
        <f t="shared" si="397"/>
        <v>0</v>
      </c>
      <c r="CO279" s="31">
        <f t="shared" si="398"/>
        <v>0</v>
      </c>
      <c r="CP279" s="31">
        <f t="shared" si="399"/>
        <v>0</v>
      </c>
      <c r="CQ279" s="31">
        <f t="shared" si="400"/>
        <v>0</v>
      </c>
      <c r="CU279" s="88">
        <f t="shared" si="384"/>
        <v>0</v>
      </c>
      <c r="DC279" s="88">
        <f t="shared" si="401"/>
        <v>0</v>
      </c>
      <c r="DH279" s="32">
        <v>1</v>
      </c>
      <c r="DI279" s="32">
        <v>2</v>
      </c>
      <c r="DJ279" s="32">
        <v>2</v>
      </c>
      <c r="DK279" s="88">
        <f t="shared" si="402"/>
        <v>38</v>
      </c>
      <c r="DL279" s="32">
        <v>7</v>
      </c>
      <c r="DM279" s="32">
        <v>13</v>
      </c>
      <c r="DN279" s="32">
        <v>17</v>
      </c>
      <c r="DO279" s="32">
        <v>1</v>
      </c>
      <c r="DP279" s="32">
        <v>4</v>
      </c>
      <c r="DQ279" s="32">
        <v>5</v>
      </c>
      <c r="DR279" s="32">
        <v>4</v>
      </c>
      <c r="DS279" s="88">
        <f t="shared" si="403"/>
        <v>76</v>
      </c>
      <c r="DT279" s="32">
        <v>2</v>
      </c>
      <c r="DU279" s="32">
        <v>18</v>
      </c>
      <c r="DV279" s="32">
        <v>54</v>
      </c>
      <c r="DW279" s="32">
        <v>2</v>
      </c>
      <c r="EA279" s="88">
        <f t="shared" si="404"/>
        <v>0</v>
      </c>
      <c r="EI279" s="88">
        <f t="shared" si="405"/>
        <v>0</v>
      </c>
      <c r="EQ279" s="88">
        <f t="shared" si="406"/>
        <v>0</v>
      </c>
      <c r="EY279" s="88">
        <f t="shared" si="407"/>
        <v>0</v>
      </c>
      <c r="FG279" s="88">
        <f t="shared" si="408"/>
        <v>0</v>
      </c>
      <c r="FO279" s="88">
        <f t="shared" si="409"/>
        <v>0</v>
      </c>
      <c r="FW279" s="110">
        <f t="shared" si="410"/>
        <v>0</v>
      </c>
      <c r="GB279" s="110">
        <f t="shared" si="411"/>
        <v>0</v>
      </c>
      <c r="GC279" s="110">
        <f t="shared" si="412"/>
        <v>0</v>
      </c>
      <c r="GD279" s="110">
        <f t="shared" si="413"/>
        <v>0</v>
      </c>
      <c r="GE279" s="110">
        <f t="shared" si="414"/>
        <v>0</v>
      </c>
      <c r="GF279" s="110">
        <f t="shared" si="415"/>
        <v>0</v>
      </c>
      <c r="GG279" s="110">
        <f t="shared" si="416"/>
        <v>0</v>
      </c>
      <c r="GH279" s="110">
        <f t="shared" si="417"/>
        <v>0</v>
      </c>
      <c r="GI279" s="110">
        <f t="shared" si="418"/>
        <v>0</v>
      </c>
      <c r="GJ279" s="114">
        <f t="shared" si="382"/>
        <v>2.2416621104428606E-2</v>
      </c>
      <c r="GK279" s="90">
        <f t="shared" si="383"/>
        <v>5.5555555555555552E-2</v>
      </c>
      <c r="GL279" s="2" t="s">
        <v>2200</v>
      </c>
      <c r="GM279" s="92" t="s">
        <v>1468</v>
      </c>
      <c r="GN279" s="92" t="s">
        <v>2248</v>
      </c>
      <c r="GO279" s="2" t="s">
        <v>1507</v>
      </c>
      <c r="GP279" s="2" t="s">
        <v>1884</v>
      </c>
      <c r="GQ279" s="2" t="s">
        <v>1432</v>
      </c>
      <c r="GR279" s="115">
        <v>76</v>
      </c>
      <c r="GS279" s="31">
        <f t="shared" si="419"/>
        <v>5</v>
      </c>
      <c r="GT279" s="31">
        <f t="shared" si="420"/>
        <v>6</v>
      </c>
      <c r="GU279" s="31">
        <f t="shared" si="421"/>
        <v>7</v>
      </c>
      <c r="GV279" s="31">
        <f t="shared" si="422"/>
        <v>114</v>
      </c>
      <c r="GW279" s="31">
        <f t="shared" si="423"/>
        <v>74</v>
      </c>
      <c r="GX279" s="31">
        <f t="shared" si="424"/>
        <v>105</v>
      </c>
    </row>
    <row r="280" spans="1:206" ht="15.75" hidden="1" customHeight="1" x14ac:dyDescent="0.25">
      <c r="A280" s="22" t="s">
        <v>1111</v>
      </c>
      <c r="B280" s="2" t="s">
        <v>260</v>
      </c>
      <c r="C280" s="116" t="s">
        <v>263</v>
      </c>
      <c r="D280" s="35" t="s">
        <v>260</v>
      </c>
      <c r="E280" s="117">
        <v>1</v>
      </c>
      <c r="F280" s="117">
        <v>27</v>
      </c>
      <c r="G280" s="117">
        <v>66</v>
      </c>
      <c r="H280" s="117">
        <v>94</v>
      </c>
      <c r="I280" s="95">
        <v>7</v>
      </c>
      <c r="J280" s="118">
        <v>13</v>
      </c>
      <c r="K280" s="118">
        <v>26</v>
      </c>
      <c r="L280" s="118">
        <v>57</v>
      </c>
      <c r="M280" s="118">
        <v>96</v>
      </c>
      <c r="N280" s="119">
        <v>7</v>
      </c>
      <c r="O280" s="119">
        <v>2</v>
      </c>
      <c r="P280" s="120">
        <v>47</v>
      </c>
      <c r="Q280" s="120">
        <v>60</v>
      </c>
      <c r="R280" s="120">
        <v>51</v>
      </c>
      <c r="S280" s="70">
        <f t="shared" si="365"/>
        <v>0.27659574468085107</v>
      </c>
      <c r="T280" s="70">
        <f t="shared" si="366"/>
        <v>0.43333333333333335</v>
      </c>
      <c r="U280" s="70">
        <f t="shared" si="367"/>
        <v>0.56329113924050633</v>
      </c>
      <c r="V280" s="70">
        <f t="shared" si="368"/>
        <v>0.68468468468468469</v>
      </c>
      <c r="W280" s="70">
        <f t="shared" si="369"/>
        <v>0.98039215686274506</v>
      </c>
      <c r="X280" s="121">
        <v>53</v>
      </c>
      <c r="Y280" s="121">
        <v>47</v>
      </c>
      <c r="Z280" s="121">
        <v>60</v>
      </c>
      <c r="AA280" s="121">
        <v>51</v>
      </c>
      <c r="AB280" s="121">
        <v>16</v>
      </c>
      <c r="AC280" s="121">
        <v>16</v>
      </c>
      <c r="AD280" s="17">
        <v>5</v>
      </c>
      <c r="AE280" s="17">
        <v>9</v>
      </c>
      <c r="AF280" s="100">
        <v>7</v>
      </c>
      <c r="AG280" s="101">
        <v>4</v>
      </c>
      <c r="AH280" s="101">
        <v>33</v>
      </c>
      <c r="AI280" s="101">
        <v>54</v>
      </c>
      <c r="AJ280" s="101">
        <v>4</v>
      </c>
      <c r="AK280" s="101">
        <f t="shared" si="370"/>
        <v>95</v>
      </c>
      <c r="AL280" s="101">
        <f t="shared" si="371"/>
        <v>12</v>
      </c>
      <c r="AM280" s="101">
        <v>16</v>
      </c>
      <c r="AN280" s="102">
        <v>3</v>
      </c>
      <c r="AO280" s="103">
        <v>4</v>
      </c>
      <c r="AP280" s="74">
        <f t="shared" si="372"/>
        <v>8.5106382978723402E-2</v>
      </c>
      <c r="AQ280" s="74">
        <f t="shared" si="373"/>
        <v>0.55000000000000004</v>
      </c>
      <c r="AR280" s="104">
        <f t="shared" si="374"/>
        <v>0.5</v>
      </c>
      <c r="AS280" s="104">
        <f t="shared" si="375"/>
        <v>0.67567567567567566</v>
      </c>
      <c r="AT280" s="104">
        <f t="shared" si="376"/>
        <v>0.82352941176470584</v>
      </c>
      <c r="AU280" s="105">
        <v>41</v>
      </c>
      <c r="AV280" s="105">
        <v>56</v>
      </c>
      <c r="AW280" s="105">
        <v>45</v>
      </c>
      <c r="AX280" s="100">
        <v>7</v>
      </c>
      <c r="AY280" s="106">
        <v>89</v>
      </c>
      <c r="AZ280" s="106">
        <v>8</v>
      </c>
      <c r="BA280" s="106">
        <v>34</v>
      </c>
      <c r="BB280" s="106">
        <v>42</v>
      </c>
      <c r="BC280" s="106">
        <v>5</v>
      </c>
      <c r="BD280" s="107">
        <v>14</v>
      </c>
      <c r="BE280" s="108">
        <v>2</v>
      </c>
      <c r="BF280" s="82">
        <f t="shared" si="377"/>
        <v>0.17777777777777778</v>
      </c>
      <c r="BG280" s="82">
        <f t="shared" si="378"/>
        <v>0.6071428571428571</v>
      </c>
      <c r="BH280" s="83">
        <f t="shared" si="379"/>
        <v>0.49295774647887325</v>
      </c>
      <c r="BI280" s="83">
        <f t="shared" si="380"/>
        <v>0.63917525773195871</v>
      </c>
      <c r="BJ280" s="83">
        <f t="shared" si="381"/>
        <v>0.68292682926829273</v>
      </c>
      <c r="BK280" s="2">
        <v>50</v>
      </c>
      <c r="BL280" s="2">
        <v>45</v>
      </c>
      <c r="BM280" s="2">
        <v>45</v>
      </c>
      <c r="BN280" s="2">
        <v>27</v>
      </c>
      <c r="BO280" s="2">
        <v>19</v>
      </c>
      <c r="BP280" s="2">
        <v>14</v>
      </c>
      <c r="BQ280" s="109">
        <v>5</v>
      </c>
      <c r="BR280" s="109">
        <v>7</v>
      </c>
      <c r="BS280" s="110">
        <v>8</v>
      </c>
      <c r="BT280" s="109">
        <v>4</v>
      </c>
      <c r="BU280" s="109">
        <v>28</v>
      </c>
      <c r="BV280" s="109">
        <v>46</v>
      </c>
      <c r="BW280" s="109">
        <v>10</v>
      </c>
      <c r="BX280" s="84">
        <f t="shared" si="385"/>
        <v>88</v>
      </c>
      <c r="BY280" s="111">
        <v>4</v>
      </c>
      <c r="BZ280" s="109">
        <v>14</v>
      </c>
      <c r="CA280" s="109">
        <v>10</v>
      </c>
      <c r="CB280" s="2">
        <v>2</v>
      </c>
      <c r="CC280" s="112">
        <f t="shared" si="386"/>
        <v>0.08</v>
      </c>
      <c r="CD280" s="112">
        <f t="shared" si="387"/>
        <v>0.62222222222222223</v>
      </c>
      <c r="CE280" s="112">
        <f t="shared" si="388"/>
        <v>0.45714285714285713</v>
      </c>
      <c r="CF280" s="112">
        <f t="shared" si="389"/>
        <v>0.66666666666666663</v>
      </c>
      <c r="CG280" s="112">
        <f t="shared" si="390"/>
        <v>0.71111111111111114</v>
      </c>
      <c r="CH280" s="87">
        <f t="shared" si="391"/>
        <v>13</v>
      </c>
      <c r="CI280" s="31">
        <f t="shared" si="392"/>
        <v>16</v>
      </c>
      <c r="CJ280" s="31">
        <f t="shared" si="393"/>
        <v>0</v>
      </c>
      <c r="CK280" s="31">
        <f t="shared" si="394"/>
        <v>0</v>
      </c>
      <c r="CL280" s="31">
        <f t="shared" si="395"/>
        <v>0</v>
      </c>
      <c r="CM280" s="113">
        <f t="shared" si="396"/>
        <v>0</v>
      </c>
      <c r="CN280" s="31">
        <f t="shared" si="397"/>
        <v>0</v>
      </c>
      <c r="CO280" s="31">
        <f t="shared" si="398"/>
        <v>0</v>
      </c>
      <c r="CP280" s="31">
        <f t="shared" si="399"/>
        <v>0</v>
      </c>
      <c r="CQ280" s="31">
        <f t="shared" si="400"/>
        <v>0</v>
      </c>
      <c r="CU280" s="88">
        <f t="shared" si="384"/>
        <v>0</v>
      </c>
      <c r="DC280" s="88">
        <f t="shared" si="401"/>
        <v>0</v>
      </c>
      <c r="DH280" s="32">
        <v>1</v>
      </c>
      <c r="DI280" s="32">
        <v>3</v>
      </c>
      <c r="DK280" s="88">
        <f t="shared" si="402"/>
        <v>40</v>
      </c>
      <c r="DL280" s="32">
        <v>3</v>
      </c>
      <c r="DM280" s="32">
        <v>12</v>
      </c>
      <c r="DN280" s="32">
        <v>21</v>
      </c>
      <c r="DO280" s="32">
        <v>4</v>
      </c>
      <c r="DP280" s="32">
        <v>4</v>
      </c>
      <c r="DQ280" s="32">
        <v>4</v>
      </c>
      <c r="DR280" s="32">
        <v>8</v>
      </c>
      <c r="DS280" s="88">
        <f t="shared" si="403"/>
        <v>48</v>
      </c>
      <c r="DT280" s="32">
        <v>1</v>
      </c>
      <c r="DU280" s="32">
        <v>16</v>
      </c>
      <c r="DV280" s="32">
        <v>25</v>
      </c>
      <c r="DW280" s="32">
        <v>6</v>
      </c>
      <c r="EA280" s="88">
        <f t="shared" si="404"/>
        <v>0</v>
      </c>
      <c r="EI280" s="88">
        <f t="shared" si="405"/>
        <v>0</v>
      </c>
      <c r="EQ280" s="88">
        <f t="shared" si="406"/>
        <v>0</v>
      </c>
      <c r="EY280" s="88">
        <f t="shared" si="407"/>
        <v>0</v>
      </c>
      <c r="FG280" s="88">
        <f t="shared" si="408"/>
        <v>0</v>
      </c>
      <c r="FO280" s="88">
        <f t="shared" si="409"/>
        <v>0</v>
      </c>
      <c r="FW280" s="110">
        <f t="shared" si="410"/>
        <v>0</v>
      </c>
      <c r="GB280" s="110">
        <f t="shared" si="411"/>
        <v>0</v>
      </c>
      <c r="GC280" s="110">
        <f t="shared" si="412"/>
        <v>0</v>
      </c>
      <c r="GD280" s="110">
        <f t="shared" si="413"/>
        <v>0</v>
      </c>
      <c r="GE280" s="110">
        <f t="shared" si="414"/>
        <v>0</v>
      </c>
      <c r="GF280" s="110">
        <f t="shared" si="415"/>
        <v>0</v>
      </c>
      <c r="GG280" s="110">
        <f t="shared" si="416"/>
        <v>0</v>
      </c>
      <c r="GH280" s="110">
        <f t="shared" si="417"/>
        <v>0</v>
      </c>
      <c r="GI280" s="110">
        <f t="shared" si="418"/>
        <v>0</v>
      </c>
      <c r="GJ280" s="114">
        <f t="shared" si="382"/>
        <v>-0.27466666666666661</v>
      </c>
      <c r="GK280" s="90">
        <f t="shared" si="383"/>
        <v>-1.1235955056179775E-2</v>
      </c>
      <c r="GL280" s="2" t="s">
        <v>1475</v>
      </c>
      <c r="GM280" s="92" t="s">
        <v>1696</v>
      </c>
      <c r="GN280" s="2" t="s">
        <v>2189</v>
      </c>
      <c r="GO280" s="2" t="s">
        <v>1935</v>
      </c>
      <c r="GP280" s="2" t="s">
        <v>1652</v>
      </c>
      <c r="GQ280" s="2" t="s">
        <v>1606</v>
      </c>
      <c r="GR280" s="115">
        <v>55</v>
      </c>
      <c r="GS280" s="31">
        <f t="shared" si="419"/>
        <v>5</v>
      </c>
      <c r="GT280" s="31">
        <f t="shared" si="420"/>
        <v>8</v>
      </c>
      <c r="GU280" s="31">
        <f t="shared" si="421"/>
        <v>7</v>
      </c>
      <c r="GV280" s="31">
        <f t="shared" si="422"/>
        <v>88</v>
      </c>
      <c r="GW280" s="31">
        <f t="shared" si="423"/>
        <v>56</v>
      </c>
      <c r="GX280" s="31">
        <f t="shared" si="424"/>
        <v>84</v>
      </c>
    </row>
    <row r="281" spans="1:206" ht="15.75" hidden="1" customHeight="1" x14ac:dyDescent="0.25">
      <c r="A281" s="22" t="s">
        <v>1111</v>
      </c>
      <c r="B281" s="2" t="s">
        <v>260</v>
      </c>
      <c r="C281" s="116" t="s">
        <v>264</v>
      </c>
      <c r="D281" s="35" t="s">
        <v>260</v>
      </c>
      <c r="E281" s="117">
        <v>8</v>
      </c>
      <c r="F281" s="117">
        <v>36</v>
      </c>
      <c r="G281" s="117">
        <v>39</v>
      </c>
      <c r="H281" s="117">
        <v>83</v>
      </c>
      <c r="I281" s="95">
        <v>6</v>
      </c>
      <c r="J281" s="118">
        <v>20</v>
      </c>
      <c r="K281" s="118">
        <v>37</v>
      </c>
      <c r="L281" s="118">
        <v>48</v>
      </c>
      <c r="M281" s="118">
        <v>105</v>
      </c>
      <c r="N281" s="119">
        <v>12</v>
      </c>
      <c r="O281" s="119">
        <v>2</v>
      </c>
      <c r="P281" s="120">
        <v>35</v>
      </c>
      <c r="Q281" s="120">
        <v>68</v>
      </c>
      <c r="R281" s="120">
        <v>35</v>
      </c>
      <c r="S281" s="70">
        <f t="shared" si="365"/>
        <v>0.5714285714285714</v>
      </c>
      <c r="T281" s="70">
        <f t="shared" si="366"/>
        <v>0.54411764705882348</v>
      </c>
      <c r="U281" s="70">
        <f t="shared" si="367"/>
        <v>0.67391304347826086</v>
      </c>
      <c r="V281" s="70">
        <f t="shared" si="368"/>
        <v>0.70873786407766992</v>
      </c>
      <c r="W281" s="70">
        <f t="shared" si="369"/>
        <v>1.0285714285714285</v>
      </c>
      <c r="X281" s="121">
        <v>60</v>
      </c>
      <c r="Y281" s="121">
        <v>35</v>
      </c>
      <c r="Z281" s="121">
        <v>68</v>
      </c>
      <c r="AA281" s="121">
        <v>35</v>
      </c>
      <c r="AB281" s="121">
        <v>13</v>
      </c>
      <c r="AC281" s="121">
        <v>21</v>
      </c>
      <c r="AD281" s="17">
        <v>4</v>
      </c>
      <c r="AE281" s="17">
        <v>6</v>
      </c>
      <c r="AF281" s="100">
        <v>6</v>
      </c>
      <c r="AG281" s="101">
        <v>7</v>
      </c>
      <c r="AH281" s="101">
        <v>47</v>
      </c>
      <c r="AI281" s="101">
        <v>41</v>
      </c>
      <c r="AJ281" s="101">
        <v>1</v>
      </c>
      <c r="AK281" s="101">
        <f t="shared" si="370"/>
        <v>96</v>
      </c>
      <c r="AL281" s="101">
        <f t="shared" si="371"/>
        <v>9</v>
      </c>
      <c r="AM281" s="101">
        <v>10</v>
      </c>
      <c r="AN281" s="102">
        <v>1</v>
      </c>
      <c r="AO281" s="103">
        <v>2</v>
      </c>
      <c r="AP281" s="74">
        <f t="shared" si="372"/>
        <v>0.2</v>
      </c>
      <c r="AQ281" s="74">
        <f t="shared" si="373"/>
        <v>0.69117647058823528</v>
      </c>
      <c r="AR281" s="104">
        <f t="shared" si="374"/>
        <v>0.62318840579710144</v>
      </c>
      <c r="AS281" s="104">
        <f t="shared" si="375"/>
        <v>0.76699029126213591</v>
      </c>
      <c r="AT281" s="104">
        <f t="shared" si="376"/>
        <v>0.91428571428571426</v>
      </c>
      <c r="AU281" s="105">
        <v>36</v>
      </c>
      <c r="AV281" s="105">
        <v>46</v>
      </c>
      <c r="AW281" s="105">
        <v>39</v>
      </c>
      <c r="AX281" s="100">
        <v>4</v>
      </c>
      <c r="AY281" s="106">
        <v>69</v>
      </c>
      <c r="AZ281" s="106">
        <v>4</v>
      </c>
      <c r="BA281" s="106">
        <v>19</v>
      </c>
      <c r="BB281" s="106">
        <v>43</v>
      </c>
      <c r="BC281" s="106">
        <v>3</v>
      </c>
      <c r="BD281" s="107">
        <v>14</v>
      </c>
      <c r="BE281" s="108">
        <v>4</v>
      </c>
      <c r="BF281" s="82">
        <f t="shared" si="377"/>
        <v>0.10256410256410256</v>
      </c>
      <c r="BG281" s="82">
        <f t="shared" si="378"/>
        <v>0.41304347826086957</v>
      </c>
      <c r="BH281" s="83">
        <f t="shared" si="379"/>
        <v>0.42975206611570249</v>
      </c>
      <c r="BI281" s="83">
        <f t="shared" si="380"/>
        <v>0.58536585365853655</v>
      </c>
      <c r="BJ281" s="83">
        <f t="shared" si="381"/>
        <v>0.80555555555555558</v>
      </c>
      <c r="BK281" s="2">
        <v>47</v>
      </c>
      <c r="BL281" s="2">
        <v>52</v>
      </c>
      <c r="BM281" s="2">
        <v>38</v>
      </c>
      <c r="BN281" s="2">
        <v>23</v>
      </c>
      <c r="BO281" s="2">
        <v>14</v>
      </c>
      <c r="BP281" s="2">
        <v>16</v>
      </c>
      <c r="BQ281" s="109">
        <v>2</v>
      </c>
      <c r="BR281" s="109">
        <v>4</v>
      </c>
      <c r="BS281" s="110">
        <v>5</v>
      </c>
      <c r="BT281" s="109">
        <v>9</v>
      </c>
      <c r="BU281" s="109">
        <v>30</v>
      </c>
      <c r="BV281" s="109">
        <v>33</v>
      </c>
      <c r="BW281" s="109">
        <v>6</v>
      </c>
      <c r="BX281" s="84">
        <f t="shared" si="385"/>
        <v>78</v>
      </c>
      <c r="BY281" s="111">
        <v>0</v>
      </c>
      <c r="BZ281" s="109">
        <v>7</v>
      </c>
      <c r="CA281" s="109">
        <v>6</v>
      </c>
      <c r="CB281" s="2">
        <v>3</v>
      </c>
      <c r="CC281" s="112">
        <f t="shared" si="386"/>
        <v>0.19148936170212766</v>
      </c>
      <c r="CD281" s="112">
        <f t="shared" si="387"/>
        <v>0.57692307692307687</v>
      </c>
      <c r="CE281" s="112">
        <f t="shared" si="388"/>
        <v>0.47445255474452552</v>
      </c>
      <c r="CF281" s="112">
        <f t="shared" si="389"/>
        <v>0.62222222222222223</v>
      </c>
      <c r="CG281" s="112">
        <f t="shared" si="390"/>
        <v>0.68421052631578949</v>
      </c>
      <c r="CH281" s="87">
        <f t="shared" si="391"/>
        <v>12</v>
      </c>
      <c r="CI281" s="31">
        <f t="shared" si="392"/>
        <v>16</v>
      </c>
      <c r="CJ281" s="31">
        <f t="shared" si="393"/>
        <v>0</v>
      </c>
      <c r="CK281" s="31">
        <f t="shared" si="394"/>
        <v>0</v>
      </c>
      <c r="CL281" s="31">
        <f t="shared" si="395"/>
        <v>0</v>
      </c>
      <c r="CM281" s="113">
        <f t="shared" si="396"/>
        <v>0</v>
      </c>
      <c r="CN281" s="31">
        <f t="shared" si="397"/>
        <v>0</v>
      </c>
      <c r="CO281" s="31">
        <f t="shared" si="398"/>
        <v>0</v>
      </c>
      <c r="CP281" s="31">
        <f t="shared" si="399"/>
        <v>0</v>
      </c>
      <c r="CQ281" s="31">
        <f t="shared" si="400"/>
        <v>0</v>
      </c>
      <c r="CU281" s="88">
        <f t="shared" si="384"/>
        <v>0</v>
      </c>
      <c r="DC281" s="88">
        <f t="shared" si="401"/>
        <v>0</v>
      </c>
      <c r="DH281" s="32">
        <v>1</v>
      </c>
      <c r="DI281" s="32">
        <v>3</v>
      </c>
      <c r="DJ281" s="32">
        <v>4</v>
      </c>
      <c r="DK281" s="88">
        <f t="shared" si="402"/>
        <v>67</v>
      </c>
      <c r="DL281" s="32">
        <v>6</v>
      </c>
      <c r="DM281" s="32">
        <v>26</v>
      </c>
      <c r="DN281" s="32">
        <v>29</v>
      </c>
      <c r="DO281" s="32">
        <v>6</v>
      </c>
      <c r="DP281" s="32">
        <v>1</v>
      </c>
      <c r="DQ281" s="32">
        <v>1</v>
      </c>
      <c r="DR281" s="32">
        <v>1</v>
      </c>
      <c r="DS281" s="88">
        <f t="shared" si="403"/>
        <v>11</v>
      </c>
      <c r="DT281" s="32">
        <v>3</v>
      </c>
      <c r="DU281" s="32">
        <v>4</v>
      </c>
      <c r="DV281" s="32">
        <v>4</v>
      </c>
      <c r="DW281" s="32">
        <v>0</v>
      </c>
      <c r="EA281" s="88">
        <f t="shared" si="404"/>
        <v>0</v>
      </c>
      <c r="EI281" s="88">
        <f t="shared" si="405"/>
        <v>0</v>
      </c>
      <c r="EQ281" s="88">
        <f t="shared" si="406"/>
        <v>0</v>
      </c>
      <c r="EY281" s="88">
        <f t="shared" si="407"/>
        <v>0</v>
      </c>
      <c r="FG281" s="88">
        <f t="shared" si="408"/>
        <v>0</v>
      </c>
      <c r="FO281" s="88">
        <f t="shared" si="409"/>
        <v>0</v>
      </c>
      <c r="FW281" s="110">
        <f t="shared" si="410"/>
        <v>0</v>
      </c>
      <c r="GB281" s="110">
        <f t="shared" si="411"/>
        <v>0</v>
      </c>
      <c r="GC281" s="110">
        <f t="shared" si="412"/>
        <v>0</v>
      </c>
      <c r="GD281" s="110">
        <f t="shared" si="413"/>
        <v>0</v>
      </c>
      <c r="GE281" s="110">
        <f t="shared" si="414"/>
        <v>0</v>
      </c>
      <c r="GF281" s="110">
        <f t="shared" si="415"/>
        <v>0</v>
      </c>
      <c r="GG281" s="110">
        <f t="shared" si="416"/>
        <v>0</v>
      </c>
      <c r="GH281" s="110">
        <f t="shared" si="417"/>
        <v>0</v>
      </c>
      <c r="GI281" s="110">
        <f t="shared" si="418"/>
        <v>0</v>
      </c>
      <c r="GJ281" s="114">
        <f t="shared" si="382"/>
        <v>-0.33479532163742681</v>
      </c>
      <c r="GK281" s="90">
        <f t="shared" si="383"/>
        <v>0.13043478260869565</v>
      </c>
      <c r="GL281" s="2" t="s">
        <v>1502</v>
      </c>
      <c r="GM281" s="2" t="s">
        <v>1505</v>
      </c>
      <c r="GN281" s="92" t="s">
        <v>1612</v>
      </c>
      <c r="GO281" s="92" t="s">
        <v>1823</v>
      </c>
      <c r="GP281" s="2" t="s">
        <v>1827</v>
      </c>
      <c r="GQ281" s="2" t="s">
        <v>2237</v>
      </c>
      <c r="GR281" s="115">
        <v>55</v>
      </c>
      <c r="GS281" s="31">
        <f t="shared" si="419"/>
        <v>2</v>
      </c>
      <c r="GT281" s="31">
        <f t="shared" si="420"/>
        <v>5</v>
      </c>
      <c r="GU281" s="31">
        <f t="shared" si="421"/>
        <v>4</v>
      </c>
      <c r="GV281" s="31">
        <f t="shared" si="422"/>
        <v>78</v>
      </c>
      <c r="GW281" s="31">
        <f t="shared" si="423"/>
        <v>39</v>
      </c>
      <c r="GX281" s="31">
        <f t="shared" si="424"/>
        <v>69</v>
      </c>
    </row>
    <row r="282" spans="1:206" ht="15.75" hidden="1" customHeight="1" x14ac:dyDescent="0.25">
      <c r="A282" s="22" t="s">
        <v>1111</v>
      </c>
      <c r="B282" s="2" t="s">
        <v>260</v>
      </c>
      <c r="C282" s="116" t="s">
        <v>265</v>
      </c>
      <c r="D282" s="35" t="s">
        <v>260</v>
      </c>
      <c r="E282" s="117">
        <v>14</v>
      </c>
      <c r="F282" s="117">
        <v>57</v>
      </c>
      <c r="G282" s="117">
        <v>55</v>
      </c>
      <c r="H282" s="117">
        <v>126</v>
      </c>
      <c r="I282" s="95">
        <v>11</v>
      </c>
      <c r="J282" s="118">
        <v>17</v>
      </c>
      <c r="K282" s="118">
        <v>59</v>
      </c>
      <c r="L282" s="118">
        <v>62</v>
      </c>
      <c r="M282" s="118">
        <v>138</v>
      </c>
      <c r="N282" s="119">
        <v>17</v>
      </c>
      <c r="O282" s="119">
        <v>4</v>
      </c>
      <c r="P282" s="120">
        <v>61</v>
      </c>
      <c r="Q282" s="120">
        <v>74</v>
      </c>
      <c r="R282" s="120">
        <v>61</v>
      </c>
      <c r="S282" s="70">
        <f t="shared" si="365"/>
        <v>0.27868852459016391</v>
      </c>
      <c r="T282" s="70">
        <f t="shared" si="366"/>
        <v>0.79729729729729726</v>
      </c>
      <c r="U282" s="70">
        <f t="shared" si="367"/>
        <v>0.61734693877551017</v>
      </c>
      <c r="V282" s="70">
        <f t="shared" si="368"/>
        <v>0.77037037037037037</v>
      </c>
      <c r="W282" s="70">
        <f t="shared" si="369"/>
        <v>0.73770491803278693</v>
      </c>
      <c r="X282" s="121">
        <v>82</v>
      </c>
      <c r="Y282" s="121">
        <v>61</v>
      </c>
      <c r="Z282" s="121">
        <v>74</v>
      </c>
      <c r="AA282" s="121">
        <v>61</v>
      </c>
      <c r="AB282" s="121">
        <v>22</v>
      </c>
      <c r="AC282" s="121">
        <v>12</v>
      </c>
      <c r="AD282" s="17">
        <v>7</v>
      </c>
      <c r="AE282" s="17">
        <v>10</v>
      </c>
      <c r="AF282" s="100">
        <v>9</v>
      </c>
      <c r="AG282" s="101">
        <v>21</v>
      </c>
      <c r="AH282" s="101">
        <v>47</v>
      </c>
      <c r="AI282" s="101">
        <v>52</v>
      </c>
      <c r="AJ282" s="101">
        <v>0</v>
      </c>
      <c r="AK282" s="101">
        <f t="shared" si="370"/>
        <v>120</v>
      </c>
      <c r="AL282" s="101">
        <f t="shared" si="371"/>
        <v>10</v>
      </c>
      <c r="AM282" s="101">
        <v>10</v>
      </c>
      <c r="AN282" s="102">
        <v>1</v>
      </c>
      <c r="AO282" s="103">
        <v>10</v>
      </c>
      <c r="AP282" s="74">
        <f t="shared" si="372"/>
        <v>0.34426229508196721</v>
      </c>
      <c r="AQ282" s="74">
        <f t="shared" si="373"/>
        <v>0.63513513513513509</v>
      </c>
      <c r="AR282" s="104">
        <f t="shared" si="374"/>
        <v>0.56122448979591832</v>
      </c>
      <c r="AS282" s="104">
        <f t="shared" si="375"/>
        <v>0.65925925925925921</v>
      </c>
      <c r="AT282" s="104">
        <f t="shared" si="376"/>
        <v>0.68852459016393441</v>
      </c>
      <c r="AU282" s="105">
        <v>55</v>
      </c>
      <c r="AV282" s="105">
        <v>81</v>
      </c>
      <c r="AW282" s="105">
        <v>66</v>
      </c>
      <c r="AX282" s="100">
        <v>10</v>
      </c>
      <c r="AY282" s="106">
        <v>134</v>
      </c>
      <c r="AZ282" s="106">
        <v>23</v>
      </c>
      <c r="BA282" s="106">
        <v>50</v>
      </c>
      <c r="BB282" s="106">
        <v>59</v>
      </c>
      <c r="BC282" s="106">
        <v>2</v>
      </c>
      <c r="BD282" s="107">
        <v>10</v>
      </c>
      <c r="BE282" s="108">
        <v>3</v>
      </c>
      <c r="BF282" s="82">
        <f t="shared" si="377"/>
        <v>0.34848484848484851</v>
      </c>
      <c r="BG282" s="82">
        <f t="shared" si="378"/>
        <v>0.61728395061728392</v>
      </c>
      <c r="BH282" s="83">
        <f t="shared" si="379"/>
        <v>0.60396039603960394</v>
      </c>
      <c r="BI282" s="83">
        <f t="shared" si="380"/>
        <v>0.7279411764705882</v>
      </c>
      <c r="BJ282" s="83">
        <f t="shared" si="381"/>
        <v>0.89090909090909087</v>
      </c>
      <c r="BK282" s="2">
        <v>62</v>
      </c>
      <c r="BL282" s="2">
        <v>66</v>
      </c>
      <c r="BM282" s="2">
        <v>61</v>
      </c>
      <c r="BN282" s="2">
        <v>44</v>
      </c>
      <c r="BO282" s="2">
        <v>19</v>
      </c>
      <c r="BP282" s="2">
        <v>18</v>
      </c>
      <c r="BQ282" s="109">
        <v>7</v>
      </c>
      <c r="BR282" s="109">
        <v>10</v>
      </c>
      <c r="BS282" s="110">
        <v>10</v>
      </c>
      <c r="BT282" s="109">
        <v>21</v>
      </c>
      <c r="BU282" s="109">
        <v>54</v>
      </c>
      <c r="BV282" s="109">
        <v>66</v>
      </c>
      <c r="BW282" s="109">
        <v>6</v>
      </c>
      <c r="BX282" s="84">
        <f t="shared" si="385"/>
        <v>147</v>
      </c>
      <c r="BY282" s="111">
        <v>4</v>
      </c>
      <c r="BZ282" s="109">
        <v>16</v>
      </c>
      <c r="CA282" s="109">
        <v>5</v>
      </c>
      <c r="CB282" s="2">
        <v>6</v>
      </c>
      <c r="CC282" s="112">
        <f t="shared" si="386"/>
        <v>0.33870967741935482</v>
      </c>
      <c r="CD282" s="112">
        <f t="shared" si="387"/>
        <v>0.81818181818181823</v>
      </c>
      <c r="CE282" s="112">
        <f t="shared" si="388"/>
        <v>0.66137566137566139</v>
      </c>
      <c r="CF282" s="112">
        <f t="shared" si="389"/>
        <v>0.81889763779527558</v>
      </c>
      <c r="CG282" s="112">
        <f t="shared" si="390"/>
        <v>0.81967213114754101</v>
      </c>
      <c r="CH282" s="87">
        <f t="shared" si="391"/>
        <v>11</v>
      </c>
      <c r="CI282" s="31">
        <f t="shared" si="392"/>
        <v>8</v>
      </c>
      <c r="CJ282" s="31">
        <f t="shared" si="393"/>
        <v>0</v>
      </c>
      <c r="CK282" s="31">
        <f t="shared" si="394"/>
        <v>0</v>
      </c>
      <c r="CL282" s="31">
        <f t="shared" si="395"/>
        <v>0</v>
      </c>
      <c r="CM282" s="113">
        <f t="shared" si="396"/>
        <v>0</v>
      </c>
      <c r="CN282" s="31">
        <f t="shared" si="397"/>
        <v>0</v>
      </c>
      <c r="CO282" s="31">
        <f t="shared" si="398"/>
        <v>0</v>
      </c>
      <c r="CP282" s="31">
        <f t="shared" si="399"/>
        <v>0</v>
      </c>
      <c r="CQ282" s="31">
        <f t="shared" si="400"/>
        <v>0</v>
      </c>
      <c r="CU282" s="88">
        <f t="shared" si="384"/>
        <v>0</v>
      </c>
      <c r="DC282" s="88">
        <f t="shared" si="401"/>
        <v>0</v>
      </c>
      <c r="DH282" s="32">
        <v>1</v>
      </c>
      <c r="DI282" s="32">
        <v>2</v>
      </c>
      <c r="DJ282" s="32">
        <v>2</v>
      </c>
      <c r="DK282" s="88">
        <f t="shared" si="402"/>
        <v>38</v>
      </c>
      <c r="DL282" s="32">
        <v>8</v>
      </c>
      <c r="DM282" s="32">
        <v>28</v>
      </c>
      <c r="DN282" s="32">
        <v>2</v>
      </c>
      <c r="DO282" s="32">
        <v>0</v>
      </c>
      <c r="DP282" s="32">
        <v>6</v>
      </c>
      <c r="DQ282" s="32">
        <v>8</v>
      </c>
      <c r="DR282" s="32">
        <v>8</v>
      </c>
      <c r="DS282" s="88">
        <f t="shared" si="403"/>
        <v>109</v>
      </c>
      <c r="DT282" s="32">
        <v>13</v>
      </c>
      <c r="DU282" s="32">
        <v>26</v>
      </c>
      <c r="DV282" s="32">
        <v>64</v>
      </c>
      <c r="DW282" s="32">
        <v>6</v>
      </c>
      <c r="EA282" s="88">
        <f t="shared" si="404"/>
        <v>0</v>
      </c>
      <c r="EI282" s="88">
        <f t="shared" si="405"/>
        <v>0</v>
      </c>
      <c r="EQ282" s="88">
        <f t="shared" si="406"/>
        <v>0</v>
      </c>
      <c r="EY282" s="88">
        <f t="shared" si="407"/>
        <v>0</v>
      </c>
      <c r="FG282" s="88">
        <f t="shared" si="408"/>
        <v>0</v>
      </c>
      <c r="FO282" s="88">
        <f t="shared" si="409"/>
        <v>0</v>
      </c>
      <c r="FW282" s="110">
        <f t="shared" si="410"/>
        <v>0</v>
      </c>
      <c r="GB282" s="110">
        <f t="shared" si="411"/>
        <v>0</v>
      </c>
      <c r="GC282" s="110">
        <f t="shared" si="412"/>
        <v>0</v>
      </c>
      <c r="GD282" s="110">
        <f t="shared" si="413"/>
        <v>0</v>
      </c>
      <c r="GE282" s="110">
        <f t="shared" si="414"/>
        <v>0</v>
      </c>
      <c r="GF282" s="110">
        <f t="shared" si="415"/>
        <v>0</v>
      </c>
      <c r="GG282" s="110">
        <f t="shared" si="416"/>
        <v>0</v>
      </c>
      <c r="GH282" s="110">
        <f t="shared" si="417"/>
        <v>0</v>
      </c>
      <c r="GI282" s="110">
        <f t="shared" si="418"/>
        <v>0</v>
      </c>
      <c r="GJ282" s="114">
        <f t="shared" si="382"/>
        <v>0.11111111111111108</v>
      </c>
      <c r="GK282" s="90">
        <f t="shared" si="383"/>
        <v>9.7014925373134331E-2</v>
      </c>
      <c r="GL282" s="2" t="s">
        <v>1365</v>
      </c>
      <c r="GM282" s="2" t="s">
        <v>1424</v>
      </c>
      <c r="GN282" s="2" t="s">
        <v>1498</v>
      </c>
      <c r="GO282" s="2" t="s">
        <v>1457</v>
      </c>
      <c r="GP282" s="92" t="s">
        <v>2021</v>
      </c>
      <c r="GQ282" s="2" t="s">
        <v>2260</v>
      </c>
      <c r="GR282" s="115">
        <v>71</v>
      </c>
      <c r="GS282" s="31">
        <f t="shared" si="419"/>
        <v>7</v>
      </c>
      <c r="GT282" s="31">
        <f t="shared" si="420"/>
        <v>10</v>
      </c>
      <c r="GU282" s="31">
        <f t="shared" si="421"/>
        <v>10</v>
      </c>
      <c r="GV282" s="31">
        <f t="shared" si="422"/>
        <v>147</v>
      </c>
      <c r="GW282" s="31">
        <f t="shared" si="423"/>
        <v>72</v>
      </c>
      <c r="GX282" s="31">
        <f t="shared" si="424"/>
        <v>126</v>
      </c>
    </row>
    <row r="283" spans="1:206" ht="15.75" hidden="1" customHeight="1" x14ac:dyDescent="0.25">
      <c r="A283" s="22" t="s">
        <v>1111</v>
      </c>
      <c r="B283" s="2" t="s">
        <v>260</v>
      </c>
      <c r="C283" s="116" t="s">
        <v>972</v>
      </c>
      <c r="D283" s="35" t="s">
        <v>260</v>
      </c>
      <c r="E283" s="117">
        <v>25</v>
      </c>
      <c r="F283" s="117">
        <v>41</v>
      </c>
      <c r="G283" s="117">
        <v>86</v>
      </c>
      <c r="H283" s="117">
        <v>152</v>
      </c>
      <c r="I283" s="95">
        <v>11</v>
      </c>
      <c r="J283" s="118">
        <v>23</v>
      </c>
      <c r="K283" s="118">
        <v>66</v>
      </c>
      <c r="L283" s="118">
        <v>96</v>
      </c>
      <c r="M283" s="118">
        <v>185</v>
      </c>
      <c r="N283" s="119">
        <v>29</v>
      </c>
      <c r="O283" s="119"/>
      <c r="P283" s="120">
        <v>118</v>
      </c>
      <c r="Q283" s="120">
        <v>115</v>
      </c>
      <c r="R283" s="120">
        <v>90</v>
      </c>
      <c r="S283" s="70">
        <f t="shared" si="365"/>
        <v>0.19491525423728814</v>
      </c>
      <c r="T283" s="70">
        <f t="shared" si="366"/>
        <v>0.57391304347826089</v>
      </c>
      <c r="U283" s="70">
        <f t="shared" si="367"/>
        <v>0.48297213622291024</v>
      </c>
      <c r="V283" s="70">
        <f t="shared" si="368"/>
        <v>0.64878048780487807</v>
      </c>
      <c r="W283" s="70">
        <f t="shared" si="369"/>
        <v>0.74444444444444446</v>
      </c>
      <c r="X283" s="121">
        <v>125</v>
      </c>
      <c r="Y283" s="121">
        <v>118</v>
      </c>
      <c r="Z283" s="121">
        <v>115</v>
      </c>
      <c r="AA283" s="121">
        <v>90</v>
      </c>
      <c r="AB283" s="121">
        <v>37</v>
      </c>
      <c r="AC283" s="121">
        <v>30</v>
      </c>
      <c r="AD283" s="17">
        <v>4</v>
      </c>
      <c r="AE283" s="17">
        <v>10</v>
      </c>
      <c r="AF283" s="100">
        <v>11</v>
      </c>
      <c r="AG283" s="101">
        <v>23</v>
      </c>
      <c r="AH283" s="101">
        <v>52</v>
      </c>
      <c r="AI283" s="101">
        <v>94</v>
      </c>
      <c r="AJ283" s="101">
        <v>1</v>
      </c>
      <c r="AK283" s="101">
        <f t="shared" si="370"/>
        <v>170</v>
      </c>
      <c r="AL283" s="101">
        <f t="shared" si="371"/>
        <v>29</v>
      </c>
      <c r="AM283" s="101">
        <v>30</v>
      </c>
      <c r="AN283" s="102">
        <v>1</v>
      </c>
      <c r="AO283" s="103">
        <v>3</v>
      </c>
      <c r="AP283" s="74">
        <f t="shared" si="372"/>
        <v>0.19491525423728814</v>
      </c>
      <c r="AQ283" s="74">
        <f t="shared" si="373"/>
        <v>0.45217391304347826</v>
      </c>
      <c r="AR283" s="104">
        <f t="shared" si="374"/>
        <v>0.43343653250773995</v>
      </c>
      <c r="AS283" s="104">
        <f t="shared" si="375"/>
        <v>0.57073170731707312</v>
      </c>
      <c r="AT283" s="104">
        <f t="shared" si="376"/>
        <v>0.72222222222222221</v>
      </c>
      <c r="AU283" s="105">
        <v>118</v>
      </c>
      <c r="AV283" s="105">
        <v>158</v>
      </c>
      <c r="AW283" s="105">
        <v>116</v>
      </c>
      <c r="AX283" s="100">
        <v>11</v>
      </c>
      <c r="AY283" s="106">
        <v>171</v>
      </c>
      <c r="AZ283" s="106">
        <v>17</v>
      </c>
      <c r="BA283" s="106">
        <v>58</v>
      </c>
      <c r="BB283" s="106">
        <v>87</v>
      </c>
      <c r="BC283" s="106">
        <v>9</v>
      </c>
      <c r="BD283" s="107">
        <v>21</v>
      </c>
      <c r="BE283" s="108">
        <v>2</v>
      </c>
      <c r="BF283" s="82">
        <f t="shared" si="377"/>
        <v>0.14655172413793102</v>
      </c>
      <c r="BG283" s="82">
        <f t="shared" si="378"/>
        <v>0.36708860759493672</v>
      </c>
      <c r="BH283" s="83">
        <f t="shared" si="379"/>
        <v>0.35969387755102039</v>
      </c>
      <c r="BI283" s="83">
        <f t="shared" si="380"/>
        <v>0.44927536231884058</v>
      </c>
      <c r="BJ283" s="83">
        <f t="shared" si="381"/>
        <v>0.55932203389830504</v>
      </c>
      <c r="BK283" s="2">
        <v>152</v>
      </c>
      <c r="BL283" s="2">
        <v>171</v>
      </c>
      <c r="BM283" s="2">
        <v>129</v>
      </c>
      <c r="BN283" s="2">
        <v>84</v>
      </c>
      <c r="BO283" s="2">
        <v>31</v>
      </c>
      <c r="BP283" s="2">
        <v>41</v>
      </c>
      <c r="BQ283" s="109">
        <v>4</v>
      </c>
      <c r="BR283" s="109">
        <v>11</v>
      </c>
      <c r="BS283" s="110">
        <v>10</v>
      </c>
      <c r="BT283" s="109">
        <v>12</v>
      </c>
      <c r="BU283" s="109">
        <v>63</v>
      </c>
      <c r="BV283" s="109">
        <v>104</v>
      </c>
      <c r="BW283" s="109">
        <v>7</v>
      </c>
      <c r="BX283" s="84">
        <f t="shared" si="385"/>
        <v>186</v>
      </c>
      <c r="BY283" s="111">
        <v>2</v>
      </c>
      <c r="BZ283" s="109">
        <v>31</v>
      </c>
      <c r="CA283" s="109">
        <v>7</v>
      </c>
      <c r="CB283" s="2">
        <v>3</v>
      </c>
      <c r="CC283" s="112">
        <f t="shared" si="386"/>
        <v>7.8947368421052627E-2</v>
      </c>
      <c r="CD283" s="112">
        <f t="shared" si="387"/>
        <v>0.36842105263157893</v>
      </c>
      <c r="CE283" s="112">
        <f t="shared" si="388"/>
        <v>0.32743362831858408</v>
      </c>
      <c r="CF283" s="112">
        <f t="shared" si="389"/>
        <v>0.45333333333333331</v>
      </c>
      <c r="CG283" s="112">
        <f t="shared" si="390"/>
        <v>0.56589147286821706</v>
      </c>
      <c r="CH283" s="87">
        <f t="shared" si="391"/>
        <v>56</v>
      </c>
      <c r="CI283" s="31">
        <f t="shared" si="392"/>
        <v>53</v>
      </c>
      <c r="CJ283" s="31">
        <f t="shared" si="393"/>
        <v>0</v>
      </c>
      <c r="CK283" s="31">
        <f t="shared" si="394"/>
        <v>0</v>
      </c>
      <c r="CL283" s="31">
        <f t="shared" si="395"/>
        <v>0</v>
      </c>
      <c r="CM283" s="113">
        <f t="shared" si="396"/>
        <v>0</v>
      </c>
      <c r="CN283" s="31">
        <f t="shared" si="397"/>
        <v>0</v>
      </c>
      <c r="CO283" s="31">
        <f t="shared" si="398"/>
        <v>0</v>
      </c>
      <c r="CP283" s="31">
        <f t="shared" si="399"/>
        <v>0</v>
      </c>
      <c r="CQ283" s="31">
        <f t="shared" si="400"/>
        <v>0</v>
      </c>
      <c r="CU283" s="88">
        <f t="shared" si="384"/>
        <v>0</v>
      </c>
      <c r="DC283" s="88">
        <f t="shared" si="401"/>
        <v>0</v>
      </c>
      <c r="DH283" s="32">
        <v>1</v>
      </c>
      <c r="DI283" s="32">
        <v>6</v>
      </c>
      <c r="DJ283" s="32">
        <v>5</v>
      </c>
      <c r="DK283" s="88">
        <f t="shared" si="402"/>
        <v>117</v>
      </c>
      <c r="DL283" s="32">
        <v>12</v>
      </c>
      <c r="DM283" s="32">
        <v>39</v>
      </c>
      <c r="DN283" s="32">
        <v>63</v>
      </c>
      <c r="DO283" s="32">
        <v>3</v>
      </c>
      <c r="DP283" s="32">
        <v>3</v>
      </c>
      <c r="DQ283" s="32">
        <v>5</v>
      </c>
      <c r="DR283" s="32">
        <v>5</v>
      </c>
      <c r="DS283" s="88">
        <f t="shared" si="403"/>
        <v>69</v>
      </c>
      <c r="DT283" s="32">
        <v>0</v>
      </c>
      <c r="DU283" s="32">
        <v>24</v>
      </c>
      <c r="DV283" s="32">
        <v>41</v>
      </c>
      <c r="DW283" s="32">
        <v>4</v>
      </c>
      <c r="EA283" s="88">
        <f t="shared" si="404"/>
        <v>0</v>
      </c>
      <c r="EI283" s="88">
        <f t="shared" si="405"/>
        <v>0</v>
      </c>
      <c r="EQ283" s="88">
        <f t="shared" si="406"/>
        <v>0</v>
      </c>
      <c r="EY283" s="88">
        <f t="shared" si="407"/>
        <v>0</v>
      </c>
      <c r="FG283" s="88">
        <f t="shared" si="408"/>
        <v>0</v>
      </c>
      <c r="FO283" s="88">
        <f t="shared" si="409"/>
        <v>0</v>
      </c>
      <c r="FW283" s="110">
        <f t="shared" si="410"/>
        <v>0</v>
      </c>
      <c r="GB283" s="110">
        <f t="shared" si="411"/>
        <v>0</v>
      </c>
      <c r="GC283" s="110">
        <f t="shared" si="412"/>
        <v>0</v>
      </c>
      <c r="GD283" s="110">
        <f t="shared" si="413"/>
        <v>0</v>
      </c>
      <c r="GE283" s="110">
        <f t="shared" si="414"/>
        <v>0</v>
      </c>
      <c r="GF283" s="110">
        <f t="shared" si="415"/>
        <v>0</v>
      </c>
      <c r="GG283" s="110">
        <f t="shared" si="416"/>
        <v>0</v>
      </c>
      <c r="GH283" s="110">
        <f t="shared" si="417"/>
        <v>0</v>
      </c>
      <c r="GI283" s="110">
        <f t="shared" si="418"/>
        <v>0</v>
      </c>
      <c r="GJ283" s="114">
        <f t="shared" si="382"/>
        <v>-0.23984727525164876</v>
      </c>
      <c r="GK283" s="90">
        <f t="shared" si="383"/>
        <v>8.771929824561403E-2</v>
      </c>
      <c r="GL283" s="2" t="s">
        <v>2122</v>
      </c>
      <c r="GM283" s="92" t="s">
        <v>2303</v>
      </c>
      <c r="GN283" s="92" t="s">
        <v>2304</v>
      </c>
      <c r="GO283" s="92" t="s">
        <v>2057</v>
      </c>
      <c r="GP283" s="92" t="s">
        <v>2305</v>
      </c>
      <c r="GQ283" s="2" t="s">
        <v>2289</v>
      </c>
      <c r="GR283" s="115">
        <v>179</v>
      </c>
      <c r="GS283" s="31">
        <f t="shared" si="419"/>
        <v>4</v>
      </c>
      <c r="GT283" s="31">
        <f t="shared" si="420"/>
        <v>10</v>
      </c>
      <c r="GU283" s="31">
        <f t="shared" si="421"/>
        <v>11</v>
      </c>
      <c r="GV283" s="31">
        <f t="shared" si="422"/>
        <v>186</v>
      </c>
      <c r="GW283" s="31">
        <f t="shared" si="423"/>
        <v>111</v>
      </c>
      <c r="GX283" s="31">
        <f t="shared" si="424"/>
        <v>174</v>
      </c>
    </row>
    <row r="284" spans="1:206" ht="15.75" hidden="1" customHeight="1" x14ac:dyDescent="0.25">
      <c r="A284" s="22" t="s">
        <v>1111</v>
      </c>
      <c r="B284" s="2" t="s">
        <v>260</v>
      </c>
      <c r="C284" s="116" t="s">
        <v>266</v>
      </c>
      <c r="D284" s="35" t="s">
        <v>260</v>
      </c>
      <c r="E284" s="117">
        <v>34</v>
      </c>
      <c r="F284" s="117">
        <v>117</v>
      </c>
      <c r="G284" s="117">
        <v>213</v>
      </c>
      <c r="H284" s="117">
        <v>364</v>
      </c>
      <c r="I284" s="95">
        <v>20</v>
      </c>
      <c r="J284" s="118">
        <v>46</v>
      </c>
      <c r="K284" s="118">
        <v>106</v>
      </c>
      <c r="L284" s="118">
        <v>244</v>
      </c>
      <c r="M284" s="118">
        <v>396</v>
      </c>
      <c r="N284" s="119">
        <v>66</v>
      </c>
      <c r="O284" s="119">
        <v>10</v>
      </c>
      <c r="P284" s="120">
        <v>234</v>
      </c>
      <c r="Q284" s="120">
        <v>307</v>
      </c>
      <c r="R284" s="120">
        <v>234</v>
      </c>
      <c r="S284" s="70">
        <f t="shared" si="365"/>
        <v>0.19658119658119658</v>
      </c>
      <c r="T284" s="70">
        <f t="shared" si="366"/>
        <v>0.34527687296416937</v>
      </c>
      <c r="U284" s="70">
        <f t="shared" si="367"/>
        <v>0.4258064516129032</v>
      </c>
      <c r="V284" s="70">
        <f t="shared" si="368"/>
        <v>0.52495378927911274</v>
      </c>
      <c r="W284" s="70">
        <f t="shared" si="369"/>
        <v>0.76068376068376065</v>
      </c>
      <c r="X284" s="121">
        <v>295</v>
      </c>
      <c r="Y284" s="121">
        <v>234</v>
      </c>
      <c r="Z284" s="121">
        <v>307</v>
      </c>
      <c r="AA284" s="121">
        <v>234</v>
      </c>
      <c r="AB284" s="121">
        <v>66</v>
      </c>
      <c r="AC284" s="121">
        <v>73</v>
      </c>
      <c r="AD284" s="17">
        <v>11</v>
      </c>
      <c r="AE284" s="17">
        <v>19</v>
      </c>
      <c r="AF284" s="100">
        <v>22</v>
      </c>
      <c r="AG284" s="101">
        <v>35</v>
      </c>
      <c r="AH284" s="101">
        <v>117</v>
      </c>
      <c r="AI284" s="101">
        <v>192</v>
      </c>
      <c r="AJ284" s="101">
        <v>6</v>
      </c>
      <c r="AK284" s="101">
        <f t="shared" si="370"/>
        <v>350</v>
      </c>
      <c r="AL284" s="101">
        <f t="shared" si="371"/>
        <v>47</v>
      </c>
      <c r="AM284" s="101">
        <v>53</v>
      </c>
      <c r="AN284" s="102">
        <v>4</v>
      </c>
      <c r="AO284" s="103">
        <v>10</v>
      </c>
      <c r="AP284" s="74">
        <f t="shared" si="372"/>
        <v>0.14957264957264957</v>
      </c>
      <c r="AQ284" s="74">
        <f t="shared" si="373"/>
        <v>0.38110749185667753</v>
      </c>
      <c r="AR284" s="104">
        <f t="shared" si="374"/>
        <v>0.38322580645161292</v>
      </c>
      <c r="AS284" s="104">
        <f t="shared" si="375"/>
        <v>0.48428835489833644</v>
      </c>
      <c r="AT284" s="104">
        <f t="shared" si="376"/>
        <v>0.61965811965811968</v>
      </c>
      <c r="AU284" s="105">
        <v>239</v>
      </c>
      <c r="AV284" s="105">
        <v>312</v>
      </c>
      <c r="AW284" s="105">
        <v>236</v>
      </c>
      <c r="AX284" s="100">
        <v>21</v>
      </c>
      <c r="AY284" s="106">
        <v>374</v>
      </c>
      <c r="AZ284" s="106">
        <v>31</v>
      </c>
      <c r="BA284" s="106">
        <v>117</v>
      </c>
      <c r="BB284" s="106">
        <v>216</v>
      </c>
      <c r="BC284" s="106">
        <v>10</v>
      </c>
      <c r="BD284" s="107">
        <v>54</v>
      </c>
      <c r="BE284" s="108">
        <v>12</v>
      </c>
      <c r="BF284" s="82">
        <f t="shared" si="377"/>
        <v>0.13135593220338984</v>
      </c>
      <c r="BG284" s="82">
        <f t="shared" si="378"/>
        <v>0.375</v>
      </c>
      <c r="BH284" s="83">
        <f t="shared" si="379"/>
        <v>0.39390088945362134</v>
      </c>
      <c r="BI284" s="83">
        <f t="shared" si="380"/>
        <v>0.50635208711433755</v>
      </c>
      <c r="BJ284" s="83">
        <f t="shared" si="381"/>
        <v>0.67782426778242677</v>
      </c>
      <c r="BK284" s="2">
        <v>244</v>
      </c>
      <c r="BL284" s="2">
        <v>351</v>
      </c>
      <c r="BM284" s="2">
        <v>210</v>
      </c>
      <c r="BN284" s="2">
        <v>149</v>
      </c>
      <c r="BO284" s="2">
        <v>90</v>
      </c>
      <c r="BP284" s="2">
        <v>74</v>
      </c>
      <c r="BQ284" s="109">
        <v>12</v>
      </c>
      <c r="BR284" s="109">
        <v>26</v>
      </c>
      <c r="BS284" s="110">
        <v>22</v>
      </c>
      <c r="BT284" s="109">
        <v>51</v>
      </c>
      <c r="BU284" s="109">
        <v>154</v>
      </c>
      <c r="BV284" s="109">
        <v>252</v>
      </c>
      <c r="BW284" s="109">
        <v>15</v>
      </c>
      <c r="BX284" s="84">
        <f t="shared" si="385"/>
        <v>472</v>
      </c>
      <c r="BY284" s="111">
        <v>4</v>
      </c>
      <c r="BZ284" s="109">
        <v>55</v>
      </c>
      <c r="CA284" s="109">
        <v>15</v>
      </c>
      <c r="CB284" s="2">
        <v>11</v>
      </c>
      <c r="CC284" s="112">
        <f t="shared" si="386"/>
        <v>0.20901639344262296</v>
      </c>
      <c r="CD284" s="112">
        <f t="shared" si="387"/>
        <v>0.43874643874643876</v>
      </c>
      <c r="CE284" s="112">
        <f t="shared" si="388"/>
        <v>0.49937888198757763</v>
      </c>
      <c r="CF284" s="112">
        <f t="shared" si="389"/>
        <v>0.62566844919786091</v>
      </c>
      <c r="CG284" s="112">
        <f t="shared" si="390"/>
        <v>0.93809523809523809</v>
      </c>
      <c r="CH284" s="87">
        <f t="shared" si="391"/>
        <v>13</v>
      </c>
      <c r="CI284" s="31">
        <f t="shared" si="392"/>
        <v>37</v>
      </c>
      <c r="CJ284" s="31">
        <f t="shared" si="393"/>
        <v>0</v>
      </c>
      <c r="CK284" s="31">
        <f t="shared" si="394"/>
        <v>0</v>
      </c>
      <c r="CL284" s="31">
        <f t="shared" si="395"/>
        <v>0</v>
      </c>
      <c r="CM284" s="113">
        <f t="shared" si="396"/>
        <v>0</v>
      </c>
      <c r="CN284" s="31">
        <f t="shared" si="397"/>
        <v>0</v>
      </c>
      <c r="CO284" s="31">
        <f t="shared" si="398"/>
        <v>0</v>
      </c>
      <c r="CP284" s="31">
        <f t="shared" si="399"/>
        <v>0</v>
      </c>
      <c r="CQ284" s="31">
        <f t="shared" si="400"/>
        <v>0</v>
      </c>
      <c r="CU284" s="88">
        <f t="shared" si="384"/>
        <v>0</v>
      </c>
      <c r="DC284" s="88">
        <f t="shared" si="401"/>
        <v>0</v>
      </c>
      <c r="DH284" s="32">
        <v>1</v>
      </c>
      <c r="DI284" s="32">
        <v>9</v>
      </c>
      <c r="DJ284" s="32">
        <v>6</v>
      </c>
      <c r="DK284" s="88">
        <f t="shared" si="402"/>
        <v>173</v>
      </c>
      <c r="DL284" s="32">
        <v>36</v>
      </c>
      <c r="DM284" s="32">
        <v>73</v>
      </c>
      <c r="DN284" s="32">
        <v>60</v>
      </c>
      <c r="DO284" s="32">
        <v>4</v>
      </c>
      <c r="DP284" s="32">
        <v>9</v>
      </c>
      <c r="DQ284" s="32">
        <v>15</v>
      </c>
      <c r="DR284" s="32">
        <v>14</v>
      </c>
      <c r="DS284" s="88">
        <f t="shared" si="403"/>
        <v>274</v>
      </c>
      <c r="DT284" s="32">
        <v>13</v>
      </c>
      <c r="DU284" s="32">
        <v>64</v>
      </c>
      <c r="DV284" s="32">
        <v>186</v>
      </c>
      <c r="DW284" s="32">
        <v>11</v>
      </c>
      <c r="DX284" s="32">
        <v>1</v>
      </c>
      <c r="DY284" s="32">
        <v>1</v>
      </c>
      <c r="DZ284" s="32">
        <v>1</v>
      </c>
      <c r="EA284" s="88">
        <f t="shared" si="404"/>
        <v>17</v>
      </c>
      <c r="EB284" s="32">
        <v>2</v>
      </c>
      <c r="EC284" s="32">
        <v>11</v>
      </c>
      <c r="ED284" s="32">
        <v>4</v>
      </c>
      <c r="EI284" s="88">
        <f t="shared" si="405"/>
        <v>0</v>
      </c>
      <c r="EQ284" s="88">
        <f t="shared" si="406"/>
        <v>0</v>
      </c>
      <c r="EV284" s="32">
        <v>1</v>
      </c>
      <c r="EW284" s="32">
        <v>1</v>
      </c>
      <c r="EX284" s="32">
        <v>1</v>
      </c>
      <c r="EY284" s="88">
        <f t="shared" si="407"/>
        <v>8</v>
      </c>
      <c r="EZ284" s="32">
        <v>0</v>
      </c>
      <c r="FA284" s="32">
        <v>6</v>
      </c>
      <c r="FB284" s="32">
        <v>2</v>
      </c>
      <c r="FC284" s="32">
        <v>0</v>
      </c>
      <c r="FG284" s="88">
        <f t="shared" si="408"/>
        <v>0</v>
      </c>
      <c r="FO284" s="88">
        <f t="shared" si="409"/>
        <v>0</v>
      </c>
      <c r="FW284" s="110">
        <f t="shared" si="410"/>
        <v>0</v>
      </c>
      <c r="GB284" s="110">
        <f t="shared" si="411"/>
        <v>1</v>
      </c>
      <c r="GC284" s="110">
        <f t="shared" si="412"/>
        <v>1</v>
      </c>
      <c r="GD284" s="110">
        <f t="shared" si="413"/>
        <v>1</v>
      </c>
      <c r="GE284" s="110">
        <f t="shared" si="414"/>
        <v>8</v>
      </c>
      <c r="GF284" s="110">
        <f t="shared" si="415"/>
        <v>0</v>
      </c>
      <c r="GG284" s="110">
        <f t="shared" si="416"/>
        <v>6</v>
      </c>
      <c r="GH284" s="110">
        <f t="shared" si="417"/>
        <v>2</v>
      </c>
      <c r="GI284" s="110">
        <f t="shared" si="418"/>
        <v>0</v>
      </c>
      <c r="GJ284" s="114">
        <f t="shared" si="382"/>
        <v>0.23322632423756026</v>
      </c>
      <c r="GK284" s="90">
        <f t="shared" si="383"/>
        <v>0.26203208556149732</v>
      </c>
      <c r="GL284" s="92" t="s">
        <v>1783</v>
      </c>
      <c r="GM284" s="2" t="s">
        <v>1851</v>
      </c>
      <c r="GN284" s="92" t="s">
        <v>1852</v>
      </c>
      <c r="GO284" s="2" t="s">
        <v>1550</v>
      </c>
      <c r="GP284" s="92" t="s">
        <v>1654</v>
      </c>
      <c r="GQ284" s="2" t="s">
        <v>1853</v>
      </c>
      <c r="GR284" s="115">
        <v>342</v>
      </c>
      <c r="GS284" s="31">
        <f t="shared" si="419"/>
        <v>11</v>
      </c>
      <c r="GT284" s="31">
        <f t="shared" si="420"/>
        <v>21</v>
      </c>
      <c r="GU284" s="31">
        <f t="shared" si="421"/>
        <v>25</v>
      </c>
      <c r="GV284" s="31">
        <f t="shared" si="422"/>
        <v>464</v>
      </c>
      <c r="GW284" s="31">
        <f t="shared" si="423"/>
        <v>265</v>
      </c>
      <c r="GX284" s="31">
        <f t="shared" si="424"/>
        <v>413</v>
      </c>
    </row>
    <row r="285" spans="1:206" ht="15.75" hidden="1" customHeight="1" x14ac:dyDescent="0.25">
      <c r="A285" s="22" t="s">
        <v>1111</v>
      </c>
      <c r="B285" s="2" t="s">
        <v>260</v>
      </c>
      <c r="C285" s="116" t="s">
        <v>267</v>
      </c>
      <c r="D285" s="35" t="s">
        <v>260</v>
      </c>
      <c r="E285" s="117">
        <v>14</v>
      </c>
      <c r="F285" s="117">
        <v>77</v>
      </c>
      <c r="G285" s="117">
        <v>156</v>
      </c>
      <c r="H285" s="117">
        <v>247</v>
      </c>
      <c r="I285" s="95">
        <v>19</v>
      </c>
      <c r="J285" s="118">
        <v>33</v>
      </c>
      <c r="K285" s="118">
        <v>88</v>
      </c>
      <c r="L285" s="118">
        <v>159</v>
      </c>
      <c r="M285" s="118">
        <v>280</v>
      </c>
      <c r="N285" s="119">
        <v>49</v>
      </c>
      <c r="O285" s="119">
        <v>3</v>
      </c>
      <c r="P285" s="120">
        <v>131</v>
      </c>
      <c r="Q285" s="120">
        <v>183</v>
      </c>
      <c r="R285" s="120">
        <v>135</v>
      </c>
      <c r="S285" s="70">
        <f t="shared" si="365"/>
        <v>0.25190839694656486</v>
      </c>
      <c r="T285" s="70">
        <f t="shared" si="366"/>
        <v>0.48087431693989069</v>
      </c>
      <c r="U285" s="70">
        <f t="shared" si="367"/>
        <v>0.51447661469933181</v>
      </c>
      <c r="V285" s="70">
        <f t="shared" si="368"/>
        <v>0.62264150943396224</v>
      </c>
      <c r="W285" s="70">
        <f t="shared" si="369"/>
        <v>0.81481481481481477</v>
      </c>
      <c r="X285" s="121">
        <v>170</v>
      </c>
      <c r="Y285" s="121">
        <v>131</v>
      </c>
      <c r="Z285" s="121">
        <v>183</v>
      </c>
      <c r="AA285" s="121">
        <v>135</v>
      </c>
      <c r="AB285" s="121">
        <v>48</v>
      </c>
      <c r="AC285" s="121">
        <v>43</v>
      </c>
      <c r="AD285" s="17">
        <v>10</v>
      </c>
      <c r="AE285" s="17">
        <v>17</v>
      </c>
      <c r="AF285" s="100">
        <v>18</v>
      </c>
      <c r="AG285" s="101">
        <v>42</v>
      </c>
      <c r="AH285" s="101">
        <v>102</v>
      </c>
      <c r="AI285" s="101">
        <v>161</v>
      </c>
      <c r="AJ285" s="101">
        <v>16</v>
      </c>
      <c r="AK285" s="101">
        <f t="shared" si="370"/>
        <v>321</v>
      </c>
      <c r="AL285" s="101">
        <f t="shared" si="371"/>
        <v>44</v>
      </c>
      <c r="AM285" s="101">
        <v>60</v>
      </c>
      <c r="AN285" s="102">
        <v>1</v>
      </c>
      <c r="AO285" s="103">
        <v>4</v>
      </c>
      <c r="AP285" s="74">
        <f t="shared" si="372"/>
        <v>0.32061068702290074</v>
      </c>
      <c r="AQ285" s="74">
        <f t="shared" si="373"/>
        <v>0.55737704918032782</v>
      </c>
      <c r="AR285" s="104">
        <f t="shared" si="374"/>
        <v>0.58129175946547884</v>
      </c>
      <c r="AS285" s="104">
        <f t="shared" si="375"/>
        <v>0.68867924528301883</v>
      </c>
      <c r="AT285" s="104">
        <f t="shared" si="376"/>
        <v>0.8666666666666667</v>
      </c>
      <c r="AU285" s="105">
        <v>144</v>
      </c>
      <c r="AV285" s="105">
        <v>178</v>
      </c>
      <c r="AW285" s="105">
        <v>121</v>
      </c>
      <c r="AX285" s="100">
        <v>18</v>
      </c>
      <c r="AY285" s="106">
        <v>291</v>
      </c>
      <c r="AZ285" s="106">
        <v>19</v>
      </c>
      <c r="BA285" s="106">
        <v>106</v>
      </c>
      <c r="BB285" s="106">
        <v>152</v>
      </c>
      <c r="BC285" s="106">
        <v>14</v>
      </c>
      <c r="BD285" s="107">
        <v>40</v>
      </c>
      <c r="BE285" s="108">
        <v>2</v>
      </c>
      <c r="BF285" s="82">
        <f t="shared" si="377"/>
        <v>0.15702479338842976</v>
      </c>
      <c r="BG285" s="82">
        <f t="shared" si="378"/>
        <v>0.5955056179775281</v>
      </c>
      <c r="BH285" s="83">
        <f t="shared" si="379"/>
        <v>0.53498871331828446</v>
      </c>
      <c r="BI285" s="83">
        <f t="shared" si="380"/>
        <v>0.67701863354037262</v>
      </c>
      <c r="BJ285" s="83">
        <f t="shared" si="381"/>
        <v>0.77777777777777779</v>
      </c>
      <c r="BK285" s="2">
        <v>128</v>
      </c>
      <c r="BL285" s="2">
        <v>188</v>
      </c>
      <c r="BM285" s="2">
        <v>137</v>
      </c>
      <c r="BN285" s="2">
        <v>84</v>
      </c>
      <c r="BO285" s="2">
        <v>37</v>
      </c>
      <c r="BP285" s="2">
        <v>44</v>
      </c>
      <c r="BQ285" s="109">
        <v>10</v>
      </c>
      <c r="BR285" s="109">
        <v>18</v>
      </c>
      <c r="BS285" s="110">
        <v>17</v>
      </c>
      <c r="BT285" s="109">
        <v>35</v>
      </c>
      <c r="BU285" s="109">
        <v>96</v>
      </c>
      <c r="BV285" s="109">
        <v>160</v>
      </c>
      <c r="BW285" s="109">
        <v>18</v>
      </c>
      <c r="BX285" s="84">
        <f t="shared" si="385"/>
        <v>309</v>
      </c>
      <c r="BY285" s="111">
        <v>2</v>
      </c>
      <c r="BZ285" s="109">
        <v>28</v>
      </c>
      <c r="CA285" s="109">
        <v>18</v>
      </c>
      <c r="CB285" s="2">
        <v>2</v>
      </c>
      <c r="CC285" s="112">
        <f t="shared" si="386"/>
        <v>0.2734375</v>
      </c>
      <c r="CD285" s="112">
        <f t="shared" si="387"/>
        <v>0.51063829787234039</v>
      </c>
      <c r="CE285" s="112">
        <f t="shared" si="388"/>
        <v>0.58057395143487855</v>
      </c>
      <c r="CF285" s="112">
        <f t="shared" si="389"/>
        <v>0.70153846153846156</v>
      </c>
      <c r="CG285" s="112">
        <f t="shared" si="390"/>
        <v>0.96350364963503654</v>
      </c>
      <c r="CH285" s="87">
        <f t="shared" si="391"/>
        <v>5</v>
      </c>
      <c r="CI285" s="31">
        <f t="shared" si="392"/>
        <v>12</v>
      </c>
      <c r="CJ285" s="31">
        <f t="shared" si="393"/>
        <v>0</v>
      </c>
      <c r="CK285" s="31">
        <f t="shared" si="394"/>
        <v>0</v>
      </c>
      <c r="CL285" s="31">
        <f t="shared" si="395"/>
        <v>0</v>
      </c>
      <c r="CM285" s="113">
        <f t="shared" si="396"/>
        <v>0</v>
      </c>
      <c r="CN285" s="31">
        <f t="shared" si="397"/>
        <v>0</v>
      </c>
      <c r="CO285" s="31">
        <f t="shared" si="398"/>
        <v>0</v>
      </c>
      <c r="CP285" s="31">
        <f t="shared" si="399"/>
        <v>0</v>
      </c>
      <c r="CQ285" s="31">
        <f t="shared" si="400"/>
        <v>0</v>
      </c>
      <c r="CU285" s="88">
        <f t="shared" si="384"/>
        <v>0</v>
      </c>
      <c r="DC285" s="88">
        <f t="shared" si="401"/>
        <v>0</v>
      </c>
      <c r="DH285" s="32">
        <v>3</v>
      </c>
      <c r="DI285" s="32">
        <v>10</v>
      </c>
      <c r="DJ285" s="32">
        <v>10</v>
      </c>
      <c r="DK285" s="88">
        <f t="shared" si="402"/>
        <v>194</v>
      </c>
      <c r="DL285" s="32">
        <v>29</v>
      </c>
      <c r="DM285" s="32">
        <v>69</v>
      </c>
      <c r="DN285" s="32">
        <v>89</v>
      </c>
      <c r="DO285" s="32">
        <v>7</v>
      </c>
      <c r="DP285" s="32">
        <v>7</v>
      </c>
      <c r="DQ285" s="32">
        <v>8</v>
      </c>
      <c r="DR285" s="32">
        <v>7</v>
      </c>
      <c r="DS285" s="88">
        <f t="shared" si="403"/>
        <v>115</v>
      </c>
      <c r="DT285" s="32">
        <v>6</v>
      </c>
      <c r="DU285" s="32">
        <v>27</v>
      </c>
      <c r="DV285" s="32">
        <v>71</v>
      </c>
      <c r="DW285" s="32">
        <v>11</v>
      </c>
      <c r="EA285" s="88">
        <f t="shared" si="404"/>
        <v>0</v>
      </c>
      <c r="EI285" s="88">
        <f t="shared" si="405"/>
        <v>0</v>
      </c>
      <c r="EQ285" s="88">
        <f t="shared" si="406"/>
        <v>0</v>
      </c>
      <c r="EY285" s="88">
        <f t="shared" si="407"/>
        <v>0</v>
      </c>
      <c r="FG285" s="88">
        <f t="shared" si="408"/>
        <v>0</v>
      </c>
      <c r="FO285" s="88">
        <f t="shared" si="409"/>
        <v>0</v>
      </c>
      <c r="FW285" s="110">
        <f t="shared" si="410"/>
        <v>0</v>
      </c>
      <c r="GB285" s="110">
        <f t="shared" si="411"/>
        <v>0</v>
      </c>
      <c r="GC285" s="110">
        <f t="shared" si="412"/>
        <v>0</v>
      </c>
      <c r="GD285" s="110">
        <f t="shared" si="413"/>
        <v>0</v>
      </c>
      <c r="GE285" s="110">
        <f t="shared" si="414"/>
        <v>0</v>
      </c>
      <c r="GF285" s="110">
        <f t="shared" si="415"/>
        <v>0</v>
      </c>
      <c r="GG285" s="110">
        <f t="shared" si="416"/>
        <v>0</v>
      </c>
      <c r="GH285" s="110">
        <f t="shared" si="417"/>
        <v>0</v>
      </c>
      <c r="GI285" s="110">
        <f t="shared" si="418"/>
        <v>0</v>
      </c>
      <c r="GJ285" s="114">
        <f t="shared" si="382"/>
        <v>0.18248175182481763</v>
      </c>
      <c r="GK285" s="90">
        <f t="shared" si="383"/>
        <v>6.1855670103092786E-2</v>
      </c>
      <c r="GL285" s="92" t="s">
        <v>1752</v>
      </c>
      <c r="GM285" s="92" t="s">
        <v>1486</v>
      </c>
      <c r="GN285" s="2" t="s">
        <v>1455</v>
      </c>
      <c r="GO285" s="92" t="s">
        <v>1618</v>
      </c>
      <c r="GP285" s="2" t="s">
        <v>1573</v>
      </c>
      <c r="GQ285" s="2" t="s">
        <v>2222</v>
      </c>
      <c r="GR285" s="115">
        <v>185</v>
      </c>
      <c r="GS285" s="31">
        <f t="shared" si="419"/>
        <v>10</v>
      </c>
      <c r="GT285" s="31">
        <f t="shared" si="420"/>
        <v>17</v>
      </c>
      <c r="GU285" s="31">
        <f t="shared" si="421"/>
        <v>18</v>
      </c>
      <c r="GV285" s="31">
        <f t="shared" si="422"/>
        <v>309</v>
      </c>
      <c r="GW285" s="31">
        <f t="shared" si="423"/>
        <v>178</v>
      </c>
      <c r="GX285" s="31">
        <f t="shared" si="424"/>
        <v>274</v>
      </c>
    </row>
    <row r="286" spans="1:206" ht="15.75" hidden="1" customHeight="1" x14ac:dyDescent="0.25">
      <c r="A286" s="22" t="s">
        <v>1111</v>
      </c>
      <c r="B286" s="2" t="s">
        <v>260</v>
      </c>
      <c r="C286" s="116" t="s">
        <v>268</v>
      </c>
      <c r="D286" s="35" t="s">
        <v>260</v>
      </c>
      <c r="E286" s="117">
        <v>5</v>
      </c>
      <c r="F286" s="117">
        <v>57</v>
      </c>
      <c r="G286" s="117">
        <v>98</v>
      </c>
      <c r="H286" s="117">
        <v>160</v>
      </c>
      <c r="I286" s="95">
        <v>12</v>
      </c>
      <c r="J286" s="118">
        <v>13</v>
      </c>
      <c r="K286" s="118">
        <v>74</v>
      </c>
      <c r="L286" s="118">
        <v>82</v>
      </c>
      <c r="M286" s="118">
        <v>169</v>
      </c>
      <c r="N286" s="119">
        <v>16</v>
      </c>
      <c r="O286" s="119">
        <v>27</v>
      </c>
      <c r="P286" s="120">
        <v>116</v>
      </c>
      <c r="Q286" s="120">
        <v>187</v>
      </c>
      <c r="R286" s="120">
        <v>145</v>
      </c>
      <c r="S286" s="70">
        <f t="shared" si="365"/>
        <v>0.11206896551724138</v>
      </c>
      <c r="T286" s="70">
        <f t="shared" si="366"/>
        <v>0.39572192513368987</v>
      </c>
      <c r="U286" s="70">
        <f t="shared" si="367"/>
        <v>0.34151785714285715</v>
      </c>
      <c r="V286" s="70">
        <f t="shared" si="368"/>
        <v>0.42168674698795183</v>
      </c>
      <c r="W286" s="70">
        <f t="shared" si="369"/>
        <v>0.45517241379310347</v>
      </c>
      <c r="X286" s="121">
        <v>174</v>
      </c>
      <c r="Y286" s="121">
        <v>116</v>
      </c>
      <c r="Z286" s="121">
        <v>187</v>
      </c>
      <c r="AA286" s="121">
        <v>145</v>
      </c>
      <c r="AB286" s="121">
        <v>47</v>
      </c>
      <c r="AC286" s="121">
        <v>36</v>
      </c>
      <c r="AD286" s="17">
        <v>9</v>
      </c>
      <c r="AE286" s="17">
        <v>12</v>
      </c>
      <c r="AF286" s="100">
        <v>14</v>
      </c>
      <c r="AG286" s="101">
        <v>24</v>
      </c>
      <c r="AH286" s="101">
        <v>92</v>
      </c>
      <c r="AI286" s="101">
        <v>94</v>
      </c>
      <c r="AJ286" s="101">
        <v>2</v>
      </c>
      <c r="AK286" s="101">
        <f t="shared" si="370"/>
        <v>212</v>
      </c>
      <c r="AL286" s="101">
        <f t="shared" si="371"/>
        <v>13</v>
      </c>
      <c r="AM286" s="101">
        <v>15</v>
      </c>
      <c r="AN286" s="102">
        <v>23</v>
      </c>
      <c r="AO286" s="103">
        <v>35</v>
      </c>
      <c r="AP286" s="74">
        <f t="shared" si="372"/>
        <v>0.20689655172413793</v>
      </c>
      <c r="AQ286" s="74">
        <f t="shared" si="373"/>
        <v>0.49197860962566847</v>
      </c>
      <c r="AR286" s="104">
        <f t="shared" si="374"/>
        <v>0.43973214285714285</v>
      </c>
      <c r="AS286" s="104">
        <f t="shared" si="375"/>
        <v>0.52108433734939763</v>
      </c>
      <c r="AT286" s="104">
        <f t="shared" si="376"/>
        <v>0.55862068965517242</v>
      </c>
      <c r="AU286" s="105">
        <v>117</v>
      </c>
      <c r="AV286" s="105">
        <v>148</v>
      </c>
      <c r="AW286" s="105">
        <v>120</v>
      </c>
      <c r="AX286" s="100">
        <v>13</v>
      </c>
      <c r="AY286" s="106">
        <v>202</v>
      </c>
      <c r="AZ286" s="106">
        <v>12</v>
      </c>
      <c r="BA286" s="106">
        <v>76</v>
      </c>
      <c r="BB286" s="106">
        <v>111</v>
      </c>
      <c r="BC286" s="106">
        <v>3</v>
      </c>
      <c r="BD286" s="107">
        <v>16</v>
      </c>
      <c r="BE286" s="108">
        <v>13</v>
      </c>
      <c r="BF286" s="82">
        <f t="shared" si="377"/>
        <v>0.1</v>
      </c>
      <c r="BG286" s="82">
        <f t="shared" si="378"/>
        <v>0.51351351351351349</v>
      </c>
      <c r="BH286" s="83">
        <f t="shared" si="379"/>
        <v>0.47532467532467532</v>
      </c>
      <c r="BI286" s="83">
        <f t="shared" si="380"/>
        <v>0.6452830188679245</v>
      </c>
      <c r="BJ286" s="83">
        <f t="shared" si="381"/>
        <v>0.81196581196581197</v>
      </c>
      <c r="BK286" s="2">
        <v>115</v>
      </c>
      <c r="BL286" s="2">
        <v>156</v>
      </c>
      <c r="BM286" s="2">
        <v>123</v>
      </c>
      <c r="BN286" s="2">
        <v>86</v>
      </c>
      <c r="BO286" s="2">
        <v>34</v>
      </c>
      <c r="BP286" s="2">
        <v>38</v>
      </c>
      <c r="BQ286" s="109">
        <v>8</v>
      </c>
      <c r="BR286" s="109">
        <v>13</v>
      </c>
      <c r="BS286" s="110">
        <v>12</v>
      </c>
      <c r="BT286" s="109">
        <v>6</v>
      </c>
      <c r="BU286" s="109">
        <v>77</v>
      </c>
      <c r="BV286" s="109">
        <v>110</v>
      </c>
      <c r="BW286" s="109">
        <v>1</v>
      </c>
      <c r="BX286" s="84">
        <f t="shared" si="385"/>
        <v>194</v>
      </c>
      <c r="BY286" s="111">
        <v>5</v>
      </c>
      <c r="BZ286" s="109">
        <v>14</v>
      </c>
      <c r="CA286" s="109">
        <v>1</v>
      </c>
      <c r="CB286" s="2">
        <v>17</v>
      </c>
      <c r="CC286" s="112">
        <f t="shared" si="386"/>
        <v>5.2173913043478258E-2</v>
      </c>
      <c r="CD286" s="112">
        <f t="shared" si="387"/>
        <v>0.49358974358974361</v>
      </c>
      <c r="CE286" s="112">
        <f t="shared" si="388"/>
        <v>0.45431472081218272</v>
      </c>
      <c r="CF286" s="112">
        <f t="shared" si="389"/>
        <v>0.62007168458781359</v>
      </c>
      <c r="CG286" s="112">
        <f t="shared" si="390"/>
        <v>0.78048780487804881</v>
      </c>
      <c r="CH286" s="87">
        <f t="shared" si="391"/>
        <v>27</v>
      </c>
      <c r="CI286" s="31">
        <f t="shared" si="392"/>
        <v>30</v>
      </c>
      <c r="CJ286" s="31">
        <f t="shared" si="393"/>
        <v>0</v>
      </c>
      <c r="CK286" s="31">
        <f t="shared" si="394"/>
        <v>0</v>
      </c>
      <c r="CL286" s="31">
        <f t="shared" si="395"/>
        <v>0</v>
      </c>
      <c r="CM286" s="113">
        <f t="shared" si="396"/>
        <v>0</v>
      </c>
      <c r="CN286" s="31">
        <f t="shared" si="397"/>
        <v>0</v>
      </c>
      <c r="CO286" s="31">
        <f t="shared" si="398"/>
        <v>0</v>
      </c>
      <c r="CP286" s="31">
        <f t="shared" si="399"/>
        <v>0</v>
      </c>
      <c r="CQ286" s="31">
        <f t="shared" si="400"/>
        <v>0</v>
      </c>
      <c r="CU286" s="88">
        <f t="shared" si="384"/>
        <v>0</v>
      </c>
      <c r="DC286" s="88">
        <f t="shared" si="401"/>
        <v>0</v>
      </c>
      <c r="DH286" s="32">
        <v>1</v>
      </c>
      <c r="DI286" s="32">
        <v>5</v>
      </c>
      <c r="DJ286" s="32">
        <v>4</v>
      </c>
      <c r="DK286" s="88">
        <f t="shared" si="402"/>
        <v>75</v>
      </c>
      <c r="DL286" s="32">
        <v>2</v>
      </c>
      <c r="DM286" s="32">
        <v>29</v>
      </c>
      <c r="DN286" s="32">
        <v>44</v>
      </c>
      <c r="DO286" s="32">
        <v>0</v>
      </c>
      <c r="DP286" s="32">
        <v>6</v>
      </c>
      <c r="DQ286" s="32">
        <v>7</v>
      </c>
      <c r="DR286" s="32">
        <v>7</v>
      </c>
      <c r="DS286" s="88">
        <f t="shared" si="403"/>
        <v>105</v>
      </c>
      <c r="DT286" s="32">
        <v>4</v>
      </c>
      <c r="DU286" s="32">
        <v>39</v>
      </c>
      <c r="DV286" s="32">
        <v>61</v>
      </c>
      <c r="DW286" s="32">
        <v>1</v>
      </c>
      <c r="EA286" s="88">
        <f t="shared" si="404"/>
        <v>0</v>
      </c>
      <c r="EI286" s="88">
        <f t="shared" si="405"/>
        <v>0</v>
      </c>
      <c r="EQ286" s="88">
        <f t="shared" si="406"/>
        <v>0</v>
      </c>
      <c r="EV286" s="32">
        <v>1</v>
      </c>
      <c r="EW286" s="32">
        <v>1</v>
      </c>
      <c r="EX286" s="32">
        <v>1</v>
      </c>
      <c r="EY286" s="88">
        <f t="shared" si="407"/>
        <v>14</v>
      </c>
      <c r="EZ286" s="32">
        <v>0</v>
      </c>
      <c r="FA286" s="32">
        <v>9</v>
      </c>
      <c r="FB286" s="32">
        <v>5</v>
      </c>
      <c r="FC286" s="32">
        <v>0</v>
      </c>
      <c r="FG286" s="88">
        <f t="shared" si="408"/>
        <v>0</v>
      </c>
      <c r="FO286" s="88">
        <f t="shared" si="409"/>
        <v>0</v>
      </c>
      <c r="FW286" s="110">
        <f t="shared" si="410"/>
        <v>0</v>
      </c>
      <c r="GB286" s="110">
        <f t="shared" si="411"/>
        <v>1</v>
      </c>
      <c r="GC286" s="110">
        <f t="shared" si="412"/>
        <v>1</v>
      </c>
      <c r="GD286" s="110">
        <f t="shared" si="413"/>
        <v>1</v>
      </c>
      <c r="GE286" s="110">
        <f t="shared" si="414"/>
        <v>14</v>
      </c>
      <c r="GF286" s="110">
        <f t="shared" si="415"/>
        <v>0</v>
      </c>
      <c r="GG286" s="110">
        <f t="shared" si="416"/>
        <v>9</v>
      </c>
      <c r="GH286" s="110">
        <f t="shared" si="417"/>
        <v>5</v>
      </c>
      <c r="GI286" s="110">
        <f t="shared" si="418"/>
        <v>0</v>
      </c>
      <c r="GJ286" s="114">
        <f t="shared" si="382"/>
        <v>0.71470805617147082</v>
      </c>
      <c r="GK286" s="90">
        <f t="shared" si="383"/>
        <v>-3.9603960396039604E-2</v>
      </c>
      <c r="GL286" s="2" t="s">
        <v>2273</v>
      </c>
      <c r="GM286" s="92" t="s">
        <v>2089</v>
      </c>
      <c r="GN286" s="92" t="s">
        <v>1829</v>
      </c>
      <c r="GO286" s="92" t="s">
        <v>1380</v>
      </c>
      <c r="GP286" s="2" t="s">
        <v>2145</v>
      </c>
      <c r="GQ286" s="2" t="s">
        <v>2269</v>
      </c>
      <c r="GR286" s="115">
        <v>142</v>
      </c>
      <c r="GS286" s="31">
        <f t="shared" si="419"/>
        <v>7</v>
      </c>
      <c r="GT286" s="31">
        <f t="shared" si="420"/>
        <v>11</v>
      </c>
      <c r="GU286" s="31">
        <f t="shared" si="421"/>
        <v>12</v>
      </c>
      <c r="GV286" s="31">
        <f t="shared" si="422"/>
        <v>180</v>
      </c>
      <c r="GW286" s="31">
        <f t="shared" si="423"/>
        <v>106</v>
      </c>
      <c r="GX286" s="31">
        <f t="shared" si="424"/>
        <v>174</v>
      </c>
    </row>
    <row r="287" spans="1:206" ht="15.75" hidden="1" customHeight="1" x14ac:dyDescent="0.25">
      <c r="A287" s="22" t="s">
        <v>1111</v>
      </c>
      <c r="B287" s="2" t="s">
        <v>260</v>
      </c>
      <c r="C287" s="116" t="s">
        <v>269</v>
      </c>
      <c r="D287" s="35" t="s">
        <v>260</v>
      </c>
      <c r="E287" s="117">
        <v>6</v>
      </c>
      <c r="F287" s="117">
        <v>31</v>
      </c>
      <c r="G287" s="117">
        <v>67</v>
      </c>
      <c r="H287" s="117">
        <v>104</v>
      </c>
      <c r="I287" s="95">
        <v>8</v>
      </c>
      <c r="J287" s="118">
        <v>17</v>
      </c>
      <c r="K287" s="118">
        <v>40</v>
      </c>
      <c r="L287" s="118">
        <v>74</v>
      </c>
      <c r="M287" s="118">
        <v>131</v>
      </c>
      <c r="N287" s="119">
        <v>27</v>
      </c>
      <c r="O287" s="119">
        <v>2</v>
      </c>
      <c r="P287" s="120">
        <v>91</v>
      </c>
      <c r="Q287" s="120">
        <v>114</v>
      </c>
      <c r="R287" s="120">
        <v>71</v>
      </c>
      <c r="S287" s="70">
        <f t="shared" si="365"/>
        <v>0.18681318681318682</v>
      </c>
      <c r="T287" s="70">
        <f t="shared" si="366"/>
        <v>0.35087719298245612</v>
      </c>
      <c r="U287" s="70">
        <f t="shared" si="367"/>
        <v>0.37681159420289856</v>
      </c>
      <c r="V287" s="70">
        <f t="shared" si="368"/>
        <v>0.4702702702702703</v>
      </c>
      <c r="W287" s="70">
        <f t="shared" si="369"/>
        <v>0.6619718309859155</v>
      </c>
      <c r="X287" s="121">
        <v>124</v>
      </c>
      <c r="Y287" s="121">
        <v>91</v>
      </c>
      <c r="Z287" s="121">
        <v>114</v>
      </c>
      <c r="AA287" s="121">
        <v>71</v>
      </c>
      <c r="AB287" s="121">
        <v>27</v>
      </c>
      <c r="AC287" s="121">
        <v>21</v>
      </c>
      <c r="AD287" s="17">
        <v>5</v>
      </c>
      <c r="AE287" s="17">
        <v>7</v>
      </c>
      <c r="AF287" s="100">
        <v>8</v>
      </c>
      <c r="AG287" s="101">
        <v>7</v>
      </c>
      <c r="AH287" s="101">
        <v>30</v>
      </c>
      <c r="AI287" s="101">
        <v>79</v>
      </c>
      <c r="AJ287" s="101">
        <v>2</v>
      </c>
      <c r="AK287" s="101">
        <f t="shared" si="370"/>
        <v>118</v>
      </c>
      <c r="AL287" s="101">
        <f t="shared" si="371"/>
        <v>19</v>
      </c>
      <c r="AM287" s="101">
        <v>21</v>
      </c>
      <c r="AN287" s="101"/>
      <c r="AO287" s="103">
        <v>8</v>
      </c>
      <c r="AP287" s="74">
        <f t="shared" si="372"/>
        <v>7.6923076923076927E-2</v>
      </c>
      <c r="AQ287" s="74">
        <f t="shared" si="373"/>
        <v>0.26315789473684209</v>
      </c>
      <c r="AR287" s="104">
        <f t="shared" si="374"/>
        <v>0.35144927536231885</v>
      </c>
      <c r="AS287" s="104">
        <f t="shared" si="375"/>
        <v>0.48648648648648651</v>
      </c>
      <c r="AT287" s="104">
        <f t="shared" si="376"/>
        <v>0.84507042253521125</v>
      </c>
      <c r="AU287" s="105">
        <v>73</v>
      </c>
      <c r="AV287" s="105">
        <v>108</v>
      </c>
      <c r="AW287" s="105">
        <v>88</v>
      </c>
      <c r="AX287" s="100">
        <v>9</v>
      </c>
      <c r="AY287" s="106">
        <v>153</v>
      </c>
      <c r="AZ287" s="106">
        <v>21</v>
      </c>
      <c r="BA287" s="106">
        <v>35</v>
      </c>
      <c r="BB287" s="106">
        <v>94</v>
      </c>
      <c r="BC287" s="106">
        <v>3</v>
      </c>
      <c r="BD287" s="107">
        <v>24</v>
      </c>
      <c r="BE287" s="108">
        <v>2</v>
      </c>
      <c r="BF287" s="82">
        <f t="shared" si="377"/>
        <v>0.23863636363636365</v>
      </c>
      <c r="BG287" s="82">
        <f t="shared" si="378"/>
        <v>0.32407407407407407</v>
      </c>
      <c r="BH287" s="83">
        <f t="shared" si="379"/>
        <v>0.46840148698884759</v>
      </c>
      <c r="BI287" s="83">
        <f t="shared" si="380"/>
        <v>0.58011049723756902</v>
      </c>
      <c r="BJ287" s="83">
        <f t="shared" si="381"/>
        <v>0.95890410958904104</v>
      </c>
      <c r="BK287" s="2">
        <v>90</v>
      </c>
      <c r="BL287" s="2">
        <v>107</v>
      </c>
      <c r="BM287" s="2">
        <v>82</v>
      </c>
      <c r="BN287" s="2">
        <v>57</v>
      </c>
      <c r="BO287" s="2">
        <v>27</v>
      </c>
      <c r="BP287" s="2">
        <v>20</v>
      </c>
      <c r="BQ287" s="109">
        <v>6</v>
      </c>
      <c r="BR287" s="109">
        <v>8</v>
      </c>
      <c r="BS287" s="110">
        <v>12</v>
      </c>
      <c r="BT287" s="109">
        <v>19</v>
      </c>
      <c r="BU287" s="109">
        <v>58</v>
      </c>
      <c r="BV287" s="109">
        <v>95</v>
      </c>
      <c r="BW287" s="109">
        <v>7</v>
      </c>
      <c r="BX287" s="84">
        <f t="shared" si="385"/>
        <v>179</v>
      </c>
      <c r="BY287" s="111">
        <v>0</v>
      </c>
      <c r="BZ287" s="109">
        <v>28</v>
      </c>
      <c r="CA287" s="109">
        <v>7</v>
      </c>
      <c r="CB287" s="2">
        <v>2</v>
      </c>
      <c r="CC287" s="112">
        <f t="shared" si="386"/>
        <v>0.21111111111111111</v>
      </c>
      <c r="CD287" s="112">
        <f t="shared" si="387"/>
        <v>0.54205607476635509</v>
      </c>
      <c r="CE287" s="112">
        <f t="shared" si="388"/>
        <v>0.5161290322580645</v>
      </c>
      <c r="CF287" s="112">
        <f t="shared" si="389"/>
        <v>0.66137566137566139</v>
      </c>
      <c r="CG287" s="112">
        <f t="shared" si="390"/>
        <v>0.81707317073170727</v>
      </c>
      <c r="CH287" s="87">
        <f t="shared" si="391"/>
        <v>15</v>
      </c>
      <c r="CI287" s="31">
        <f t="shared" si="392"/>
        <v>12</v>
      </c>
      <c r="CJ287" s="31">
        <f t="shared" si="393"/>
        <v>0</v>
      </c>
      <c r="CK287" s="31">
        <f t="shared" si="394"/>
        <v>0</v>
      </c>
      <c r="CL287" s="31">
        <f t="shared" si="395"/>
        <v>0</v>
      </c>
      <c r="CM287" s="113">
        <f t="shared" si="396"/>
        <v>0</v>
      </c>
      <c r="CN287" s="31">
        <f t="shared" si="397"/>
        <v>0</v>
      </c>
      <c r="CO287" s="31">
        <f t="shared" si="398"/>
        <v>0</v>
      </c>
      <c r="CP287" s="31">
        <f t="shared" si="399"/>
        <v>0</v>
      </c>
      <c r="CQ287" s="31">
        <f t="shared" si="400"/>
        <v>0</v>
      </c>
      <c r="CU287" s="88">
        <f t="shared" si="384"/>
        <v>0</v>
      </c>
      <c r="DC287" s="88">
        <f t="shared" si="401"/>
        <v>0</v>
      </c>
      <c r="DH287" s="32">
        <v>1</v>
      </c>
      <c r="DI287" s="32">
        <v>2</v>
      </c>
      <c r="DJ287" s="32">
        <v>5</v>
      </c>
      <c r="DK287" s="88">
        <f t="shared" si="402"/>
        <v>56</v>
      </c>
      <c r="DL287" s="32">
        <v>4</v>
      </c>
      <c r="DM287" s="32">
        <v>23</v>
      </c>
      <c r="DN287" s="32">
        <v>27</v>
      </c>
      <c r="DO287" s="32">
        <v>2</v>
      </c>
      <c r="DP287" s="32">
        <v>4</v>
      </c>
      <c r="DQ287" s="32">
        <v>5</v>
      </c>
      <c r="DR287" s="32">
        <v>5</v>
      </c>
      <c r="DS287" s="88">
        <f t="shared" si="403"/>
        <v>116</v>
      </c>
      <c r="DT287" s="32">
        <v>11</v>
      </c>
      <c r="DU287" s="32">
        <v>32</v>
      </c>
      <c r="DV287" s="32">
        <v>68</v>
      </c>
      <c r="DW287" s="32">
        <v>5</v>
      </c>
      <c r="EA287" s="88">
        <f t="shared" si="404"/>
        <v>0</v>
      </c>
      <c r="EI287" s="88">
        <f t="shared" si="405"/>
        <v>0</v>
      </c>
      <c r="EN287" s="32">
        <v>1</v>
      </c>
      <c r="EO287" s="32">
        <v>1</v>
      </c>
      <c r="EP287" s="32">
        <v>2</v>
      </c>
      <c r="EQ287" s="88">
        <f t="shared" si="406"/>
        <v>7</v>
      </c>
      <c r="ER287" s="32">
        <v>4</v>
      </c>
      <c r="ES287" s="32">
        <v>3</v>
      </c>
      <c r="ET287" s="32">
        <v>0</v>
      </c>
      <c r="EU287" s="32">
        <v>0</v>
      </c>
      <c r="EY287" s="88">
        <f t="shared" si="407"/>
        <v>0</v>
      </c>
      <c r="FG287" s="88">
        <f t="shared" si="408"/>
        <v>0</v>
      </c>
      <c r="FO287" s="88">
        <f t="shared" si="409"/>
        <v>0</v>
      </c>
      <c r="FW287" s="110">
        <f t="shared" si="410"/>
        <v>0</v>
      </c>
      <c r="GB287" s="110">
        <f t="shared" si="411"/>
        <v>0</v>
      </c>
      <c r="GC287" s="110">
        <f t="shared" si="412"/>
        <v>0</v>
      </c>
      <c r="GD287" s="110">
        <f t="shared" si="413"/>
        <v>0</v>
      </c>
      <c r="GE287" s="110">
        <f t="shared" si="414"/>
        <v>0</v>
      </c>
      <c r="GF287" s="110">
        <f t="shared" si="415"/>
        <v>0</v>
      </c>
      <c r="GG287" s="110">
        <f t="shared" si="416"/>
        <v>0</v>
      </c>
      <c r="GH287" s="110">
        <f t="shared" si="417"/>
        <v>0</v>
      </c>
      <c r="GI287" s="110">
        <f t="shared" si="418"/>
        <v>0</v>
      </c>
      <c r="GJ287" s="114">
        <f t="shared" si="382"/>
        <v>0.23430202387130245</v>
      </c>
      <c r="GK287" s="90">
        <f t="shared" si="383"/>
        <v>0.16993464052287582</v>
      </c>
      <c r="GL287" s="2" t="s">
        <v>2028</v>
      </c>
      <c r="GM287" s="92" t="s">
        <v>1991</v>
      </c>
      <c r="GN287" s="2" t="s">
        <v>1873</v>
      </c>
      <c r="GO287" s="92" t="s">
        <v>1979</v>
      </c>
      <c r="GP287" s="2" t="s">
        <v>1502</v>
      </c>
      <c r="GQ287" s="2" t="s">
        <v>1823</v>
      </c>
      <c r="GR287" s="115">
        <v>102</v>
      </c>
      <c r="GS287" s="31">
        <f t="shared" si="419"/>
        <v>5</v>
      </c>
      <c r="GT287" s="31">
        <f t="shared" si="420"/>
        <v>10</v>
      </c>
      <c r="GU287" s="31">
        <f t="shared" si="421"/>
        <v>7</v>
      </c>
      <c r="GV287" s="31">
        <f t="shared" si="422"/>
        <v>172</v>
      </c>
      <c r="GW287" s="31">
        <f t="shared" si="423"/>
        <v>102</v>
      </c>
      <c r="GX287" s="31">
        <f t="shared" si="424"/>
        <v>157</v>
      </c>
    </row>
    <row r="288" spans="1:206" ht="15.75" hidden="1" customHeight="1" x14ac:dyDescent="0.25">
      <c r="A288" s="22" t="s">
        <v>1111</v>
      </c>
      <c r="B288" s="2" t="s">
        <v>260</v>
      </c>
      <c r="C288" s="116" t="s">
        <v>270</v>
      </c>
      <c r="D288" s="35" t="s">
        <v>260</v>
      </c>
      <c r="E288" s="117">
        <v>96</v>
      </c>
      <c r="F288" s="117">
        <v>292</v>
      </c>
      <c r="G288" s="117">
        <v>487</v>
      </c>
      <c r="H288" s="117">
        <v>875</v>
      </c>
      <c r="I288" s="95">
        <v>51</v>
      </c>
      <c r="J288" s="118">
        <v>51</v>
      </c>
      <c r="K288" s="118">
        <v>276</v>
      </c>
      <c r="L288" s="118">
        <v>533</v>
      </c>
      <c r="M288" s="118">
        <v>860</v>
      </c>
      <c r="N288" s="119">
        <v>145</v>
      </c>
      <c r="O288" s="119">
        <v>12</v>
      </c>
      <c r="P288" s="120">
        <v>575</v>
      </c>
      <c r="Q288" s="120">
        <v>767</v>
      </c>
      <c r="R288" s="120">
        <v>583</v>
      </c>
      <c r="S288" s="70">
        <f t="shared" si="365"/>
        <v>8.8695652173913037E-2</v>
      </c>
      <c r="T288" s="70">
        <f t="shared" si="366"/>
        <v>0.35984354628422427</v>
      </c>
      <c r="U288" s="70">
        <f t="shared" si="367"/>
        <v>0.37142857142857144</v>
      </c>
      <c r="V288" s="70">
        <f t="shared" si="368"/>
        <v>0.49185185185185187</v>
      </c>
      <c r="W288" s="70">
        <f t="shared" si="369"/>
        <v>0.66552315608919388</v>
      </c>
      <c r="X288" s="121">
        <v>765</v>
      </c>
      <c r="Y288" s="121">
        <v>575</v>
      </c>
      <c r="Z288" s="121">
        <v>767</v>
      </c>
      <c r="AA288" s="121">
        <v>583</v>
      </c>
      <c r="AB288" s="121">
        <v>181</v>
      </c>
      <c r="AC288" s="121">
        <v>168</v>
      </c>
      <c r="AD288" s="17">
        <v>29</v>
      </c>
      <c r="AE288" s="17">
        <v>55</v>
      </c>
      <c r="AF288" s="100">
        <v>59</v>
      </c>
      <c r="AG288" s="101">
        <v>76</v>
      </c>
      <c r="AH288" s="101">
        <v>305</v>
      </c>
      <c r="AI288" s="101">
        <v>549</v>
      </c>
      <c r="AJ288" s="101">
        <v>25</v>
      </c>
      <c r="AK288" s="101">
        <f t="shared" si="370"/>
        <v>955</v>
      </c>
      <c r="AL288" s="101">
        <f t="shared" si="371"/>
        <v>122</v>
      </c>
      <c r="AM288" s="101">
        <v>147</v>
      </c>
      <c r="AN288" s="102">
        <v>17</v>
      </c>
      <c r="AO288" s="103">
        <v>35</v>
      </c>
      <c r="AP288" s="74">
        <f t="shared" si="372"/>
        <v>0.13217391304347825</v>
      </c>
      <c r="AQ288" s="74">
        <f t="shared" si="373"/>
        <v>0.39765319426336376</v>
      </c>
      <c r="AR288" s="104">
        <f t="shared" si="374"/>
        <v>0.41974025974025975</v>
      </c>
      <c r="AS288" s="104">
        <f t="shared" si="375"/>
        <v>0.54222222222222227</v>
      </c>
      <c r="AT288" s="104">
        <f t="shared" si="376"/>
        <v>0.73241852487135506</v>
      </c>
      <c r="AU288" s="105">
        <v>559</v>
      </c>
      <c r="AV288" s="105">
        <v>749</v>
      </c>
      <c r="AW288" s="105">
        <v>573</v>
      </c>
      <c r="AX288" s="100">
        <v>54</v>
      </c>
      <c r="AY288" s="106">
        <v>938</v>
      </c>
      <c r="AZ288" s="106">
        <v>100</v>
      </c>
      <c r="BA288" s="106">
        <v>283</v>
      </c>
      <c r="BB288" s="106">
        <v>523</v>
      </c>
      <c r="BC288" s="106">
        <v>32</v>
      </c>
      <c r="BD288" s="107">
        <v>103</v>
      </c>
      <c r="BE288" s="108">
        <v>29</v>
      </c>
      <c r="BF288" s="82">
        <f t="shared" si="377"/>
        <v>0.17452006980802792</v>
      </c>
      <c r="BG288" s="82">
        <f t="shared" si="378"/>
        <v>0.37783711615487314</v>
      </c>
      <c r="BH288" s="83">
        <f t="shared" si="379"/>
        <v>0.42690058479532161</v>
      </c>
      <c r="BI288" s="83">
        <f t="shared" si="380"/>
        <v>0.53746177370030579</v>
      </c>
      <c r="BJ288" s="83">
        <f t="shared" si="381"/>
        <v>0.75134168157423975</v>
      </c>
      <c r="BK288" s="2">
        <v>613</v>
      </c>
      <c r="BL288" s="2">
        <v>809</v>
      </c>
      <c r="BM288" s="2">
        <v>586</v>
      </c>
      <c r="BN288" s="2">
        <v>379</v>
      </c>
      <c r="BO288" s="2">
        <v>192</v>
      </c>
      <c r="BP288" s="2">
        <v>176</v>
      </c>
      <c r="BQ288" s="109">
        <v>23</v>
      </c>
      <c r="BR288" s="109">
        <v>61</v>
      </c>
      <c r="BS288" s="110">
        <v>61</v>
      </c>
      <c r="BT288" s="109">
        <v>82</v>
      </c>
      <c r="BU288" s="109">
        <v>355</v>
      </c>
      <c r="BV288" s="109">
        <v>588</v>
      </c>
      <c r="BW288" s="109">
        <v>41</v>
      </c>
      <c r="BX288" s="84">
        <f t="shared" si="385"/>
        <v>1066</v>
      </c>
      <c r="BY288" s="111">
        <v>10</v>
      </c>
      <c r="BZ288" s="109">
        <v>124</v>
      </c>
      <c r="CA288" s="109">
        <v>41</v>
      </c>
      <c r="CB288" s="2">
        <v>35</v>
      </c>
      <c r="CC288" s="112">
        <f t="shared" si="386"/>
        <v>0.13376835236541598</v>
      </c>
      <c r="CD288" s="112">
        <f t="shared" si="387"/>
        <v>0.43881334981458592</v>
      </c>
      <c r="CE288" s="112">
        <f t="shared" si="388"/>
        <v>0.44870517928286852</v>
      </c>
      <c r="CF288" s="112">
        <f t="shared" si="389"/>
        <v>0.58709677419354833</v>
      </c>
      <c r="CG288" s="112">
        <f t="shared" si="390"/>
        <v>0.79180887372013653</v>
      </c>
      <c r="CH288" s="87">
        <f t="shared" si="391"/>
        <v>122</v>
      </c>
      <c r="CI288" s="31">
        <f t="shared" si="392"/>
        <v>155</v>
      </c>
      <c r="CJ288" s="31">
        <f t="shared" si="393"/>
        <v>2</v>
      </c>
      <c r="CK288" s="31">
        <f t="shared" si="394"/>
        <v>4</v>
      </c>
      <c r="CL288" s="31">
        <f t="shared" si="395"/>
        <v>9</v>
      </c>
      <c r="CM288" s="113">
        <f t="shared" si="396"/>
        <v>69</v>
      </c>
      <c r="CN288" s="31">
        <f t="shared" si="397"/>
        <v>9</v>
      </c>
      <c r="CO288" s="31">
        <f t="shared" si="398"/>
        <v>9</v>
      </c>
      <c r="CP288" s="31">
        <f t="shared" si="399"/>
        <v>9</v>
      </c>
      <c r="CQ288" s="31">
        <f t="shared" si="400"/>
        <v>42</v>
      </c>
      <c r="CR288" s="32">
        <v>2</v>
      </c>
      <c r="CS288" s="32">
        <v>4</v>
      </c>
      <c r="CT288" s="32">
        <v>9</v>
      </c>
      <c r="CU288" s="88">
        <f t="shared" si="384"/>
        <v>69</v>
      </c>
      <c r="CV288" s="32">
        <v>9</v>
      </c>
      <c r="CW288" s="32">
        <v>9</v>
      </c>
      <c r="CX288" s="32">
        <v>9</v>
      </c>
      <c r="CY288" s="32">
        <v>42</v>
      </c>
      <c r="DC288" s="88">
        <f t="shared" si="401"/>
        <v>0</v>
      </c>
      <c r="DH288" s="32">
        <v>9</v>
      </c>
      <c r="DI288" s="32">
        <v>42</v>
      </c>
      <c r="DJ288" s="32">
        <v>37</v>
      </c>
      <c r="DK288" s="88">
        <f t="shared" si="402"/>
        <v>792</v>
      </c>
      <c r="DL288" s="32">
        <v>66</v>
      </c>
      <c r="DM288" s="32">
        <v>259</v>
      </c>
      <c r="DN288" s="32">
        <v>428</v>
      </c>
      <c r="DO288" s="32">
        <v>39</v>
      </c>
      <c r="DP288" s="32">
        <v>11</v>
      </c>
      <c r="DQ288" s="32">
        <v>13</v>
      </c>
      <c r="DR288" s="32">
        <v>14</v>
      </c>
      <c r="DS288" s="88">
        <f t="shared" si="403"/>
        <v>204</v>
      </c>
      <c r="DT288" s="32">
        <v>7</v>
      </c>
      <c r="DU288" s="32">
        <v>65</v>
      </c>
      <c r="DV288" s="32">
        <v>130</v>
      </c>
      <c r="DW288" s="32">
        <v>2</v>
      </c>
      <c r="EA288" s="88">
        <f t="shared" si="404"/>
        <v>0</v>
      </c>
      <c r="EI288" s="88">
        <f t="shared" si="405"/>
        <v>0</v>
      </c>
      <c r="EQ288" s="88">
        <f t="shared" si="406"/>
        <v>0</v>
      </c>
      <c r="EV288" s="32">
        <v>1</v>
      </c>
      <c r="EW288" s="32">
        <v>2</v>
      </c>
      <c r="EX288" s="32">
        <v>1</v>
      </c>
      <c r="EY288" s="88">
        <f t="shared" si="407"/>
        <v>43</v>
      </c>
      <c r="EZ288" s="32">
        <v>0</v>
      </c>
      <c r="FA288" s="32">
        <v>22</v>
      </c>
      <c r="FB288" s="32">
        <v>21</v>
      </c>
      <c r="FC288" s="32">
        <v>0</v>
      </c>
      <c r="FG288" s="88">
        <f t="shared" si="408"/>
        <v>0</v>
      </c>
      <c r="FO288" s="88">
        <f t="shared" si="409"/>
        <v>0</v>
      </c>
      <c r="FW288" s="110">
        <f t="shared" si="410"/>
        <v>0</v>
      </c>
      <c r="GB288" s="110">
        <f t="shared" si="411"/>
        <v>1</v>
      </c>
      <c r="GC288" s="110">
        <f t="shared" si="412"/>
        <v>2</v>
      </c>
      <c r="GD288" s="110">
        <f t="shared" si="413"/>
        <v>1</v>
      </c>
      <c r="GE288" s="110">
        <f t="shared" si="414"/>
        <v>43</v>
      </c>
      <c r="GF288" s="110">
        <f t="shared" si="415"/>
        <v>0</v>
      </c>
      <c r="GG288" s="110">
        <f t="shared" si="416"/>
        <v>22</v>
      </c>
      <c r="GH288" s="110">
        <f t="shared" si="417"/>
        <v>21</v>
      </c>
      <c r="GI288" s="110">
        <f t="shared" si="418"/>
        <v>0</v>
      </c>
      <c r="GJ288" s="114">
        <f t="shared" si="382"/>
        <v>0.18975405510010196</v>
      </c>
      <c r="GK288" s="90">
        <f t="shared" si="383"/>
        <v>0.13646055437100213</v>
      </c>
      <c r="GL288" s="92" t="s">
        <v>2108</v>
      </c>
      <c r="GM288" s="92" t="s">
        <v>2133</v>
      </c>
      <c r="GN288" s="92" t="s">
        <v>1667</v>
      </c>
      <c r="GO288" s="92" t="s">
        <v>1437</v>
      </c>
      <c r="GP288" s="92" t="s">
        <v>2175</v>
      </c>
      <c r="GQ288" s="2" t="s">
        <v>2174</v>
      </c>
      <c r="GR288" s="115">
        <v>806</v>
      </c>
      <c r="GS288" s="31">
        <f t="shared" si="419"/>
        <v>20</v>
      </c>
      <c r="GT288" s="31">
        <f t="shared" si="420"/>
        <v>51</v>
      </c>
      <c r="GU288" s="31">
        <f t="shared" si="421"/>
        <v>55</v>
      </c>
      <c r="GV288" s="31">
        <f t="shared" si="422"/>
        <v>996</v>
      </c>
      <c r="GW288" s="31">
        <f t="shared" si="423"/>
        <v>599</v>
      </c>
      <c r="GX288" s="31">
        <f t="shared" si="424"/>
        <v>923</v>
      </c>
    </row>
    <row r="289" spans="1:206" ht="15.75" hidden="1" customHeight="1" x14ac:dyDescent="0.25">
      <c r="A289" s="22" t="s">
        <v>1111</v>
      </c>
      <c r="B289" s="2" t="s">
        <v>260</v>
      </c>
      <c r="C289" s="116" t="s">
        <v>271</v>
      </c>
      <c r="D289" s="35" t="s">
        <v>260</v>
      </c>
      <c r="E289" s="117">
        <v>1</v>
      </c>
      <c r="F289" s="117">
        <v>35</v>
      </c>
      <c r="G289" s="117">
        <v>55</v>
      </c>
      <c r="H289" s="117">
        <v>91</v>
      </c>
      <c r="I289" s="95">
        <v>7</v>
      </c>
      <c r="J289" s="118">
        <v>7</v>
      </c>
      <c r="K289" s="118">
        <v>19</v>
      </c>
      <c r="L289" s="118">
        <v>91</v>
      </c>
      <c r="M289" s="118">
        <v>117</v>
      </c>
      <c r="N289" s="119">
        <v>24</v>
      </c>
      <c r="O289" s="119">
        <v>6</v>
      </c>
      <c r="P289" s="120">
        <v>85</v>
      </c>
      <c r="Q289" s="120">
        <v>122</v>
      </c>
      <c r="R289" s="120">
        <v>58</v>
      </c>
      <c r="S289" s="70">
        <f t="shared" si="365"/>
        <v>8.2352941176470587E-2</v>
      </c>
      <c r="T289" s="70">
        <f t="shared" si="366"/>
        <v>0.15573770491803279</v>
      </c>
      <c r="U289" s="70">
        <f t="shared" si="367"/>
        <v>0.35094339622641507</v>
      </c>
      <c r="V289" s="70">
        <f t="shared" si="368"/>
        <v>0.4777777777777778</v>
      </c>
      <c r="W289" s="70">
        <f t="shared" si="369"/>
        <v>1.1551724137931034</v>
      </c>
      <c r="X289" s="121">
        <v>130</v>
      </c>
      <c r="Y289" s="121">
        <v>85</v>
      </c>
      <c r="Z289" s="121">
        <v>122</v>
      </c>
      <c r="AA289" s="121">
        <v>58</v>
      </c>
      <c r="AB289" s="121">
        <v>34</v>
      </c>
      <c r="AC289" s="121">
        <v>21</v>
      </c>
      <c r="AD289" s="17">
        <v>5</v>
      </c>
      <c r="AE289" s="17">
        <v>5</v>
      </c>
      <c r="AF289" s="100">
        <v>7</v>
      </c>
      <c r="AG289" s="101">
        <v>2</v>
      </c>
      <c r="AH289" s="101">
        <v>17</v>
      </c>
      <c r="AI289" s="101">
        <v>70</v>
      </c>
      <c r="AJ289" s="101">
        <v>2</v>
      </c>
      <c r="AK289" s="101">
        <f t="shared" si="370"/>
        <v>91</v>
      </c>
      <c r="AL289" s="101">
        <f t="shared" si="371"/>
        <v>24</v>
      </c>
      <c r="AM289" s="101">
        <v>26</v>
      </c>
      <c r="AN289" s="101"/>
      <c r="AO289" s="103">
        <v>7</v>
      </c>
      <c r="AP289" s="74">
        <f t="shared" si="372"/>
        <v>2.3529411764705882E-2</v>
      </c>
      <c r="AQ289" s="74">
        <f t="shared" si="373"/>
        <v>0.13934426229508196</v>
      </c>
      <c r="AR289" s="104">
        <f t="shared" si="374"/>
        <v>0.24528301886792453</v>
      </c>
      <c r="AS289" s="104">
        <f t="shared" si="375"/>
        <v>0.35</v>
      </c>
      <c r="AT289" s="104">
        <f t="shared" si="376"/>
        <v>0.7931034482758621</v>
      </c>
      <c r="AU289" s="105">
        <v>75</v>
      </c>
      <c r="AV289" s="105">
        <v>107</v>
      </c>
      <c r="AW289" s="105">
        <v>79</v>
      </c>
      <c r="AX289" s="100">
        <v>5</v>
      </c>
      <c r="AY289" s="106">
        <v>101</v>
      </c>
      <c r="AZ289" s="106">
        <v>0</v>
      </c>
      <c r="BA289" s="106">
        <v>19</v>
      </c>
      <c r="BB289" s="106">
        <v>79</v>
      </c>
      <c r="BC289" s="106">
        <v>3</v>
      </c>
      <c r="BD289" s="107">
        <v>19</v>
      </c>
      <c r="BE289" s="108">
        <v>1</v>
      </c>
      <c r="BF289" s="82">
        <f t="shared" si="377"/>
        <v>0</v>
      </c>
      <c r="BG289" s="82">
        <f t="shared" si="378"/>
        <v>0.17757009345794392</v>
      </c>
      <c r="BH289" s="83">
        <f t="shared" si="379"/>
        <v>0.30268199233716475</v>
      </c>
      <c r="BI289" s="83">
        <f t="shared" si="380"/>
        <v>0.43406593406593408</v>
      </c>
      <c r="BJ289" s="83">
        <f t="shared" si="381"/>
        <v>0.8</v>
      </c>
      <c r="BK289" s="2">
        <v>73</v>
      </c>
      <c r="BL289" s="2">
        <v>118</v>
      </c>
      <c r="BM289" s="2">
        <v>59</v>
      </c>
      <c r="BN289" s="2">
        <v>44</v>
      </c>
      <c r="BO289" s="2">
        <v>31</v>
      </c>
      <c r="BP289" s="2">
        <v>21</v>
      </c>
      <c r="BQ289" s="109">
        <v>4</v>
      </c>
      <c r="BR289" s="109">
        <v>5</v>
      </c>
      <c r="BS289" s="110">
        <v>4</v>
      </c>
      <c r="BT289" s="109">
        <v>0</v>
      </c>
      <c r="BU289" s="109">
        <v>15</v>
      </c>
      <c r="BV289" s="109">
        <v>78</v>
      </c>
      <c r="BW289" s="109">
        <v>5</v>
      </c>
      <c r="BX289" s="84">
        <f t="shared" si="385"/>
        <v>98</v>
      </c>
      <c r="BY289" s="111">
        <v>1</v>
      </c>
      <c r="BZ289" s="109">
        <v>24</v>
      </c>
      <c r="CA289" s="109">
        <v>5</v>
      </c>
      <c r="CB289" s="2">
        <v>4</v>
      </c>
      <c r="CC289" s="112">
        <f t="shared" si="386"/>
        <v>0</v>
      </c>
      <c r="CD289" s="112">
        <f t="shared" si="387"/>
        <v>0.1271186440677966</v>
      </c>
      <c r="CE289" s="112">
        <f t="shared" si="388"/>
        <v>0.27600000000000002</v>
      </c>
      <c r="CF289" s="112">
        <f t="shared" si="389"/>
        <v>0.38983050847457629</v>
      </c>
      <c r="CG289" s="112">
        <f t="shared" si="390"/>
        <v>0.9152542372881356</v>
      </c>
      <c r="CH289" s="87">
        <f t="shared" si="391"/>
        <v>5</v>
      </c>
      <c r="CI289" s="31">
        <f t="shared" si="392"/>
        <v>8</v>
      </c>
      <c r="CJ289" s="31">
        <f t="shared" si="393"/>
        <v>0</v>
      </c>
      <c r="CK289" s="31">
        <f t="shared" si="394"/>
        <v>0</v>
      </c>
      <c r="CL289" s="31">
        <f t="shared" si="395"/>
        <v>0</v>
      </c>
      <c r="CM289" s="113">
        <f t="shared" si="396"/>
        <v>0</v>
      </c>
      <c r="CN289" s="31">
        <f t="shared" si="397"/>
        <v>0</v>
      </c>
      <c r="CO289" s="31">
        <f t="shared" si="398"/>
        <v>0</v>
      </c>
      <c r="CP289" s="31">
        <f t="shared" si="399"/>
        <v>0</v>
      </c>
      <c r="CQ289" s="31">
        <f t="shared" si="400"/>
        <v>0</v>
      </c>
      <c r="CU289" s="88">
        <f t="shared" si="384"/>
        <v>0</v>
      </c>
      <c r="DC289" s="88">
        <f t="shared" si="401"/>
        <v>0</v>
      </c>
      <c r="DK289" s="88">
        <f t="shared" si="402"/>
        <v>0</v>
      </c>
      <c r="DP289" s="32">
        <v>4</v>
      </c>
      <c r="DQ289" s="32">
        <v>5</v>
      </c>
      <c r="DR289" s="32">
        <v>4</v>
      </c>
      <c r="DS289" s="88">
        <f t="shared" si="403"/>
        <v>98</v>
      </c>
      <c r="DT289" s="32">
        <v>0</v>
      </c>
      <c r="DU289" s="32">
        <v>15</v>
      </c>
      <c r="DV289" s="32">
        <v>78</v>
      </c>
      <c r="DW289" s="32">
        <v>5</v>
      </c>
      <c r="EA289" s="88">
        <f t="shared" si="404"/>
        <v>0</v>
      </c>
      <c r="EI289" s="88">
        <f t="shared" si="405"/>
        <v>0</v>
      </c>
      <c r="EQ289" s="88">
        <f t="shared" si="406"/>
        <v>0</v>
      </c>
      <c r="EY289" s="88">
        <f t="shared" si="407"/>
        <v>0</v>
      </c>
      <c r="FG289" s="88">
        <f t="shared" si="408"/>
        <v>0</v>
      </c>
      <c r="FO289" s="88">
        <f t="shared" si="409"/>
        <v>0</v>
      </c>
      <c r="FW289" s="110">
        <f t="shared" si="410"/>
        <v>0</v>
      </c>
      <c r="GB289" s="110">
        <f t="shared" si="411"/>
        <v>0</v>
      </c>
      <c r="GC289" s="110">
        <f t="shared" si="412"/>
        <v>0</v>
      </c>
      <c r="GD289" s="110">
        <f t="shared" si="413"/>
        <v>0</v>
      </c>
      <c r="GE289" s="110">
        <f t="shared" si="414"/>
        <v>0</v>
      </c>
      <c r="GF289" s="110">
        <f t="shared" si="415"/>
        <v>0</v>
      </c>
      <c r="GG289" s="110">
        <f t="shared" si="416"/>
        <v>0</v>
      </c>
      <c r="GH289" s="110">
        <f t="shared" si="417"/>
        <v>0</v>
      </c>
      <c r="GI289" s="110">
        <f t="shared" si="418"/>
        <v>0</v>
      </c>
      <c r="GJ289" s="114">
        <f t="shared" si="382"/>
        <v>-0.20769036175056918</v>
      </c>
      <c r="GK289" s="90">
        <f t="shared" si="383"/>
        <v>-2.9702970297029702E-2</v>
      </c>
      <c r="GL289" s="2" t="s">
        <v>1927</v>
      </c>
      <c r="GM289" s="92" t="s">
        <v>1602</v>
      </c>
      <c r="GN289" s="92" t="s">
        <v>2009</v>
      </c>
      <c r="GO289" s="2" t="s">
        <v>2069</v>
      </c>
      <c r="GP289" s="2" t="s">
        <v>1741</v>
      </c>
      <c r="GQ289" s="2" t="s">
        <v>2138</v>
      </c>
      <c r="GR289" s="115">
        <v>114</v>
      </c>
      <c r="GS289" s="31">
        <f t="shared" si="419"/>
        <v>4</v>
      </c>
      <c r="GT289" s="31">
        <f t="shared" si="420"/>
        <v>4</v>
      </c>
      <c r="GU289" s="31">
        <f t="shared" si="421"/>
        <v>5</v>
      </c>
      <c r="GV289" s="31">
        <f t="shared" si="422"/>
        <v>98</v>
      </c>
      <c r="GW289" s="31">
        <f t="shared" si="423"/>
        <v>83</v>
      </c>
      <c r="GX289" s="31">
        <f t="shared" si="424"/>
        <v>98</v>
      </c>
    </row>
    <row r="290" spans="1:206" ht="15.75" hidden="1" customHeight="1" x14ac:dyDescent="0.25">
      <c r="A290" s="22" t="s">
        <v>1111</v>
      </c>
      <c r="B290" s="2" t="s">
        <v>260</v>
      </c>
      <c r="C290" s="116" t="s">
        <v>272</v>
      </c>
      <c r="D290" s="35" t="s">
        <v>260</v>
      </c>
      <c r="E290" s="117">
        <v>15</v>
      </c>
      <c r="F290" s="117">
        <v>112</v>
      </c>
      <c r="G290" s="117">
        <v>248</v>
      </c>
      <c r="H290" s="117">
        <v>375</v>
      </c>
      <c r="I290" s="95">
        <v>26</v>
      </c>
      <c r="J290" s="118">
        <v>18</v>
      </c>
      <c r="K290" s="118">
        <v>131</v>
      </c>
      <c r="L290" s="118">
        <v>307</v>
      </c>
      <c r="M290" s="118">
        <v>456</v>
      </c>
      <c r="N290" s="119">
        <v>95</v>
      </c>
      <c r="O290" s="119">
        <v>12</v>
      </c>
      <c r="P290" s="120">
        <v>357</v>
      </c>
      <c r="Q290" s="120">
        <v>418</v>
      </c>
      <c r="R290" s="120">
        <v>323</v>
      </c>
      <c r="S290" s="70">
        <f t="shared" si="365"/>
        <v>5.0420168067226892E-2</v>
      </c>
      <c r="T290" s="70">
        <f t="shared" si="366"/>
        <v>0.3133971291866029</v>
      </c>
      <c r="U290" s="70">
        <f t="shared" si="367"/>
        <v>0.32877959927140255</v>
      </c>
      <c r="V290" s="70">
        <f t="shared" si="368"/>
        <v>0.46288798920377866</v>
      </c>
      <c r="W290" s="70">
        <f t="shared" si="369"/>
        <v>0.65634674922600622</v>
      </c>
      <c r="X290" s="121">
        <v>472</v>
      </c>
      <c r="Y290" s="121">
        <v>357</v>
      </c>
      <c r="Z290" s="121">
        <v>418</v>
      </c>
      <c r="AA290" s="121">
        <v>323</v>
      </c>
      <c r="AB290" s="121">
        <v>116</v>
      </c>
      <c r="AC290" s="121">
        <v>103</v>
      </c>
      <c r="AD290" s="17">
        <v>16</v>
      </c>
      <c r="AE290" s="17">
        <v>25</v>
      </c>
      <c r="AF290" s="100">
        <v>31</v>
      </c>
      <c r="AG290" s="101">
        <v>35</v>
      </c>
      <c r="AH290" s="101">
        <v>123</v>
      </c>
      <c r="AI290" s="101">
        <v>338</v>
      </c>
      <c r="AJ290" s="101">
        <v>17</v>
      </c>
      <c r="AK290" s="101">
        <f t="shared" si="370"/>
        <v>513</v>
      </c>
      <c r="AL290" s="101">
        <f t="shared" si="371"/>
        <v>93</v>
      </c>
      <c r="AM290" s="101">
        <v>110</v>
      </c>
      <c r="AN290" s="102">
        <v>8</v>
      </c>
      <c r="AO290" s="103">
        <v>24</v>
      </c>
      <c r="AP290" s="74">
        <f t="shared" si="372"/>
        <v>9.8039215686274508E-2</v>
      </c>
      <c r="AQ290" s="74">
        <f t="shared" si="373"/>
        <v>0.29425837320574161</v>
      </c>
      <c r="AR290" s="104">
        <f t="shared" si="374"/>
        <v>0.36703096539162111</v>
      </c>
      <c r="AS290" s="104">
        <f t="shared" si="375"/>
        <v>0.49662618083670718</v>
      </c>
      <c r="AT290" s="104">
        <f t="shared" si="376"/>
        <v>0.75851393188854488</v>
      </c>
      <c r="AU290" s="105">
        <v>309</v>
      </c>
      <c r="AV290" s="105">
        <v>448</v>
      </c>
      <c r="AW290" s="105">
        <v>306</v>
      </c>
      <c r="AX290" s="100">
        <v>33</v>
      </c>
      <c r="AY290" s="106">
        <v>523</v>
      </c>
      <c r="AZ290" s="106">
        <v>50</v>
      </c>
      <c r="BA290" s="106">
        <v>175</v>
      </c>
      <c r="BB290" s="106">
        <v>282</v>
      </c>
      <c r="BC290" s="106">
        <v>16</v>
      </c>
      <c r="BD290" s="107">
        <v>70</v>
      </c>
      <c r="BE290" s="108">
        <v>11</v>
      </c>
      <c r="BF290" s="82">
        <f t="shared" si="377"/>
        <v>0.16339869281045752</v>
      </c>
      <c r="BG290" s="82">
        <f t="shared" si="378"/>
        <v>0.390625</v>
      </c>
      <c r="BH290" s="83">
        <f t="shared" si="379"/>
        <v>0.41110065851364064</v>
      </c>
      <c r="BI290" s="83">
        <f t="shared" si="380"/>
        <v>0.51122853368560106</v>
      </c>
      <c r="BJ290" s="83">
        <f t="shared" si="381"/>
        <v>0.68608414239482196</v>
      </c>
      <c r="BK290" s="2">
        <v>330</v>
      </c>
      <c r="BL290" s="2">
        <v>447</v>
      </c>
      <c r="BM290" s="2">
        <v>308</v>
      </c>
      <c r="BN290" s="2">
        <v>207</v>
      </c>
      <c r="BO290" s="2">
        <v>95</v>
      </c>
      <c r="BP290" s="2">
        <v>90</v>
      </c>
      <c r="BQ290" s="109">
        <v>17</v>
      </c>
      <c r="BR290" s="109">
        <v>38</v>
      </c>
      <c r="BS290" s="110">
        <v>39</v>
      </c>
      <c r="BT290" s="109">
        <v>66</v>
      </c>
      <c r="BU290" s="109">
        <v>180</v>
      </c>
      <c r="BV290" s="109">
        <v>388</v>
      </c>
      <c r="BW290" s="109">
        <v>28</v>
      </c>
      <c r="BX290" s="84">
        <f t="shared" si="385"/>
        <v>662</v>
      </c>
      <c r="BY290" s="111">
        <v>6</v>
      </c>
      <c r="BZ290" s="109">
        <v>115</v>
      </c>
      <c r="CA290" s="109">
        <v>27</v>
      </c>
      <c r="CB290" s="2">
        <v>29</v>
      </c>
      <c r="CC290" s="112">
        <f t="shared" si="386"/>
        <v>0.2</v>
      </c>
      <c r="CD290" s="112">
        <f t="shared" si="387"/>
        <v>0.40268456375838924</v>
      </c>
      <c r="CE290" s="112">
        <f t="shared" si="388"/>
        <v>0.47834101382488481</v>
      </c>
      <c r="CF290" s="112">
        <f t="shared" si="389"/>
        <v>0.6</v>
      </c>
      <c r="CG290" s="112">
        <f t="shared" si="390"/>
        <v>0.88636363636363635</v>
      </c>
      <c r="CH290" s="87">
        <f t="shared" si="391"/>
        <v>35</v>
      </c>
      <c r="CI290" s="31">
        <f t="shared" si="392"/>
        <v>-14</v>
      </c>
      <c r="CJ290" s="31">
        <f t="shared" si="393"/>
        <v>2</v>
      </c>
      <c r="CK290" s="31">
        <f t="shared" si="394"/>
        <v>9</v>
      </c>
      <c r="CL290" s="31">
        <f t="shared" si="395"/>
        <v>15</v>
      </c>
      <c r="CM290" s="113">
        <f t="shared" si="396"/>
        <v>158</v>
      </c>
      <c r="CN290" s="31">
        <f t="shared" si="397"/>
        <v>54</v>
      </c>
      <c r="CO290" s="31">
        <f t="shared" si="398"/>
        <v>51</v>
      </c>
      <c r="CP290" s="31">
        <f t="shared" si="399"/>
        <v>43</v>
      </c>
      <c r="CQ290" s="31">
        <f t="shared" si="400"/>
        <v>10</v>
      </c>
      <c r="CR290" s="32">
        <v>2</v>
      </c>
      <c r="CS290" s="32">
        <v>9</v>
      </c>
      <c r="CT290" s="32">
        <v>15</v>
      </c>
      <c r="CU290" s="88">
        <f t="shared" si="384"/>
        <v>158</v>
      </c>
      <c r="CV290" s="32">
        <v>54</v>
      </c>
      <c r="CW290" s="32">
        <v>51</v>
      </c>
      <c r="CX290" s="32">
        <v>43</v>
      </c>
      <c r="CY290" s="32">
        <v>10</v>
      </c>
      <c r="DC290" s="88">
        <f t="shared" si="401"/>
        <v>0</v>
      </c>
      <c r="DH290" s="32">
        <v>1</v>
      </c>
      <c r="DI290" s="32">
        <v>4</v>
      </c>
      <c r="DJ290" s="32">
        <v>5</v>
      </c>
      <c r="DK290" s="88">
        <f t="shared" si="402"/>
        <v>80</v>
      </c>
      <c r="DL290" s="32">
        <v>8</v>
      </c>
      <c r="DM290" s="32">
        <v>43</v>
      </c>
      <c r="DN290" s="32">
        <v>28</v>
      </c>
      <c r="DO290" s="32">
        <v>1</v>
      </c>
      <c r="DP290" s="32">
        <v>14</v>
      </c>
      <c r="DQ290" s="32">
        <v>25</v>
      </c>
      <c r="DR290" s="32">
        <v>19</v>
      </c>
      <c r="DS290" s="88">
        <f t="shared" si="403"/>
        <v>429</v>
      </c>
      <c r="DT290" s="32">
        <v>4</v>
      </c>
      <c r="DU290" s="32">
        <v>86</v>
      </c>
      <c r="DV290" s="32">
        <v>317</v>
      </c>
      <c r="DW290" s="32">
        <v>22</v>
      </c>
      <c r="EA290" s="88">
        <f t="shared" si="404"/>
        <v>0</v>
      </c>
      <c r="EI290" s="88">
        <f t="shared" si="405"/>
        <v>0</v>
      </c>
      <c r="EQ290" s="88">
        <f t="shared" si="406"/>
        <v>0</v>
      </c>
      <c r="EY290" s="88">
        <f t="shared" si="407"/>
        <v>0</v>
      </c>
      <c r="FG290" s="88">
        <f t="shared" si="408"/>
        <v>0</v>
      </c>
      <c r="FO290" s="88">
        <f t="shared" si="409"/>
        <v>0</v>
      </c>
      <c r="FW290" s="110">
        <f t="shared" si="410"/>
        <v>0</v>
      </c>
      <c r="GB290" s="110">
        <f t="shared" si="411"/>
        <v>0</v>
      </c>
      <c r="GC290" s="110">
        <f t="shared" si="412"/>
        <v>0</v>
      </c>
      <c r="GD290" s="110">
        <f t="shared" si="413"/>
        <v>0</v>
      </c>
      <c r="GE290" s="110">
        <f t="shared" si="414"/>
        <v>0</v>
      </c>
      <c r="GF290" s="110">
        <f t="shared" si="415"/>
        <v>0</v>
      </c>
      <c r="GG290" s="110">
        <f t="shared" si="416"/>
        <v>0</v>
      </c>
      <c r="GH290" s="110">
        <f t="shared" si="417"/>
        <v>0</v>
      </c>
      <c r="GI290" s="110">
        <f t="shared" si="418"/>
        <v>0</v>
      </c>
      <c r="GJ290" s="114">
        <f t="shared" si="382"/>
        <v>0.35045025728987983</v>
      </c>
      <c r="GK290" s="90">
        <f t="shared" si="383"/>
        <v>0.26577437858508607</v>
      </c>
      <c r="GL290" s="2" t="s">
        <v>1570</v>
      </c>
      <c r="GM290" s="92" t="s">
        <v>1775</v>
      </c>
      <c r="GN290" s="2" t="s">
        <v>1842</v>
      </c>
      <c r="GO290" s="92" t="s">
        <v>1843</v>
      </c>
      <c r="GP290" s="92" t="s">
        <v>1548</v>
      </c>
      <c r="GQ290" s="2" t="s">
        <v>1844</v>
      </c>
      <c r="GR290" s="115">
        <v>458</v>
      </c>
      <c r="GS290" s="31">
        <f t="shared" si="419"/>
        <v>15</v>
      </c>
      <c r="GT290" s="31">
        <f t="shared" si="420"/>
        <v>24</v>
      </c>
      <c r="GU290" s="31">
        <f t="shared" si="421"/>
        <v>29</v>
      </c>
      <c r="GV290" s="31">
        <f t="shared" si="422"/>
        <v>509</v>
      </c>
      <c r="GW290" s="31">
        <f t="shared" si="423"/>
        <v>368</v>
      </c>
      <c r="GX290" s="31">
        <f t="shared" si="424"/>
        <v>497</v>
      </c>
    </row>
    <row r="291" spans="1:206" ht="15.75" hidden="1" customHeight="1" x14ac:dyDescent="0.25">
      <c r="A291" s="22" t="s">
        <v>1111</v>
      </c>
      <c r="B291" s="2" t="s">
        <v>260</v>
      </c>
      <c r="C291" s="116" t="s">
        <v>982</v>
      </c>
      <c r="D291" s="35" t="s">
        <v>260</v>
      </c>
      <c r="E291" s="117">
        <v>14</v>
      </c>
      <c r="F291" s="117">
        <v>84</v>
      </c>
      <c r="G291" s="117">
        <v>152</v>
      </c>
      <c r="H291" s="117">
        <v>250</v>
      </c>
      <c r="I291" s="95">
        <v>19</v>
      </c>
      <c r="J291" s="118">
        <v>39</v>
      </c>
      <c r="K291" s="118">
        <v>87</v>
      </c>
      <c r="L291" s="118">
        <v>194</v>
      </c>
      <c r="M291" s="118">
        <v>320</v>
      </c>
      <c r="N291" s="119">
        <v>50</v>
      </c>
      <c r="O291" s="119">
        <v>9</v>
      </c>
      <c r="P291" s="120">
        <v>226</v>
      </c>
      <c r="Q291" s="120">
        <v>284</v>
      </c>
      <c r="R291" s="120">
        <v>208</v>
      </c>
      <c r="S291" s="70">
        <f t="shared" si="365"/>
        <v>0.17256637168141592</v>
      </c>
      <c r="T291" s="70">
        <f t="shared" si="366"/>
        <v>0.30633802816901406</v>
      </c>
      <c r="U291" s="70">
        <f t="shared" si="367"/>
        <v>0.37604456824512533</v>
      </c>
      <c r="V291" s="70">
        <f t="shared" si="368"/>
        <v>0.46951219512195119</v>
      </c>
      <c r="W291" s="70">
        <f t="shared" si="369"/>
        <v>0.69230769230769229</v>
      </c>
      <c r="X291" s="121">
        <v>300</v>
      </c>
      <c r="Y291" s="121">
        <v>226</v>
      </c>
      <c r="Z291" s="121">
        <v>284</v>
      </c>
      <c r="AA291" s="121">
        <v>208</v>
      </c>
      <c r="AB291" s="121">
        <v>82</v>
      </c>
      <c r="AC291" s="121">
        <v>64</v>
      </c>
      <c r="AD291" s="17">
        <v>13</v>
      </c>
      <c r="AE291" s="17">
        <v>20</v>
      </c>
      <c r="AF291" s="100">
        <v>19</v>
      </c>
      <c r="AG291" s="101">
        <v>40</v>
      </c>
      <c r="AH291" s="101">
        <v>101</v>
      </c>
      <c r="AI291" s="101">
        <v>187</v>
      </c>
      <c r="AJ291" s="101">
        <v>12</v>
      </c>
      <c r="AK291" s="101">
        <f t="shared" si="370"/>
        <v>340</v>
      </c>
      <c r="AL291" s="101">
        <f t="shared" si="371"/>
        <v>44</v>
      </c>
      <c r="AM291" s="101">
        <v>56</v>
      </c>
      <c r="AN291" s="102">
        <v>2</v>
      </c>
      <c r="AO291" s="103">
        <v>34</v>
      </c>
      <c r="AP291" s="74">
        <f t="shared" si="372"/>
        <v>0.17699115044247787</v>
      </c>
      <c r="AQ291" s="74">
        <f t="shared" si="373"/>
        <v>0.35563380281690143</v>
      </c>
      <c r="AR291" s="104">
        <f t="shared" si="374"/>
        <v>0.3955431754874652</v>
      </c>
      <c r="AS291" s="104">
        <f t="shared" si="375"/>
        <v>0.49593495934959347</v>
      </c>
      <c r="AT291" s="104">
        <f t="shared" si="376"/>
        <v>0.6875</v>
      </c>
      <c r="AU291" s="105">
        <v>165</v>
      </c>
      <c r="AV291" s="105">
        <v>262</v>
      </c>
      <c r="AW291" s="105">
        <v>208</v>
      </c>
      <c r="AX291" s="100">
        <v>21</v>
      </c>
      <c r="AY291" s="106">
        <v>347</v>
      </c>
      <c r="AZ291" s="106">
        <v>24</v>
      </c>
      <c r="BA291" s="106">
        <v>136</v>
      </c>
      <c r="BB291" s="106">
        <v>174</v>
      </c>
      <c r="BC291" s="106">
        <v>13</v>
      </c>
      <c r="BD291" s="107">
        <v>44</v>
      </c>
      <c r="BE291" s="108">
        <v>16</v>
      </c>
      <c r="BF291" s="82">
        <f t="shared" si="377"/>
        <v>0.11538461538461539</v>
      </c>
      <c r="BG291" s="82">
        <f t="shared" si="378"/>
        <v>0.51908396946564883</v>
      </c>
      <c r="BH291" s="83">
        <f t="shared" si="379"/>
        <v>0.45669291338582679</v>
      </c>
      <c r="BI291" s="83">
        <f t="shared" si="380"/>
        <v>0.62295081967213117</v>
      </c>
      <c r="BJ291" s="83">
        <f t="shared" si="381"/>
        <v>0.78787878787878785</v>
      </c>
      <c r="BK291" s="2">
        <v>190</v>
      </c>
      <c r="BL291" s="2">
        <v>264</v>
      </c>
      <c r="BM291" s="2">
        <v>190</v>
      </c>
      <c r="BN291" s="2">
        <v>125</v>
      </c>
      <c r="BO291" s="2">
        <v>85</v>
      </c>
      <c r="BP291" s="2">
        <v>52</v>
      </c>
      <c r="BQ291" s="109">
        <v>13</v>
      </c>
      <c r="BR291" s="109">
        <v>19</v>
      </c>
      <c r="BS291" s="110">
        <v>22</v>
      </c>
      <c r="BT291" s="109">
        <v>46</v>
      </c>
      <c r="BU291" s="109">
        <v>145</v>
      </c>
      <c r="BV291" s="109">
        <v>203</v>
      </c>
      <c r="BW291" s="109">
        <v>21</v>
      </c>
      <c r="BX291" s="84">
        <f t="shared" si="385"/>
        <v>415</v>
      </c>
      <c r="BY291" s="111">
        <v>7</v>
      </c>
      <c r="BZ291" s="109">
        <v>66</v>
      </c>
      <c r="CA291" s="109">
        <v>20</v>
      </c>
      <c r="CB291" s="2">
        <v>26</v>
      </c>
      <c r="CC291" s="112">
        <f t="shared" si="386"/>
        <v>0.24210526315789474</v>
      </c>
      <c r="CD291" s="112">
        <f t="shared" si="387"/>
        <v>0.5492424242424242</v>
      </c>
      <c r="CE291" s="112">
        <f t="shared" si="388"/>
        <v>0.50931677018633537</v>
      </c>
      <c r="CF291" s="112">
        <f t="shared" si="389"/>
        <v>0.62114537444933926</v>
      </c>
      <c r="CG291" s="112">
        <f t="shared" si="390"/>
        <v>0.72105263157894739</v>
      </c>
      <c r="CH291" s="87">
        <f t="shared" si="391"/>
        <v>53</v>
      </c>
      <c r="CI291" s="31">
        <f t="shared" si="392"/>
        <v>46</v>
      </c>
      <c r="CJ291" s="31">
        <f t="shared" si="393"/>
        <v>0</v>
      </c>
      <c r="CK291" s="31">
        <f t="shared" si="394"/>
        <v>0</v>
      </c>
      <c r="CL291" s="31">
        <f t="shared" si="395"/>
        <v>0</v>
      </c>
      <c r="CM291" s="113">
        <f t="shared" si="396"/>
        <v>0</v>
      </c>
      <c r="CN291" s="31">
        <f t="shared" si="397"/>
        <v>0</v>
      </c>
      <c r="CO291" s="31">
        <f t="shared" si="398"/>
        <v>0</v>
      </c>
      <c r="CP291" s="31">
        <f t="shared" si="399"/>
        <v>0</v>
      </c>
      <c r="CQ291" s="31">
        <f t="shared" si="400"/>
        <v>0</v>
      </c>
      <c r="CU291" s="88">
        <f t="shared" si="384"/>
        <v>0</v>
      </c>
      <c r="DC291" s="88">
        <f t="shared" si="401"/>
        <v>0</v>
      </c>
      <c r="DH291" s="32">
        <v>1</v>
      </c>
      <c r="DI291" s="32">
        <v>7</v>
      </c>
      <c r="DJ291" s="32">
        <v>8</v>
      </c>
      <c r="DK291" s="88">
        <f t="shared" si="402"/>
        <v>188</v>
      </c>
      <c r="DL291" s="32">
        <v>35</v>
      </c>
      <c r="DM291" s="32">
        <v>64</v>
      </c>
      <c r="DN291" s="32">
        <v>84</v>
      </c>
      <c r="DO291" s="32">
        <v>5</v>
      </c>
      <c r="DP291" s="32">
        <v>11</v>
      </c>
      <c r="DQ291" s="32">
        <v>11</v>
      </c>
      <c r="DR291" s="32">
        <v>12</v>
      </c>
      <c r="DS291" s="88">
        <f t="shared" si="403"/>
        <v>217</v>
      </c>
      <c r="DT291" s="32">
        <v>11</v>
      </c>
      <c r="DU291" s="32">
        <v>71</v>
      </c>
      <c r="DV291" s="32">
        <v>119</v>
      </c>
      <c r="DW291" s="32">
        <v>16</v>
      </c>
      <c r="EA291" s="88">
        <f t="shared" si="404"/>
        <v>0</v>
      </c>
      <c r="EI291" s="88">
        <f t="shared" si="405"/>
        <v>0</v>
      </c>
      <c r="EQ291" s="88">
        <f t="shared" si="406"/>
        <v>0</v>
      </c>
      <c r="EV291" s="32">
        <v>1</v>
      </c>
      <c r="EW291" s="32">
        <v>1</v>
      </c>
      <c r="EX291" s="32">
        <v>2</v>
      </c>
      <c r="EY291" s="88">
        <f t="shared" si="407"/>
        <v>10</v>
      </c>
      <c r="EZ291" s="32">
        <v>0</v>
      </c>
      <c r="FA291" s="32">
        <v>10</v>
      </c>
      <c r="FB291" s="32">
        <v>0</v>
      </c>
      <c r="FC291" s="32">
        <v>0</v>
      </c>
      <c r="FG291" s="88">
        <f t="shared" si="408"/>
        <v>0</v>
      </c>
      <c r="FO291" s="88">
        <f t="shared" si="409"/>
        <v>0</v>
      </c>
      <c r="FW291" s="110">
        <f t="shared" si="410"/>
        <v>0</v>
      </c>
      <c r="GB291" s="110">
        <f t="shared" si="411"/>
        <v>1</v>
      </c>
      <c r="GC291" s="110">
        <f t="shared" si="412"/>
        <v>1</v>
      </c>
      <c r="GD291" s="110">
        <f t="shared" si="413"/>
        <v>2</v>
      </c>
      <c r="GE291" s="110">
        <f t="shared" si="414"/>
        <v>10</v>
      </c>
      <c r="GF291" s="110">
        <f t="shared" si="415"/>
        <v>0</v>
      </c>
      <c r="GG291" s="110">
        <f t="shared" si="416"/>
        <v>10</v>
      </c>
      <c r="GH291" s="110">
        <f t="shared" si="417"/>
        <v>0</v>
      </c>
      <c r="GI291" s="110">
        <f t="shared" si="418"/>
        <v>0</v>
      </c>
      <c r="GJ291" s="114">
        <f t="shared" si="382"/>
        <v>4.1520467836257367E-2</v>
      </c>
      <c r="GK291" s="90">
        <f t="shared" si="383"/>
        <v>0.19596541786743515</v>
      </c>
      <c r="GL291" s="2" t="s">
        <v>1868</v>
      </c>
      <c r="GM291" s="2" t="s">
        <v>1897</v>
      </c>
      <c r="GN291" s="92" t="s">
        <v>2027</v>
      </c>
      <c r="GO291" s="2" t="s">
        <v>1961</v>
      </c>
      <c r="GP291" s="92" t="s">
        <v>1840</v>
      </c>
      <c r="GQ291" s="2" t="s">
        <v>1669</v>
      </c>
      <c r="GR291" s="115">
        <v>257</v>
      </c>
      <c r="GS291" s="31">
        <f t="shared" si="419"/>
        <v>12</v>
      </c>
      <c r="GT291" s="31">
        <f t="shared" si="420"/>
        <v>20</v>
      </c>
      <c r="GU291" s="31">
        <f t="shared" si="421"/>
        <v>18</v>
      </c>
      <c r="GV291" s="31">
        <f t="shared" si="422"/>
        <v>405</v>
      </c>
      <c r="GW291" s="31">
        <f t="shared" si="423"/>
        <v>224</v>
      </c>
      <c r="GX291" s="31">
        <f t="shared" si="424"/>
        <v>359</v>
      </c>
    </row>
    <row r="292" spans="1:206" ht="15.75" hidden="1" customHeight="1" x14ac:dyDescent="0.25">
      <c r="A292" s="22" t="s">
        <v>1111</v>
      </c>
      <c r="B292" s="134" t="s">
        <v>260</v>
      </c>
      <c r="C292" s="135" t="s">
        <v>273</v>
      </c>
      <c r="D292" s="35" t="s">
        <v>260</v>
      </c>
      <c r="E292" s="117">
        <v>108</v>
      </c>
      <c r="F292" s="117">
        <v>234</v>
      </c>
      <c r="G292" s="117">
        <v>289</v>
      </c>
      <c r="H292" s="117">
        <v>631</v>
      </c>
      <c r="I292" s="95">
        <v>359</v>
      </c>
      <c r="J292" s="118">
        <v>710</v>
      </c>
      <c r="K292" s="118">
        <v>1535</v>
      </c>
      <c r="L292" s="118">
        <v>3447</v>
      </c>
      <c r="M292" s="118">
        <v>5692</v>
      </c>
      <c r="N292" s="119">
        <v>1126</v>
      </c>
      <c r="O292" s="119">
        <v>51</v>
      </c>
      <c r="P292" s="120">
        <v>3324</v>
      </c>
      <c r="Q292" s="120">
        <v>4076</v>
      </c>
      <c r="R292" s="120">
        <v>3122</v>
      </c>
      <c r="S292" s="70">
        <f t="shared" si="365"/>
        <v>0.21359807460890493</v>
      </c>
      <c r="T292" s="70">
        <f t="shared" si="366"/>
        <v>0.376594700686948</v>
      </c>
      <c r="U292" s="70">
        <f t="shared" si="367"/>
        <v>0.43394791864664511</v>
      </c>
      <c r="V292" s="70">
        <f t="shared" si="368"/>
        <v>0.53570436232286744</v>
      </c>
      <c r="W292" s="70">
        <f t="shared" si="369"/>
        <v>0.74343369634849454</v>
      </c>
      <c r="X292" s="121">
        <v>4178</v>
      </c>
      <c r="Y292" s="121">
        <v>3324</v>
      </c>
      <c r="Z292" s="121">
        <v>4076</v>
      </c>
      <c r="AA292" s="121">
        <v>3122</v>
      </c>
      <c r="AB292" s="121">
        <v>1035</v>
      </c>
      <c r="AC292" s="121">
        <v>947</v>
      </c>
      <c r="AD292" s="17">
        <v>113</v>
      </c>
      <c r="AE292" s="17">
        <v>365</v>
      </c>
      <c r="AF292" s="100">
        <v>429</v>
      </c>
      <c r="AG292" s="101">
        <v>797</v>
      </c>
      <c r="AH292" s="101">
        <v>1856</v>
      </c>
      <c r="AI292" s="101">
        <v>3276</v>
      </c>
      <c r="AJ292" s="101">
        <v>419</v>
      </c>
      <c r="AK292" s="101">
        <f t="shared" si="370"/>
        <v>6348</v>
      </c>
      <c r="AL292" s="101">
        <f t="shared" si="371"/>
        <v>847</v>
      </c>
      <c r="AM292" s="101">
        <v>1266</v>
      </c>
      <c r="AN292" s="102">
        <v>44</v>
      </c>
      <c r="AO292" s="103">
        <v>115</v>
      </c>
      <c r="AP292" s="74">
        <f t="shared" si="372"/>
        <v>0.23977135980746089</v>
      </c>
      <c r="AQ292" s="74">
        <f t="shared" si="373"/>
        <v>0.45534838076545631</v>
      </c>
      <c r="AR292" s="104">
        <f t="shared" si="374"/>
        <v>0.48298802509028704</v>
      </c>
      <c r="AS292" s="104">
        <f t="shared" si="375"/>
        <v>0.59530425118088359</v>
      </c>
      <c r="AT292" s="104">
        <f t="shared" si="376"/>
        <v>0.77802690582959644</v>
      </c>
      <c r="AU292" s="105">
        <v>3277</v>
      </c>
      <c r="AV292" s="105">
        <v>4426</v>
      </c>
      <c r="AW292" s="105">
        <v>3427</v>
      </c>
      <c r="AX292" s="100">
        <v>430</v>
      </c>
      <c r="AY292" s="106">
        <v>6916</v>
      </c>
      <c r="AZ292" s="106">
        <v>944</v>
      </c>
      <c r="BA292" s="106">
        <v>2093</v>
      </c>
      <c r="BB292" s="106">
        <v>3417</v>
      </c>
      <c r="BC292" s="106">
        <v>462</v>
      </c>
      <c r="BD292" s="107">
        <v>858</v>
      </c>
      <c r="BE292" s="108">
        <v>48</v>
      </c>
      <c r="BF292" s="82">
        <f t="shared" si="377"/>
        <v>0.27545958564341988</v>
      </c>
      <c r="BG292" s="82">
        <f t="shared" si="378"/>
        <v>0.47288748305467693</v>
      </c>
      <c r="BH292" s="83">
        <f t="shared" si="379"/>
        <v>0.50278526504941601</v>
      </c>
      <c r="BI292" s="83">
        <f t="shared" si="380"/>
        <v>0.60392055043489545</v>
      </c>
      <c r="BJ292" s="83">
        <f t="shared" si="381"/>
        <v>0.78089716203844983</v>
      </c>
      <c r="BK292" s="2">
        <v>3625</v>
      </c>
      <c r="BL292" s="2">
        <v>4809</v>
      </c>
      <c r="BM292" s="2">
        <v>3349</v>
      </c>
      <c r="BN292" s="2">
        <v>2335</v>
      </c>
      <c r="BO292" s="2">
        <v>1181</v>
      </c>
      <c r="BP292" s="2">
        <v>1011</v>
      </c>
      <c r="BQ292" s="109">
        <v>136</v>
      </c>
      <c r="BR292" s="109">
        <v>478</v>
      </c>
      <c r="BS292" s="110">
        <v>514</v>
      </c>
      <c r="BT292" s="109">
        <v>961</v>
      </c>
      <c r="BU292" s="109">
        <v>2413</v>
      </c>
      <c r="BV292" s="109">
        <v>3818</v>
      </c>
      <c r="BW292" s="109">
        <v>515</v>
      </c>
      <c r="BX292" s="84">
        <f t="shared" si="385"/>
        <v>7707</v>
      </c>
      <c r="BY292" s="111">
        <v>13</v>
      </c>
      <c r="BZ292" s="109">
        <v>936</v>
      </c>
      <c r="CA292" s="109">
        <v>515</v>
      </c>
      <c r="CB292" s="2">
        <v>120</v>
      </c>
      <c r="CC292" s="112">
        <f t="shared" si="386"/>
        <v>0.26510344827586207</v>
      </c>
      <c r="CD292" s="112">
        <f t="shared" si="387"/>
        <v>0.50176751923476814</v>
      </c>
      <c r="CE292" s="112">
        <f t="shared" si="388"/>
        <v>0.53093439701264533</v>
      </c>
      <c r="CF292" s="112">
        <f t="shared" si="389"/>
        <v>0.64905614121108113</v>
      </c>
      <c r="CG292" s="112">
        <f t="shared" si="390"/>
        <v>0.86055538966855782</v>
      </c>
      <c r="CH292" s="87">
        <f t="shared" si="391"/>
        <v>467</v>
      </c>
      <c r="CI292" s="31">
        <f t="shared" si="392"/>
        <v>592</v>
      </c>
      <c r="CJ292" s="31">
        <f t="shared" si="393"/>
        <v>25</v>
      </c>
      <c r="CK292" s="31">
        <f t="shared" si="394"/>
        <v>83</v>
      </c>
      <c r="CL292" s="31">
        <f t="shared" si="395"/>
        <v>127</v>
      </c>
      <c r="CM292" s="113">
        <f t="shared" si="396"/>
        <v>1026</v>
      </c>
      <c r="CN292" s="31">
        <f t="shared" si="397"/>
        <v>187</v>
      </c>
      <c r="CO292" s="31">
        <f t="shared" si="398"/>
        <v>382</v>
      </c>
      <c r="CP292" s="31">
        <f t="shared" si="399"/>
        <v>429</v>
      </c>
      <c r="CQ292" s="31">
        <f t="shared" si="400"/>
        <v>28</v>
      </c>
      <c r="CR292" s="32">
        <v>16</v>
      </c>
      <c r="CS292" s="32">
        <v>59</v>
      </c>
      <c r="CT292" s="32">
        <v>87</v>
      </c>
      <c r="CU292" s="88">
        <f t="shared" si="384"/>
        <v>730</v>
      </c>
      <c r="CV292" s="32">
        <v>172</v>
      </c>
      <c r="CW292" s="32">
        <v>294</v>
      </c>
      <c r="CX292" s="32">
        <v>263</v>
      </c>
      <c r="CY292" s="32">
        <v>1</v>
      </c>
      <c r="CZ292" s="32">
        <v>9</v>
      </c>
      <c r="DA292" s="32">
        <v>24</v>
      </c>
      <c r="DB292" s="32">
        <v>40</v>
      </c>
      <c r="DC292" s="88">
        <f t="shared" si="401"/>
        <v>296</v>
      </c>
      <c r="DD292" s="32">
        <v>15</v>
      </c>
      <c r="DE292" s="32">
        <v>88</v>
      </c>
      <c r="DF292" s="32">
        <v>166</v>
      </c>
      <c r="DG292" s="32">
        <v>27</v>
      </c>
      <c r="DH292" s="32">
        <v>14</v>
      </c>
      <c r="DI292" s="32">
        <v>142</v>
      </c>
      <c r="DJ292" s="32">
        <v>95</v>
      </c>
      <c r="DK292" s="88">
        <f t="shared" si="402"/>
        <v>2763</v>
      </c>
      <c r="DL292" s="32">
        <v>412</v>
      </c>
      <c r="DM292" s="32">
        <v>1100</v>
      </c>
      <c r="DN292" s="32">
        <v>1111</v>
      </c>
      <c r="DO292" s="32">
        <v>140</v>
      </c>
      <c r="DP292" s="32">
        <v>40</v>
      </c>
      <c r="DQ292" s="32">
        <v>120</v>
      </c>
      <c r="DR292" s="32">
        <v>80</v>
      </c>
      <c r="DS292" s="88">
        <f t="shared" si="403"/>
        <v>2365</v>
      </c>
      <c r="DT292" s="32">
        <v>4</v>
      </c>
      <c r="DU292" s="32">
        <v>262</v>
      </c>
      <c r="DV292" s="32">
        <v>1838</v>
      </c>
      <c r="DW292" s="32">
        <v>261</v>
      </c>
      <c r="DX292" s="32">
        <v>1</v>
      </c>
      <c r="DY292" s="32">
        <v>3</v>
      </c>
      <c r="DZ292" s="32">
        <v>3</v>
      </c>
      <c r="EA292" s="88">
        <f t="shared" si="404"/>
        <v>45</v>
      </c>
      <c r="EB292" s="32">
        <v>13</v>
      </c>
      <c r="EC292" s="32">
        <v>27</v>
      </c>
      <c r="ED292" s="32">
        <v>5</v>
      </c>
      <c r="EF292" s="32">
        <v>35</v>
      </c>
      <c r="EG292" s="32">
        <v>106</v>
      </c>
      <c r="EH292" s="32">
        <v>187</v>
      </c>
      <c r="EI292" s="88">
        <f t="shared" si="405"/>
        <v>1157</v>
      </c>
      <c r="EJ292" s="32">
        <v>343</v>
      </c>
      <c r="EK292" s="32">
        <v>454</v>
      </c>
      <c r="EL292" s="32">
        <v>321</v>
      </c>
      <c r="EM292" s="32">
        <v>39</v>
      </c>
      <c r="EQ292" s="88">
        <f t="shared" si="406"/>
        <v>0</v>
      </c>
      <c r="EV292" s="32">
        <v>21</v>
      </c>
      <c r="EW292" s="32">
        <v>24</v>
      </c>
      <c r="EX292" s="32">
        <v>22</v>
      </c>
      <c r="EY292" s="88">
        <f t="shared" si="407"/>
        <v>310</v>
      </c>
      <c r="EZ292" s="32">
        <v>2</v>
      </c>
      <c r="FA292" s="32">
        <v>188</v>
      </c>
      <c r="FB292" s="32">
        <v>114</v>
      </c>
      <c r="FC292" s="32">
        <v>6</v>
      </c>
      <c r="FG292" s="88">
        <f t="shared" si="408"/>
        <v>0</v>
      </c>
      <c r="FO292" s="88">
        <f t="shared" si="409"/>
        <v>0</v>
      </c>
      <c r="FW292" s="110">
        <f t="shared" si="410"/>
        <v>0</v>
      </c>
      <c r="GB292" s="110">
        <f t="shared" si="411"/>
        <v>21</v>
      </c>
      <c r="GC292" s="110">
        <f t="shared" si="412"/>
        <v>24</v>
      </c>
      <c r="GD292" s="110">
        <f t="shared" si="413"/>
        <v>22</v>
      </c>
      <c r="GE292" s="110">
        <f t="shared" si="414"/>
        <v>310</v>
      </c>
      <c r="GF292" s="110">
        <f t="shared" si="415"/>
        <v>2</v>
      </c>
      <c r="GG292" s="110">
        <f t="shared" si="416"/>
        <v>188</v>
      </c>
      <c r="GH292" s="110">
        <f t="shared" si="417"/>
        <v>114</v>
      </c>
      <c r="GI292" s="110">
        <f t="shared" si="418"/>
        <v>6</v>
      </c>
      <c r="GJ292" s="114">
        <f t="shared" si="382"/>
        <v>0.15754154525861161</v>
      </c>
      <c r="GK292" s="90">
        <f t="shared" si="383"/>
        <v>0.11437246963562753</v>
      </c>
      <c r="GL292" s="92" t="s">
        <v>1787</v>
      </c>
      <c r="GM292" s="2" t="s">
        <v>1984</v>
      </c>
      <c r="GN292" s="2" t="s">
        <v>1868</v>
      </c>
      <c r="GO292" s="92" t="s">
        <v>1659</v>
      </c>
      <c r="GP292" s="92" t="s">
        <v>1991</v>
      </c>
      <c r="GQ292" s="2" t="s">
        <v>1846</v>
      </c>
      <c r="GR292" s="115">
        <v>4812</v>
      </c>
      <c r="GS292" s="31">
        <f t="shared" si="419"/>
        <v>55</v>
      </c>
      <c r="GT292" s="31">
        <f t="shared" si="420"/>
        <v>178</v>
      </c>
      <c r="GU292" s="31">
        <f t="shared" si="421"/>
        <v>265</v>
      </c>
      <c r="GV292" s="31">
        <f t="shared" si="422"/>
        <v>5173</v>
      </c>
      <c r="GW292" s="31">
        <f t="shared" si="423"/>
        <v>3355</v>
      </c>
      <c r="GX292" s="31">
        <f t="shared" si="424"/>
        <v>4744</v>
      </c>
    </row>
    <row r="293" spans="1:206" ht="15.75" hidden="1" customHeight="1" x14ac:dyDescent="0.25">
      <c r="A293" s="22" t="s">
        <v>1111</v>
      </c>
      <c r="B293" s="134" t="s">
        <v>260</v>
      </c>
      <c r="C293" s="135" t="s">
        <v>274</v>
      </c>
      <c r="D293" s="35" t="s">
        <v>260</v>
      </c>
      <c r="E293" s="117">
        <v>10</v>
      </c>
      <c r="F293" s="117">
        <v>40</v>
      </c>
      <c r="G293" s="117">
        <v>57</v>
      </c>
      <c r="H293" s="117">
        <v>107</v>
      </c>
      <c r="I293" s="95">
        <v>320</v>
      </c>
      <c r="J293" s="118">
        <v>575</v>
      </c>
      <c r="K293" s="118">
        <v>1391</v>
      </c>
      <c r="L293" s="118">
        <v>3344</v>
      </c>
      <c r="M293" s="118">
        <v>5310</v>
      </c>
      <c r="N293" s="119">
        <v>1005</v>
      </c>
      <c r="O293" s="119">
        <v>64</v>
      </c>
      <c r="P293" s="120">
        <v>3554</v>
      </c>
      <c r="Q293" s="120">
        <v>4442</v>
      </c>
      <c r="R293" s="120">
        <v>3286</v>
      </c>
      <c r="S293" s="70">
        <f t="shared" si="365"/>
        <v>0.16178953292065279</v>
      </c>
      <c r="T293" s="70">
        <f t="shared" si="366"/>
        <v>0.31314723097703739</v>
      </c>
      <c r="U293" s="70">
        <f t="shared" si="367"/>
        <v>0.3815812799149087</v>
      </c>
      <c r="V293" s="70">
        <f t="shared" si="368"/>
        <v>0.48266045548654246</v>
      </c>
      <c r="W293" s="70">
        <f t="shared" si="369"/>
        <v>0.71180766889835667</v>
      </c>
      <c r="X293" s="121">
        <v>4451</v>
      </c>
      <c r="Y293" s="121">
        <v>3554</v>
      </c>
      <c r="Z293" s="121">
        <v>4442</v>
      </c>
      <c r="AA293" s="121">
        <v>3286</v>
      </c>
      <c r="AB293" s="121">
        <v>1076</v>
      </c>
      <c r="AC293" s="121">
        <v>1020</v>
      </c>
      <c r="AD293" s="17">
        <v>84</v>
      </c>
      <c r="AE293" s="17">
        <v>223</v>
      </c>
      <c r="AF293" s="100">
        <v>293</v>
      </c>
      <c r="AG293" s="101">
        <v>557</v>
      </c>
      <c r="AH293" s="101">
        <v>1411</v>
      </c>
      <c r="AI293" s="101">
        <v>3048</v>
      </c>
      <c r="AJ293" s="101">
        <v>355</v>
      </c>
      <c r="AK293" s="101">
        <f t="shared" si="370"/>
        <v>5371</v>
      </c>
      <c r="AL293" s="101">
        <f t="shared" si="371"/>
        <v>768</v>
      </c>
      <c r="AM293" s="101">
        <v>1123</v>
      </c>
      <c r="AN293" s="102">
        <v>40</v>
      </c>
      <c r="AO293" s="103">
        <v>135</v>
      </c>
      <c r="AP293" s="74">
        <f t="shared" si="372"/>
        <v>0.15672481710748454</v>
      </c>
      <c r="AQ293" s="74">
        <f t="shared" si="373"/>
        <v>0.31764970733903647</v>
      </c>
      <c r="AR293" s="104">
        <f t="shared" si="374"/>
        <v>0.37652898422265557</v>
      </c>
      <c r="AS293" s="104">
        <f t="shared" si="375"/>
        <v>0.47761387163561075</v>
      </c>
      <c r="AT293" s="104">
        <f t="shared" si="376"/>
        <v>0.69385270846013392</v>
      </c>
      <c r="AU293" s="105">
        <v>3504</v>
      </c>
      <c r="AV293" s="105">
        <v>4679</v>
      </c>
      <c r="AW293" s="105">
        <v>3638</v>
      </c>
      <c r="AX293" s="100">
        <v>312</v>
      </c>
      <c r="AY293" s="106">
        <v>5720</v>
      </c>
      <c r="AZ293" s="106">
        <v>547</v>
      </c>
      <c r="BA293" s="106">
        <v>1687</v>
      </c>
      <c r="BB293" s="106">
        <v>3119</v>
      </c>
      <c r="BC293" s="106">
        <v>367</v>
      </c>
      <c r="BD293" s="107">
        <v>851</v>
      </c>
      <c r="BE293" s="108">
        <v>71</v>
      </c>
      <c r="BF293" s="82">
        <f t="shared" si="377"/>
        <v>0.15035733919736119</v>
      </c>
      <c r="BG293" s="82">
        <f t="shared" si="378"/>
        <v>0.36054712545415685</v>
      </c>
      <c r="BH293" s="83">
        <f t="shared" si="379"/>
        <v>0.38084764402334825</v>
      </c>
      <c r="BI293" s="83">
        <f t="shared" si="380"/>
        <v>0.48331907613344738</v>
      </c>
      <c r="BJ293" s="83">
        <f t="shared" si="381"/>
        <v>0.64726027397260277</v>
      </c>
      <c r="BK293" s="2">
        <v>3851</v>
      </c>
      <c r="BL293" s="2">
        <v>4991</v>
      </c>
      <c r="BM293" s="2">
        <v>3590</v>
      </c>
      <c r="BN293" s="2">
        <v>2529</v>
      </c>
      <c r="BO293" s="2">
        <v>1144</v>
      </c>
      <c r="BP293" s="2">
        <v>1079</v>
      </c>
      <c r="BQ293" s="109">
        <v>90</v>
      </c>
      <c r="BR293" s="109">
        <v>324</v>
      </c>
      <c r="BS293" s="110">
        <v>268</v>
      </c>
      <c r="BT293" s="109">
        <v>539</v>
      </c>
      <c r="BU293" s="109">
        <v>1763</v>
      </c>
      <c r="BV293" s="109">
        <v>3570</v>
      </c>
      <c r="BW293" s="109">
        <v>352</v>
      </c>
      <c r="BX293" s="84">
        <f t="shared" si="385"/>
        <v>6224</v>
      </c>
      <c r="BY293" s="111">
        <v>48</v>
      </c>
      <c r="BZ293" s="109">
        <v>891</v>
      </c>
      <c r="CA293" s="109">
        <v>351</v>
      </c>
      <c r="CB293" s="2">
        <v>132</v>
      </c>
      <c r="CC293" s="112">
        <f t="shared" si="386"/>
        <v>0.13996364580628409</v>
      </c>
      <c r="CD293" s="112">
        <f t="shared" si="387"/>
        <v>0.35323582448407131</v>
      </c>
      <c r="CE293" s="112">
        <f t="shared" si="388"/>
        <v>0.40065958815958819</v>
      </c>
      <c r="CF293" s="112">
        <f t="shared" si="389"/>
        <v>0.51765528493182611</v>
      </c>
      <c r="CG293" s="112">
        <f t="shared" si="390"/>
        <v>0.74623955431754874</v>
      </c>
      <c r="CH293" s="87">
        <f t="shared" si="391"/>
        <v>911</v>
      </c>
      <c r="CI293" s="31">
        <f t="shared" si="392"/>
        <v>1032</v>
      </c>
      <c r="CJ293" s="31">
        <f t="shared" si="393"/>
        <v>8</v>
      </c>
      <c r="CK293" s="31">
        <f t="shared" si="394"/>
        <v>22</v>
      </c>
      <c r="CL293" s="31">
        <f t="shared" si="395"/>
        <v>47</v>
      </c>
      <c r="CM293" s="113">
        <f t="shared" si="396"/>
        <v>305</v>
      </c>
      <c r="CN293" s="31">
        <f t="shared" si="397"/>
        <v>62</v>
      </c>
      <c r="CO293" s="31">
        <f t="shared" si="398"/>
        <v>97</v>
      </c>
      <c r="CP293" s="31">
        <f t="shared" si="399"/>
        <v>134</v>
      </c>
      <c r="CQ293" s="31">
        <f t="shared" si="400"/>
        <v>12</v>
      </c>
      <c r="CR293" s="32">
        <v>4</v>
      </c>
      <c r="CS293" s="32">
        <v>15</v>
      </c>
      <c r="CT293" s="32">
        <v>43</v>
      </c>
      <c r="CU293" s="88">
        <f t="shared" si="384"/>
        <v>209</v>
      </c>
      <c r="CV293" s="32">
        <v>48</v>
      </c>
      <c r="CW293" s="32">
        <v>90</v>
      </c>
      <c r="CX293" s="32">
        <v>71</v>
      </c>
      <c r="CY293" s="32">
        <v>0</v>
      </c>
      <c r="CZ293" s="32">
        <v>4</v>
      </c>
      <c r="DA293" s="32">
        <v>7</v>
      </c>
      <c r="DB293" s="32">
        <v>4</v>
      </c>
      <c r="DC293" s="88">
        <f t="shared" si="401"/>
        <v>96</v>
      </c>
      <c r="DD293" s="32">
        <v>14</v>
      </c>
      <c r="DE293" s="32">
        <v>7</v>
      </c>
      <c r="DF293" s="32">
        <v>63</v>
      </c>
      <c r="DG293" s="32">
        <v>12</v>
      </c>
      <c r="DH293" s="32">
        <v>13</v>
      </c>
      <c r="DI293" s="32">
        <v>137</v>
      </c>
      <c r="DJ293" s="32">
        <v>88</v>
      </c>
      <c r="DK293" s="88">
        <f t="shared" si="402"/>
        <v>2819</v>
      </c>
      <c r="DL293" s="32">
        <v>430</v>
      </c>
      <c r="DM293" s="32">
        <v>1034</v>
      </c>
      <c r="DN293" s="32">
        <v>1227</v>
      </c>
      <c r="DO293" s="32">
        <v>128</v>
      </c>
      <c r="DP293" s="32">
        <v>45</v>
      </c>
      <c r="DQ293" s="32">
        <v>129</v>
      </c>
      <c r="DR293" s="32">
        <v>92</v>
      </c>
      <c r="DS293" s="88">
        <f t="shared" si="403"/>
        <v>2643</v>
      </c>
      <c r="DT293" s="32">
        <v>5</v>
      </c>
      <c r="DU293" s="32">
        <v>382</v>
      </c>
      <c r="DV293" s="32">
        <v>2060</v>
      </c>
      <c r="DW293" s="32">
        <v>196</v>
      </c>
      <c r="DX293" s="32">
        <v>1</v>
      </c>
      <c r="DY293" s="32">
        <v>2</v>
      </c>
      <c r="DZ293" s="32">
        <v>2</v>
      </c>
      <c r="EA293" s="88">
        <f t="shared" si="404"/>
        <v>41</v>
      </c>
      <c r="EB293" s="32">
        <v>11</v>
      </c>
      <c r="EC293" s="32">
        <v>26</v>
      </c>
      <c r="ED293" s="32">
        <v>4</v>
      </c>
      <c r="EF293" s="32">
        <v>4</v>
      </c>
      <c r="EG293" s="32">
        <v>10</v>
      </c>
      <c r="EH293" s="32">
        <v>17</v>
      </c>
      <c r="EI293" s="88">
        <f t="shared" si="405"/>
        <v>95</v>
      </c>
      <c r="EJ293" s="32">
        <v>28</v>
      </c>
      <c r="EK293" s="32">
        <v>37</v>
      </c>
      <c r="EL293" s="32">
        <v>27</v>
      </c>
      <c r="EM293" s="32">
        <v>3</v>
      </c>
      <c r="EQ293" s="88">
        <f t="shared" si="406"/>
        <v>0</v>
      </c>
      <c r="EV293" s="32">
        <v>19</v>
      </c>
      <c r="EW293" s="32">
        <v>24</v>
      </c>
      <c r="EX293" s="32">
        <v>22</v>
      </c>
      <c r="EY293" s="88">
        <f t="shared" si="407"/>
        <v>311</v>
      </c>
      <c r="EZ293" s="32">
        <v>3</v>
      </c>
      <c r="FA293" s="32">
        <v>187</v>
      </c>
      <c r="FB293" s="32">
        <v>118</v>
      </c>
      <c r="FC293" s="32">
        <v>3</v>
      </c>
      <c r="FG293" s="88">
        <f t="shared" si="408"/>
        <v>0</v>
      </c>
      <c r="FO293" s="88">
        <f t="shared" si="409"/>
        <v>0</v>
      </c>
      <c r="FW293" s="110">
        <f t="shared" si="410"/>
        <v>0</v>
      </c>
      <c r="GB293" s="110">
        <f t="shared" si="411"/>
        <v>19</v>
      </c>
      <c r="GC293" s="110">
        <f t="shared" si="412"/>
        <v>24</v>
      </c>
      <c r="GD293" s="110">
        <f t="shared" si="413"/>
        <v>22</v>
      </c>
      <c r="GE293" s="110">
        <f t="shared" si="414"/>
        <v>311</v>
      </c>
      <c r="GF293" s="110">
        <f t="shared" si="415"/>
        <v>3</v>
      </c>
      <c r="GG293" s="110">
        <f t="shared" si="416"/>
        <v>187</v>
      </c>
      <c r="GH293" s="110">
        <f t="shared" si="417"/>
        <v>118</v>
      </c>
      <c r="GI293" s="110">
        <f t="shared" si="418"/>
        <v>3</v>
      </c>
      <c r="GJ293" s="114">
        <f t="shared" si="382"/>
        <v>4.8372456386261274E-2</v>
      </c>
      <c r="GK293" s="90">
        <f t="shared" si="383"/>
        <v>8.8111888111888109E-2</v>
      </c>
      <c r="GL293" s="2" t="s">
        <v>2051</v>
      </c>
      <c r="GM293" s="2" t="s">
        <v>1918</v>
      </c>
      <c r="GN293" s="2" t="s">
        <v>2008</v>
      </c>
      <c r="GO293" s="92" t="s">
        <v>2302</v>
      </c>
      <c r="GP293" s="92" t="s">
        <v>1470</v>
      </c>
      <c r="GQ293" s="2" t="s">
        <v>2033</v>
      </c>
      <c r="GR293" s="115">
        <v>5020</v>
      </c>
      <c r="GS293" s="31">
        <f t="shared" si="419"/>
        <v>59</v>
      </c>
      <c r="GT293" s="31">
        <f t="shared" si="420"/>
        <v>182</v>
      </c>
      <c r="GU293" s="31">
        <f t="shared" si="421"/>
        <v>268</v>
      </c>
      <c r="GV293" s="31">
        <f t="shared" si="422"/>
        <v>5503</v>
      </c>
      <c r="GW293" s="31">
        <f t="shared" si="423"/>
        <v>3615</v>
      </c>
      <c r="GX293" s="31">
        <f t="shared" si="424"/>
        <v>5057</v>
      </c>
    </row>
    <row r="294" spans="1:206" ht="15.75" hidden="1" customHeight="1" x14ac:dyDescent="0.25">
      <c r="A294" s="22" t="s">
        <v>1111</v>
      </c>
      <c r="B294" s="2" t="s">
        <v>260</v>
      </c>
      <c r="C294" s="116" t="s">
        <v>275</v>
      </c>
      <c r="D294" s="35" t="s">
        <v>260</v>
      </c>
      <c r="E294" s="117">
        <v>32</v>
      </c>
      <c r="F294" s="117">
        <v>150</v>
      </c>
      <c r="G294" s="117">
        <v>295</v>
      </c>
      <c r="H294" s="117">
        <v>477</v>
      </c>
      <c r="I294" s="95">
        <v>30</v>
      </c>
      <c r="J294" s="118">
        <v>48</v>
      </c>
      <c r="K294" s="118">
        <v>129</v>
      </c>
      <c r="L294" s="118">
        <v>303</v>
      </c>
      <c r="M294" s="118">
        <v>480</v>
      </c>
      <c r="N294" s="119">
        <v>75</v>
      </c>
      <c r="O294" s="119">
        <v>10</v>
      </c>
      <c r="P294" s="120">
        <v>318</v>
      </c>
      <c r="Q294" s="120">
        <v>378</v>
      </c>
      <c r="R294" s="120">
        <v>309</v>
      </c>
      <c r="S294" s="70">
        <f t="shared" si="365"/>
        <v>0.15094339622641509</v>
      </c>
      <c r="T294" s="70">
        <f t="shared" si="366"/>
        <v>0.34126984126984128</v>
      </c>
      <c r="U294" s="70">
        <f t="shared" si="367"/>
        <v>0.40298507462686567</v>
      </c>
      <c r="V294" s="70">
        <f t="shared" si="368"/>
        <v>0.51965065502183405</v>
      </c>
      <c r="W294" s="70">
        <f t="shared" si="369"/>
        <v>0.73786407766990292</v>
      </c>
      <c r="X294" s="121">
        <v>403</v>
      </c>
      <c r="Y294" s="121">
        <v>318</v>
      </c>
      <c r="Z294" s="121">
        <v>378</v>
      </c>
      <c r="AA294" s="121">
        <v>309</v>
      </c>
      <c r="AB294" s="121">
        <v>96</v>
      </c>
      <c r="AC294" s="121">
        <v>102</v>
      </c>
      <c r="AD294" s="17">
        <v>14</v>
      </c>
      <c r="AE294" s="17">
        <v>25</v>
      </c>
      <c r="AF294" s="100">
        <v>29</v>
      </c>
      <c r="AG294" s="101">
        <v>37</v>
      </c>
      <c r="AH294" s="101">
        <v>117</v>
      </c>
      <c r="AI294" s="101">
        <v>276</v>
      </c>
      <c r="AJ294" s="101">
        <v>31</v>
      </c>
      <c r="AK294" s="101">
        <f t="shared" si="370"/>
        <v>461</v>
      </c>
      <c r="AL294" s="101">
        <f t="shared" si="371"/>
        <v>56</v>
      </c>
      <c r="AM294" s="101">
        <v>87</v>
      </c>
      <c r="AN294" s="102">
        <v>9</v>
      </c>
      <c r="AO294" s="103">
        <v>24</v>
      </c>
      <c r="AP294" s="74">
        <f t="shared" si="372"/>
        <v>0.11635220125786164</v>
      </c>
      <c r="AQ294" s="74">
        <f t="shared" si="373"/>
        <v>0.30952380952380953</v>
      </c>
      <c r="AR294" s="104">
        <f t="shared" si="374"/>
        <v>0.37213930348258706</v>
      </c>
      <c r="AS294" s="104">
        <f t="shared" si="375"/>
        <v>0.49053857350800584</v>
      </c>
      <c r="AT294" s="104">
        <f t="shared" si="376"/>
        <v>0.71197411003236244</v>
      </c>
      <c r="AU294" s="105">
        <v>285</v>
      </c>
      <c r="AV294" s="105">
        <v>392</v>
      </c>
      <c r="AW294" s="105">
        <v>316</v>
      </c>
      <c r="AX294" s="100">
        <v>26</v>
      </c>
      <c r="AY294" s="106">
        <v>430</v>
      </c>
      <c r="AZ294" s="106">
        <v>34</v>
      </c>
      <c r="BA294" s="106">
        <v>118</v>
      </c>
      <c r="BB294" s="106">
        <v>265</v>
      </c>
      <c r="BC294" s="106">
        <v>13</v>
      </c>
      <c r="BD294" s="107">
        <v>58</v>
      </c>
      <c r="BE294" s="108">
        <v>7</v>
      </c>
      <c r="BF294" s="82">
        <f t="shared" si="377"/>
        <v>0.10759493670886076</v>
      </c>
      <c r="BG294" s="82">
        <f t="shared" si="378"/>
        <v>0.30102040816326531</v>
      </c>
      <c r="BH294" s="83">
        <f t="shared" si="379"/>
        <v>0.36153071500503525</v>
      </c>
      <c r="BI294" s="83">
        <f t="shared" si="380"/>
        <v>0.48005908419497784</v>
      </c>
      <c r="BJ294" s="83">
        <f t="shared" si="381"/>
        <v>0.72631578947368425</v>
      </c>
      <c r="BK294" s="2">
        <v>308</v>
      </c>
      <c r="BL294" s="2">
        <v>428</v>
      </c>
      <c r="BM294" s="2">
        <v>331</v>
      </c>
      <c r="BN294" s="2">
        <v>229</v>
      </c>
      <c r="BO294" s="2">
        <v>90</v>
      </c>
      <c r="BP294" s="2">
        <v>74</v>
      </c>
      <c r="BQ294" s="109">
        <v>15</v>
      </c>
      <c r="BR294" s="109">
        <v>30</v>
      </c>
      <c r="BS294" s="110">
        <v>25</v>
      </c>
      <c r="BT294" s="109">
        <v>26</v>
      </c>
      <c r="BU294" s="109">
        <v>158</v>
      </c>
      <c r="BV294" s="109">
        <v>307</v>
      </c>
      <c r="BW294" s="109">
        <v>17</v>
      </c>
      <c r="BX294" s="84">
        <f t="shared" si="385"/>
        <v>508</v>
      </c>
      <c r="BY294" s="111">
        <v>5</v>
      </c>
      <c r="BZ294" s="109">
        <v>77</v>
      </c>
      <c r="CA294" s="109">
        <v>17</v>
      </c>
      <c r="CB294" s="2">
        <v>19</v>
      </c>
      <c r="CC294" s="112">
        <f t="shared" si="386"/>
        <v>8.4415584415584416E-2</v>
      </c>
      <c r="CD294" s="112">
        <f t="shared" si="387"/>
        <v>0.36915887850467288</v>
      </c>
      <c r="CE294" s="112">
        <f t="shared" si="388"/>
        <v>0.38800374882849109</v>
      </c>
      <c r="CF294" s="112">
        <f t="shared" si="389"/>
        <v>0.51119894598155469</v>
      </c>
      <c r="CG294" s="112">
        <f t="shared" si="390"/>
        <v>0.69486404833836857</v>
      </c>
      <c r="CH294" s="87">
        <f t="shared" si="391"/>
        <v>101</v>
      </c>
      <c r="CI294" s="31">
        <f t="shared" si="392"/>
        <v>95</v>
      </c>
      <c r="CJ294" s="31">
        <f t="shared" si="393"/>
        <v>0</v>
      </c>
      <c r="CK294" s="31">
        <f t="shared" si="394"/>
        <v>0</v>
      </c>
      <c r="CL294" s="31">
        <f t="shared" si="395"/>
        <v>0</v>
      </c>
      <c r="CM294" s="113">
        <f t="shared" si="396"/>
        <v>0</v>
      </c>
      <c r="CN294" s="31">
        <f t="shared" si="397"/>
        <v>0</v>
      </c>
      <c r="CO294" s="31">
        <f t="shared" si="398"/>
        <v>0</v>
      </c>
      <c r="CP294" s="31">
        <f t="shared" si="399"/>
        <v>0</v>
      </c>
      <c r="CQ294" s="31">
        <f t="shared" si="400"/>
        <v>0</v>
      </c>
      <c r="CU294" s="88">
        <f t="shared" si="384"/>
        <v>0</v>
      </c>
      <c r="DC294" s="88">
        <f t="shared" si="401"/>
        <v>0</v>
      </c>
      <c r="DH294" s="32">
        <v>1</v>
      </c>
      <c r="DI294" s="32">
        <v>8</v>
      </c>
      <c r="DJ294" s="32">
        <v>4</v>
      </c>
      <c r="DK294" s="88">
        <f t="shared" si="402"/>
        <v>152</v>
      </c>
      <c r="DL294" s="32">
        <v>22</v>
      </c>
      <c r="DM294" s="32">
        <v>72</v>
      </c>
      <c r="DN294" s="32">
        <v>57</v>
      </c>
      <c r="DO294" s="32">
        <v>1</v>
      </c>
      <c r="DP294" s="32">
        <v>12</v>
      </c>
      <c r="DQ294" s="32">
        <v>19</v>
      </c>
      <c r="DR294" s="32">
        <v>16</v>
      </c>
      <c r="DS294" s="88">
        <f t="shared" si="403"/>
        <v>315</v>
      </c>
      <c r="DT294" s="32">
        <v>0</v>
      </c>
      <c r="DU294" s="32">
        <v>69</v>
      </c>
      <c r="DV294" s="32">
        <v>231</v>
      </c>
      <c r="DW294" s="32">
        <v>15</v>
      </c>
      <c r="EA294" s="88">
        <f t="shared" si="404"/>
        <v>0</v>
      </c>
      <c r="EF294" s="32">
        <v>2</v>
      </c>
      <c r="EG294" s="32">
        <v>3</v>
      </c>
      <c r="EH294" s="32">
        <v>5</v>
      </c>
      <c r="EI294" s="88">
        <f t="shared" si="405"/>
        <v>41</v>
      </c>
      <c r="EJ294" s="32">
        <v>4</v>
      </c>
      <c r="EK294" s="32">
        <v>17</v>
      </c>
      <c r="EL294" s="32">
        <v>19</v>
      </c>
      <c r="EM294" s="32">
        <v>1</v>
      </c>
      <c r="EQ294" s="88">
        <f t="shared" si="406"/>
        <v>0</v>
      </c>
      <c r="EY294" s="88">
        <f t="shared" si="407"/>
        <v>0</v>
      </c>
      <c r="FG294" s="88">
        <f t="shared" si="408"/>
        <v>0</v>
      </c>
      <c r="FO294" s="88">
        <f t="shared" si="409"/>
        <v>0</v>
      </c>
      <c r="FW294" s="110">
        <f t="shared" si="410"/>
        <v>0</v>
      </c>
      <c r="GB294" s="110">
        <f t="shared" si="411"/>
        <v>0</v>
      </c>
      <c r="GC294" s="110">
        <f t="shared" si="412"/>
        <v>0</v>
      </c>
      <c r="GD294" s="110">
        <f t="shared" si="413"/>
        <v>0</v>
      </c>
      <c r="GE294" s="110">
        <f t="shared" si="414"/>
        <v>0</v>
      </c>
      <c r="GF294" s="110">
        <f t="shared" si="415"/>
        <v>0</v>
      </c>
      <c r="GG294" s="110">
        <f t="shared" si="416"/>
        <v>0</v>
      </c>
      <c r="GH294" s="110">
        <f t="shared" si="417"/>
        <v>0</v>
      </c>
      <c r="GI294" s="110">
        <f t="shared" si="418"/>
        <v>0</v>
      </c>
      <c r="GJ294" s="114">
        <f t="shared" si="382"/>
        <v>-5.8276355541421555E-2</v>
      </c>
      <c r="GK294" s="90">
        <f t="shared" si="383"/>
        <v>0.18139534883720931</v>
      </c>
      <c r="GL294" s="92" t="s">
        <v>2117</v>
      </c>
      <c r="GM294" s="2" t="s">
        <v>1476</v>
      </c>
      <c r="GN294" s="2" t="s">
        <v>1398</v>
      </c>
      <c r="GO294" s="2" t="s">
        <v>1955</v>
      </c>
      <c r="GP294" s="2" t="s">
        <v>2118</v>
      </c>
      <c r="GQ294" s="2" t="s">
        <v>1502</v>
      </c>
      <c r="GR294" s="115">
        <v>426</v>
      </c>
      <c r="GS294" s="31">
        <f t="shared" si="419"/>
        <v>13</v>
      </c>
      <c r="GT294" s="31">
        <f t="shared" si="420"/>
        <v>20</v>
      </c>
      <c r="GU294" s="31">
        <f t="shared" si="421"/>
        <v>27</v>
      </c>
      <c r="GV294" s="31">
        <f t="shared" si="422"/>
        <v>467</v>
      </c>
      <c r="GW294" s="31">
        <f t="shared" si="423"/>
        <v>304</v>
      </c>
      <c r="GX294" s="31">
        <f t="shared" si="424"/>
        <v>445</v>
      </c>
    </row>
    <row r="295" spans="1:206" ht="15.75" hidden="1" customHeight="1" x14ac:dyDescent="0.25">
      <c r="A295" s="22" t="s">
        <v>1111</v>
      </c>
      <c r="B295" s="2" t="s">
        <v>260</v>
      </c>
      <c r="C295" s="116" t="s">
        <v>276</v>
      </c>
      <c r="D295" s="35" t="s">
        <v>260</v>
      </c>
      <c r="E295" s="117">
        <v>6</v>
      </c>
      <c r="F295" s="117">
        <v>87</v>
      </c>
      <c r="G295" s="117">
        <v>139</v>
      </c>
      <c r="H295" s="117">
        <v>232</v>
      </c>
      <c r="I295" s="95">
        <v>16</v>
      </c>
      <c r="J295" s="118">
        <v>9</v>
      </c>
      <c r="K295" s="118">
        <v>60</v>
      </c>
      <c r="L295" s="118">
        <v>184</v>
      </c>
      <c r="M295" s="118">
        <v>253</v>
      </c>
      <c r="N295" s="119">
        <v>48</v>
      </c>
      <c r="O295" s="119">
        <v>2</v>
      </c>
      <c r="P295" s="120">
        <v>157</v>
      </c>
      <c r="Q295" s="120">
        <v>188</v>
      </c>
      <c r="R295" s="120">
        <v>128</v>
      </c>
      <c r="S295" s="70">
        <f t="shared" si="365"/>
        <v>5.7324840764331211E-2</v>
      </c>
      <c r="T295" s="70">
        <f t="shared" si="366"/>
        <v>0.31914893617021278</v>
      </c>
      <c r="U295" s="70">
        <f t="shared" si="367"/>
        <v>0.43340380549682878</v>
      </c>
      <c r="V295" s="70">
        <f t="shared" si="368"/>
        <v>0.620253164556962</v>
      </c>
      <c r="W295" s="70">
        <f t="shared" si="369"/>
        <v>1.0625</v>
      </c>
      <c r="X295" s="121">
        <v>193</v>
      </c>
      <c r="Y295" s="121">
        <v>157</v>
      </c>
      <c r="Z295" s="121">
        <v>188</v>
      </c>
      <c r="AA295" s="121">
        <v>128</v>
      </c>
      <c r="AB295" s="121">
        <v>53</v>
      </c>
      <c r="AC295" s="121">
        <v>42</v>
      </c>
      <c r="AD295" s="17">
        <v>8</v>
      </c>
      <c r="AE295" s="17">
        <v>16</v>
      </c>
      <c r="AF295" s="100">
        <v>16</v>
      </c>
      <c r="AG295" s="101">
        <v>12</v>
      </c>
      <c r="AH295" s="101">
        <v>57</v>
      </c>
      <c r="AI295" s="101">
        <v>160</v>
      </c>
      <c r="AJ295" s="101">
        <v>17</v>
      </c>
      <c r="AK295" s="101">
        <f t="shared" si="370"/>
        <v>246</v>
      </c>
      <c r="AL295" s="101">
        <f t="shared" si="371"/>
        <v>46</v>
      </c>
      <c r="AM295" s="101">
        <v>63</v>
      </c>
      <c r="AN295" s="101"/>
      <c r="AO295" s="103">
        <v>4</v>
      </c>
      <c r="AP295" s="74">
        <f t="shared" si="372"/>
        <v>7.6433121019108277E-2</v>
      </c>
      <c r="AQ295" s="74">
        <f t="shared" si="373"/>
        <v>0.30319148936170215</v>
      </c>
      <c r="AR295" s="104">
        <f t="shared" si="374"/>
        <v>0.386892177589852</v>
      </c>
      <c r="AS295" s="104">
        <f t="shared" si="375"/>
        <v>0.54113924050632911</v>
      </c>
      <c r="AT295" s="104">
        <f t="shared" si="376"/>
        <v>0.890625</v>
      </c>
      <c r="AU295" s="105">
        <v>159</v>
      </c>
      <c r="AV295" s="105">
        <v>206</v>
      </c>
      <c r="AW295" s="105">
        <v>143</v>
      </c>
      <c r="AX295" s="100">
        <v>17</v>
      </c>
      <c r="AY295" s="106">
        <v>258</v>
      </c>
      <c r="AZ295" s="106">
        <v>10</v>
      </c>
      <c r="BA295" s="106">
        <v>64</v>
      </c>
      <c r="BB295" s="106">
        <v>166</v>
      </c>
      <c r="BC295" s="106">
        <v>18</v>
      </c>
      <c r="BD295" s="107">
        <v>41</v>
      </c>
      <c r="BE295" s="108">
        <v>2</v>
      </c>
      <c r="BF295" s="82">
        <f t="shared" si="377"/>
        <v>6.9930069930069935E-2</v>
      </c>
      <c r="BG295" s="82">
        <f t="shared" si="378"/>
        <v>0.31067961165048541</v>
      </c>
      <c r="BH295" s="83">
        <f t="shared" si="379"/>
        <v>0.39173228346456695</v>
      </c>
      <c r="BI295" s="83">
        <f t="shared" si="380"/>
        <v>0.51780821917808217</v>
      </c>
      <c r="BJ295" s="83">
        <f t="shared" si="381"/>
        <v>0.78616352201257866</v>
      </c>
      <c r="BK295" s="2">
        <v>167</v>
      </c>
      <c r="BL295" s="2">
        <v>165</v>
      </c>
      <c r="BM295" s="2">
        <v>148</v>
      </c>
      <c r="BN295" s="2">
        <v>104</v>
      </c>
      <c r="BO295" s="2">
        <v>39</v>
      </c>
      <c r="BP295" s="2">
        <v>44</v>
      </c>
      <c r="BQ295" s="109">
        <v>10</v>
      </c>
      <c r="BR295" s="109">
        <v>17</v>
      </c>
      <c r="BS295" s="110">
        <v>19</v>
      </c>
      <c r="BT295" s="109">
        <v>11</v>
      </c>
      <c r="BU295" s="109">
        <v>90</v>
      </c>
      <c r="BV295" s="109">
        <v>186</v>
      </c>
      <c r="BW295" s="109">
        <v>15</v>
      </c>
      <c r="BX295" s="84">
        <f t="shared" si="385"/>
        <v>302</v>
      </c>
      <c r="BY295" s="111">
        <v>0</v>
      </c>
      <c r="BZ295" s="109">
        <v>43</v>
      </c>
      <c r="CA295" s="109">
        <v>15</v>
      </c>
      <c r="CB295" s="2">
        <v>3</v>
      </c>
      <c r="CC295" s="112">
        <f t="shared" si="386"/>
        <v>6.5868263473053898E-2</v>
      </c>
      <c r="CD295" s="112">
        <f t="shared" si="387"/>
        <v>0.54545454545454541</v>
      </c>
      <c r="CE295" s="112">
        <f t="shared" si="388"/>
        <v>0.5083333333333333</v>
      </c>
      <c r="CF295" s="112">
        <f t="shared" si="389"/>
        <v>0.74440894568690097</v>
      </c>
      <c r="CG295" s="112">
        <f t="shared" si="390"/>
        <v>0.96621621621621623</v>
      </c>
      <c r="CH295" s="87">
        <f t="shared" si="391"/>
        <v>5</v>
      </c>
      <c r="CI295" s="31">
        <f t="shared" si="392"/>
        <v>-2</v>
      </c>
      <c r="CJ295" s="31">
        <f t="shared" si="393"/>
        <v>0</v>
      </c>
      <c r="CK295" s="31">
        <f t="shared" si="394"/>
        <v>0</v>
      </c>
      <c r="CL295" s="31">
        <f t="shared" si="395"/>
        <v>0</v>
      </c>
      <c r="CM295" s="113">
        <f t="shared" si="396"/>
        <v>0</v>
      </c>
      <c r="CN295" s="31">
        <f t="shared" si="397"/>
        <v>0</v>
      </c>
      <c r="CO295" s="31">
        <f t="shared" si="398"/>
        <v>0</v>
      </c>
      <c r="CP295" s="31">
        <f t="shared" si="399"/>
        <v>0</v>
      </c>
      <c r="CQ295" s="31">
        <f t="shared" si="400"/>
        <v>0</v>
      </c>
      <c r="CU295" s="88">
        <f t="shared" si="384"/>
        <v>0</v>
      </c>
      <c r="DC295" s="88">
        <f t="shared" si="401"/>
        <v>0</v>
      </c>
      <c r="DH295" s="32">
        <v>1</v>
      </c>
      <c r="DI295" s="32">
        <v>3</v>
      </c>
      <c r="DJ295" s="32">
        <v>4</v>
      </c>
      <c r="DK295" s="88">
        <f t="shared" si="402"/>
        <v>48</v>
      </c>
      <c r="DL295" s="32">
        <v>4</v>
      </c>
      <c r="DM295" s="32">
        <v>21</v>
      </c>
      <c r="DN295" s="32">
        <v>22</v>
      </c>
      <c r="DO295" s="32">
        <v>1</v>
      </c>
      <c r="DP295" s="32">
        <v>7</v>
      </c>
      <c r="DQ295" s="32">
        <v>12</v>
      </c>
      <c r="DR295" s="32">
        <v>11</v>
      </c>
      <c r="DS295" s="88">
        <f t="shared" si="403"/>
        <v>231</v>
      </c>
      <c r="DT295" s="32">
        <v>7</v>
      </c>
      <c r="DU295" s="32">
        <v>54</v>
      </c>
      <c r="DV295" s="32">
        <v>156</v>
      </c>
      <c r="DW295" s="32">
        <v>14</v>
      </c>
      <c r="DZ295" s="32">
        <v>1</v>
      </c>
      <c r="EA295" s="88">
        <f t="shared" si="404"/>
        <v>0</v>
      </c>
      <c r="EI295" s="88">
        <f t="shared" si="405"/>
        <v>0</v>
      </c>
      <c r="EQ295" s="88">
        <f t="shared" si="406"/>
        <v>0</v>
      </c>
      <c r="EV295" s="32">
        <v>2</v>
      </c>
      <c r="EW295" s="32">
        <v>2</v>
      </c>
      <c r="EX295" s="32">
        <v>3</v>
      </c>
      <c r="EY295" s="88">
        <f t="shared" si="407"/>
        <v>23</v>
      </c>
      <c r="EZ295" s="32">
        <v>0</v>
      </c>
      <c r="FA295" s="32">
        <v>15</v>
      </c>
      <c r="FB295" s="32">
        <v>8</v>
      </c>
      <c r="FC295" s="32">
        <v>0</v>
      </c>
      <c r="FG295" s="88">
        <f t="shared" si="408"/>
        <v>0</v>
      </c>
      <c r="FO295" s="88">
        <f t="shared" si="409"/>
        <v>0</v>
      </c>
      <c r="FW295" s="110">
        <f t="shared" si="410"/>
        <v>0</v>
      </c>
      <c r="GB295" s="110">
        <f t="shared" si="411"/>
        <v>2</v>
      </c>
      <c r="GC295" s="110">
        <f t="shared" si="412"/>
        <v>2</v>
      </c>
      <c r="GD295" s="110">
        <f t="shared" si="413"/>
        <v>3</v>
      </c>
      <c r="GE295" s="110">
        <f t="shared" si="414"/>
        <v>23</v>
      </c>
      <c r="GF295" s="110">
        <f t="shared" si="415"/>
        <v>0</v>
      </c>
      <c r="GG295" s="110">
        <f t="shared" si="416"/>
        <v>15</v>
      </c>
      <c r="GH295" s="110">
        <f t="shared" si="417"/>
        <v>8</v>
      </c>
      <c r="GI295" s="110">
        <f t="shared" si="418"/>
        <v>0</v>
      </c>
      <c r="GJ295" s="114">
        <f t="shared" si="382"/>
        <v>-9.0620031796502368E-2</v>
      </c>
      <c r="GK295" s="90">
        <f t="shared" si="383"/>
        <v>0.17054263565891473</v>
      </c>
      <c r="GL295" s="92" t="s">
        <v>1433</v>
      </c>
      <c r="GM295" s="2" t="s">
        <v>1731</v>
      </c>
      <c r="GN295" s="92" t="s">
        <v>1707</v>
      </c>
      <c r="GO295" s="92" t="s">
        <v>1575</v>
      </c>
      <c r="GP295" s="2" t="s">
        <v>1595</v>
      </c>
      <c r="GQ295" s="2" t="s">
        <v>1578</v>
      </c>
      <c r="GR295" s="115">
        <v>182</v>
      </c>
      <c r="GS295" s="31">
        <f t="shared" si="419"/>
        <v>8</v>
      </c>
      <c r="GT295" s="31">
        <f t="shared" si="420"/>
        <v>16</v>
      </c>
      <c r="GU295" s="31">
        <f t="shared" si="421"/>
        <v>15</v>
      </c>
      <c r="GV295" s="31">
        <f t="shared" si="422"/>
        <v>279</v>
      </c>
      <c r="GW295" s="31">
        <f t="shared" si="423"/>
        <v>193</v>
      </c>
      <c r="GX295" s="31">
        <f t="shared" si="424"/>
        <v>268</v>
      </c>
    </row>
    <row r="296" spans="1:206" ht="15.75" hidden="1" customHeight="1" x14ac:dyDescent="0.25">
      <c r="A296" s="22" t="s">
        <v>1111</v>
      </c>
      <c r="B296" s="2" t="s">
        <v>260</v>
      </c>
      <c r="C296" s="116" t="s">
        <v>277</v>
      </c>
      <c r="D296" s="35" t="s">
        <v>260</v>
      </c>
      <c r="E296" s="117">
        <v>30</v>
      </c>
      <c r="F296" s="117">
        <v>163</v>
      </c>
      <c r="G296" s="117">
        <v>324</v>
      </c>
      <c r="H296" s="117">
        <v>517</v>
      </c>
      <c r="I296" s="95">
        <v>42</v>
      </c>
      <c r="J296" s="118">
        <v>33</v>
      </c>
      <c r="K296" s="118">
        <v>178</v>
      </c>
      <c r="L296" s="118">
        <v>313</v>
      </c>
      <c r="M296" s="118">
        <v>524</v>
      </c>
      <c r="N296" s="119">
        <v>76</v>
      </c>
      <c r="O296" s="119">
        <v>13</v>
      </c>
      <c r="P296" s="120">
        <v>334</v>
      </c>
      <c r="Q296" s="120">
        <v>463</v>
      </c>
      <c r="R296" s="120">
        <v>347</v>
      </c>
      <c r="S296" s="70">
        <f t="shared" si="365"/>
        <v>9.880239520958084E-2</v>
      </c>
      <c r="T296" s="70">
        <f t="shared" si="366"/>
        <v>0.38444924406047515</v>
      </c>
      <c r="U296" s="70">
        <f t="shared" si="367"/>
        <v>0.39160839160839161</v>
      </c>
      <c r="V296" s="70">
        <f t="shared" si="368"/>
        <v>0.51234567901234573</v>
      </c>
      <c r="W296" s="70">
        <f t="shared" si="369"/>
        <v>0.68299711815561959</v>
      </c>
      <c r="X296" s="121">
        <v>455</v>
      </c>
      <c r="Y296" s="121">
        <v>334</v>
      </c>
      <c r="Z296" s="121">
        <v>463</v>
      </c>
      <c r="AA296" s="121">
        <v>347</v>
      </c>
      <c r="AB296" s="121">
        <v>117</v>
      </c>
      <c r="AC296" s="121">
        <v>96</v>
      </c>
      <c r="AD296" s="17">
        <v>30</v>
      </c>
      <c r="AE296" s="17">
        <v>45</v>
      </c>
      <c r="AF296" s="100">
        <v>42</v>
      </c>
      <c r="AG296" s="101">
        <v>56</v>
      </c>
      <c r="AH296" s="101">
        <v>185</v>
      </c>
      <c r="AI296" s="101">
        <v>346</v>
      </c>
      <c r="AJ296" s="101">
        <v>19</v>
      </c>
      <c r="AK296" s="101">
        <f t="shared" si="370"/>
        <v>606</v>
      </c>
      <c r="AL296" s="101">
        <f t="shared" si="371"/>
        <v>81</v>
      </c>
      <c r="AM296" s="101">
        <v>100</v>
      </c>
      <c r="AN296" s="102">
        <v>6</v>
      </c>
      <c r="AO296" s="103">
        <v>26</v>
      </c>
      <c r="AP296" s="74">
        <f t="shared" si="372"/>
        <v>0.16766467065868262</v>
      </c>
      <c r="AQ296" s="74">
        <f t="shared" si="373"/>
        <v>0.39956803455723544</v>
      </c>
      <c r="AR296" s="104">
        <f t="shared" si="374"/>
        <v>0.44230769230769229</v>
      </c>
      <c r="AS296" s="104">
        <f t="shared" si="375"/>
        <v>0.55555555555555558</v>
      </c>
      <c r="AT296" s="104">
        <f t="shared" si="376"/>
        <v>0.76368876080691639</v>
      </c>
      <c r="AU296" s="105">
        <v>303</v>
      </c>
      <c r="AV296" s="105">
        <v>418</v>
      </c>
      <c r="AW296" s="105">
        <v>318</v>
      </c>
      <c r="AX296" s="100">
        <v>46</v>
      </c>
      <c r="AY296" s="106">
        <v>691</v>
      </c>
      <c r="AZ296" s="106">
        <v>93</v>
      </c>
      <c r="BA296" s="106">
        <v>174</v>
      </c>
      <c r="BB296" s="106">
        <v>395</v>
      </c>
      <c r="BC296" s="106">
        <v>29</v>
      </c>
      <c r="BD296" s="107">
        <v>97</v>
      </c>
      <c r="BE296" s="108">
        <v>5</v>
      </c>
      <c r="BF296" s="82">
        <f t="shared" si="377"/>
        <v>0.29245283018867924</v>
      </c>
      <c r="BG296" s="82">
        <f t="shared" si="378"/>
        <v>0.41626794258373206</v>
      </c>
      <c r="BH296" s="83">
        <f t="shared" si="379"/>
        <v>0.54379210779595766</v>
      </c>
      <c r="BI296" s="83">
        <f t="shared" si="380"/>
        <v>0.65464632454923721</v>
      </c>
      <c r="BJ296" s="83">
        <f t="shared" si="381"/>
        <v>0.98349834983498352</v>
      </c>
      <c r="BK296" s="2">
        <v>298</v>
      </c>
      <c r="BL296" s="2">
        <v>454</v>
      </c>
      <c r="BM296" s="2">
        <v>290</v>
      </c>
      <c r="BN296" s="2">
        <v>196</v>
      </c>
      <c r="BO296" s="2">
        <v>116</v>
      </c>
      <c r="BP296" s="2">
        <v>91</v>
      </c>
      <c r="BQ296" s="109">
        <v>31</v>
      </c>
      <c r="BR296" s="109">
        <v>48</v>
      </c>
      <c r="BS296" s="110">
        <v>56</v>
      </c>
      <c r="BT296" s="109">
        <v>67</v>
      </c>
      <c r="BU296" s="109">
        <v>238</v>
      </c>
      <c r="BV296" s="109">
        <v>377</v>
      </c>
      <c r="BW296" s="109">
        <v>20</v>
      </c>
      <c r="BX296" s="84">
        <f t="shared" si="385"/>
        <v>702</v>
      </c>
      <c r="BY296" s="111">
        <v>4</v>
      </c>
      <c r="BZ296" s="109">
        <v>98</v>
      </c>
      <c r="CA296" s="109">
        <v>20</v>
      </c>
      <c r="CB296" s="2">
        <v>15</v>
      </c>
      <c r="CC296" s="112">
        <f t="shared" si="386"/>
        <v>0.22483221476510068</v>
      </c>
      <c r="CD296" s="112">
        <f t="shared" si="387"/>
        <v>0.52422907488986781</v>
      </c>
      <c r="CE296" s="112">
        <f t="shared" si="388"/>
        <v>0.56046065259117084</v>
      </c>
      <c r="CF296" s="112">
        <f t="shared" si="389"/>
        <v>0.69489247311827962</v>
      </c>
      <c r="CG296" s="112">
        <f t="shared" si="390"/>
        <v>0.96206896551724141</v>
      </c>
      <c r="CH296" s="87">
        <f t="shared" si="391"/>
        <v>11</v>
      </c>
      <c r="CI296" s="31">
        <f t="shared" si="392"/>
        <v>14</v>
      </c>
      <c r="CJ296" s="31">
        <f t="shared" si="393"/>
        <v>0</v>
      </c>
      <c r="CK296" s="31">
        <f t="shared" si="394"/>
        <v>0</v>
      </c>
      <c r="CL296" s="31">
        <f t="shared" si="395"/>
        <v>0</v>
      </c>
      <c r="CM296" s="113">
        <f t="shared" si="396"/>
        <v>0</v>
      </c>
      <c r="CN296" s="31">
        <f t="shared" si="397"/>
        <v>0</v>
      </c>
      <c r="CO296" s="31">
        <f t="shared" si="398"/>
        <v>0</v>
      </c>
      <c r="CP296" s="31">
        <f t="shared" si="399"/>
        <v>0</v>
      </c>
      <c r="CQ296" s="31">
        <f t="shared" si="400"/>
        <v>0</v>
      </c>
      <c r="CU296" s="88">
        <f t="shared" si="384"/>
        <v>0</v>
      </c>
      <c r="DC296" s="88">
        <f t="shared" si="401"/>
        <v>0</v>
      </c>
      <c r="DH296" s="32">
        <v>4</v>
      </c>
      <c r="DI296" s="32">
        <v>17</v>
      </c>
      <c r="DJ296" s="32">
        <v>25</v>
      </c>
      <c r="DK296" s="88">
        <f t="shared" si="402"/>
        <v>279</v>
      </c>
      <c r="DL296" s="32">
        <v>34</v>
      </c>
      <c r="DM296" s="32">
        <v>99</v>
      </c>
      <c r="DN296" s="32">
        <v>139</v>
      </c>
      <c r="DO296" s="32">
        <v>7</v>
      </c>
      <c r="DP296" s="32">
        <v>26</v>
      </c>
      <c r="DQ296" s="32">
        <v>30</v>
      </c>
      <c r="DR296" s="32">
        <v>30</v>
      </c>
      <c r="DS296" s="88">
        <f t="shared" si="403"/>
        <v>404</v>
      </c>
      <c r="DT296" s="32">
        <v>33</v>
      </c>
      <c r="DU296" s="32">
        <v>124</v>
      </c>
      <c r="DV296" s="32">
        <v>235</v>
      </c>
      <c r="DW296" s="32">
        <v>12</v>
      </c>
      <c r="EA296" s="88">
        <f t="shared" si="404"/>
        <v>0</v>
      </c>
      <c r="EI296" s="88">
        <f t="shared" si="405"/>
        <v>0</v>
      </c>
      <c r="EQ296" s="88">
        <f t="shared" si="406"/>
        <v>0</v>
      </c>
      <c r="EV296" s="32">
        <v>1</v>
      </c>
      <c r="EW296" s="32">
        <v>1</v>
      </c>
      <c r="EX296" s="32">
        <v>1</v>
      </c>
      <c r="EY296" s="88">
        <f t="shared" si="407"/>
        <v>19</v>
      </c>
      <c r="EZ296" s="32">
        <v>0</v>
      </c>
      <c r="FA296" s="32">
        <v>15</v>
      </c>
      <c r="FB296" s="32">
        <v>3</v>
      </c>
      <c r="FC296" s="32">
        <v>1</v>
      </c>
      <c r="FG296" s="88">
        <f t="shared" si="408"/>
        <v>0</v>
      </c>
      <c r="FO296" s="88">
        <f t="shared" si="409"/>
        <v>0</v>
      </c>
      <c r="FW296" s="110">
        <f t="shared" si="410"/>
        <v>0</v>
      </c>
      <c r="GB296" s="110">
        <f t="shared" si="411"/>
        <v>1</v>
      </c>
      <c r="GC296" s="110">
        <f t="shared" si="412"/>
        <v>1</v>
      </c>
      <c r="GD296" s="110">
        <f t="shared" si="413"/>
        <v>1</v>
      </c>
      <c r="GE296" s="110">
        <f t="shared" si="414"/>
        <v>19</v>
      </c>
      <c r="GF296" s="110">
        <f t="shared" si="415"/>
        <v>0</v>
      </c>
      <c r="GG296" s="110">
        <f t="shared" si="416"/>
        <v>15</v>
      </c>
      <c r="GH296" s="110">
        <f t="shared" si="417"/>
        <v>3</v>
      </c>
      <c r="GI296" s="110">
        <f t="shared" si="418"/>
        <v>1</v>
      </c>
      <c r="GJ296" s="114">
        <f t="shared" si="382"/>
        <v>0.40859886512439991</v>
      </c>
      <c r="GK296" s="90">
        <f t="shared" si="383"/>
        <v>1.5918958031837915E-2</v>
      </c>
      <c r="GL296" s="92" t="s">
        <v>1959</v>
      </c>
      <c r="GM296" s="92" t="s">
        <v>1895</v>
      </c>
      <c r="GN296" s="2" t="s">
        <v>1757</v>
      </c>
      <c r="GO296" s="2" t="s">
        <v>1359</v>
      </c>
      <c r="GP296" s="92" t="s">
        <v>1458</v>
      </c>
      <c r="GQ296" s="2" t="s">
        <v>2183</v>
      </c>
      <c r="GR296" s="115">
        <v>433</v>
      </c>
      <c r="GS296" s="31">
        <f t="shared" si="419"/>
        <v>30</v>
      </c>
      <c r="GT296" s="31">
        <f t="shared" si="420"/>
        <v>55</v>
      </c>
      <c r="GU296" s="31">
        <f t="shared" si="421"/>
        <v>47</v>
      </c>
      <c r="GV296" s="31">
        <f t="shared" si="422"/>
        <v>683</v>
      </c>
      <c r="GW296" s="31">
        <f t="shared" si="423"/>
        <v>393</v>
      </c>
      <c r="GX296" s="31">
        <f t="shared" si="424"/>
        <v>616</v>
      </c>
    </row>
    <row r="297" spans="1:206" ht="15.75" hidden="1" customHeight="1" x14ac:dyDescent="0.25">
      <c r="A297" s="22" t="s">
        <v>1116</v>
      </c>
      <c r="B297" s="2" t="s">
        <v>278</v>
      </c>
      <c r="C297" s="116" t="s">
        <v>279</v>
      </c>
      <c r="D297" s="35" t="s">
        <v>278</v>
      </c>
      <c r="E297" s="117">
        <v>294</v>
      </c>
      <c r="F297" s="117">
        <v>2165</v>
      </c>
      <c r="G297" s="117">
        <v>2542</v>
      </c>
      <c r="H297" s="117">
        <v>5001</v>
      </c>
      <c r="I297" s="95">
        <v>239</v>
      </c>
      <c r="J297" s="118">
        <v>366</v>
      </c>
      <c r="K297" s="118">
        <v>2061</v>
      </c>
      <c r="L297" s="118">
        <v>2991</v>
      </c>
      <c r="M297" s="118">
        <v>5418</v>
      </c>
      <c r="N297" s="119">
        <v>433</v>
      </c>
      <c r="O297" s="119">
        <v>486</v>
      </c>
      <c r="P297" s="120">
        <v>7023</v>
      </c>
      <c r="Q297" s="120">
        <v>9131</v>
      </c>
      <c r="R297" s="120">
        <v>6482</v>
      </c>
      <c r="S297" s="70">
        <f t="shared" si="365"/>
        <v>5.2114480991029472E-2</v>
      </c>
      <c r="T297" s="70">
        <f t="shared" si="366"/>
        <v>0.22571459862008542</v>
      </c>
      <c r="U297" s="70">
        <f t="shared" si="367"/>
        <v>0.2202244212758438</v>
      </c>
      <c r="V297" s="70">
        <f t="shared" si="368"/>
        <v>0.29584320758342408</v>
      </c>
      <c r="W297" s="70">
        <f t="shared" si="369"/>
        <v>0.39463128663992597</v>
      </c>
      <c r="X297" s="121">
        <v>9130</v>
      </c>
      <c r="Y297" s="121">
        <v>7023</v>
      </c>
      <c r="Z297" s="121">
        <v>9131</v>
      </c>
      <c r="AA297" s="121">
        <v>6482</v>
      </c>
      <c r="AB297" s="121">
        <v>2249</v>
      </c>
      <c r="AC297" s="121">
        <v>2083</v>
      </c>
      <c r="AD297" s="17">
        <v>81</v>
      </c>
      <c r="AE297" s="17">
        <v>161</v>
      </c>
      <c r="AF297" s="100">
        <v>249</v>
      </c>
      <c r="AG297" s="101">
        <v>276</v>
      </c>
      <c r="AH297" s="101">
        <v>2038</v>
      </c>
      <c r="AI297" s="101">
        <v>2943</v>
      </c>
      <c r="AJ297" s="101">
        <v>68</v>
      </c>
      <c r="AK297" s="101">
        <f t="shared" si="370"/>
        <v>5325</v>
      </c>
      <c r="AL297" s="101">
        <f t="shared" si="371"/>
        <v>514</v>
      </c>
      <c r="AM297" s="101">
        <v>582</v>
      </c>
      <c r="AN297" s="102">
        <v>534</v>
      </c>
      <c r="AO297" s="103">
        <v>1536</v>
      </c>
      <c r="AP297" s="74">
        <f t="shared" si="372"/>
        <v>3.9299444681759929E-2</v>
      </c>
      <c r="AQ297" s="74">
        <f t="shared" si="373"/>
        <v>0.22319570693242799</v>
      </c>
      <c r="AR297" s="104">
        <f t="shared" si="374"/>
        <v>0.20953348648171055</v>
      </c>
      <c r="AS297" s="104">
        <f t="shared" si="375"/>
        <v>0.28610773073720619</v>
      </c>
      <c r="AT297" s="104">
        <f t="shared" si="376"/>
        <v>0.37473002159827212</v>
      </c>
      <c r="AU297" s="105">
        <v>6896</v>
      </c>
      <c r="AV297" s="105">
        <v>9232</v>
      </c>
      <c r="AW297" s="105">
        <v>7041</v>
      </c>
      <c r="AX297" s="100">
        <v>269</v>
      </c>
      <c r="AY297" s="106">
        <v>6030</v>
      </c>
      <c r="AZ297" s="106">
        <v>365</v>
      </c>
      <c r="BA297" s="106">
        <v>2252</v>
      </c>
      <c r="BB297" s="106">
        <v>3274</v>
      </c>
      <c r="BC297" s="106">
        <v>139</v>
      </c>
      <c r="BD297" s="107">
        <v>534</v>
      </c>
      <c r="BE297" s="108">
        <v>870</v>
      </c>
      <c r="BF297" s="82">
        <f t="shared" si="377"/>
        <v>5.1839227382474082E-2</v>
      </c>
      <c r="BG297" s="82">
        <f t="shared" si="378"/>
        <v>0.24393414211438474</v>
      </c>
      <c r="BH297" s="83">
        <f t="shared" si="379"/>
        <v>0.23121412231861538</v>
      </c>
      <c r="BI297" s="83">
        <f t="shared" si="380"/>
        <v>0.30952380952380953</v>
      </c>
      <c r="BJ297" s="83">
        <f t="shared" si="381"/>
        <v>0.39733178654292345</v>
      </c>
      <c r="BK297" s="2">
        <v>7574</v>
      </c>
      <c r="BL297" s="2">
        <v>9931</v>
      </c>
      <c r="BM297" s="2">
        <v>7150</v>
      </c>
      <c r="BN297" s="2">
        <v>4819</v>
      </c>
      <c r="BO297" s="2">
        <v>2247</v>
      </c>
      <c r="BP297" s="2">
        <v>2245</v>
      </c>
      <c r="BQ297" s="109">
        <v>100</v>
      </c>
      <c r="BR297" s="109">
        <v>302</v>
      </c>
      <c r="BS297" s="110">
        <v>203</v>
      </c>
      <c r="BT297" s="109">
        <v>318</v>
      </c>
      <c r="BU297" s="109">
        <v>3409</v>
      </c>
      <c r="BV297" s="109">
        <v>5638</v>
      </c>
      <c r="BW297" s="109">
        <v>89</v>
      </c>
      <c r="BX297" s="84">
        <f t="shared" si="385"/>
        <v>9454</v>
      </c>
      <c r="BY297" s="111">
        <v>478</v>
      </c>
      <c r="BZ297" s="109">
        <v>550</v>
      </c>
      <c r="CA297" s="109">
        <v>88</v>
      </c>
      <c r="CB297" s="2">
        <v>1493</v>
      </c>
      <c r="CC297" s="112">
        <f t="shared" si="386"/>
        <v>4.1985740691840509E-2</v>
      </c>
      <c r="CD297" s="112">
        <f t="shared" si="387"/>
        <v>0.34326855301580911</v>
      </c>
      <c r="CE297" s="112">
        <f t="shared" si="388"/>
        <v>0.35753396876901239</v>
      </c>
      <c r="CF297" s="112">
        <f t="shared" si="389"/>
        <v>0.49745331069609505</v>
      </c>
      <c r="CG297" s="112">
        <f t="shared" si="390"/>
        <v>0.71160839160839162</v>
      </c>
      <c r="CH297" s="87">
        <f t="shared" si="391"/>
        <v>2062</v>
      </c>
      <c r="CI297" s="31">
        <f t="shared" si="392"/>
        <v>2266</v>
      </c>
      <c r="CJ297" s="31">
        <f t="shared" si="393"/>
        <v>9</v>
      </c>
      <c r="CK297" s="31">
        <f t="shared" si="394"/>
        <v>23</v>
      </c>
      <c r="CL297" s="31">
        <f t="shared" si="395"/>
        <v>27</v>
      </c>
      <c r="CM297" s="113">
        <f t="shared" si="396"/>
        <v>357</v>
      </c>
      <c r="CN297" s="31">
        <f t="shared" si="397"/>
        <v>58</v>
      </c>
      <c r="CO297" s="31">
        <f t="shared" si="398"/>
        <v>131</v>
      </c>
      <c r="CP297" s="31">
        <f t="shared" si="399"/>
        <v>155</v>
      </c>
      <c r="CQ297" s="31">
        <f t="shared" si="400"/>
        <v>13</v>
      </c>
      <c r="CR297" s="32">
        <v>3</v>
      </c>
      <c r="CS297" s="32">
        <v>16</v>
      </c>
      <c r="CT297" s="32">
        <v>20</v>
      </c>
      <c r="CU297" s="88">
        <f t="shared" si="384"/>
        <v>246</v>
      </c>
      <c r="CV297" s="32">
        <v>55</v>
      </c>
      <c r="CW297" s="32">
        <v>87</v>
      </c>
      <c r="CX297" s="32">
        <v>96</v>
      </c>
      <c r="CY297" s="32">
        <v>8</v>
      </c>
      <c r="CZ297" s="32">
        <v>6</v>
      </c>
      <c r="DA297" s="32">
        <v>7</v>
      </c>
      <c r="DB297" s="32">
        <v>7</v>
      </c>
      <c r="DC297" s="88">
        <f t="shared" si="401"/>
        <v>111</v>
      </c>
      <c r="DD297" s="32">
        <v>3</v>
      </c>
      <c r="DE297" s="32">
        <v>44</v>
      </c>
      <c r="DF297" s="32">
        <v>59</v>
      </c>
      <c r="DG297" s="32">
        <v>5</v>
      </c>
      <c r="DH297" s="32">
        <v>7</v>
      </c>
      <c r="DI297" s="32">
        <v>83</v>
      </c>
      <c r="DJ297" s="32">
        <v>48</v>
      </c>
      <c r="DK297" s="88">
        <f t="shared" si="402"/>
        <v>2056</v>
      </c>
      <c r="DL297" s="32">
        <v>142</v>
      </c>
      <c r="DM297" s="32">
        <v>773</v>
      </c>
      <c r="DN297" s="32">
        <v>1101</v>
      </c>
      <c r="DO297" s="32">
        <v>40</v>
      </c>
      <c r="DP297" s="32">
        <v>67</v>
      </c>
      <c r="DQ297" s="32">
        <v>169</v>
      </c>
      <c r="DR297" s="32">
        <v>104</v>
      </c>
      <c r="DS297" s="88">
        <f t="shared" si="403"/>
        <v>6660</v>
      </c>
      <c r="DT297" s="32">
        <v>97</v>
      </c>
      <c r="DU297" s="32">
        <v>2335</v>
      </c>
      <c r="DV297" s="32">
        <v>4187</v>
      </c>
      <c r="DW297" s="32">
        <v>41</v>
      </c>
      <c r="DX297" s="32">
        <v>3</v>
      </c>
      <c r="DY297" s="32">
        <v>8</v>
      </c>
      <c r="DZ297" s="32">
        <v>1</v>
      </c>
      <c r="EA297" s="88">
        <f t="shared" si="404"/>
        <v>206</v>
      </c>
      <c r="EB297" s="32">
        <v>4</v>
      </c>
      <c r="EC297" s="32">
        <v>66</v>
      </c>
      <c r="ED297" s="32">
        <v>135</v>
      </c>
      <c r="EE297" s="32">
        <v>1</v>
      </c>
      <c r="EF297" s="32">
        <v>2</v>
      </c>
      <c r="EG297" s="32">
        <v>3</v>
      </c>
      <c r="EH297" s="32">
        <v>3</v>
      </c>
      <c r="EI297" s="88">
        <f t="shared" si="405"/>
        <v>14</v>
      </c>
      <c r="EJ297" s="32">
        <v>12</v>
      </c>
      <c r="EK297" s="32">
        <v>0</v>
      </c>
      <c r="EL297" s="32">
        <v>2</v>
      </c>
      <c r="EM297" s="32">
        <v>0</v>
      </c>
      <c r="EQ297" s="88">
        <f t="shared" si="406"/>
        <v>0</v>
      </c>
      <c r="EV297" s="32">
        <v>12</v>
      </c>
      <c r="EW297" s="32">
        <v>16</v>
      </c>
      <c r="EX297" s="32">
        <v>18</v>
      </c>
      <c r="EY297" s="88">
        <f t="shared" si="407"/>
        <v>168</v>
      </c>
      <c r="EZ297" s="32">
        <v>5</v>
      </c>
      <c r="FA297" s="32">
        <v>104</v>
      </c>
      <c r="FB297" s="32">
        <v>58</v>
      </c>
      <c r="FC297" s="32">
        <v>1</v>
      </c>
      <c r="FG297" s="88">
        <f t="shared" si="408"/>
        <v>0</v>
      </c>
      <c r="FO297" s="88">
        <f t="shared" si="409"/>
        <v>0</v>
      </c>
      <c r="FV297" s="32">
        <v>2</v>
      </c>
      <c r="FW297" s="110">
        <f t="shared" si="410"/>
        <v>0</v>
      </c>
      <c r="FX297" s="32">
        <v>0</v>
      </c>
      <c r="FY297" s="32">
        <v>0</v>
      </c>
      <c r="FZ297" s="32">
        <v>0</v>
      </c>
      <c r="GA297" s="32">
        <v>0</v>
      </c>
      <c r="GB297" s="110">
        <f t="shared" si="411"/>
        <v>12</v>
      </c>
      <c r="GC297" s="110">
        <f t="shared" si="412"/>
        <v>16</v>
      </c>
      <c r="GD297" s="110">
        <f t="shared" si="413"/>
        <v>20</v>
      </c>
      <c r="GE297" s="110">
        <f t="shared" si="414"/>
        <v>168</v>
      </c>
      <c r="GF297" s="110">
        <f t="shared" si="415"/>
        <v>5</v>
      </c>
      <c r="GG297" s="110">
        <f t="shared" si="416"/>
        <v>104</v>
      </c>
      <c r="GH297" s="110">
        <f t="shared" si="417"/>
        <v>58</v>
      </c>
      <c r="GI297" s="110">
        <f t="shared" si="418"/>
        <v>1</v>
      </c>
      <c r="GJ297" s="114">
        <f t="shared" si="382"/>
        <v>0.80322345363783976</v>
      </c>
      <c r="GK297" s="90">
        <f t="shared" si="383"/>
        <v>0.56782752902155886</v>
      </c>
      <c r="GL297" s="92" t="s">
        <v>1474</v>
      </c>
      <c r="GM297" s="92" t="s">
        <v>1421</v>
      </c>
      <c r="GN297" s="2" t="s">
        <v>1475</v>
      </c>
      <c r="GO297" s="2" t="s">
        <v>1476</v>
      </c>
      <c r="GP297" s="2" t="s">
        <v>1477</v>
      </c>
      <c r="GQ297" s="2" t="s">
        <v>1384</v>
      </c>
      <c r="GR297" s="115">
        <v>10035</v>
      </c>
      <c r="GS297" s="31">
        <f t="shared" si="419"/>
        <v>77</v>
      </c>
      <c r="GT297" s="31">
        <f t="shared" si="420"/>
        <v>153</v>
      </c>
      <c r="GU297" s="31">
        <f t="shared" si="421"/>
        <v>260</v>
      </c>
      <c r="GV297" s="31">
        <f t="shared" si="422"/>
        <v>8922</v>
      </c>
      <c r="GW297" s="31">
        <f t="shared" si="423"/>
        <v>5505</v>
      </c>
      <c r="GX297" s="31">
        <f t="shared" si="424"/>
        <v>8679</v>
      </c>
    </row>
    <row r="298" spans="1:206" ht="15.75" hidden="1" customHeight="1" x14ac:dyDescent="0.25">
      <c r="A298" s="22" t="s">
        <v>1116</v>
      </c>
      <c r="B298" s="2" t="s">
        <v>278</v>
      </c>
      <c r="C298" s="116" t="s">
        <v>280</v>
      </c>
      <c r="D298" s="35" t="s">
        <v>278</v>
      </c>
      <c r="E298" s="117">
        <v>255</v>
      </c>
      <c r="F298" s="117">
        <v>1136</v>
      </c>
      <c r="G298" s="117">
        <v>889</v>
      </c>
      <c r="H298" s="117">
        <v>2280</v>
      </c>
      <c r="I298" s="95">
        <v>115</v>
      </c>
      <c r="J298" s="118">
        <v>245</v>
      </c>
      <c r="K298" s="118">
        <v>1031</v>
      </c>
      <c r="L298" s="118">
        <v>965</v>
      </c>
      <c r="M298" s="118">
        <v>2241</v>
      </c>
      <c r="N298" s="119">
        <v>84</v>
      </c>
      <c r="O298" s="119">
        <v>379</v>
      </c>
      <c r="P298" s="120">
        <v>2190</v>
      </c>
      <c r="Q298" s="120">
        <v>2689</v>
      </c>
      <c r="R298" s="120">
        <v>1984</v>
      </c>
      <c r="S298" s="70">
        <f t="shared" si="365"/>
        <v>0.11187214611872145</v>
      </c>
      <c r="T298" s="70">
        <f t="shared" si="366"/>
        <v>0.38341390851617702</v>
      </c>
      <c r="U298" s="70">
        <f t="shared" si="367"/>
        <v>0.31429404050706689</v>
      </c>
      <c r="V298" s="70">
        <f t="shared" si="368"/>
        <v>0.40915899850203297</v>
      </c>
      <c r="W298" s="70">
        <f t="shared" si="369"/>
        <v>0.44405241935483869</v>
      </c>
      <c r="X298" s="121">
        <v>2765</v>
      </c>
      <c r="Y298" s="121">
        <v>2190</v>
      </c>
      <c r="Z298" s="121">
        <v>2689</v>
      </c>
      <c r="AA298" s="121">
        <v>1984</v>
      </c>
      <c r="AB298" s="121">
        <v>702</v>
      </c>
      <c r="AC298" s="121">
        <v>655</v>
      </c>
      <c r="AD298" s="17">
        <v>66</v>
      </c>
      <c r="AE298" s="17">
        <v>117</v>
      </c>
      <c r="AF298" s="100">
        <v>123</v>
      </c>
      <c r="AG298" s="101">
        <v>270</v>
      </c>
      <c r="AH298" s="101">
        <v>1145</v>
      </c>
      <c r="AI298" s="101">
        <v>890</v>
      </c>
      <c r="AJ298" s="101">
        <v>8</v>
      </c>
      <c r="AK298" s="101">
        <f t="shared" si="370"/>
        <v>2313</v>
      </c>
      <c r="AL298" s="101">
        <f t="shared" si="371"/>
        <v>79</v>
      </c>
      <c r="AM298" s="101">
        <v>87</v>
      </c>
      <c r="AN298" s="102">
        <v>355</v>
      </c>
      <c r="AO298" s="103">
        <v>563</v>
      </c>
      <c r="AP298" s="74">
        <f t="shared" si="372"/>
        <v>0.12328767123287671</v>
      </c>
      <c r="AQ298" s="74">
        <f t="shared" si="373"/>
        <v>0.42580885087393083</v>
      </c>
      <c r="AR298" s="104">
        <f t="shared" si="374"/>
        <v>0.32434795279032491</v>
      </c>
      <c r="AS298" s="104">
        <f t="shared" si="375"/>
        <v>0.41857479135459019</v>
      </c>
      <c r="AT298" s="104">
        <f t="shared" si="376"/>
        <v>0.40877016129032256</v>
      </c>
      <c r="AU298" s="105">
        <v>2115</v>
      </c>
      <c r="AV298" s="105">
        <v>2814</v>
      </c>
      <c r="AW298" s="105">
        <v>2082</v>
      </c>
      <c r="AX298" s="100">
        <v>121</v>
      </c>
      <c r="AY298" s="106">
        <v>2297</v>
      </c>
      <c r="AZ298" s="106">
        <v>249</v>
      </c>
      <c r="BA298" s="106">
        <v>1087</v>
      </c>
      <c r="BB298" s="106">
        <v>953</v>
      </c>
      <c r="BC298" s="106">
        <v>8</v>
      </c>
      <c r="BD298" s="107">
        <v>98</v>
      </c>
      <c r="BE298" s="108">
        <v>299</v>
      </c>
      <c r="BF298" s="82">
        <f t="shared" si="377"/>
        <v>0.11959654178674352</v>
      </c>
      <c r="BG298" s="82">
        <f t="shared" si="378"/>
        <v>0.38628287135749823</v>
      </c>
      <c r="BH298" s="83">
        <f t="shared" si="379"/>
        <v>0.31250891456282986</v>
      </c>
      <c r="BI298" s="83">
        <f t="shared" si="380"/>
        <v>0.39399472509636846</v>
      </c>
      <c r="BJ298" s="83">
        <f t="shared" si="381"/>
        <v>0.40425531914893614</v>
      </c>
      <c r="BK298" s="2">
        <v>2203</v>
      </c>
      <c r="BL298" s="2">
        <v>2891</v>
      </c>
      <c r="BM298" s="2">
        <v>2129</v>
      </c>
      <c r="BN298" s="2">
        <v>1444</v>
      </c>
      <c r="BO298" s="2">
        <v>619</v>
      </c>
      <c r="BP298" s="2">
        <v>647</v>
      </c>
      <c r="BQ298" s="109">
        <v>73</v>
      </c>
      <c r="BR298" s="109">
        <v>163</v>
      </c>
      <c r="BS298" s="110">
        <v>136</v>
      </c>
      <c r="BT298" s="109">
        <v>1080</v>
      </c>
      <c r="BU298" s="109">
        <v>1932</v>
      </c>
      <c r="BV298" s="109">
        <v>1617</v>
      </c>
      <c r="BW298" s="109">
        <v>10</v>
      </c>
      <c r="BX298" s="84">
        <f t="shared" si="385"/>
        <v>4639</v>
      </c>
      <c r="BY298" s="111">
        <v>363</v>
      </c>
      <c r="BZ298" s="109">
        <v>108</v>
      </c>
      <c r="CA298" s="109">
        <v>10</v>
      </c>
      <c r="CB298" s="2">
        <v>555</v>
      </c>
      <c r="CC298" s="112">
        <f t="shared" si="386"/>
        <v>0.49024058102587381</v>
      </c>
      <c r="CD298" s="112">
        <f t="shared" si="387"/>
        <v>0.66828087167070216</v>
      </c>
      <c r="CE298" s="112">
        <f t="shared" si="388"/>
        <v>0.62591720891596292</v>
      </c>
      <c r="CF298" s="112">
        <f t="shared" si="389"/>
        <v>0.68545816733067733</v>
      </c>
      <c r="CG298" s="112">
        <f t="shared" si="390"/>
        <v>0.70878346641615786</v>
      </c>
      <c r="CH298" s="87">
        <f t="shared" si="391"/>
        <v>620</v>
      </c>
      <c r="CI298" s="31">
        <f t="shared" si="392"/>
        <v>576</v>
      </c>
      <c r="CJ298" s="31">
        <f t="shared" si="393"/>
        <v>2</v>
      </c>
      <c r="CK298" s="31">
        <f t="shared" si="394"/>
        <v>5</v>
      </c>
      <c r="CL298" s="31">
        <f t="shared" si="395"/>
        <v>5</v>
      </c>
      <c r="CM298" s="113">
        <f t="shared" si="396"/>
        <v>61</v>
      </c>
      <c r="CN298" s="31">
        <f t="shared" si="397"/>
        <v>6</v>
      </c>
      <c r="CO298" s="31">
        <f t="shared" si="398"/>
        <v>33</v>
      </c>
      <c r="CP298" s="31">
        <f t="shared" si="399"/>
        <v>22</v>
      </c>
      <c r="CQ298" s="31">
        <f t="shared" si="400"/>
        <v>0</v>
      </c>
      <c r="CU298" s="88">
        <f t="shared" si="384"/>
        <v>0</v>
      </c>
      <c r="CZ298" s="32">
        <v>2</v>
      </c>
      <c r="DA298" s="32">
        <v>5</v>
      </c>
      <c r="DB298" s="32">
        <v>5</v>
      </c>
      <c r="DC298" s="88">
        <f t="shared" si="401"/>
        <v>61</v>
      </c>
      <c r="DD298" s="32">
        <v>6</v>
      </c>
      <c r="DE298" s="32">
        <v>33</v>
      </c>
      <c r="DF298" s="32">
        <v>22</v>
      </c>
      <c r="DG298" s="32">
        <v>0</v>
      </c>
      <c r="DH298" s="32">
        <v>6</v>
      </c>
      <c r="DI298" s="32">
        <v>38</v>
      </c>
      <c r="DJ298" s="32">
        <v>34</v>
      </c>
      <c r="DK298" s="88">
        <f t="shared" si="402"/>
        <v>1396</v>
      </c>
      <c r="DL298" s="32">
        <v>344</v>
      </c>
      <c r="DM298" s="32">
        <v>560</v>
      </c>
      <c r="DN298" s="32">
        <v>489</v>
      </c>
      <c r="DO298" s="32">
        <v>3</v>
      </c>
      <c r="DP298" s="32">
        <v>58</v>
      </c>
      <c r="DQ298" s="32">
        <v>105</v>
      </c>
      <c r="DR298" s="32">
        <v>79</v>
      </c>
      <c r="DS298" s="88">
        <f t="shared" si="403"/>
        <v>2898</v>
      </c>
      <c r="DT298" s="32">
        <v>629</v>
      </c>
      <c r="DU298" s="32">
        <v>1211</v>
      </c>
      <c r="DV298" s="32">
        <v>1051</v>
      </c>
      <c r="DW298" s="32">
        <v>7</v>
      </c>
      <c r="DX298" s="32">
        <v>1</v>
      </c>
      <c r="DY298" s="32">
        <v>2</v>
      </c>
      <c r="DZ298" s="32">
        <v>2</v>
      </c>
      <c r="EA298" s="88">
        <f t="shared" si="404"/>
        <v>30</v>
      </c>
      <c r="EB298" s="32">
        <v>4</v>
      </c>
      <c r="EC298" s="32">
        <v>14</v>
      </c>
      <c r="ED298" s="32">
        <v>12</v>
      </c>
      <c r="EI298" s="88">
        <f t="shared" si="405"/>
        <v>0</v>
      </c>
      <c r="EQ298" s="88">
        <f t="shared" si="406"/>
        <v>0</v>
      </c>
      <c r="EV298" s="32">
        <v>6</v>
      </c>
      <c r="EW298" s="32">
        <v>13</v>
      </c>
      <c r="EX298" s="32">
        <v>16</v>
      </c>
      <c r="EY298" s="88">
        <f t="shared" si="407"/>
        <v>254</v>
      </c>
      <c r="EZ298" s="32">
        <v>97</v>
      </c>
      <c r="FA298" s="32">
        <v>114</v>
      </c>
      <c r="FB298" s="32">
        <v>43</v>
      </c>
      <c r="FC298" s="32">
        <v>0</v>
      </c>
      <c r="FG298" s="88">
        <f t="shared" si="408"/>
        <v>0</v>
      </c>
      <c r="FO298" s="88">
        <f t="shared" si="409"/>
        <v>0</v>
      </c>
      <c r="FW298" s="110">
        <f t="shared" si="410"/>
        <v>0</v>
      </c>
      <c r="GB298" s="110">
        <f t="shared" si="411"/>
        <v>6</v>
      </c>
      <c r="GC298" s="110">
        <f t="shared" si="412"/>
        <v>13</v>
      </c>
      <c r="GD298" s="110">
        <f t="shared" si="413"/>
        <v>16</v>
      </c>
      <c r="GE298" s="110">
        <f t="shared" si="414"/>
        <v>254</v>
      </c>
      <c r="GF298" s="110">
        <f t="shared" si="415"/>
        <v>97</v>
      </c>
      <c r="GG298" s="110">
        <f t="shared" si="416"/>
        <v>114</v>
      </c>
      <c r="GH298" s="110">
        <f t="shared" si="417"/>
        <v>43</v>
      </c>
      <c r="GI298" s="110">
        <f t="shared" si="418"/>
        <v>0</v>
      </c>
      <c r="GJ298" s="114">
        <f t="shared" si="382"/>
        <v>0.59617071211084816</v>
      </c>
      <c r="GK298" s="90">
        <f t="shared" si="383"/>
        <v>1.0195907705703091</v>
      </c>
      <c r="GL298" s="2" t="s">
        <v>1364</v>
      </c>
      <c r="GM298" s="2" t="s">
        <v>1365</v>
      </c>
      <c r="GN298" s="92" t="s">
        <v>1366</v>
      </c>
      <c r="GO298" s="92" t="s">
        <v>1367</v>
      </c>
      <c r="GP298" s="2" t="s">
        <v>1368</v>
      </c>
      <c r="GQ298" s="2" t="s">
        <v>1369</v>
      </c>
      <c r="GR298" s="115">
        <v>2912</v>
      </c>
      <c r="GS298" s="31">
        <f t="shared" si="419"/>
        <v>65</v>
      </c>
      <c r="GT298" s="31">
        <f t="shared" si="420"/>
        <v>115</v>
      </c>
      <c r="GU298" s="31">
        <f t="shared" si="421"/>
        <v>145</v>
      </c>
      <c r="GV298" s="31">
        <f t="shared" si="422"/>
        <v>4324</v>
      </c>
      <c r="GW298" s="31">
        <f t="shared" si="423"/>
        <v>1562</v>
      </c>
      <c r="GX298" s="31">
        <f t="shared" si="424"/>
        <v>3347</v>
      </c>
    </row>
    <row r="299" spans="1:206" ht="15.75" hidden="1" customHeight="1" x14ac:dyDescent="0.25">
      <c r="A299" s="22" t="s">
        <v>1116</v>
      </c>
      <c r="B299" s="2" t="s">
        <v>278</v>
      </c>
      <c r="C299" s="116" t="s">
        <v>281</v>
      </c>
      <c r="D299" s="35" t="s">
        <v>278</v>
      </c>
      <c r="E299" s="117">
        <v>81</v>
      </c>
      <c r="F299" s="117">
        <v>509</v>
      </c>
      <c r="G299" s="117">
        <v>382</v>
      </c>
      <c r="H299" s="117">
        <v>972</v>
      </c>
      <c r="I299" s="95">
        <v>73</v>
      </c>
      <c r="J299" s="118">
        <v>183</v>
      </c>
      <c r="K299" s="118">
        <v>627</v>
      </c>
      <c r="L299" s="118">
        <v>441</v>
      </c>
      <c r="M299" s="118">
        <v>1251</v>
      </c>
      <c r="N299" s="119">
        <v>34</v>
      </c>
      <c r="O299" s="119">
        <v>169</v>
      </c>
      <c r="P299" s="120">
        <v>963</v>
      </c>
      <c r="Q299" s="120">
        <v>1243</v>
      </c>
      <c r="R299" s="120">
        <v>902</v>
      </c>
      <c r="S299" s="70">
        <f t="shared" si="365"/>
        <v>0.19003115264797507</v>
      </c>
      <c r="T299" s="70">
        <f t="shared" si="366"/>
        <v>0.50442477876106195</v>
      </c>
      <c r="U299" s="70">
        <f t="shared" si="367"/>
        <v>0.39157014157014158</v>
      </c>
      <c r="V299" s="70">
        <f t="shared" si="368"/>
        <v>0.48205128205128206</v>
      </c>
      <c r="W299" s="70">
        <f t="shared" si="369"/>
        <v>0.45121951219512196</v>
      </c>
      <c r="X299" s="121">
        <v>1268</v>
      </c>
      <c r="Y299" s="121">
        <v>963</v>
      </c>
      <c r="Z299" s="121">
        <v>1243</v>
      </c>
      <c r="AA299" s="121">
        <v>902</v>
      </c>
      <c r="AB299" s="121">
        <v>311</v>
      </c>
      <c r="AC299" s="121">
        <v>270</v>
      </c>
      <c r="AD299" s="17">
        <v>58</v>
      </c>
      <c r="AE299" s="17">
        <v>76</v>
      </c>
      <c r="AF299" s="100">
        <v>78</v>
      </c>
      <c r="AG299" s="101">
        <v>209</v>
      </c>
      <c r="AH299" s="101">
        <v>633</v>
      </c>
      <c r="AI299" s="101">
        <v>548</v>
      </c>
      <c r="AJ299" s="101">
        <v>11</v>
      </c>
      <c r="AK299" s="101">
        <f t="shared" si="370"/>
        <v>1401</v>
      </c>
      <c r="AL299" s="101">
        <f t="shared" si="371"/>
        <v>65</v>
      </c>
      <c r="AM299" s="101">
        <v>76</v>
      </c>
      <c r="AN299" s="102">
        <v>118</v>
      </c>
      <c r="AO299" s="103">
        <v>223</v>
      </c>
      <c r="AP299" s="74">
        <f t="shared" si="372"/>
        <v>0.21703011422637591</v>
      </c>
      <c r="AQ299" s="74">
        <f t="shared" si="373"/>
        <v>0.5092518101367659</v>
      </c>
      <c r="AR299" s="104">
        <f t="shared" si="374"/>
        <v>0.42631917631917632</v>
      </c>
      <c r="AS299" s="104">
        <f t="shared" si="375"/>
        <v>0.52027972027972025</v>
      </c>
      <c r="AT299" s="104">
        <f t="shared" si="376"/>
        <v>0.53547671840354771</v>
      </c>
      <c r="AU299" s="105">
        <v>947</v>
      </c>
      <c r="AV299" s="105">
        <v>1274</v>
      </c>
      <c r="AW299" s="105">
        <v>904</v>
      </c>
      <c r="AX299" s="100">
        <v>75</v>
      </c>
      <c r="AY299" s="106">
        <v>1341</v>
      </c>
      <c r="AZ299" s="106">
        <v>123</v>
      </c>
      <c r="BA299" s="106">
        <v>602</v>
      </c>
      <c r="BB299" s="106">
        <v>606</v>
      </c>
      <c r="BC299" s="106">
        <v>10</v>
      </c>
      <c r="BD299" s="107">
        <v>70</v>
      </c>
      <c r="BE299" s="108">
        <v>113</v>
      </c>
      <c r="BF299" s="82">
        <f t="shared" si="377"/>
        <v>0.13606194690265486</v>
      </c>
      <c r="BG299" s="82">
        <f t="shared" si="378"/>
        <v>0.47252747252747251</v>
      </c>
      <c r="BH299" s="83">
        <f t="shared" si="379"/>
        <v>0.40351999999999999</v>
      </c>
      <c r="BI299" s="83">
        <f t="shared" si="380"/>
        <v>0.51238180999549754</v>
      </c>
      <c r="BJ299" s="83">
        <f t="shared" si="381"/>
        <v>0.56599788806758189</v>
      </c>
      <c r="BK299" s="2">
        <v>917</v>
      </c>
      <c r="BL299" s="2">
        <v>1204</v>
      </c>
      <c r="BM299" s="2">
        <v>892</v>
      </c>
      <c r="BN299" s="2">
        <v>601</v>
      </c>
      <c r="BO299" s="2">
        <v>288</v>
      </c>
      <c r="BP299" s="2">
        <v>311</v>
      </c>
      <c r="BQ299" s="109">
        <v>62</v>
      </c>
      <c r="BR299" s="109">
        <v>89</v>
      </c>
      <c r="BS299" s="110">
        <v>69</v>
      </c>
      <c r="BT299" s="109">
        <v>252</v>
      </c>
      <c r="BU299" s="109">
        <v>837</v>
      </c>
      <c r="BV299" s="109">
        <v>860</v>
      </c>
      <c r="BW299" s="109">
        <v>12</v>
      </c>
      <c r="BX299" s="84">
        <f t="shared" si="385"/>
        <v>1961</v>
      </c>
      <c r="BY299" s="111">
        <v>79</v>
      </c>
      <c r="BZ299" s="109">
        <v>95</v>
      </c>
      <c r="CA299" s="109">
        <v>11</v>
      </c>
      <c r="CB299" s="2">
        <v>220</v>
      </c>
      <c r="CC299" s="112">
        <f t="shared" si="386"/>
        <v>0.27480916030534353</v>
      </c>
      <c r="CD299" s="112">
        <f t="shared" si="387"/>
        <v>0.69518272425249172</v>
      </c>
      <c r="CE299" s="112">
        <f t="shared" si="388"/>
        <v>0.61533355459674743</v>
      </c>
      <c r="CF299" s="112">
        <f t="shared" si="389"/>
        <v>0.76431297709923662</v>
      </c>
      <c r="CG299" s="112">
        <f t="shared" si="390"/>
        <v>0.8576233183856502</v>
      </c>
      <c r="CH299" s="87">
        <f t="shared" si="391"/>
        <v>127</v>
      </c>
      <c r="CI299" s="31">
        <f t="shared" si="392"/>
        <v>100</v>
      </c>
      <c r="CJ299" s="31">
        <f t="shared" si="393"/>
        <v>0</v>
      </c>
      <c r="CK299" s="31">
        <f t="shared" si="394"/>
        <v>0</v>
      </c>
      <c r="CL299" s="31">
        <f t="shared" si="395"/>
        <v>0</v>
      </c>
      <c r="CM299" s="113">
        <f t="shared" si="396"/>
        <v>0</v>
      </c>
      <c r="CN299" s="31">
        <f t="shared" si="397"/>
        <v>0</v>
      </c>
      <c r="CO299" s="31">
        <f t="shared" si="398"/>
        <v>0</v>
      </c>
      <c r="CP299" s="31">
        <f t="shared" si="399"/>
        <v>0</v>
      </c>
      <c r="CQ299" s="31">
        <f t="shared" si="400"/>
        <v>0</v>
      </c>
      <c r="CU299" s="88">
        <f t="shared" si="384"/>
        <v>0</v>
      </c>
      <c r="DC299" s="88">
        <f t="shared" si="401"/>
        <v>0</v>
      </c>
      <c r="DH299" s="32">
        <v>1</v>
      </c>
      <c r="DI299" s="32">
        <v>7</v>
      </c>
      <c r="DJ299" s="32">
        <v>4</v>
      </c>
      <c r="DK299" s="88">
        <f t="shared" si="402"/>
        <v>210</v>
      </c>
      <c r="DL299" s="32">
        <v>10</v>
      </c>
      <c r="DM299" s="32">
        <v>87</v>
      </c>
      <c r="DN299" s="32">
        <v>112</v>
      </c>
      <c r="DO299" s="32">
        <v>1</v>
      </c>
      <c r="DP299" s="32">
        <v>60</v>
      </c>
      <c r="DQ299" s="32">
        <v>74</v>
      </c>
      <c r="DR299" s="32">
        <v>61</v>
      </c>
      <c r="DS299" s="88">
        <f t="shared" si="403"/>
        <v>1459</v>
      </c>
      <c r="DT299" s="32">
        <v>222</v>
      </c>
      <c r="DU299" s="32">
        <v>607</v>
      </c>
      <c r="DV299" s="32">
        <v>620</v>
      </c>
      <c r="DW299" s="32">
        <v>10</v>
      </c>
      <c r="DX299" s="32">
        <v>1</v>
      </c>
      <c r="DY299" s="32">
        <v>8</v>
      </c>
      <c r="DZ299" s="32">
        <v>4</v>
      </c>
      <c r="EA299" s="88">
        <f t="shared" si="404"/>
        <v>274</v>
      </c>
      <c r="EB299" s="32">
        <v>2</v>
      </c>
      <c r="EC299" s="32">
        <v>143</v>
      </c>
      <c r="ED299" s="32">
        <v>128</v>
      </c>
      <c r="EE299" s="32">
        <v>1</v>
      </c>
      <c r="EI299" s="88">
        <f t="shared" si="405"/>
        <v>0</v>
      </c>
      <c r="EQ299" s="88">
        <f t="shared" si="406"/>
        <v>0</v>
      </c>
      <c r="EY299" s="88">
        <f t="shared" si="407"/>
        <v>0</v>
      </c>
      <c r="FG299" s="88">
        <f t="shared" si="408"/>
        <v>0</v>
      </c>
      <c r="FO299" s="88">
        <f t="shared" si="409"/>
        <v>0</v>
      </c>
      <c r="FW299" s="110">
        <f t="shared" si="410"/>
        <v>0</v>
      </c>
      <c r="GB299" s="110">
        <f t="shared" si="411"/>
        <v>0</v>
      </c>
      <c r="GC299" s="110">
        <f t="shared" si="412"/>
        <v>0</v>
      </c>
      <c r="GD299" s="110">
        <f t="shared" si="413"/>
        <v>0</v>
      </c>
      <c r="GE299" s="110">
        <f t="shared" si="414"/>
        <v>0</v>
      </c>
      <c r="GF299" s="110">
        <f t="shared" si="415"/>
        <v>0</v>
      </c>
      <c r="GG299" s="110">
        <f t="shared" si="416"/>
        <v>0</v>
      </c>
      <c r="GH299" s="110">
        <f t="shared" si="417"/>
        <v>0</v>
      </c>
      <c r="GI299" s="110">
        <f t="shared" si="418"/>
        <v>0</v>
      </c>
      <c r="GJ299" s="114">
        <f t="shared" si="382"/>
        <v>0.90067870561144092</v>
      </c>
      <c r="GK299" s="90">
        <f t="shared" si="383"/>
        <v>0.46234153616703955</v>
      </c>
      <c r="GL299" s="92" t="s">
        <v>1535</v>
      </c>
      <c r="GM299" s="92" t="s">
        <v>1534</v>
      </c>
      <c r="GN299" s="92" t="s">
        <v>1536</v>
      </c>
      <c r="GO299" s="2" t="s">
        <v>1478</v>
      </c>
      <c r="GP299" s="2" t="s">
        <v>1537</v>
      </c>
      <c r="GQ299" s="2" t="s">
        <v>1401</v>
      </c>
      <c r="GR299" s="115">
        <v>1191</v>
      </c>
      <c r="GS299" s="31">
        <f t="shared" si="419"/>
        <v>62</v>
      </c>
      <c r="GT299" s="31">
        <f t="shared" si="420"/>
        <v>69</v>
      </c>
      <c r="GU299" s="31">
        <f t="shared" si="421"/>
        <v>89</v>
      </c>
      <c r="GV299" s="31">
        <f t="shared" si="422"/>
        <v>1943</v>
      </c>
      <c r="GW299" s="31">
        <f t="shared" si="423"/>
        <v>872</v>
      </c>
      <c r="GX299" s="31">
        <f t="shared" si="424"/>
        <v>1709</v>
      </c>
    </row>
    <row r="300" spans="1:206" ht="15.75" hidden="1" customHeight="1" x14ac:dyDescent="0.25">
      <c r="A300" s="22" t="s">
        <v>1116</v>
      </c>
      <c r="B300" s="2" t="s">
        <v>278</v>
      </c>
      <c r="C300" s="116" t="s">
        <v>282</v>
      </c>
      <c r="D300" s="35" t="s">
        <v>278</v>
      </c>
      <c r="E300" s="117">
        <v>168</v>
      </c>
      <c r="F300" s="117">
        <v>799</v>
      </c>
      <c r="G300" s="117">
        <v>676</v>
      </c>
      <c r="H300" s="117">
        <v>1643</v>
      </c>
      <c r="I300" s="95">
        <v>88</v>
      </c>
      <c r="J300" s="118">
        <v>177</v>
      </c>
      <c r="K300" s="118">
        <v>861</v>
      </c>
      <c r="L300" s="118">
        <v>728</v>
      </c>
      <c r="M300" s="118">
        <v>1766</v>
      </c>
      <c r="N300" s="119">
        <v>40</v>
      </c>
      <c r="O300" s="119">
        <v>279</v>
      </c>
      <c r="P300" s="120">
        <v>1561</v>
      </c>
      <c r="Q300" s="120">
        <v>1903</v>
      </c>
      <c r="R300" s="120">
        <v>1401</v>
      </c>
      <c r="S300" s="70">
        <f t="shared" si="365"/>
        <v>0.1133888532991672</v>
      </c>
      <c r="T300" s="70">
        <f t="shared" si="366"/>
        <v>0.45244351024697843</v>
      </c>
      <c r="U300" s="70">
        <f t="shared" si="367"/>
        <v>0.35477903391572457</v>
      </c>
      <c r="V300" s="70">
        <f t="shared" si="368"/>
        <v>0.46882566585956414</v>
      </c>
      <c r="W300" s="70">
        <f t="shared" si="369"/>
        <v>0.49107780157030695</v>
      </c>
      <c r="X300" s="121">
        <v>1991</v>
      </c>
      <c r="Y300" s="121">
        <v>1561</v>
      </c>
      <c r="Z300" s="121">
        <v>1903</v>
      </c>
      <c r="AA300" s="121">
        <v>1401</v>
      </c>
      <c r="AB300" s="121">
        <v>588</v>
      </c>
      <c r="AC300" s="121">
        <v>428</v>
      </c>
      <c r="AD300" s="17">
        <v>74</v>
      </c>
      <c r="AE300" s="17">
        <v>88</v>
      </c>
      <c r="AF300" s="100">
        <v>87</v>
      </c>
      <c r="AG300" s="101">
        <v>161</v>
      </c>
      <c r="AH300" s="101">
        <v>815</v>
      </c>
      <c r="AI300" s="101">
        <v>717</v>
      </c>
      <c r="AJ300" s="101">
        <v>5</v>
      </c>
      <c r="AK300" s="101">
        <f t="shared" si="370"/>
        <v>1698</v>
      </c>
      <c r="AL300" s="101">
        <f t="shared" si="371"/>
        <v>70</v>
      </c>
      <c r="AM300" s="101">
        <v>75</v>
      </c>
      <c r="AN300" s="102">
        <v>221</v>
      </c>
      <c r="AO300" s="103">
        <v>485</v>
      </c>
      <c r="AP300" s="74">
        <f t="shared" si="372"/>
        <v>0.1031390134529148</v>
      </c>
      <c r="AQ300" s="74">
        <f t="shared" si="373"/>
        <v>0.4282711508145034</v>
      </c>
      <c r="AR300" s="104">
        <f t="shared" si="374"/>
        <v>0.33360739979445014</v>
      </c>
      <c r="AS300" s="104">
        <f t="shared" si="375"/>
        <v>0.44249394673123488</v>
      </c>
      <c r="AT300" s="104">
        <f t="shared" si="376"/>
        <v>0.46181299072091364</v>
      </c>
      <c r="AU300" s="105">
        <v>1426</v>
      </c>
      <c r="AV300" s="105">
        <v>2021</v>
      </c>
      <c r="AW300" s="105">
        <v>1488</v>
      </c>
      <c r="AX300" s="100">
        <v>93</v>
      </c>
      <c r="AY300" s="106">
        <v>2009</v>
      </c>
      <c r="AZ300" s="106">
        <v>225</v>
      </c>
      <c r="BA300" s="106">
        <v>1059</v>
      </c>
      <c r="BB300" s="106">
        <v>713</v>
      </c>
      <c r="BC300" s="106">
        <v>12</v>
      </c>
      <c r="BD300" s="107">
        <v>74</v>
      </c>
      <c r="BE300" s="108">
        <v>234</v>
      </c>
      <c r="BF300" s="82">
        <f t="shared" si="377"/>
        <v>0.15120967741935484</v>
      </c>
      <c r="BG300" s="82">
        <f t="shared" si="378"/>
        <v>0.52399802078179114</v>
      </c>
      <c r="BH300" s="83">
        <f t="shared" si="379"/>
        <v>0.38966565349544074</v>
      </c>
      <c r="BI300" s="83">
        <f t="shared" si="380"/>
        <v>0.49260226283724978</v>
      </c>
      <c r="BJ300" s="83">
        <f t="shared" si="381"/>
        <v>0.44810659186535762</v>
      </c>
      <c r="BK300" s="2">
        <v>1650</v>
      </c>
      <c r="BL300" s="2">
        <v>2168</v>
      </c>
      <c r="BM300" s="2">
        <v>1486</v>
      </c>
      <c r="BN300" s="2">
        <v>961</v>
      </c>
      <c r="BO300" s="2">
        <v>519</v>
      </c>
      <c r="BP300" s="2">
        <v>486</v>
      </c>
      <c r="BQ300" s="109">
        <v>83</v>
      </c>
      <c r="BR300" s="109">
        <v>104</v>
      </c>
      <c r="BS300" s="110">
        <v>103</v>
      </c>
      <c r="BT300" s="109">
        <v>753</v>
      </c>
      <c r="BU300" s="109">
        <v>1404</v>
      </c>
      <c r="BV300" s="109">
        <v>1106</v>
      </c>
      <c r="BW300" s="109">
        <v>8</v>
      </c>
      <c r="BX300" s="84">
        <f t="shared" si="385"/>
        <v>3271</v>
      </c>
      <c r="BY300" s="111">
        <v>237</v>
      </c>
      <c r="BZ300" s="109">
        <v>82</v>
      </c>
      <c r="CA300" s="109">
        <v>7</v>
      </c>
      <c r="CB300" s="2">
        <v>472</v>
      </c>
      <c r="CC300" s="112">
        <f t="shared" si="386"/>
        <v>0.45636363636363636</v>
      </c>
      <c r="CD300" s="112">
        <f t="shared" si="387"/>
        <v>0.64760147601476015</v>
      </c>
      <c r="CE300" s="112">
        <f t="shared" si="388"/>
        <v>0.59973604826546001</v>
      </c>
      <c r="CF300" s="112">
        <f t="shared" si="389"/>
        <v>0.66447728516694038</v>
      </c>
      <c r="CG300" s="112">
        <f t="shared" si="390"/>
        <v>0.68909825033647376</v>
      </c>
      <c r="CH300" s="87">
        <f t="shared" si="391"/>
        <v>462</v>
      </c>
      <c r="CI300" s="31">
        <f t="shared" si="392"/>
        <v>427</v>
      </c>
      <c r="CJ300" s="31">
        <f t="shared" si="393"/>
        <v>0</v>
      </c>
      <c r="CK300" s="31">
        <f t="shared" si="394"/>
        <v>0</v>
      </c>
      <c r="CL300" s="31">
        <f t="shared" si="395"/>
        <v>0</v>
      </c>
      <c r="CM300" s="113">
        <f t="shared" si="396"/>
        <v>0</v>
      </c>
      <c r="CN300" s="31">
        <f t="shared" si="397"/>
        <v>0</v>
      </c>
      <c r="CO300" s="31">
        <f t="shared" si="398"/>
        <v>0</v>
      </c>
      <c r="CP300" s="31">
        <f t="shared" si="399"/>
        <v>0</v>
      </c>
      <c r="CQ300" s="31">
        <f t="shared" si="400"/>
        <v>0</v>
      </c>
      <c r="CU300" s="88">
        <f t="shared" si="384"/>
        <v>0</v>
      </c>
      <c r="DC300" s="88">
        <f t="shared" si="401"/>
        <v>0</v>
      </c>
      <c r="DH300" s="32">
        <v>2</v>
      </c>
      <c r="DI300" s="32">
        <v>8</v>
      </c>
      <c r="DJ300" s="32">
        <v>9</v>
      </c>
      <c r="DK300" s="88">
        <f t="shared" si="402"/>
        <v>274</v>
      </c>
      <c r="DL300" s="32">
        <v>36</v>
      </c>
      <c r="DM300" s="32">
        <v>111</v>
      </c>
      <c r="DN300" s="32">
        <v>127</v>
      </c>
      <c r="DO300" s="32">
        <v>0</v>
      </c>
      <c r="DP300" s="32">
        <v>81</v>
      </c>
      <c r="DQ300" s="32">
        <v>96</v>
      </c>
      <c r="DR300" s="32">
        <v>94</v>
      </c>
      <c r="DS300" s="88">
        <f t="shared" si="403"/>
        <v>2997</v>
      </c>
      <c r="DT300" s="32">
        <v>717</v>
      </c>
      <c r="DU300" s="32">
        <v>1293</v>
      </c>
      <c r="DV300" s="32">
        <v>979</v>
      </c>
      <c r="DW300" s="32">
        <v>8</v>
      </c>
      <c r="EA300" s="88">
        <f t="shared" si="404"/>
        <v>0</v>
      </c>
      <c r="EI300" s="88">
        <f t="shared" si="405"/>
        <v>0</v>
      </c>
      <c r="EQ300" s="88">
        <f t="shared" si="406"/>
        <v>0</v>
      </c>
      <c r="EY300" s="88">
        <f t="shared" si="407"/>
        <v>0</v>
      </c>
      <c r="FG300" s="88">
        <f t="shared" si="408"/>
        <v>0</v>
      </c>
      <c r="FO300" s="88">
        <f t="shared" si="409"/>
        <v>0</v>
      </c>
      <c r="FW300" s="110">
        <f t="shared" si="410"/>
        <v>0</v>
      </c>
      <c r="GB300" s="110">
        <f t="shared" si="411"/>
        <v>0</v>
      </c>
      <c r="GC300" s="110">
        <f t="shared" si="412"/>
        <v>0</v>
      </c>
      <c r="GD300" s="110">
        <f t="shared" si="413"/>
        <v>0</v>
      </c>
      <c r="GE300" s="110">
        <f t="shared" si="414"/>
        <v>0</v>
      </c>
      <c r="GF300" s="110">
        <f t="shared" si="415"/>
        <v>0</v>
      </c>
      <c r="GG300" s="110">
        <f t="shared" si="416"/>
        <v>0</v>
      </c>
      <c r="GH300" s="110">
        <f t="shared" si="417"/>
        <v>0</v>
      </c>
      <c r="GI300" s="110">
        <f t="shared" si="418"/>
        <v>0</v>
      </c>
      <c r="GJ300" s="114">
        <f t="shared" si="382"/>
        <v>0.40323640802529026</v>
      </c>
      <c r="GK300" s="90">
        <f t="shared" si="383"/>
        <v>0.62817322050771529</v>
      </c>
      <c r="GL300" s="92" t="s">
        <v>1384</v>
      </c>
      <c r="GM300" s="92" t="s">
        <v>1458</v>
      </c>
      <c r="GN300" s="92" t="s">
        <v>1459</v>
      </c>
      <c r="GO300" s="2" t="s">
        <v>1460</v>
      </c>
      <c r="GP300" s="92" t="s">
        <v>1461</v>
      </c>
      <c r="GQ300" s="2" t="s">
        <v>1462</v>
      </c>
      <c r="GR300" s="115">
        <v>2171</v>
      </c>
      <c r="GS300" s="31">
        <f t="shared" si="419"/>
        <v>83</v>
      </c>
      <c r="GT300" s="31">
        <f t="shared" si="420"/>
        <v>103</v>
      </c>
      <c r="GU300" s="31">
        <f t="shared" si="421"/>
        <v>104</v>
      </c>
      <c r="GV300" s="31">
        <f t="shared" si="422"/>
        <v>3271</v>
      </c>
      <c r="GW300" s="31">
        <f t="shared" si="423"/>
        <v>1114</v>
      </c>
      <c r="GX300" s="31">
        <f t="shared" si="424"/>
        <v>2518</v>
      </c>
    </row>
    <row r="301" spans="1:206" ht="15.75" hidden="1" customHeight="1" x14ac:dyDescent="0.25">
      <c r="A301" s="22" t="s">
        <v>1116</v>
      </c>
      <c r="B301" s="2" t="s">
        <v>278</v>
      </c>
      <c r="C301" s="116" t="s">
        <v>283</v>
      </c>
      <c r="D301" s="35" t="s">
        <v>278</v>
      </c>
      <c r="E301" s="117">
        <v>34</v>
      </c>
      <c r="F301" s="117">
        <v>152</v>
      </c>
      <c r="G301" s="117">
        <v>87</v>
      </c>
      <c r="H301" s="117">
        <v>273</v>
      </c>
      <c r="I301" s="95">
        <v>20</v>
      </c>
      <c r="J301" s="118">
        <v>57</v>
      </c>
      <c r="K301" s="118">
        <v>126</v>
      </c>
      <c r="L301" s="118">
        <v>87</v>
      </c>
      <c r="M301" s="118">
        <v>270</v>
      </c>
      <c r="N301" s="119">
        <v>6</v>
      </c>
      <c r="O301" s="119">
        <v>40</v>
      </c>
      <c r="P301" s="120">
        <v>186</v>
      </c>
      <c r="Q301" s="120">
        <v>195</v>
      </c>
      <c r="R301" s="120">
        <v>179</v>
      </c>
      <c r="S301" s="70">
        <f t="shared" si="365"/>
        <v>0.30645161290322581</v>
      </c>
      <c r="T301" s="70">
        <f t="shared" si="366"/>
        <v>0.64615384615384619</v>
      </c>
      <c r="U301" s="70">
        <f t="shared" si="367"/>
        <v>0.47142857142857142</v>
      </c>
      <c r="V301" s="70">
        <f t="shared" si="368"/>
        <v>0.553475935828877</v>
      </c>
      <c r="W301" s="70">
        <f t="shared" si="369"/>
        <v>0.45251396648044695</v>
      </c>
      <c r="X301" s="121">
        <v>202</v>
      </c>
      <c r="Y301" s="121">
        <v>186</v>
      </c>
      <c r="Z301" s="121">
        <v>195</v>
      </c>
      <c r="AA301" s="121">
        <v>179</v>
      </c>
      <c r="AB301" s="121">
        <v>48</v>
      </c>
      <c r="AC301" s="121">
        <v>49</v>
      </c>
      <c r="AD301" s="17">
        <v>16</v>
      </c>
      <c r="AE301" s="17">
        <v>20</v>
      </c>
      <c r="AF301" s="100">
        <v>19</v>
      </c>
      <c r="AG301" s="101">
        <v>46</v>
      </c>
      <c r="AH301" s="101">
        <v>123</v>
      </c>
      <c r="AI301" s="101">
        <v>89</v>
      </c>
      <c r="AJ301" s="101">
        <v>0</v>
      </c>
      <c r="AK301" s="101">
        <f t="shared" si="370"/>
        <v>258</v>
      </c>
      <c r="AL301" s="101">
        <f t="shared" si="371"/>
        <v>5</v>
      </c>
      <c r="AM301" s="101">
        <v>5</v>
      </c>
      <c r="AN301" s="102">
        <v>20</v>
      </c>
      <c r="AO301" s="103">
        <v>40</v>
      </c>
      <c r="AP301" s="74">
        <f t="shared" si="372"/>
        <v>0.24731182795698925</v>
      </c>
      <c r="AQ301" s="74">
        <f t="shared" si="373"/>
        <v>0.63076923076923075</v>
      </c>
      <c r="AR301" s="104">
        <f t="shared" si="374"/>
        <v>0.45178571428571429</v>
      </c>
      <c r="AS301" s="104">
        <f t="shared" si="375"/>
        <v>0.553475935828877</v>
      </c>
      <c r="AT301" s="104">
        <f t="shared" si="376"/>
        <v>0.46927374301675978</v>
      </c>
      <c r="AU301" s="105">
        <v>179</v>
      </c>
      <c r="AV301" s="105">
        <v>233</v>
      </c>
      <c r="AW301" s="105">
        <v>163</v>
      </c>
      <c r="AX301" s="100">
        <v>21</v>
      </c>
      <c r="AY301" s="106">
        <v>298</v>
      </c>
      <c r="AZ301" s="106">
        <v>39</v>
      </c>
      <c r="BA301" s="106">
        <v>166</v>
      </c>
      <c r="BB301" s="106">
        <v>93</v>
      </c>
      <c r="BC301" s="106">
        <v>0</v>
      </c>
      <c r="BD301" s="107">
        <v>10</v>
      </c>
      <c r="BE301" s="108">
        <v>19</v>
      </c>
      <c r="BF301" s="82">
        <f t="shared" si="377"/>
        <v>0.2392638036809816</v>
      </c>
      <c r="BG301" s="82">
        <f t="shared" si="378"/>
        <v>0.71244635193133043</v>
      </c>
      <c r="BH301" s="83">
        <f t="shared" si="379"/>
        <v>0.50086956521739134</v>
      </c>
      <c r="BI301" s="83">
        <f t="shared" si="380"/>
        <v>0.60436893203883491</v>
      </c>
      <c r="BJ301" s="83">
        <f t="shared" si="381"/>
        <v>0.46368715083798884</v>
      </c>
      <c r="BK301" s="2">
        <v>175</v>
      </c>
      <c r="BL301" s="2">
        <v>216</v>
      </c>
      <c r="BM301" s="2">
        <v>166</v>
      </c>
      <c r="BN301" s="2">
        <v>109</v>
      </c>
      <c r="BO301" s="2">
        <v>48</v>
      </c>
      <c r="BP301" s="2">
        <v>54</v>
      </c>
      <c r="BQ301" s="109">
        <v>15</v>
      </c>
      <c r="BR301" s="109">
        <v>25</v>
      </c>
      <c r="BS301" s="110">
        <v>28</v>
      </c>
      <c r="BT301" s="109">
        <v>115</v>
      </c>
      <c r="BU301" s="109">
        <v>166</v>
      </c>
      <c r="BV301" s="109">
        <v>148</v>
      </c>
      <c r="BW301" s="109">
        <v>1</v>
      </c>
      <c r="BX301" s="84">
        <f t="shared" si="385"/>
        <v>430</v>
      </c>
      <c r="BY301" s="111">
        <v>18</v>
      </c>
      <c r="BZ301" s="109">
        <v>12</v>
      </c>
      <c r="CA301" s="109">
        <v>1</v>
      </c>
      <c r="CB301" s="2">
        <v>39</v>
      </c>
      <c r="CC301" s="112">
        <f t="shared" si="386"/>
        <v>0.65714285714285714</v>
      </c>
      <c r="CD301" s="112">
        <f t="shared" si="387"/>
        <v>0.76851851851851849</v>
      </c>
      <c r="CE301" s="112">
        <f t="shared" si="388"/>
        <v>0.74865350089766602</v>
      </c>
      <c r="CF301" s="112">
        <f t="shared" si="389"/>
        <v>0.79057591623036649</v>
      </c>
      <c r="CG301" s="112">
        <f t="shared" si="390"/>
        <v>0.81927710843373491</v>
      </c>
      <c r="CH301" s="87">
        <f t="shared" si="391"/>
        <v>30</v>
      </c>
      <c r="CI301" s="31">
        <f t="shared" si="392"/>
        <v>27</v>
      </c>
      <c r="CJ301" s="31">
        <f t="shared" si="393"/>
        <v>0</v>
      </c>
      <c r="CK301" s="31">
        <f t="shared" si="394"/>
        <v>0</v>
      </c>
      <c r="CL301" s="31">
        <f t="shared" si="395"/>
        <v>0</v>
      </c>
      <c r="CM301" s="113">
        <f t="shared" si="396"/>
        <v>0</v>
      </c>
      <c r="CN301" s="31">
        <f t="shared" si="397"/>
        <v>0</v>
      </c>
      <c r="CO301" s="31">
        <f t="shared" si="398"/>
        <v>0</v>
      </c>
      <c r="CP301" s="31">
        <f t="shared" si="399"/>
        <v>0</v>
      </c>
      <c r="CQ301" s="31">
        <f t="shared" si="400"/>
        <v>0</v>
      </c>
      <c r="CU301" s="88">
        <f t="shared" si="384"/>
        <v>0</v>
      </c>
      <c r="DC301" s="88">
        <f t="shared" si="401"/>
        <v>0</v>
      </c>
      <c r="DH301" s="32">
        <v>1</v>
      </c>
      <c r="DI301" s="32">
        <v>3</v>
      </c>
      <c r="DJ301" s="32">
        <v>4</v>
      </c>
      <c r="DK301" s="88">
        <f t="shared" si="402"/>
        <v>122</v>
      </c>
      <c r="DL301" s="32">
        <v>49</v>
      </c>
      <c r="DM301" s="32">
        <v>42</v>
      </c>
      <c r="DN301" s="32">
        <v>30</v>
      </c>
      <c r="DO301" s="32">
        <v>1</v>
      </c>
      <c r="DP301" s="32">
        <v>14</v>
      </c>
      <c r="DQ301" s="32">
        <v>22</v>
      </c>
      <c r="DR301" s="32">
        <v>23</v>
      </c>
      <c r="DS301" s="88">
        <f t="shared" si="403"/>
        <v>308</v>
      </c>
      <c r="DT301" s="32">
        <v>66</v>
      </c>
      <c r="DU301" s="32">
        <v>124</v>
      </c>
      <c r="DV301" s="32">
        <v>118</v>
      </c>
      <c r="DW301" s="32">
        <v>0</v>
      </c>
      <c r="DZ301" s="32">
        <v>1</v>
      </c>
      <c r="EA301" s="88">
        <f t="shared" si="404"/>
        <v>0</v>
      </c>
      <c r="EI301" s="88">
        <f t="shared" si="405"/>
        <v>0</v>
      </c>
      <c r="EQ301" s="88">
        <f t="shared" si="406"/>
        <v>0</v>
      </c>
      <c r="EY301" s="88">
        <f t="shared" si="407"/>
        <v>0</v>
      </c>
      <c r="FG301" s="88">
        <f t="shared" si="408"/>
        <v>0</v>
      </c>
      <c r="FO301" s="88">
        <f t="shared" si="409"/>
        <v>0</v>
      </c>
      <c r="FW301" s="110">
        <f t="shared" si="410"/>
        <v>0</v>
      </c>
      <c r="GB301" s="110">
        <f t="shared" si="411"/>
        <v>0</v>
      </c>
      <c r="GC301" s="110">
        <f t="shared" si="412"/>
        <v>0</v>
      </c>
      <c r="GD301" s="110">
        <f t="shared" si="413"/>
        <v>0</v>
      </c>
      <c r="GE301" s="110">
        <f t="shared" si="414"/>
        <v>0</v>
      </c>
      <c r="GF301" s="110">
        <f t="shared" si="415"/>
        <v>0</v>
      </c>
      <c r="GG301" s="110">
        <f t="shared" si="416"/>
        <v>0</v>
      </c>
      <c r="GH301" s="110">
        <f t="shared" si="417"/>
        <v>0</v>
      </c>
      <c r="GI301" s="110">
        <f t="shared" si="418"/>
        <v>0</v>
      </c>
      <c r="GJ301" s="114">
        <f t="shared" si="382"/>
        <v>0.81050126431652525</v>
      </c>
      <c r="GK301" s="90">
        <f t="shared" si="383"/>
        <v>0.44295302013422821</v>
      </c>
      <c r="GL301" s="92" t="s">
        <v>1400</v>
      </c>
      <c r="GM301" s="92" t="s">
        <v>1390</v>
      </c>
      <c r="GN301" s="92" t="s">
        <v>1386</v>
      </c>
      <c r="GO301" s="2" t="s">
        <v>1498</v>
      </c>
      <c r="GP301" s="2" t="s">
        <v>1415</v>
      </c>
      <c r="GQ301" s="2" t="s">
        <v>1536</v>
      </c>
      <c r="GR301" s="115">
        <v>225</v>
      </c>
      <c r="GS301" s="31">
        <f t="shared" si="419"/>
        <v>15</v>
      </c>
      <c r="GT301" s="31">
        <f t="shared" si="420"/>
        <v>28</v>
      </c>
      <c r="GU301" s="31">
        <f t="shared" si="421"/>
        <v>25</v>
      </c>
      <c r="GV301" s="31">
        <f t="shared" si="422"/>
        <v>430</v>
      </c>
      <c r="GW301" s="31">
        <f t="shared" si="423"/>
        <v>149</v>
      </c>
      <c r="GX301" s="31">
        <f t="shared" si="424"/>
        <v>315</v>
      </c>
    </row>
    <row r="302" spans="1:206" ht="15.75" hidden="1" customHeight="1" x14ac:dyDescent="0.25">
      <c r="A302" s="22" t="s">
        <v>1116</v>
      </c>
      <c r="B302" s="2" t="s">
        <v>278</v>
      </c>
      <c r="C302" s="116" t="s">
        <v>284</v>
      </c>
      <c r="D302" s="35" t="s">
        <v>278</v>
      </c>
      <c r="E302" s="117">
        <v>54</v>
      </c>
      <c r="F302" s="117">
        <v>381</v>
      </c>
      <c r="G302" s="117">
        <v>291</v>
      </c>
      <c r="H302" s="117">
        <v>726</v>
      </c>
      <c r="I302" s="95">
        <v>45</v>
      </c>
      <c r="J302" s="118">
        <v>103</v>
      </c>
      <c r="K302" s="118">
        <v>405</v>
      </c>
      <c r="L302" s="118">
        <v>290</v>
      </c>
      <c r="M302" s="118">
        <v>798</v>
      </c>
      <c r="N302" s="119">
        <v>36</v>
      </c>
      <c r="O302" s="119">
        <v>139</v>
      </c>
      <c r="P302" s="120">
        <v>655</v>
      </c>
      <c r="Q302" s="120">
        <v>845</v>
      </c>
      <c r="R302" s="120">
        <v>625</v>
      </c>
      <c r="S302" s="70">
        <f t="shared" si="365"/>
        <v>0.15725190839694655</v>
      </c>
      <c r="T302" s="70">
        <f t="shared" si="366"/>
        <v>0.47928994082840237</v>
      </c>
      <c r="U302" s="70">
        <f t="shared" si="367"/>
        <v>0.35858823529411765</v>
      </c>
      <c r="V302" s="70">
        <f t="shared" si="368"/>
        <v>0.44829931972789117</v>
      </c>
      <c r="W302" s="70">
        <f t="shared" si="369"/>
        <v>0.40639999999999998</v>
      </c>
      <c r="X302" s="121">
        <v>850</v>
      </c>
      <c r="Y302" s="121">
        <v>655</v>
      </c>
      <c r="Z302" s="121">
        <v>845</v>
      </c>
      <c r="AA302" s="121">
        <v>625</v>
      </c>
      <c r="AB302" s="121">
        <v>229</v>
      </c>
      <c r="AC302" s="121">
        <v>194</v>
      </c>
      <c r="AD302" s="17">
        <v>38</v>
      </c>
      <c r="AE302" s="17">
        <v>48</v>
      </c>
      <c r="AF302" s="100">
        <v>43</v>
      </c>
      <c r="AG302" s="101">
        <v>67</v>
      </c>
      <c r="AH302" s="101">
        <v>403</v>
      </c>
      <c r="AI302" s="101">
        <v>285</v>
      </c>
      <c r="AJ302" s="101">
        <v>3</v>
      </c>
      <c r="AK302" s="101">
        <f t="shared" si="370"/>
        <v>758</v>
      </c>
      <c r="AL302" s="101">
        <f t="shared" si="371"/>
        <v>24</v>
      </c>
      <c r="AM302" s="101">
        <v>27</v>
      </c>
      <c r="AN302" s="102">
        <v>102</v>
      </c>
      <c r="AO302" s="103">
        <v>196</v>
      </c>
      <c r="AP302" s="74">
        <f t="shared" si="372"/>
        <v>0.10229007633587786</v>
      </c>
      <c r="AQ302" s="74">
        <f t="shared" si="373"/>
        <v>0.47692307692307695</v>
      </c>
      <c r="AR302" s="104">
        <f t="shared" si="374"/>
        <v>0.34399999999999997</v>
      </c>
      <c r="AS302" s="104">
        <f t="shared" si="375"/>
        <v>0.45170068027210886</v>
      </c>
      <c r="AT302" s="104">
        <f t="shared" si="376"/>
        <v>0.41760000000000003</v>
      </c>
      <c r="AU302" s="105">
        <v>610</v>
      </c>
      <c r="AV302" s="105">
        <v>842</v>
      </c>
      <c r="AW302" s="105">
        <v>615</v>
      </c>
      <c r="AX302" s="100">
        <v>43</v>
      </c>
      <c r="AY302" s="106">
        <v>800</v>
      </c>
      <c r="AZ302" s="106">
        <v>81</v>
      </c>
      <c r="BA302" s="106">
        <v>418</v>
      </c>
      <c r="BB302" s="106">
        <v>298</v>
      </c>
      <c r="BC302" s="106">
        <v>3</v>
      </c>
      <c r="BD302" s="107">
        <v>27</v>
      </c>
      <c r="BE302" s="108">
        <v>110</v>
      </c>
      <c r="BF302" s="82">
        <f t="shared" si="377"/>
        <v>0.13170731707317074</v>
      </c>
      <c r="BG302" s="82">
        <f t="shared" si="378"/>
        <v>0.49643705463182897</v>
      </c>
      <c r="BH302" s="83">
        <f t="shared" si="379"/>
        <v>0.37252056119980648</v>
      </c>
      <c r="BI302" s="83">
        <f t="shared" si="380"/>
        <v>0.47451790633608815</v>
      </c>
      <c r="BJ302" s="83">
        <f t="shared" si="381"/>
        <v>0.44426229508196724</v>
      </c>
      <c r="BK302" s="2">
        <v>644</v>
      </c>
      <c r="BL302" s="2">
        <v>850</v>
      </c>
      <c r="BM302" s="2">
        <v>591</v>
      </c>
      <c r="BN302" s="2">
        <v>401</v>
      </c>
      <c r="BO302" s="2">
        <v>199</v>
      </c>
      <c r="BP302" s="2">
        <v>215</v>
      </c>
      <c r="BQ302" s="109">
        <v>39</v>
      </c>
      <c r="BR302" s="109">
        <v>50</v>
      </c>
      <c r="BS302" s="110">
        <v>52</v>
      </c>
      <c r="BT302" s="109">
        <v>291</v>
      </c>
      <c r="BU302" s="109">
        <v>571</v>
      </c>
      <c r="BV302" s="109">
        <v>373</v>
      </c>
      <c r="BW302" s="109">
        <v>3</v>
      </c>
      <c r="BX302" s="84">
        <f t="shared" si="385"/>
        <v>1238</v>
      </c>
      <c r="BY302" s="111">
        <v>112</v>
      </c>
      <c r="BZ302" s="109">
        <v>29</v>
      </c>
      <c r="CA302" s="109">
        <v>3</v>
      </c>
      <c r="CB302" s="2">
        <v>194</v>
      </c>
      <c r="CC302" s="112">
        <f t="shared" si="386"/>
        <v>0.45186335403726707</v>
      </c>
      <c r="CD302" s="112">
        <f t="shared" si="387"/>
        <v>0.67176470588235293</v>
      </c>
      <c r="CE302" s="112">
        <f t="shared" si="388"/>
        <v>0.57841726618705036</v>
      </c>
      <c r="CF302" s="112">
        <f t="shared" si="389"/>
        <v>0.63497571131158914</v>
      </c>
      <c r="CG302" s="112">
        <f t="shared" si="390"/>
        <v>0.58206429780033841</v>
      </c>
      <c r="CH302" s="87">
        <f t="shared" si="391"/>
        <v>247</v>
      </c>
      <c r="CI302" s="31">
        <f t="shared" si="392"/>
        <v>223</v>
      </c>
      <c r="CJ302" s="31">
        <f t="shared" si="393"/>
        <v>0</v>
      </c>
      <c r="CK302" s="31">
        <f t="shared" si="394"/>
        <v>0</v>
      </c>
      <c r="CL302" s="31">
        <f t="shared" si="395"/>
        <v>0</v>
      </c>
      <c r="CM302" s="113">
        <f t="shared" si="396"/>
        <v>0</v>
      </c>
      <c r="CN302" s="31">
        <f t="shared" si="397"/>
        <v>0</v>
      </c>
      <c r="CO302" s="31">
        <f t="shared" si="398"/>
        <v>0</v>
      </c>
      <c r="CP302" s="31">
        <f t="shared" si="399"/>
        <v>0</v>
      </c>
      <c r="CQ302" s="31">
        <f t="shared" si="400"/>
        <v>0</v>
      </c>
      <c r="CU302" s="88">
        <f t="shared" si="384"/>
        <v>0</v>
      </c>
      <c r="DC302" s="88">
        <f t="shared" si="401"/>
        <v>0</v>
      </c>
      <c r="DH302" s="32">
        <v>1</v>
      </c>
      <c r="DI302" s="32">
        <v>5</v>
      </c>
      <c r="DJ302" s="32">
        <v>8</v>
      </c>
      <c r="DK302" s="88">
        <f t="shared" si="402"/>
        <v>343</v>
      </c>
      <c r="DL302" s="32">
        <v>113</v>
      </c>
      <c r="DM302" s="32">
        <v>143</v>
      </c>
      <c r="DN302" s="32">
        <v>86</v>
      </c>
      <c r="DO302" s="32">
        <v>1</v>
      </c>
      <c r="DP302" s="32">
        <v>38</v>
      </c>
      <c r="DQ302" s="32">
        <v>45</v>
      </c>
      <c r="DR302" s="32">
        <v>44</v>
      </c>
      <c r="DS302" s="88">
        <f t="shared" si="403"/>
        <v>895</v>
      </c>
      <c r="DT302" s="32">
        <v>178</v>
      </c>
      <c r="DU302" s="32">
        <v>428</v>
      </c>
      <c r="DV302" s="32">
        <v>287</v>
      </c>
      <c r="DW302" s="32">
        <v>2</v>
      </c>
      <c r="EA302" s="88">
        <f t="shared" si="404"/>
        <v>0</v>
      </c>
      <c r="EI302" s="88">
        <f t="shared" si="405"/>
        <v>0</v>
      </c>
      <c r="EQ302" s="88">
        <f t="shared" si="406"/>
        <v>0</v>
      </c>
      <c r="EY302" s="88">
        <f t="shared" si="407"/>
        <v>0</v>
      </c>
      <c r="FG302" s="88">
        <f t="shared" si="408"/>
        <v>0</v>
      </c>
      <c r="FO302" s="88">
        <f t="shared" si="409"/>
        <v>0</v>
      </c>
      <c r="FW302" s="110">
        <f t="shared" si="410"/>
        <v>0</v>
      </c>
      <c r="GB302" s="110">
        <f t="shared" si="411"/>
        <v>0</v>
      </c>
      <c r="GC302" s="110">
        <f t="shared" si="412"/>
        <v>0</v>
      </c>
      <c r="GD302" s="110">
        <f t="shared" si="413"/>
        <v>0</v>
      </c>
      <c r="GE302" s="110">
        <f t="shared" si="414"/>
        <v>0</v>
      </c>
      <c r="GF302" s="110">
        <f t="shared" si="415"/>
        <v>0</v>
      </c>
      <c r="GG302" s="110">
        <f t="shared" si="416"/>
        <v>0</v>
      </c>
      <c r="GH302" s="110">
        <f t="shared" si="417"/>
        <v>0</v>
      </c>
      <c r="GI302" s="110">
        <f t="shared" si="418"/>
        <v>0</v>
      </c>
      <c r="GJ302" s="114">
        <f t="shared" si="382"/>
        <v>0.43224482726461227</v>
      </c>
      <c r="GK302" s="90">
        <f t="shared" si="383"/>
        <v>0.54749999999999999</v>
      </c>
      <c r="GL302" s="2" t="s">
        <v>1463</v>
      </c>
      <c r="GM302" s="2" t="s">
        <v>1454</v>
      </c>
      <c r="GN302" s="92" t="s">
        <v>1485</v>
      </c>
      <c r="GO302" s="92" t="s">
        <v>1486</v>
      </c>
      <c r="GP302" s="2" t="s">
        <v>1443</v>
      </c>
      <c r="GQ302" s="2" t="s">
        <v>1487</v>
      </c>
      <c r="GR302" s="115">
        <v>871</v>
      </c>
      <c r="GS302" s="31">
        <f t="shared" si="419"/>
        <v>39</v>
      </c>
      <c r="GT302" s="31">
        <f t="shared" si="420"/>
        <v>52</v>
      </c>
      <c r="GU302" s="31">
        <f t="shared" si="421"/>
        <v>50</v>
      </c>
      <c r="GV302" s="31">
        <f t="shared" si="422"/>
        <v>1238</v>
      </c>
      <c r="GW302" s="31">
        <f t="shared" si="423"/>
        <v>376</v>
      </c>
      <c r="GX302" s="31">
        <f t="shared" si="424"/>
        <v>947</v>
      </c>
    </row>
    <row r="303" spans="1:206" ht="15.75" hidden="1" customHeight="1" x14ac:dyDescent="0.25">
      <c r="A303" s="22" t="s">
        <v>1116</v>
      </c>
      <c r="B303" s="2" t="s">
        <v>278</v>
      </c>
      <c r="C303" s="116" t="s">
        <v>285</v>
      </c>
      <c r="D303" s="35" t="s">
        <v>278</v>
      </c>
      <c r="E303" s="117">
        <v>88</v>
      </c>
      <c r="F303" s="117">
        <v>238</v>
      </c>
      <c r="G303" s="117">
        <v>191</v>
      </c>
      <c r="H303" s="117">
        <v>517</v>
      </c>
      <c r="I303" s="95">
        <v>34</v>
      </c>
      <c r="J303" s="118">
        <v>63</v>
      </c>
      <c r="K303" s="118">
        <v>245</v>
      </c>
      <c r="L303" s="118">
        <v>192</v>
      </c>
      <c r="M303" s="118">
        <v>500</v>
      </c>
      <c r="N303" s="119">
        <v>14</v>
      </c>
      <c r="O303" s="119">
        <v>74</v>
      </c>
      <c r="P303" s="120">
        <v>331</v>
      </c>
      <c r="Q303" s="120">
        <v>483</v>
      </c>
      <c r="R303" s="120">
        <v>330</v>
      </c>
      <c r="S303" s="70">
        <f t="shared" si="365"/>
        <v>0.19033232628398791</v>
      </c>
      <c r="T303" s="70">
        <f t="shared" si="366"/>
        <v>0.50724637681159424</v>
      </c>
      <c r="U303" s="70">
        <f t="shared" si="367"/>
        <v>0.42482517482517484</v>
      </c>
      <c r="V303" s="70">
        <f t="shared" si="368"/>
        <v>0.52029520295202947</v>
      </c>
      <c r="W303" s="70">
        <f t="shared" si="369"/>
        <v>0.53939393939393943</v>
      </c>
      <c r="X303" s="121">
        <v>474</v>
      </c>
      <c r="Y303" s="121">
        <v>331</v>
      </c>
      <c r="Z303" s="121">
        <v>483</v>
      </c>
      <c r="AA303" s="121">
        <v>330</v>
      </c>
      <c r="AB303" s="121">
        <v>121</v>
      </c>
      <c r="AC303" s="121">
        <v>115</v>
      </c>
      <c r="AD303" s="17">
        <v>28</v>
      </c>
      <c r="AE303" s="17">
        <v>31</v>
      </c>
      <c r="AF303" s="100">
        <v>34</v>
      </c>
      <c r="AG303" s="101">
        <v>86</v>
      </c>
      <c r="AH303" s="101">
        <v>255</v>
      </c>
      <c r="AI303" s="101">
        <v>163</v>
      </c>
      <c r="AJ303" s="101">
        <v>3</v>
      </c>
      <c r="AK303" s="101">
        <f t="shared" si="370"/>
        <v>507</v>
      </c>
      <c r="AL303" s="101">
        <f t="shared" si="371"/>
        <v>13</v>
      </c>
      <c r="AM303" s="101">
        <v>16</v>
      </c>
      <c r="AN303" s="102">
        <v>72</v>
      </c>
      <c r="AO303" s="103">
        <v>100</v>
      </c>
      <c r="AP303" s="74">
        <f t="shared" si="372"/>
        <v>0.25981873111782477</v>
      </c>
      <c r="AQ303" s="74">
        <f t="shared" si="373"/>
        <v>0.52795031055900621</v>
      </c>
      <c r="AR303" s="104">
        <f t="shared" si="374"/>
        <v>0.42919580419580422</v>
      </c>
      <c r="AS303" s="104">
        <f t="shared" si="375"/>
        <v>0.49815498154981552</v>
      </c>
      <c r="AT303" s="104">
        <f t="shared" si="376"/>
        <v>0.45454545454545453</v>
      </c>
      <c r="AU303" s="105">
        <v>331</v>
      </c>
      <c r="AV303" s="105">
        <v>445</v>
      </c>
      <c r="AW303" s="105">
        <v>353</v>
      </c>
      <c r="AX303" s="100">
        <v>35</v>
      </c>
      <c r="AY303" s="106">
        <v>488</v>
      </c>
      <c r="AZ303" s="106">
        <v>63</v>
      </c>
      <c r="BA303" s="106">
        <v>247</v>
      </c>
      <c r="BB303" s="106">
        <v>176</v>
      </c>
      <c r="BC303" s="106">
        <v>2</v>
      </c>
      <c r="BD303" s="107">
        <v>11</v>
      </c>
      <c r="BE303" s="108">
        <v>66</v>
      </c>
      <c r="BF303" s="82">
        <f t="shared" si="377"/>
        <v>0.17847025495750707</v>
      </c>
      <c r="BG303" s="82">
        <f t="shared" si="378"/>
        <v>0.55505617977528088</v>
      </c>
      <c r="BH303" s="83">
        <f t="shared" si="379"/>
        <v>0.42072630646589904</v>
      </c>
      <c r="BI303" s="83">
        <f t="shared" si="380"/>
        <v>0.53092783505154639</v>
      </c>
      <c r="BJ303" s="83">
        <f t="shared" si="381"/>
        <v>0.49848942598187312</v>
      </c>
      <c r="BK303" s="2">
        <v>373</v>
      </c>
      <c r="BL303" s="2">
        <v>497</v>
      </c>
      <c r="BM303" s="2">
        <v>363</v>
      </c>
      <c r="BN303" s="2">
        <v>245</v>
      </c>
      <c r="BO303" s="2">
        <v>99</v>
      </c>
      <c r="BP303" s="2">
        <v>115</v>
      </c>
      <c r="BQ303" s="109">
        <v>24</v>
      </c>
      <c r="BR303" s="109">
        <v>35</v>
      </c>
      <c r="BS303" s="110">
        <v>33</v>
      </c>
      <c r="BT303" s="109">
        <v>103</v>
      </c>
      <c r="BU303" s="109">
        <v>258</v>
      </c>
      <c r="BV303" s="109">
        <v>171</v>
      </c>
      <c r="BW303" s="109">
        <v>0</v>
      </c>
      <c r="BX303" s="84">
        <f t="shared" si="385"/>
        <v>532</v>
      </c>
      <c r="BY303" s="111">
        <v>61</v>
      </c>
      <c r="BZ303" s="109">
        <v>11</v>
      </c>
      <c r="CA303" s="109">
        <v>0</v>
      </c>
      <c r="CB303" s="2">
        <v>97</v>
      </c>
      <c r="CC303" s="112">
        <f t="shared" si="386"/>
        <v>0.27613941018766758</v>
      </c>
      <c r="CD303" s="112">
        <f t="shared" si="387"/>
        <v>0.51911468812877259</v>
      </c>
      <c r="CE303" s="112">
        <f t="shared" si="388"/>
        <v>0.42254663422546634</v>
      </c>
      <c r="CF303" s="112">
        <f t="shared" si="389"/>
        <v>0.48604651162790696</v>
      </c>
      <c r="CG303" s="112">
        <f t="shared" si="390"/>
        <v>0.44077134986225897</v>
      </c>
      <c r="CH303" s="87">
        <f t="shared" si="391"/>
        <v>203</v>
      </c>
      <c r="CI303" s="31">
        <f t="shared" si="392"/>
        <v>194</v>
      </c>
      <c r="CJ303" s="31">
        <f t="shared" si="393"/>
        <v>0</v>
      </c>
      <c r="CK303" s="31">
        <f t="shared" si="394"/>
        <v>0</v>
      </c>
      <c r="CL303" s="31">
        <f t="shared" si="395"/>
        <v>0</v>
      </c>
      <c r="CM303" s="113">
        <f t="shared" si="396"/>
        <v>0</v>
      </c>
      <c r="CN303" s="31">
        <f t="shared" si="397"/>
        <v>0</v>
      </c>
      <c r="CO303" s="31">
        <f t="shared" si="398"/>
        <v>0</v>
      </c>
      <c r="CP303" s="31">
        <f t="shared" si="399"/>
        <v>0</v>
      </c>
      <c r="CQ303" s="31">
        <f t="shared" si="400"/>
        <v>0</v>
      </c>
      <c r="CU303" s="88">
        <f t="shared" si="384"/>
        <v>0</v>
      </c>
      <c r="DC303" s="88">
        <f t="shared" si="401"/>
        <v>0</v>
      </c>
      <c r="DK303" s="88">
        <f t="shared" si="402"/>
        <v>0</v>
      </c>
      <c r="DP303" s="32">
        <v>24</v>
      </c>
      <c r="DQ303" s="32">
        <v>35</v>
      </c>
      <c r="DR303" s="32">
        <v>33</v>
      </c>
      <c r="DS303" s="88">
        <f t="shared" si="403"/>
        <v>532</v>
      </c>
      <c r="DT303" s="32">
        <v>103</v>
      </c>
      <c r="DU303" s="32">
        <v>258</v>
      </c>
      <c r="DV303" s="32">
        <v>171</v>
      </c>
      <c r="DW303" s="32">
        <v>0</v>
      </c>
      <c r="EA303" s="88">
        <f t="shared" si="404"/>
        <v>0</v>
      </c>
      <c r="EI303" s="88">
        <f t="shared" si="405"/>
        <v>0</v>
      </c>
      <c r="EQ303" s="88">
        <f t="shared" si="406"/>
        <v>0</v>
      </c>
      <c r="EY303" s="88">
        <f t="shared" si="407"/>
        <v>0</v>
      </c>
      <c r="FG303" s="88">
        <f t="shared" si="408"/>
        <v>0</v>
      </c>
      <c r="FO303" s="88">
        <f t="shared" si="409"/>
        <v>0</v>
      </c>
      <c r="FW303" s="110">
        <f t="shared" si="410"/>
        <v>0</v>
      </c>
      <c r="GB303" s="110">
        <f t="shared" si="411"/>
        <v>0</v>
      </c>
      <c r="GC303" s="110">
        <f t="shared" si="412"/>
        <v>0</v>
      </c>
      <c r="GD303" s="110">
        <f t="shared" si="413"/>
        <v>0</v>
      </c>
      <c r="GE303" s="110">
        <f t="shared" si="414"/>
        <v>0</v>
      </c>
      <c r="GF303" s="110">
        <f t="shared" si="415"/>
        <v>0</v>
      </c>
      <c r="GG303" s="110">
        <f t="shared" si="416"/>
        <v>0</v>
      </c>
      <c r="GH303" s="110">
        <f t="shared" si="417"/>
        <v>0</v>
      </c>
      <c r="GI303" s="110">
        <f t="shared" si="418"/>
        <v>0</v>
      </c>
      <c r="GJ303" s="114">
        <f t="shared" si="382"/>
        <v>-0.18283963227783456</v>
      </c>
      <c r="GK303" s="90">
        <f t="shared" si="383"/>
        <v>9.0163934426229511E-2</v>
      </c>
      <c r="GL303" s="2" t="s">
        <v>1741</v>
      </c>
      <c r="GM303" s="2" t="s">
        <v>1709</v>
      </c>
      <c r="GN303" s="92" t="s">
        <v>1858</v>
      </c>
      <c r="GO303" s="2" t="s">
        <v>1633</v>
      </c>
      <c r="GP303" s="2" t="s">
        <v>2182</v>
      </c>
      <c r="GQ303" s="2" t="s">
        <v>2126</v>
      </c>
      <c r="GR303" s="115">
        <v>509</v>
      </c>
      <c r="GS303" s="31">
        <f t="shared" si="419"/>
        <v>24</v>
      </c>
      <c r="GT303" s="31">
        <f t="shared" si="420"/>
        <v>33</v>
      </c>
      <c r="GU303" s="31">
        <f t="shared" si="421"/>
        <v>35</v>
      </c>
      <c r="GV303" s="31">
        <f t="shared" si="422"/>
        <v>532</v>
      </c>
      <c r="GW303" s="31">
        <f t="shared" si="423"/>
        <v>171</v>
      </c>
      <c r="GX303" s="31">
        <f t="shared" si="424"/>
        <v>429</v>
      </c>
    </row>
    <row r="304" spans="1:206" ht="15.75" hidden="1" customHeight="1" x14ac:dyDescent="0.25">
      <c r="A304" s="22" t="s">
        <v>1116</v>
      </c>
      <c r="B304" s="2" t="s">
        <v>278</v>
      </c>
      <c r="C304" s="116" t="s">
        <v>286</v>
      </c>
      <c r="D304" s="35" t="s">
        <v>278</v>
      </c>
      <c r="E304" s="117">
        <v>155</v>
      </c>
      <c r="F304" s="117">
        <v>976</v>
      </c>
      <c r="G304" s="117">
        <v>824</v>
      </c>
      <c r="H304" s="117">
        <v>1955</v>
      </c>
      <c r="I304" s="95">
        <v>125</v>
      </c>
      <c r="J304" s="118">
        <v>283</v>
      </c>
      <c r="K304" s="118">
        <v>1102</v>
      </c>
      <c r="L304" s="118">
        <v>1004</v>
      </c>
      <c r="M304" s="118">
        <v>2389</v>
      </c>
      <c r="N304" s="119">
        <v>98</v>
      </c>
      <c r="O304" s="119">
        <v>316</v>
      </c>
      <c r="P304" s="120">
        <v>2260</v>
      </c>
      <c r="Q304" s="120">
        <v>2924</v>
      </c>
      <c r="R304" s="120">
        <v>2113</v>
      </c>
      <c r="S304" s="70">
        <f t="shared" si="365"/>
        <v>0.12522123893805309</v>
      </c>
      <c r="T304" s="70">
        <f t="shared" si="366"/>
        <v>0.37688098495212036</v>
      </c>
      <c r="U304" s="70">
        <f t="shared" si="367"/>
        <v>0.31396464300397425</v>
      </c>
      <c r="V304" s="70">
        <f t="shared" si="368"/>
        <v>0.39864999007345642</v>
      </c>
      <c r="W304" s="70">
        <f t="shared" si="369"/>
        <v>0.42877425461429247</v>
      </c>
      <c r="X304" s="121">
        <v>2945</v>
      </c>
      <c r="Y304" s="121">
        <v>2260</v>
      </c>
      <c r="Z304" s="121">
        <v>2924</v>
      </c>
      <c r="AA304" s="121">
        <v>2113</v>
      </c>
      <c r="AB304" s="121">
        <v>722</v>
      </c>
      <c r="AC304" s="121">
        <v>697</v>
      </c>
      <c r="AD304" s="17">
        <v>82</v>
      </c>
      <c r="AE304" s="17">
        <v>107</v>
      </c>
      <c r="AF304" s="100">
        <v>132</v>
      </c>
      <c r="AG304" s="101">
        <v>262</v>
      </c>
      <c r="AH304" s="101">
        <v>1162</v>
      </c>
      <c r="AI304" s="101">
        <v>1088</v>
      </c>
      <c r="AJ304" s="101">
        <v>15</v>
      </c>
      <c r="AK304" s="101">
        <f t="shared" si="370"/>
        <v>2527</v>
      </c>
      <c r="AL304" s="101">
        <f t="shared" si="371"/>
        <v>97</v>
      </c>
      <c r="AM304" s="101">
        <v>112</v>
      </c>
      <c r="AN304" s="102">
        <v>248</v>
      </c>
      <c r="AO304" s="103">
        <v>581</v>
      </c>
      <c r="AP304" s="74">
        <f t="shared" si="372"/>
        <v>0.11592920353982301</v>
      </c>
      <c r="AQ304" s="74">
        <f t="shared" si="373"/>
        <v>0.39740082079343364</v>
      </c>
      <c r="AR304" s="104">
        <f t="shared" si="374"/>
        <v>0.33095792791558176</v>
      </c>
      <c r="AS304" s="104">
        <f t="shared" si="375"/>
        <v>0.42743696644828272</v>
      </c>
      <c r="AT304" s="104">
        <f t="shared" si="376"/>
        <v>0.46900141978230003</v>
      </c>
      <c r="AU304" s="105">
        <v>2161</v>
      </c>
      <c r="AV304" s="105">
        <v>2914</v>
      </c>
      <c r="AW304" s="105">
        <v>2205</v>
      </c>
      <c r="AX304" s="100">
        <v>143</v>
      </c>
      <c r="AY304" s="106">
        <v>2899</v>
      </c>
      <c r="AZ304" s="106">
        <v>317</v>
      </c>
      <c r="BA304" s="106">
        <v>1247</v>
      </c>
      <c r="BB304" s="106">
        <v>1303</v>
      </c>
      <c r="BC304" s="106">
        <v>32</v>
      </c>
      <c r="BD304" s="107">
        <v>176</v>
      </c>
      <c r="BE304" s="108">
        <v>304</v>
      </c>
      <c r="BF304" s="82">
        <f t="shared" si="377"/>
        <v>0.1437641723356009</v>
      </c>
      <c r="BG304" s="82">
        <f t="shared" si="378"/>
        <v>0.42793411118737129</v>
      </c>
      <c r="BH304" s="83">
        <f t="shared" si="379"/>
        <v>0.36964285714285716</v>
      </c>
      <c r="BI304" s="83">
        <f t="shared" si="380"/>
        <v>0.46778325123152709</v>
      </c>
      <c r="BJ304" s="83">
        <f t="shared" si="381"/>
        <v>0.52151781582600643</v>
      </c>
      <c r="BK304" s="2">
        <v>2366</v>
      </c>
      <c r="BL304" s="2">
        <v>3153</v>
      </c>
      <c r="BM304" s="2">
        <v>2220</v>
      </c>
      <c r="BN304" s="2">
        <v>1456</v>
      </c>
      <c r="BO304" s="2">
        <v>753</v>
      </c>
      <c r="BP304" s="2">
        <v>678</v>
      </c>
      <c r="BQ304" s="109">
        <v>92</v>
      </c>
      <c r="BR304" s="109">
        <v>160</v>
      </c>
      <c r="BS304" s="110">
        <v>131</v>
      </c>
      <c r="BT304" s="109">
        <v>399</v>
      </c>
      <c r="BU304" s="109">
        <v>1476</v>
      </c>
      <c r="BV304" s="109">
        <v>1764</v>
      </c>
      <c r="BW304" s="109">
        <v>27</v>
      </c>
      <c r="BX304" s="84">
        <f t="shared" si="385"/>
        <v>3666</v>
      </c>
      <c r="BY304" s="111">
        <v>198</v>
      </c>
      <c r="BZ304" s="109">
        <v>208</v>
      </c>
      <c r="CA304" s="109">
        <v>28</v>
      </c>
      <c r="CB304" s="2">
        <v>502</v>
      </c>
      <c r="CC304" s="112">
        <f t="shared" si="386"/>
        <v>0.16863905325443787</v>
      </c>
      <c r="CD304" s="112">
        <f t="shared" si="387"/>
        <v>0.4681255946717412</v>
      </c>
      <c r="CE304" s="112">
        <f t="shared" si="388"/>
        <v>0.44333893267864066</v>
      </c>
      <c r="CF304" s="112">
        <f t="shared" si="389"/>
        <v>0.56430299646380044</v>
      </c>
      <c r="CG304" s="112">
        <f t="shared" si="390"/>
        <v>0.70090090090090085</v>
      </c>
      <c r="CH304" s="87">
        <f t="shared" si="391"/>
        <v>664</v>
      </c>
      <c r="CI304" s="31">
        <f t="shared" si="392"/>
        <v>707</v>
      </c>
      <c r="CJ304" s="31">
        <f t="shared" si="393"/>
        <v>2</v>
      </c>
      <c r="CK304" s="31">
        <f t="shared" si="394"/>
        <v>3</v>
      </c>
      <c r="CL304" s="31">
        <f t="shared" si="395"/>
        <v>5</v>
      </c>
      <c r="CM304" s="113">
        <f t="shared" si="396"/>
        <v>31</v>
      </c>
      <c r="CN304" s="31">
        <f t="shared" si="397"/>
        <v>10</v>
      </c>
      <c r="CO304" s="31">
        <f t="shared" si="398"/>
        <v>9</v>
      </c>
      <c r="CP304" s="31">
        <f t="shared" si="399"/>
        <v>12</v>
      </c>
      <c r="CQ304" s="31">
        <f t="shared" si="400"/>
        <v>0</v>
      </c>
      <c r="CR304" s="32">
        <v>1</v>
      </c>
      <c r="CS304" s="32">
        <v>2</v>
      </c>
      <c r="CT304" s="32">
        <v>4</v>
      </c>
      <c r="CU304" s="88">
        <f t="shared" si="384"/>
        <v>21</v>
      </c>
      <c r="CV304" s="32">
        <v>10</v>
      </c>
      <c r="CW304" s="32">
        <v>3</v>
      </c>
      <c r="CX304" s="32">
        <v>8</v>
      </c>
      <c r="CY304" s="32">
        <v>0</v>
      </c>
      <c r="CZ304" s="32">
        <v>1</v>
      </c>
      <c r="DA304" s="32">
        <v>1</v>
      </c>
      <c r="DB304" s="32">
        <v>1</v>
      </c>
      <c r="DC304" s="88">
        <f t="shared" si="401"/>
        <v>10</v>
      </c>
      <c r="DD304" s="32">
        <v>0</v>
      </c>
      <c r="DE304" s="32">
        <v>6</v>
      </c>
      <c r="DF304" s="32">
        <v>4</v>
      </c>
      <c r="DG304" s="32">
        <v>0</v>
      </c>
      <c r="DH304" s="32">
        <v>4</v>
      </c>
      <c r="DI304" s="32">
        <v>31</v>
      </c>
      <c r="DJ304" s="32">
        <v>19</v>
      </c>
      <c r="DK304" s="88">
        <f t="shared" si="402"/>
        <v>1078</v>
      </c>
      <c r="DL304" s="32">
        <v>145</v>
      </c>
      <c r="DM304" s="32">
        <v>405</v>
      </c>
      <c r="DN304" s="32">
        <v>523</v>
      </c>
      <c r="DO304" s="32">
        <v>5</v>
      </c>
      <c r="DP304" s="32">
        <v>73</v>
      </c>
      <c r="DQ304" s="32">
        <v>112</v>
      </c>
      <c r="DR304" s="32">
        <v>94</v>
      </c>
      <c r="DS304" s="88">
        <f t="shared" si="403"/>
        <v>2342</v>
      </c>
      <c r="DT304" s="32">
        <v>198</v>
      </c>
      <c r="DU304" s="32">
        <v>949</v>
      </c>
      <c r="DV304" s="32">
        <v>1174</v>
      </c>
      <c r="DW304" s="32">
        <v>21</v>
      </c>
      <c r="DX304" s="32">
        <v>2</v>
      </c>
      <c r="DY304" s="32">
        <v>3</v>
      </c>
      <c r="DZ304" s="32">
        <v>2</v>
      </c>
      <c r="EA304" s="88">
        <f t="shared" si="404"/>
        <v>65</v>
      </c>
      <c r="EB304" s="32">
        <v>6</v>
      </c>
      <c r="EC304" s="32">
        <v>24</v>
      </c>
      <c r="ED304" s="32">
        <v>34</v>
      </c>
      <c r="EE304" s="32">
        <v>1</v>
      </c>
      <c r="EI304" s="88">
        <f t="shared" si="405"/>
        <v>0</v>
      </c>
      <c r="EQ304" s="88">
        <f t="shared" si="406"/>
        <v>0</v>
      </c>
      <c r="EV304" s="32">
        <v>11</v>
      </c>
      <c r="EW304" s="32">
        <v>11</v>
      </c>
      <c r="EX304" s="32">
        <v>11</v>
      </c>
      <c r="EY304" s="88">
        <f t="shared" si="407"/>
        <v>150</v>
      </c>
      <c r="EZ304" s="32">
        <v>40</v>
      </c>
      <c r="FA304" s="32">
        <v>89</v>
      </c>
      <c r="FB304" s="32">
        <v>21</v>
      </c>
      <c r="FC304" s="32">
        <v>0</v>
      </c>
      <c r="FG304" s="88">
        <f t="shared" si="408"/>
        <v>0</v>
      </c>
      <c r="FO304" s="88">
        <f t="shared" si="409"/>
        <v>0</v>
      </c>
      <c r="FW304" s="110">
        <f t="shared" si="410"/>
        <v>0</v>
      </c>
      <c r="GB304" s="110">
        <f t="shared" si="411"/>
        <v>11</v>
      </c>
      <c r="GC304" s="110">
        <f t="shared" si="412"/>
        <v>11</v>
      </c>
      <c r="GD304" s="110">
        <f t="shared" si="413"/>
        <v>11</v>
      </c>
      <c r="GE304" s="110">
        <f t="shared" si="414"/>
        <v>150</v>
      </c>
      <c r="GF304" s="110">
        <f t="shared" si="415"/>
        <v>40</v>
      </c>
      <c r="GG304" s="110">
        <f t="shared" si="416"/>
        <v>89</v>
      </c>
      <c r="GH304" s="110">
        <f t="shared" si="417"/>
        <v>21</v>
      </c>
      <c r="GI304" s="110">
        <f t="shared" si="418"/>
        <v>0</v>
      </c>
      <c r="GJ304" s="114">
        <f t="shared" si="382"/>
        <v>0.63466181413201272</v>
      </c>
      <c r="GK304" s="90">
        <f t="shared" si="383"/>
        <v>0.26457399103139012</v>
      </c>
      <c r="GL304" s="2" t="s">
        <v>1845</v>
      </c>
      <c r="GM304" s="2" t="s">
        <v>1594</v>
      </c>
      <c r="GN304" s="2" t="s">
        <v>1407</v>
      </c>
      <c r="GO304" s="2" t="s">
        <v>1846</v>
      </c>
      <c r="GP304" s="92" t="s">
        <v>1640</v>
      </c>
      <c r="GQ304" s="2" t="s">
        <v>1367</v>
      </c>
      <c r="GR304" s="115">
        <v>3161</v>
      </c>
      <c r="GS304" s="31">
        <f t="shared" si="419"/>
        <v>79</v>
      </c>
      <c r="GT304" s="31">
        <f t="shared" si="420"/>
        <v>115</v>
      </c>
      <c r="GU304" s="31">
        <f t="shared" si="421"/>
        <v>146</v>
      </c>
      <c r="GV304" s="31">
        <f t="shared" si="422"/>
        <v>3485</v>
      </c>
      <c r="GW304" s="31">
        <f t="shared" si="423"/>
        <v>1758</v>
      </c>
      <c r="GX304" s="31">
        <f t="shared" si="424"/>
        <v>3136</v>
      </c>
    </row>
    <row r="305" spans="1:206" ht="15.75" hidden="1" customHeight="1" x14ac:dyDescent="0.25">
      <c r="A305" s="22" t="s">
        <v>1116</v>
      </c>
      <c r="B305" s="2" t="s">
        <v>278</v>
      </c>
      <c r="C305" s="116" t="s">
        <v>287</v>
      </c>
      <c r="D305" s="35" t="s">
        <v>278</v>
      </c>
      <c r="E305" s="117">
        <v>110</v>
      </c>
      <c r="F305" s="117">
        <v>367</v>
      </c>
      <c r="G305" s="117">
        <v>267</v>
      </c>
      <c r="H305" s="117">
        <v>744</v>
      </c>
      <c r="I305" s="95">
        <v>36</v>
      </c>
      <c r="J305" s="118">
        <v>89</v>
      </c>
      <c r="K305" s="118">
        <v>351</v>
      </c>
      <c r="L305" s="118">
        <v>252</v>
      </c>
      <c r="M305" s="118">
        <v>692</v>
      </c>
      <c r="N305" s="119">
        <v>28</v>
      </c>
      <c r="O305" s="119">
        <v>133</v>
      </c>
      <c r="P305" s="120">
        <v>677</v>
      </c>
      <c r="Q305" s="120">
        <v>761</v>
      </c>
      <c r="R305" s="120">
        <v>625</v>
      </c>
      <c r="S305" s="70">
        <f t="shared" si="365"/>
        <v>0.13146233382570163</v>
      </c>
      <c r="T305" s="70">
        <f t="shared" si="366"/>
        <v>0.4612352168199737</v>
      </c>
      <c r="U305" s="70">
        <f t="shared" si="367"/>
        <v>0.32186136694134754</v>
      </c>
      <c r="V305" s="70">
        <f t="shared" si="368"/>
        <v>0.41486291486291488</v>
      </c>
      <c r="W305" s="70">
        <f t="shared" si="369"/>
        <v>0.3584</v>
      </c>
      <c r="X305" s="121">
        <v>799</v>
      </c>
      <c r="Y305" s="121">
        <v>677</v>
      </c>
      <c r="Z305" s="121">
        <v>761</v>
      </c>
      <c r="AA305" s="121">
        <v>625</v>
      </c>
      <c r="AB305" s="121">
        <v>219</v>
      </c>
      <c r="AC305" s="121">
        <v>194</v>
      </c>
      <c r="AD305" s="17">
        <v>15</v>
      </c>
      <c r="AE305" s="17">
        <v>31</v>
      </c>
      <c r="AF305" s="100">
        <v>29</v>
      </c>
      <c r="AG305" s="101">
        <v>76</v>
      </c>
      <c r="AH305" s="101">
        <v>277</v>
      </c>
      <c r="AI305" s="101">
        <v>251</v>
      </c>
      <c r="AJ305" s="101">
        <v>5</v>
      </c>
      <c r="AK305" s="101">
        <f t="shared" si="370"/>
        <v>609</v>
      </c>
      <c r="AL305" s="101">
        <f t="shared" si="371"/>
        <v>8</v>
      </c>
      <c r="AM305" s="101">
        <v>13</v>
      </c>
      <c r="AN305" s="102">
        <v>122</v>
      </c>
      <c r="AO305" s="103">
        <v>199</v>
      </c>
      <c r="AP305" s="74">
        <f t="shared" si="372"/>
        <v>0.11225997045790251</v>
      </c>
      <c r="AQ305" s="74">
        <f t="shared" si="373"/>
        <v>0.36399474375821289</v>
      </c>
      <c r="AR305" s="104">
        <f t="shared" si="374"/>
        <v>0.28889966068831796</v>
      </c>
      <c r="AS305" s="104">
        <f t="shared" si="375"/>
        <v>0.37518037518037517</v>
      </c>
      <c r="AT305" s="104">
        <f t="shared" si="376"/>
        <v>0.38879999999999998</v>
      </c>
      <c r="AU305" s="105">
        <v>644</v>
      </c>
      <c r="AV305" s="105">
        <v>875</v>
      </c>
      <c r="AW305" s="105">
        <v>580</v>
      </c>
      <c r="AX305" s="100">
        <v>30</v>
      </c>
      <c r="AY305" s="106">
        <v>616</v>
      </c>
      <c r="AZ305" s="106">
        <v>83</v>
      </c>
      <c r="BA305" s="106">
        <v>335</v>
      </c>
      <c r="BB305" s="106">
        <v>193</v>
      </c>
      <c r="BC305" s="106">
        <v>5</v>
      </c>
      <c r="BD305" s="107">
        <v>10</v>
      </c>
      <c r="BE305" s="108">
        <v>83</v>
      </c>
      <c r="BF305" s="82">
        <f t="shared" si="377"/>
        <v>0.14310344827586208</v>
      </c>
      <c r="BG305" s="82">
        <f t="shared" si="378"/>
        <v>0.38285714285714284</v>
      </c>
      <c r="BH305" s="83">
        <f t="shared" si="379"/>
        <v>0.28632682229633161</v>
      </c>
      <c r="BI305" s="83">
        <f t="shared" si="380"/>
        <v>0.34101382488479265</v>
      </c>
      <c r="BJ305" s="83">
        <f t="shared" si="381"/>
        <v>0.28416149068322982</v>
      </c>
      <c r="BK305" s="2">
        <v>622</v>
      </c>
      <c r="BL305" s="2">
        <v>824</v>
      </c>
      <c r="BM305" s="2">
        <v>604</v>
      </c>
      <c r="BN305" s="2">
        <v>395</v>
      </c>
      <c r="BO305" s="2">
        <v>168</v>
      </c>
      <c r="BP305" s="2">
        <v>206</v>
      </c>
      <c r="BQ305" s="109">
        <v>25</v>
      </c>
      <c r="BR305" s="109">
        <v>54</v>
      </c>
      <c r="BS305" s="110">
        <v>40</v>
      </c>
      <c r="BT305" s="109">
        <v>254</v>
      </c>
      <c r="BU305" s="109">
        <v>531</v>
      </c>
      <c r="BV305" s="109">
        <v>403</v>
      </c>
      <c r="BW305" s="109">
        <v>3</v>
      </c>
      <c r="BX305" s="84">
        <f t="shared" si="385"/>
        <v>1191</v>
      </c>
      <c r="BY305" s="111">
        <v>147</v>
      </c>
      <c r="BZ305" s="109">
        <v>9</v>
      </c>
      <c r="CA305" s="109">
        <v>3</v>
      </c>
      <c r="CB305" s="2">
        <v>208</v>
      </c>
      <c r="CC305" s="112">
        <f t="shared" si="386"/>
        <v>0.40836012861736337</v>
      </c>
      <c r="CD305" s="112">
        <f t="shared" si="387"/>
        <v>0.64441747572815533</v>
      </c>
      <c r="CE305" s="112">
        <f t="shared" si="388"/>
        <v>0.57512195121951215</v>
      </c>
      <c r="CF305" s="112">
        <f t="shared" si="389"/>
        <v>0.64775910364145661</v>
      </c>
      <c r="CG305" s="112">
        <f t="shared" si="390"/>
        <v>0.65231788079470199</v>
      </c>
      <c r="CH305" s="87">
        <f t="shared" si="391"/>
        <v>210</v>
      </c>
      <c r="CI305" s="31">
        <f t="shared" si="392"/>
        <v>161</v>
      </c>
      <c r="CJ305" s="31">
        <f t="shared" si="393"/>
        <v>0</v>
      </c>
      <c r="CK305" s="31">
        <f t="shared" si="394"/>
        <v>0</v>
      </c>
      <c r="CL305" s="31">
        <f t="shared" si="395"/>
        <v>0</v>
      </c>
      <c r="CM305" s="113">
        <f t="shared" si="396"/>
        <v>0</v>
      </c>
      <c r="CN305" s="31">
        <f t="shared" si="397"/>
        <v>0</v>
      </c>
      <c r="CO305" s="31">
        <f t="shared" si="398"/>
        <v>0</v>
      </c>
      <c r="CP305" s="31">
        <f t="shared" si="399"/>
        <v>0</v>
      </c>
      <c r="CQ305" s="31">
        <f t="shared" si="400"/>
        <v>0</v>
      </c>
      <c r="CU305" s="88">
        <f t="shared" si="384"/>
        <v>0</v>
      </c>
      <c r="DC305" s="88">
        <f t="shared" si="401"/>
        <v>0</v>
      </c>
      <c r="DH305" s="32">
        <v>3</v>
      </c>
      <c r="DI305" s="32">
        <v>18</v>
      </c>
      <c r="DJ305" s="32">
        <v>12</v>
      </c>
      <c r="DK305" s="88">
        <f t="shared" si="402"/>
        <v>498</v>
      </c>
      <c r="DL305" s="32">
        <v>182</v>
      </c>
      <c r="DM305" s="32">
        <v>202</v>
      </c>
      <c r="DN305" s="32">
        <v>114</v>
      </c>
      <c r="DO305" s="32">
        <v>0</v>
      </c>
      <c r="DP305" s="32">
        <v>22</v>
      </c>
      <c r="DQ305" s="32">
        <v>36</v>
      </c>
      <c r="DR305" s="32">
        <v>28</v>
      </c>
      <c r="DS305" s="88">
        <f t="shared" si="403"/>
        <v>693</v>
      </c>
      <c r="DT305" s="32">
        <v>72</v>
      </c>
      <c r="DU305" s="32">
        <v>329</v>
      </c>
      <c r="DV305" s="32">
        <v>289</v>
      </c>
      <c r="DW305" s="32">
        <v>3</v>
      </c>
      <c r="EA305" s="88">
        <f t="shared" si="404"/>
        <v>0</v>
      </c>
      <c r="EI305" s="88">
        <f t="shared" si="405"/>
        <v>0</v>
      </c>
      <c r="EQ305" s="88">
        <f t="shared" si="406"/>
        <v>0</v>
      </c>
      <c r="EY305" s="88">
        <f t="shared" si="407"/>
        <v>0</v>
      </c>
      <c r="FG305" s="88">
        <f t="shared" si="408"/>
        <v>0</v>
      </c>
      <c r="FO305" s="88">
        <f t="shared" si="409"/>
        <v>0</v>
      </c>
      <c r="FW305" s="110">
        <f t="shared" si="410"/>
        <v>0</v>
      </c>
      <c r="GB305" s="110">
        <f t="shared" si="411"/>
        <v>0</v>
      </c>
      <c r="GC305" s="110">
        <f t="shared" si="412"/>
        <v>0</v>
      </c>
      <c r="GD305" s="110">
        <f t="shared" si="413"/>
        <v>0</v>
      </c>
      <c r="GE305" s="110">
        <f t="shared" si="414"/>
        <v>0</v>
      </c>
      <c r="GF305" s="110">
        <f t="shared" si="415"/>
        <v>0</v>
      </c>
      <c r="GG305" s="110">
        <f t="shared" si="416"/>
        <v>0</v>
      </c>
      <c r="GH305" s="110">
        <f t="shared" si="417"/>
        <v>0</v>
      </c>
      <c r="GI305" s="110">
        <f t="shared" si="418"/>
        <v>0</v>
      </c>
      <c r="GJ305" s="114">
        <f t="shared" si="382"/>
        <v>0.82008337275307475</v>
      </c>
      <c r="GK305" s="90">
        <f t="shared" si="383"/>
        <v>0.93344155844155841</v>
      </c>
      <c r="GL305" s="92" t="s">
        <v>1370</v>
      </c>
      <c r="GM305" s="92" t="s">
        <v>1371</v>
      </c>
      <c r="GN305" s="2" t="s">
        <v>1372</v>
      </c>
      <c r="GO305" s="92" t="s">
        <v>1373</v>
      </c>
      <c r="GP305" s="92" t="s">
        <v>1374</v>
      </c>
      <c r="GQ305" s="2" t="s">
        <v>1375</v>
      </c>
      <c r="GR305" s="115">
        <v>838</v>
      </c>
      <c r="GS305" s="31">
        <f t="shared" si="419"/>
        <v>25</v>
      </c>
      <c r="GT305" s="31">
        <f t="shared" si="420"/>
        <v>40</v>
      </c>
      <c r="GU305" s="31">
        <f t="shared" si="421"/>
        <v>54</v>
      </c>
      <c r="GV305" s="31">
        <f t="shared" si="422"/>
        <v>1191</v>
      </c>
      <c r="GW305" s="31">
        <f t="shared" si="423"/>
        <v>406</v>
      </c>
      <c r="GX305" s="31">
        <f t="shared" si="424"/>
        <v>937</v>
      </c>
    </row>
    <row r="306" spans="1:206" ht="15.75" hidden="1" customHeight="1" x14ac:dyDescent="0.25">
      <c r="A306" s="22" t="s">
        <v>1116</v>
      </c>
      <c r="B306" s="2" t="s">
        <v>278</v>
      </c>
      <c r="C306" s="116" t="s">
        <v>288</v>
      </c>
      <c r="D306" s="35" t="s">
        <v>278</v>
      </c>
      <c r="E306" s="117">
        <v>39</v>
      </c>
      <c r="F306" s="117">
        <v>198</v>
      </c>
      <c r="G306" s="117">
        <v>128</v>
      </c>
      <c r="H306" s="117">
        <v>365</v>
      </c>
      <c r="I306" s="95">
        <v>24</v>
      </c>
      <c r="J306" s="118">
        <v>40</v>
      </c>
      <c r="K306" s="118">
        <v>212</v>
      </c>
      <c r="L306" s="118">
        <v>120</v>
      </c>
      <c r="M306" s="118">
        <v>372</v>
      </c>
      <c r="N306" s="119">
        <v>9</v>
      </c>
      <c r="O306" s="119">
        <v>86</v>
      </c>
      <c r="P306" s="120">
        <v>298</v>
      </c>
      <c r="Q306" s="120">
        <v>388</v>
      </c>
      <c r="R306" s="120">
        <v>315</v>
      </c>
      <c r="S306" s="70">
        <f t="shared" si="365"/>
        <v>0.13422818791946309</v>
      </c>
      <c r="T306" s="70">
        <f t="shared" si="366"/>
        <v>0.54639175257731953</v>
      </c>
      <c r="U306" s="70">
        <f t="shared" si="367"/>
        <v>0.36263736263736263</v>
      </c>
      <c r="V306" s="70">
        <f t="shared" si="368"/>
        <v>0.45945945945945948</v>
      </c>
      <c r="W306" s="70">
        <f t="shared" si="369"/>
        <v>0.35238095238095241</v>
      </c>
      <c r="X306" s="121">
        <v>379</v>
      </c>
      <c r="Y306" s="121">
        <v>298</v>
      </c>
      <c r="Z306" s="121">
        <v>388</v>
      </c>
      <c r="AA306" s="121">
        <v>315</v>
      </c>
      <c r="AB306" s="121">
        <v>105</v>
      </c>
      <c r="AC306" s="121">
        <v>75</v>
      </c>
      <c r="AD306" s="17">
        <v>23</v>
      </c>
      <c r="AE306" s="17">
        <v>26</v>
      </c>
      <c r="AF306" s="100">
        <v>24</v>
      </c>
      <c r="AG306" s="101">
        <v>60</v>
      </c>
      <c r="AH306" s="101">
        <v>212</v>
      </c>
      <c r="AI306" s="101">
        <v>113</v>
      </c>
      <c r="AJ306" s="101">
        <v>1</v>
      </c>
      <c r="AK306" s="101">
        <f t="shared" si="370"/>
        <v>386</v>
      </c>
      <c r="AL306" s="101">
        <f t="shared" si="371"/>
        <v>2</v>
      </c>
      <c r="AM306" s="101">
        <v>3</v>
      </c>
      <c r="AN306" s="102">
        <v>73</v>
      </c>
      <c r="AO306" s="103">
        <v>98</v>
      </c>
      <c r="AP306" s="74">
        <f t="shared" si="372"/>
        <v>0.20134228187919462</v>
      </c>
      <c r="AQ306" s="74">
        <f t="shared" si="373"/>
        <v>0.54639175257731953</v>
      </c>
      <c r="AR306" s="104">
        <f t="shared" si="374"/>
        <v>0.3826173826173826</v>
      </c>
      <c r="AS306" s="104">
        <f t="shared" si="375"/>
        <v>0.45945945945945948</v>
      </c>
      <c r="AT306" s="104">
        <f t="shared" si="376"/>
        <v>0.35238095238095241</v>
      </c>
      <c r="AU306" s="105">
        <v>287</v>
      </c>
      <c r="AV306" s="105">
        <v>388</v>
      </c>
      <c r="AW306" s="105">
        <v>361</v>
      </c>
      <c r="AX306" s="100">
        <v>25</v>
      </c>
      <c r="AY306" s="106">
        <v>427</v>
      </c>
      <c r="AZ306" s="106">
        <v>62</v>
      </c>
      <c r="BA306" s="106">
        <v>209</v>
      </c>
      <c r="BB306" s="106">
        <v>151</v>
      </c>
      <c r="BC306" s="106">
        <v>5</v>
      </c>
      <c r="BD306" s="107">
        <v>20</v>
      </c>
      <c r="BE306" s="108">
        <v>48</v>
      </c>
      <c r="BF306" s="82">
        <f t="shared" si="377"/>
        <v>0.17174515235457063</v>
      </c>
      <c r="BG306" s="82">
        <f t="shared" si="378"/>
        <v>0.53865979381443296</v>
      </c>
      <c r="BH306" s="83">
        <f t="shared" si="379"/>
        <v>0.38803088803088803</v>
      </c>
      <c r="BI306" s="83">
        <f t="shared" si="380"/>
        <v>0.50370370370370365</v>
      </c>
      <c r="BJ306" s="83">
        <f t="shared" si="381"/>
        <v>0.45644599303135891</v>
      </c>
      <c r="BK306" s="2">
        <v>309</v>
      </c>
      <c r="BL306" s="2">
        <v>410</v>
      </c>
      <c r="BM306" s="2">
        <v>328</v>
      </c>
      <c r="BN306" s="2">
        <v>231</v>
      </c>
      <c r="BO306" s="2">
        <v>120</v>
      </c>
      <c r="BP306" s="2">
        <v>102</v>
      </c>
      <c r="BQ306" s="109">
        <v>30</v>
      </c>
      <c r="BR306" s="109">
        <v>36</v>
      </c>
      <c r="BS306" s="110">
        <v>36</v>
      </c>
      <c r="BT306" s="109">
        <v>224</v>
      </c>
      <c r="BU306" s="109">
        <v>371</v>
      </c>
      <c r="BV306" s="109">
        <v>205</v>
      </c>
      <c r="BW306" s="109">
        <v>0</v>
      </c>
      <c r="BX306" s="84">
        <f t="shared" si="385"/>
        <v>800</v>
      </c>
      <c r="BY306" s="111">
        <v>59</v>
      </c>
      <c r="BZ306" s="109">
        <v>7</v>
      </c>
      <c r="CA306" s="109">
        <v>0</v>
      </c>
      <c r="CB306" s="2">
        <v>93</v>
      </c>
      <c r="CC306" s="112">
        <f t="shared" si="386"/>
        <v>0.72491909385113273</v>
      </c>
      <c r="CD306" s="112">
        <f t="shared" si="387"/>
        <v>0.90487804878048783</v>
      </c>
      <c r="CE306" s="112">
        <f t="shared" si="388"/>
        <v>0.75740210124164276</v>
      </c>
      <c r="CF306" s="112">
        <f t="shared" si="389"/>
        <v>0.7710027100271003</v>
      </c>
      <c r="CG306" s="112">
        <f t="shared" si="390"/>
        <v>0.60365853658536583</v>
      </c>
      <c r="CH306" s="87">
        <f t="shared" si="391"/>
        <v>130</v>
      </c>
      <c r="CI306" s="31">
        <f t="shared" si="392"/>
        <v>150</v>
      </c>
      <c r="CJ306" s="31">
        <f t="shared" si="393"/>
        <v>0</v>
      </c>
      <c r="CK306" s="31">
        <f t="shared" si="394"/>
        <v>0</v>
      </c>
      <c r="CL306" s="31">
        <f t="shared" si="395"/>
        <v>0</v>
      </c>
      <c r="CM306" s="113">
        <f t="shared" si="396"/>
        <v>0</v>
      </c>
      <c r="CN306" s="31">
        <f t="shared" si="397"/>
        <v>0</v>
      </c>
      <c r="CO306" s="31">
        <f t="shared" si="398"/>
        <v>0</v>
      </c>
      <c r="CP306" s="31">
        <f t="shared" si="399"/>
        <v>0</v>
      </c>
      <c r="CQ306" s="31">
        <f t="shared" si="400"/>
        <v>0</v>
      </c>
      <c r="CU306" s="88">
        <f t="shared" si="384"/>
        <v>0</v>
      </c>
      <c r="DC306" s="88">
        <f t="shared" si="401"/>
        <v>0</v>
      </c>
      <c r="DH306" s="32">
        <v>1</v>
      </c>
      <c r="DI306" s="32">
        <v>4</v>
      </c>
      <c r="DJ306" s="32">
        <v>4</v>
      </c>
      <c r="DK306" s="88">
        <f t="shared" si="402"/>
        <v>79</v>
      </c>
      <c r="DL306" s="32">
        <v>37</v>
      </c>
      <c r="DM306" s="32">
        <v>32</v>
      </c>
      <c r="DN306" s="32">
        <v>10</v>
      </c>
      <c r="DO306" s="32">
        <v>0</v>
      </c>
      <c r="DP306" s="32">
        <v>29</v>
      </c>
      <c r="DQ306" s="32">
        <v>32</v>
      </c>
      <c r="DR306" s="32">
        <v>32</v>
      </c>
      <c r="DS306" s="88">
        <f t="shared" si="403"/>
        <v>721</v>
      </c>
      <c r="DT306" s="32">
        <v>187</v>
      </c>
      <c r="DU306" s="32">
        <v>339</v>
      </c>
      <c r="DV306" s="32">
        <v>195</v>
      </c>
      <c r="DW306" s="32">
        <v>0</v>
      </c>
      <c r="EA306" s="88">
        <f t="shared" si="404"/>
        <v>0</v>
      </c>
      <c r="EI306" s="88">
        <f t="shared" si="405"/>
        <v>0</v>
      </c>
      <c r="EQ306" s="88">
        <f t="shared" si="406"/>
        <v>0</v>
      </c>
      <c r="EY306" s="88">
        <f t="shared" si="407"/>
        <v>0</v>
      </c>
      <c r="FG306" s="88">
        <f t="shared" si="408"/>
        <v>0</v>
      </c>
      <c r="FO306" s="88">
        <f t="shared" si="409"/>
        <v>0</v>
      </c>
      <c r="FW306" s="110">
        <f t="shared" si="410"/>
        <v>0</v>
      </c>
      <c r="GB306" s="110">
        <f t="shared" si="411"/>
        <v>0</v>
      </c>
      <c r="GC306" s="110">
        <f t="shared" si="412"/>
        <v>0</v>
      </c>
      <c r="GD306" s="110">
        <f t="shared" si="413"/>
        <v>0</v>
      </c>
      <c r="GE306" s="110">
        <f t="shared" si="414"/>
        <v>0</v>
      </c>
      <c r="GF306" s="110">
        <f t="shared" si="415"/>
        <v>0</v>
      </c>
      <c r="GG306" s="110">
        <f t="shared" si="416"/>
        <v>0</v>
      </c>
      <c r="GH306" s="110">
        <f t="shared" si="417"/>
        <v>0</v>
      </c>
      <c r="GI306" s="110">
        <f t="shared" si="418"/>
        <v>0</v>
      </c>
      <c r="GJ306" s="114">
        <f t="shared" si="382"/>
        <v>0.7130850362557678</v>
      </c>
      <c r="GK306" s="90">
        <f t="shared" si="383"/>
        <v>0.87353629976580793</v>
      </c>
      <c r="GL306" s="2" t="s">
        <v>1381</v>
      </c>
      <c r="GM306" s="92" t="s">
        <v>1399</v>
      </c>
      <c r="GN306" s="92" t="s">
        <v>1400</v>
      </c>
      <c r="GO306" s="2" t="s">
        <v>1401</v>
      </c>
      <c r="GP306" s="2" t="s">
        <v>1402</v>
      </c>
      <c r="GQ306" s="2" t="s">
        <v>1403</v>
      </c>
      <c r="GR306" s="115">
        <v>409</v>
      </c>
      <c r="GS306" s="31">
        <f t="shared" si="419"/>
        <v>30</v>
      </c>
      <c r="GT306" s="31">
        <f t="shared" si="420"/>
        <v>36</v>
      </c>
      <c r="GU306" s="31">
        <f t="shared" si="421"/>
        <v>36</v>
      </c>
      <c r="GV306" s="31">
        <f t="shared" si="422"/>
        <v>800</v>
      </c>
      <c r="GW306" s="31">
        <f t="shared" si="423"/>
        <v>205</v>
      </c>
      <c r="GX306" s="31">
        <f t="shared" si="424"/>
        <v>576</v>
      </c>
    </row>
    <row r="307" spans="1:206" ht="15.75" hidden="1" customHeight="1" x14ac:dyDescent="0.25">
      <c r="A307" s="22" t="s">
        <v>1116</v>
      </c>
      <c r="B307" s="2" t="s">
        <v>278</v>
      </c>
      <c r="C307" s="116" t="s">
        <v>289</v>
      </c>
      <c r="D307" s="35" t="s">
        <v>278</v>
      </c>
      <c r="E307" s="117">
        <v>228</v>
      </c>
      <c r="F307" s="117">
        <v>1475</v>
      </c>
      <c r="G307" s="117">
        <v>2063</v>
      </c>
      <c r="H307" s="117">
        <v>3766</v>
      </c>
      <c r="I307" s="95">
        <v>205</v>
      </c>
      <c r="J307" s="118">
        <v>194</v>
      </c>
      <c r="K307" s="118">
        <v>1492</v>
      </c>
      <c r="L307" s="118">
        <v>2386</v>
      </c>
      <c r="M307" s="118">
        <v>4072</v>
      </c>
      <c r="N307" s="119">
        <v>432</v>
      </c>
      <c r="O307" s="119">
        <v>290</v>
      </c>
      <c r="P307" s="120">
        <v>5395</v>
      </c>
      <c r="Q307" s="120">
        <v>7059</v>
      </c>
      <c r="R307" s="120">
        <v>5101</v>
      </c>
      <c r="S307" s="70">
        <f t="shared" si="365"/>
        <v>3.5959221501390179E-2</v>
      </c>
      <c r="T307" s="70">
        <f t="shared" si="366"/>
        <v>0.21136138263210086</v>
      </c>
      <c r="U307" s="70">
        <f t="shared" si="367"/>
        <v>0.20734833380803189</v>
      </c>
      <c r="V307" s="70">
        <f t="shared" si="368"/>
        <v>0.28338815789473687</v>
      </c>
      <c r="W307" s="70">
        <f t="shared" si="369"/>
        <v>0.3830621446775142</v>
      </c>
      <c r="X307" s="121">
        <v>7111</v>
      </c>
      <c r="Y307" s="121">
        <v>5395</v>
      </c>
      <c r="Z307" s="121">
        <v>7059</v>
      </c>
      <c r="AA307" s="121">
        <v>5101</v>
      </c>
      <c r="AB307" s="121">
        <v>1758</v>
      </c>
      <c r="AC307" s="121">
        <v>1575</v>
      </c>
      <c r="AD307" s="17">
        <v>74</v>
      </c>
      <c r="AE307" s="17">
        <v>176</v>
      </c>
      <c r="AF307" s="100">
        <v>225</v>
      </c>
      <c r="AG307" s="101">
        <v>242</v>
      </c>
      <c r="AH307" s="101">
        <v>1707</v>
      </c>
      <c r="AI307" s="101">
        <v>2747</v>
      </c>
      <c r="AJ307" s="101">
        <v>64</v>
      </c>
      <c r="AK307" s="101">
        <f t="shared" si="370"/>
        <v>4760</v>
      </c>
      <c r="AL307" s="101">
        <f t="shared" si="371"/>
        <v>453</v>
      </c>
      <c r="AM307" s="101">
        <v>517</v>
      </c>
      <c r="AN307" s="102">
        <v>310</v>
      </c>
      <c r="AO307" s="103">
        <v>981</v>
      </c>
      <c r="AP307" s="74">
        <f t="shared" si="372"/>
        <v>4.4856348470806301E-2</v>
      </c>
      <c r="AQ307" s="74">
        <f t="shared" si="373"/>
        <v>0.24181895452613686</v>
      </c>
      <c r="AR307" s="104">
        <f t="shared" si="374"/>
        <v>0.24169752207348333</v>
      </c>
      <c r="AS307" s="104">
        <f t="shared" si="375"/>
        <v>0.32902960526315789</v>
      </c>
      <c r="AT307" s="104">
        <f t="shared" si="376"/>
        <v>0.44971574201137032</v>
      </c>
      <c r="AU307" s="105">
        <v>5529</v>
      </c>
      <c r="AV307" s="105">
        <v>7426</v>
      </c>
      <c r="AW307" s="105">
        <v>5716</v>
      </c>
      <c r="AX307" s="100">
        <v>290</v>
      </c>
      <c r="AY307" s="106">
        <v>6154</v>
      </c>
      <c r="AZ307" s="106">
        <v>338</v>
      </c>
      <c r="BA307" s="106">
        <v>2306</v>
      </c>
      <c r="BB307" s="106">
        <v>3382</v>
      </c>
      <c r="BC307" s="106">
        <v>128</v>
      </c>
      <c r="BD307" s="107">
        <v>609</v>
      </c>
      <c r="BE307" s="108">
        <v>560</v>
      </c>
      <c r="BF307" s="82">
        <f t="shared" si="377"/>
        <v>5.9132260321903427E-2</v>
      </c>
      <c r="BG307" s="82">
        <f t="shared" si="378"/>
        <v>0.31053056827363318</v>
      </c>
      <c r="BH307" s="83">
        <f t="shared" si="379"/>
        <v>0.29012907717851211</v>
      </c>
      <c r="BI307" s="83">
        <f t="shared" si="380"/>
        <v>0.39204940177537628</v>
      </c>
      <c r="BJ307" s="83">
        <f t="shared" si="381"/>
        <v>0.50153734852595411</v>
      </c>
      <c r="BK307" s="2">
        <v>6335</v>
      </c>
      <c r="BL307" s="2">
        <v>8365</v>
      </c>
      <c r="BM307" s="2">
        <v>5877</v>
      </c>
      <c r="BN307" s="2">
        <v>3944</v>
      </c>
      <c r="BO307" s="2">
        <v>1910</v>
      </c>
      <c r="BP307" s="2">
        <v>1902</v>
      </c>
      <c r="BQ307" s="109">
        <v>124</v>
      </c>
      <c r="BR307" s="109">
        <v>401</v>
      </c>
      <c r="BS307" s="110">
        <v>333</v>
      </c>
      <c r="BT307" s="109">
        <v>598</v>
      </c>
      <c r="BU307" s="109">
        <v>3664</v>
      </c>
      <c r="BV307" s="109">
        <v>5009</v>
      </c>
      <c r="BW307" s="109">
        <v>136</v>
      </c>
      <c r="BX307" s="84">
        <f t="shared" si="385"/>
        <v>9407</v>
      </c>
      <c r="BY307" s="111">
        <v>321</v>
      </c>
      <c r="BZ307" s="109">
        <v>773</v>
      </c>
      <c r="CA307" s="109">
        <v>135</v>
      </c>
      <c r="CB307" s="2">
        <v>1069</v>
      </c>
      <c r="CC307" s="112">
        <f t="shared" si="386"/>
        <v>9.4396211523283341E-2</v>
      </c>
      <c r="CD307" s="112">
        <f t="shared" si="387"/>
        <v>0.43801554094441125</v>
      </c>
      <c r="CE307" s="112">
        <f t="shared" si="388"/>
        <v>0.41298537201730084</v>
      </c>
      <c r="CF307" s="112">
        <f t="shared" si="389"/>
        <v>0.55469737396433083</v>
      </c>
      <c r="CG307" s="112">
        <f t="shared" si="390"/>
        <v>0.72077590607452779</v>
      </c>
      <c r="CH307" s="87">
        <f t="shared" si="391"/>
        <v>1641</v>
      </c>
      <c r="CI307" s="31">
        <f t="shared" si="392"/>
        <v>1709</v>
      </c>
      <c r="CJ307" s="31">
        <f t="shared" si="393"/>
        <v>14</v>
      </c>
      <c r="CK307" s="31">
        <f t="shared" si="394"/>
        <v>40</v>
      </c>
      <c r="CL307" s="31">
        <f t="shared" si="395"/>
        <v>72</v>
      </c>
      <c r="CM307" s="113">
        <f t="shared" si="396"/>
        <v>685</v>
      </c>
      <c r="CN307" s="31">
        <f t="shared" si="397"/>
        <v>104</v>
      </c>
      <c r="CO307" s="31">
        <f t="shared" si="398"/>
        <v>279</v>
      </c>
      <c r="CP307" s="31">
        <f t="shared" si="399"/>
        <v>297</v>
      </c>
      <c r="CQ307" s="31">
        <f t="shared" si="400"/>
        <v>5</v>
      </c>
      <c r="CR307" s="32">
        <v>6</v>
      </c>
      <c r="CS307" s="32">
        <v>17</v>
      </c>
      <c r="CT307" s="32">
        <v>27</v>
      </c>
      <c r="CU307" s="88">
        <f t="shared" si="384"/>
        <v>292</v>
      </c>
      <c r="CV307" s="32">
        <v>57</v>
      </c>
      <c r="CW307" s="32">
        <v>118</v>
      </c>
      <c r="CX307" s="32">
        <v>115</v>
      </c>
      <c r="CY307" s="32">
        <v>2</v>
      </c>
      <c r="CZ307" s="32">
        <v>8</v>
      </c>
      <c r="DA307" s="32">
        <v>23</v>
      </c>
      <c r="DB307" s="32">
        <v>45</v>
      </c>
      <c r="DC307" s="88">
        <f t="shared" si="401"/>
        <v>393</v>
      </c>
      <c r="DD307" s="32">
        <v>47</v>
      </c>
      <c r="DE307" s="32">
        <v>161</v>
      </c>
      <c r="DF307" s="32">
        <v>182</v>
      </c>
      <c r="DG307" s="32">
        <v>3</v>
      </c>
      <c r="DH307" s="32">
        <v>9</v>
      </c>
      <c r="DI307" s="32">
        <v>100</v>
      </c>
      <c r="DJ307" s="32">
        <v>50</v>
      </c>
      <c r="DK307" s="88">
        <f t="shared" si="402"/>
        <v>2762</v>
      </c>
      <c r="DL307" s="32">
        <v>177</v>
      </c>
      <c r="DM307" s="32">
        <v>1014</v>
      </c>
      <c r="DN307" s="32">
        <v>1523</v>
      </c>
      <c r="DO307" s="32">
        <v>48</v>
      </c>
      <c r="DP307" s="32">
        <v>55</v>
      </c>
      <c r="DQ307" s="32">
        <v>144</v>
      </c>
      <c r="DR307" s="32">
        <v>87</v>
      </c>
      <c r="DS307" s="88">
        <f t="shared" si="403"/>
        <v>4636</v>
      </c>
      <c r="DT307" s="32">
        <v>73</v>
      </c>
      <c r="DU307" s="32">
        <v>1702</v>
      </c>
      <c r="DV307" s="32">
        <v>2793</v>
      </c>
      <c r="DW307" s="32">
        <v>68</v>
      </c>
      <c r="DX307" s="32">
        <v>1</v>
      </c>
      <c r="DY307" s="32">
        <v>2</v>
      </c>
      <c r="DZ307" s="32">
        <v>8</v>
      </c>
      <c r="EA307" s="88">
        <f t="shared" si="404"/>
        <v>28</v>
      </c>
      <c r="EB307" s="32">
        <v>3</v>
      </c>
      <c r="EC307" s="32">
        <v>24</v>
      </c>
      <c r="ED307" s="32">
        <v>1</v>
      </c>
      <c r="EF307" s="32">
        <v>16</v>
      </c>
      <c r="EG307" s="32">
        <v>48</v>
      </c>
      <c r="EH307" s="32">
        <v>53</v>
      </c>
      <c r="EI307" s="88">
        <f t="shared" si="405"/>
        <v>365</v>
      </c>
      <c r="EJ307" s="32">
        <v>159</v>
      </c>
      <c r="EK307" s="32">
        <v>142</v>
      </c>
      <c r="EL307" s="32">
        <v>62</v>
      </c>
      <c r="EM307" s="32">
        <v>2</v>
      </c>
      <c r="EQ307" s="88">
        <f t="shared" si="406"/>
        <v>0</v>
      </c>
      <c r="EV307" s="32">
        <v>28</v>
      </c>
      <c r="EW307" s="32">
        <v>62</v>
      </c>
      <c r="EX307" s="32">
        <v>57</v>
      </c>
      <c r="EY307" s="88">
        <f t="shared" si="407"/>
        <v>828</v>
      </c>
      <c r="EZ307" s="32">
        <v>45</v>
      </c>
      <c r="FA307" s="32">
        <v>477</v>
      </c>
      <c r="FB307" s="32">
        <v>299</v>
      </c>
      <c r="FC307" s="32">
        <v>7</v>
      </c>
      <c r="FD307" s="32">
        <v>1</v>
      </c>
      <c r="FE307" s="32">
        <v>5</v>
      </c>
      <c r="FF307" s="32">
        <v>6</v>
      </c>
      <c r="FG307" s="88">
        <f t="shared" si="408"/>
        <v>88</v>
      </c>
      <c r="FH307" s="32">
        <v>37</v>
      </c>
      <c r="FI307" s="32">
        <v>26</v>
      </c>
      <c r="FJ307" s="32">
        <v>25</v>
      </c>
      <c r="FK307" s="32">
        <v>0</v>
      </c>
      <c r="FO307" s="88">
        <f t="shared" si="409"/>
        <v>0</v>
      </c>
      <c r="FW307" s="110">
        <f t="shared" si="410"/>
        <v>0</v>
      </c>
      <c r="GB307" s="110">
        <f t="shared" si="411"/>
        <v>29</v>
      </c>
      <c r="GC307" s="110">
        <f t="shared" si="412"/>
        <v>67</v>
      </c>
      <c r="GD307" s="110">
        <f t="shared" si="413"/>
        <v>63</v>
      </c>
      <c r="GE307" s="110">
        <f t="shared" si="414"/>
        <v>916</v>
      </c>
      <c r="GF307" s="110">
        <f t="shared" si="415"/>
        <v>82</v>
      </c>
      <c r="GG307" s="110">
        <f t="shared" si="416"/>
        <v>503</v>
      </c>
      <c r="GH307" s="110">
        <f t="shared" si="417"/>
        <v>324</v>
      </c>
      <c r="GI307" s="110">
        <f t="shared" si="418"/>
        <v>7</v>
      </c>
      <c r="GJ307" s="114">
        <f t="shared" si="382"/>
        <v>0.88161611918432259</v>
      </c>
      <c r="GK307" s="90">
        <f t="shared" si="383"/>
        <v>0.52859928501787457</v>
      </c>
      <c r="GL307" s="2" t="s">
        <v>1493</v>
      </c>
      <c r="GM307" s="92" t="s">
        <v>1494</v>
      </c>
      <c r="GN307" s="92" t="s">
        <v>1495</v>
      </c>
      <c r="GO307" s="2" t="s">
        <v>1496</v>
      </c>
      <c r="GP307" s="92" t="s">
        <v>1497</v>
      </c>
      <c r="GQ307" s="2" t="s">
        <v>1498</v>
      </c>
      <c r="GR307" s="115">
        <v>8418</v>
      </c>
      <c r="GS307" s="31">
        <f t="shared" si="419"/>
        <v>65</v>
      </c>
      <c r="GT307" s="31">
        <f t="shared" si="420"/>
        <v>145</v>
      </c>
      <c r="GU307" s="31">
        <f t="shared" si="421"/>
        <v>246</v>
      </c>
      <c r="GV307" s="31">
        <f t="shared" si="422"/>
        <v>7426</v>
      </c>
      <c r="GW307" s="31">
        <f t="shared" si="423"/>
        <v>4433</v>
      </c>
      <c r="GX307" s="31">
        <f t="shared" si="424"/>
        <v>7173</v>
      </c>
    </row>
    <row r="308" spans="1:206" ht="15.75" hidden="1" customHeight="1" x14ac:dyDescent="0.25">
      <c r="A308" s="22" t="s">
        <v>1116</v>
      </c>
      <c r="B308" s="2" t="s">
        <v>278</v>
      </c>
      <c r="C308" s="116" t="s">
        <v>290</v>
      </c>
      <c r="D308" s="35" t="s">
        <v>278</v>
      </c>
      <c r="E308" s="117">
        <v>33</v>
      </c>
      <c r="F308" s="117">
        <v>157</v>
      </c>
      <c r="G308" s="117">
        <v>145</v>
      </c>
      <c r="H308" s="117">
        <v>335</v>
      </c>
      <c r="I308" s="95">
        <v>22</v>
      </c>
      <c r="J308" s="118">
        <v>36</v>
      </c>
      <c r="K308" s="118">
        <v>213</v>
      </c>
      <c r="L308" s="118">
        <v>139</v>
      </c>
      <c r="M308" s="118">
        <v>388</v>
      </c>
      <c r="N308" s="119">
        <v>26</v>
      </c>
      <c r="O308" s="119">
        <v>45</v>
      </c>
      <c r="P308" s="120">
        <v>319</v>
      </c>
      <c r="Q308" s="120">
        <v>343</v>
      </c>
      <c r="R308" s="120">
        <v>258</v>
      </c>
      <c r="S308" s="70">
        <f t="shared" si="365"/>
        <v>0.11285266457680251</v>
      </c>
      <c r="T308" s="70">
        <f t="shared" si="366"/>
        <v>0.62099125364431484</v>
      </c>
      <c r="U308" s="70">
        <f t="shared" si="367"/>
        <v>0.39347826086956522</v>
      </c>
      <c r="V308" s="70">
        <f t="shared" si="368"/>
        <v>0.54242928452579031</v>
      </c>
      <c r="W308" s="70">
        <f t="shared" si="369"/>
        <v>0.43798449612403101</v>
      </c>
      <c r="X308" s="121">
        <v>352</v>
      </c>
      <c r="Y308" s="121">
        <v>319</v>
      </c>
      <c r="Z308" s="121">
        <v>343</v>
      </c>
      <c r="AA308" s="121">
        <v>258</v>
      </c>
      <c r="AB308" s="121">
        <v>99</v>
      </c>
      <c r="AC308" s="121">
        <v>102</v>
      </c>
      <c r="AD308" s="17">
        <v>15</v>
      </c>
      <c r="AE308" s="17">
        <v>18</v>
      </c>
      <c r="AF308" s="100">
        <v>21</v>
      </c>
      <c r="AG308" s="101">
        <v>37</v>
      </c>
      <c r="AH308" s="101">
        <v>157</v>
      </c>
      <c r="AI308" s="101">
        <v>136</v>
      </c>
      <c r="AJ308" s="101">
        <v>3</v>
      </c>
      <c r="AK308" s="101">
        <f t="shared" si="370"/>
        <v>333</v>
      </c>
      <c r="AL308" s="101">
        <f t="shared" si="371"/>
        <v>12</v>
      </c>
      <c r="AM308" s="101">
        <v>15</v>
      </c>
      <c r="AN308" s="102">
        <v>42</v>
      </c>
      <c r="AO308" s="103">
        <v>86</v>
      </c>
      <c r="AP308" s="74">
        <f t="shared" si="372"/>
        <v>0.11598746081504702</v>
      </c>
      <c r="AQ308" s="74">
        <f t="shared" si="373"/>
        <v>0.45772594752186591</v>
      </c>
      <c r="AR308" s="104">
        <f t="shared" si="374"/>
        <v>0.34565217391304348</v>
      </c>
      <c r="AS308" s="104">
        <f t="shared" si="375"/>
        <v>0.46755407653910147</v>
      </c>
      <c r="AT308" s="104">
        <f t="shared" si="376"/>
        <v>0.48062015503875971</v>
      </c>
      <c r="AU308" s="105">
        <v>289</v>
      </c>
      <c r="AV308" s="105">
        <v>394</v>
      </c>
      <c r="AW308" s="105">
        <v>305</v>
      </c>
      <c r="AX308" s="100">
        <v>21</v>
      </c>
      <c r="AY308" s="106">
        <v>408</v>
      </c>
      <c r="AZ308" s="106">
        <v>70</v>
      </c>
      <c r="BA308" s="106">
        <v>202</v>
      </c>
      <c r="BB308" s="106">
        <v>134</v>
      </c>
      <c r="BC308" s="106">
        <v>2</v>
      </c>
      <c r="BD308" s="107">
        <v>20</v>
      </c>
      <c r="BE308" s="108">
        <v>43</v>
      </c>
      <c r="BF308" s="82">
        <f t="shared" si="377"/>
        <v>0.22950819672131148</v>
      </c>
      <c r="BG308" s="82">
        <f t="shared" si="378"/>
        <v>0.51269035532994922</v>
      </c>
      <c r="BH308" s="83">
        <f t="shared" si="379"/>
        <v>0.39068825910931176</v>
      </c>
      <c r="BI308" s="83">
        <f t="shared" si="380"/>
        <v>0.46266471449487556</v>
      </c>
      <c r="BJ308" s="83">
        <f t="shared" si="381"/>
        <v>0.3944636678200692</v>
      </c>
      <c r="BK308" s="2">
        <v>313</v>
      </c>
      <c r="BL308" s="2">
        <v>391</v>
      </c>
      <c r="BM308" s="2">
        <v>275</v>
      </c>
      <c r="BN308" s="2">
        <v>203</v>
      </c>
      <c r="BO308" s="2">
        <v>92</v>
      </c>
      <c r="BP308" s="2">
        <v>92</v>
      </c>
      <c r="BQ308" s="109">
        <v>19</v>
      </c>
      <c r="BR308" s="109">
        <v>28</v>
      </c>
      <c r="BS308" s="110">
        <v>28</v>
      </c>
      <c r="BT308" s="109">
        <v>169</v>
      </c>
      <c r="BU308" s="109">
        <v>292</v>
      </c>
      <c r="BV308" s="109">
        <v>200</v>
      </c>
      <c r="BW308" s="109">
        <v>2</v>
      </c>
      <c r="BX308" s="84">
        <f t="shared" si="385"/>
        <v>663</v>
      </c>
      <c r="BY308" s="111">
        <v>49</v>
      </c>
      <c r="BZ308" s="109">
        <v>5</v>
      </c>
      <c r="CA308" s="109">
        <v>2</v>
      </c>
      <c r="CB308" s="2">
        <v>89</v>
      </c>
      <c r="CC308" s="112">
        <f t="shared" si="386"/>
        <v>0.53993610223642174</v>
      </c>
      <c r="CD308" s="112">
        <f t="shared" si="387"/>
        <v>0.74680306905370841</v>
      </c>
      <c r="CE308" s="112">
        <f t="shared" si="388"/>
        <v>0.67007150153217565</v>
      </c>
      <c r="CF308" s="112">
        <f t="shared" si="389"/>
        <v>0.73123123123123124</v>
      </c>
      <c r="CG308" s="112">
        <f t="shared" si="390"/>
        <v>0.70909090909090911</v>
      </c>
      <c r="CH308" s="87">
        <f t="shared" si="391"/>
        <v>80</v>
      </c>
      <c r="CI308" s="31">
        <f t="shared" si="392"/>
        <v>78</v>
      </c>
      <c r="CJ308" s="31">
        <f t="shared" si="393"/>
        <v>0</v>
      </c>
      <c r="CK308" s="31">
        <f t="shared" si="394"/>
        <v>0</v>
      </c>
      <c r="CL308" s="31">
        <f t="shared" si="395"/>
        <v>0</v>
      </c>
      <c r="CM308" s="113">
        <f t="shared" si="396"/>
        <v>0</v>
      </c>
      <c r="CN308" s="31">
        <f t="shared" si="397"/>
        <v>0</v>
      </c>
      <c r="CO308" s="31">
        <f t="shared" si="398"/>
        <v>0</v>
      </c>
      <c r="CP308" s="31">
        <f t="shared" si="399"/>
        <v>0</v>
      </c>
      <c r="CQ308" s="31">
        <f t="shared" si="400"/>
        <v>0</v>
      </c>
      <c r="CU308" s="88">
        <f t="shared" si="384"/>
        <v>0</v>
      </c>
      <c r="DC308" s="88">
        <f t="shared" si="401"/>
        <v>0</v>
      </c>
      <c r="DH308" s="32">
        <v>1</v>
      </c>
      <c r="DI308" s="32">
        <v>3</v>
      </c>
      <c r="DJ308" s="32">
        <v>3</v>
      </c>
      <c r="DK308" s="88">
        <f t="shared" si="402"/>
        <v>75</v>
      </c>
      <c r="DL308" s="32">
        <v>24</v>
      </c>
      <c r="DM308" s="32">
        <v>29</v>
      </c>
      <c r="DN308" s="32">
        <v>22</v>
      </c>
      <c r="DO308" s="32">
        <v>0</v>
      </c>
      <c r="DP308" s="32">
        <v>18</v>
      </c>
      <c r="DQ308" s="32">
        <v>25</v>
      </c>
      <c r="DR308" s="32">
        <v>25</v>
      </c>
      <c r="DS308" s="88">
        <f t="shared" si="403"/>
        <v>588</v>
      </c>
      <c r="DT308" s="32">
        <v>145</v>
      </c>
      <c r="DU308" s="32">
        <v>263</v>
      </c>
      <c r="DV308" s="32">
        <v>178</v>
      </c>
      <c r="DW308" s="32">
        <v>2</v>
      </c>
      <c r="EA308" s="88">
        <f t="shared" si="404"/>
        <v>0</v>
      </c>
      <c r="EI308" s="88">
        <f t="shared" si="405"/>
        <v>0</v>
      </c>
      <c r="EQ308" s="88">
        <f t="shared" si="406"/>
        <v>0</v>
      </c>
      <c r="EY308" s="88">
        <f t="shared" si="407"/>
        <v>0</v>
      </c>
      <c r="FG308" s="88">
        <f t="shared" si="408"/>
        <v>0</v>
      </c>
      <c r="FO308" s="88">
        <f t="shared" si="409"/>
        <v>0</v>
      </c>
      <c r="FW308" s="110">
        <f t="shared" si="410"/>
        <v>0</v>
      </c>
      <c r="GB308" s="110">
        <f t="shared" si="411"/>
        <v>0</v>
      </c>
      <c r="GC308" s="110">
        <f t="shared" si="412"/>
        <v>0</v>
      </c>
      <c r="GD308" s="110">
        <f t="shared" si="413"/>
        <v>0</v>
      </c>
      <c r="GE308" s="110">
        <f t="shared" si="414"/>
        <v>0</v>
      </c>
      <c r="GF308" s="110">
        <f t="shared" si="415"/>
        <v>0</v>
      </c>
      <c r="GG308" s="110">
        <f t="shared" si="416"/>
        <v>0</v>
      </c>
      <c r="GH308" s="110">
        <f t="shared" si="417"/>
        <v>0</v>
      </c>
      <c r="GI308" s="110">
        <f t="shared" si="418"/>
        <v>0</v>
      </c>
      <c r="GJ308" s="114">
        <f t="shared" si="382"/>
        <v>0.61898632341110216</v>
      </c>
      <c r="GK308" s="90">
        <f t="shared" si="383"/>
        <v>0.625</v>
      </c>
      <c r="GL308" s="92" t="s">
        <v>1390</v>
      </c>
      <c r="GM308" s="2" t="s">
        <v>1364</v>
      </c>
      <c r="GN308" s="2" t="s">
        <v>1463</v>
      </c>
      <c r="GO308" s="92" t="s">
        <v>1371</v>
      </c>
      <c r="GP308" s="92" t="s">
        <v>1464</v>
      </c>
      <c r="GQ308" s="2" t="s">
        <v>1364</v>
      </c>
      <c r="GR308" s="115">
        <v>388</v>
      </c>
      <c r="GS308" s="31">
        <f t="shared" si="419"/>
        <v>19</v>
      </c>
      <c r="GT308" s="31">
        <f t="shared" si="420"/>
        <v>28</v>
      </c>
      <c r="GU308" s="31">
        <f t="shared" si="421"/>
        <v>28</v>
      </c>
      <c r="GV308" s="31">
        <f t="shared" si="422"/>
        <v>663</v>
      </c>
      <c r="GW308" s="31">
        <f t="shared" si="423"/>
        <v>202</v>
      </c>
      <c r="GX308" s="31">
        <f t="shared" si="424"/>
        <v>494</v>
      </c>
    </row>
    <row r="309" spans="1:206" ht="15.75" hidden="1" customHeight="1" x14ac:dyDescent="0.25">
      <c r="A309" s="22" t="s">
        <v>1116</v>
      </c>
      <c r="B309" s="2" t="s">
        <v>278</v>
      </c>
      <c r="C309" s="116" t="s">
        <v>291</v>
      </c>
      <c r="D309" s="35" t="s">
        <v>278</v>
      </c>
      <c r="E309" s="117">
        <v>81</v>
      </c>
      <c r="F309" s="117">
        <v>296</v>
      </c>
      <c r="G309" s="117">
        <v>238</v>
      </c>
      <c r="H309" s="117">
        <v>615</v>
      </c>
      <c r="I309" s="95">
        <v>30</v>
      </c>
      <c r="J309" s="118">
        <v>102</v>
      </c>
      <c r="K309" s="118">
        <v>313</v>
      </c>
      <c r="L309" s="118">
        <v>208</v>
      </c>
      <c r="M309" s="118">
        <v>623</v>
      </c>
      <c r="N309" s="119">
        <v>22</v>
      </c>
      <c r="O309" s="119">
        <v>139</v>
      </c>
      <c r="P309" s="120">
        <v>612</v>
      </c>
      <c r="Q309" s="120">
        <v>732</v>
      </c>
      <c r="R309" s="120">
        <v>584</v>
      </c>
      <c r="S309" s="70">
        <f t="shared" si="365"/>
        <v>0.16666666666666666</v>
      </c>
      <c r="T309" s="70">
        <f t="shared" si="366"/>
        <v>0.42759562841530052</v>
      </c>
      <c r="U309" s="70">
        <f t="shared" si="367"/>
        <v>0.31172199170124482</v>
      </c>
      <c r="V309" s="70">
        <f t="shared" si="368"/>
        <v>0.37917933130699089</v>
      </c>
      <c r="W309" s="70">
        <f t="shared" si="369"/>
        <v>0.3184931506849315</v>
      </c>
      <c r="X309" s="121">
        <v>771</v>
      </c>
      <c r="Y309" s="121">
        <v>612</v>
      </c>
      <c r="Z309" s="121">
        <v>732</v>
      </c>
      <c r="AA309" s="121">
        <v>584</v>
      </c>
      <c r="AB309" s="121">
        <v>149</v>
      </c>
      <c r="AC309" s="121">
        <v>183</v>
      </c>
      <c r="AD309" s="17">
        <v>21</v>
      </c>
      <c r="AE309" s="17">
        <v>31</v>
      </c>
      <c r="AF309" s="100">
        <v>29</v>
      </c>
      <c r="AG309" s="101">
        <v>113</v>
      </c>
      <c r="AH309" s="101">
        <v>386</v>
      </c>
      <c r="AI309" s="101">
        <v>221</v>
      </c>
      <c r="AJ309" s="101">
        <v>1</v>
      </c>
      <c r="AK309" s="101">
        <f t="shared" si="370"/>
        <v>721</v>
      </c>
      <c r="AL309" s="101">
        <f t="shared" si="371"/>
        <v>9</v>
      </c>
      <c r="AM309" s="101">
        <v>10</v>
      </c>
      <c r="AN309" s="102">
        <v>107</v>
      </c>
      <c r="AO309" s="103">
        <v>129</v>
      </c>
      <c r="AP309" s="74">
        <f t="shared" si="372"/>
        <v>0.184640522875817</v>
      </c>
      <c r="AQ309" s="74">
        <f t="shared" si="373"/>
        <v>0.52732240437158473</v>
      </c>
      <c r="AR309" s="104">
        <f t="shared" si="374"/>
        <v>0.36877593360995853</v>
      </c>
      <c r="AS309" s="104">
        <f t="shared" si="375"/>
        <v>0.45440729483282677</v>
      </c>
      <c r="AT309" s="104">
        <f t="shared" si="376"/>
        <v>0.36301369863013699</v>
      </c>
      <c r="AU309" s="105">
        <v>578</v>
      </c>
      <c r="AV309" s="105">
        <v>796</v>
      </c>
      <c r="AW309" s="105">
        <v>495</v>
      </c>
      <c r="AX309" s="100">
        <v>28</v>
      </c>
      <c r="AY309" s="106">
        <v>684</v>
      </c>
      <c r="AZ309" s="106">
        <v>80</v>
      </c>
      <c r="BA309" s="106">
        <v>360</v>
      </c>
      <c r="BB309" s="106">
        <v>243</v>
      </c>
      <c r="BC309" s="106">
        <v>1</v>
      </c>
      <c r="BD309" s="107">
        <v>8</v>
      </c>
      <c r="BE309" s="108">
        <v>110</v>
      </c>
      <c r="BF309" s="82">
        <f t="shared" si="377"/>
        <v>0.16161616161616163</v>
      </c>
      <c r="BG309" s="82">
        <f t="shared" si="378"/>
        <v>0.45226130653266333</v>
      </c>
      <c r="BH309" s="83">
        <f t="shared" si="379"/>
        <v>0.3611556982343499</v>
      </c>
      <c r="BI309" s="83">
        <f t="shared" si="380"/>
        <v>0.43304221251819502</v>
      </c>
      <c r="BJ309" s="83">
        <f t="shared" si="381"/>
        <v>0.40657439446366783</v>
      </c>
      <c r="BK309" s="2">
        <v>535</v>
      </c>
      <c r="BL309" s="2">
        <v>710</v>
      </c>
      <c r="BM309" s="2">
        <v>520</v>
      </c>
      <c r="BN309" s="2">
        <v>322</v>
      </c>
      <c r="BO309" s="2">
        <v>167</v>
      </c>
      <c r="BP309" s="2">
        <v>183</v>
      </c>
      <c r="BQ309" s="109">
        <v>21</v>
      </c>
      <c r="BR309" s="109">
        <v>31</v>
      </c>
      <c r="BS309" s="110">
        <v>27</v>
      </c>
      <c r="BT309" s="109">
        <v>193</v>
      </c>
      <c r="BU309" s="109">
        <v>514</v>
      </c>
      <c r="BV309" s="109">
        <v>403</v>
      </c>
      <c r="BW309" s="109">
        <v>5</v>
      </c>
      <c r="BX309" s="84">
        <f t="shared" si="385"/>
        <v>1115</v>
      </c>
      <c r="BY309" s="111">
        <v>101</v>
      </c>
      <c r="BZ309" s="109">
        <v>31</v>
      </c>
      <c r="CA309" s="109">
        <v>5</v>
      </c>
      <c r="CB309" s="2">
        <v>174</v>
      </c>
      <c r="CC309" s="112">
        <f t="shared" si="386"/>
        <v>0.36074766355140186</v>
      </c>
      <c r="CD309" s="112">
        <f t="shared" si="387"/>
        <v>0.72394366197183102</v>
      </c>
      <c r="CE309" s="112">
        <f t="shared" si="388"/>
        <v>0.61133144475920675</v>
      </c>
      <c r="CF309" s="112">
        <f t="shared" si="389"/>
        <v>0.72032520325203253</v>
      </c>
      <c r="CG309" s="112">
        <f t="shared" si="390"/>
        <v>0.7153846153846154</v>
      </c>
      <c r="CH309" s="87">
        <f t="shared" si="391"/>
        <v>148</v>
      </c>
      <c r="CI309" s="31">
        <f t="shared" si="392"/>
        <v>110</v>
      </c>
      <c r="CJ309" s="31">
        <f t="shared" si="393"/>
        <v>0</v>
      </c>
      <c r="CK309" s="31">
        <f t="shared" si="394"/>
        <v>0</v>
      </c>
      <c r="CL309" s="31">
        <f t="shared" si="395"/>
        <v>0</v>
      </c>
      <c r="CM309" s="113">
        <f t="shared" si="396"/>
        <v>0</v>
      </c>
      <c r="CN309" s="31">
        <f t="shared" si="397"/>
        <v>0</v>
      </c>
      <c r="CO309" s="31">
        <f t="shared" si="398"/>
        <v>0</v>
      </c>
      <c r="CP309" s="31">
        <f t="shared" si="399"/>
        <v>0</v>
      </c>
      <c r="CQ309" s="31">
        <f t="shared" si="400"/>
        <v>0</v>
      </c>
      <c r="CU309" s="88">
        <f t="shared" si="384"/>
        <v>0</v>
      </c>
      <c r="DC309" s="88">
        <f t="shared" si="401"/>
        <v>0</v>
      </c>
      <c r="DH309" s="32">
        <v>1</v>
      </c>
      <c r="DI309" s="32">
        <v>5</v>
      </c>
      <c r="DJ309" s="32">
        <v>4</v>
      </c>
      <c r="DK309" s="88">
        <f t="shared" si="402"/>
        <v>204</v>
      </c>
      <c r="DL309" s="32">
        <v>39</v>
      </c>
      <c r="DM309" s="32">
        <v>93</v>
      </c>
      <c r="DN309" s="32">
        <v>72</v>
      </c>
      <c r="DO309" s="32">
        <v>0</v>
      </c>
      <c r="DP309" s="32">
        <v>20</v>
      </c>
      <c r="DQ309" s="32">
        <v>26</v>
      </c>
      <c r="DR309" s="32">
        <v>23</v>
      </c>
      <c r="DS309" s="88">
        <f t="shared" si="403"/>
        <v>911</v>
      </c>
      <c r="DT309" s="32">
        <v>154</v>
      </c>
      <c r="DU309" s="32">
        <v>421</v>
      </c>
      <c r="DV309" s="32">
        <v>331</v>
      </c>
      <c r="DW309" s="32">
        <v>5</v>
      </c>
      <c r="EA309" s="88">
        <f t="shared" si="404"/>
        <v>0</v>
      </c>
      <c r="EI309" s="88">
        <f t="shared" si="405"/>
        <v>0</v>
      </c>
      <c r="EQ309" s="88">
        <f t="shared" si="406"/>
        <v>0</v>
      </c>
      <c r="EY309" s="88">
        <f t="shared" si="407"/>
        <v>0</v>
      </c>
      <c r="FG309" s="88">
        <f t="shared" si="408"/>
        <v>0</v>
      </c>
      <c r="FO309" s="88">
        <f t="shared" si="409"/>
        <v>0</v>
      </c>
      <c r="FW309" s="110">
        <f t="shared" si="410"/>
        <v>0</v>
      </c>
      <c r="GB309" s="110">
        <f t="shared" si="411"/>
        <v>0</v>
      </c>
      <c r="GC309" s="110">
        <f t="shared" si="412"/>
        <v>0</v>
      </c>
      <c r="GD309" s="110">
        <f t="shared" si="413"/>
        <v>0</v>
      </c>
      <c r="GE309" s="110">
        <f t="shared" si="414"/>
        <v>0</v>
      </c>
      <c r="GF309" s="110">
        <f t="shared" si="415"/>
        <v>0</v>
      </c>
      <c r="GG309" s="110">
        <f t="shared" si="416"/>
        <v>0</v>
      </c>
      <c r="GH309" s="110">
        <f t="shared" si="417"/>
        <v>0</v>
      </c>
      <c r="GI309" s="110">
        <f t="shared" si="418"/>
        <v>0</v>
      </c>
      <c r="GJ309" s="114">
        <f t="shared" si="382"/>
        <v>1.2461538461538462</v>
      </c>
      <c r="GK309" s="90">
        <f t="shared" si="383"/>
        <v>0.63011695906432752</v>
      </c>
      <c r="GL309" s="92" t="s">
        <v>1453</v>
      </c>
      <c r="GM309" s="92" t="s">
        <v>1370</v>
      </c>
      <c r="GN309" s="2" t="s">
        <v>1454</v>
      </c>
      <c r="GO309" s="2" t="s">
        <v>1455</v>
      </c>
      <c r="GP309" s="92" t="s">
        <v>1456</v>
      </c>
      <c r="GQ309" s="2" t="s">
        <v>1457</v>
      </c>
      <c r="GR309" s="115">
        <v>700</v>
      </c>
      <c r="GS309" s="31">
        <f t="shared" si="419"/>
        <v>21</v>
      </c>
      <c r="GT309" s="31">
        <f t="shared" si="420"/>
        <v>27</v>
      </c>
      <c r="GU309" s="31">
        <f t="shared" si="421"/>
        <v>31</v>
      </c>
      <c r="GV309" s="31">
        <f t="shared" si="422"/>
        <v>1115</v>
      </c>
      <c r="GW309" s="31">
        <f t="shared" si="423"/>
        <v>408</v>
      </c>
      <c r="GX309" s="31">
        <f t="shared" si="424"/>
        <v>922</v>
      </c>
    </row>
    <row r="310" spans="1:206" ht="15.75" hidden="1" customHeight="1" x14ac:dyDescent="0.25">
      <c r="A310" s="22" t="s">
        <v>1116</v>
      </c>
      <c r="B310" s="2" t="s">
        <v>278</v>
      </c>
      <c r="C310" s="116" t="s">
        <v>292</v>
      </c>
      <c r="D310" s="35" t="s">
        <v>278</v>
      </c>
      <c r="E310" s="117">
        <v>64</v>
      </c>
      <c r="F310" s="117">
        <v>241</v>
      </c>
      <c r="G310" s="117">
        <v>164</v>
      </c>
      <c r="H310" s="117">
        <v>469</v>
      </c>
      <c r="I310" s="95">
        <v>27</v>
      </c>
      <c r="J310" s="118">
        <v>52</v>
      </c>
      <c r="K310" s="118">
        <v>230</v>
      </c>
      <c r="L310" s="118">
        <v>190</v>
      </c>
      <c r="M310" s="118">
        <v>472</v>
      </c>
      <c r="N310" s="119">
        <v>15</v>
      </c>
      <c r="O310" s="119">
        <v>46</v>
      </c>
      <c r="P310" s="120">
        <v>381</v>
      </c>
      <c r="Q310" s="120">
        <v>463</v>
      </c>
      <c r="R310" s="120">
        <v>366</v>
      </c>
      <c r="S310" s="70">
        <f t="shared" si="365"/>
        <v>0.13648293963254593</v>
      </c>
      <c r="T310" s="70">
        <f t="shared" si="366"/>
        <v>0.49676025917926564</v>
      </c>
      <c r="U310" s="70">
        <f t="shared" si="367"/>
        <v>0.37768595041322311</v>
      </c>
      <c r="V310" s="70">
        <f t="shared" si="368"/>
        <v>0.48854041013269001</v>
      </c>
      <c r="W310" s="70">
        <f t="shared" si="369"/>
        <v>0.47814207650273222</v>
      </c>
      <c r="X310" s="121">
        <v>470</v>
      </c>
      <c r="Y310" s="121">
        <v>381</v>
      </c>
      <c r="Z310" s="121">
        <v>463</v>
      </c>
      <c r="AA310" s="121">
        <v>366</v>
      </c>
      <c r="AB310" s="121">
        <v>128</v>
      </c>
      <c r="AC310" s="121">
        <v>102</v>
      </c>
      <c r="AD310" s="17">
        <v>21</v>
      </c>
      <c r="AE310" s="17">
        <v>23</v>
      </c>
      <c r="AF310" s="100">
        <v>29</v>
      </c>
      <c r="AG310" s="101">
        <v>47</v>
      </c>
      <c r="AH310" s="101">
        <v>198</v>
      </c>
      <c r="AI310" s="101">
        <v>182</v>
      </c>
      <c r="AJ310" s="101">
        <v>1</v>
      </c>
      <c r="AK310" s="101">
        <f t="shared" si="370"/>
        <v>428</v>
      </c>
      <c r="AL310" s="101">
        <f t="shared" si="371"/>
        <v>24</v>
      </c>
      <c r="AM310" s="101">
        <v>25</v>
      </c>
      <c r="AN310" s="102">
        <v>54</v>
      </c>
      <c r="AO310" s="103">
        <v>93</v>
      </c>
      <c r="AP310" s="74">
        <f t="shared" si="372"/>
        <v>0.12335958005249344</v>
      </c>
      <c r="AQ310" s="74">
        <f t="shared" si="373"/>
        <v>0.42764578833693306</v>
      </c>
      <c r="AR310" s="104">
        <f t="shared" si="374"/>
        <v>0.33305785123966941</v>
      </c>
      <c r="AS310" s="104">
        <f t="shared" si="375"/>
        <v>0.42943305186972258</v>
      </c>
      <c r="AT310" s="104">
        <f t="shared" si="376"/>
        <v>0.43169398907103823</v>
      </c>
      <c r="AU310" s="105">
        <v>358</v>
      </c>
      <c r="AV310" s="105">
        <v>483</v>
      </c>
      <c r="AW310" s="105">
        <v>360</v>
      </c>
      <c r="AX310" s="100">
        <v>24</v>
      </c>
      <c r="AY310" s="106">
        <v>428</v>
      </c>
      <c r="AZ310" s="106">
        <v>49</v>
      </c>
      <c r="BA310" s="106">
        <v>198</v>
      </c>
      <c r="BB310" s="106">
        <v>181</v>
      </c>
      <c r="BC310" s="106">
        <v>0</v>
      </c>
      <c r="BD310" s="107">
        <v>25</v>
      </c>
      <c r="BE310" s="108">
        <v>60</v>
      </c>
      <c r="BF310" s="82">
        <f t="shared" si="377"/>
        <v>0.1361111111111111</v>
      </c>
      <c r="BG310" s="82">
        <f t="shared" si="378"/>
        <v>0.40993788819875776</v>
      </c>
      <c r="BH310" s="83">
        <f t="shared" si="379"/>
        <v>0.33555370524562866</v>
      </c>
      <c r="BI310" s="83">
        <f t="shared" si="380"/>
        <v>0.42092746730083236</v>
      </c>
      <c r="BJ310" s="83">
        <f t="shared" si="381"/>
        <v>0.43575418994413406</v>
      </c>
      <c r="BK310" s="2">
        <v>357</v>
      </c>
      <c r="BL310" s="2">
        <v>456</v>
      </c>
      <c r="BM310" s="2">
        <v>345</v>
      </c>
      <c r="BN310" s="2">
        <v>228</v>
      </c>
      <c r="BO310" s="2">
        <v>112</v>
      </c>
      <c r="BP310" s="2">
        <v>109</v>
      </c>
      <c r="BQ310" s="109">
        <v>19</v>
      </c>
      <c r="BR310" s="109">
        <v>27</v>
      </c>
      <c r="BS310" s="110">
        <v>22</v>
      </c>
      <c r="BT310" s="109">
        <v>81</v>
      </c>
      <c r="BU310" s="109">
        <v>275</v>
      </c>
      <c r="BV310" s="109">
        <v>289</v>
      </c>
      <c r="BW310" s="109">
        <v>2</v>
      </c>
      <c r="BX310" s="84">
        <f t="shared" si="385"/>
        <v>647</v>
      </c>
      <c r="BY310" s="111">
        <v>46</v>
      </c>
      <c r="BZ310" s="109">
        <v>25</v>
      </c>
      <c r="CA310" s="109">
        <v>2</v>
      </c>
      <c r="CB310" s="2">
        <v>87</v>
      </c>
      <c r="CC310" s="112">
        <f t="shared" si="386"/>
        <v>0.22689075630252101</v>
      </c>
      <c r="CD310" s="112">
        <f t="shared" si="387"/>
        <v>0.60307017543859653</v>
      </c>
      <c r="CE310" s="112">
        <f t="shared" si="388"/>
        <v>0.53540587219343694</v>
      </c>
      <c r="CF310" s="112">
        <f t="shared" si="389"/>
        <v>0.67290886392009985</v>
      </c>
      <c r="CG310" s="112">
        <f t="shared" si="390"/>
        <v>0.76521739130434785</v>
      </c>
      <c r="CH310" s="87">
        <f t="shared" si="391"/>
        <v>81</v>
      </c>
      <c r="CI310" s="31">
        <f t="shared" si="392"/>
        <v>81</v>
      </c>
      <c r="CJ310" s="31">
        <f t="shared" si="393"/>
        <v>0</v>
      </c>
      <c r="CK310" s="31">
        <f t="shared" si="394"/>
        <v>0</v>
      </c>
      <c r="CL310" s="31">
        <f t="shared" si="395"/>
        <v>0</v>
      </c>
      <c r="CM310" s="113">
        <f t="shared" si="396"/>
        <v>0</v>
      </c>
      <c r="CN310" s="31">
        <f t="shared" si="397"/>
        <v>0</v>
      </c>
      <c r="CO310" s="31">
        <f t="shared" si="398"/>
        <v>0</v>
      </c>
      <c r="CP310" s="31">
        <f t="shared" si="399"/>
        <v>0</v>
      </c>
      <c r="CQ310" s="31">
        <f t="shared" si="400"/>
        <v>0</v>
      </c>
      <c r="CU310" s="88">
        <f t="shared" si="384"/>
        <v>0</v>
      </c>
      <c r="DC310" s="88">
        <f t="shared" si="401"/>
        <v>0</v>
      </c>
      <c r="DH310" s="32">
        <v>1</v>
      </c>
      <c r="DI310" s="32">
        <v>3</v>
      </c>
      <c r="DJ310" s="32">
        <v>3</v>
      </c>
      <c r="DK310" s="88">
        <f t="shared" si="402"/>
        <v>73</v>
      </c>
      <c r="DL310" s="32">
        <v>14</v>
      </c>
      <c r="DM310" s="32">
        <v>22</v>
      </c>
      <c r="DN310" s="32">
        <v>35</v>
      </c>
      <c r="DO310" s="32">
        <v>2</v>
      </c>
      <c r="DP310" s="32">
        <v>18</v>
      </c>
      <c r="DQ310" s="32">
        <v>24</v>
      </c>
      <c r="DR310" s="32">
        <v>19</v>
      </c>
      <c r="DS310" s="88">
        <f t="shared" si="403"/>
        <v>574</v>
      </c>
      <c r="DT310" s="32">
        <v>67</v>
      </c>
      <c r="DU310" s="32">
        <v>253</v>
      </c>
      <c r="DV310" s="32">
        <v>254</v>
      </c>
      <c r="DW310" s="32">
        <v>0</v>
      </c>
      <c r="EA310" s="88">
        <f t="shared" si="404"/>
        <v>0</v>
      </c>
      <c r="EI310" s="88">
        <f t="shared" si="405"/>
        <v>0</v>
      </c>
      <c r="EQ310" s="88">
        <f t="shared" si="406"/>
        <v>0</v>
      </c>
      <c r="EY310" s="88">
        <f t="shared" si="407"/>
        <v>0</v>
      </c>
      <c r="FG310" s="88">
        <f t="shared" si="408"/>
        <v>0</v>
      </c>
      <c r="FO310" s="88">
        <f t="shared" si="409"/>
        <v>0</v>
      </c>
      <c r="FW310" s="110">
        <f t="shared" si="410"/>
        <v>0</v>
      </c>
      <c r="GB310" s="110">
        <f t="shared" si="411"/>
        <v>0</v>
      </c>
      <c r="GC310" s="110">
        <f t="shared" si="412"/>
        <v>0</v>
      </c>
      <c r="GD310" s="110">
        <f t="shared" si="413"/>
        <v>0</v>
      </c>
      <c r="GE310" s="110">
        <f t="shared" si="414"/>
        <v>0</v>
      </c>
      <c r="GF310" s="110">
        <f t="shared" si="415"/>
        <v>0</v>
      </c>
      <c r="GG310" s="110">
        <f t="shared" si="416"/>
        <v>0</v>
      </c>
      <c r="GH310" s="110">
        <f t="shared" si="417"/>
        <v>0</v>
      </c>
      <c r="GI310" s="110">
        <f t="shared" si="418"/>
        <v>0</v>
      </c>
      <c r="GJ310" s="114">
        <f t="shared" si="382"/>
        <v>0.6003975155279504</v>
      </c>
      <c r="GK310" s="90">
        <f t="shared" si="383"/>
        <v>0.51168224299065423</v>
      </c>
      <c r="GL310" s="2" t="s">
        <v>1460</v>
      </c>
      <c r="GM310" s="92" t="s">
        <v>1504</v>
      </c>
      <c r="GN310" s="2" t="s">
        <v>1505</v>
      </c>
      <c r="GO310" s="2" t="s">
        <v>1506</v>
      </c>
      <c r="GP310" s="2" t="s">
        <v>1507</v>
      </c>
      <c r="GQ310" s="2" t="s">
        <v>1508</v>
      </c>
      <c r="GR310" s="115">
        <v>478</v>
      </c>
      <c r="GS310" s="31">
        <f t="shared" si="419"/>
        <v>19</v>
      </c>
      <c r="GT310" s="31">
        <f t="shared" si="420"/>
        <v>22</v>
      </c>
      <c r="GU310" s="31">
        <f t="shared" si="421"/>
        <v>27</v>
      </c>
      <c r="GV310" s="31">
        <f t="shared" si="422"/>
        <v>647</v>
      </c>
      <c r="GW310" s="31">
        <f t="shared" si="423"/>
        <v>291</v>
      </c>
      <c r="GX310" s="31">
        <f t="shared" si="424"/>
        <v>566</v>
      </c>
    </row>
    <row r="311" spans="1:206" ht="15.75" hidden="1" customHeight="1" x14ac:dyDescent="0.25">
      <c r="A311" s="22" t="s">
        <v>1116</v>
      </c>
      <c r="B311" s="2" t="s">
        <v>278</v>
      </c>
      <c r="C311" s="116" t="s">
        <v>293</v>
      </c>
      <c r="D311" s="35" t="s">
        <v>278</v>
      </c>
      <c r="E311" s="117">
        <v>303</v>
      </c>
      <c r="F311" s="117">
        <v>968</v>
      </c>
      <c r="G311" s="117">
        <v>779</v>
      </c>
      <c r="H311" s="117">
        <v>2050</v>
      </c>
      <c r="I311" s="95">
        <v>128</v>
      </c>
      <c r="J311" s="118">
        <v>349</v>
      </c>
      <c r="K311" s="118">
        <v>1117</v>
      </c>
      <c r="L311" s="118">
        <v>775</v>
      </c>
      <c r="M311" s="118">
        <v>2241</v>
      </c>
      <c r="N311" s="119">
        <v>81</v>
      </c>
      <c r="O311" s="119">
        <v>345</v>
      </c>
      <c r="P311" s="120">
        <v>1551</v>
      </c>
      <c r="Q311" s="120">
        <v>2018</v>
      </c>
      <c r="R311" s="120">
        <v>1463</v>
      </c>
      <c r="S311" s="70">
        <f t="shared" si="365"/>
        <v>0.22501611863313992</v>
      </c>
      <c r="T311" s="70">
        <f t="shared" si="366"/>
        <v>0.55351833498513381</v>
      </c>
      <c r="U311" s="70">
        <f t="shared" si="367"/>
        <v>0.42925278219395868</v>
      </c>
      <c r="V311" s="70">
        <f t="shared" si="368"/>
        <v>0.52025280091927606</v>
      </c>
      <c r="W311" s="70">
        <f t="shared" si="369"/>
        <v>0.47436773752563227</v>
      </c>
      <c r="X311" s="121">
        <v>1999</v>
      </c>
      <c r="Y311" s="121">
        <v>1551</v>
      </c>
      <c r="Z311" s="121">
        <v>2018</v>
      </c>
      <c r="AA311" s="121">
        <v>1463</v>
      </c>
      <c r="AB311" s="121">
        <v>513</v>
      </c>
      <c r="AC311" s="121">
        <v>494</v>
      </c>
      <c r="AD311" s="17">
        <v>83</v>
      </c>
      <c r="AE311" s="17">
        <v>114</v>
      </c>
      <c r="AF311" s="100">
        <v>125</v>
      </c>
      <c r="AG311" s="101">
        <v>258</v>
      </c>
      <c r="AH311" s="101">
        <v>918</v>
      </c>
      <c r="AI311" s="101">
        <v>722</v>
      </c>
      <c r="AJ311" s="101">
        <v>8</v>
      </c>
      <c r="AK311" s="101">
        <f t="shared" si="370"/>
        <v>1906</v>
      </c>
      <c r="AL311" s="101">
        <f t="shared" si="371"/>
        <v>70</v>
      </c>
      <c r="AM311" s="101">
        <v>78</v>
      </c>
      <c r="AN311" s="102">
        <v>258</v>
      </c>
      <c r="AO311" s="103">
        <v>411</v>
      </c>
      <c r="AP311" s="74">
        <f t="shared" si="372"/>
        <v>0.16634429400386846</v>
      </c>
      <c r="AQ311" s="74">
        <f t="shared" si="373"/>
        <v>0.45490584737363726</v>
      </c>
      <c r="AR311" s="104">
        <f t="shared" si="374"/>
        <v>0.36327503974562797</v>
      </c>
      <c r="AS311" s="104">
        <f t="shared" si="375"/>
        <v>0.45101982189026141</v>
      </c>
      <c r="AT311" s="104">
        <f t="shared" si="376"/>
        <v>0.44565960355434042</v>
      </c>
      <c r="AU311" s="105">
        <v>1470</v>
      </c>
      <c r="AV311" s="105">
        <v>1985</v>
      </c>
      <c r="AW311" s="105">
        <v>1516</v>
      </c>
      <c r="AX311" s="100">
        <v>130</v>
      </c>
      <c r="AY311" s="106">
        <v>2079</v>
      </c>
      <c r="AZ311" s="106">
        <v>301</v>
      </c>
      <c r="BA311" s="106">
        <v>994</v>
      </c>
      <c r="BB311" s="106">
        <v>774</v>
      </c>
      <c r="BC311" s="106">
        <v>10</v>
      </c>
      <c r="BD311" s="107">
        <v>75</v>
      </c>
      <c r="BE311" s="108">
        <v>269</v>
      </c>
      <c r="BF311" s="82">
        <f t="shared" si="377"/>
        <v>0.19854881266490765</v>
      </c>
      <c r="BG311" s="82">
        <f t="shared" si="378"/>
        <v>0.50075566750629719</v>
      </c>
      <c r="BH311" s="83">
        <f t="shared" si="379"/>
        <v>0.4011265338966003</v>
      </c>
      <c r="BI311" s="83">
        <f t="shared" si="380"/>
        <v>0.49001447178002894</v>
      </c>
      <c r="BJ311" s="83">
        <f t="shared" si="381"/>
        <v>0.47551020408163264</v>
      </c>
      <c r="BK311" s="2">
        <v>1615</v>
      </c>
      <c r="BL311" s="2">
        <v>2084</v>
      </c>
      <c r="BM311" s="2">
        <v>1501</v>
      </c>
      <c r="BN311" s="2">
        <v>1006</v>
      </c>
      <c r="BO311" s="2">
        <v>491</v>
      </c>
      <c r="BP311" s="2">
        <v>473</v>
      </c>
      <c r="BQ311" s="109">
        <v>81</v>
      </c>
      <c r="BR311" s="109">
        <v>145</v>
      </c>
      <c r="BS311" s="110">
        <v>122</v>
      </c>
      <c r="BT311" s="109">
        <v>286</v>
      </c>
      <c r="BU311" s="109">
        <v>1160</v>
      </c>
      <c r="BV311" s="109">
        <v>1172</v>
      </c>
      <c r="BW311" s="109">
        <v>26</v>
      </c>
      <c r="BX311" s="84">
        <f t="shared" si="385"/>
        <v>2644</v>
      </c>
      <c r="BY311" s="111">
        <v>230</v>
      </c>
      <c r="BZ311" s="109">
        <v>90</v>
      </c>
      <c r="CA311" s="109">
        <v>22</v>
      </c>
      <c r="CB311" s="2">
        <v>387</v>
      </c>
      <c r="CC311" s="112">
        <f t="shared" si="386"/>
        <v>0.17708978328173375</v>
      </c>
      <c r="CD311" s="112">
        <f t="shared" si="387"/>
        <v>0.55662188099808063</v>
      </c>
      <c r="CE311" s="112">
        <f t="shared" si="388"/>
        <v>0.48615384615384616</v>
      </c>
      <c r="CF311" s="112">
        <f t="shared" si="389"/>
        <v>0.62538354253835426</v>
      </c>
      <c r="CG311" s="112">
        <f t="shared" si="390"/>
        <v>0.72085276482345106</v>
      </c>
      <c r="CH311" s="87">
        <f t="shared" si="391"/>
        <v>419</v>
      </c>
      <c r="CI311" s="31">
        <f t="shared" si="392"/>
        <v>433</v>
      </c>
      <c r="CJ311" s="31">
        <f t="shared" si="393"/>
        <v>1</v>
      </c>
      <c r="CK311" s="31">
        <f t="shared" si="394"/>
        <v>1</v>
      </c>
      <c r="CL311" s="31">
        <f t="shared" si="395"/>
        <v>1</v>
      </c>
      <c r="CM311" s="113">
        <f t="shared" si="396"/>
        <v>15</v>
      </c>
      <c r="CN311" s="31">
        <f t="shared" si="397"/>
        <v>3</v>
      </c>
      <c r="CO311" s="31">
        <f t="shared" si="398"/>
        <v>7</v>
      </c>
      <c r="CP311" s="31">
        <f t="shared" si="399"/>
        <v>5</v>
      </c>
      <c r="CQ311" s="31">
        <f t="shared" si="400"/>
        <v>0</v>
      </c>
      <c r="CU311" s="88">
        <f t="shared" si="384"/>
        <v>0</v>
      </c>
      <c r="CZ311" s="32">
        <v>1</v>
      </c>
      <c r="DA311" s="32">
        <v>1</v>
      </c>
      <c r="DB311" s="32">
        <v>1</v>
      </c>
      <c r="DC311" s="88">
        <f t="shared" si="401"/>
        <v>15</v>
      </c>
      <c r="DD311" s="32">
        <v>3</v>
      </c>
      <c r="DE311" s="32">
        <v>7</v>
      </c>
      <c r="DF311" s="32">
        <v>5</v>
      </c>
      <c r="DG311" s="32">
        <v>0</v>
      </c>
      <c r="DH311" s="32">
        <v>5</v>
      </c>
      <c r="DI311" s="32">
        <v>34</v>
      </c>
      <c r="DJ311" s="32">
        <v>17</v>
      </c>
      <c r="DK311" s="88">
        <f t="shared" si="402"/>
        <v>810</v>
      </c>
      <c r="DL311" s="32">
        <v>52</v>
      </c>
      <c r="DM311" s="32">
        <v>344</v>
      </c>
      <c r="DN311" s="32">
        <v>406</v>
      </c>
      <c r="DO311" s="32">
        <v>8</v>
      </c>
      <c r="DP311" s="32">
        <v>74</v>
      </c>
      <c r="DQ311" s="32">
        <v>106</v>
      </c>
      <c r="DR311" s="32">
        <v>97</v>
      </c>
      <c r="DS311" s="88">
        <f t="shared" si="403"/>
        <v>1784</v>
      </c>
      <c r="DT311" s="32">
        <v>204</v>
      </c>
      <c r="DU311" s="32">
        <v>802</v>
      </c>
      <c r="DV311" s="32">
        <v>760</v>
      </c>
      <c r="DW311" s="32">
        <v>18</v>
      </c>
      <c r="DX311" s="32">
        <v>1</v>
      </c>
      <c r="DY311" s="32">
        <v>4</v>
      </c>
      <c r="DZ311" s="32">
        <v>7</v>
      </c>
      <c r="EA311" s="88">
        <f t="shared" si="404"/>
        <v>35</v>
      </c>
      <c r="EB311" s="32">
        <v>27</v>
      </c>
      <c r="EC311" s="32">
        <v>7</v>
      </c>
      <c r="ED311" s="32">
        <v>1</v>
      </c>
      <c r="EI311" s="88">
        <f t="shared" si="405"/>
        <v>0</v>
      </c>
      <c r="EQ311" s="88">
        <f t="shared" si="406"/>
        <v>0</v>
      </c>
      <c r="EY311" s="88">
        <f t="shared" si="407"/>
        <v>0</v>
      </c>
      <c r="FG311" s="88">
        <f t="shared" si="408"/>
        <v>0</v>
      </c>
      <c r="FO311" s="88">
        <f t="shared" si="409"/>
        <v>0</v>
      </c>
      <c r="FW311" s="110">
        <f t="shared" si="410"/>
        <v>0</v>
      </c>
      <c r="GB311" s="110">
        <f t="shared" si="411"/>
        <v>0</v>
      </c>
      <c r="GC311" s="110">
        <f t="shared" si="412"/>
        <v>0</v>
      </c>
      <c r="GD311" s="110">
        <f t="shared" si="413"/>
        <v>0</v>
      </c>
      <c r="GE311" s="110">
        <f t="shared" si="414"/>
        <v>0</v>
      </c>
      <c r="GF311" s="110">
        <f t="shared" si="415"/>
        <v>0</v>
      </c>
      <c r="GG311" s="110">
        <f t="shared" si="416"/>
        <v>0</v>
      </c>
      <c r="GH311" s="110">
        <f t="shared" si="417"/>
        <v>0</v>
      </c>
      <c r="GI311" s="110">
        <f t="shared" si="418"/>
        <v>0</v>
      </c>
      <c r="GJ311" s="114">
        <f t="shared" si="382"/>
        <v>0.51960748549958058</v>
      </c>
      <c r="GK311" s="90">
        <f t="shared" si="383"/>
        <v>0.27176527176527177</v>
      </c>
      <c r="GL311" s="2" t="s">
        <v>1597</v>
      </c>
      <c r="GM311" s="92" t="s">
        <v>1806</v>
      </c>
      <c r="GN311" s="92" t="s">
        <v>1807</v>
      </c>
      <c r="GO311" s="92" t="s">
        <v>1624</v>
      </c>
      <c r="GP311" s="2" t="s">
        <v>1808</v>
      </c>
      <c r="GQ311" s="2" t="s">
        <v>1809</v>
      </c>
      <c r="GR311" s="115">
        <v>2090</v>
      </c>
      <c r="GS311" s="31">
        <f t="shared" si="419"/>
        <v>80</v>
      </c>
      <c r="GT311" s="31">
        <f t="shared" si="420"/>
        <v>121</v>
      </c>
      <c r="GU311" s="31">
        <f t="shared" si="421"/>
        <v>144</v>
      </c>
      <c r="GV311" s="31">
        <f t="shared" si="422"/>
        <v>2629</v>
      </c>
      <c r="GW311" s="31">
        <f t="shared" si="423"/>
        <v>1193</v>
      </c>
      <c r="GX311" s="31">
        <f t="shared" si="424"/>
        <v>2346</v>
      </c>
    </row>
    <row r="312" spans="1:206" ht="15.75" hidden="1" customHeight="1" x14ac:dyDescent="0.25">
      <c r="A312" s="22" t="s">
        <v>1116</v>
      </c>
      <c r="B312" s="2" t="s">
        <v>278</v>
      </c>
      <c r="C312" s="116" t="s">
        <v>294</v>
      </c>
      <c r="D312" s="35" t="s">
        <v>278</v>
      </c>
      <c r="E312" s="117">
        <v>555</v>
      </c>
      <c r="F312" s="117">
        <v>1464</v>
      </c>
      <c r="G312" s="117">
        <v>1245</v>
      </c>
      <c r="H312" s="117">
        <v>3264</v>
      </c>
      <c r="I312" s="95">
        <v>125</v>
      </c>
      <c r="J312" s="118">
        <v>365</v>
      </c>
      <c r="K312" s="118">
        <v>1276</v>
      </c>
      <c r="L312" s="118">
        <v>1103</v>
      </c>
      <c r="M312" s="118">
        <v>2744</v>
      </c>
      <c r="N312" s="119">
        <v>158</v>
      </c>
      <c r="O312" s="119">
        <v>310</v>
      </c>
      <c r="P312" s="120">
        <v>2156</v>
      </c>
      <c r="Q312" s="120">
        <v>2658</v>
      </c>
      <c r="R312" s="120">
        <v>1919</v>
      </c>
      <c r="S312" s="70">
        <f t="shared" si="365"/>
        <v>0.16929499072356216</v>
      </c>
      <c r="T312" s="70">
        <f t="shared" si="366"/>
        <v>0.48006019563581642</v>
      </c>
      <c r="U312" s="70">
        <f t="shared" si="367"/>
        <v>0.38407841972374868</v>
      </c>
      <c r="V312" s="70">
        <f t="shared" si="368"/>
        <v>0.48525234870002187</v>
      </c>
      <c r="W312" s="70">
        <f t="shared" si="369"/>
        <v>0.49244398124022931</v>
      </c>
      <c r="X312" s="121">
        <v>2679</v>
      </c>
      <c r="Y312" s="121">
        <v>2156</v>
      </c>
      <c r="Z312" s="121">
        <v>2658</v>
      </c>
      <c r="AA312" s="121">
        <v>1919</v>
      </c>
      <c r="AB312" s="121">
        <v>694</v>
      </c>
      <c r="AC312" s="121">
        <v>616</v>
      </c>
      <c r="AD312" s="17">
        <v>66</v>
      </c>
      <c r="AE312" s="17">
        <v>94</v>
      </c>
      <c r="AF312" s="100">
        <v>106</v>
      </c>
      <c r="AG312" s="101">
        <v>175</v>
      </c>
      <c r="AH312" s="101">
        <v>966</v>
      </c>
      <c r="AI312" s="101">
        <v>840</v>
      </c>
      <c r="AJ312" s="101">
        <v>17</v>
      </c>
      <c r="AK312" s="101">
        <f t="shared" si="370"/>
        <v>1998</v>
      </c>
      <c r="AL312" s="101">
        <f t="shared" si="371"/>
        <v>95</v>
      </c>
      <c r="AM312" s="101">
        <v>112</v>
      </c>
      <c r="AN312" s="102">
        <v>257</v>
      </c>
      <c r="AO312" s="103">
        <v>611</v>
      </c>
      <c r="AP312" s="74">
        <f t="shared" si="372"/>
        <v>8.1168831168831168E-2</v>
      </c>
      <c r="AQ312" s="74">
        <f t="shared" si="373"/>
        <v>0.36343115124153497</v>
      </c>
      <c r="AR312" s="104">
        <f t="shared" si="374"/>
        <v>0.28011287687509284</v>
      </c>
      <c r="AS312" s="104">
        <f t="shared" si="375"/>
        <v>0.3738256499890758</v>
      </c>
      <c r="AT312" s="104">
        <f t="shared" si="376"/>
        <v>0.38822303282959875</v>
      </c>
      <c r="AU312" s="105">
        <v>2055</v>
      </c>
      <c r="AV312" s="105">
        <v>2745</v>
      </c>
      <c r="AW312" s="105">
        <v>2051</v>
      </c>
      <c r="AX312" s="100">
        <v>99</v>
      </c>
      <c r="AY312" s="106">
        <v>2203</v>
      </c>
      <c r="AZ312" s="106">
        <v>206</v>
      </c>
      <c r="BA312" s="106">
        <v>1095</v>
      </c>
      <c r="BB312" s="106">
        <v>878</v>
      </c>
      <c r="BC312" s="106">
        <v>24</v>
      </c>
      <c r="BD312" s="107">
        <v>109</v>
      </c>
      <c r="BE312" s="108">
        <v>230</v>
      </c>
      <c r="BF312" s="82">
        <f t="shared" si="377"/>
        <v>0.10043881033642126</v>
      </c>
      <c r="BG312" s="82">
        <f t="shared" si="378"/>
        <v>0.39890710382513661</v>
      </c>
      <c r="BH312" s="83">
        <f t="shared" si="379"/>
        <v>0.30214567216464749</v>
      </c>
      <c r="BI312" s="83">
        <f t="shared" si="380"/>
        <v>0.38833333333333331</v>
      </c>
      <c r="BJ312" s="83">
        <f t="shared" si="381"/>
        <v>0.37420924574209247</v>
      </c>
      <c r="BK312" s="2">
        <v>2156</v>
      </c>
      <c r="BL312" s="2">
        <v>2926</v>
      </c>
      <c r="BM312" s="2">
        <v>1997</v>
      </c>
      <c r="BN312" s="2">
        <v>1320</v>
      </c>
      <c r="BO312" s="2">
        <v>664</v>
      </c>
      <c r="BP312" s="2">
        <v>629</v>
      </c>
      <c r="BQ312" s="109">
        <v>76</v>
      </c>
      <c r="BR312" s="109">
        <v>110</v>
      </c>
      <c r="BS312" s="110">
        <v>116</v>
      </c>
      <c r="BT312" s="109">
        <v>237</v>
      </c>
      <c r="BU312" s="109">
        <v>1272</v>
      </c>
      <c r="BV312" s="109">
        <v>1460</v>
      </c>
      <c r="BW312" s="109">
        <v>15</v>
      </c>
      <c r="BX312" s="84">
        <f t="shared" si="385"/>
        <v>2984</v>
      </c>
      <c r="BY312" s="111">
        <v>207</v>
      </c>
      <c r="BZ312" s="109">
        <v>111</v>
      </c>
      <c r="CA312" s="109">
        <v>16</v>
      </c>
      <c r="CB312" s="2">
        <v>401</v>
      </c>
      <c r="CC312" s="112">
        <f t="shared" si="386"/>
        <v>0.10992578849721707</v>
      </c>
      <c r="CD312" s="112">
        <f t="shared" si="387"/>
        <v>0.43472317156527684</v>
      </c>
      <c r="CE312" s="112">
        <f t="shared" si="388"/>
        <v>0.40372934030230256</v>
      </c>
      <c r="CF312" s="112">
        <f t="shared" si="389"/>
        <v>0.53239894373349583</v>
      </c>
      <c r="CG312" s="112">
        <f t="shared" si="390"/>
        <v>0.67551326990485727</v>
      </c>
      <c r="CH312" s="87">
        <f t="shared" si="391"/>
        <v>648</v>
      </c>
      <c r="CI312" s="31">
        <f t="shared" si="392"/>
        <v>800</v>
      </c>
      <c r="CJ312" s="31">
        <f t="shared" si="393"/>
        <v>4</v>
      </c>
      <c r="CK312" s="31">
        <f t="shared" si="394"/>
        <v>7</v>
      </c>
      <c r="CL312" s="31">
        <f t="shared" si="395"/>
        <v>26</v>
      </c>
      <c r="CM312" s="113">
        <f t="shared" si="396"/>
        <v>97</v>
      </c>
      <c r="CN312" s="31">
        <f t="shared" si="397"/>
        <v>19</v>
      </c>
      <c r="CO312" s="31">
        <f t="shared" si="398"/>
        <v>28</v>
      </c>
      <c r="CP312" s="31">
        <f t="shared" si="399"/>
        <v>40</v>
      </c>
      <c r="CQ312" s="31">
        <f t="shared" si="400"/>
        <v>10</v>
      </c>
      <c r="CR312" s="32">
        <v>3</v>
      </c>
      <c r="CS312" s="32">
        <v>6</v>
      </c>
      <c r="CT312" s="32">
        <v>20</v>
      </c>
      <c r="CU312" s="88">
        <f t="shared" si="384"/>
        <v>77</v>
      </c>
      <c r="CV312" s="32">
        <v>14</v>
      </c>
      <c r="CW312" s="32">
        <v>22</v>
      </c>
      <c r="CX312" s="32">
        <v>31</v>
      </c>
      <c r="CY312" s="32">
        <v>10</v>
      </c>
      <c r="CZ312" s="32">
        <v>1</v>
      </c>
      <c r="DA312" s="32">
        <v>1</v>
      </c>
      <c r="DB312" s="32">
        <v>6</v>
      </c>
      <c r="DC312" s="88">
        <f t="shared" si="401"/>
        <v>20</v>
      </c>
      <c r="DD312" s="32">
        <v>5</v>
      </c>
      <c r="DE312" s="32">
        <v>6</v>
      </c>
      <c r="DF312" s="32">
        <v>9</v>
      </c>
      <c r="DG312" s="32">
        <v>0</v>
      </c>
      <c r="DH312" s="32">
        <v>4</v>
      </c>
      <c r="DI312" s="32">
        <v>20</v>
      </c>
      <c r="DJ312" s="32">
        <v>13</v>
      </c>
      <c r="DK312" s="88">
        <f t="shared" si="402"/>
        <v>710</v>
      </c>
      <c r="DL312" s="32">
        <v>107</v>
      </c>
      <c r="DM312" s="32">
        <v>308</v>
      </c>
      <c r="DN312" s="32">
        <v>291</v>
      </c>
      <c r="DO312" s="32">
        <v>4</v>
      </c>
      <c r="DP312" s="32">
        <v>57</v>
      </c>
      <c r="DQ312" s="32">
        <v>69</v>
      </c>
      <c r="DR312" s="32">
        <v>59</v>
      </c>
      <c r="DS312" s="88">
        <f t="shared" si="403"/>
        <v>2027</v>
      </c>
      <c r="DT312" s="32">
        <v>90</v>
      </c>
      <c r="DU312" s="32">
        <v>837</v>
      </c>
      <c r="DV312" s="32">
        <v>1090</v>
      </c>
      <c r="DW312" s="32">
        <v>10</v>
      </c>
      <c r="DX312" s="32">
        <v>1</v>
      </c>
      <c r="DY312" s="32">
        <v>2</v>
      </c>
      <c r="DZ312" s="32">
        <v>2</v>
      </c>
      <c r="EA312" s="88">
        <f t="shared" si="404"/>
        <v>57</v>
      </c>
      <c r="EB312" s="32">
        <v>2</v>
      </c>
      <c r="EC312" s="32">
        <v>23</v>
      </c>
      <c r="ED312" s="32">
        <v>32</v>
      </c>
      <c r="EI312" s="88">
        <f t="shared" si="405"/>
        <v>0</v>
      </c>
      <c r="EQ312" s="88">
        <f t="shared" si="406"/>
        <v>0</v>
      </c>
      <c r="EV312" s="32">
        <v>10</v>
      </c>
      <c r="EW312" s="32">
        <v>12</v>
      </c>
      <c r="EX312" s="32">
        <v>16</v>
      </c>
      <c r="EY312" s="88">
        <f t="shared" si="407"/>
        <v>103</v>
      </c>
      <c r="EZ312" s="32">
        <v>19</v>
      </c>
      <c r="FA312" s="32">
        <v>76</v>
      </c>
      <c r="FB312" s="32">
        <v>7</v>
      </c>
      <c r="FC312" s="32">
        <v>1</v>
      </c>
      <c r="FG312" s="88">
        <f t="shared" si="408"/>
        <v>0</v>
      </c>
      <c r="FO312" s="88">
        <f t="shared" si="409"/>
        <v>0</v>
      </c>
      <c r="FW312" s="110">
        <f t="shared" si="410"/>
        <v>0</v>
      </c>
      <c r="GB312" s="110">
        <f t="shared" si="411"/>
        <v>10</v>
      </c>
      <c r="GC312" s="110">
        <f t="shared" si="412"/>
        <v>12</v>
      </c>
      <c r="GD312" s="110">
        <f t="shared" si="413"/>
        <v>16</v>
      </c>
      <c r="GE312" s="110">
        <f t="shared" si="414"/>
        <v>103</v>
      </c>
      <c r="GF312" s="110">
        <f t="shared" si="415"/>
        <v>19</v>
      </c>
      <c r="GG312" s="110">
        <f t="shared" si="416"/>
        <v>76</v>
      </c>
      <c r="GH312" s="110">
        <f t="shared" si="417"/>
        <v>7</v>
      </c>
      <c r="GI312" s="110">
        <f t="shared" si="418"/>
        <v>1</v>
      </c>
      <c r="GJ312" s="114">
        <f t="shared" si="382"/>
        <v>0.37175657666393763</v>
      </c>
      <c r="GK312" s="90">
        <f t="shared" si="383"/>
        <v>0.35451656831593281</v>
      </c>
      <c r="GL312" s="92" t="s">
        <v>1638</v>
      </c>
      <c r="GM312" s="92" t="s">
        <v>1639</v>
      </c>
      <c r="GN312" s="2" t="s">
        <v>1439</v>
      </c>
      <c r="GO312" s="92" t="s">
        <v>1640</v>
      </c>
      <c r="GP312" s="2" t="s">
        <v>1641</v>
      </c>
      <c r="GQ312" s="2" t="s">
        <v>1588</v>
      </c>
      <c r="GR312" s="115">
        <v>2885</v>
      </c>
      <c r="GS312" s="31">
        <f t="shared" si="419"/>
        <v>62</v>
      </c>
      <c r="GT312" s="31">
        <f t="shared" si="420"/>
        <v>74</v>
      </c>
      <c r="GU312" s="31">
        <f t="shared" si="421"/>
        <v>91</v>
      </c>
      <c r="GV312" s="31">
        <f t="shared" si="422"/>
        <v>2794</v>
      </c>
      <c r="GW312" s="31">
        <f t="shared" si="423"/>
        <v>1427</v>
      </c>
      <c r="GX312" s="31">
        <f t="shared" si="424"/>
        <v>2595</v>
      </c>
    </row>
    <row r="313" spans="1:206" ht="15.75" hidden="1" customHeight="1" x14ac:dyDescent="0.25">
      <c r="A313" s="22" t="s">
        <v>1116</v>
      </c>
      <c r="B313" s="2" t="s">
        <v>278</v>
      </c>
      <c r="C313" s="116" t="s">
        <v>1056</v>
      </c>
      <c r="D313" s="35" t="s">
        <v>278</v>
      </c>
      <c r="E313" s="117">
        <v>240</v>
      </c>
      <c r="F313" s="117">
        <v>1449</v>
      </c>
      <c r="G313" s="117">
        <v>1601</v>
      </c>
      <c r="H313" s="117">
        <v>3290</v>
      </c>
      <c r="I313" s="95">
        <v>160</v>
      </c>
      <c r="J313" s="118">
        <v>266</v>
      </c>
      <c r="K313" s="118">
        <v>1438</v>
      </c>
      <c r="L313" s="118">
        <v>1745</v>
      </c>
      <c r="M313" s="118">
        <v>3449</v>
      </c>
      <c r="N313" s="119">
        <v>318</v>
      </c>
      <c r="O313" s="119">
        <v>509</v>
      </c>
      <c r="P313" s="120">
        <v>3701</v>
      </c>
      <c r="Q313" s="120">
        <v>4610</v>
      </c>
      <c r="R313" s="120">
        <v>3298</v>
      </c>
      <c r="S313" s="70">
        <f t="shared" si="365"/>
        <v>7.1872466900837609E-2</v>
      </c>
      <c r="T313" s="70">
        <f t="shared" si="366"/>
        <v>0.31193058568329718</v>
      </c>
      <c r="U313" s="70">
        <f t="shared" si="367"/>
        <v>0.26970453958135931</v>
      </c>
      <c r="V313" s="70">
        <f t="shared" si="368"/>
        <v>0.36229135053110773</v>
      </c>
      <c r="W313" s="70">
        <f t="shared" si="369"/>
        <v>0.43268647665251669</v>
      </c>
      <c r="X313" s="121">
        <v>4683</v>
      </c>
      <c r="Y313" s="121">
        <v>3701</v>
      </c>
      <c r="Z313" s="121">
        <v>4610</v>
      </c>
      <c r="AA313" s="121">
        <v>3298</v>
      </c>
      <c r="AB313" s="121">
        <v>1207</v>
      </c>
      <c r="AC313" s="121">
        <v>1097</v>
      </c>
      <c r="AD313" s="17">
        <v>57</v>
      </c>
      <c r="AE313" s="17">
        <v>121</v>
      </c>
      <c r="AF313" s="100">
        <v>164</v>
      </c>
      <c r="AG313" s="101">
        <v>269</v>
      </c>
      <c r="AH313" s="101">
        <v>1340</v>
      </c>
      <c r="AI313" s="101">
        <v>1622</v>
      </c>
      <c r="AJ313" s="101">
        <v>79</v>
      </c>
      <c r="AK313" s="101">
        <f t="shared" si="370"/>
        <v>3310</v>
      </c>
      <c r="AL313" s="101">
        <f t="shared" si="371"/>
        <v>299</v>
      </c>
      <c r="AM313" s="101">
        <v>378</v>
      </c>
      <c r="AN313" s="102">
        <v>331</v>
      </c>
      <c r="AO313" s="103">
        <v>847</v>
      </c>
      <c r="AP313" s="74">
        <f t="shared" si="372"/>
        <v>7.2683058632801945E-2</v>
      </c>
      <c r="AQ313" s="74">
        <f t="shared" si="373"/>
        <v>0.29067245119305857</v>
      </c>
      <c r="AR313" s="104">
        <f t="shared" si="374"/>
        <v>0.25256266689637352</v>
      </c>
      <c r="AS313" s="104">
        <f t="shared" si="375"/>
        <v>0.33674759736975213</v>
      </c>
      <c r="AT313" s="104">
        <f t="shared" si="376"/>
        <v>0.40115221346270469</v>
      </c>
      <c r="AU313" s="105">
        <v>3515</v>
      </c>
      <c r="AV313" s="105">
        <v>4711</v>
      </c>
      <c r="AW313" s="105">
        <v>3501</v>
      </c>
      <c r="AX313" s="100">
        <v>173</v>
      </c>
      <c r="AY313" s="106">
        <v>3617</v>
      </c>
      <c r="AZ313" s="106">
        <v>252</v>
      </c>
      <c r="BA313" s="106">
        <v>1465</v>
      </c>
      <c r="BB313" s="106">
        <v>1829</v>
      </c>
      <c r="BC313" s="106">
        <v>71</v>
      </c>
      <c r="BD313" s="107">
        <v>303</v>
      </c>
      <c r="BE313" s="108">
        <v>428</v>
      </c>
      <c r="BF313" s="82">
        <f t="shared" si="377"/>
        <v>7.1979434447300775E-2</v>
      </c>
      <c r="BG313" s="82">
        <f t="shared" si="378"/>
        <v>0.31097431543196774</v>
      </c>
      <c r="BH313" s="83">
        <f t="shared" si="379"/>
        <v>0.27654131491430034</v>
      </c>
      <c r="BI313" s="83">
        <f t="shared" si="380"/>
        <v>0.3636032093362509</v>
      </c>
      <c r="BJ313" s="83">
        <f t="shared" si="381"/>
        <v>0.43413940256045519</v>
      </c>
      <c r="BK313" s="2">
        <v>3821</v>
      </c>
      <c r="BL313" s="2">
        <v>4971</v>
      </c>
      <c r="BM313" s="2">
        <v>3481</v>
      </c>
      <c r="BN313" s="2">
        <v>2307</v>
      </c>
      <c r="BO313" s="2">
        <v>1108</v>
      </c>
      <c r="BP313" s="2">
        <v>1158</v>
      </c>
      <c r="BQ313" s="109">
        <v>82</v>
      </c>
      <c r="BR313" s="109">
        <v>236</v>
      </c>
      <c r="BS313" s="110">
        <v>177</v>
      </c>
      <c r="BT313" s="109">
        <v>1361</v>
      </c>
      <c r="BU313" s="109">
        <v>2984</v>
      </c>
      <c r="BV313" s="109">
        <v>2985</v>
      </c>
      <c r="BW313" s="109">
        <v>68</v>
      </c>
      <c r="BX313" s="84">
        <f t="shared" si="385"/>
        <v>7398</v>
      </c>
      <c r="BY313" s="111">
        <v>310</v>
      </c>
      <c r="BZ313" s="109">
        <v>363</v>
      </c>
      <c r="CA313" s="109">
        <v>69</v>
      </c>
      <c r="CB313" s="2">
        <v>800</v>
      </c>
      <c r="CC313" s="112">
        <f t="shared" si="386"/>
        <v>0.35618947919392829</v>
      </c>
      <c r="CD313" s="112">
        <f t="shared" si="387"/>
        <v>0.60028163347415009</v>
      </c>
      <c r="CE313" s="112">
        <f t="shared" si="388"/>
        <v>0.56766886661777882</v>
      </c>
      <c r="CF313" s="112">
        <f t="shared" si="389"/>
        <v>0.66327496450544254</v>
      </c>
      <c r="CG313" s="112">
        <f t="shared" si="390"/>
        <v>0.75323182993392701</v>
      </c>
      <c r="CH313" s="87">
        <f t="shared" si="391"/>
        <v>859</v>
      </c>
      <c r="CI313" s="31">
        <f t="shared" si="392"/>
        <v>804</v>
      </c>
      <c r="CJ313" s="31">
        <f t="shared" si="393"/>
        <v>3</v>
      </c>
      <c r="CK313" s="31">
        <f t="shared" si="394"/>
        <v>6</v>
      </c>
      <c r="CL313" s="31">
        <f t="shared" si="395"/>
        <v>9</v>
      </c>
      <c r="CM313" s="113">
        <f t="shared" si="396"/>
        <v>107</v>
      </c>
      <c r="CN313" s="31">
        <f t="shared" si="397"/>
        <v>25</v>
      </c>
      <c r="CO313" s="31">
        <f t="shared" si="398"/>
        <v>41</v>
      </c>
      <c r="CP313" s="31">
        <f t="shared" si="399"/>
        <v>33</v>
      </c>
      <c r="CQ313" s="31">
        <f t="shared" si="400"/>
        <v>8</v>
      </c>
      <c r="CR313" s="32">
        <v>1</v>
      </c>
      <c r="CS313" s="32">
        <v>3</v>
      </c>
      <c r="CT313" s="32">
        <v>6</v>
      </c>
      <c r="CU313" s="88">
        <f t="shared" si="384"/>
        <v>72</v>
      </c>
      <c r="CV313" s="32">
        <v>20</v>
      </c>
      <c r="CW313" s="32">
        <v>26</v>
      </c>
      <c r="CX313" s="32">
        <v>18</v>
      </c>
      <c r="CY313" s="32">
        <v>8</v>
      </c>
      <c r="CZ313" s="32">
        <v>2</v>
      </c>
      <c r="DA313" s="32">
        <v>3</v>
      </c>
      <c r="DB313" s="32">
        <v>3</v>
      </c>
      <c r="DC313" s="88">
        <f t="shared" si="401"/>
        <v>35</v>
      </c>
      <c r="DD313" s="32">
        <v>5</v>
      </c>
      <c r="DE313" s="32">
        <v>15</v>
      </c>
      <c r="DF313" s="32">
        <v>15</v>
      </c>
      <c r="DG313" s="32">
        <v>0</v>
      </c>
      <c r="DH313" s="32">
        <v>7</v>
      </c>
      <c r="DI313" s="32">
        <v>55</v>
      </c>
      <c r="DJ313" s="32">
        <v>36</v>
      </c>
      <c r="DK313" s="88">
        <f t="shared" si="402"/>
        <v>1773</v>
      </c>
      <c r="DL313" s="32">
        <v>273</v>
      </c>
      <c r="DM313" s="32">
        <v>754</v>
      </c>
      <c r="DN313" s="32">
        <v>725</v>
      </c>
      <c r="DO313" s="32">
        <v>21</v>
      </c>
      <c r="DP313" s="32">
        <v>51</v>
      </c>
      <c r="DQ313" s="32">
        <v>119</v>
      </c>
      <c r="DR313" s="32">
        <v>82</v>
      </c>
      <c r="DS313" s="88">
        <f t="shared" si="403"/>
        <v>4651</v>
      </c>
      <c r="DT313" s="32">
        <v>792</v>
      </c>
      <c r="DU313" s="32">
        <v>1821</v>
      </c>
      <c r="DV313" s="32">
        <v>1996</v>
      </c>
      <c r="DW313" s="32">
        <v>42</v>
      </c>
      <c r="DX313" s="32">
        <v>2</v>
      </c>
      <c r="DY313" s="32">
        <v>1</v>
      </c>
      <c r="DZ313" s="32">
        <v>6</v>
      </c>
      <c r="EA313" s="88">
        <f t="shared" si="404"/>
        <v>267</v>
      </c>
      <c r="EB313" s="32">
        <v>99</v>
      </c>
      <c r="EC313" s="32">
        <v>93</v>
      </c>
      <c r="ED313" s="32">
        <v>74</v>
      </c>
      <c r="EE313" s="32">
        <v>1</v>
      </c>
      <c r="EF313" s="32">
        <v>2</v>
      </c>
      <c r="EG313" s="32">
        <v>5</v>
      </c>
      <c r="EH313" s="32">
        <v>6</v>
      </c>
      <c r="EI313" s="88">
        <f t="shared" si="405"/>
        <v>23</v>
      </c>
      <c r="EJ313" s="32">
        <v>15</v>
      </c>
      <c r="EK313" s="32">
        <v>7</v>
      </c>
      <c r="EL313" s="32">
        <v>1</v>
      </c>
      <c r="EM313" s="32">
        <v>0</v>
      </c>
      <c r="EN313" s="32">
        <v>1</v>
      </c>
      <c r="EO313" s="32">
        <v>20</v>
      </c>
      <c r="EP313" s="32">
        <v>14</v>
      </c>
      <c r="EQ313" s="88">
        <f t="shared" si="406"/>
        <v>363</v>
      </c>
      <c r="ER313" s="32">
        <v>123</v>
      </c>
      <c r="ES313" s="32">
        <v>151</v>
      </c>
      <c r="ET313" s="32">
        <v>88</v>
      </c>
      <c r="EU313" s="32">
        <v>1</v>
      </c>
      <c r="EV313" s="32">
        <v>16</v>
      </c>
      <c r="EW313" s="32">
        <v>21</v>
      </c>
      <c r="EX313" s="32">
        <v>24</v>
      </c>
      <c r="EY313" s="88">
        <f t="shared" si="407"/>
        <v>220</v>
      </c>
      <c r="EZ313" s="32">
        <v>34</v>
      </c>
      <c r="FA313" s="32">
        <v>117</v>
      </c>
      <c r="FB313" s="32">
        <v>68</v>
      </c>
      <c r="FC313" s="32">
        <v>1</v>
      </c>
      <c r="FG313" s="88">
        <f t="shared" si="408"/>
        <v>0</v>
      </c>
      <c r="FO313" s="88">
        <f t="shared" si="409"/>
        <v>0</v>
      </c>
      <c r="FW313" s="110">
        <f t="shared" si="410"/>
        <v>0</v>
      </c>
      <c r="GB313" s="110">
        <f t="shared" si="411"/>
        <v>16</v>
      </c>
      <c r="GC313" s="110">
        <f t="shared" si="412"/>
        <v>21</v>
      </c>
      <c r="GD313" s="110">
        <f t="shared" si="413"/>
        <v>24</v>
      </c>
      <c r="GE313" s="110">
        <f t="shared" si="414"/>
        <v>220</v>
      </c>
      <c r="GF313" s="110">
        <f t="shared" si="415"/>
        <v>34</v>
      </c>
      <c r="GG313" s="110">
        <f t="shared" si="416"/>
        <v>117</v>
      </c>
      <c r="GH313" s="110">
        <f t="shared" si="417"/>
        <v>68</v>
      </c>
      <c r="GI313" s="110">
        <f t="shared" si="418"/>
        <v>1</v>
      </c>
      <c r="GJ313" s="114">
        <f t="shared" si="382"/>
        <v>0.74082591108766027</v>
      </c>
      <c r="GK313" s="90">
        <f t="shared" si="383"/>
        <v>1.0453414431849599</v>
      </c>
      <c r="GL313" s="92" t="s">
        <v>1358</v>
      </c>
      <c r="GM313" s="2" t="s">
        <v>1359</v>
      </c>
      <c r="GN313" s="92" t="s">
        <v>1360</v>
      </c>
      <c r="GO313" s="2" t="s">
        <v>1361</v>
      </c>
      <c r="GP313" s="92" t="s">
        <v>1362</v>
      </c>
      <c r="GQ313" s="2" t="s">
        <v>1363</v>
      </c>
      <c r="GR313" s="115">
        <v>5088</v>
      </c>
      <c r="GS313" s="31">
        <f t="shared" si="419"/>
        <v>60</v>
      </c>
      <c r="GT313" s="31">
        <f t="shared" si="420"/>
        <v>124</v>
      </c>
      <c r="GU313" s="31">
        <f t="shared" si="421"/>
        <v>175</v>
      </c>
      <c r="GV313" s="31">
        <f t="shared" si="422"/>
        <v>6691</v>
      </c>
      <c r="GW313" s="31">
        <f t="shared" si="423"/>
        <v>2859</v>
      </c>
      <c r="GX313" s="31">
        <f t="shared" si="424"/>
        <v>5527</v>
      </c>
    </row>
    <row r="314" spans="1:206" ht="15.75" hidden="1" customHeight="1" x14ac:dyDescent="0.25">
      <c r="A314" s="22" t="s">
        <v>1112</v>
      </c>
      <c r="B314" s="2" t="s">
        <v>295</v>
      </c>
      <c r="C314" s="116" t="s">
        <v>296</v>
      </c>
      <c r="D314" s="35" t="s">
        <v>295</v>
      </c>
      <c r="E314" s="117">
        <v>67</v>
      </c>
      <c r="F314" s="117">
        <v>192</v>
      </c>
      <c r="G314" s="117">
        <v>306</v>
      </c>
      <c r="H314" s="117">
        <v>565</v>
      </c>
      <c r="I314" s="95">
        <v>38</v>
      </c>
      <c r="J314" s="118">
        <v>89</v>
      </c>
      <c r="K314" s="118">
        <v>193</v>
      </c>
      <c r="L314" s="118">
        <v>307</v>
      </c>
      <c r="M314" s="118">
        <v>589</v>
      </c>
      <c r="N314" s="119">
        <v>81</v>
      </c>
      <c r="O314" s="119">
        <v>18</v>
      </c>
      <c r="P314" s="120">
        <v>339</v>
      </c>
      <c r="Q314" s="120">
        <v>396</v>
      </c>
      <c r="R314" s="120">
        <v>328</v>
      </c>
      <c r="S314" s="70">
        <f t="shared" si="365"/>
        <v>0.26253687315634217</v>
      </c>
      <c r="T314" s="70">
        <f t="shared" si="366"/>
        <v>0.48737373737373735</v>
      </c>
      <c r="U314" s="70">
        <f t="shared" si="367"/>
        <v>0.47789275634995299</v>
      </c>
      <c r="V314" s="70">
        <f t="shared" si="368"/>
        <v>0.57872928176795579</v>
      </c>
      <c r="W314" s="70">
        <f t="shared" si="369"/>
        <v>0.68902439024390238</v>
      </c>
      <c r="X314" s="121">
        <v>418</v>
      </c>
      <c r="Y314" s="121">
        <v>339</v>
      </c>
      <c r="Z314" s="121">
        <v>396</v>
      </c>
      <c r="AA314" s="121">
        <v>328</v>
      </c>
      <c r="AB314" s="121">
        <v>110</v>
      </c>
      <c r="AC314" s="121">
        <v>100</v>
      </c>
      <c r="AD314" s="17">
        <v>19</v>
      </c>
      <c r="AE314" s="17">
        <v>39</v>
      </c>
      <c r="AF314" s="100">
        <v>42</v>
      </c>
      <c r="AG314" s="101">
        <v>82</v>
      </c>
      <c r="AH314" s="101">
        <v>214</v>
      </c>
      <c r="AI314" s="101">
        <v>295</v>
      </c>
      <c r="AJ314" s="101">
        <v>15</v>
      </c>
      <c r="AK314" s="101">
        <f t="shared" si="370"/>
        <v>606</v>
      </c>
      <c r="AL314" s="101">
        <f t="shared" si="371"/>
        <v>65</v>
      </c>
      <c r="AM314" s="101">
        <v>80</v>
      </c>
      <c r="AN314" s="102">
        <v>12</v>
      </c>
      <c r="AO314" s="103">
        <v>27</v>
      </c>
      <c r="AP314" s="74">
        <f t="shared" si="372"/>
        <v>0.24188790560471976</v>
      </c>
      <c r="AQ314" s="74">
        <f t="shared" si="373"/>
        <v>0.54040404040404044</v>
      </c>
      <c r="AR314" s="104">
        <f t="shared" si="374"/>
        <v>0.49482596425211667</v>
      </c>
      <c r="AS314" s="104">
        <f t="shared" si="375"/>
        <v>0.61325966850828728</v>
      </c>
      <c r="AT314" s="104">
        <f t="shared" si="376"/>
        <v>0.70121951219512191</v>
      </c>
      <c r="AU314" s="105">
        <v>305</v>
      </c>
      <c r="AV314" s="105">
        <v>408</v>
      </c>
      <c r="AW314" s="105">
        <v>326</v>
      </c>
      <c r="AX314" s="100">
        <v>41</v>
      </c>
      <c r="AY314" s="106">
        <v>630</v>
      </c>
      <c r="AZ314" s="106">
        <v>86</v>
      </c>
      <c r="BA314" s="106">
        <v>221</v>
      </c>
      <c r="BB314" s="106">
        <v>300</v>
      </c>
      <c r="BC314" s="106">
        <v>23</v>
      </c>
      <c r="BD314" s="107">
        <v>58</v>
      </c>
      <c r="BE314" s="108">
        <v>5</v>
      </c>
      <c r="BF314" s="82">
        <f t="shared" si="377"/>
        <v>0.26380368098159507</v>
      </c>
      <c r="BG314" s="82">
        <f t="shared" si="378"/>
        <v>0.54166666666666663</v>
      </c>
      <c r="BH314" s="83">
        <f t="shared" si="379"/>
        <v>0.52839268527430217</v>
      </c>
      <c r="BI314" s="83">
        <f t="shared" si="380"/>
        <v>0.64936886395511917</v>
      </c>
      <c r="BJ314" s="83">
        <f t="shared" si="381"/>
        <v>0.79344262295081969</v>
      </c>
      <c r="BK314" s="2">
        <v>322</v>
      </c>
      <c r="BL314" s="2">
        <v>469</v>
      </c>
      <c r="BM314" s="2">
        <v>315</v>
      </c>
      <c r="BN314" s="2">
        <v>205</v>
      </c>
      <c r="BO314" s="2">
        <v>127</v>
      </c>
      <c r="BP314" s="2">
        <v>74</v>
      </c>
      <c r="BQ314" s="109">
        <v>20</v>
      </c>
      <c r="BR314" s="109">
        <v>48</v>
      </c>
      <c r="BS314" s="110">
        <v>55</v>
      </c>
      <c r="BT314" s="109">
        <v>86</v>
      </c>
      <c r="BU314" s="109">
        <v>264</v>
      </c>
      <c r="BV314" s="109">
        <v>331</v>
      </c>
      <c r="BW314" s="109">
        <v>18</v>
      </c>
      <c r="BX314" s="84">
        <f t="shared" si="385"/>
        <v>699</v>
      </c>
      <c r="BY314" s="111">
        <v>13</v>
      </c>
      <c r="BZ314" s="109">
        <v>74</v>
      </c>
      <c r="CA314" s="109">
        <v>18</v>
      </c>
      <c r="CB314" s="2">
        <v>24</v>
      </c>
      <c r="CC314" s="112">
        <f t="shared" si="386"/>
        <v>0.26708074534161491</v>
      </c>
      <c r="CD314" s="112">
        <f t="shared" si="387"/>
        <v>0.56289978678038377</v>
      </c>
      <c r="CE314" s="112">
        <f t="shared" si="388"/>
        <v>0.5488245931283906</v>
      </c>
      <c r="CF314" s="112">
        <f t="shared" si="389"/>
        <v>0.66454081632653061</v>
      </c>
      <c r="CG314" s="112">
        <f t="shared" si="390"/>
        <v>0.81587301587301586</v>
      </c>
      <c r="CH314" s="87">
        <f t="shared" si="391"/>
        <v>58</v>
      </c>
      <c r="CI314" s="31">
        <f t="shared" si="392"/>
        <v>87</v>
      </c>
      <c r="CJ314" s="31">
        <f t="shared" si="393"/>
        <v>0</v>
      </c>
      <c r="CK314" s="31">
        <f t="shared" si="394"/>
        <v>0</v>
      </c>
      <c r="CL314" s="31">
        <f t="shared" si="395"/>
        <v>0</v>
      </c>
      <c r="CM314" s="113">
        <f t="shared" si="396"/>
        <v>0</v>
      </c>
      <c r="CN314" s="31">
        <f t="shared" si="397"/>
        <v>0</v>
      </c>
      <c r="CO314" s="31">
        <f t="shared" si="398"/>
        <v>0</v>
      </c>
      <c r="CP314" s="31">
        <f t="shared" si="399"/>
        <v>0</v>
      </c>
      <c r="CQ314" s="31">
        <f t="shared" si="400"/>
        <v>0</v>
      </c>
      <c r="CU314" s="88">
        <f t="shared" si="384"/>
        <v>0</v>
      </c>
      <c r="DC314" s="88">
        <f t="shared" si="401"/>
        <v>0</v>
      </c>
      <c r="DH314" s="32">
        <v>5</v>
      </c>
      <c r="DI314" s="32">
        <v>24</v>
      </c>
      <c r="DJ314" s="32">
        <v>25</v>
      </c>
      <c r="DK314" s="88">
        <f t="shared" si="402"/>
        <v>367</v>
      </c>
      <c r="DL314" s="32">
        <v>69</v>
      </c>
      <c r="DM314" s="32">
        <v>153</v>
      </c>
      <c r="DN314" s="32">
        <v>139</v>
      </c>
      <c r="DO314" s="32">
        <v>6</v>
      </c>
      <c r="DP314" s="32">
        <v>9</v>
      </c>
      <c r="DQ314" s="32">
        <v>12</v>
      </c>
      <c r="DR314" s="32">
        <v>12</v>
      </c>
      <c r="DS314" s="88">
        <f t="shared" si="403"/>
        <v>190</v>
      </c>
      <c r="DT314" s="32">
        <v>3</v>
      </c>
      <c r="DU314" s="32">
        <v>53</v>
      </c>
      <c r="DV314" s="32">
        <v>124</v>
      </c>
      <c r="DW314" s="32">
        <v>10</v>
      </c>
      <c r="DX314" s="32">
        <v>1</v>
      </c>
      <c r="DY314" s="32">
        <v>1</v>
      </c>
      <c r="DZ314" s="32">
        <v>1</v>
      </c>
      <c r="EA314" s="88">
        <f t="shared" si="404"/>
        <v>19</v>
      </c>
      <c r="EC314" s="32">
        <v>8</v>
      </c>
      <c r="ED314" s="32">
        <v>11</v>
      </c>
      <c r="EF314" s="32">
        <v>1</v>
      </c>
      <c r="EG314" s="32">
        <v>4</v>
      </c>
      <c r="EH314" s="32">
        <v>4</v>
      </c>
      <c r="EI314" s="88">
        <f t="shared" si="405"/>
        <v>30</v>
      </c>
      <c r="EJ314" s="32">
        <v>14</v>
      </c>
      <c r="EK314" s="32">
        <v>8</v>
      </c>
      <c r="EL314" s="32">
        <v>8</v>
      </c>
      <c r="EM314" s="32">
        <v>0</v>
      </c>
      <c r="EQ314" s="88">
        <f t="shared" si="406"/>
        <v>0</v>
      </c>
      <c r="EV314" s="32">
        <v>4</v>
      </c>
      <c r="EW314" s="32">
        <v>7</v>
      </c>
      <c r="EX314" s="32">
        <v>13</v>
      </c>
      <c r="EY314" s="88">
        <f t="shared" si="407"/>
        <v>93</v>
      </c>
      <c r="EZ314" s="32">
        <v>0</v>
      </c>
      <c r="FA314" s="32">
        <v>42</v>
      </c>
      <c r="FB314" s="32">
        <v>49</v>
      </c>
      <c r="FC314" s="32">
        <v>2</v>
      </c>
      <c r="FG314" s="88">
        <f t="shared" si="408"/>
        <v>0</v>
      </c>
      <c r="FO314" s="88">
        <f t="shared" si="409"/>
        <v>0</v>
      </c>
      <c r="FW314" s="110">
        <f t="shared" si="410"/>
        <v>0</v>
      </c>
      <c r="GB314" s="110">
        <f t="shared" si="411"/>
        <v>4</v>
      </c>
      <c r="GC314" s="110">
        <f t="shared" si="412"/>
        <v>7</v>
      </c>
      <c r="GD314" s="110">
        <f t="shared" si="413"/>
        <v>13</v>
      </c>
      <c r="GE314" s="110">
        <f t="shared" si="414"/>
        <v>93</v>
      </c>
      <c r="GF314" s="110">
        <f t="shared" si="415"/>
        <v>0</v>
      </c>
      <c r="GG314" s="110">
        <f t="shared" si="416"/>
        <v>42</v>
      </c>
      <c r="GH314" s="110">
        <f t="shared" si="417"/>
        <v>49</v>
      </c>
      <c r="GI314" s="110">
        <f t="shared" si="418"/>
        <v>2</v>
      </c>
      <c r="GJ314" s="114">
        <f t="shared" si="382"/>
        <v>0.18409889029358065</v>
      </c>
      <c r="GK314" s="90">
        <f t="shared" si="383"/>
        <v>0.10952380952380952</v>
      </c>
      <c r="GL314" s="2" t="s">
        <v>1772</v>
      </c>
      <c r="GM314" s="2" t="s">
        <v>1533</v>
      </c>
      <c r="GN314" s="92" t="s">
        <v>1796</v>
      </c>
      <c r="GO314" s="2" t="s">
        <v>1897</v>
      </c>
      <c r="GP314" s="2" t="s">
        <v>1947</v>
      </c>
      <c r="GQ314" s="2" t="s">
        <v>1524</v>
      </c>
      <c r="GR314" s="115">
        <v>468</v>
      </c>
      <c r="GS314" s="31">
        <f t="shared" si="419"/>
        <v>15</v>
      </c>
      <c r="GT314" s="31">
        <f t="shared" si="420"/>
        <v>38</v>
      </c>
      <c r="GU314" s="31">
        <f t="shared" si="421"/>
        <v>37</v>
      </c>
      <c r="GV314" s="31">
        <f t="shared" si="422"/>
        <v>576</v>
      </c>
      <c r="GW314" s="31">
        <f t="shared" si="423"/>
        <v>290</v>
      </c>
      <c r="GX314" s="31">
        <f t="shared" si="424"/>
        <v>504</v>
      </c>
    </row>
    <row r="315" spans="1:206" ht="15.75" hidden="1" customHeight="1" x14ac:dyDescent="0.25">
      <c r="A315" s="22" t="s">
        <v>1112</v>
      </c>
      <c r="B315" s="2" t="s">
        <v>295</v>
      </c>
      <c r="C315" s="116" t="s">
        <v>297</v>
      </c>
      <c r="D315" s="35" t="s">
        <v>295</v>
      </c>
      <c r="E315" s="117">
        <v>17</v>
      </c>
      <c r="F315" s="117">
        <v>79</v>
      </c>
      <c r="G315" s="117">
        <v>59</v>
      </c>
      <c r="H315" s="117">
        <v>155</v>
      </c>
      <c r="I315" s="95">
        <v>10</v>
      </c>
      <c r="J315" s="118">
        <v>11</v>
      </c>
      <c r="K315" s="118">
        <v>56</v>
      </c>
      <c r="L315" s="118">
        <v>78</v>
      </c>
      <c r="M315" s="118">
        <v>145</v>
      </c>
      <c r="N315" s="119">
        <v>13</v>
      </c>
      <c r="O315" s="119">
        <v>22</v>
      </c>
      <c r="P315" s="120">
        <v>136</v>
      </c>
      <c r="Q315" s="120">
        <v>184</v>
      </c>
      <c r="R315" s="120">
        <v>137</v>
      </c>
      <c r="S315" s="70">
        <f t="shared" si="365"/>
        <v>8.0882352941176475E-2</v>
      </c>
      <c r="T315" s="70">
        <f t="shared" si="366"/>
        <v>0.30434782608695654</v>
      </c>
      <c r="U315" s="70">
        <f t="shared" si="367"/>
        <v>0.28884026258205692</v>
      </c>
      <c r="V315" s="70">
        <f t="shared" si="368"/>
        <v>0.37694704049844235</v>
      </c>
      <c r="W315" s="70">
        <f t="shared" si="369"/>
        <v>0.47445255474452552</v>
      </c>
      <c r="X315" s="121">
        <v>170</v>
      </c>
      <c r="Y315" s="121">
        <v>136</v>
      </c>
      <c r="Z315" s="121">
        <v>184</v>
      </c>
      <c r="AA315" s="121">
        <v>137</v>
      </c>
      <c r="AB315" s="121">
        <v>42</v>
      </c>
      <c r="AC315" s="121">
        <v>41</v>
      </c>
      <c r="AD315" s="17">
        <v>6</v>
      </c>
      <c r="AE315" s="17">
        <v>9</v>
      </c>
      <c r="AF315" s="100">
        <v>10</v>
      </c>
      <c r="AG315" s="101">
        <v>11</v>
      </c>
      <c r="AH315" s="101">
        <v>57</v>
      </c>
      <c r="AI315" s="101">
        <v>83</v>
      </c>
      <c r="AJ315" s="101">
        <v>0</v>
      </c>
      <c r="AK315" s="101">
        <f t="shared" si="370"/>
        <v>151</v>
      </c>
      <c r="AL315" s="101">
        <f t="shared" si="371"/>
        <v>14</v>
      </c>
      <c r="AM315" s="101">
        <v>14</v>
      </c>
      <c r="AN315" s="102">
        <v>9</v>
      </c>
      <c r="AO315" s="103">
        <v>19</v>
      </c>
      <c r="AP315" s="74">
        <f t="shared" si="372"/>
        <v>8.0882352941176475E-2</v>
      </c>
      <c r="AQ315" s="74">
        <f t="shared" si="373"/>
        <v>0.30978260869565216</v>
      </c>
      <c r="AR315" s="104">
        <f t="shared" si="374"/>
        <v>0.29978118161925604</v>
      </c>
      <c r="AS315" s="104">
        <f t="shared" si="375"/>
        <v>0.3925233644859813</v>
      </c>
      <c r="AT315" s="104">
        <f t="shared" si="376"/>
        <v>0.5036496350364964</v>
      </c>
      <c r="AU315" s="105">
        <v>141</v>
      </c>
      <c r="AV315" s="105">
        <v>175</v>
      </c>
      <c r="AW315" s="105">
        <v>144</v>
      </c>
      <c r="AX315" s="100">
        <v>15</v>
      </c>
      <c r="AY315" s="106">
        <v>220</v>
      </c>
      <c r="AZ315" s="106">
        <v>24</v>
      </c>
      <c r="BA315" s="106">
        <v>99</v>
      </c>
      <c r="BB315" s="106">
        <v>94</v>
      </c>
      <c r="BC315" s="106">
        <v>3</v>
      </c>
      <c r="BD315" s="107">
        <v>18</v>
      </c>
      <c r="BE315" s="108">
        <v>11</v>
      </c>
      <c r="BF315" s="82">
        <f t="shared" si="377"/>
        <v>0.16666666666666666</v>
      </c>
      <c r="BG315" s="82">
        <f t="shared" si="378"/>
        <v>0.56571428571428573</v>
      </c>
      <c r="BH315" s="83">
        <f t="shared" si="379"/>
        <v>0.43260869565217391</v>
      </c>
      <c r="BI315" s="83">
        <f t="shared" si="380"/>
        <v>0.55379746835443033</v>
      </c>
      <c r="BJ315" s="83">
        <f t="shared" si="381"/>
        <v>0.53900709219858156</v>
      </c>
      <c r="BK315" s="2">
        <v>137</v>
      </c>
      <c r="BL315" s="2">
        <v>212</v>
      </c>
      <c r="BM315" s="2">
        <v>140</v>
      </c>
      <c r="BN315" s="2">
        <v>95</v>
      </c>
      <c r="BO315" s="2">
        <v>53</v>
      </c>
      <c r="BP315" s="2">
        <v>41</v>
      </c>
      <c r="BQ315" s="109">
        <v>8</v>
      </c>
      <c r="BR315" s="109">
        <v>15</v>
      </c>
      <c r="BS315" s="110">
        <v>15</v>
      </c>
      <c r="BT315" s="109">
        <v>27</v>
      </c>
      <c r="BU315" s="109">
        <v>93</v>
      </c>
      <c r="BV315" s="109">
        <v>121</v>
      </c>
      <c r="BW315" s="109">
        <v>5</v>
      </c>
      <c r="BX315" s="84">
        <f t="shared" si="385"/>
        <v>246</v>
      </c>
      <c r="BY315" s="111">
        <v>3</v>
      </c>
      <c r="BZ315" s="109">
        <v>27</v>
      </c>
      <c r="CA315" s="109">
        <v>5</v>
      </c>
      <c r="CB315" s="2">
        <v>8</v>
      </c>
      <c r="CC315" s="112">
        <f t="shared" si="386"/>
        <v>0.19708029197080293</v>
      </c>
      <c r="CD315" s="112">
        <f t="shared" si="387"/>
        <v>0.43867924528301888</v>
      </c>
      <c r="CE315" s="112">
        <f t="shared" si="388"/>
        <v>0.43762781186094069</v>
      </c>
      <c r="CF315" s="112">
        <f t="shared" si="389"/>
        <v>0.53125</v>
      </c>
      <c r="CG315" s="112">
        <f t="shared" si="390"/>
        <v>0.67142857142857137</v>
      </c>
      <c r="CH315" s="87">
        <f t="shared" si="391"/>
        <v>46</v>
      </c>
      <c r="CI315" s="31">
        <f t="shared" si="392"/>
        <v>64</v>
      </c>
      <c r="CJ315" s="31">
        <f t="shared" si="393"/>
        <v>0</v>
      </c>
      <c r="CK315" s="31">
        <f t="shared" si="394"/>
        <v>0</v>
      </c>
      <c r="CL315" s="31">
        <f t="shared" si="395"/>
        <v>0</v>
      </c>
      <c r="CM315" s="113">
        <f t="shared" si="396"/>
        <v>0</v>
      </c>
      <c r="CN315" s="31">
        <f t="shared" si="397"/>
        <v>0</v>
      </c>
      <c r="CO315" s="31">
        <f t="shared" si="398"/>
        <v>0</v>
      </c>
      <c r="CP315" s="31">
        <f t="shared" si="399"/>
        <v>0</v>
      </c>
      <c r="CQ315" s="31">
        <f t="shared" si="400"/>
        <v>0</v>
      </c>
      <c r="CU315" s="88">
        <f t="shared" si="384"/>
        <v>0</v>
      </c>
      <c r="DC315" s="88">
        <f t="shared" si="401"/>
        <v>0</v>
      </c>
      <c r="DH315" s="32">
        <v>1</v>
      </c>
      <c r="DI315" s="32">
        <v>4</v>
      </c>
      <c r="DJ315" s="32">
        <v>4</v>
      </c>
      <c r="DK315" s="88">
        <f t="shared" si="402"/>
        <v>88</v>
      </c>
      <c r="DL315" s="32">
        <v>11</v>
      </c>
      <c r="DM315" s="32">
        <v>42</v>
      </c>
      <c r="DN315" s="32">
        <v>33</v>
      </c>
      <c r="DO315" s="32">
        <v>2</v>
      </c>
      <c r="DP315" s="32">
        <v>5</v>
      </c>
      <c r="DQ315" s="32">
        <v>6</v>
      </c>
      <c r="DR315" s="32">
        <v>5</v>
      </c>
      <c r="DS315" s="88">
        <f t="shared" si="403"/>
        <v>109</v>
      </c>
      <c r="DT315" s="32">
        <v>1</v>
      </c>
      <c r="DU315" s="32">
        <v>36</v>
      </c>
      <c r="DV315" s="32">
        <v>70</v>
      </c>
      <c r="DW315" s="32">
        <v>2</v>
      </c>
      <c r="EA315" s="88">
        <f t="shared" si="404"/>
        <v>0</v>
      </c>
      <c r="EI315" s="88">
        <f t="shared" si="405"/>
        <v>0</v>
      </c>
      <c r="EN315" s="32">
        <v>2</v>
      </c>
      <c r="EO315" s="32">
        <v>5</v>
      </c>
      <c r="EP315" s="32">
        <v>6</v>
      </c>
      <c r="EQ315" s="88">
        <f t="shared" si="406"/>
        <v>49</v>
      </c>
      <c r="ER315" s="32">
        <v>15</v>
      </c>
      <c r="ES315" s="32">
        <v>15</v>
      </c>
      <c r="ET315" s="32">
        <v>18</v>
      </c>
      <c r="EU315" s="32">
        <v>1</v>
      </c>
      <c r="EY315" s="88">
        <f t="shared" si="407"/>
        <v>0</v>
      </c>
      <c r="FG315" s="88">
        <f t="shared" si="408"/>
        <v>0</v>
      </c>
      <c r="FO315" s="88">
        <f t="shared" si="409"/>
        <v>0</v>
      </c>
      <c r="FW315" s="110">
        <f t="shared" si="410"/>
        <v>0</v>
      </c>
      <c r="GB315" s="110">
        <f t="shared" si="411"/>
        <v>0</v>
      </c>
      <c r="GC315" s="110">
        <f t="shared" si="412"/>
        <v>0</v>
      </c>
      <c r="GD315" s="110">
        <f t="shared" si="413"/>
        <v>0</v>
      </c>
      <c r="GE315" s="110">
        <f t="shared" si="414"/>
        <v>0</v>
      </c>
      <c r="GF315" s="110">
        <f t="shared" si="415"/>
        <v>0</v>
      </c>
      <c r="GG315" s="110">
        <f t="shared" si="416"/>
        <v>0</v>
      </c>
      <c r="GH315" s="110">
        <f t="shared" si="417"/>
        <v>0</v>
      </c>
      <c r="GI315" s="110">
        <f t="shared" si="418"/>
        <v>0</v>
      </c>
      <c r="GJ315" s="114">
        <f t="shared" si="382"/>
        <v>0.4151648351648351</v>
      </c>
      <c r="GK315" s="90">
        <f t="shared" si="383"/>
        <v>0.11818181818181818</v>
      </c>
      <c r="GL315" s="92" t="s">
        <v>1758</v>
      </c>
      <c r="GM315" s="92" t="s">
        <v>2179</v>
      </c>
      <c r="GN315" s="2" t="s">
        <v>1851</v>
      </c>
      <c r="GO315" s="92" t="s">
        <v>1753</v>
      </c>
      <c r="GP315" s="92" t="s">
        <v>2137</v>
      </c>
      <c r="GQ315" s="2" t="s">
        <v>2230</v>
      </c>
      <c r="GR315" s="115">
        <v>199</v>
      </c>
      <c r="GS315" s="31">
        <f t="shared" si="419"/>
        <v>6</v>
      </c>
      <c r="GT315" s="31">
        <f t="shared" si="420"/>
        <v>9</v>
      </c>
      <c r="GU315" s="31">
        <f t="shared" si="421"/>
        <v>10</v>
      </c>
      <c r="GV315" s="31">
        <f t="shared" si="422"/>
        <v>197</v>
      </c>
      <c r="GW315" s="31">
        <f t="shared" si="423"/>
        <v>107</v>
      </c>
      <c r="GX315" s="31">
        <f t="shared" si="424"/>
        <v>185</v>
      </c>
    </row>
    <row r="316" spans="1:206" ht="15.75" hidden="1" customHeight="1" x14ac:dyDescent="0.25">
      <c r="A316" s="22" t="s">
        <v>1112</v>
      </c>
      <c r="B316" s="2" t="s">
        <v>295</v>
      </c>
      <c r="C316" s="116" t="s">
        <v>298</v>
      </c>
      <c r="D316" s="35" t="s">
        <v>295</v>
      </c>
      <c r="E316" s="117">
        <v>18</v>
      </c>
      <c r="F316" s="117">
        <v>83</v>
      </c>
      <c r="G316" s="117">
        <v>104</v>
      </c>
      <c r="H316" s="117">
        <v>205</v>
      </c>
      <c r="I316" s="95">
        <v>14</v>
      </c>
      <c r="J316" s="118">
        <v>22</v>
      </c>
      <c r="K316" s="118">
        <v>77</v>
      </c>
      <c r="L316" s="118">
        <v>119</v>
      </c>
      <c r="M316" s="118">
        <v>218</v>
      </c>
      <c r="N316" s="119">
        <v>22</v>
      </c>
      <c r="O316" s="119">
        <v>17</v>
      </c>
      <c r="P316" s="120">
        <v>170</v>
      </c>
      <c r="Q316" s="120">
        <v>248</v>
      </c>
      <c r="R316" s="120">
        <v>168</v>
      </c>
      <c r="S316" s="70">
        <f t="shared" si="365"/>
        <v>0.12941176470588237</v>
      </c>
      <c r="T316" s="70">
        <f t="shared" si="366"/>
        <v>0.31048387096774194</v>
      </c>
      <c r="U316" s="70">
        <f t="shared" si="367"/>
        <v>0.33447098976109213</v>
      </c>
      <c r="V316" s="70">
        <f t="shared" si="368"/>
        <v>0.41826923076923078</v>
      </c>
      <c r="W316" s="70">
        <f t="shared" si="369"/>
        <v>0.57738095238095233</v>
      </c>
      <c r="X316" s="121">
        <v>244</v>
      </c>
      <c r="Y316" s="121">
        <v>170</v>
      </c>
      <c r="Z316" s="121">
        <v>248</v>
      </c>
      <c r="AA316" s="121">
        <v>168</v>
      </c>
      <c r="AB316" s="121">
        <v>58</v>
      </c>
      <c r="AC316" s="121">
        <v>47</v>
      </c>
      <c r="AD316" s="17">
        <v>13</v>
      </c>
      <c r="AE316" s="17">
        <v>19</v>
      </c>
      <c r="AF316" s="100">
        <v>21</v>
      </c>
      <c r="AG316" s="101">
        <v>26</v>
      </c>
      <c r="AH316" s="101">
        <v>106</v>
      </c>
      <c r="AI316" s="101">
        <v>132</v>
      </c>
      <c r="AJ316" s="101">
        <v>1</v>
      </c>
      <c r="AK316" s="101">
        <f t="shared" si="370"/>
        <v>265</v>
      </c>
      <c r="AL316" s="101">
        <f t="shared" si="371"/>
        <v>23</v>
      </c>
      <c r="AM316" s="101">
        <v>24</v>
      </c>
      <c r="AN316" s="102">
        <v>6</v>
      </c>
      <c r="AO316" s="103">
        <v>25</v>
      </c>
      <c r="AP316" s="74">
        <f t="shared" si="372"/>
        <v>0.15294117647058825</v>
      </c>
      <c r="AQ316" s="74">
        <f t="shared" si="373"/>
        <v>0.42741935483870969</v>
      </c>
      <c r="AR316" s="104">
        <f t="shared" si="374"/>
        <v>0.4112627986348123</v>
      </c>
      <c r="AS316" s="104">
        <f t="shared" si="375"/>
        <v>0.51682692307692313</v>
      </c>
      <c r="AT316" s="104">
        <f t="shared" si="376"/>
        <v>0.64880952380952384</v>
      </c>
      <c r="AU316" s="105">
        <v>173</v>
      </c>
      <c r="AV316" s="105">
        <v>233</v>
      </c>
      <c r="AW316" s="105">
        <v>184</v>
      </c>
      <c r="AX316" s="100">
        <v>22</v>
      </c>
      <c r="AY316" s="106">
        <v>326</v>
      </c>
      <c r="AZ316" s="106">
        <v>31</v>
      </c>
      <c r="BA316" s="106">
        <v>127</v>
      </c>
      <c r="BB316" s="106">
        <v>166</v>
      </c>
      <c r="BC316" s="106">
        <v>2</v>
      </c>
      <c r="BD316" s="107">
        <v>31</v>
      </c>
      <c r="BE316" s="108">
        <v>13</v>
      </c>
      <c r="BF316" s="82">
        <f t="shared" si="377"/>
        <v>0.16847826086956522</v>
      </c>
      <c r="BG316" s="82">
        <f t="shared" si="378"/>
        <v>0.54506437768240346</v>
      </c>
      <c r="BH316" s="83">
        <f t="shared" si="379"/>
        <v>0.49661016949152542</v>
      </c>
      <c r="BI316" s="83">
        <f t="shared" si="380"/>
        <v>0.64532019704433496</v>
      </c>
      <c r="BJ316" s="83">
        <f t="shared" si="381"/>
        <v>0.78034682080924855</v>
      </c>
      <c r="BK316" s="2">
        <v>172</v>
      </c>
      <c r="BL316" s="2">
        <v>224</v>
      </c>
      <c r="BM316" s="2">
        <v>203</v>
      </c>
      <c r="BN316" s="2">
        <v>130</v>
      </c>
      <c r="BO316" s="2">
        <v>49</v>
      </c>
      <c r="BP316" s="2">
        <v>55</v>
      </c>
      <c r="BQ316" s="109">
        <v>13</v>
      </c>
      <c r="BR316" s="109">
        <v>24</v>
      </c>
      <c r="BS316" s="110">
        <v>26</v>
      </c>
      <c r="BT316" s="109">
        <v>30</v>
      </c>
      <c r="BU316" s="109">
        <v>142</v>
      </c>
      <c r="BV316" s="109">
        <v>163</v>
      </c>
      <c r="BW316" s="109">
        <v>1</v>
      </c>
      <c r="BX316" s="84">
        <f t="shared" si="385"/>
        <v>336</v>
      </c>
      <c r="BY316" s="111">
        <v>3</v>
      </c>
      <c r="BZ316" s="109">
        <v>37</v>
      </c>
      <c r="CA316" s="109">
        <v>1</v>
      </c>
      <c r="CB316" s="2">
        <v>16</v>
      </c>
      <c r="CC316" s="112">
        <f t="shared" si="386"/>
        <v>0.1744186046511628</v>
      </c>
      <c r="CD316" s="112">
        <f t="shared" si="387"/>
        <v>0.6339285714285714</v>
      </c>
      <c r="CE316" s="112">
        <f t="shared" si="388"/>
        <v>0.4974958263772955</v>
      </c>
      <c r="CF316" s="112">
        <f t="shared" si="389"/>
        <v>0.6276346604215457</v>
      </c>
      <c r="CG316" s="112">
        <f t="shared" si="390"/>
        <v>0.62068965517241381</v>
      </c>
      <c r="CH316" s="87">
        <f t="shared" si="391"/>
        <v>77</v>
      </c>
      <c r="CI316" s="31">
        <f t="shared" si="392"/>
        <v>73</v>
      </c>
      <c r="CJ316" s="31">
        <f t="shared" si="393"/>
        <v>0</v>
      </c>
      <c r="CK316" s="31">
        <f t="shared" si="394"/>
        <v>0</v>
      </c>
      <c r="CL316" s="31">
        <f t="shared" si="395"/>
        <v>0</v>
      </c>
      <c r="CM316" s="113">
        <f t="shared" si="396"/>
        <v>0</v>
      </c>
      <c r="CN316" s="31">
        <f t="shared" si="397"/>
        <v>0</v>
      </c>
      <c r="CO316" s="31">
        <f t="shared" si="398"/>
        <v>0</v>
      </c>
      <c r="CP316" s="31">
        <f t="shared" si="399"/>
        <v>0</v>
      </c>
      <c r="CQ316" s="31">
        <f t="shared" si="400"/>
        <v>0</v>
      </c>
      <c r="CU316" s="88">
        <f t="shared" si="384"/>
        <v>0</v>
      </c>
      <c r="DC316" s="88">
        <f t="shared" si="401"/>
        <v>0</v>
      </c>
      <c r="DH316" s="32">
        <v>1</v>
      </c>
      <c r="DI316" s="32">
        <v>4</v>
      </c>
      <c r="DJ316" s="32">
        <v>5</v>
      </c>
      <c r="DK316" s="88">
        <f t="shared" si="402"/>
        <v>52</v>
      </c>
      <c r="DL316" s="32">
        <v>10</v>
      </c>
      <c r="DM316" s="32">
        <v>26</v>
      </c>
      <c r="DN316" s="32">
        <v>16</v>
      </c>
      <c r="DO316" s="32">
        <v>0</v>
      </c>
      <c r="DP316" s="32">
        <v>7</v>
      </c>
      <c r="DQ316" s="32">
        <v>11</v>
      </c>
      <c r="DR316" s="32">
        <v>9</v>
      </c>
      <c r="DS316" s="88">
        <f t="shared" si="403"/>
        <v>173</v>
      </c>
      <c r="DT316" s="32">
        <v>16</v>
      </c>
      <c r="DU316" s="32">
        <v>54</v>
      </c>
      <c r="DV316" s="32">
        <v>102</v>
      </c>
      <c r="DW316" s="32">
        <v>1</v>
      </c>
      <c r="EA316" s="88">
        <f t="shared" si="404"/>
        <v>0</v>
      </c>
      <c r="EI316" s="88">
        <f t="shared" si="405"/>
        <v>0</v>
      </c>
      <c r="EQ316" s="88">
        <f t="shared" si="406"/>
        <v>0</v>
      </c>
      <c r="EV316" s="32">
        <v>5</v>
      </c>
      <c r="EW316" s="32">
        <v>9</v>
      </c>
      <c r="EX316" s="32">
        <v>12</v>
      </c>
      <c r="EY316" s="88">
        <f t="shared" si="407"/>
        <v>111</v>
      </c>
      <c r="EZ316" s="32">
        <v>4</v>
      </c>
      <c r="FA316" s="32">
        <v>62</v>
      </c>
      <c r="FB316" s="32">
        <v>45</v>
      </c>
      <c r="FC316" s="32">
        <v>0</v>
      </c>
      <c r="FG316" s="88">
        <f t="shared" si="408"/>
        <v>0</v>
      </c>
      <c r="FO316" s="88">
        <f t="shared" si="409"/>
        <v>0</v>
      </c>
      <c r="FW316" s="110">
        <f t="shared" si="410"/>
        <v>0</v>
      </c>
      <c r="GB316" s="110">
        <f t="shared" si="411"/>
        <v>5</v>
      </c>
      <c r="GC316" s="110">
        <f t="shared" si="412"/>
        <v>9</v>
      </c>
      <c r="GD316" s="110">
        <f t="shared" si="413"/>
        <v>12</v>
      </c>
      <c r="GE316" s="110">
        <f t="shared" si="414"/>
        <v>111</v>
      </c>
      <c r="GF316" s="110">
        <f t="shared" si="415"/>
        <v>4</v>
      </c>
      <c r="GG316" s="110">
        <f t="shared" si="416"/>
        <v>62</v>
      </c>
      <c r="GH316" s="110">
        <f t="shared" si="417"/>
        <v>45</v>
      </c>
      <c r="GI316" s="110">
        <f t="shared" si="418"/>
        <v>0</v>
      </c>
      <c r="GJ316" s="114">
        <f t="shared" si="382"/>
        <v>7.5008887308922995E-2</v>
      </c>
      <c r="GK316" s="90">
        <f t="shared" si="383"/>
        <v>3.0674846625766871E-2</v>
      </c>
      <c r="GL316" s="2" t="s">
        <v>1674</v>
      </c>
      <c r="GM316" s="2" t="s">
        <v>1637</v>
      </c>
      <c r="GN316" s="2" t="s">
        <v>1962</v>
      </c>
      <c r="GO316" s="92" t="s">
        <v>2128</v>
      </c>
      <c r="GP316" s="2" t="s">
        <v>2172</v>
      </c>
      <c r="GQ316" s="2" t="s">
        <v>1771</v>
      </c>
      <c r="GR316" s="115">
        <v>228</v>
      </c>
      <c r="GS316" s="31">
        <f t="shared" si="419"/>
        <v>8</v>
      </c>
      <c r="GT316" s="31">
        <f t="shared" si="420"/>
        <v>14</v>
      </c>
      <c r="GU316" s="31">
        <f t="shared" si="421"/>
        <v>15</v>
      </c>
      <c r="GV316" s="31">
        <f t="shared" si="422"/>
        <v>225</v>
      </c>
      <c r="GW316" s="31">
        <f t="shared" si="423"/>
        <v>119</v>
      </c>
      <c r="GX316" s="31">
        <f t="shared" si="424"/>
        <v>199</v>
      </c>
    </row>
    <row r="317" spans="1:206" ht="15.75" hidden="1" customHeight="1" x14ac:dyDescent="0.25">
      <c r="A317" s="22" t="s">
        <v>1112</v>
      </c>
      <c r="B317" s="2" t="s">
        <v>295</v>
      </c>
      <c r="C317" s="116" t="s">
        <v>299</v>
      </c>
      <c r="D317" s="35" t="s">
        <v>295</v>
      </c>
      <c r="E317" s="117">
        <v>7</v>
      </c>
      <c r="F317" s="117">
        <v>83</v>
      </c>
      <c r="G317" s="117">
        <v>94</v>
      </c>
      <c r="H317" s="117">
        <v>184</v>
      </c>
      <c r="I317" s="95">
        <v>15</v>
      </c>
      <c r="J317" s="118">
        <v>27</v>
      </c>
      <c r="K317" s="118">
        <v>91</v>
      </c>
      <c r="L317" s="118">
        <v>133</v>
      </c>
      <c r="M317" s="118">
        <v>251</v>
      </c>
      <c r="N317" s="119">
        <v>26</v>
      </c>
      <c r="O317" s="119">
        <v>21</v>
      </c>
      <c r="P317" s="120">
        <v>182</v>
      </c>
      <c r="Q317" s="120">
        <v>253</v>
      </c>
      <c r="R317" s="120">
        <v>177</v>
      </c>
      <c r="S317" s="70">
        <f t="shared" si="365"/>
        <v>0.14835164835164835</v>
      </c>
      <c r="T317" s="70">
        <f t="shared" si="366"/>
        <v>0.35968379446640314</v>
      </c>
      <c r="U317" s="70">
        <f t="shared" si="367"/>
        <v>0.36764705882352944</v>
      </c>
      <c r="V317" s="70">
        <f t="shared" si="368"/>
        <v>0.46046511627906977</v>
      </c>
      <c r="W317" s="70">
        <f t="shared" si="369"/>
        <v>0.60451977401129942</v>
      </c>
      <c r="X317" s="121">
        <v>254</v>
      </c>
      <c r="Y317" s="121">
        <v>182</v>
      </c>
      <c r="Z317" s="121">
        <v>253</v>
      </c>
      <c r="AA317" s="121">
        <v>177</v>
      </c>
      <c r="AB317" s="121">
        <v>63</v>
      </c>
      <c r="AC317" s="121">
        <v>75</v>
      </c>
      <c r="AD317" s="17">
        <v>9</v>
      </c>
      <c r="AE317" s="17">
        <v>13</v>
      </c>
      <c r="AF317" s="100">
        <v>15</v>
      </c>
      <c r="AG317" s="101">
        <v>36</v>
      </c>
      <c r="AH317" s="101">
        <v>84</v>
      </c>
      <c r="AI317" s="101">
        <v>124</v>
      </c>
      <c r="AJ317" s="101">
        <v>2</v>
      </c>
      <c r="AK317" s="101">
        <f t="shared" si="370"/>
        <v>246</v>
      </c>
      <c r="AL317" s="101">
        <f t="shared" si="371"/>
        <v>27</v>
      </c>
      <c r="AM317" s="101">
        <v>29</v>
      </c>
      <c r="AN317" s="102">
        <v>17</v>
      </c>
      <c r="AO317" s="103">
        <v>24</v>
      </c>
      <c r="AP317" s="74">
        <f t="shared" si="372"/>
        <v>0.19780219780219779</v>
      </c>
      <c r="AQ317" s="74">
        <f t="shared" si="373"/>
        <v>0.33201581027667987</v>
      </c>
      <c r="AR317" s="104">
        <f t="shared" si="374"/>
        <v>0.35457516339869283</v>
      </c>
      <c r="AS317" s="104">
        <f t="shared" si="375"/>
        <v>0.42093023255813955</v>
      </c>
      <c r="AT317" s="104">
        <f t="shared" si="376"/>
        <v>0.54802259887005644</v>
      </c>
      <c r="AU317" s="105">
        <v>185</v>
      </c>
      <c r="AV317" s="105">
        <v>243</v>
      </c>
      <c r="AW317" s="105">
        <v>212</v>
      </c>
      <c r="AX317" s="100">
        <v>22</v>
      </c>
      <c r="AY317" s="106">
        <v>322</v>
      </c>
      <c r="AZ317" s="106">
        <v>40</v>
      </c>
      <c r="BA317" s="106">
        <v>121</v>
      </c>
      <c r="BB317" s="106">
        <v>151</v>
      </c>
      <c r="BC317" s="106">
        <v>10</v>
      </c>
      <c r="BD317" s="107">
        <v>33</v>
      </c>
      <c r="BE317" s="108">
        <v>17</v>
      </c>
      <c r="BF317" s="82">
        <f t="shared" si="377"/>
        <v>0.18867924528301888</v>
      </c>
      <c r="BG317" s="82">
        <f t="shared" si="378"/>
        <v>0.49794238683127573</v>
      </c>
      <c r="BH317" s="83">
        <f t="shared" si="379"/>
        <v>0.43593749999999998</v>
      </c>
      <c r="BI317" s="83">
        <f t="shared" si="380"/>
        <v>0.55841121495327106</v>
      </c>
      <c r="BJ317" s="83">
        <f t="shared" si="381"/>
        <v>0.63783783783783787</v>
      </c>
      <c r="BK317" s="2">
        <v>150</v>
      </c>
      <c r="BL317" s="2">
        <v>273</v>
      </c>
      <c r="BM317" s="2">
        <v>231</v>
      </c>
      <c r="BN317" s="2">
        <v>156</v>
      </c>
      <c r="BO317" s="2">
        <v>52</v>
      </c>
      <c r="BP317" s="2">
        <v>61</v>
      </c>
      <c r="BQ317" s="109">
        <v>12</v>
      </c>
      <c r="BR317" s="109">
        <v>22</v>
      </c>
      <c r="BS317" s="110">
        <v>25</v>
      </c>
      <c r="BT317" s="109">
        <v>42</v>
      </c>
      <c r="BU317" s="109">
        <v>147</v>
      </c>
      <c r="BV317" s="109">
        <v>174</v>
      </c>
      <c r="BW317" s="109">
        <v>9</v>
      </c>
      <c r="BX317" s="84">
        <f t="shared" si="385"/>
        <v>372</v>
      </c>
      <c r="BY317" s="111">
        <v>10</v>
      </c>
      <c r="BZ317" s="109">
        <v>34</v>
      </c>
      <c r="CA317" s="109">
        <v>9</v>
      </c>
      <c r="CB317" s="2">
        <v>23</v>
      </c>
      <c r="CC317" s="112">
        <f t="shared" si="386"/>
        <v>0.28000000000000003</v>
      </c>
      <c r="CD317" s="112">
        <f t="shared" si="387"/>
        <v>0.53846153846153844</v>
      </c>
      <c r="CE317" s="112">
        <f t="shared" si="388"/>
        <v>0.50305810397553519</v>
      </c>
      <c r="CF317" s="112">
        <f t="shared" si="389"/>
        <v>0.56944444444444442</v>
      </c>
      <c r="CG317" s="112">
        <f t="shared" si="390"/>
        <v>0.60606060606060608</v>
      </c>
      <c r="CH317" s="87">
        <f t="shared" si="391"/>
        <v>91</v>
      </c>
      <c r="CI317" s="31">
        <f t="shared" si="392"/>
        <v>86</v>
      </c>
      <c r="CJ317" s="31">
        <f t="shared" si="393"/>
        <v>0</v>
      </c>
      <c r="CK317" s="31">
        <f t="shared" si="394"/>
        <v>0</v>
      </c>
      <c r="CL317" s="31">
        <f t="shared" si="395"/>
        <v>0</v>
      </c>
      <c r="CM317" s="113">
        <f t="shared" si="396"/>
        <v>0</v>
      </c>
      <c r="CN317" s="31">
        <f t="shared" si="397"/>
        <v>0</v>
      </c>
      <c r="CO317" s="31">
        <f t="shared" si="398"/>
        <v>0</v>
      </c>
      <c r="CP317" s="31">
        <f t="shared" si="399"/>
        <v>0</v>
      </c>
      <c r="CQ317" s="31">
        <f t="shared" si="400"/>
        <v>0</v>
      </c>
      <c r="CU317" s="88">
        <f t="shared" si="384"/>
        <v>0</v>
      </c>
      <c r="DC317" s="88">
        <f t="shared" si="401"/>
        <v>0</v>
      </c>
      <c r="DH317" s="32">
        <v>2</v>
      </c>
      <c r="DI317" s="32">
        <v>10</v>
      </c>
      <c r="DJ317" s="32">
        <v>11</v>
      </c>
      <c r="DK317" s="88">
        <f t="shared" si="402"/>
        <v>191</v>
      </c>
      <c r="DL317" s="32">
        <v>34</v>
      </c>
      <c r="DM317" s="32">
        <v>60</v>
      </c>
      <c r="DN317" s="32">
        <v>91</v>
      </c>
      <c r="DO317" s="32">
        <v>6</v>
      </c>
      <c r="DP317" s="32">
        <v>7</v>
      </c>
      <c r="DQ317" s="32">
        <v>8</v>
      </c>
      <c r="DR317" s="32">
        <v>7</v>
      </c>
      <c r="DS317" s="88">
        <f t="shared" si="403"/>
        <v>131</v>
      </c>
      <c r="DT317" s="32">
        <v>6</v>
      </c>
      <c r="DU317" s="32">
        <v>62</v>
      </c>
      <c r="DV317" s="32">
        <v>60</v>
      </c>
      <c r="DW317" s="32">
        <v>3</v>
      </c>
      <c r="EA317" s="88">
        <f t="shared" si="404"/>
        <v>0</v>
      </c>
      <c r="EI317" s="88">
        <f t="shared" si="405"/>
        <v>0</v>
      </c>
      <c r="EN317" s="32">
        <v>1</v>
      </c>
      <c r="EO317" s="32">
        <v>1</v>
      </c>
      <c r="EP317" s="32">
        <v>3</v>
      </c>
      <c r="EQ317" s="88">
        <f t="shared" si="406"/>
        <v>13</v>
      </c>
      <c r="ER317" s="32">
        <v>2</v>
      </c>
      <c r="ES317" s="32">
        <v>9</v>
      </c>
      <c r="ET317" s="32">
        <v>2</v>
      </c>
      <c r="EU317" s="32">
        <v>0</v>
      </c>
      <c r="EV317" s="32">
        <v>2</v>
      </c>
      <c r="EW317" s="32">
        <v>3</v>
      </c>
      <c r="EX317" s="32">
        <v>4</v>
      </c>
      <c r="EY317" s="88">
        <f t="shared" si="407"/>
        <v>37</v>
      </c>
      <c r="EZ317" s="32">
        <v>0</v>
      </c>
      <c r="FA317" s="32">
        <v>16</v>
      </c>
      <c r="FB317" s="32">
        <v>21</v>
      </c>
      <c r="FC317" s="32">
        <v>0</v>
      </c>
      <c r="FG317" s="88">
        <f t="shared" si="408"/>
        <v>0</v>
      </c>
      <c r="FO317" s="88">
        <f t="shared" si="409"/>
        <v>0</v>
      </c>
      <c r="FW317" s="110">
        <f t="shared" si="410"/>
        <v>0</v>
      </c>
      <c r="GB317" s="110">
        <f t="shared" si="411"/>
        <v>2</v>
      </c>
      <c r="GC317" s="110">
        <f t="shared" si="412"/>
        <v>3</v>
      </c>
      <c r="GD317" s="110">
        <f t="shared" si="413"/>
        <v>4</v>
      </c>
      <c r="GE317" s="110">
        <f t="shared" si="414"/>
        <v>37</v>
      </c>
      <c r="GF317" s="110">
        <f t="shared" si="415"/>
        <v>0</v>
      </c>
      <c r="GG317" s="110">
        <f t="shared" si="416"/>
        <v>16</v>
      </c>
      <c r="GH317" s="110">
        <f t="shared" si="417"/>
        <v>21</v>
      </c>
      <c r="GI317" s="110">
        <f t="shared" si="418"/>
        <v>0</v>
      </c>
      <c r="GJ317" s="114">
        <f t="shared" si="382"/>
        <v>2.5488530161427957E-3</v>
      </c>
      <c r="GK317" s="90">
        <f t="shared" si="383"/>
        <v>0.15527950310559005</v>
      </c>
      <c r="GL317" s="92" t="s">
        <v>1736</v>
      </c>
      <c r="GM317" s="92" t="s">
        <v>1999</v>
      </c>
      <c r="GN317" s="2" t="s">
        <v>1576</v>
      </c>
      <c r="GO317" s="2" t="s">
        <v>2180</v>
      </c>
      <c r="GP317" s="92" t="s">
        <v>2072</v>
      </c>
      <c r="GQ317" s="2" t="s">
        <v>2181</v>
      </c>
      <c r="GR317" s="115">
        <v>250</v>
      </c>
      <c r="GS317" s="31">
        <f t="shared" si="419"/>
        <v>9</v>
      </c>
      <c r="GT317" s="31">
        <f t="shared" si="420"/>
        <v>18</v>
      </c>
      <c r="GU317" s="31">
        <f t="shared" si="421"/>
        <v>18</v>
      </c>
      <c r="GV317" s="31">
        <f t="shared" si="422"/>
        <v>322</v>
      </c>
      <c r="GW317" s="31">
        <f t="shared" si="423"/>
        <v>160</v>
      </c>
      <c r="GX317" s="31">
        <f t="shared" si="424"/>
        <v>282</v>
      </c>
    </row>
    <row r="318" spans="1:206" ht="15.75" hidden="1" customHeight="1" x14ac:dyDescent="0.25">
      <c r="A318" s="22" t="s">
        <v>1112</v>
      </c>
      <c r="B318" s="2" t="s">
        <v>295</v>
      </c>
      <c r="C318" s="116" t="s">
        <v>300</v>
      </c>
      <c r="D318" s="35" t="s">
        <v>295</v>
      </c>
      <c r="E318" s="117">
        <v>14</v>
      </c>
      <c r="F318" s="117">
        <v>60</v>
      </c>
      <c r="G318" s="117">
        <v>88</v>
      </c>
      <c r="H318" s="117">
        <v>162</v>
      </c>
      <c r="I318" s="95">
        <v>12</v>
      </c>
      <c r="J318" s="118">
        <v>16</v>
      </c>
      <c r="K318" s="118">
        <v>57</v>
      </c>
      <c r="L318" s="118">
        <v>82</v>
      </c>
      <c r="M318" s="118">
        <v>155</v>
      </c>
      <c r="N318" s="119">
        <v>9</v>
      </c>
      <c r="O318" s="119">
        <v>14</v>
      </c>
      <c r="P318" s="120">
        <v>134</v>
      </c>
      <c r="Q318" s="120">
        <v>176</v>
      </c>
      <c r="R318" s="120">
        <v>156</v>
      </c>
      <c r="S318" s="70">
        <f t="shared" ref="S318:S381" si="425">J318/P318</f>
        <v>0.11940298507462686</v>
      </c>
      <c r="T318" s="70">
        <f t="shared" ref="T318:T381" si="426">K318/Q318</f>
        <v>0.32386363636363635</v>
      </c>
      <c r="U318" s="70">
        <f t="shared" ref="U318:U381" si="427">((J318+K318+L318)-N318)/(P318+Q318+R318)</f>
        <v>0.31330472103004292</v>
      </c>
      <c r="V318" s="70">
        <f t="shared" ref="V318:V381" si="428">((K318+L318)-N318)/(Q318+R318)</f>
        <v>0.39156626506024095</v>
      </c>
      <c r="W318" s="70">
        <f t="shared" ref="W318:W381" si="429">(L318-N318)/R318</f>
        <v>0.46794871794871795</v>
      </c>
      <c r="X318" s="121">
        <v>170</v>
      </c>
      <c r="Y318" s="121">
        <v>134</v>
      </c>
      <c r="Z318" s="121">
        <v>176</v>
      </c>
      <c r="AA318" s="121">
        <v>156</v>
      </c>
      <c r="AB318" s="121">
        <v>47</v>
      </c>
      <c r="AC318" s="121">
        <v>49</v>
      </c>
      <c r="AD318" s="17">
        <v>7</v>
      </c>
      <c r="AE318" s="17">
        <v>14</v>
      </c>
      <c r="AF318" s="100">
        <v>13</v>
      </c>
      <c r="AG318" s="101">
        <v>22</v>
      </c>
      <c r="AH318" s="101">
        <v>66</v>
      </c>
      <c r="AI318" s="101">
        <v>107</v>
      </c>
      <c r="AJ318" s="101">
        <v>1</v>
      </c>
      <c r="AK318" s="101">
        <f t="shared" ref="AK318:AK381" si="430">AG318+AH318+AI318+AJ318</f>
        <v>196</v>
      </c>
      <c r="AL318" s="101">
        <f t="shared" ref="AL318:AL381" si="431">AM318-AJ318</f>
        <v>13</v>
      </c>
      <c r="AM318" s="101">
        <v>14</v>
      </c>
      <c r="AN318" s="102">
        <v>14</v>
      </c>
      <c r="AO318" s="103">
        <v>20</v>
      </c>
      <c r="AP318" s="74">
        <f t="shared" ref="AP318:AP381" si="432">AG318/Y318</f>
        <v>0.16417910447761194</v>
      </c>
      <c r="AQ318" s="74">
        <f t="shared" ref="AQ318:AQ381" si="433">AH318/Z318</f>
        <v>0.375</v>
      </c>
      <c r="AR318" s="104">
        <f t="shared" ref="AR318:AR381" si="434">((AG318+AH318+AI318)-AL318)/(Y318+Z318+AA318)</f>
        <v>0.3905579399141631</v>
      </c>
      <c r="AS318" s="104">
        <f t="shared" ref="AS318:AS381" si="435">((AH318+AI318)-AL318)/(Z318+AA318)</f>
        <v>0.48192771084337349</v>
      </c>
      <c r="AT318" s="104">
        <f t="shared" ref="AT318:AT381" si="436">(AI318-AL318)/AA318</f>
        <v>0.60256410256410253</v>
      </c>
      <c r="AU318" s="105">
        <v>140</v>
      </c>
      <c r="AV318" s="105">
        <v>181</v>
      </c>
      <c r="AW318" s="105">
        <v>135</v>
      </c>
      <c r="AX318" s="100">
        <v>12</v>
      </c>
      <c r="AY318" s="106">
        <v>207</v>
      </c>
      <c r="AZ318" s="106">
        <v>21</v>
      </c>
      <c r="BA318" s="106">
        <v>86</v>
      </c>
      <c r="BB318" s="106">
        <v>100</v>
      </c>
      <c r="BC318" s="106">
        <v>0</v>
      </c>
      <c r="BD318" s="107">
        <v>21</v>
      </c>
      <c r="BE318" s="108">
        <v>11</v>
      </c>
      <c r="BF318" s="82">
        <f t="shared" ref="BF318:BF381" si="437">AZ318/AW318</f>
        <v>0.15555555555555556</v>
      </c>
      <c r="BG318" s="82">
        <f t="shared" ref="BG318:BG381" si="438">BA318/AV318</f>
        <v>0.47513812154696133</v>
      </c>
      <c r="BH318" s="83">
        <f t="shared" ref="BH318:BH381" si="439">((AZ318+BA318+BB318)-BD318)/(AW318+AV318+AU318)</f>
        <v>0.40789473684210525</v>
      </c>
      <c r="BI318" s="83">
        <f t="shared" ref="BI318:BI381" si="440">((BA318+BB318)-BD318)/(AV318+AU318)</f>
        <v>0.51401869158878499</v>
      </c>
      <c r="BJ318" s="83">
        <f t="shared" ref="BJ318:BJ381" si="441">(BB318-BD318)/AU318</f>
        <v>0.56428571428571428</v>
      </c>
      <c r="BK318" s="2">
        <v>149</v>
      </c>
      <c r="BL318" s="2">
        <v>198</v>
      </c>
      <c r="BM318" s="2">
        <v>121</v>
      </c>
      <c r="BN318" s="2">
        <v>85</v>
      </c>
      <c r="BO318" s="2">
        <v>48</v>
      </c>
      <c r="BP318" s="2">
        <v>42</v>
      </c>
      <c r="BQ318" s="109">
        <v>5</v>
      </c>
      <c r="BR318" s="109">
        <v>12</v>
      </c>
      <c r="BS318" s="110">
        <v>14</v>
      </c>
      <c r="BT318" s="109">
        <v>16</v>
      </c>
      <c r="BU318" s="109">
        <v>78</v>
      </c>
      <c r="BV318" s="109">
        <v>109</v>
      </c>
      <c r="BW318" s="109">
        <v>6</v>
      </c>
      <c r="BX318" s="84">
        <f t="shared" si="385"/>
        <v>209</v>
      </c>
      <c r="BY318" s="111">
        <v>5</v>
      </c>
      <c r="BZ318" s="109">
        <v>14</v>
      </c>
      <c r="CA318" s="109">
        <v>6</v>
      </c>
      <c r="CB318" s="2">
        <v>18</v>
      </c>
      <c r="CC318" s="112">
        <f t="shared" si="386"/>
        <v>0.10738255033557047</v>
      </c>
      <c r="CD318" s="112">
        <f t="shared" si="387"/>
        <v>0.39393939393939392</v>
      </c>
      <c r="CE318" s="112">
        <f t="shared" si="388"/>
        <v>0.40384615384615385</v>
      </c>
      <c r="CF318" s="112">
        <f t="shared" si="389"/>
        <v>0.54231974921630099</v>
      </c>
      <c r="CG318" s="112">
        <f t="shared" si="390"/>
        <v>0.78512396694214881</v>
      </c>
      <c r="CH318" s="87">
        <f t="shared" si="391"/>
        <v>26</v>
      </c>
      <c r="CI318" s="31">
        <f t="shared" si="392"/>
        <v>42</v>
      </c>
      <c r="CJ318" s="31">
        <f t="shared" si="393"/>
        <v>0</v>
      </c>
      <c r="CK318" s="31">
        <f t="shared" si="394"/>
        <v>0</v>
      </c>
      <c r="CL318" s="31">
        <f t="shared" si="395"/>
        <v>0</v>
      </c>
      <c r="CM318" s="113">
        <f t="shared" si="396"/>
        <v>0</v>
      </c>
      <c r="CN318" s="31">
        <f t="shared" si="397"/>
        <v>0</v>
      </c>
      <c r="CO318" s="31">
        <f t="shared" si="398"/>
        <v>0</v>
      </c>
      <c r="CP318" s="31">
        <f t="shared" si="399"/>
        <v>0</v>
      </c>
      <c r="CQ318" s="31">
        <f t="shared" si="400"/>
        <v>0</v>
      </c>
      <c r="CU318" s="88">
        <f t="shared" si="384"/>
        <v>0</v>
      </c>
      <c r="DC318" s="88">
        <f t="shared" si="401"/>
        <v>0</v>
      </c>
      <c r="DH318" s="32">
        <v>2</v>
      </c>
      <c r="DI318" s="32">
        <v>7</v>
      </c>
      <c r="DJ318" s="32">
        <v>9</v>
      </c>
      <c r="DK318" s="88">
        <f t="shared" si="402"/>
        <v>131</v>
      </c>
      <c r="DL318" s="32">
        <v>16</v>
      </c>
      <c r="DM318" s="32">
        <v>52</v>
      </c>
      <c r="DN318" s="32">
        <v>60</v>
      </c>
      <c r="DO318" s="32">
        <v>3</v>
      </c>
      <c r="DP318" s="32">
        <v>3</v>
      </c>
      <c r="DQ318" s="32">
        <v>5</v>
      </c>
      <c r="DR318" s="32">
        <v>5</v>
      </c>
      <c r="DS318" s="88">
        <f t="shared" si="403"/>
        <v>78</v>
      </c>
      <c r="DT318" s="32">
        <v>0</v>
      </c>
      <c r="DU318" s="32">
        <v>26</v>
      </c>
      <c r="DV318" s="32">
        <v>49</v>
      </c>
      <c r="DW318" s="32">
        <v>3</v>
      </c>
      <c r="EA318" s="88">
        <f t="shared" si="404"/>
        <v>0</v>
      </c>
      <c r="EI318" s="88">
        <f t="shared" si="405"/>
        <v>0</v>
      </c>
      <c r="EQ318" s="88">
        <f t="shared" si="406"/>
        <v>0</v>
      </c>
      <c r="EY318" s="88">
        <f t="shared" si="407"/>
        <v>0</v>
      </c>
      <c r="FG318" s="88">
        <f t="shared" si="408"/>
        <v>0</v>
      </c>
      <c r="FO318" s="88">
        <f t="shared" si="409"/>
        <v>0</v>
      </c>
      <c r="FW318" s="110">
        <f t="shared" si="410"/>
        <v>0</v>
      </c>
      <c r="GB318" s="110">
        <f t="shared" si="411"/>
        <v>0</v>
      </c>
      <c r="GC318" s="110">
        <f t="shared" si="412"/>
        <v>0</v>
      </c>
      <c r="GD318" s="110">
        <f t="shared" si="413"/>
        <v>0</v>
      </c>
      <c r="GE318" s="110">
        <f t="shared" si="414"/>
        <v>0</v>
      </c>
      <c r="GF318" s="110">
        <f t="shared" si="415"/>
        <v>0</v>
      </c>
      <c r="GG318" s="110">
        <f t="shared" si="416"/>
        <v>0</v>
      </c>
      <c r="GH318" s="110">
        <f t="shared" si="417"/>
        <v>0</v>
      </c>
      <c r="GI318" s="110">
        <f t="shared" si="418"/>
        <v>0</v>
      </c>
      <c r="GJ318" s="114">
        <f t="shared" ref="GJ318:GJ381" si="442">(CG318-W318)/W318</f>
        <v>0.67779916223253722</v>
      </c>
      <c r="GK318" s="90">
        <f t="shared" ref="GK318:GK381" si="443">(BX318-AY318)/AY318</f>
        <v>9.6618357487922701E-3</v>
      </c>
      <c r="GL318" s="92" t="s">
        <v>2187</v>
      </c>
      <c r="GM318" s="2" t="s">
        <v>2241</v>
      </c>
      <c r="GN318" s="2" t="s">
        <v>1885</v>
      </c>
      <c r="GO318" s="92" t="s">
        <v>1501</v>
      </c>
      <c r="GP318" s="2" t="s">
        <v>2060</v>
      </c>
      <c r="GQ318" s="2" t="s">
        <v>1379</v>
      </c>
      <c r="GR318" s="115">
        <v>193</v>
      </c>
      <c r="GS318" s="31">
        <f t="shared" si="419"/>
        <v>5</v>
      </c>
      <c r="GT318" s="31">
        <f t="shared" si="420"/>
        <v>14</v>
      </c>
      <c r="GU318" s="31">
        <f t="shared" si="421"/>
        <v>12</v>
      </c>
      <c r="GV318" s="31">
        <f t="shared" si="422"/>
        <v>209</v>
      </c>
      <c r="GW318" s="31">
        <f t="shared" si="423"/>
        <v>115</v>
      </c>
      <c r="GX318" s="31">
        <f t="shared" si="424"/>
        <v>193</v>
      </c>
    </row>
    <row r="319" spans="1:206" ht="15.75" hidden="1" customHeight="1" x14ac:dyDescent="0.25">
      <c r="A319" s="22" t="s">
        <v>1112</v>
      </c>
      <c r="B319" s="2" t="s">
        <v>295</v>
      </c>
      <c r="C319" s="116" t="s">
        <v>301</v>
      </c>
      <c r="D319" s="35" t="s">
        <v>295</v>
      </c>
      <c r="E319" s="117">
        <v>16</v>
      </c>
      <c r="F319" s="117">
        <v>73</v>
      </c>
      <c r="G319" s="117">
        <v>122</v>
      </c>
      <c r="H319" s="117">
        <v>211</v>
      </c>
      <c r="I319" s="95">
        <v>16</v>
      </c>
      <c r="J319" s="118">
        <v>15</v>
      </c>
      <c r="K319" s="118">
        <v>68</v>
      </c>
      <c r="L319" s="118">
        <v>157</v>
      </c>
      <c r="M319" s="118">
        <v>240</v>
      </c>
      <c r="N319" s="119">
        <v>17</v>
      </c>
      <c r="O319" s="119">
        <v>8</v>
      </c>
      <c r="P319" s="120">
        <v>204</v>
      </c>
      <c r="Q319" s="120">
        <v>282</v>
      </c>
      <c r="R319" s="120">
        <v>212</v>
      </c>
      <c r="S319" s="70">
        <f t="shared" si="425"/>
        <v>7.3529411764705885E-2</v>
      </c>
      <c r="T319" s="70">
        <f t="shared" si="426"/>
        <v>0.24113475177304963</v>
      </c>
      <c r="U319" s="70">
        <f t="shared" si="427"/>
        <v>0.31948424068767911</v>
      </c>
      <c r="V319" s="70">
        <f t="shared" si="428"/>
        <v>0.42105263157894735</v>
      </c>
      <c r="W319" s="70">
        <f t="shared" si="429"/>
        <v>0.660377358490566</v>
      </c>
      <c r="X319" s="121">
        <v>287</v>
      </c>
      <c r="Y319" s="121">
        <v>204</v>
      </c>
      <c r="Z319" s="121">
        <v>282</v>
      </c>
      <c r="AA319" s="121">
        <v>212</v>
      </c>
      <c r="AB319" s="121">
        <v>58</v>
      </c>
      <c r="AC319" s="121">
        <v>80</v>
      </c>
      <c r="AD319" s="17">
        <v>10</v>
      </c>
      <c r="AE319" s="17">
        <v>16</v>
      </c>
      <c r="AF319" s="100">
        <v>15</v>
      </c>
      <c r="AG319" s="101">
        <v>13</v>
      </c>
      <c r="AH319" s="101">
        <v>83</v>
      </c>
      <c r="AI319" s="101">
        <v>129</v>
      </c>
      <c r="AJ319" s="101">
        <v>6</v>
      </c>
      <c r="AK319" s="101">
        <f t="shared" si="430"/>
        <v>231</v>
      </c>
      <c r="AL319" s="101">
        <f t="shared" si="431"/>
        <v>20</v>
      </c>
      <c r="AM319" s="101">
        <v>26</v>
      </c>
      <c r="AN319" s="102">
        <v>7</v>
      </c>
      <c r="AO319" s="103">
        <v>20</v>
      </c>
      <c r="AP319" s="74">
        <f t="shared" si="432"/>
        <v>6.3725490196078427E-2</v>
      </c>
      <c r="AQ319" s="74">
        <f t="shared" si="433"/>
        <v>0.29432624113475175</v>
      </c>
      <c r="AR319" s="104">
        <f t="shared" si="434"/>
        <v>0.29369627507163326</v>
      </c>
      <c r="AS319" s="104">
        <f t="shared" si="435"/>
        <v>0.38866396761133604</v>
      </c>
      <c r="AT319" s="104">
        <f t="shared" si="436"/>
        <v>0.51415094339622647</v>
      </c>
      <c r="AU319" s="105">
        <v>217</v>
      </c>
      <c r="AV319" s="105">
        <v>284</v>
      </c>
      <c r="AW319" s="105">
        <v>208</v>
      </c>
      <c r="AX319" s="100">
        <v>18</v>
      </c>
      <c r="AY319" s="106">
        <v>249</v>
      </c>
      <c r="AZ319" s="106">
        <v>23</v>
      </c>
      <c r="BA319" s="106">
        <v>85</v>
      </c>
      <c r="BB319" s="106">
        <v>139</v>
      </c>
      <c r="BC319" s="106">
        <v>2</v>
      </c>
      <c r="BD319" s="107">
        <v>19</v>
      </c>
      <c r="BE319" s="108">
        <v>24</v>
      </c>
      <c r="BF319" s="82">
        <f t="shared" si="437"/>
        <v>0.11057692307692307</v>
      </c>
      <c r="BG319" s="82">
        <f t="shared" si="438"/>
        <v>0.29929577464788731</v>
      </c>
      <c r="BH319" s="83">
        <f t="shared" si="439"/>
        <v>0.32157968970380818</v>
      </c>
      <c r="BI319" s="83">
        <f t="shared" si="440"/>
        <v>0.40918163672654689</v>
      </c>
      <c r="BJ319" s="83">
        <f t="shared" si="441"/>
        <v>0.55299539170506917</v>
      </c>
      <c r="BK319" s="2">
        <v>249</v>
      </c>
      <c r="BL319" s="2">
        <v>294</v>
      </c>
      <c r="BM319" s="2">
        <v>203</v>
      </c>
      <c r="BN319" s="2">
        <v>137</v>
      </c>
      <c r="BO319" s="2">
        <v>72</v>
      </c>
      <c r="BP319" s="2">
        <v>73</v>
      </c>
      <c r="BQ319" s="109">
        <v>11</v>
      </c>
      <c r="BR319" s="109">
        <v>21</v>
      </c>
      <c r="BS319" s="110">
        <v>24</v>
      </c>
      <c r="BT319" s="109">
        <v>23</v>
      </c>
      <c r="BU319" s="109">
        <v>132</v>
      </c>
      <c r="BV319" s="109">
        <v>164</v>
      </c>
      <c r="BW319" s="109">
        <v>4</v>
      </c>
      <c r="BX319" s="84">
        <f t="shared" si="385"/>
        <v>323</v>
      </c>
      <c r="BY319" s="111">
        <v>5</v>
      </c>
      <c r="BZ319" s="109">
        <v>27</v>
      </c>
      <c r="CA319" s="109">
        <v>4</v>
      </c>
      <c r="CB319" s="2">
        <v>28</v>
      </c>
      <c r="CC319" s="112">
        <f t="shared" si="386"/>
        <v>9.2369477911646583E-2</v>
      </c>
      <c r="CD319" s="112">
        <f t="shared" si="387"/>
        <v>0.44897959183673469</v>
      </c>
      <c r="CE319" s="112">
        <f t="shared" si="388"/>
        <v>0.39142091152815012</v>
      </c>
      <c r="CF319" s="112">
        <f t="shared" si="389"/>
        <v>0.54124748490945673</v>
      </c>
      <c r="CG319" s="112">
        <f t="shared" si="390"/>
        <v>0.67487684729064035</v>
      </c>
      <c r="CH319" s="87">
        <f t="shared" si="391"/>
        <v>66</v>
      </c>
      <c r="CI319" s="31">
        <f t="shared" si="392"/>
        <v>83</v>
      </c>
      <c r="CJ319" s="31">
        <f t="shared" si="393"/>
        <v>0</v>
      </c>
      <c r="CK319" s="31">
        <f t="shared" si="394"/>
        <v>0</v>
      </c>
      <c r="CL319" s="31">
        <f t="shared" si="395"/>
        <v>0</v>
      </c>
      <c r="CM319" s="113">
        <f t="shared" si="396"/>
        <v>0</v>
      </c>
      <c r="CN319" s="31">
        <f t="shared" si="397"/>
        <v>0</v>
      </c>
      <c r="CO319" s="31">
        <f t="shared" si="398"/>
        <v>0</v>
      </c>
      <c r="CP319" s="31">
        <f t="shared" si="399"/>
        <v>0</v>
      </c>
      <c r="CQ319" s="31">
        <f t="shared" si="400"/>
        <v>0</v>
      </c>
      <c r="CU319" s="88">
        <f t="shared" si="384"/>
        <v>0</v>
      </c>
      <c r="DC319" s="88">
        <f t="shared" si="401"/>
        <v>0</v>
      </c>
      <c r="DH319" s="32">
        <v>1</v>
      </c>
      <c r="DI319" s="32">
        <v>5</v>
      </c>
      <c r="DK319" s="88">
        <f t="shared" si="402"/>
        <v>106</v>
      </c>
      <c r="DL319" s="32">
        <v>18</v>
      </c>
      <c r="DM319" s="32">
        <v>42</v>
      </c>
      <c r="DN319" s="32">
        <v>45</v>
      </c>
      <c r="DO319" s="32">
        <v>1</v>
      </c>
      <c r="DP319" s="32">
        <v>9</v>
      </c>
      <c r="DQ319" s="32">
        <v>11</v>
      </c>
      <c r="DR319" s="32">
        <v>18</v>
      </c>
      <c r="DS319" s="88">
        <f t="shared" si="403"/>
        <v>162</v>
      </c>
      <c r="DT319" s="32">
        <v>5</v>
      </c>
      <c r="DU319" s="32">
        <v>50</v>
      </c>
      <c r="DV319" s="32">
        <v>104</v>
      </c>
      <c r="DW319" s="32">
        <v>3</v>
      </c>
      <c r="EA319" s="88">
        <f t="shared" si="404"/>
        <v>0</v>
      </c>
      <c r="EI319" s="88">
        <f t="shared" si="405"/>
        <v>0</v>
      </c>
      <c r="EQ319" s="88">
        <f t="shared" si="406"/>
        <v>0</v>
      </c>
      <c r="EV319" s="32">
        <v>1</v>
      </c>
      <c r="EW319" s="32">
        <v>5</v>
      </c>
      <c r="EX319" s="32">
        <v>6</v>
      </c>
      <c r="EY319" s="88">
        <f t="shared" si="407"/>
        <v>55</v>
      </c>
      <c r="EZ319" s="32">
        <v>0</v>
      </c>
      <c r="FA319" s="32">
        <v>40</v>
      </c>
      <c r="FB319" s="32">
        <v>15</v>
      </c>
      <c r="FC319" s="32">
        <v>0</v>
      </c>
      <c r="FG319" s="88">
        <f t="shared" si="408"/>
        <v>0</v>
      </c>
      <c r="FO319" s="88">
        <f t="shared" si="409"/>
        <v>0</v>
      </c>
      <c r="FW319" s="110">
        <f t="shared" si="410"/>
        <v>0</v>
      </c>
      <c r="GB319" s="110">
        <f t="shared" si="411"/>
        <v>1</v>
      </c>
      <c r="GC319" s="110">
        <f t="shared" si="412"/>
        <v>5</v>
      </c>
      <c r="GD319" s="110">
        <f t="shared" si="413"/>
        <v>6</v>
      </c>
      <c r="GE319" s="110">
        <f t="shared" si="414"/>
        <v>55</v>
      </c>
      <c r="GF319" s="110">
        <f t="shared" si="415"/>
        <v>0</v>
      </c>
      <c r="GG319" s="110">
        <f t="shared" si="416"/>
        <v>40</v>
      </c>
      <c r="GH319" s="110">
        <f t="shared" si="417"/>
        <v>15</v>
      </c>
      <c r="GI319" s="110">
        <f t="shared" si="418"/>
        <v>0</v>
      </c>
      <c r="GJ319" s="114">
        <f t="shared" si="442"/>
        <v>2.1956368754398294E-2</v>
      </c>
      <c r="GK319" s="90">
        <f t="shared" si="443"/>
        <v>0.2971887550200803</v>
      </c>
      <c r="GL319" s="92" t="s">
        <v>1742</v>
      </c>
      <c r="GM319" s="2" t="s">
        <v>1417</v>
      </c>
      <c r="GN319" s="2" t="s">
        <v>1743</v>
      </c>
      <c r="GO319" s="2" t="s">
        <v>1744</v>
      </c>
      <c r="GP319" s="92" t="s">
        <v>1679</v>
      </c>
      <c r="GQ319" s="2" t="s">
        <v>1535</v>
      </c>
      <c r="GR319" s="115">
        <v>304</v>
      </c>
      <c r="GS319" s="31">
        <f t="shared" si="419"/>
        <v>10</v>
      </c>
      <c r="GT319" s="31">
        <f t="shared" si="420"/>
        <v>18</v>
      </c>
      <c r="GU319" s="31">
        <f t="shared" si="421"/>
        <v>16</v>
      </c>
      <c r="GV319" s="31">
        <f t="shared" si="422"/>
        <v>268</v>
      </c>
      <c r="GW319" s="31">
        <f t="shared" si="423"/>
        <v>153</v>
      </c>
      <c r="GX319" s="31">
        <f t="shared" si="424"/>
        <v>245</v>
      </c>
    </row>
    <row r="320" spans="1:206" ht="15.75" hidden="1" customHeight="1" x14ac:dyDescent="0.25">
      <c r="A320" s="22" t="s">
        <v>1112</v>
      </c>
      <c r="B320" s="2" t="s">
        <v>295</v>
      </c>
      <c r="C320" s="116" t="s">
        <v>1006</v>
      </c>
      <c r="D320" s="35" t="s">
        <v>295</v>
      </c>
      <c r="E320" s="117">
        <v>391</v>
      </c>
      <c r="F320" s="117">
        <v>1182</v>
      </c>
      <c r="G320" s="117">
        <v>1659</v>
      </c>
      <c r="H320" s="117">
        <v>3232</v>
      </c>
      <c r="I320" s="95">
        <v>249</v>
      </c>
      <c r="J320" s="118">
        <v>468</v>
      </c>
      <c r="K320" s="118">
        <v>1109</v>
      </c>
      <c r="L320" s="118">
        <v>1921</v>
      </c>
      <c r="M320" s="118">
        <v>3498</v>
      </c>
      <c r="N320" s="119">
        <v>458</v>
      </c>
      <c r="O320" s="119">
        <v>91</v>
      </c>
      <c r="P320" s="120">
        <v>2410</v>
      </c>
      <c r="Q320" s="120">
        <v>3191</v>
      </c>
      <c r="R320" s="120">
        <v>2415</v>
      </c>
      <c r="S320" s="70">
        <f t="shared" si="425"/>
        <v>0.19419087136929461</v>
      </c>
      <c r="T320" s="70">
        <f t="shared" si="426"/>
        <v>0.3475399561266061</v>
      </c>
      <c r="U320" s="70">
        <f t="shared" si="427"/>
        <v>0.37924151696606784</v>
      </c>
      <c r="V320" s="70">
        <f t="shared" si="428"/>
        <v>0.45879414912593652</v>
      </c>
      <c r="W320" s="70">
        <f t="shared" si="429"/>
        <v>0.60579710144927534</v>
      </c>
      <c r="X320" s="121">
        <v>3178</v>
      </c>
      <c r="Y320" s="121">
        <v>2410</v>
      </c>
      <c r="Z320" s="121">
        <v>3191</v>
      </c>
      <c r="AA320" s="121">
        <v>2415</v>
      </c>
      <c r="AB320" s="121">
        <v>783</v>
      </c>
      <c r="AC320" s="121">
        <v>782</v>
      </c>
      <c r="AD320" s="17">
        <v>90</v>
      </c>
      <c r="AE320" s="17">
        <v>223</v>
      </c>
      <c r="AF320" s="100">
        <v>249</v>
      </c>
      <c r="AG320" s="101">
        <v>489</v>
      </c>
      <c r="AH320" s="101">
        <v>1267</v>
      </c>
      <c r="AI320" s="101">
        <v>1873</v>
      </c>
      <c r="AJ320" s="101">
        <v>86</v>
      </c>
      <c r="AK320" s="101">
        <f t="shared" si="430"/>
        <v>3715</v>
      </c>
      <c r="AL320" s="101">
        <f t="shared" si="431"/>
        <v>401</v>
      </c>
      <c r="AM320" s="101">
        <v>487</v>
      </c>
      <c r="AN320" s="102">
        <v>84</v>
      </c>
      <c r="AO320" s="103">
        <v>240</v>
      </c>
      <c r="AP320" s="74">
        <f t="shared" si="432"/>
        <v>0.2029045643153527</v>
      </c>
      <c r="AQ320" s="74">
        <f t="shared" si="433"/>
        <v>0.39705421497963023</v>
      </c>
      <c r="AR320" s="104">
        <f t="shared" si="434"/>
        <v>0.4026946107784431</v>
      </c>
      <c r="AS320" s="104">
        <f t="shared" si="435"/>
        <v>0.48858366036389583</v>
      </c>
      <c r="AT320" s="104">
        <f t="shared" si="436"/>
        <v>0.60952380952380958</v>
      </c>
      <c r="AU320" s="105">
        <v>2488</v>
      </c>
      <c r="AV320" s="105">
        <v>3267</v>
      </c>
      <c r="AW320" s="105">
        <v>2552</v>
      </c>
      <c r="AX320" s="100">
        <v>276</v>
      </c>
      <c r="AY320" s="106">
        <v>4370</v>
      </c>
      <c r="AZ320" s="106">
        <v>577</v>
      </c>
      <c r="BA320" s="106">
        <v>1541</v>
      </c>
      <c r="BB320" s="106">
        <v>2146</v>
      </c>
      <c r="BC320" s="106">
        <v>106</v>
      </c>
      <c r="BD320" s="107">
        <v>464</v>
      </c>
      <c r="BE320" s="108">
        <v>108</v>
      </c>
      <c r="BF320" s="82">
        <f t="shared" si="437"/>
        <v>0.22609717868338558</v>
      </c>
      <c r="BG320" s="82">
        <f t="shared" si="438"/>
        <v>0.4716865625956535</v>
      </c>
      <c r="BH320" s="83">
        <f t="shared" si="439"/>
        <v>0.45744552786806308</v>
      </c>
      <c r="BI320" s="83">
        <f t="shared" si="440"/>
        <v>0.56003475238922673</v>
      </c>
      <c r="BJ320" s="83">
        <f t="shared" si="441"/>
        <v>0.67604501607717038</v>
      </c>
      <c r="BK320" s="2">
        <v>2665</v>
      </c>
      <c r="BL320" s="2">
        <v>3570</v>
      </c>
      <c r="BM320" s="2">
        <v>2689</v>
      </c>
      <c r="BN320" s="2">
        <v>1778</v>
      </c>
      <c r="BO320" s="2">
        <v>857</v>
      </c>
      <c r="BP320" s="2">
        <v>820</v>
      </c>
      <c r="BQ320" s="109">
        <v>104</v>
      </c>
      <c r="BR320" s="109">
        <v>313</v>
      </c>
      <c r="BS320" s="110">
        <v>321</v>
      </c>
      <c r="BT320" s="109">
        <v>614</v>
      </c>
      <c r="BU320" s="109">
        <v>1731</v>
      </c>
      <c r="BV320" s="109">
        <v>2490</v>
      </c>
      <c r="BW320" s="109">
        <v>143</v>
      </c>
      <c r="BX320" s="84">
        <f t="shared" si="385"/>
        <v>4978</v>
      </c>
      <c r="BY320" s="111">
        <v>60</v>
      </c>
      <c r="BZ320" s="109">
        <v>526</v>
      </c>
      <c r="CA320" s="109">
        <v>143</v>
      </c>
      <c r="CB320" s="2">
        <v>153</v>
      </c>
      <c r="CC320" s="112">
        <f t="shared" si="386"/>
        <v>0.23039399624765478</v>
      </c>
      <c r="CD320" s="112">
        <f t="shared" si="387"/>
        <v>0.48487394957983193</v>
      </c>
      <c r="CE320" s="112">
        <f t="shared" si="388"/>
        <v>0.48285522187359931</v>
      </c>
      <c r="CF320" s="112">
        <f t="shared" si="389"/>
        <v>0.5903498961495447</v>
      </c>
      <c r="CG320" s="112">
        <f t="shared" si="390"/>
        <v>0.73038304202305693</v>
      </c>
      <c r="CH320" s="87">
        <f t="shared" si="391"/>
        <v>725</v>
      </c>
      <c r="CI320" s="31">
        <f t="shared" si="392"/>
        <v>903</v>
      </c>
      <c r="CJ320" s="31">
        <f t="shared" si="393"/>
        <v>12</v>
      </c>
      <c r="CK320" s="31">
        <f t="shared" si="394"/>
        <v>41</v>
      </c>
      <c r="CL320" s="31">
        <f t="shared" si="395"/>
        <v>58</v>
      </c>
      <c r="CM320" s="113">
        <f t="shared" si="396"/>
        <v>535</v>
      </c>
      <c r="CN320" s="31">
        <f t="shared" si="397"/>
        <v>136</v>
      </c>
      <c r="CO320" s="31">
        <f t="shared" si="398"/>
        <v>176</v>
      </c>
      <c r="CP320" s="31">
        <f t="shared" si="399"/>
        <v>217</v>
      </c>
      <c r="CQ320" s="31">
        <f t="shared" si="400"/>
        <v>6</v>
      </c>
      <c r="CR320" s="32">
        <v>9</v>
      </c>
      <c r="CS320" s="32">
        <v>33</v>
      </c>
      <c r="CT320" s="32">
        <v>52</v>
      </c>
      <c r="CU320" s="88">
        <f t="shared" si="384"/>
        <v>427</v>
      </c>
      <c r="CV320" s="32">
        <v>106</v>
      </c>
      <c r="CW320" s="32">
        <v>148</v>
      </c>
      <c r="CX320" s="32">
        <v>168</v>
      </c>
      <c r="CY320" s="32">
        <v>5</v>
      </c>
      <c r="CZ320" s="32">
        <v>3</v>
      </c>
      <c r="DA320" s="32">
        <v>8</v>
      </c>
      <c r="DB320" s="32">
        <v>6</v>
      </c>
      <c r="DC320" s="88">
        <f t="shared" si="401"/>
        <v>108</v>
      </c>
      <c r="DD320" s="32">
        <v>30</v>
      </c>
      <c r="DE320" s="32">
        <v>28</v>
      </c>
      <c r="DF320" s="32">
        <v>49</v>
      </c>
      <c r="DG320" s="32">
        <v>1</v>
      </c>
      <c r="DH320" s="32">
        <v>16</v>
      </c>
      <c r="DI320" s="32">
        <v>105</v>
      </c>
      <c r="DJ320" s="32">
        <v>98</v>
      </c>
      <c r="DK320" s="88">
        <f t="shared" si="402"/>
        <v>1686</v>
      </c>
      <c r="DL320" s="32">
        <v>314</v>
      </c>
      <c r="DM320" s="32">
        <v>650</v>
      </c>
      <c r="DN320" s="32">
        <v>679</v>
      </c>
      <c r="DO320" s="32">
        <v>43</v>
      </c>
      <c r="DP320" s="32">
        <v>53</v>
      </c>
      <c r="DQ320" s="32">
        <v>109</v>
      </c>
      <c r="DR320" s="32">
        <v>93</v>
      </c>
      <c r="DS320" s="88">
        <f t="shared" si="403"/>
        <v>1932</v>
      </c>
      <c r="DT320" s="32">
        <v>39</v>
      </c>
      <c r="DU320" s="32">
        <v>535</v>
      </c>
      <c r="DV320" s="32">
        <v>1279</v>
      </c>
      <c r="DW320" s="32">
        <v>79</v>
      </c>
      <c r="DX320" s="32">
        <v>2</v>
      </c>
      <c r="DY320" s="32">
        <v>7</v>
      </c>
      <c r="DZ320" s="32">
        <v>7</v>
      </c>
      <c r="EA320" s="88">
        <f t="shared" si="404"/>
        <v>78</v>
      </c>
      <c r="EB320" s="32">
        <v>3</v>
      </c>
      <c r="EC320" s="32">
        <v>34</v>
      </c>
      <c r="ED320" s="32">
        <v>39</v>
      </c>
      <c r="EE320" s="32">
        <v>2</v>
      </c>
      <c r="EF320" s="32">
        <v>6</v>
      </c>
      <c r="EG320" s="32">
        <v>23</v>
      </c>
      <c r="EH320" s="32">
        <v>28</v>
      </c>
      <c r="EI320" s="88">
        <f t="shared" si="405"/>
        <v>236</v>
      </c>
      <c r="EJ320" s="32">
        <v>84</v>
      </c>
      <c r="EK320" s="32">
        <v>88</v>
      </c>
      <c r="EL320" s="32">
        <v>59</v>
      </c>
      <c r="EM320" s="32">
        <v>5</v>
      </c>
      <c r="EQ320" s="88">
        <f t="shared" si="406"/>
        <v>0</v>
      </c>
      <c r="EV320" s="32">
        <v>15</v>
      </c>
      <c r="EW320" s="32">
        <v>28</v>
      </c>
      <c r="EX320" s="32">
        <v>37</v>
      </c>
      <c r="EY320" s="88">
        <f t="shared" si="407"/>
        <v>479</v>
      </c>
      <c r="EZ320" s="32">
        <v>11</v>
      </c>
      <c r="FA320" s="32">
        <v>248</v>
      </c>
      <c r="FB320" s="32">
        <v>217</v>
      </c>
      <c r="FC320" s="32">
        <v>3</v>
      </c>
      <c r="FG320" s="88">
        <f t="shared" si="408"/>
        <v>0</v>
      </c>
      <c r="FO320" s="88">
        <f t="shared" si="409"/>
        <v>0</v>
      </c>
      <c r="FW320" s="110">
        <f t="shared" si="410"/>
        <v>0</v>
      </c>
      <c r="GB320" s="110">
        <f t="shared" si="411"/>
        <v>15</v>
      </c>
      <c r="GC320" s="110">
        <f t="shared" si="412"/>
        <v>28</v>
      </c>
      <c r="GD320" s="110">
        <f t="shared" si="413"/>
        <v>37</v>
      </c>
      <c r="GE320" s="110">
        <f t="shared" si="414"/>
        <v>479</v>
      </c>
      <c r="GF320" s="110">
        <f t="shared" si="415"/>
        <v>11</v>
      </c>
      <c r="GG320" s="110">
        <f t="shared" si="416"/>
        <v>248</v>
      </c>
      <c r="GH320" s="110">
        <f t="shared" si="417"/>
        <v>217</v>
      </c>
      <c r="GI320" s="110">
        <f t="shared" si="418"/>
        <v>3</v>
      </c>
      <c r="GJ320" s="114">
        <f t="shared" si="442"/>
        <v>0.2056562176935629</v>
      </c>
      <c r="GK320" s="90">
        <f t="shared" si="443"/>
        <v>0.1391304347826087</v>
      </c>
      <c r="GL320" s="92" t="s">
        <v>1924</v>
      </c>
      <c r="GM320" s="2" t="s">
        <v>2185</v>
      </c>
      <c r="GN320" s="2" t="s">
        <v>2139</v>
      </c>
      <c r="GO320" s="2" t="s">
        <v>1594</v>
      </c>
      <c r="GP320" s="2" t="s">
        <v>2223</v>
      </c>
      <c r="GQ320" s="2" t="s">
        <v>1507</v>
      </c>
      <c r="GR320" s="115">
        <v>3551</v>
      </c>
      <c r="GS320" s="31">
        <f t="shared" si="419"/>
        <v>71</v>
      </c>
      <c r="GT320" s="31">
        <f t="shared" si="420"/>
        <v>198</v>
      </c>
      <c r="GU320" s="31">
        <f t="shared" si="421"/>
        <v>221</v>
      </c>
      <c r="GV320" s="31">
        <f t="shared" si="422"/>
        <v>3696</v>
      </c>
      <c r="GW320" s="31">
        <f t="shared" si="423"/>
        <v>2121</v>
      </c>
      <c r="GX320" s="31">
        <f t="shared" si="424"/>
        <v>3340</v>
      </c>
    </row>
    <row r="321" spans="1:206" ht="15.75" hidden="1" customHeight="1" x14ac:dyDescent="0.25">
      <c r="A321" s="22" t="s">
        <v>1112</v>
      </c>
      <c r="B321" s="2" t="s">
        <v>295</v>
      </c>
      <c r="C321" s="116" t="s">
        <v>302</v>
      </c>
      <c r="D321" s="35" t="s">
        <v>295</v>
      </c>
      <c r="E321" s="117">
        <v>4</v>
      </c>
      <c r="F321" s="117">
        <v>49</v>
      </c>
      <c r="G321" s="117">
        <v>49</v>
      </c>
      <c r="H321" s="117">
        <v>102</v>
      </c>
      <c r="I321" s="95">
        <v>11</v>
      </c>
      <c r="J321" s="118">
        <v>13</v>
      </c>
      <c r="K321" s="118">
        <v>65</v>
      </c>
      <c r="L321" s="118">
        <v>49</v>
      </c>
      <c r="M321" s="118">
        <v>127</v>
      </c>
      <c r="N321" s="119">
        <v>6</v>
      </c>
      <c r="O321" s="119">
        <v>29</v>
      </c>
      <c r="P321" s="120">
        <v>162</v>
      </c>
      <c r="Q321" s="120">
        <v>180</v>
      </c>
      <c r="R321" s="120">
        <v>147</v>
      </c>
      <c r="S321" s="70">
        <f t="shared" si="425"/>
        <v>8.0246913580246909E-2</v>
      </c>
      <c r="T321" s="70">
        <f t="shared" si="426"/>
        <v>0.3611111111111111</v>
      </c>
      <c r="U321" s="70">
        <f t="shared" si="427"/>
        <v>0.2474437627811861</v>
      </c>
      <c r="V321" s="70">
        <f t="shared" si="428"/>
        <v>0.33027522935779818</v>
      </c>
      <c r="W321" s="70">
        <f t="shared" si="429"/>
        <v>0.29251700680272108</v>
      </c>
      <c r="X321" s="121">
        <v>179</v>
      </c>
      <c r="Y321" s="121">
        <v>162</v>
      </c>
      <c r="Z321" s="121">
        <v>180</v>
      </c>
      <c r="AA321" s="121">
        <v>147</v>
      </c>
      <c r="AB321" s="121">
        <v>47</v>
      </c>
      <c r="AC321" s="121">
        <v>44</v>
      </c>
      <c r="AD321" s="17">
        <v>11</v>
      </c>
      <c r="AE321" s="17">
        <v>13</v>
      </c>
      <c r="AF321" s="100">
        <v>13</v>
      </c>
      <c r="AG321" s="101">
        <v>18</v>
      </c>
      <c r="AH321" s="101">
        <v>56</v>
      </c>
      <c r="AI321" s="101">
        <v>70</v>
      </c>
      <c r="AJ321" s="101">
        <v>1</v>
      </c>
      <c r="AK321" s="101">
        <f t="shared" si="430"/>
        <v>145</v>
      </c>
      <c r="AL321" s="101">
        <f t="shared" si="431"/>
        <v>6</v>
      </c>
      <c r="AM321" s="101">
        <v>7</v>
      </c>
      <c r="AN321" s="102">
        <v>21</v>
      </c>
      <c r="AO321" s="103">
        <v>32</v>
      </c>
      <c r="AP321" s="74">
        <f t="shared" si="432"/>
        <v>0.1111111111111111</v>
      </c>
      <c r="AQ321" s="74">
        <f t="shared" si="433"/>
        <v>0.31111111111111112</v>
      </c>
      <c r="AR321" s="104">
        <f t="shared" si="434"/>
        <v>0.2822085889570552</v>
      </c>
      <c r="AS321" s="104">
        <f t="shared" si="435"/>
        <v>0.3669724770642202</v>
      </c>
      <c r="AT321" s="104">
        <f t="shared" si="436"/>
        <v>0.43537414965986393</v>
      </c>
      <c r="AU321" s="105">
        <v>140</v>
      </c>
      <c r="AV321" s="105">
        <v>187</v>
      </c>
      <c r="AW321" s="105">
        <v>151</v>
      </c>
      <c r="AX321" s="100">
        <v>12</v>
      </c>
      <c r="AY321" s="106">
        <v>150</v>
      </c>
      <c r="AZ321" s="106">
        <v>7</v>
      </c>
      <c r="BA321" s="106">
        <v>85</v>
      </c>
      <c r="BB321" s="106">
        <v>56</v>
      </c>
      <c r="BC321" s="106">
        <v>2</v>
      </c>
      <c r="BD321" s="107">
        <v>6</v>
      </c>
      <c r="BE321" s="108">
        <v>19</v>
      </c>
      <c r="BF321" s="82">
        <f t="shared" si="437"/>
        <v>4.6357615894039736E-2</v>
      </c>
      <c r="BG321" s="82">
        <f t="shared" si="438"/>
        <v>0.45454545454545453</v>
      </c>
      <c r="BH321" s="83">
        <f t="shared" si="439"/>
        <v>0.29707112970711297</v>
      </c>
      <c r="BI321" s="83">
        <f t="shared" si="440"/>
        <v>0.41284403669724773</v>
      </c>
      <c r="BJ321" s="83">
        <f t="shared" si="441"/>
        <v>0.35714285714285715</v>
      </c>
      <c r="BK321" s="2">
        <v>142</v>
      </c>
      <c r="BL321" s="2">
        <v>181</v>
      </c>
      <c r="BM321" s="2">
        <v>155</v>
      </c>
      <c r="BN321" s="2">
        <v>107</v>
      </c>
      <c r="BO321" s="2">
        <v>31</v>
      </c>
      <c r="BP321" s="2">
        <v>45</v>
      </c>
      <c r="BQ321" s="109">
        <v>7</v>
      </c>
      <c r="BR321" s="109">
        <v>13</v>
      </c>
      <c r="BS321" s="110">
        <v>11</v>
      </c>
      <c r="BT321" s="109">
        <v>15</v>
      </c>
      <c r="BU321" s="109">
        <v>78</v>
      </c>
      <c r="BV321" s="109">
        <v>79</v>
      </c>
      <c r="BW321" s="109">
        <v>0</v>
      </c>
      <c r="BX321" s="84">
        <f t="shared" si="385"/>
        <v>172</v>
      </c>
      <c r="BY321" s="111">
        <v>12</v>
      </c>
      <c r="BZ321" s="109">
        <v>12</v>
      </c>
      <c r="CA321" s="109">
        <v>0</v>
      </c>
      <c r="CB321" s="2">
        <v>30</v>
      </c>
      <c r="CC321" s="112">
        <f t="shared" si="386"/>
        <v>0.10563380281690141</v>
      </c>
      <c r="CD321" s="112">
        <f t="shared" si="387"/>
        <v>0.43093922651933703</v>
      </c>
      <c r="CE321" s="112">
        <f t="shared" si="388"/>
        <v>0.33472803347280333</v>
      </c>
      <c r="CF321" s="112">
        <f t="shared" si="389"/>
        <v>0.43154761904761907</v>
      </c>
      <c r="CG321" s="112">
        <f t="shared" si="390"/>
        <v>0.43225806451612903</v>
      </c>
      <c r="CH321" s="87">
        <f t="shared" si="391"/>
        <v>88</v>
      </c>
      <c r="CI321" s="31">
        <f t="shared" si="392"/>
        <v>77</v>
      </c>
      <c r="CJ321" s="31">
        <f t="shared" si="393"/>
        <v>0</v>
      </c>
      <c r="CK321" s="31">
        <f t="shared" si="394"/>
        <v>0</v>
      </c>
      <c r="CL321" s="31">
        <f t="shared" si="395"/>
        <v>0</v>
      </c>
      <c r="CM321" s="113">
        <f t="shared" si="396"/>
        <v>0</v>
      </c>
      <c r="CN321" s="31">
        <f t="shared" si="397"/>
        <v>0</v>
      </c>
      <c r="CO321" s="31">
        <f t="shared" si="398"/>
        <v>0</v>
      </c>
      <c r="CP321" s="31">
        <f t="shared" si="399"/>
        <v>0</v>
      </c>
      <c r="CQ321" s="31">
        <f t="shared" si="400"/>
        <v>0</v>
      </c>
      <c r="CU321" s="88">
        <f t="shared" si="384"/>
        <v>0</v>
      </c>
      <c r="DC321" s="88">
        <f t="shared" si="401"/>
        <v>0</v>
      </c>
      <c r="DH321" s="32">
        <v>1</v>
      </c>
      <c r="DI321" s="32">
        <v>4</v>
      </c>
      <c r="DJ321" s="32">
        <v>4</v>
      </c>
      <c r="DK321" s="88">
        <f t="shared" si="402"/>
        <v>61</v>
      </c>
      <c r="DL321" s="32">
        <v>8</v>
      </c>
      <c r="DM321" s="32">
        <v>24</v>
      </c>
      <c r="DN321" s="32">
        <v>29</v>
      </c>
      <c r="DO321" s="32">
        <v>0</v>
      </c>
      <c r="DP321" s="32">
        <v>5</v>
      </c>
      <c r="DQ321" s="32">
        <v>5</v>
      </c>
      <c r="DR321" s="32">
        <v>5</v>
      </c>
      <c r="DS321" s="88">
        <f t="shared" si="403"/>
        <v>63</v>
      </c>
      <c r="DT321" s="32">
        <v>4</v>
      </c>
      <c r="DU321" s="32">
        <v>34</v>
      </c>
      <c r="DV321" s="32">
        <v>25</v>
      </c>
      <c r="DW321" s="32">
        <v>0</v>
      </c>
      <c r="EA321" s="88">
        <f t="shared" si="404"/>
        <v>0</v>
      </c>
      <c r="EI321" s="88">
        <f t="shared" si="405"/>
        <v>0</v>
      </c>
      <c r="EQ321" s="88">
        <f t="shared" si="406"/>
        <v>0</v>
      </c>
      <c r="EV321" s="32">
        <v>1</v>
      </c>
      <c r="EW321" s="32">
        <v>4</v>
      </c>
      <c r="EX321" s="32">
        <v>2</v>
      </c>
      <c r="EY321" s="88">
        <f t="shared" si="407"/>
        <v>48</v>
      </c>
      <c r="EZ321" s="32">
        <v>3</v>
      </c>
      <c r="FA321" s="32">
        <v>20</v>
      </c>
      <c r="FB321" s="32">
        <v>25</v>
      </c>
      <c r="FC321" s="32">
        <v>0</v>
      </c>
      <c r="FG321" s="88">
        <f t="shared" si="408"/>
        <v>0</v>
      </c>
      <c r="FO321" s="88">
        <f t="shared" si="409"/>
        <v>0</v>
      </c>
      <c r="FW321" s="110">
        <f t="shared" si="410"/>
        <v>0</v>
      </c>
      <c r="GB321" s="110">
        <f t="shared" si="411"/>
        <v>1</v>
      </c>
      <c r="GC321" s="110">
        <f t="shared" si="412"/>
        <v>4</v>
      </c>
      <c r="GD321" s="110">
        <f t="shared" si="413"/>
        <v>2</v>
      </c>
      <c r="GE321" s="110">
        <f t="shared" si="414"/>
        <v>48</v>
      </c>
      <c r="GF321" s="110">
        <f t="shared" si="415"/>
        <v>3</v>
      </c>
      <c r="GG321" s="110">
        <f t="shared" si="416"/>
        <v>20</v>
      </c>
      <c r="GH321" s="110">
        <f t="shared" si="417"/>
        <v>25</v>
      </c>
      <c r="GI321" s="110">
        <f t="shared" si="418"/>
        <v>0</v>
      </c>
      <c r="GJ321" s="114">
        <f t="shared" si="442"/>
        <v>0.47771942985746441</v>
      </c>
      <c r="GK321" s="90">
        <f t="shared" si="443"/>
        <v>0.14666666666666667</v>
      </c>
      <c r="GL321" s="2" t="s">
        <v>2026</v>
      </c>
      <c r="GM321" s="2" t="s">
        <v>1755</v>
      </c>
      <c r="GN321" s="2" t="s">
        <v>2208</v>
      </c>
      <c r="GO321" s="92" t="s">
        <v>1740</v>
      </c>
      <c r="GP321" s="92" t="s">
        <v>1481</v>
      </c>
      <c r="GQ321" s="2" t="s">
        <v>2018</v>
      </c>
      <c r="GR321" s="115">
        <v>174</v>
      </c>
      <c r="GS321" s="31">
        <f t="shared" si="419"/>
        <v>6</v>
      </c>
      <c r="GT321" s="31">
        <f t="shared" si="420"/>
        <v>9</v>
      </c>
      <c r="GU321" s="31">
        <f t="shared" si="421"/>
        <v>9</v>
      </c>
      <c r="GV321" s="31">
        <f t="shared" si="422"/>
        <v>124</v>
      </c>
      <c r="GW321" s="31">
        <f t="shared" si="423"/>
        <v>54</v>
      </c>
      <c r="GX321" s="31">
        <f t="shared" si="424"/>
        <v>112</v>
      </c>
    </row>
    <row r="322" spans="1:206" ht="15.75" hidden="1" customHeight="1" x14ac:dyDescent="0.25">
      <c r="A322" s="22" t="s">
        <v>1114</v>
      </c>
      <c r="B322" s="2" t="s">
        <v>303</v>
      </c>
      <c r="C322" s="116" t="s">
        <v>304</v>
      </c>
      <c r="D322" s="35" t="s">
        <v>303</v>
      </c>
      <c r="E322" s="117">
        <v>4</v>
      </c>
      <c r="F322" s="117">
        <v>49</v>
      </c>
      <c r="G322" s="117">
        <v>55</v>
      </c>
      <c r="H322" s="117">
        <v>108</v>
      </c>
      <c r="I322" s="95">
        <v>8</v>
      </c>
      <c r="J322" s="118">
        <v>6</v>
      </c>
      <c r="K322" s="118">
        <v>41</v>
      </c>
      <c r="L322" s="118">
        <v>56</v>
      </c>
      <c r="M322" s="118">
        <v>103</v>
      </c>
      <c r="N322" s="119">
        <v>9</v>
      </c>
      <c r="O322" s="119">
        <v>12</v>
      </c>
      <c r="P322" s="120">
        <v>76</v>
      </c>
      <c r="Q322" s="120">
        <v>104</v>
      </c>
      <c r="R322" s="120">
        <v>66</v>
      </c>
      <c r="S322" s="70">
        <f t="shared" si="425"/>
        <v>7.8947368421052627E-2</v>
      </c>
      <c r="T322" s="70">
        <f t="shared" si="426"/>
        <v>0.39423076923076922</v>
      </c>
      <c r="U322" s="70">
        <f t="shared" si="427"/>
        <v>0.38211382113821141</v>
      </c>
      <c r="V322" s="70">
        <f t="shared" si="428"/>
        <v>0.51764705882352946</v>
      </c>
      <c r="W322" s="70">
        <f t="shared" si="429"/>
        <v>0.71212121212121215</v>
      </c>
      <c r="X322" s="121">
        <v>99</v>
      </c>
      <c r="Y322" s="121">
        <v>76</v>
      </c>
      <c r="Z322" s="121">
        <v>104</v>
      </c>
      <c r="AA322" s="121">
        <v>66</v>
      </c>
      <c r="AB322" s="121">
        <v>21</v>
      </c>
      <c r="AC322" s="121">
        <v>26</v>
      </c>
      <c r="AD322" s="17">
        <v>5</v>
      </c>
      <c r="AE322" s="17">
        <v>6</v>
      </c>
      <c r="AF322" s="100">
        <v>7</v>
      </c>
      <c r="AG322" s="101">
        <v>16</v>
      </c>
      <c r="AH322" s="101">
        <v>42</v>
      </c>
      <c r="AI322" s="101">
        <v>47</v>
      </c>
      <c r="AJ322" s="101">
        <v>3</v>
      </c>
      <c r="AK322" s="101">
        <f t="shared" si="430"/>
        <v>108</v>
      </c>
      <c r="AL322" s="101">
        <f t="shared" si="431"/>
        <v>12</v>
      </c>
      <c r="AM322" s="101">
        <v>15</v>
      </c>
      <c r="AN322" s="102">
        <v>3</v>
      </c>
      <c r="AO322" s="103">
        <v>7</v>
      </c>
      <c r="AP322" s="74">
        <f t="shared" si="432"/>
        <v>0.21052631578947367</v>
      </c>
      <c r="AQ322" s="74">
        <f t="shared" si="433"/>
        <v>0.40384615384615385</v>
      </c>
      <c r="AR322" s="104">
        <f t="shared" si="434"/>
        <v>0.37804878048780488</v>
      </c>
      <c r="AS322" s="104">
        <f t="shared" si="435"/>
        <v>0.45294117647058824</v>
      </c>
      <c r="AT322" s="104">
        <f t="shared" si="436"/>
        <v>0.53030303030303028</v>
      </c>
      <c r="AU322" s="105">
        <v>69</v>
      </c>
      <c r="AV322" s="105">
        <v>91</v>
      </c>
      <c r="AW322" s="105">
        <v>92</v>
      </c>
      <c r="AX322" s="100">
        <v>8</v>
      </c>
      <c r="AY322" s="106">
        <v>119</v>
      </c>
      <c r="AZ322" s="106">
        <v>6</v>
      </c>
      <c r="BA322" s="106">
        <v>45</v>
      </c>
      <c r="BB322" s="106">
        <v>67</v>
      </c>
      <c r="BC322" s="106">
        <v>1</v>
      </c>
      <c r="BD322" s="107">
        <v>18</v>
      </c>
      <c r="BE322" s="108">
        <v>6</v>
      </c>
      <c r="BF322" s="82">
        <f t="shared" si="437"/>
        <v>6.5217391304347824E-2</v>
      </c>
      <c r="BG322" s="82">
        <f t="shared" si="438"/>
        <v>0.49450549450549453</v>
      </c>
      <c r="BH322" s="83">
        <f t="shared" si="439"/>
        <v>0.3968253968253968</v>
      </c>
      <c r="BI322" s="83">
        <f t="shared" si="440"/>
        <v>0.58750000000000002</v>
      </c>
      <c r="BJ322" s="83">
        <f t="shared" si="441"/>
        <v>0.71014492753623193</v>
      </c>
      <c r="BK322" s="2">
        <v>62</v>
      </c>
      <c r="BL322" s="2">
        <v>82</v>
      </c>
      <c r="BM322" s="2">
        <v>83</v>
      </c>
      <c r="BN322" s="2">
        <v>59</v>
      </c>
      <c r="BO322" s="2">
        <v>30</v>
      </c>
      <c r="BP322" s="2">
        <v>14</v>
      </c>
      <c r="BQ322" s="109">
        <v>5</v>
      </c>
      <c r="BR322" s="109">
        <v>8</v>
      </c>
      <c r="BS322" s="110">
        <v>4</v>
      </c>
      <c r="BT322" s="109">
        <v>4</v>
      </c>
      <c r="BU322" s="109">
        <v>61</v>
      </c>
      <c r="BV322" s="109">
        <v>76</v>
      </c>
      <c r="BW322" s="109">
        <v>1</v>
      </c>
      <c r="BX322" s="84">
        <f t="shared" si="385"/>
        <v>142</v>
      </c>
      <c r="BY322" s="111">
        <v>3</v>
      </c>
      <c r="BZ322" s="109">
        <v>19</v>
      </c>
      <c r="CA322" s="109">
        <v>1</v>
      </c>
      <c r="CB322" s="2">
        <v>2</v>
      </c>
      <c r="CC322" s="112">
        <f t="shared" si="386"/>
        <v>6.4516129032258063E-2</v>
      </c>
      <c r="CD322" s="112">
        <f t="shared" si="387"/>
        <v>0.74390243902439024</v>
      </c>
      <c r="CE322" s="112">
        <f t="shared" si="388"/>
        <v>0.5374449339207048</v>
      </c>
      <c r="CF322" s="112">
        <f t="shared" si="389"/>
        <v>0.7151515151515152</v>
      </c>
      <c r="CG322" s="112">
        <f t="shared" si="390"/>
        <v>0.68674698795180722</v>
      </c>
      <c r="CH322" s="87">
        <f t="shared" si="391"/>
        <v>26</v>
      </c>
      <c r="CI322" s="31">
        <f t="shared" si="392"/>
        <v>35</v>
      </c>
      <c r="CJ322" s="31">
        <f t="shared" si="393"/>
        <v>0</v>
      </c>
      <c r="CK322" s="31">
        <f t="shared" si="394"/>
        <v>0</v>
      </c>
      <c r="CL322" s="31">
        <f t="shared" si="395"/>
        <v>0</v>
      </c>
      <c r="CM322" s="113">
        <f t="shared" si="396"/>
        <v>0</v>
      </c>
      <c r="CN322" s="31">
        <f t="shared" si="397"/>
        <v>0</v>
      </c>
      <c r="CO322" s="31">
        <f t="shared" si="398"/>
        <v>0</v>
      </c>
      <c r="CP322" s="31">
        <f t="shared" si="399"/>
        <v>0</v>
      </c>
      <c r="CQ322" s="31">
        <f t="shared" si="400"/>
        <v>0</v>
      </c>
      <c r="CU322" s="88">
        <f t="shared" si="384"/>
        <v>0</v>
      </c>
      <c r="DC322" s="88">
        <f t="shared" si="401"/>
        <v>0</v>
      </c>
      <c r="DK322" s="88">
        <f t="shared" si="402"/>
        <v>0</v>
      </c>
      <c r="DP322" s="32">
        <v>5</v>
      </c>
      <c r="DQ322" s="32">
        <v>8</v>
      </c>
      <c r="DR322" s="32">
        <v>4</v>
      </c>
      <c r="DS322" s="88">
        <f t="shared" si="403"/>
        <v>142</v>
      </c>
      <c r="DT322" s="32">
        <v>4</v>
      </c>
      <c r="DU322" s="32">
        <v>61</v>
      </c>
      <c r="DV322" s="32">
        <v>76</v>
      </c>
      <c r="DW322" s="32">
        <v>1</v>
      </c>
      <c r="EA322" s="88">
        <f t="shared" si="404"/>
        <v>0</v>
      </c>
      <c r="EI322" s="88">
        <f t="shared" si="405"/>
        <v>0</v>
      </c>
      <c r="EQ322" s="88">
        <f t="shared" si="406"/>
        <v>0</v>
      </c>
      <c r="EY322" s="88">
        <f t="shared" si="407"/>
        <v>0</v>
      </c>
      <c r="FG322" s="88">
        <f t="shared" si="408"/>
        <v>0</v>
      </c>
      <c r="FO322" s="88">
        <f t="shared" si="409"/>
        <v>0</v>
      </c>
      <c r="FW322" s="110">
        <f t="shared" si="410"/>
        <v>0</v>
      </c>
      <c r="GB322" s="110">
        <f t="shared" si="411"/>
        <v>0</v>
      </c>
      <c r="GC322" s="110">
        <f t="shared" si="412"/>
        <v>0</v>
      </c>
      <c r="GD322" s="110">
        <f t="shared" si="413"/>
        <v>0</v>
      </c>
      <c r="GE322" s="110">
        <f t="shared" si="414"/>
        <v>0</v>
      </c>
      <c r="GF322" s="110">
        <f t="shared" si="415"/>
        <v>0</v>
      </c>
      <c r="GG322" s="110">
        <f t="shared" si="416"/>
        <v>0</v>
      </c>
      <c r="GH322" s="110">
        <f t="shared" si="417"/>
        <v>0</v>
      </c>
      <c r="GI322" s="110">
        <f t="shared" si="418"/>
        <v>0</v>
      </c>
      <c r="GJ322" s="114">
        <f t="shared" si="442"/>
        <v>-3.5631889259164377E-2</v>
      </c>
      <c r="GK322" s="90">
        <f t="shared" si="443"/>
        <v>0.19327731092436976</v>
      </c>
      <c r="GL322" s="2" t="s">
        <v>1446</v>
      </c>
      <c r="GM322" s="92" t="s">
        <v>1469</v>
      </c>
      <c r="GN322" s="92" t="s">
        <v>1367</v>
      </c>
      <c r="GO322" s="92" t="s">
        <v>1546</v>
      </c>
      <c r="GP322" s="2" t="s">
        <v>2008</v>
      </c>
      <c r="GQ322" s="2" t="s">
        <v>1692</v>
      </c>
      <c r="GR322" s="115">
        <v>82</v>
      </c>
      <c r="GS322" s="31">
        <f t="shared" si="419"/>
        <v>5</v>
      </c>
      <c r="GT322" s="31">
        <f t="shared" si="420"/>
        <v>4</v>
      </c>
      <c r="GU322" s="31">
        <f t="shared" si="421"/>
        <v>8</v>
      </c>
      <c r="GV322" s="31">
        <f t="shared" si="422"/>
        <v>142</v>
      </c>
      <c r="GW322" s="31">
        <f t="shared" si="423"/>
        <v>77</v>
      </c>
      <c r="GX322" s="31">
        <f t="shared" si="424"/>
        <v>138</v>
      </c>
    </row>
    <row r="323" spans="1:206" ht="15.75" hidden="1" customHeight="1" x14ac:dyDescent="0.25">
      <c r="A323" s="22" t="s">
        <v>1114</v>
      </c>
      <c r="B323" s="2" t="s">
        <v>303</v>
      </c>
      <c r="C323" s="116" t="s">
        <v>305</v>
      </c>
      <c r="D323" s="35" t="s">
        <v>303</v>
      </c>
      <c r="E323" s="117">
        <v>22</v>
      </c>
      <c r="F323" s="117">
        <v>45</v>
      </c>
      <c r="G323" s="117">
        <v>118</v>
      </c>
      <c r="H323" s="117">
        <v>185</v>
      </c>
      <c r="I323" s="95">
        <v>12</v>
      </c>
      <c r="J323" s="118">
        <v>18</v>
      </c>
      <c r="K323" s="118">
        <v>53</v>
      </c>
      <c r="L323" s="118">
        <v>86</v>
      </c>
      <c r="M323" s="118">
        <v>157</v>
      </c>
      <c r="N323" s="119">
        <v>24</v>
      </c>
      <c r="O323" s="119">
        <v>1</v>
      </c>
      <c r="P323" s="120">
        <v>105</v>
      </c>
      <c r="Q323" s="120">
        <v>144</v>
      </c>
      <c r="R323" s="120">
        <v>106</v>
      </c>
      <c r="S323" s="70">
        <f t="shared" si="425"/>
        <v>0.17142857142857143</v>
      </c>
      <c r="T323" s="70">
        <f t="shared" si="426"/>
        <v>0.36805555555555558</v>
      </c>
      <c r="U323" s="70">
        <f t="shared" si="427"/>
        <v>0.37464788732394366</v>
      </c>
      <c r="V323" s="70">
        <f t="shared" si="428"/>
        <v>0.46</v>
      </c>
      <c r="W323" s="70">
        <f t="shared" si="429"/>
        <v>0.58490566037735847</v>
      </c>
      <c r="X323" s="121">
        <v>144</v>
      </c>
      <c r="Y323" s="121">
        <v>105</v>
      </c>
      <c r="Z323" s="121">
        <v>144</v>
      </c>
      <c r="AA323" s="121">
        <v>106</v>
      </c>
      <c r="AB323" s="121">
        <v>28</v>
      </c>
      <c r="AC323" s="121">
        <v>35</v>
      </c>
      <c r="AD323" s="17">
        <v>8</v>
      </c>
      <c r="AE323" s="17">
        <v>11</v>
      </c>
      <c r="AF323" s="100">
        <v>12</v>
      </c>
      <c r="AG323" s="101">
        <v>25</v>
      </c>
      <c r="AH323" s="101">
        <v>65</v>
      </c>
      <c r="AI323" s="101">
        <v>83</v>
      </c>
      <c r="AJ323" s="101">
        <v>4</v>
      </c>
      <c r="AK323" s="101">
        <f t="shared" si="430"/>
        <v>177</v>
      </c>
      <c r="AL323" s="101">
        <f t="shared" si="431"/>
        <v>17</v>
      </c>
      <c r="AM323" s="101">
        <v>21</v>
      </c>
      <c r="AN323" s="102">
        <v>1</v>
      </c>
      <c r="AO323" s="103">
        <v>7</v>
      </c>
      <c r="AP323" s="74">
        <f t="shared" si="432"/>
        <v>0.23809523809523808</v>
      </c>
      <c r="AQ323" s="74">
        <f t="shared" si="433"/>
        <v>0.4513888888888889</v>
      </c>
      <c r="AR323" s="104">
        <f t="shared" si="434"/>
        <v>0.43943661971830988</v>
      </c>
      <c r="AS323" s="104">
        <f t="shared" si="435"/>
        <v>0.52400000000000002</v>
      </c>
      <c r="AT323" s="104">
        <f t="shared" si="436"/>
        <v>0.62264150943396224</v>
      </c>
      <c r="AU323" s="105">
        <v>101</v>
      </c>
      <c r="AV323" s="105">
        <v>130</v>
      </c>
      <c r="AW323" s="105">
        <v>129</v>
      </c>
      <c r="AX323" s="100">
        <v>13</v>
      </c>
      <c r="AY323" s="106">
        <v>199</v>
      </c>
      <c r="AZ323" s="106">
        <v>19</v>
      </c>
      <c r="BA323" s="106">
        <v>65</v>
      </c>
      <c r="BB323" s="106">
        <v>106</v>
      </c>
      <c r="BC323" s="106">
        <v>9</v>
      </c>
      <c r="BD323" s="107">
        <v>24</v>
      </c>
      <c r="BE323" s="108">
        <v>3</v>
      </c>
      <c r="BF323" s="82">
        <f t="shared" si="437"/>
        <v>0.14728682170542637</v>
      </c>
      <c r="BG323" s="82">
        <f t="shared" si="438"/>
        <v>0.5</v>
      </c>
      <c r="BH323" s="83">
        <f t="shared" si="439"/>
        <v>0.46111111111111114</v>
      </c>
      <c r="BI323" s="83">
        <f t="shared" si="440"/>
        <v>0.63636363636363635</v>
      </c>
      <c r="BJ323" s="83">
        <f t="shared" si="441"/>
        <v>0.81188118811881194</v>
      </c>
      <c r="BK323" s="2">
        <v>112</v>
      </c>
      <c r="BL323" s="2">
        <v>138</v>
      </c>
      <c r="BM323" s="2">
        <v>129</v>
      </c>
      <c r="BN323" s="2">
        <v>88</v>
      </c>
      <c r="BO323" s="2">
        <v>41</v>
      </c>
      <c r="BP323" s="2">
        <v>30</v>
      </c>
      <c r="BQ323" s="109">
        <v>7</v>
      </c>
      <c r="BR323" s="109">
        <v>13</v>
      </c>
      <c r="BS323" s="110">
        <v>10</v>
      </c>
      <c r="BT323" s="109">
        <v>21</v>
      </c>
      <c r="BU323" s="109">
        <v>86</v>
      </c>
      <c r="BV323" s="109">
        <v>115</v>
      </c>
      <c r="BW323" s="109">
        <v>5</v>
      </c>
      <c r="BX323" s="84">
        <f t="shared" si="385"/>
        <v>227</v>
      </c>
      <c r="BY323" s="111">
        <v>1</v>
      </c>
      <c r="BZ323" s="109">
        <v>27</v>
      </c>
      <c r="CA323" s="109">
        <v>5</v>
      </c>
      <c r="CB323" s="2">
        <v>3</v>
      </c>
      <c r="CC323" s="112">
        <f t="shared" si="386"/>
        <v>0.1875</v>
      </c>
      <c r="CD323" s="112">
        <f t="shared" si="387"/>
        <v>0.62318840579710144</v>
      </c>
      <c r="CE323" s="112">
        <f t="shared" si="388"/>
        <v>0.51451187335092352</v>
      </c>
      <c r="CF323" s="112">
        <f t="shared" si="389"/>
        <v>0.651685393258427</v>
      </c>
      <c r="CG323" s="112">
        <f t="shared" si="390"/>
        <v>0.68217054263565891</v>
      </c>
      <c r="CH323" s="87">
        <f t="shared" si="391"/>
        <v>41</v>
      </c>
      <c r="CI323" s="31">
        <f t="shared" si="392"/>
        <v>52</v>
      </c>
      <c r="CJ323" s="31">
        <f t="shared" si="393"/>
        <v>0</v>
      </c>
      <c r="CK323" s="31">
        <f t="shared" si="394"/>
        <v>0</v>
      </c>
      <c r="CL323" s="31">
        <f t="shared" si="395"/>
        <v>0</v>
      </c>
      <c r="CM323" s="113">
        <f t="shared" si="396"/>
        <v>0</v>
      </c>
      <c r="CN323" s="31">
        <f t="shared" si="397"/>
        <v>0</v>
      </c>
      <c r="CO323" s="31">
        <f t="shared" si="398"/>
        <v>0</v>
      </c>
      <c r="CP323" s="31">
        <f t="shared" si="399"/>
        <v>0</v>
      </c>
      <c r="CQ323" s="31">
        <f t="shared" si="400"/>
        <v>0</v>
      </c>
      <c r="CU323" s="88">
        <f t="shared" si="384"/>
        <v>0</v>
      </c>
      <c r="DC323" s="88">
        <f t="shared" si="401"/>
        <v>0</v>
      </c>
      <c r="DH323" s="32">
        <v>1</v>
      </c>
      <c r="DI323" s="32">
        <v>6</v>
      </c>
      <c r="DJ323" s="32">
        <v>4</v>
      </c>
      <c r="DK323" s="88">
        <f t="shared" si="402"/>
        <v>127</v>
      </c>
      <c r="DL323" s="32">
        <v>16</v>
      </c>
      <c r="DM323" s="32">
        <v>49</v>
      </c>
      <c r="DN323" s="32">
        <v>62</v>
      </c>
      <c r="DO323" s="32">
        <v>0</v>
      </c>
      <c r="DP323" s="32">
        <v>5</v>
      </c>
      <c r="DQ323" s="32">
        <v>6</v>
      </c>
      <c r="DR323" s="32">
        <v>5</v>
      </c>
      <c r="DS323" s="88">
        <f t="shared" si="403"/>
        <v>85</v>
      </c>
      <c r="DT323" s="32">
        <v>3</v>
      </c>
      <c r="DU323" s="32">
        <v>31</v>
      </c>
      <c r="DV323" s="32">
        <v>47</v>
      </c>
      <c r="DW323" s="32">
        <v>4</v>
      </c>
      <c r="DX323" s="32">
        <v>1</v>
      </c>
      <c r="DY323" s="32">
        <v>1</v>
      </c>
      <c r="DZ323" s="32">
        <v>1</v>
      </c>
      <c r="EA323" s="88">
        <f t="shared" si="404"/>
        <v>15</v>
      </c>
      <c r="EB323" s="32">
        <v>2</v>
      </c>
      <c r="EC323" s="32">
        <v>6</v>
      </c>
      <c r="ED323" s="32">
        <v>6</v>
      </c>
      <c r="EE323" s="32">
        <v>1</v>
      </c>
      <c r="EI323" s="88">
        <f t="shared" si="405"/>
        <v>0</v>
      </c>
      <c r="EQ323" s="88">
        <f t="shared" si="406"/>
        <v>0</v>
      </c>
      <c r="EY323" s="88">
        <f t="shared" si="407"/>
        <v>0</v>
      </c>
      <c r="FG323" s="88">
        <f t="shared" si="408"/>
        <v>0</v>
      </c>
      <c r="FO323" s="88">
        <f t="shared" si="409"/>
        <v>0</v>
      </c>
      <c r="FW323" s="110">
        <f t="shared" si="410"/>
        <v>0</v>
      </c>
      <c r="GB323" s="110">
        <f t="shared" si="411"/>
        <v>0</v>
      </c>
      <c r="GC323" s="110">
        <f t="shared" si="412"/>
        <v>0</v>
      </c>
      <c r="GD323" s="110">
        <f t="shared" si="413"/>
        <v>0</v>
      </c>
      <c r="GE323" s="110">
        <f t="shared" si="414"/>
        <v>0</v>
      </c>
      <c r="GF323" s="110">
        <f t="shared" si="415"/>
        <v>0</v>
      </c>
      <c r="GG323" s="110">
        <f t="shared" si="416"/>
        <v>0</v>
      </c>
      <c r="GH323" s="110">
        <f t="shared" si="417"/>
        <v>0</v>
      </c>
      <c r="GI323" s="110">
        <f t="shared" si="418"/>
        <v>0</v>
      </c>
      <c r="GJ323" s="114">
        <f t="shared" si="442"/>
        <v>0.16629157289322333</v>
      </c>
      <c r="GK323" s="90">
        <f t="shared" si="443"/>
        <v>0.1407035175879397</v>
      </c>
      <c r="GL323" s="92" t="s">
        <v>1624</v>
      </c>
      <c r="GM323" s="92" t="s">
        <v>1485</v>
      </c>
      <c r="GN323" s="2" t="s">
        <v>1731</v>
      </c>
      <c r="GO323" s="92" t="s">
        <v>2027</v>
      </c>
      <c r="GP323" s="92" t="s">
        <v>1638</v>
      </c>
      <c r="GQ323" s="2" t="s">
        <v>2134</v>
      </c>
      <c r="GR323" s="115">
        <v>142</v>
      </c>
      <c r="GS323" s="31">
        <f t="shared" si="419"/>
        <v>7</v>
      </c>
      <c r="GT323" s="31">
        <f t="shared" si="420"/>
        <v>10</v>
      </c>
      <c r="GU323" s="31">
        <f t="shared" si="421"/>
        <v>13</v>
      </c>
      <c r="GV323" s="31">
        <f t="shared" si="422"/>
        <v>227</v>
      </c>
      <c r="GW323" s="31">
        <f t="shared" si="423"/>
        <v>120</v>
      </c>
      <c r="GX323" s="31">
        <f t="shared" si="424"/>
        <v>206</v>
      </c>
    </row>
    <row r="324" spans="1:206" ht="15.75" hidden="1" customHeight="1" x14ac:dyDescent="0.25">
      <c r="A324" s="22" t="s">
        <v>1114</v>
      </c>
      <c r="B324" s="2" t="s">
        <v>303</v>
      </c>
      <c r="C324" s="116" t="s">
        <v>306</v>
      </c>
      <c r="D324" s="35" t="s">
        <v>303</v>
      </c>
      <c r="E324" s="117">
        <v>21</v>
      </c>
      <c r="F324" s="117">
        <v>72</v>
      </c>
      <c r="G324" s="117">
        <v>185</v>
      </c>
      <c r="H324" s="117">
        <v>278</v>
      </c>
      <c r="I324" s="95">
        <v>20</v>
      </c>
      <c r="J324" s="118">
        <v>19</v>
      </c>
      <c r="K324" s="118">
        <v>73</v>
      </c>
      <c r="L324" s="118">
        <v>196</v>
      </c>
      <c r="M324" s="118">
        <v>288</v>
      </c>
      <c r="N324" s="119">
        <v>48</v>
      </c>
      <c r="O324" s="119">
        <v>7</v>
      </c>
      <c r="P324" s="120">
        <v>260</v>
      </c>
      <c r="Q324" s="120">
        <v>273</v>
      </c>
      <c r="R324" s="120">
        <v>215</v>
      </c>
      <c r="S324" s="70">
        <f t="shared" si="425"/>
        <v>7.3076923076923081E-2</v>
      </c>
      <c r="T324" s="70">
        <f t="shared" si="426"/>
        <v>0.26739926739926739</v>
      </c>
      <c r="U324" s="70">
        <f t="shared" si="427"/>
        <v>0.32085561497326204</v>
      </c>
      <c r="V324" s="70">
        <f t="shared" si="428"/>
        <v>0.45286885245901637</v>
      </c>
      <c r="W324" s="70">
        <f t="shared" si="429"/>
        <v>0.68837209302325586</v>
      </c>
      <c r="X324" s="121">
        <v>305</v>
      </c>
      <c r="Y324" s="121">
        <v>260</v>
      </c>
      <c r="Z324" s="121">
        <v>273</v>
      </c>
      <c r="AA324" s="121">
        <v>215</v>
      </c>
      <c r="AB324" s="121">
        <v>86</v>
      </c>
      <c r="AC324" s="121">
        <v>60</v>
      </c>
      <c r="AD324" s="17">
        <v>14</v>
      </c>
      <c r="AE324" s="17">
        <v>21</v>
      </c>
      <c r="AF324" s="100">
        <v>21</v>
      </c>
      <c r="AG324" s="101">
        <v>19</v>
      </c>
      <c r="AH324" s="101">
        <v>64</v>
      </c>
      <c r="AI324" s="101">
        <v>219</v>
      </c>
      <c r="AJ324" s="101">
        <v>1</v>
      </c>
      <c r="AK324" s="101">
        <f t="shared" si="430"/>
        <v>303</v>
      </c>
      <c r="AL324" s="101">
        <f t="shared" si="431"/>
        <v>66</v>
      </c>
      <c r="AM324" s="101">
        <v>67</v>
      </c>
      <c r="AN324" s="102">
        <v>1</v>
      </c>
      <c r="AO324" s="103">
        <v>9</v>
      </c>
      <c r="AP324" s="74">
        <f t="shared" si="432"/>
        <v>7.3076923076923081E-2</v>
      </c>
      <c r="AQ324" s="74">
        <f t="shared" si="433"/>
        <v>0.23443223443223443</v>
      </c>
      <c r="AR324" s="104">
        <f t="shared" si="434"/>
        <v>0.31550802139037432</v>
      </c>
      <c r="AS324" s="104">
        <f t="shared" si="435"/>
        <v>0.44467213114754101</v>
      </c>
      <c r="AT324" s="104">
        <f t="shared" si="436"/>
        <v>0.71162790697674416</v>
      </c>
      <c r="AU324" s="105">
        <v>228</v>
      </c>
      <c r="AV324" s="105">
        <v>322</v>
      </c>
      <c r="AW324" s="105">
        <v>197</v>
      </c>
      <c r="AX324" s="100">
        <v>20</v>
      </c>
      <c r="AY324" s="106">
        <v>291</v>
      </c>
      <c r="AZ324" s="106">
        <v>11</v>
      </c>
      <c r="BA324" s="106">
        <v>77</v>
      </c>
      <c r="BB324" s="106">
        <v>191</v>
      </c>
      <c r="BC324" s="106">
        <v>12</v>
      </c>
      <c r="BD324" s="107">
        <v>53</v>
      </c>
      <c r="BE324" s="108">
        <v>7</v>
      </c>
      <c r="BF324" s="82">
        <f t="shared" si="437"/>
        <v>5.5837563451776651E-2</v>
      </c>
      <c r="BG324" s="82">
        <f t="shared" si="438"/>
        <v>0.2391304347826087</v>
      </c>
      <c r="BH324" s="83">
        <f t="shared" si="439"/>
        <v>0.30254350736278446</v>
      </c>
      <c r="BI324" s="83">
        <f t="shared" si="440"/>
        <v>0.39090909090909093</v>
      </c>
      <c r="BJ324" s="83">
        <f t="shared" si="441"/>
        <v>0.60526315789473684</v>
      </c>
      <c r="BK324" s="2">
        <v>194</v>
      </c>
      <c r="BL324" s="2">
        <v>267</v>
      </c>
      <c r="BM324" s="2">
        <v>227</v>
      </c>
      <c r="BN324" s="2">
        <v>144</v>
      </c>
      <c r="BO324" s="2">
        <v>51</v>
      </c>
      <c r="BP324" s="2">
        <v>63</v>
      </c>
      <c r="BQ324" s="109">
        <v>14</v>
      </c>
      <c r="BR324" s="109">
        <v>23</v>
      </c>
      <c r="BS324" s="110">
        <v>23</v>
      </c>
      <c r="BT324" s="109">
        <v>17</v>
      </c>
      <c r="BU324" s="109">
        <v>100</v>
      </c>
      <c r="BV324" s="109">
        <v>256</v>
      </c>
      <c r="BW324" s="109">
        <v>15</v>
      </c>
      <c r="BX324" s="84">
        <f t="shared" si="385"/>
        <v>388</v>
      </c>
      <c r="BY324" s="111">
        <v>3</v>
      </c>
      <c r="BZ324" s="109">
        <v>71</v>
      </c>
      <c r="CA324" s="109">
        <v>15</v>
      </c>
      <c r="CB324" s="2">
        <v>15</v>
      </c>
      <c r="CC324" s="112">
        <f t="shared" si="386"/>
        <v>8.7628865979381437E-2</v>
      </c>
      <c r="CD324" s="112">
        <f t="shared" si="387"/>
        <v>0.37453183520599254</v>
      </c>
      <c r="CE324" s="112">
        <f t="shared" si="388"/>
        <v>0.43895348837209303</v>
      </c>
      <c r="CF324" s="112">
        <f t="shared" si="389"/>
        <v>0.57692307692307687</v>
      </c>
      <c r="CG324" s="112">
        <f t="shared" si="390"/>
        <v>0.81497797356828194</v>
      </c>
      <c r="CH324" s="87">
        <f t="shared" si="391"/>
        <v>42</v>
      </c>
      <c r="CI324" s="31">
        <f t="shared" si="392"/>
        <v>7</v>
      </c>
      <c r="CJ324" s="31">
        <f t="shared" si="393"/>
        <v>0</v>
      </c>
      <c r="CK324" s="31">
        <f t="shared" si="394"/>
        <v>0</v>
      </c>
      <c r="CL324" s="31">
        <f t="shared" si="395"/>
        <v>0</v>
      </c>
      <c r="CM324" s="113">
        <f t="shared" si="396"/>
        <v>0</v>
      </c>
      <c r="CN324" s="31">
        <f t="shared" si="397"/>
        <v>0</v>
      </c>
      <c r="CO324" s="31">
        <f t="shared" si="398"/>
        <v>0</v>
      </c>
      <c r="CP324" s="31">
        <f t="shared" si="399"/>
        <v>0</v>
      </c>
      <c r="CQ324" s="31">
        <f t="shared" si="400"/>
        <v>0</v>
      </c>
      <c r="CU324" s="88">
        <f t="shared" si="384"/>
        <v>0</v>
      </c>
      <c r="DC324" s="88">
        <f t="shared" si="401"/>
        <v>0</v>
      </c>
      <c r="DH324" s="32">
        <v>2</v>
      </c>
      <c r="DI324" s="32">
        <v>8</v>
      </c>
      <c r="DJ324" s="32">
        <v>8</v>
      </c>
      <c r="DK324" s="88">
        <f t="shared" si="402"/>
        <v>132</v>
      </c>
      <c r="DL324" s="32">
        <v>12</v>
      </c>
      <c r="DM324" s="32">
        <v>39</v>
      </c>
      <c r="DN324" s="32">
        <v>77</v>
      </c>
      <c r="DO324" s="32">
        <v>4</v>
      </c>
      <c r="DP324" s="32">
        <v>12</v>
      </c>
      <c r="DQ324" s="32">
        <v>15</v>
      </c>
      <c r="DR324" s="32">
        <v>15</v>
      </c>
      <c r="DS324" s="88">
        <f t="shared" si="403"/>
        <v>256</v>
      </c>
      <c r="DT324" s="32">
        <v>5</v>
      </c>
      <c r="DU324" s="32">
        <v>61</v>
      </c>
      <c r="DV324" s="32">
        <v>179</v>
      </c>
      <c r="DW324" s="32">
        <v>11</v>
      </c>
      <c r="EA324" s="88">
        <f t="shared" si="404"/>
        <v>0</v>
      </c>
      <c r="EI324" s="88">
        <f t="shared" si="405"/>
        <v>0</v>
      </c>
      <c r="EQ324" s="88">
        <f t="shared" si="406"/>
        <v>0</v>
      </c>
      <c r="EY324" s="88">
        <f t="shared" si="407"/>
        <v>0</v>
      </c>
      <c r="FG324" s="88">
        <f t="shared" si="408"/>
        <v>0</v>
      </c>
      <c r="FO324" s="88">
        <f t="shared" si="409"/>
        <v>0</v>
      </c>
      <c r="FW324" s="110">
        <f t="shared" si="410"/>
        <v>0</v>
      </c>
      <c r="GB324" s="110">
        <f t="shared" si="411"/>
        <v>0</v>
      </c>
      <c r="GC324" s="110">
        <f t="shared" si="412"/>
        <v>0</v>
      </c>
      <c r="GD324" s="110">
        <f t="shared" si="413"/>
        <v>0</v>
      </c>
      <c r="GE324" s="110">
        <f t="shared" si="414"/>
        <v>0</v>
      </c>
      <c r="GF324" s="110">
        <f t="shared" si="415"/>
        <v>0</v>
      </c>
      <c r="GG324" s="110">
        <f t="shared" si="416"/>
        <v>0</v>
      </c>
      <c r="GH324" s="110">
        <f t="shared" si="417"/>
        <v>0</v>
      </c>
      <c r="GI324" s="110">
        <f t="shared" si="418"/>
        <v>0</v>
      </c>
      <c r="GJ324" s="114">
        <f t="shared" si="442"/>
        <v>0.18392070484581491</v>
      </c>
      <c r="GK324" s="90">
        <f t="shared" si="443"/>
        <v>0.33333333333333331</v>
      </c>
      <c r="GL324" s="92" t="s">
        <v>1665</v>
      </c>
      <c r="GM324" s="92" t="s">
        <v>1630</v>
      </c>
      <c r="GN324" s="92" t="s">
        <v>1666</v>
      </c>
      <c r="GO324" s="92" t="s">
        <v>1667</v>
      </c>
      <c r="GP324" s="2" t="s">
        <v>1558</v>
      </c>
      <c r="GQ324" s="2" t="s">
        <v>1651</v>
      </c>
      <c r="GR324" s="115">
        <v>257</v>
      </c>
      <c r="GS324" s="31">
        <f t="shared" si="419"/>
        <v>14</v>
      </c>
      <c r="GT324" s="31">
        <f t="shared" si="420"/>
        <v>23</v>
      </c>
      <c r="GU324" s="31">
        <f t="shared" si="421"/>
        <v>23</v>
      </c>
      <c r="GV324" s="31">
        <f t="shared" si="422"/>
        <v>388</v>
      </c>
      <c r="GW324" s="31">
        <f t="shared" si="423"/>
        <v>271</v>
      </c>
      <c r="GX324" s="31">
        <f t="shared" si="424"/>
        <v>371</v>
      </c>
    </row>
    <row r="325" spans="1:206" ht="15.75" hidden="1" customHeight="1" x14ac:dyDescent="0.25">
      <c r="A325" s="22" t="s">
        <v>1114</v>
      </c>
      <c r="B325" s="2" t="s">
        <v>303</v>
      </c>
      <c r="C325" s="116" t="s">
        <v>307</v>
      </c>
      <c r="D325" s="35" t="s">
        <v>303</v>
      </c>
      <c r="E325" s="117">
        <v>83</v>
      </c>
      <c r="F325" s="117">
        <v>251</v>
      </c>
      <c r="G325" s="117">
        <v>559</v>
      </c>
      <c r="H325" s="117">
        <v>893</v>
      </c>
      <c r="I325" s="95">
        <v>65</v>
      </c>
      <c r="J325" s="118">
        <v>157</v>
      </c>
      <c r="K325" s="118">
        <v>312</v>
      </c>
      <c r="L325" s="118">
        <v>613</v>
      </c>
      <c r="M325" s="118">
        <v>1082</v>
      </c>
      <c r="N325" s="119">
        <v>182</v>
      </c>
      <c r="O325" s="119">
        <v>12</v>
      </c>
      <c r="P325" s="120">
        <v>736</v>
      </c>
      <c r="Q325" s="120">
        <v>942</v>
      </c>
      <c r="R325" s="120">
        <v>689</v>
      </c>
      <c r="S325" s="70">
        <f t="shared" si="425"/>
        <v>0.21331521739130435</v>
      </c>
      <c r="T325" s="70">
        <f t="shared" si="426"/>
        <v>0.33121019108280253</v>
      </c>
      <c r="U325" s="70">
        <f t="shared" si="427"/>
        <v>0.38022813688212925</v>
      </c>
      <c r="V325" s="70">
        <f t="shared" si="428"/>
        <v>0.45554874310239118</v>
      </c>
      <c r="W325" s="70">
        <f t="shared" si="429"/>
        <v>0.62554426705370103</v>
      </c>
      <c r="X325" s="121">
        <v>936</v>
      </c>
      <c r="Y325" s="121">
        <v>736</v>
      </c>
      <c r="Z325" s="121">
        <v>942</v>
      </c>
      <c r="AA325" s="121">
        <v>689</v>
      </c>
      <c r="AB325" s="121">
        <v>213</v>
      </c>
      <c r="AC325" s="121">
        <v>204</v>
      </c>
      <c r="AD325" s="17">
        <v>28</v>
      </c>
      <c r="AE325" s="17">
        <v>64</v>
      </c>
      <c r="AF325" s="100">
        <v>68</v>
      </c>
      <c r="AG325" s="101">
        <v>164</v>
      </c>
      <c r="AH325" s="101">
        <v>388</v>
      </c>
      <c r="AI325" s="101">
        <v>607</v>
      </c>
      <c r="AJ325" s="101">
        <v>53</v>
      </c>
      <c r="AK325" s="101">
        <f t="shared" si="430"/>
        <v>1212</v>
      </c>
      <c r="AL325" s="101">
        <f t="shared" si="431"/>
        <v>136</v>
      </c>
      <c r="AM325" s="101">
        <v>189</v>
      </c>
      <c r="AN325" s="102">
        <v>9</v>
      </c>
      <c r="AO325" s="103">
        <v>56</v>
      </c>
      <c r="AP325" s="74">
        <f t="shared" si="432"/>
        <v>0.22282608695652173</v>
      </c>
      <c r="AQ325" s="74">
        <f t="shared" si="433"/>
        <v>0.41188959660297242</v>
      </c>
      <c r="AR325" s="104">
        <f t="shared" si="434"/>
        <v>0.43219264892268694</v>
      </c>
      <c r="AS325" s="104">
        <f t="shared" si="435"/>
        <v>0.52667075413856534</v>
      </c>
      <c r="AT325" s="104">
        <f t="shared" si="436"/>
        <v>0.68359941944847602</v>
      </c>
      <c r="AU325" s="105">
        <v>717</v>
      </c>
      <c r="AV325" s="105">
        <v>950</v>
      </c>
      <c r="AW325" s="105">
        <v>760</v>
      </c>
      <c r="AX325" s="100">
        <v>73</v>
      </c>
      <c r="AY325" s="106">
        <v>1221</v>
      </c>
      <c r="AZ325" s="106">
        <v>138</v>
      </c>
      <c r="BA325" s="106">
        <v>376</v>
      </c>
      <c r="BB325" s="106">
        <v>650</v>
      </c>
      <c r="BC325" s="106">
        <v>57</v>
      </c>
      <c r="BD325" s="107">
        <v>174</v>
      </c>
      <c r="BE325" s="108">
        <v>30</v>
      </c>
      <c r="BF325" s="82">
        <f t="shared" si="437"/>
        <v>0.18157894736842106</v>
      </c>
      <c r="BG325" s="82">
        <f t="shared" si="438"/>
        <v>0.39578947368421052</v>
      </c>
      <c r="BH325" s="83">
        <f t="shared" si="439"/>
        <v>0.40791100123609392</v>
      </c>
      <c r="BI325" s="83">
        <f t="shared" si="440"/>
        <v>0.51109778044391119</v>
      </c>
      <c r="BJ325" s="83">
        <f t="shared" si="441"/>
        <v>0.66387726638772659</v>
      </c>
      <c r="BK325" s="2">
        <v>799</v>
      </c>
      <c r="BL325" s="2">
        <v>917</v>
      </c>
      <c r="BM325" s="2">
        <v>753</v>
      </c>
      <c r="BN325" s="2">
        <v>514</v>
      </c>
      <c r="BO325" s="2">
        <v>259</v>
      </c>
      <c r="BP325" s="2">
        <v>228</v>
      </c>
      <c r="BQ325" s="109">
        <v>32</v>
      </c>
      <c r="BR325" s="109">
        <v>80</v>
      </c>
      <c r="BS325" s="110">
        <v>73</v>
      </c>
      <c r="BT325" s="109">
        <v>143</v>
      </c>
      <c r="BU325" s="109">
        <v>455</v>
      </c>
      <c r="BV325" s="109">
        <v>773</v>
      </c>
      <c r="BW325" s="109">
        <v>72</v>
      </c>
      <c r="BX325" s="84">
        <f t="shared" si="385"/>
        <v>1443</v>
      </c>
      <c r="BY325" s="111">
        <v>18</v>
      </c>
      <c r="BZ325" s="109">
        <v>164</v>
      </c>
      <c r="CA325" s="109">
        <v>72</v>
      </c>
      <c r="CB325" s="2">
        <v>76</v>
      </c>
      <c r="CC325" s="112">
        <f t="shared" si="386"/>
        <v>0.17897371714643304</v>
      </c>
      <c r="CD325" s="112">
        <f t="shared" si="387"/>
        <v>0.49618320610687022</v>
      </c>
      <c r="CE325" s="112">
        <f t="shared" si="388"/>
        <v>0.4888618874038072</v>
      </c>
      <c r="CF325" s="112">
        <f t="shared" si="389"/>
        <v>0.63712574850299397</v>
      </c>
      <c r="CG325" s="112">
        <f t="shared" si="390"/>
        <v>0.80876494023904377</v>
      </c>
      <c r="CH325" s="87">
        <f t="shared" si="391"/>
        <v>144</v>
      </c>
      <c r="CI325" s="31">
        <f t="shared" si="392"/>
        <v>163</v>
      </c>
      <c r="CJ325" s="31">
        <f t="shared" si="393"/>
        <v>7</v>
      </c>
      <c r="CK325" s="31">
        <f t="shared" si="394"/>
        <v>19</v>
      </c>
      <c r="CL325" s="31">
        <f t="shared" si="395"/>
        <v>21</v>
      </c>
      <c r="CM325" s="113">
        <f t="shared" si="396"/>
        <v>252</v>
      </c>
      <c r="CN325" s="31">
        <f t="shared" si="397"/>
        <v>49</v>
      </c>
      <c r="CO325" s="31">
        <f t="shared" si="398"/>
        <v>99</v>
      </c>
      <c r="CP325" s="31">
        <f t="shared" si="399"/>
        <v>100</v>
      </c>
      <c r="CQ325" s="31">
        <f t="shared" si="400"/>
        <v>4</v>
      </c>
      <c r="CR325" s="32">
        <v>6</v>
      </c>
      <c r="CS325" s="32">
        <v>17</v>
      </c>
      <c r="CT325" s="32">
        <v>17</v>
      </c>
      <c r="CU325" s="88">
        <f t="shared" si="384"/>
        <v>219</v>
      </c>
      <c r="CV325" s="32">
        <v>49</v>
      </c>
      <c r="CW325" s="32">
        <v>96</v>
      </c>
      <c r="CX325" s="32">
        <v>74</v>
      </c>
      <c r="CY325" s="32">
        <v>0</v>
      </c>
      <c r="CZ325" s="32">
        <v>1</v>
      </c>
      <c r="DA325" s="32">
        <v>2</v>
      </c>
      <c r="DB325" s="32">
        <v>4</v>
      </c>
      <c r="DC325" s="88">
        <f t="shared" si="401"/>
        <v>33</v>
      </c>
      <c r="DD325" s="32">
        <v>0</v>
      </c>
      <c r="DE325" s="32">
        <v>3</v>
      </c>
      <c r="DF325" s="32">
        <v>26</v>
      </c>
      <c r="DG325" s="32">
        <v>4</v>
      </c>
      <c r="DH325" s="32">
        <v>2</v>
      </c>
      <c r="DI325" s="32">
        <v>16</v>
      </c>
      <c r="DJ325" s="32">
        <v>9</v>
      </c>
      <c r="DK325" s="88">
        <f t="shared" si="402"/>
        <v>245</v>
      </c>
      <c r="DL325" s="32">
        <v>65</v>
      </c>
      <c r="DM325" s="32">
        <v>108</v>
      </c>
      <c r="DN325" s="32">
        <v>66</v>
      </c>
      <c r="DO325" s="32">
        <v>6</v>
      </c>
      <c r="DP325" s="32">
        <v>21</v>
      </c>
      <c r="DQ325" s="32">
        <v>38</v>
      </c>
      <c r="DR325" s="32">
        <v>32</v>
      </c>
      <c r="DS325" s="88">
        <f t="shared" si="403"/>
        <v>845</v>
      </c>
      <c r="DT325" s="32">
        <v>2</v>
      </c>
      <c r="DU325" s="32">
        <v>200</v>
      </c>
      <c r="DV325" s="32">
        <v>590</v>
      </c>
      <c r="DW325" s="32">
        <v>53</v>
      </c>
      <c r="DX325" s="32">
        <v>1</v>
      </c>
      <c r="DY325" s="32">
        <v>4</v>
      </c>
      <c r="DZ325" s="32">
        <v>9</v>
      </c>
      <c r="EA325" s="88">
        <f t="shared" si="404"/>
        <v>52</v>
      </c>
      <c r="EB325" s="32">
        <v>18</v>
      </c>
      <c r="EC325" s="32">
        <v>31</v>
      </c>
      <c r="ED325" s="32">
        <v>2</v>
      </c>
      <c r="EE325" s="32">
        <v>1</v>
      </c>
      <c r="EI325" s="88">
        <f t="shared" si="405"/>
        <v>0</v>
      </c>
      <c r="EQ325" s="88">
        <f t="shared" si="406"/>
        <v>0</v>
      </c>
      <c r="EY325" s="88">
        <f t="shared" si="407"/>
        <v>0</v>
      </c>
      <c r="FD325" s="32">
        <v>1</v>
      </c>
      <c r="FE325" s="32">
        <v>3</v>
      </c>
      <c r="FF325" s="32">
        <v>2</v>
      </c>
      <c r="FG325" s="88">
        <f t="shared" si="408"/>
        <v>41</v>
      </c>
      <c r="FH325" s="32">
        <v>9</v>
      </c>
      <c r="FI325" s="32">
        <v>17</v>
      </c>
      <c r="FJ325" s="32">
        <v>15</v>
      </c>
      <c r="FK325" s="32">
        <v>0</v>
      </c>
      <c r="FO325" s="88">
        <f t="shared" si="409"/>
        <v>0</v>
      </c>
      <c r="FW325" s="110">
        <f t="shared" si="410"/>
        <v>0</v>
      </c>
      <c r="GB325" s="110">
        <f t="shared" si="411"/>
        <v>1</v>
      </c>
      <c r="GC325" s="110">
        <f t="shared" si="412"/>
        <v>3</v>
      </c>
      <c r="GD325" s="110">
        <f t="shared" si="413"/>
        <v>2</v>
      </c>
      <c r="GE325" s="110">
        <f t="shared" si="414"/>
        <v>41</v>
      </c>
      <c r="GF325" s="110">
        <f t="shared" si="415"/>
        <v>9</v>
      </c>
      <c r="GG325" s="110">
        <f t="shared" si="416"/>
        <v>17</v>
      </c>
      <c r="GH325" s="110">
        <f t="shared" si="417"/>
        <v>15</v>
      </c>
      <c r="GI325" s="110">
        <f t="shared" si="418"/>
        <v>0</v>
      </c>
      <c r="GJ325" s="114">
        <f t="shared" si="442"/>
        <v>0.29289801351438782</v>
      </c>
      <c r="GK325" s="90">
        <f t="shared" si="443"/>
        <v>0.18181818181818182</v>
      </c>
      <c r="GL325" s="2" t="s">
        <v>2113</v>
      </c>
      <c r="GM325" s="92" t="s">
        <v>2114</v>
      </c>
      <c r="GN325" s="92" t="s">
        <v>1429</v>
      </c>
      <c r="GO325" s="92" t="s">
        <v>1670</v>
      </c>
      <c r="GP325" s="92" t="s">
        <v>2073</v>
      </c>
      <c r="GQ325" s="2" t="s">
        <v>1409</v>
      </c>
      <c r="GR325" s="115">
        <v>953</v>
      </c>
      <c r="GS325" s="31">
        <f t="shared" si="419"/>
        <v>24</v>
      </c>
      <c r="GT325" s="31">
        <f t="shared" si="420"/>
        <v>50</v>
      </c>
      <c r="GU325" s="31">
        <f t="shared" si="421"/>
        <v>58</v>
      </c>
      <c r="GV325" s="31">
        <f t="shared" si="422"/>
        <v>1142</v>
      </c>
      <c r="GW325" s="31">
        <f t="shared" si="423"/>
        <v>718</v>
      </c>
      <c r="GX325" s="31">
        <f t="shared" si="424"/>
        <v>1057</v>
      </c>
    </row>
    <row r="326" spans="1:206" ht="15.75" hidden="1" customHeight="1" x14ac:dyDescent="0.25">
      <c r="A326" s="22" t="s">
        <v>1114</v>
      </c>
      <c r="B326" s="2" t="s">
        <v>303</v>
      </c>
      <c r="C326" s="116" t="s">
        <v>308</v>
      </c>
      <c r="D326" s="35" t="s">
        <v>303</v>
      </c>
      <c r="E326" s="117">
        <v>0</v>
      </c>
      <c r="F326" s="117">
        <v>13</v>
      </c>
      <c r="G326" s="117">
        <v>39</v>
      </c>
      <c r="H326" s="117">
        <v>52</v>
      </c>
      <c r="I326" s="95">
        <v>5</v>
      </c>
      <c r="J326" s="118">
        <v>2</v>
      </c>
      <c r="K326" s="118">
        <v>10</v>
      </c>
      <c r="L326" s="118">
        <v>55</v>
      </c>
      <c r="M326" s="118">
        <v>67</v>
      </c>
      <c r="N326" s="119">
        <v>19</v>
      </c>
      <c r="O326" s="119">
        <v>1</v>
      </c>
      <c r="P326" s="120">
        <v>49</v>
      </c>
      <c r="Q326" s="120">
        <v>59</v>
      </c>
      <c r="R326" s="120">
        <v>38</v>
      </c>
      <c r="S326" s="70">
        <f t="shared" si="425"/>
        <v>4.0816326530612242E-2</v>
      </c>
      <c r="T326" s="70">
        <f t="shared" si="426"/>
        <v>0.16949152542372881</v>
      </c>
      <c r="U326" s="70">
        <f t="shared" si="427"/>
        <v>0.32876712328767121</v>
      </c>
      <c r="V326" s="70">
        <f t="shared" si="428"/>
        <v>0.47422680412371132</v>
      </c>
      <c r="W326" s="70">
        <f t="shared" si="429"/>
        <v>0.94736842105263153</v>
      </c>
      <c r="X326" s="121">
        <v>67</v>
      </c>
      <c r="Y326" s="121">
        <v>49</v>
      </c>
      <c r="Z326" s="121">
        <v>59</v>
      </c>
      <c r="AA326" s="121">
        <v>38</v>
      </c>
      <c r="AB326" s="121">
        <v>16</v>
      </c>
      <c r="AC326" s="121">
        <v>12</v>
      </c>
      <c r="AD326" s="17">
        <v>3</v>
      </c>
      <c r="AE326" s="17">
        <v>3</v>
      </c>
      <c r="AF326" s="100">
        <v>4</v>
      </c>
      <c r="AG326" s="101">
        <v>0</v>
      </c>
      <c r="AH326" s="101">
        <v>21</v>
      </c>
      <c r="AI326" s="101">
        <v>65</v>
      </c>
      <c r="AJ326" s="101">
        <v>2</v>
      </c>
      <c r="AK326" s="101">
        <f t="shared" si="430"/>
        <v>88</v>
      </c>
      <c r="AL326" s="101">
        <f t="shared" si="431"/>
        <v>6</v>
      </c>
      <c r="AM326" s="101">
        <v>8</v>
      </c>
      <c r="AN326" s="102">
        <v>1</v>
      </c>
      <c r="AO326" s="103">
        <v>5</v>
      </c>
      <c r="AP326" s="74">
        <f t="shared" si="432"/>
        <v>0</v>
      </c>
      <c r="AQ326" s="74">
        <f t="shared" si="433"/>
        <v>0.3559322033898305</v>
      </c>
      <c r="AR326" s="104">
        <f t="shared" si="434"/>
        <v>0.54794520547945202</v>
      </c>
      <c r="AS326" s="104">
        <f t="shared" si="435"/>
        <v>0.82474226804123707</v>
      </c>
      <c r="AT326" s="104">
        <f t="shared" si="436"/>
        <v>1.5526315789473684</v>
      </c>
      <c r="AU326" s="105">
        <v>39</v>
      </c>
      <c r="AV326" s="105">
        <v>60</v>
      </c>
      <c r="AW326" s="105">
        <v>49</v>
      </c>
      <c r="AX326" s="100">
        <v>3</v>
      </c>
      <c r="AY326" s="106">
        <v>50</v>
      </c>
      <c r="AZ326" s="106">
        <v>0</v>
      </c>
      <c r="BA326" s="106">
        <v>8</v>
      </c>
      <c r="BB326" s="106">
        <v>40</v>
      </c>
      <c r="BC326" s="106">
        <v>2</v>
      </c>
      <c r="BD326" s="107">
        <v>12</v>
      </c>
      <c r="BE326" s="108">
        <v>1</v>
      </c>
      <c r="BF326" s="82">
        <f t="shared" si="437"/>
        <v>0</v>
      </c>
      <c r="BG326" s="82">
        <f t="shared" si="438"/>
        <v>0.13333333333333333</v>
      </c>
      <c r="BH326" s="83">
        <f t="shared" si="439"/>
        <v>0.24324324324324326</v>
      </c>
      <c r="BI326" s="83">
        <f t="shared" si="440"/>
        <v>0.36363636363636365</v>
      </c>
      <c r="BJ326" s="83">
        <f t="shared" si="441"/>
        <v>0.71794871794871795</v>
      </c>
      <c r="BK326" s="2">
        <v>49</v>
      </c>
      <c r="BL326" s="2">
        <v>54</v>
      </c>
      <c r="BM326" s="2">
        <v>48</v>
      </c>
      <c r="BN326" s="2">
        <v>32</v>
      </c>
      <c r="BO326" s="2">
        <v>13</v>
      </c>
      <c r="BP326" s="2">
        <v>12</v>
      </c>
      <c r="BQ326" s="109">
        <v>2</v>
      </c>
      <c r="BR326" s="109">
        <v>3</v>
      </c>
      <c r="BS326" s="110">
        <v>3</v>
      </c>
      <c r="BT326" s="109">
        <v>0</v>
      </c>
      <c r="BU326" s="109">
        <v>21</v>
      </c>
      <c r="BV326" s="109">
        <v>49</v>
      </c>
      <c r="BW326" s="109">
        <v>1</v>
      </c>
      <c r="BX326" s="84">
        <f t="shared" si="385"/>
        <v>71</v>
      </c>
      <c r="BY326" s="111">
        <v>1</v>
      </c>
      <c r="BZ326" s="109">
        <v>18</v>
      </c>
      <c r="CA326" s="109">
        <v>1</v>
      </c>
      <c r="CB326" s="2">
        <v>2</v>
      </c>
      <c r="CC326" s="112">
        <f t="shared" si="386"/>
        <v>0</v>
      </c>
      <c r="CD326" s="112">
        <f t="shared" si="387"/>
        <v>0.3888888888888889</v>
      </c>
      <c r="CE326" s="112">
        <f t="shared" si="388"/>
        <v>0.3443708609271523</v>
      </c>
      <c r="CF326" s="112">
        <f t="shared" si="389"/>
        <v>0.50980392156862742</v>
      </c>
      <c r="CG326" s="112">
        <f t="shared" si="390"/>
        <v>0.64583333333333337</v>
      </c>
      <c r="CH326" s="87">
        <f t="shared" si="391"/>
        <v>17</v>
      </c>
      <c r="CI326" s="31">
        <f t="shared" si="392"/>
        <v>10</v>
      </c>
      <c r="CJ326" s="31">
        <f t="shared" si="393"/>
        <v>0</v>
      </c>
      <c r="CK326" s="31">
        <f t="shared" si="394"/>
        <v>0</v>
      </c>
      <c r="CL326" s="31">
        <f t="shared" si="395"/>
        <v>0</v>
      </c>
      <c r="CM326" s="113">
        <f t="shared" si="396"/>
        <v>0</v>
      </c>
      <c r="CN326" s="31">
        <f t="shared" si="397"/>
        <v>0</v>
      </c>
      <c r="CO326" s="31">
        <f t="shared" si="398"/>
        <v>0</v>
      </c>
      <c r="CP326" s="31">
        <f t="shared" si="399"/>
        <v>0</v>
      </c>
      <c r="CQ326" s="31">
        <f t="shared" si="400"/>
        <v>0</v>
      </c>
      <c r="CU326" s="88">
        <f t="shared" ref="CU326:CU389" si="444">CV326+CW326+CX326+CY326</f>
        <v>0</v>
      </c>
      <c r="DC326" s="88">
        <f t="shared" si="401"/>
        <v>0</v>
      </c>
      <c r="DK326" s="88">
        <f t="shared" si="402"/>
        <v>0</v>
      </c>
      <c r="DP326" s="32">
        <v>2</v>
      </c>
      <c r="DQ326" s="32">
        <v>3</v>
      </c>
      <c r="DR326" s="32">
        <v>3</v>
      </c>
      <c r="DS326" s="88">
        <f t="shared" si="403"/>
        <v>71</v>
      </c>
      <c r="DT326" s="32">
        <v>0</v>
      </c>
      <c r="DU326" s="32">
        <v>21</v>
      </c>
      <c r="DV326" s="32">
        <v>49</v>
      </c>
      <c r="DW326" s="32">
        <v>1</v>
      </c>
      <c r="EA326" s="88">
        <f t="shared" si="404"/>
        <v>0</v>
      </c>
      <c r="EI326" s="88">
        <f t="shared" si="405"/>
        <v>0</v>
      </c>
      <c r="EQ326" s="88">
        <f t="shared" si="406"/>
        <v>0</v>
      </c>
      <c r="EY326" s="88">
        <f t="shared" si="407"/>
        <v>0</v>
      </c>
      <c r="FG326" s="88">
        <f t="shared" si="408"/>
        <v>0</v>
      </c>
      <c r="FO326" s="88">
        <f t="shared" si="409"/>
        <v>0</v>
      </c>
      <c r="FW326" s="110">
        <f t="shared" si="410"/>
        <v>0</v>
      </c>
      <c r="GB326" s="110">
        <f t="shared" si="411"/>
        <v>0</v>
      </c>
      <c r="GC326" s="110">
        <f t="shared" si="412"/>
        <v>0</v>
      </c>
      <c r="GD326" s="110">
        <f t="shared" si="413"/>
        <v>0</v>
      </c>
      <c r="GE326" s="110">
        <f t="shared" si="414"/>
        <v>0</v>
      </c>
      <c r="GF326" s="110">
        <f t="shared" si="415"/>
        <v>0</v>
      </c>
      <c r="GG326" s="110">
        <f t="shared" si="416"/>
        <v>0</v>
      </c>
      <c r="GH326" s="110">
        <f t="shared" si="417"/>
        <v>0</v>
      </c>
      <c r="GI326" s="110">
        <f t="shared" si="418"/>
        <v>0</v>
      </c>
      <c r="GJ326" s="114">
        <f t="shared" si="442"/>
        <v>-0.31828703703703698</v>
      </c>
      <c r="GK326" s="90">
        <f t="shared" si="443"/>
        <v>0.42</v>
      </c>
      <c r="GL326" s="92" t="s">
        <v>1451</v>
      </c>
      <c r="GM326" s="2" t="s">
        <v>1580</v>
      </c>
      <c r="GN326" s="2" t="s">
        <v>1436</v>
      </c>
      <c r="GO326" s="92" t="s">
        <v>1438</v>
      </c>
      <c r="GP326" s="2" t="s">
        <v>1581</v>
      </c>
      <c r="GQ326" s="2" t="s">
        <v>1572</v>
      </c>
      <c r="GR326" s="115">
        <v>54</v>
      </c>
      <c r="GS326" s="31">
        <f t="shared" si="419"/>
        <v>2</v>
      </c>
      <c r="GT326" s="31">
        <f t="shared" si="420"/>
        <v>3</v>
      </c>
      <c r="GU326" s="31">
        <f t="shared" si="421"/>
        <v>3</v>
      </c>
      <c r="GV326" s="31">
        <f t="shared" si="422"/>
        <v>71</v>
      </c>
      <c r="GW326" s="31">
        <f t="shared" si="423"/>
        <v>50</v>
      </c>
      <c r="GX326" s="31">
        <f t="shared" si="424"/>
        <v>71</v>
      </c>
    </row>
    <row r="327" spans="1:206" ht="15.75" hidden="1" customHeight="1" x14ac:dyDescent="0.25">
      <c r="A327" s="22" t="s">
        <v>1114</v>
      </c>
      <c r="B327" s="2" t="s">
        <v>303</v>
      </c>
      <c r="C327" s="116" t="s">
        <v>309</v>
      </c>
      <c r="D327" s="35" t="s">
        <v>303</v>
      </c>
      <c r="E327" s="117">
        <v>12</v>
      </c>
      <c r="F327" s="117">
        <v>35</v>
      </c>
      <c r="G327" s="117">
        <v>58</v>
      </c>
      <c r="H327" s="117">
        <v>105</v>
      </c>
      <c r="I327" s="95">
        <v>6</v>
      </c>
      <c r="J327" s="118">
        <v>7</v>
      </c>
      <c r="K327" s="118">
        <v>25</v>
      </c>
      <c r="L327" s="118">
        <v>70</v>
      </c>
      <c r="M327" s="118">
        <v>102</v>
      </c>
      <c r="N327" s="119">
        <v>17</v>
      </c>
      <c r="O327" s="119">
        <v>2</v>
      </c>
      <c r="P327" s="120">
        <v>67</v>
      </c>
      <c r="Q327" s="120">
        <v>107</v>
      </c>
      <c r="R327" s="120">
        <v>81</v>
      </c>
      <c r="S327" s="70">
        <f t="shared" si="425"/>
        <v>0.1044776119402985</v>
      </c>
      <c r="T327" s="70">
        <f t="shared" si="426"/>
        <v>0.23364485981308411</v>
      </c>
      <c r="U327" s="70">
        <f t="shared" si="427"/>
        <v>0.33333333333333331</v>
      </c>
      <c r="V327" s="70">
        <f t="shared" si="428"/>
        <v>0.41489361702127658</v>
      </c>
      <c r="W327" s="70">
        <f t="shared" si="429"/>
        <v>0.65432098765432101</v>
      </c>
      <c r="X327" s="121">
        <v>109</v>
      </c>
      <c r="Y327" s="121">
        <v>67</v>
      </c>
      <c r="Z327" s="121">
        <v>107</v>
      </c>
      <c r="AA327" s="121">
        <v>81</v>
      </c>
      <c r="AB327" s="121">
        <v>17</v>
      </c>
      <c r="AC327" s="121">
        <v>15</v>
      </c>
      <c r="AD327" s="17">
        <v>3</v>
      </c>
      <c r="AE327" s="17">
        <v>5</v>
      </c>
      <c r="AF327" s="100">
        <v>5</v>
      </c>
      <c r="AG327" s="101">
        <v>4</v>
      </c>
      <c r="AH327" s="101">
        <v>32</v>
      </c>
      <c r="AI327" s="101">
        <v>58</v>
      </c>
      <c r="AJ327" s="101">
        <v>2</v>
      </c>
      <c r="AK327" s="101">
        <f t="shared" si="430"/>
        <v>96</v>
      </c>
      <c r="AL327" s="101">
        <f t="shared" si="431"/>
        <v>11</v>
      </c>
      <c r="AM327" s="101">
        <v>13</v>
      </c>
      <c r="AN327" s="102">
        <v>1</v>
      </c>
      <c r="AO327" s="103">
        <v>3</v>
      </c>
      <c r="AP327" s="74">
        <f t="shared" si="432"/>
        <v>5.9701492537313432E-2</v>
      </c>
      <c r="AQ327" s="74">
        <f t="shared" si="433"/>
        <v>0.29906542056074764</v>
      </c>
      <c r="AR327" s="104">
        <f t="shared" si="434"/>
        <v>0.32549019607843138</v>
      </c>
      <c r="AS327" s="104">
        <f t="shared" si="435"/>
        <v>0.42021276595744683</v>
      </c>
      <c r="AT327" s="104">
        <f t="shared" si="436"/>
        <v>0.58024691358024694</v>
      </c>
      <c r="AU327" s="105">
        <v>64</v>
      </c>
      <c r="AV327" s="105">
        <v>85</v>
      </c>
      <c r="AW327" s="105">
        <v>67</v>
      </c>
      <c r="AX327" s="100">
        <v>5</v>
      </c>
      <c r="AY327" s="106">
        <v>106</v>
      </c>
      <c r="AZ327" s="106">
        <v>4</v>
      </c>
      <c r="BA327" s="106">
        <v>32</v>
      </c>
      <c r="BB327" s="106">
        <v>66</v>
      </c>
      <c r="BC327" s="106">
        <v>4</v>
      </c>
      <c r="BD327" s="107">
        <v>10</v>
      </c>
      <c r="BE327" s="108">
        <v>5</v>
      </c>
      <c r="BF327" s="82">
        <f t="shared" si="437"/>
        <v>5.9701492537313432E-2</v>
      </c>
      <c r="BG327" s="82">
        <f t="shared" si="438"/>
        <v>0.37647058823529411</v>
      </c>
      <c r="BH327" s="83">
        <f t="shared" si="439"/>
        <v>0.42592592592592593</v>
      </c>
      <c r="BI327" s="83">
        <f t="shared" si="440"/>
        <v>0.59060402684563762</v>
      </c>
      <c r="BJ327" s="83">
        <f t="shared" si="441"/>
        <v>0.875</v>
      </c>
      <c r="BK327" s="2">
        <v>71</v>
      </c>
      <c r="BL327" s="2">
        <v>78</v>
      </c>
      <c r="BM327" s="2">
        <v>71</v>
      </c>
      <c r="BN327" s="2">
        <v>46</v>
      </c>
      <c r="BO327" s="2">
        <v>26</v>
      </c>
      <c r="BP327" s="2">
        <v>20</v>
      </c>
      <c r="BQ327" s="109">
        <v>5</v>
      </c>
      <c r="BR327" s="109">
        <v>8</v>
      </c>
      <c r="BS327" s="110">
        <v>7</v>
      </c>
      <c r="BT327" s="109">
        <v>8</v>
      </c>
      <c r="BU327" s="109">
        <v>58</v>
      </c>
      <c r="BV327" s="109">
        <v>85</v>
      </c>
      <c r="BW327" s="109">
        <v>4</v>
      </c>
      <c r="BX327" s="84">
        <f t="shared" ref="BX327:BX390" si="445">SUM(BT327:BW327)</f>
        <v>155</v>
      </c>
      <c r="BY327" s="111">
        <v>0</v>
      </c>
      <c r="BZ327" s="109">
        <v>20</v>
      </c>
      <c r="CA327" s="109">
        <v>4</v>
      </c>
      <c r="CB327" s="2">
        <v>4</v>
      </c>
      <c r="CC327" s="112">
        <f t="shared" ref="CC327:CC390" si="446">BT327/BK327</f>
        <v>0.11267605633802817</v>
      </c>
      <c r="CD327" s="112">
        <f t="shared" ref="CD327:CD390" si="447">BU327/BL327</f>
        <v>0.74358974358974361</v>
      </c>
      <c r="CE327" s="112">
        <f t="shared" ref="CE327:CE390" si="448">((BT327+BU327+BV327)-BZ327)/(BK327+BL327+BM327)</f>
        <v>0.59545454545454546</v>
      </c>
      <c r="CF327" s="112">
        <f t="shared" ref="CF327:CF390" si="449">((BU327+BV327)-BZ327)/(BL327+BM327)</f>
        <v>0.82550335570469802</v>
      </c>
      <c r="CG327" s="112">
        <f t="shared" ref="CG327:CG390" si="450">(BV327-BZ327)/BM327</f>
        <v>0.91549295774647887</v>
      </c>
      <c r="CH327" s="87">
        <f t="shared" ref="CH327:CH390" si="451">BM327-(BV327-BZ327)</f>
        <v>6</v>
      </c>
      <c r="CI327" s="31">
        <f t="shared" ref="CI327:CI390" si="452">(BM327+BO327)-(BV327+CB327)</f>
        <v>8</v>
      </c>
      <c r="CJ327" s="31">
        <f t="shared" ref="CJ327:CJ390" si="453">CR327+CZ327</f>
        <v>0</v>
      </c>
      <c r="CK327" s="31">
        <f t="shared" ref="CK327:CK390" si="454">CS327+DA327</f>
        <v>0</v>
      </c>
      <c r="CL327" s="31">
        <f t="shared" ref="CL327:CL390" si="455">CT327+DB327</f>
        <v>0</v>
      </c>
      <c r="CM327" s="113">
        <f t="shared" ref="CM327:CM390" si="456">CU327+DC327</f>
        <v>0</v>
      </c>
      <c r="CN327" s="31">
        <f t="shared" ref="CN327:CN390" si="457">CV327+DD327</f>
        <v>0</v>
      </c>
      <c r="CO327" s="31">
        <f t="shared" ref="CO327:CO390" si="458">CW327+DE327</f>
        <v>0</v>
      </c>
      <c r="CP327" s="31">
        <f t="shared" ref="CP327:CP390" si="459">CX327+DF327</f>
        <v>0</v>
      </c>
      <c r="CQ327" s="31">
        <f t="shared" ref="CQ327:CQ390" si="460">CY327+DG327</f>
        <v>0</v>
      </c>
      <c r="CU327" s="88">
        <f t="shared" si="444"/>
        <v>0</v>
      </c>
      <c r="DC327" s="88">
        <f t="shared" ref="DC327:DC390" si="461">DD327+DE327+DF327+DG327</f>
        <v>0</v>
      </c>
      <c r="DH327" s="32">
        <v>1</v>
      </c>
      <c r="DI327" s="32">
        <v>3</v>
      </c>
      <c r="DJ327" s="32">
        <v>3</v>
      </c>
      <c r="DK327" s="88">
        <f t="shared" ref="DK327:DK390" si="462">DL327+DM327+DN327+DO327</f>
        <v>73</v>
      </c>
      <c r="DL327" s="32">
        <v>4</v>
      </c>
      <c r="DM327" s="32">
        <v>23</v>
      </c>
      <c r="DN327" s="32">
        <v>42</v>
      </c>
      <c r="DO327" s="32">
        <v>4</v>
      </c>
      <c r="DP327" s="32">
        <v>4</v>
      </c>
      <c r="DQ327" s="32">
        <v>5</v>
      </c>
      <c r="DR327" s="32">
        <v>4</v>
      </c>
      <c r="DS327" s="88">
        <f t="shared" ref="DS327:DS390" si="463">DT327+DU327+DV327+DW327</f>
        <v>82</v>
      </c>
      <c r="DT327" s="32">
        <v>4</v>
      </c>
      <c r="DU327" s="32">
        <v>35</v>
      </c>
      <c r="DV327" s="32">
        <v>43</v>
      </c>
      <c r="DW327" s="32">
        <v>0</v>
      </c>
      <c r="EA327" s="88">
        <f t="shared" ref="EA327:EA390" si="464">EB327+EC327+ED327+EE327</f>
        <v>0</v>
      </c>
      <c r="EI327" s="88">
        <f t="shared" ref="EI327:EI390" si="465">EJ327+EK327+EL327+EM327</f>
        <v>0</v>
      </c>
      <c r="EQ327" s="88">
        <f t="shared" ref="EQ327:EQ390" si="466">ER327+ES327+ET327+EU327</f>
        <v>0</v>
      </c>
      <c r="EY327" s="88">
        <f t="shared" ref="EY327:EY390" si="467">EZ327+FA327+FB327+FC327</f>
        <v>0</v>
      </c>
      <c r="FG327" s="88">
        <f t="shared" ref="FG327:FG390" si="468">FH327+FI327+FJ327+FK327</f>
        <v>0</v>
      </c>
      <c r="FO327" s="88">
        <f t="shared" ref="FO327:FO390" si="469">FP327+FQ327+FR327+FS327</f>
        <v>0</v>
      </c>
      <c r="FW327" s="110">
        <f t="shared" ref="FW327:FW390" si="470">FX327+FY327+FZ327+GA327</f>
        <v>0</v>
      </c>
      <c r="GB327" s="110">
        <f t="shared" ref="GB327:GB390" si="471">EV327+FD327+FL327+FT327</f>
        <v>0</v>
      </c>
      <c r="GC327" s="110">
        <f t="shared" ref="GC327:GC390" si="472">EW327+FE327+FM327+FU327</f>
        <v>0</v>
      </c>
      <c r="GD327" s="110">
        <f t="shared" ref="GD327:GD390" si="473">EX327+FF327+FN327+FV327</f>
        <v>0</v>
      </c>
      <c r="GE327" s="110">
        <f t="shared" ref="GE327:GE390" si="474">EY327+FG327+FO327+FW327</f>
        <v>0</v>
      </c>
      <c r="GF327" s="110">
        <f t="shared" ref="GF327:GF390" si="475">EZ327+FH327+FP327+FX327</f>
        <v>0</v>
      </c>
      <c r="GG327" s="110">
        <f t="shared" ref="GG327:GG390" si="476">FA327+FI327+FQ327+FY327</f>
        <v>0</v>
      </c>
      <c r="GH327" s="110">
        <f t="shared" ref="GH327:GH390" si="477">FB327+FJ327+FR327+FZ327</f>
        <v>0</v>
      </c>
      <c r="GI327" s="110">
        <f t="shared" ref="GI327:GI390" si="478">FC327+FK327+FS327+GA327</f>
        <v>0</v>
      </c>
      <c r="GJ327" s="114">
        <f t="shared" si="442"/>
        <v>0.39914961466914695</v>
      </c>
      <c r="GK327" s="90">
        <f t="shared" si="443"/>
        <v>0.46226415094339623</v>
      </c>
      <c r="GL327" s="92" t="s">
        <v>1538</v>
      </c>
      <c r="GM327" s="2" t="s">
        <v>1473</v>
      </c>
      <c r="GN327" s="92" t="s">
        <v>1371</v>
      </c>
      <c r="GO327" s="92" t="s">
        <v>1390</v>
      </c>
      <c r="GP327" s="2" t="s">
        <v>1539</v>
      </c>
      <c r="GQ327" s="2" t="s">
        <v>1366</v>
      </c>
      <c r="GR327" s="115">
        <v>87</v>
      </c>
      <c r="GS327" s="31">
        <f t="shared" ref="GS327:GS390" si="479">DH327+DP327+DX327</f>
        <v>5</v>
      </c>
      <c r="GT327" s="31">
        <f t="shared" ref="GT327:GT390" si="480">DJ327+DR327+DZ327</f>
        <v>7</v>
      </c>
      <c r="GU327" s="31">
        <f t="shared" ref="GU327:GU390" si="481">DI327+DQ327+DY327</f>
        <v>8</v>
      </c>
      <c r="GV327" s="31">
        <f t="shared" ref="GV327:GV390" si="482">DL327+DM327+DN327+DO327+DT327+DU327+DV327+DW327+EB327+EC327+ED327+EE327</f>
        <v>155</v>
      </c>
      <c r="GW327" s="31">
        <f t="shared" ref="GW327:GW390" si="483">DN327+DO327+DV327+DW327+ED327+EE327</f>
        <v>89</v>
      </c>
      <c r="GX327" s="31">
        <f t="shared" ref="GX327:GX390" si="484">GV327-(DL327+DT327+EB327)</f>
        <v>147</v>
      </c>
    </row>
    <row r="328" spans="1:206" ht="15.75" hidden="1" customHeight="1" x14ac:dyDescent="0.25">
      <c r="A328" s="22" t="s">
        <v>1114</v>
      </c>
      <c r="B328" s="2" t="s">
        <v>303</v>
      </c>
      <c r="C328" s="116" t="s">
        <v>1007</v>
      </c>
      <c r="D328" s="35" t="s">
        <v>303</v>
      </c>
      <c r="E328" s="117">
        <v>285</v>
      </c>
      <c r="F328" s="117">
        <v>726</v>
      </c>
      <c r="G328" s="117">
        <v>1198</v>
      </c>
      <c r="H328" s="117">
        <v>2209</v>
      </c>
      <c r="I328" s="95">
        <v>156</v>
      </c>
      <c r="J328" s="118">
        <v>339</v>
      </c>
      <c r="K328" s="118">
        <v>750</v>
      </c>
      <c r="L328" s="118">
        <v>1389</v>
      </c>
      <c r="M328" s="118">
        <v>2478</v>
      </c>
      <c r="N328" s="119">
        <v>346</v>
      </c>
      <c r="O328" s="119">
        <v>29</v>
      </c>
      <c r="P328" s="120">
        <v>1377</v>
      </c>
      <c r="Q328" s="120">
        <v>1747</v>
      </c>
      <c r="R328" s="120">
        <v>1217</v>
      </c>
      <c r="S328" s="70">
        <f t="shared" si="425"/>
        <v>0.24618736383442266</v>
      </c>
      <c r="T328" s="70">
        <f t="shared" si="426"/>
        <v>0.42930738408700631</v>
      </c>
      <c r="U328" s="70">
        <f t="shared" si="427"/>
        <v>0.49113107578898874</v>
      </c>
      <c r="V328" s="70">
        <f t="shared" si="428"/>
        <v>0.60492577597840758</v>
      </c>
      <c r="W328" s="70">
        <f t="shared" si="429"/>
        <v>0.85702547247329497</v>
      </c>
      <c r="X328" s="121">
        <v>1773</v>
      </c>
      <c r="Y328" s="121">
        <v>1377</v>
      </c>
      <c r="Z328" s="121">
        <v>1747</v>
      </c>
      <c r="AA328" s="121">
        <v>1217</v>
      </c>
      <c r="AB328" s="121">
        <v>416</v>
      </c>
      <c r="AC328" s="121">
        <v>409</v>
      </c>
      <c r="AD328" s="17">
        <v>50</v>
      </c>
      <c r="AE328" s="17">
        <v>129</v>
      </c>
      <c r="AF328" s="100">
        <v>158</v>
      </c>
      <c r="AG328" s="101">
        <v>396</v>
      </c>
      <c r="AH328" s="101">
        <v>784</v>
      </c>
      <c r="AI328" s="101">
        <v>1247</v>
      </c>
      <c r="AJ328" s="101">
        <v>128</v>
      </c>
      <c r="AK328" s="101">
        <f t="shared" si="430"/>
        <v>2555</v>
      </c>
      <c r="AL328" s="101">
        <f t="shared" si="431"/>
        <v>327</v>
      </c>
      <c r="AM328" s="101">
        <v>455</v>
      </c>
      <c r="AN328" s="102">
        <v>14</v>
      </c>
      <c r="AO328" s="103">
        <v>55</v>
      </c>
      <c r="AP328" s="74">
        <f t="shared" si="432"/>
        <v>0.28758169934640521</v>
      </c>
      <c r="AQ328" s="74">
        <f t="shared" si="433"/>
        <v>0.44876931883228394</v>
      </c>
      <c r="AR328" s="104">
        <f t="shared" si="434"/>
        <v>0.4837595024187975</v>
      </c>
      <c r="AS328" s="104">
        <f t="shared" si="435"/>
        <v>0.5748987854251012</v>
      </c>
      <c r="AT328" s="104">
        <f t="shared" si="436"/>
        <v>0.7559572719802794</v>
      </c>
      <c r="AU328" s="105">
        <v>1411</v>
      </c>
      <c r="AV328" s="105">
        <v>1862</v>
      </c>
      <c r="AW328" s="105">
        <v>1409</v>
      </c>
      <c r="AX328" s="100">
        <v>162</v>
      </c>
      <c r="AY328" s="106">
        <v>2673</v>
      </c>
      <c r="AZ328" s="106">
        <v>366</v>
      </c>
      <c r="BA328" s="106">
        <v>866</v>
      </c>
      <c r="BB328" s="106">
        <v>1332</v>
      </c>
      <c r="BC328" s="106">
        <v>109</v>
      </c>
      <c r="BD328" s="107">
        <v>345</v>
      </c>
      <c r="BE328" s="108">
        <v>49</v>
      </c>
      <c r="BF328" s="82">
        <f t="shared" si="437"/>
        <v>0.25975869410929736</v>
      </c>
      <c r="BG328" s="82">
        <f t="shared" si="438"/>
        <v>0.46509129967776586</v>
      </c>
      <c r="BH328" s="83">
        <f t="shared" si="439"/>
        <v>0.47394275950448528</v>
      </c>
      <c r="BI328" s="83">
        <f t="shared" si="440"/>
        <v>0.56614726550565231</v>
      </c>
      <c r="BJ328" s="83">
        <f t="shared" si="441"/>
        <v>0.69950389794472001</v>
      </c>
      <c r="BK328" s="2">
        <v>1539</v>
      </c>
      <c r="BL328" s="2">
        <v>1864</v>
      </c>
      <c r="BM328" s="2">
        <v>1441</v>
      </c>
      <c r="BN328" s="2">
        <v>1000</v>
      </c>
      <c r="BO328" s="2">
        <v>424</v>
      </c>
      <c r="BP328" s="2">
        <v>502</v>
      </c>
      <c r="BQ328" s="109">
        <v>52</v>
      </c>
      <c r="BR328" s="109">
        <v>175</v>
      </c>
      <c r="BS328" s="110">
        <v>172</v>
      </c>
      <c r="BT328" s="109">
        <v>353</v>
      </c>
      <c r="BU328" s="109">
        <v>1014</v>
      </c>
      <c r="BV328" s="109">
        <v>1605</v>
      </c>
      <c r="BW328" s="109">
        <v>126</v>
      </c>
      <c r="BX328" s="84">
        <f t="shared" si="445"/>
        <v>3098</v>
      </c>
      <c r="BY328" s="111">
        <v>23</v>
      </c>
      <c r="BZ328" s="109">
        <v>357</v>
      </c>
      <c r="CA328" s="109">
        <v>124</v>
      </c>
      <c r="CB328" s="2">
        <v>80</v>
      </c>
      <c r="CC328" s="112">
        <f t="shared" si="446"/>
        <v>0.22936972059779076</v>
      </c>
      <c r="CD328" s="112">
        <f t="shared" si="447"/>
        <v>0.54399141630901282</v>
      </c>
      <c r="CE328" s="112">
        <f t="shared" si="448"/>
        <v>0.5398431048720066</v>
      </c>
      <c r="CF328" s="112">
        <f t="shared" si="449"/>
        <v>0.68441754916792741</v>
      </c>
      <c r="CG328" s="112">
        <f t="shared" si="450"/>
        <v>0.86606523247744627</v>
      </c>
      <c r="CH328" s="87">
        <f t="shared" si="451"/>
        <v>193</v>
      </c>
      <c r="CI328" s="31">
        <f t="shared" si="452"/>
        <v>180</v>
      </c>
      <c r="CJ328" s="31">
        <f t="shared" si="453"/>
        <v>6</v>
      </c>
      <c r="CK328" s="31">
        <f t="shared" si="454"/>
        <v>16</v>
      </c>
      <c r="CL328" s="31">
        <f t="shared" si="455"/>
        <v>26</v>
      </c>
      <c r="CM328" s="113">
        <f t="shared" si="456"/>
        <v>204</v>
      </c>
      <c r="CN328" s="31">
        <f t="shared" si="457"/>
        <v>18</v>
      </c>
      <c r="CO328" s="31">
        <f t="shared" si="458"/>
        <v>44</v>
      </c>
      <c r="CP328" s="31">
        <f t="shared" si="459"/>
        <v>120</v>
      </c>
      <c r="CQ328" s="31">
        <f t="shared" si="460"/>
        <v>22</v>
      </c>
      <c r="CR328" s="32">
        <v>4</v>
      </c>
      <c r="CS328" s="32">
        <v>10</v>
      </c>
      <c r="CT328" s="32">
        <v>14</v>
      </c>
      <c r="CU328" s="88">
        <f t="shared" si="444"/>
        <v>106</v>
      </c>
      <c r="CV328" s="32">
        <v>15</v>
      </c>
      <c r="CW328" s="32">
        <v>23</v>
      </c>
      <c r="CX328" s="32">
        <v>55</v>
      </c>
      <c r="CY328" s="32">
        <v>13</v>
      </c>
      <c r="CZ328" s="32">
        <v>2</v>
      </c>
      <c r="DA328" s="32">
        <v>6</v>
      </c>
      <c r="DB328" s="32">
        <v>12</v>
      </c>
      <c r="DC328" s="88">
        <f t="shared" si="461"/>
        <v>98</v>
      </c>
      <c r="DD328" s="32">
        <v>3</v>
      </c>
      <c r="DE328" s="32">
        <v>21</v>
      </c>
      <c r="DF328" s="32">
        <v>65</v>
      </c>
      <c r="DG328" s="32">
        <v>9</v>
      </c>
      <c r="DH328" s="32">
        <v>4</v>
      </c>
      <c r="DI328" s="32">
        <v>36</v>
      </c>
      <c r="DJ328" s="32">
        <v>23</v>
      </c>
      <c r="DK328" s="88">
        <f t="shared" si="462"/>
        <v>752</v>
      </c>
      <c r="DL328" s="32">
        <v>105</v>
      </c>
      <c r="DM328" s="32">
        <v>314</v>
      </c>
      <c r="DN328" s="32">
        <v>319</v>
      </c>
      <c r="DO328" s="32">
        <v>14</v>
      </c>
      <c r="DP328" s="32">
        <v>29</v>
      </c>
      <c r="DQ328" s="32">
        <v>62</v>
      </c>
      <c r="DR328" s="32">
        <v>45</v>
      </c>
      <c r="DS328" s="88">
        <f t="shared" si="463"/>
        <v>1331</v>
      </c>
      <c r="DT328" s="32">
        <v>6</v>
      </c>
      <c r="DU328" s="32">
        <v>281</v>
      </c>
      <c r="DV328" s="32">
        <v>958</v>
      </c>
      <c r="DW328" s="32">
        <v>86</v>
      </c>
      <c r="DX328" s="32">
        <v>1</v>
      </c>
      <c r="DY328" s="32">
        <v>6</v>
      </c>
      <c r="DZ328" s="32">
        <v>7</v>
      </c>
      <c r="EA328" s="88">
        <f t="shared" si="464"/>
        <v>111</v>
      </c>
      <c r="EB328" s="32">
        <v>32</v>
      </c>
      <c r="EC328" s="32">
        <v>53</v>
      </c>
      <c r="ED328" s="32">
        <v>25</v>
      </c>
      <c r="EE328" s="32">
        <v>1</v>
      </c>
      <c r="EF328" s="32">
        <v>9</v>
      </c>
      <c r="EG328" s="32">
        <v>45</v>
      </c>
      <c r="EH328" s="32">
        <v>64</v>
      </c>
      <c r="EI328" s="88">
        <f t="shared" si="465"/>
        <v>539</v>
      </c>
      <c r="EJ328" s="32">
        <v>159</v>
      </c>
      <c r="EK328" s="32">
        <v>246</v>
      </c>
      <c r="EL328" s="32">
        <v>127</v>
      </c>
      <c r="EM328" s="32">
        <v>7</v>
      </c>
      <c r="EQ328" s="88">
        <f t="shared" si="466"/>
        <v>0</v>
      </c>
      <c r="EV328" s="32">
        <v>1</v>
      </c>
      <c r="EW328" s="32">
        <v>5</v>
      </c>
      <c r="EX328" s="32">
        <v>1</v>
      </c>
      <c r="EY328" s="88">
        <f t="shared" si="467"/>
        <v>67</v>
      </c>
      <c r="EZ328" s="32">
        <v>2</v>
      </c>
      <c r="FA328" s="32">
        <v>40</v>
      </c>
      <c r="FB328" s="32">
        <v>21</v>
      </c>
      <c r="FC328" s="32">
        <v>4</v>
      </c>
      <c r="FD328" s="32">
        <v>2</v>
      </c>
      <c r="FE328" s="32">
        <v>5</v>
      </c>
      <c r="FF328" s="32">
        <v>6</v>
      </c>
      <c r="FG328" s="88">
        <f t="shared" si="468"/>
        <v>102</v>
      </c>
      <c r="FH328" s="32">
        <v>31</v>
      </c>
      <c r="FI328" s="32">
        <v>36</v>
      </c>
      <c r="FJ328" s="32">
        <v>35</v>
      </c>
      <c r="FK328" s="32">
        <v>0</v>
      </c>
      <c r="FO328" s="88">
        <f t="shared" si="469"/>
        <v>0</v>
      </c>
      <c r="FW328" s="110">
        <f t="shared" si="470"/>
        <v>0</v>
      </c>
      <c r="GB328" s="110">
        <f t="shared" si="471"/>
        <v>3</v>
      </c>
      <c r="GC328" s="110">
        <f t="shared" si="472"/>
        <v>10</v>
      </c>
      <c r="GD328" s="110">
        <f t="shared" si="473"/>
        <v>7</v>
      </c>
      <c r="GE328" s="110">
        <f t="shared" si="474"/>
        <v>169</v>
      </c>
      <c r="GF328" s="110">
        <f t="shared" si="475"/>
        <v>33</v>
      </c>
      <c r="GG328" s="110">
        <f t="shared" si="476"/>
        <v>76</v>
      </c>
      <c r="GH328" s="110">
        <f t="shared" si="477"/>
        <v>56</v>
      </c>
      <c r="GI328" s="110">
        <f t="shared" si="478"/>
        <v>4</v>
      </c>
      <c r="GJ328" s="114">
        <f t="shared" si="442"/>
        <v>1.0547831184134352E-2</v>
      </c>
      <c r="GK328" s="90">
        <f t="shared" si="443"/>
        <v>0.15899738121960344</v>
      </c>
      <c r="GL328" s="2" t="s">
        <v>1935</v>
      </c>
      <c r="GM328" s="92" t="s">
        <v>1893</v>
      </c>
      <c r="GN328" s="2" t="s">
        <v>1838</v>
      </c>
      <c r="GO328" s="2" t="s">
        <v>1505</v>
      </c>
      <c r="GP328" s="92" t="s">
        <v>1959</v>
      </c>
      <c r="GQ328" s="2" t="s">
        <v>1405</v>
      </c>
      <c r="GR328" s="115">
        <v>1917</v>
      </c>
      <c r="GS328" s="31">
        <f t="shared" si="479"/>
        <v>34</v>
      </c>
      <c r="GT328" s="31">
        <f t="shared" si="480"/>
        <v>75</v>
      </c>
      <c r="GU328" s="31">
        <f t="shared" si="481"/>
        <v>104</v>
      </c>
      <c r="GV328" s="31">
        <f t="shared" si="482"/>
        <v>2194</v>
      </c>
      <c r="GW328" s="31">
        <f t="shared" si="483"/>
        <v>1403</v>
      </c>
      <c r="GX328" s="31">
        <f t="shared" si="484"/>
        <v>2051</v>
      </c>
    </row>
    <row r="329" spans="1:206" ht="15.75" hidden="1" customHeight="1" x14ac:dyDescent="0.25">
      <c r="A329" s="22" t="s">
        <v>1114</v>
      </c>
      <c r="B329" s="2" t="s">
        <v>303</v>
      </c>
      <c r="C329" s="116" t="s">
        <v>310</v>
      </c>
      <c r="D329" s="35" t="s">
        <v>303</v>
      </c>
      <c r="E329" s="117">
        <v>2</v>
      </c>
      <c r="F329" s="117">
        <v>20</v>
      </c>
      <c r="G329" s="117">
        <v>52</v>
      </c>
      <c r="H329" s="117">
        <v>74</v>
      </c>
      <c r="I329" s="95">
        <v>4</v>
      </c>
      <c r="J329" s="118">
        <v>10</v>
      </c>
      <c r="K329" s="118">
        <v>29</v>
      </c>
      <c r="L329" s="118">
        <v>43</v>
      </c>
      <c r="M329" s="118">
        <v>82</v>
      </c>
      <c r="N329" s="119">
        <v>15</v>
      </c>
      <c r="O329" s="119"/>
      <c r="P329" s="120">
        <v>54</v>
      </c>
      <c r="Q329" s="120">
        <v>60</v>
      </c>
      <c r="R329" s="120">
        <v>57</v>
      </c>
      <c r="S329" s="70">
        <f t="shared" si="425"/>
        <v>0.18518518518518517</v>
      </c>
      <c r="T329" s="70">
        <f t="shared" si="426"/>
        <v>0.48333333333333334</v>
      </c>
      <c r="U329" s="70">
        <f t="shared" si="427"/>
        <v>0.391812865497076</v>
      </c>
      <c r="V329" s="70">
        <f t="shared" si="428"/>
        <v>0.48717948717948717</v>
      </c>
      <c r="W329" s="70">
        <f t="shared" si="429"/>
        <v>0.49122807017543857</v>
      </c>
      <c r="X329" s="121">
        <v>61</v>
      </c>
      <c r="Y329" s="121">
        <v>54</v>
      </c>
      <c r="Z329" s="121">
        <v>60</v>
      </c>
      <c r="AA329" s="121">
        <v>57</v>
      </c>
      <c r="AB329" s="121">
        <v>19</v>
      </c>
      <c r="AC329" s="121">
        <v>11</v>
      </c>
      <c r="AD329" s="17">
        <v>1</v>
      </c>
      <c r="AE329" s="17">
        <v>3</v>
      </c>
      <c r="AF329" s="100">
        <v>5</v>
      </c>
      <c r="AG329" s="101">
        <v>18</v>
      </c>
      <c r="AH329" s="101">
        <v>27</v>
      </c>
      <c r="AI329" s="101">
        <v>53</v>
      </c>
      <c r="AJ329" s="101">
        <v>1</v>
      </c>
      <c r="AK329" s="101">
        <f t="shared" si="430"/>
        <v>99</v>
      </c>
      <c r="AL329" s="101">
        <f t="shared" si="431"/>
        <v>14</v>
      </c>
      <c r="AM329" s="101">
        <v>15</v>
      </c>
      <c r="AN329" s="102">
        <v>3</v>
      </c>
      <c r="AO329" s="103">
        <v>5</v>
      </c>
      <c r="AP329" s="74">
        <f t="shared" si="432"/>
        <v>0.33333333333333331</v>
      </c>
      <c r="AQ329" s="74">
        <f t="shared" si="433"/>
        <v>0.45</v>
      </c>
      <c r="AR329" s="104">
        <f t="shared" si="434"/>
        <v>0.49122807017543857</v>
      </c>
      <c r="AS329" s="104">
        <f t="shared" si="435"/>
        <v>0.5641025641025641</v>
      </c>
      <c r="AT329" s="104">
        <f t="shared" si="436"/>
        <v>0.68421052631578949</v>
      </c>
      <c r="AU329" s="105">
        <v>40</v>
      </c>
      <c r="AV329" s="105">
        <v>62</v>
      </c>
      <c r="AW329" s="105">
        <v>53</v>
      </c>
      <c r="AX329" s="100">
        <v>5</v>
      </c>
      <c r="AY329" s="106">
        <v>95</v>
      </c>
      <c r="AZ329" s="106">
        <v>19</v>
      </c>
      <c r="BA329" s="106">
        <v>31</v>
      </c>
      <c r="BB329" s="106">
        <v>42</v>
      </c>
      <c r="BC329" s="106">
        <v>3</v>
      </c>
      <c r="BD329" s="107">
        <v>15</v>
      </c>
      <c r="BE329" s="122"/>
      <c r="BF329" s="82">
        <f t="shared" si="437"/>
        <v>0.35849056603773582</v>
      </c>
      <c r="BG329" s="82">
        <f t="shared" si="438"/>
        <v>0.5</v>
      </c>
      <c r="BH329" s="83">
        <f t="shared" si="439"/>
        <v>0.49677419354838709</v>
      </c>
      <c r="BI329" s="83">
        <f t="shared" si="440"/>
        <v>0.56862745098039214</v>
      </c>
      <c r="BJ329" s="83">
        <f t="shared" si="441"/>
        <v>0.67500000000000004</v>
      </c>
      <c r="BK329" s="2">
        <v>36</v>
      </c>
      <c r="BL329" s="2">
        <v>55</v>
      </c>
      <c r="BM329" s="2">
        <v>50</v>
      </c>
      <c r="BN329" s="2">
        <v>33</v>
      </c>
      <c r="BO329" s="2">
        <v>8</v>
      </c>
      <c r="BP329" s="2">
        <v>10</v>
      </c>
      <c r="BQ329" s="109">
        <v>1</v>
      </c>
      <c r="BR329" s="109">
        <v>5</v>
      </c>
      <c r="BS329" s="110">
        <v>5</v>
      </c>
      <c r="BT329" s="109">
        <v>12</v>
      </c>
      <c r="BU329" s="109">
        <v>26</v>
      </c>
      <c r="BV329" s="109">
        <v>53</v>
      </c>
      <c r="BW329" s="109">
        <v>2</v>
      </c>
      <c r="BX329" s="84">
        <f t="shared" si="445"/>
        <v>93</v>
      </c>
      <c r="BY329" s="111">
        <v>1</v>
      </c>
      <c r="BZ329" s="109">
        <v>19</v>
      </c>
      <c r="CA329" s="109">
        <v>2</v>
      </c>
      <c r="CB329" s="2">
        <v>0</v>
      </c>
      <c r="CC329" s="112">
        <f t="shared" si="446"/>
        <v>0.33333333333333331</v>
      </c>
      <c r="CD329" s="112">
        <f t="shared" si="447"/>
        <v>0.47272727272727272</v>
      </c>
      <c r="CE329" s="112">
        <f t="shared" si="448"/>
        <v>0.51063829787234039</v>
      </c>
      <c r="CF329" s="112">
        <f t="shared" si="449"/>
        <v>0.5714285714285714</v>
      </c>
      <c r="CG329" s="112">
        <f t="shared" si="450"/>
        <v>0.68</v>
      </c>
      <c r="CH329" s="87">
        <f t="shared" si="451"/>
        <v>16</v>
      </c>
      <c r="CI329" s="31">
        <f t="shared" si="452"/>
        <v>5</v>
      </c>
      <c r="CJ329" s="31">
        <f t="shared" si="453"/>
        <v>0</v>
      </c>
      <c r="CK329" s="31">
        <f t="shared" si="454"/>
        <v>0</v>
      </c>
      <c r="CL329" s="31">
        <f t="shared" si="455"/>
        <v>0</v>
      </c>
      <c r="CM329" s="113">
        <f t="shared" si="456"/>
        <v>0</v>
      </c>
      <c r="CN329" s="31">
        <f t="shared" si="457"/>
        <v>0</v>
      </c>
      <c r="CO329" s="31">
        <f t="shared" si="458"/>
        <v>0</v>
      </c>
      <c r="CP329" s="31">
        <f t="shared" si="459"/>
        <v>0</v>
      </c>
      <c r="CQ329" s="31">
        <f t="shared" si="460"/>
        <v>0</v>
      </c>
      <c r="CU329" s="88">
        <f t="shared" si="444"/>
        <v>0</v>
      </c>
      <c r="DC329" s="88">
        <f t="shared" si="461"/>
        <v>0</v>
      </c>
      <c r="DH329" s="32">
        <v>1</v>
      </c>
      <c r="DI329" s="32">
        <v>5</v>
      </c>
      <c r="DJ329" s="32">
        <v>3</v>
      </c>
      <c r="DK329" s="88">
        <f t="shared" si="462"/>
        <v>93</v>
      </c>
      <c r="DL329" s="32">
        <v>12</v>
      </c>
      <c r="DM329" s="32">
        <v>26</v>
      </c>
      <c r="DN329" s="32">
        <v>53</v>
      </c>
      <c r="DO329" s="32">
        <v>2</v>
      </c>
      <c r="DS329" s="88">
        <f t="shared" si="463"/>
        <v>0</v>
      </c>
      <c r="DX329" s="32">
        <v>1</v>
      </c>
      <c r="DY329" s="32">
        <v>2</v>
      </c>
      <c r="DZ329" s="32">
        <v>2</v>
      </c>
      <c r="EA329" s="88">
        <f t="shared" si="464"/>
        <v>21</v>
      </c>
      <c r="EB329" s="32">
        <v>8</v>
      </c>
      <c r="EC329" s="32">
        <v>12</v>
      </c>
      <c r="ED329" s="32">
        <v>1</v>
      </c>
      <c r="EI329" s="88">
        <f t="shared" si="465"/>
        <v>0</v>
      </c>
      <c r="EQ329" s="88">
        <f t="shared" si="466"/>
        <v>0</v>
      </c>
      <c r="EY329" s="88">
        <f t="shared" si="467"/>
        <v>0</v>
      </c>
      <c r="FG329" s="88">
        <f t="shared" si="468"/>
        <v>0</v>
      </c>
      <c r="FO329" s="88">
        <f t="shared" si="469"/>
        <v>0</v>
      </c>
      <c r="FW329" s="110">
        <f t="shared" si="470"/>
        <v>0</v>
      </c>
      <c r="GB329" s="110">
        <f t="shared" si="471"/>
        <v>0</v>
      </c>
      <c r="GC329" s="110">
        <f t="shared" si="472"/>
        <v>0</v>
      </c>
      <c r="GD329" s="110">
        <f t="shared" si="473"/>
        <v>0</v>
      </c>
      <c r="GE329" s="110">
        <f t="shared" si="474"/>
        <v>0</v>
      </c>
      <c r="GF329" s="110">
        <f t="shared" si="475"/>
        <v>0</v>
      </c>
      <c r="GG329" s="110">
        <f t="shared" si="476"/>
        <v>0</v>
      </c>
      <c r="GH329" s="110">
        <f t="shared" si="477"/>
        <v>0</v>
      </c>
      <c r="GI329" s="110">
        <f t="shared" si="478"/>
        <v>0</v>
      </c>
      <c r="GJ329" s="114">
        <f t="shared" si="442"/>
        <v>0.38428571428571445</v>
      </c>
      <c r="GK329" s="90">
        <f t="shared" si="443"/>
        <v>-2.1052631578947368E-2</v>
      </c>
      <c r="GL329" s="2" t="s">
        <v>1586</v>
      </c>
      <c r="GM329" s="92" t="s">
        <v>2018</v>
      </c>
      <c r="GN329" s="2" t="s">
        <v>1730</v>
      </c>
      <c r="GO329" s="92" t="s">
        <v>2141</v>
      </c>
      <c r="GP329" s="92" t="s">
        <v>2302</v>
      </c>
      <c r="GQ329" s="2" t="s">
        <v>2299</v>
      </c>
      <c r="GR329" s="115">
        <v>54</v>
      </c>
      <c r="GS329" s="31">
        <f t="shared" si="479"/>
        <v>2</v>
      </c>
      <c r="GT329" s="31">
        <f t="shared" si="480"/>
        <v>5</v>
      </c>
      <c r="GU329" s="31">
        <f t="shared" si="481"/>
        <v>7</v>
      </c>
      <c r="GV329" s="31">
        <f t="shared" si="482"/>
        <v>114</v>
      </c>
      <c r="GW329" s="31">
        <f t="shared" si="483"/>
        <v>56</v>
      </c>
      <c r="GX329" s="31">
        <f t="shared" si="484"/>
        <v>94</v>
      </c>
    </row>
    <row r="330" spans="1:206" ht="15.75" hidden="1" customHeight="1" x14ac:dyDescent="0.25">
      <c r="A330" s="22" t="s">
        <v>1114</v>
      </c>
      <c r="B330" s="2" t="s">
        <v>303</v>
      </c>
      <c r="C330" s="116" t="s">
        <v>311</v>
      </c>
      <c r="D330" s="35" t="s">
        <v>303</v>
      </c>
      <c r="E330" s="117">
        <v>64</v>
      </c>
      <c r="F330" s="117">
        <v>223</v>
      </c>
      <c r="G330" s="117">
        <v>416</v>
      </c>
      <c r="H330" s="117">
        <v>703</v>
      </c>
      <c r="I330" s="95">
        <v>39</v>
      </c>
      <c r="J330" s="118">
        <v>53</v>
      </c>
      <c r="K330" s="118">
        <v>189</v>
      </c>
      <c r="L330" s="118">
        <v>391</v>
      </c>
      <c r="M330" s="118">
        <v>633</v>
      </c>
      <c r="N330" s="119">
        <v>109</v>
      </c>
      <c r="O330" s="119">
        <v>24</v>
      </c>
      <c r="P330" s="120">
        <v>444</v>
      </c>
      <c r="Q330" s="120">
        <v>602</v>
      </c>
      <c r="R330" s="120">
        <v>416</v>
      </c>
      <c r="S330" s="70">
        <f t="shared" si="425"/>
        <v>0.11936936936936937</v>
      </c>
      <c r="T330" s="70">
        <f t="shared" si="426"/>
        <v>0.31395348837209303</v>
      </c>
      <c r="U330" s="70">
        <f t="shared" si="427"/>
        <v>0.35841313269493846</v>
      </c>
      <c r="V330" s="70">
        <f t="shared" si="428"/>
        <v>0.46267190569744598</v>
      </c>
      <c r="W330" s="70">
        <f t="shared" si="429"/>
        <v>0.67788461538461542</v>
      </c>
      <c r="X330" s="121">
        <v>595</v>
      </c>
      <c r="Y330" s="121">
        <v>444</v>
      </c>
      <c r="Z330" s="121">
        <v>602</v>
      </c>
      <c r="AA330" s="121">
        <v>416</v>
      </c>
      <c r="AB330" s="121">
        <v>135</v>
      </c>
      <c r="AC330" s="121">
        <v>135</v>
      </c>
      <c r="AD330" s="17">
        <v>22</v>
      </c>
      <c r="AE330" s="17">
        <v>33</v>
      </c>
      <c r="AF330" s="100">
        <v>37</v>
      </c>
      <c r="AG330" s="101">
        <v>78</v>
      </c>
      <c r="AH330" s="101">
        <v>378</v>
      </c>
      <c r="AI330" s="101">
        <v>663</v>
      </c>
      <c r="AJ330" s="101">
        <v>21</v>
      </c>
      <c r="AK330" s="101">
        <f t="shared" si="430"/>
        <v>1140</v>
      </c>
      <c r="AL330" s="101">
        <f t="shared" si="431"/>
        <v>71</v>
      </c>
      <c r="AM330" s="101">
        <v>92</v>
      </c>
      <c r="AN330" s="102">
        <v>12</v>
      </c>
      <c r="AO330" s="103">
        <v>53</v>
      </c>
      <c r="AP330" s="74">
        <f t="shared" si="432"/>
        <v>0.17567567567567569</v>
      </c>
      <c r="AQ330" s="74">
        <f t="shared" si="433"/>
        <v>0.62790697674418605</v>
      </c>
      <c r="AR330" s="104">
        <f t="shared" si="434"/>
        <v>0.71682626538987693</v>
      </c>
      <c r="AS330" s="104">
        <f t="shared" si="435"/>
        <v>0.95284872298624756</v>
      </c>
      <c r="AT330" s="104">
        <f t="shared" si="436"/>
        <v>1.4230769230769231</v>
      </c>
      <c r="AU330" s="105">
        <v>448</v>
      </c>
      <c r="AV330" s="105">
        <v>588</v>
      </c>
      <c r="AW330" s="105">
        <v>440</v>
      </c>
      <c r="AX330" s="100">
        <v>39</v>
      </c>
      <c r="AY330" s="106">
        <v>687</v>
      </c>
      <c r="AZ330" s="106">
        <v>56</v>
      </c>
      <c r="BA330" s="106">
        <v>227</v>
      </c>
      <c r="BB330" s="106">
        <v>390</v>
      </c>
      <c r="BC330" s="106">
        <v>14</v>
      </c>
      <c r="BD330" s="107">
        <v>83</v>
      </c>
      <c r="BE330" s="108">
        <v>40</v>
      </c>
      <c r="BF330" s="82">
        <f t="shared" si="437"/>
        <v>0.12727272727272726</v>
      </c>
      <c r="BG330" s="82">
        <f t="shared" si="438"/>
        <v>0.38605442176870747</v>
      </c>
      <c r="BH330" s="83">
        <f t="shared" si="439"/>
        <v>0.39972899728997291</v>
      </c>
      <c r="BI330" s="83">
        <f t="shared" si="440"/>
        <v>0.51544401544401541</v>
      </c>
      <c r="BJ330" s="83">
        <f t="shared" si="441"/>
        <v>0.6852678571428571</v>
      </c>
      <c r="BK330" s="2">
        <v>417</v>
      </c>
      <c r="BL330" s="2">
        <v>569</v>
      </c>
      <c r="BM330" s="2">
        <v>428</v>
      </c>
      <c r="BN330" s="2">
        <v>299</v>
      </c>
      <c r="BO330" s="2">
        <v>139</v>
      </c>
      <c r="BP330" s="2">
        <v>146</v>
      </c>
      <c r="BQ330" s="109">
        <v>25</v>
      </c>
      <c r="BR330" s="109">
        <v>44</v>
      </c>
      <c r="BS330" s="110">
        <v>49</v>
      </c>
      <c r="BT330" s="109">
        <v>62</v>
      </c>
      <c r="BU330" s="109">
        <v>263</v>
      </c>
      <c r="BV330" s="109">
        <v>490</v>
      </c>
      <c r="BW330" s="109">
        <v>23</v>
      </c>
      <c r="BX330" s="84">
        <f t="shared" si="445"/>
        <v>838</v>
      </c>
      <c r="BY330" s="111">
        <v>3</v>
      </c>
      <c r="BZ330" s="109">
        <v>100</v>
      </c>
      <c r="CA330" s="109">
        <v>23</v>
      </c>
      <c r="CB330" s="2">
        <v>43</v>
      </c>
      <c r="CC330" s="112">
        <f t="shared" si="446"/>
        <v>0.14868105515587529</v>
      </c>
      <c r="CD330" s="112">
        <f t="shared" si="447"/>
        <v>0.46221441124780316</v>
      </c>
      <c r="CE330" s="112">
        <f t="shared" si="448"/>
        <v>0.50565770862800563</v>
      </c>
      <c r="CF330" s="112">
        <f t="shared" si="449"/>
        <v>0.65496489468405217</v>
      </c>
      <c r="CG330" s="112">
        <f t="shared" si="450"/>
        <v>0.91121495327102808</v>
      </c>
      <c r="CH330" s="87">
        <f t="shared" si="451"/>
        <v>38</v>
      </c>
      <c r="CI330" s="31">
        <f t="shared" si="452"/>
        <v>34</v>
      </c>
      <c r="CJ330" s="31">
        <f t="shared" si="453"/>
        <v>2</v>
      </c>
      <c r="CK330" s="31">
        <f t="shared" si="454"/>
        <v>1</v>
      </c>
      <c r="CL330" s="31">
        <f t="shared" si="455"/>
        <v>6</v>
      </c>
      <c r="CM330" s="113">
        <f t="shared" si="456"/>
        <v>15</v>
      </c>
      <c r="CN330" s="31">
        <f t="shared" si="457"/>
        <v>10</v>
      </c>
      <c r="CO330" s="31">
        <f t="shared" si="458"/>
        <v>3</v>
      </c>
      <c r="CP330" s="31">
        <f t="shared" si="459"/>
        <v>1</v>
      </c>
      <c r="CQ330" s="31">
        <f t="shared" si="460"/>
        <v>1</v>
      </c>
      <c r="CR330" s="32">
        <v>2</v>
      </c>
      <c r="CS330" s="32">
        <v>1</v>
      </c>
      <c r="CT330" s="32">
        <v>6</v>
      </c>
      <c r="CU330" s="88">
        <f t="shared" si="444"/>
        <v>15</v>
      </c>
      <c r="CV330" s="32">
        <v>10</v>
      </c>
      <c r="CW330" s="32">
        <v>3</v>
      </c>
      <c r="CX330" s="32">
        <v>1</v>
      </c>
      <c r="CY330" s="32">
        <v>1</v>
      </c>
      <c r="DC330" s="88">
        <f t="shared" si="461"/>
        <v>0</v>
      </c>
      <c r="DH330" s="32">
        <v>1</v>
      </c>
      <c r="DI330" s="32">
        <v>5</v>
      </c>
      <c r="DJ330" s="32">
        <v>5</v>
      </c>
      <c r="DK330" s="88">
        <f t="shared" si="462"/>
        <v>89</v>
      </c>
      <c r="DL330" s="32">
        <v>27</v>
      </c>
      <c r="DM330" s="32">
        <v>39</v>
      </c>
      <c r="DN330" s="32">
        <v>23</v>
      </c>
      <c r="DO330" s="32">
        <v>0</v>
      </c>
      <c r="DP330" s="32">
        <v>19</v>
      </c>
      <c r="DQ330" s="32">
        <v>32</v>
      </c>
      <c r="DR330" s="32">
        <v>25</v>
      </c>
      <c r="DS330" s="88">
        <f t="shared" si="463"/>
        <v>673</v>
      </c>
      <c r="DT330" s="32">
        <v>5</v>
      </c>
      <c r="DU330" s="32">
        <v>193</v>
      </c>
      <c r="DV330" s="32">
        <v>452</v>
      </c>
      <c r="DW330" s="32">
        <v>23</v>
      </c>
      <c r="DX330" s="32">
        <v>1</v>
      </c>
      <c r="DY330" s="32">
        <v>2</v>
      </c>
      <c r="DZ330" s="32">
        <v>2</v>
      </c>
      <c r="EA330" s="88">
        <f t="shared" si="464"/>
        <v>21</v>
      </c>
      <c r="EB330" s="32">
        <v>8</v>
      </c>
      <c r="EC330" s="32">
        <v>12</v>
      </c>
      <c r="ED330" s="32">
        <v>1</v>
      </c>
      <c r="EI330" s="88">
        <f t="shared" si="465"/>
        <v>0</v>
      </c>
      <c r="EQ330" s="88">
        <f t="shared" si="466"/>
        <v>0</v>
      </c>
      <c r="EV330" s="32">
        <v>1</v>
      </c>
      <c r="EW330" s="32">
        <v>2</v>
      </c>
      <c r="EX330" s="32">
        <v>2</v>
      </c>
      <c r="EY330" s="88">
        <f t="shared" si="467"/>
        <v>9</v>
      </c>
      <c r="EZ330" s="32">
        <v>4</v>
      </c>
      <c r="FA330" s="32">
        <v>5</v>
      </c>
      <c r="FB330" s="32">
        <v>0</v>
      </c>
      <c r="FC330" s="32">
        <v>0</v>
      </c>
      <c r="FG330" s="88">
        <f t="shared" si="468"/>
        <v>0</v>
      </c>
      <c r="FL330" s="32">
        <v>1</v>
      </c>
      <c r="FM330" s="32">
        <v>2</v>
      </c>
      <c r="FN330" s="32">
        <v>9</v>
      </c>
      <c r="FO330" s="88">
        <f t="shared" si="469"/>
        <v>23</v>
      </c>
      <c r="FP330" s="32">
        <v>8</v>
      </c>
      <c r="FQ330" s="32">
        <v>11</v>
      </c>
      <c r="FR330" s="32">
        <v>4</v>
      </c>
      <c r="FS330" s="32">
        <v>0</v>
      </c>
      <c r="FW330" s="110">
        <f t="shared" si="470"/>
        <v>0</v>
      </c>
      <c r="GB330" s="110">
        <f t="shared" si="471"/>
        <v>2</v>
      </c>
      <c r="GC330" s="110">
        <f t="shared" si="472"/>
        <v>4</v>
      </c>
      <c r="GD330" s="110">
        <f t="shared" si="473"/>
        <v>11</v>
      </c>
      <c r="GE330" s="110">
        <f t="shared" si="474"/>
        <v>32</v>
      </c>
      <c r="GF330" s="110">
        <f t="shared" si="475"/>
        <v>12</v>
      </c>
      <c r="GG330" s="110">
        <f t="shared" si="476"/>
        <v>16</v>
      </c>
      <c r="GH330" s="110">
        <f t="shared" si="477"/>
        <v>4</v>
      </c>
      <c r="GI330" s="110">
        <f t="shared" si="478"/>
        <v>0</v>
      </c>
      <c r="GJ330" s="114">
        <f t="shared" si="442"/>
        <v>0.3442036190097435</v>
      </c>
      <c r="GK330" s="90">
        <f t="shared" si="443"/>
        <v>0.2197962154294032</v>
      </c>
      <c r="GL330" s="92" t="s">
        <v>1909</v>
      </c>
      <c r="GM330" s="92" t="s">
        <v>1986</v>
      </c>
      <c r="GN330" s="2" t="s">
        <v>1749</v>
      </c>
      <c r="GO330" s="92" t="s">
        <v>1987</v>
      </c>
      <c r="GP330" s="2" t="s">
        <v>1765</v>
      </c>
      <c r="GQ330" s="2" t="s">
        <v>1549</v>
      </c>
      <c r="GR330" s="115">
        <v>554</v>
      </c>
      <c r="GS330" s="31">
        <f t="shared" si="479"/>
        <v>21</v>
      </c>
      <c r="GT330" s="31">
        <f t="shared" si="480"/>
        <v>32</v>
      </c>
      <c r="GU330" s="31">
        <f t="shared" si="481"/>
        <v>39</v>
      </c>
      <c r="GV330" s="31">
        <f t="shared" si="482"/>
        <v>783</v>
      </c>
      <c r="GW330" s="31">
        <f t="shared" si="483"/>
        <v>499</v>
      </c>
      <c r="GX330" s="31">
        <f t="shared" si="484"/>
        <v>743</v>
      </c>
    </row>
    <row r="331" spans="1:206" ht="15.75" hidden="1" customHeight="1" x14ac:dyDescent="0.25">
      <c r="A331" s="22" t="s">
        <v>1117</v>
      </c>
      <c r="B331" s="2" t="s">
        <v>312</v>
      </c>
      <c r="C331" s="116" t="s">
        <v>313</v>
      </c>
      <c r="D331" s="35" t="s">
        <v>312</v>
      </c>
      <c r="E331" s="117">
        <v>1</v>
      </c>
      <c r="F331" s="117">
        <v>15</v>
      </c>
      <c r="G331" s="117">
        <v>9</v>
      </c>
      <c r="H331" s="117">
        <v>25</v>
      </c>
      <c r="I331" s="95">
        <v>1</v>
      </c>
      <c r="J331" s="118">
        <v>0</v>
      </c>
      <c r="K331" s="118">
        <v>5</v>
      </c>
      <c r="L331" s="118">
        <v>8</v>
      </c>
      <c r="M331" s="118">
        <v>13</v>
      </c>
      <c r="N331" s="119">
        <v>3</v>
      </c>
      <c r="O331" s="119">
        <v>3</v>
      </c>
      <c r="P331" s="120">
        <v>27</v>
      </c>
      <c r="Q331" s="120">
        <v>33</v>
      </c>
      <c r="R331" s="120">
        <v>18</v>
      </c>
      <c r="S331" s="70">
        <f t="shared" si="425"/>
        <v>0</v>
      </c>
      <c r="T331" s="70">
        <f t="shared" si="426"/>
        <v>0.15151515151515152</v>
      </c>
      <c r="U331" s="70">
        <f t="shared" si="427"/>
        <v>0.12820512820512819</v>
      </c>
      <c r="V331" s="70">
        <f t="shared" si="428"/>
        <v>0.19607843137254902</v>
      </c>
      <c r="W331" s="70">
        <f t="shared" si="429"/>
        <v>0.27777777777777779</v>
      </c>
      <c r="X331" s="121">
        <v>34</v>
      </c>
      <c r="Y331" s="121">
        <v>27</v>
      </c>
      <c r="Z331" s="121">
        <v>33</v>
      </c>
      <c r="AA331" s="121">
        <v>18</v>
      </c>
      <c r="AB331" s="121">
        <v>6</v>
      </c>
      <c r="AC331" s="121">
        <v>7</v>
      </c>
      <c r="AD331" s="17">
        <v>1</v>
      </c>
      <c r="AE331" s="17">
        <v>2</v>
      </c>
      <c r="AF331" s="100">
        <v>1</v>
      </c>
      <c r="AG331" s="101">
        <v>0</v>
      </c>
      <c r="AH331" s="101">
        <v>11</v>
      </c>
      <c r="AI331" s="101">
        <v>13</v>
      </c>
      <c r="AJ331" s="101">
        <v>0</v>
      </c>
      <c r="AK331" s="101">
        <f t="shared" si="430"/>
        <v>24</v>
      </c>
      <c r="AL331" s="101">
        <f t="shared" si="431"/>
        <v>1</v>
      </c>
      <c r="AM331" s="101">
        <v>1</v>
      </c>
      <c r="AN331" s="102">
        <v>1</v>
      </c>
      <c r="AO331" s="103">
        <v>3</v>
      </c>
      <c r="AP331" s="74">
        <f t="shared" si="432"/>
        <v>0</v>
      </c>
      <c r="AQ331" s="74">
        <f t="shared" si="433"/>
        <v>0.33333333333333331</v>
      </c>
      <c r="AR331" s="104">
        <f t="shared" si="434"/>
        <v>0.29487179487179488</v>
      </c>
      <c r="AS331" s="104">
        <f t="shared" si="435"/>
        <v>0.45098039215686275</v>
      </c>
      <c r="AT331" s="104">
        <f t="shared" si="436"/>
        <v>0.66666666666666663</v>
      </c>
      <c r="AU331" s="105">
        <v>17</v>
      </c>
      <c r="AV331" s="105">
        <v>22</v>
      </c>
      <c r="AW331" s="105">
        <v>16</v>
      </c>
      <c r="AX331" s="100">
        <v>2</v>
      </c>
      <c r="AY331" s="106">
        <v>34</v>
      </c>
      <c r="AZ331" s="106">
        <v>0</v>
      </c>
      <c r="BA331" s="106">
        <v>15</v>
      </c>
      <c r="BB331" s="106">
        <v>19</v>
      </c>
      <c r="BC331" s="106">
        <v>0</v>
      </c>
      <c r="BD331" s="107">
        <v>7</v>
      </c>
      <c r="BE331" s="108">
        <v>2</v>
      </c>
      <c r="BF331" s="82">
        <f t="shared" si="437"/>
        <v>0</v>
      </c>
      <c r="BG331" s="82">
        <f t="shared" si="438"/>
        <v>0.68181818181818177</v>
      </c>
      <c r="BH331" s="83">
        <f t="shared" si="439"/>
        <v>0.49090909090909091</v>
      </c>
      <c r="BI331" s="83">
        <f t="shared" si="440"/>
        <v>0.69230769230769229</v>
      </c>
      <c r="BJ331" s="83">
        <f t="shared" si="441"/>
        <v>0.70588235294117652</v>
      </c>
      <c r="BK331" s="2">
        <v>25</v>
      </c>
      <c r="BL331" s="2">
        <v>36</v>
      </c>
      <c r="BM331" s="2">
        <v>22</v>
      </c>
      <c r="BN331" s="2">
        <v>13</v>
      </c>
      <c r="BO331" s="2">
        <v>7</v>
      </c>
      <c r="BP331" s="2">
        <v>7</v>
      </c>
      <c r="BQ331" s="109">
        <v>1</v>
      </c>
      <c r="BR331" s="109">
        <v>2</v>
      </c>
      <c r="BS331" s="110">
        <v>1</v>
      </c>
      <c r="BT331" s="109">
        <v>0</v>
      </c>
      <c r="BU331" s="109">
        <v>12</v>
      </c>
      <c r="BV331" s="109">
        <v>20</v>
      </c>
      <c r="BW331" s="109">
        <v>1</v>
      </c>
      <c r="BX331" s="84">
        <f t="shared" si="445"/>
        <v>33</v>
      </c>
      <c r="BY331" s="111">
        <v>1</v>
      </c>
      <c r="BZ331" s="109">
        <v>4</v>
      </c>
      <c r="CA331" s="109">
        <v>1</v>
      </c>
      <c r="CB331" s="2">
        <v>1</v>
      </c>
      <c r="CC331" s="112">
        <f t="shared" si="446"/>
        <v>0</v>
      </c>
      <c r="CD331" s="112">
        <f t="shared" si="447"/>
        <v>0.33333333333333331</v>
      </c>
      <c r="CE331" s="112">
        <f t="shared" si="448"/>
        <v>0.33734939759036142</v>
      </c>
      <c r="CF331" s="112">
        <f t="shared" si="449"/>
        <v>0.48275862068965519</v>
      </c>
      <c r="CG331" s="112">
        <f t="shared" si="450"/>
        <v>0.72727272727272729</v>
      </c>
      <c r="CH331" s="87">
        <f t="shared" si="451"/>
        <v>6</v>
      </c>
      <c r="CI331" s="31">
        <f t="shared" si="452"/>
        <v>8</v>
      </c>
      <c r="CJ331" s="31">
        <f t="shared" si="453"/>
        <v>0</v>
      </c>
      <c r="CK331" s="31">
        <f t="shared" si="454"/>
        <v>0</v>
      </c>
      <c r="CL331" s="31">
        <f t="shared" si="455"/>
        <v>0</v>
      </c>
      <c r="CM331" s="113">
        <f t="shared" si="456"/>
        <v>0</v>
      </c>
      <c r="CN331" s="31">
        <f t="shared" si="457"/>
        <v>0</v>
      </c>
      <c r="CO331" s="31">
        <f t="shared" si="458"/>
        <v>0</v>
      </c>
      <c r="CP331" s="31">
        <f t="shared" si="459"/>
        <v>0</v>
      </c>
      <c r="CQ331" s="31">
        <f t="shared" si="460"/>
        <v>0</v>
      </c>
      <c r="CU331" s="88">
        <f t="shared" si="444"/>
        <v>0</v>
      </c>
      <c r="DC331" s="88">
        <f t="shared" si="461"/>
        <v>0</v>
      </c>
      <c r="DK331" s="88">
        <f t="shared" si="462"/>
        <v>0</v>
      </c>
      <c r="DP331" s="32">
        <v>1</v>
      </c>
      <c r="DQ331" s="32">
        <v>2</v>
      </c>
      <c r="DR331" s="32">
        <v>1</v>
      </c>
      <c r="DS331" s="88">
        <f t="shared" si="463"/>
        <v>33</v>
      </c>
      <c r="DT331" s="32">
        <v>0</v>
      </c>
      <c r="DU331" s="32">
        <v>12</v>
      </c>
      <c r="DV331" s="32">
        <v>20</v>
      </c>
      <c r="DW331" s="32">
        <v>1</v>
      </c>
      <c r="EA331" s="88">
        <f t="shared" si="464"/>
        <v>0</v>
      </c>
      <c r="EI331" s="88">
        <f t="shared" si="465"/>
        <v>0</v>
      </c>
      <c r="EQ331" s="88">
        <f t="shared" si="466"/>
        <v>0</v>
      </c>
      <c r="EY331" s="88">
        <f t="shared" si="467"/>
        <v>0</v>
      </c>
      <c r="FG331" s="88">
        <f t="shared" si="468"/>
        <v>0</v>
      </c>
      <c r="FO331" s="88">
        <f t="shared" si="469"/>
        <v>0</v>
      </c>
      <c r="FW331" s="110">
        <f t="shared" si="470"/>
        <v>0</v>
      </c>
      <c r="GB331" s="110">
        <f t="shared" si="471"/>
        <v>0</v>
      </c>
      <c r="GC331" s="110">
        <f t="shared" si="472"/>
        <v>0</v>
      </c>
      <c r="GD331" s="110">
        <f t="shared" si="473"/>
        <v>0</v>
      </c>
      <c r="GE331" s="110">
        <f t="shared" si="474"/>
        <v>0</v>
      </c>
      <c r="GF331" s="110">
        <f t="shared" si="475"/>
        <v>0</v>
      </c>
      <c r="GG331" s="110">
        <f t="shared" si="476"/>
        <v>0</v>
      </c>
      <c r="GH331" s="110">
        <f t="shared" si="477"/>
        <v>0</v>
      </c>
      <c r="GI331" s="110">
        <f t="shared" si="478"/>
        <v>0</v>
      </c>
      <c r="GJ331" s="114">
        <f t="shared" si="442"/>
        <v>1.6181818181818182</v>
      </c>
      <c r="GK331" s="90">
        <f t="shared" si="443"/>
        <v>-2.9411764705882353E-2</v>
      </c>
      <c r="GL331" s="2" t="s">
        <v>1867</v>
      </c>
      <c r="GM331" s="2" t="s">
        <v>1973</v>
      </c>
      <c r="GN331" s="2" t="s">
        <v>1512</v>
      </c>
      <c r="GO331" s="2" t="s">
        <v>2151</v>
      </c>
      <c r="GP331" s="92" t="s">
        <v>2108</v>
      </c>
      <c r="GQ331" s="2" t="s">
        <v>1521</v>
      </c>
      <c r="GR331" s="115">
        <v>36</v>
      </c>
      <c r="GS331" s="31">
        <f t="shared" si="479"/>
        <v>1</v>
      </c>
      <c r="GT331" s="31">
        <f t="shared" si="480"/>
        <v>1</v>
      </c>
      <c r="GU331" s="31">
        <f t="shared" si="481"/>
        <v>2</v>
      </c>
      <c r="GV331" s="31">
        <f t="shared" si="482"/>
        <v>33</v>
      </c>
      <c r="GW331" s="31">
        <f t="shared" si="483"/>
        <v>21</v>
      </c>
      <c r="GX331" s="31">
        <f t="shared" si="484"/>
        <v>33</v>
      </c>
    </row>
    <row r="332" spans="1:206" ht="15.75" hidden="1" customHeight="1" x14ac:dyDescent="0.25">
      <c r="A332" s="22" t="s">
        <v>1117</v>
      </c>
      <c r="B332" s="2" t="s">
        <v>312</v>
      </c>
      <c r="C332" s="116" t="s">
        <v>314</v>
      </c>
      <c r="D332" s="35" t="s">
        <v>312</v>
      </c>
      <c r="E332" s="117">
        <v>11</v>
      </c>
      <c r="F332" s="117">
        <v>58</v>
      </c>
      <c r="G332" s="117">
        <v>45</v>
      </c>
      <c r="H332" s="117">
        <v>114</v>
      </c>
      <c r="I332" s="95">
        <v>10</v>
      </c>
      <c r="J332" s="118">
        <v>15</v>
      </c>
      <c r="K332" s="118">
        <v>65</v>
      </c>
      <c r="L332" s="118">
        <v>53</v>
      </c>
      <c r="M332" s="118">
        <v>133</v>
      </c>
      <c r="N332" s="119">
        <v>5</v>
      </c>
      <c r="O332" s="119">
        <v>15</v>
      </c>
      <c r="P332" s="120">
        <v>70</v>
      </c>
      <c r="Q332" s="120">
        <v>92</v>
      </c>
      <c r="R332" s="120">
        <v>77</v>
      </c>
      <c r="S332" s="70">
        <f t="shared" si="425"/>
        <v>0.21428571428571427</v>
      </c>
      <c r="T332" s="70">
        <f t="shared" si="426"/>
        <v>0.70652173913043481</v>
      </c>
      <c r="U332" s="70">
        <f t="shared" si="427"/>
        <v>0.53556485355648531</v>
      </c>
      <c r="V332" s="70">
        <f t="shared" si="428"/>
        <v>0.66863905325443784</v>
      </c>
      <c r="W332" s="70">
        <f t="shared" si="429"/>
        <v>0.62337662337662336</v>
      </c>
      <c r="X332" s="121">
        <v>84</v>
      </c>
      <c r="Y332" s="121">
        <v>70</v>
      </c>
      <c r="Z332" s="121">
        <v>92</v>
      </c>
      <c r="AA332" s="121">
        <v>77</v>
      </c>
      <c r="AB332" s="121">
        <v>18</v>
      </c>
      <c r="AC332" s="121">
        <v>21</v>
      </c>
      <c r="AD332" s="17">
        <v>7</v>
      </c>
      <c r="AE332" s="17">
        <v>10</v>
      </c>
      <c r="AF332" s="100">
        <v>10</v>
      </c>
      <c r="AG332" s="101">
        <v>16</v>
      </c>
      <c r="AH332" s="101">
        <v>58</v>
      </c>
      <c r="AI332" s="101">
        <v>45</v>
      </c>
      <c r="AJ332" s="101">
        <v>0</v>
      </c>
      <c r="AK332" s="101">
        <f t="shared" si="430"/>
        <v>119</v>
      </c>
      <c r="AL332" s="101">
        <f t="shared" si="431"/>
        <v>2</v>
      </c>
      <c r="AM332" s="101">
        <v>2</v>
      </c>
      <c r="AN332" s="102">
        <v>22</v>
      </c>
      <c r="AO332" s="103">
        <v>16</v>
      </c>
      <c r="AP332" s="74">
        <f t="shared" si="432"/>
        <v>0.22857142857142856</v>
      </c>
      <c r="AQ332" s="74">
        <f t="shared" si="433"/>
        <v>0.63043478260869568</v>
      </c>
      <c r="AR332" s="104">
        <f t="shared" si="434"/>
        <v>0.4895397489539749</v>
      </c>
      <c r="AS332" s="104">
        <f t="shared" si="435"/>
        <v>0.59763313609467461</v>
      </c>
      <c r="AT332" s="104">
        <f t="shared" si="436"/>
        <v>0.55844155844155841</v>
      </c>
      <c r="AU332" s="105">
        <v>72</v>
      </c>
      <c r="AV332" s="105">
        <v>91</v>
      </c>
      <c r="AW332" s="105">
        <v>59</v>
      </c>
      <c r="AX332" s="100">
        <v>8</v>
      </c>
      <c r="AY332" s="106">
        <v>111</v>
      </c>
      <c r="AZ332" s="106">
        <v>12</v>
      </c>
      <c r="BA332" s="106">
        <v>61</v>
      </c>
      <c r="BB332" s="106">
        <v>38</v>
      </c>
      <c r="BC332" s="106">
        <v>0</v>
      </c>
      <c r="BD332" s="107">
        <v>3</v>
      </c>
      <c r="BE332" s="108">
        <v>14</v>
      </c>
      <c r="BF332" s="82">
        <f t="shared" si="437"/>
        <v>0.20338983050847459</v>
      </c>
      <c r="BG332" s="82">
        <f t="shared" si="438"/>
        <v>0.67032967032967028</v>
      </c>
      <c r="BH332" s="83">
        <f t="shared" si="439"/>
        <v>0.48648648648648651</v>
      </c>
      <c r="BI332" s="83">
        <f t="shared" si="440"/>
        <v>0.58895705521472397</v>
      </c>
      <c r="BJ332" s="83">
        <f t="shared" si="441"/>
        <v>0.4861111111111111</v>
      </c>
      <c r="BK332" s="2">
        <v>73</v>
      </c>
      <c r="BL332" s="2">
        <v>72</v>
      </c>
      <c r="BM332" s="2">
        <v>55</v>
      </c>
      <c r="BN332" s="2">
        <v>38</v>
      </c>
      <c r="BO332" s="2">
        <v>21</v>
      </c>
      <c r="BP332" s="2">
        <v>26</v>
      </c>
      <c r="BQ332" s="109">
        <v>5</v>
      </c>
      <c r="BR332" s="109">
        <v>7</v>
      </c>
      <c r="BS332" s="110">
        <v>7</v>
      </c>
      <c r="BT332" s="109">
        <v>13</v>
      </c>
      <c r="BU332" s="109">
        <v>52</v>
      </c>
      <c r="BV332" s="109">
        <v>39</v>
      </c>
      <c r="BW332" s="109">
        <v>0</v>
      </c>
      <c r="BX332" s="84">
        <f t="shared" si="445"/>
        <v>104</v>
      </c>
      <c r="BY332" s="111">
        <v>14</v>
      </c>
      <c r="BZ332" s="109">
        <v>3</v>
      </c>
      <c r="CA332" s="109">
        <v>0</v>
      </c>
      <c r="CB332" s="2">
        <v>14</v>
      </c>
      <c r="CC332" s="112">
        <f t="shared" si="446"/>
        <v>0.17808219178082191</v>
      </c>
      <c r="CD332" s="112">
        <f t="shared" si="447"/>
        <v>0.72222222222222221</v>
      </c>
      <c r="CE332" s="112">
        <f t="shared" si="448"/>
        <v>0.505</v>
      </c>
      <c r="CF332" s="112">
        <f t="shared" si="449"/>
        <v>0.69291338582677164</v>
      </c>
      <c r="CG332" s="112">
        <f t="shared" si="450"/>
        <v>0.65454545454545454</v>
      </c>
      <c r="CH332" s="87">
        <f t="shared" si="451"/>
        <v>19</v>
      </c>
      <c r="CI332" s="31">
        <f t="shared" si="452"/>
        <v>23</v>
      </c>
      <c r="CJ332" s="31">
        <f t="shared" si="453"/>
        <v>0</v>
      </c>
      <c r="CK332" s="31">
        <f t="shared" si="454"/>
        <v>0</v>
      </c>
      <c r="CL332" s="31">
        <f t="shared" si="455"/>
        <v>0</v>
      </c>
      <c r="CM332" s="113">
        <f t="shared" si="456"/>
        <v>0</v>
      </c>
      <c r="CN332" s="31">
        <f t="shared" si="457"/>
        <v>0</v>
      </c>
      <c r="CO332" s="31">
        <f t="shared" si="458"/>
        <v>0</v>
      </c>
      <c r="CP332" s="31">
        <f t="shared" si="459"/>
        <v>0</v>
      </c>
      <c r="CQ332" s="31">
        <f t="shared" si="460"/>
        <v>0</v>
      </c>
      <c r="CU332" s="88">
        <f t="shared" si="444"/>
        <v>0</v>
      </c>
      <c r="DC332" s="88">
        <f t="shared" si="461"/>
        <v>0</v>
      </c>
      <c r="DK332" s="88">
        <f t="shared" si="462"/>
        <v>0</v>
      </c>
      <c r="DP332" s="32">
        <v>5</v>
      </c>
      <c r="DQ332" s="32">
        <v>7</v>
      </c>
      <c r="DR332" s="32">
        <v>7</v>
      </c>
      <c r="DS332" s="88">
        <f t="shared" si="463"/>
        <v>104</v>
      </c>
      <c r="DT332" s="32">
        <v>13</v>
      </c>
      <c r="DU332" s="32">
        <v>52</v>
      </c>
      <c r="DV332" s="32">
        <v>39</v>
      </c>
      <c r="DW332" s="32">
        <v>0</v>
      </c>
      <c r="EA332" s="88">
        <f t="shared" si="464"/>
        <v>0</v>
      </c>
      <c r="EI332" s="88">
        <f t="shared" si="465"/>
        <v>0</v>
      </c>
      <c r="EQ332" s="88">
        <f t="shared" si="466"/>
        <v>0</v>
      </c>
      <c r="EY332" s="88">
        <f t="shared" si="467"/>
        <v>0</v>
      </c>
      <c r="FG332" s="88">
        <f t="shared" si="468"/>
        <v>0</v>
      </c>
      <c r="FO332" s="88">
        <f t="shared" si="469"/>
        <v>0</v>
      </c>
      <c r="FW332" s="110">
        <f t="shared" si="470"/>
        <v>0</v>
      </c>
      <c r="GB332" s="110">
        <f t="shared" si="471"/>
        <v>0</v>
      </c>
      <c r="GC332" s="110">
        <f t="shared" si="472"/>
        <v>0</v>
      </c>
      <c r="GD332" s="110">
        <f t="shared" si="473"/>
        <v>0</v>
      </c>
      <c r="GE332" s="110">
        <f t="shared" si="474"/>
        <v>0</v>
      </c>
      <c r="GF332" s="110">
        <f t="shared" si="475"/>
        <v>0</v>
      </c>
      <c r="GG332" s="110">
        <f t="shared" si="476"/>
        <v>0</v>
      </c>
      <c r="GH332" s="110">
        <f t="shared" si="477"/>
        <v>0</v>
      </c>
      <c r="GI332" s="110">
        <f t="shared" si="478"/>
        <v>0</v>
      </c>
      <c r="GJ332" s="114">
        <f t="shared" si="442"/>
        <v>5.0000000000000017E-2</v>
      </c>
      <c r="GK332" s="90">
        <f t="shared" si="443"/>
        <v>-6.3063063063063057E-2</v>
      </c>
      <c r="GL332" s="2" t="s">
        <v>1788</v>
      </c>
      <c r="GM332" s="2" t="s">
        <v>1508</v>
      </c>
      <c r="GN332" s="92" t="s">
        <v>1783</v>
      </c>
      <c r="GO332" s="92" t="s">
        <v>1503</v>
      </c>
      <c r="GP332" s="92" t="s">
        <v>2303</v>
      </c>
      <c r="GQ332" s="2" t="s">
        <v>1644</v>
      </c>
      <c r="GR332" s="115">
        <v>85</v>
      </c>
      <c r="GS332" s="31">
        <f t="shared" si="479"/>
        <v>5</v>
      </c>
      <c r="GT332" s="31">
        <f t="shared" si="480"/>
        <v>7</v>
      </c>
      <c r="GU332" s="31">
        <f t="shared" si="481"/>
        <v>7</v>
      </c>
      <c r="GV332" s="31">
        <f t="shared" si="482"/>
        <v>104</v>
      </c>
      <c r="GW332" s="31">
        <f t="shared" si="483"/>
        <v>39</v>
      </c>
      <c r="GX332" s="31">
        <f t="shared" si="484"/>
        <v>91</v>
      </c>
    </row>
    <row r="333" spans="1:206" ht="15.75" hidden="1" customHeight="1" x14ac:dyDescent="0.25">
      <c r="A333" s="22" t="s">
        <v>1117</v>
      </c>
      <c r="B333" s="2" t="s">
        <v>312</v>
      </c>
      <c r="C333" s="116" t="s">
        <v>315</v>
      </c>
      <c r="D333" s="35" t="s">
        <v>312</v>
      </c>
      <c r="E333" s="117">
        <v>45</v>
      </c>
      <c r="F333" s="117">
        <v>230</v>
      </c>
      <c r="G333" s="117">
        <v>116</v>
      </c>
      <c r="H333" s="117">
        <v>391</v>
      </c>
      <c r="I333" s="95">
        <v>23</v>
      </c>
      <c r="J333" s="118">
        <v>61</v>
      </c>
      <c r="K333" s="118">
        <v>202</v>
      </c>
      <c r="L333" s="118">
        <v>107</v>
      </c>
      <c r="M333" s="118">
        <v>370</v>
      </c>
      <c r="N333" s="119">
        <v>7</v>
      </c>
      <c r="O333" s="119">
        <v>64</v>
      </c>
      <c r="P333" s="120">
        <v>221</v>
      </c>
      <c r="Q333" s="120">
        <v>263</v>
      </c>
      <c r="R333" s="120">
        <v>209</v>
      </c>
      <c r="S333" s="70">
        <f t="shared" si="425"/>
        <v>0.27601809954751133</v>
      </c>
      <c r="T333" s="70">
        <f t="shared" si="426"/>
        <v>0.76806083650190116</v>
      </c>
      <c r="U333" s="70">
        <f t="shared" si="427"/>
        <v>0.52380952380952384</v>
      </c>
      <c r="V333" s="70">
        <f t="shared" si="428"/>
        <v>0.63983050847457623</v>
      </c>
      <c r="W333" s="70">
        <f t="shared" si="429"/>
        <v>0.4784688995215311</v>
      </c>
      <c r="X333" s="121">
        <v>275</v>
      </c>
      <c r="Y333" s="121">
        <v>221</v>
      </c>
      <c r="Z333" s="121">
        <v>263</v>
      </c>
      <c r="AA333" s="121">
        <v>209</v>
      </c>
      <c r="AB333" s="121">
        <v>66</v>
      </c>
      <c r="AC333" s="121">
        <v>76</v>
      </c>
      <c r="AD333" s="17">
        <v>18</v>
      </c>
      <c r="AE333" s="17">
        <v>23</v>
      </c>
      <c r="AF333" s="100">
        <v>21</v>
      </c>
      <c r="AG333" s="101">
        <v>24</v>
      </c>
      <c r="AH333" s="101">
        <v>194</v>
      </c>
      <c r="AI333" s="101">
        <v>118</v>
      </c>
      <c r="AJ333" s="101">
        <v>2</v>
      </c>
      <c r="AK333" s="101">
        <f t="shared" si="430"/>
        <v>338</v>
      </c>
      <c r="AL333" s="101">
        <f t="shared" si="431"/>
        <v>4</v>
      </c>
      <c r="AM333" s="101">
        <v>6</v>
      </c>
      <c r="AN333" s="102">
        <v>46</v>
      </c>
      <c r="AO333" s="103">
        <v>62</v>
      </c>
      <c r="AP333" s="74">
        <f t="shared" si="432"/>
        <v>0.10859728506787331</v>
      </c>
      <c r="AQ333" s="74">
        <f t="shared" si="433"/>
        <v>0.73764258555133078</v>
      </c>
      <c r="AR333" s="104">
        <f t="shared" si="434"/>
        <v>0.4790764790764791</v>
      </c>
      <c r="AS333" s="104">
        <f t="shared" si="435"/>
        <v>0.65254237288135597</v>
      </c>
      <c r="AT333" s="104">
        <f t="shared" si="436"/>
        <v>0.54545454545454541</v>
      </c>
      <c r="AU333" s="105">
        <v>216</v>
      </c>
      <c r="AV333" s="105">
        <v>290</v>
      </c>
      <c r="AW333" s="105">
        <v>203</v>
      </c>
      <c r="AX333" s="100">
        <v>20</v>
      </c>
      <c r="AY333" s="106">
        <v>309</v>
      </c>
      <c r="AZ333" s="106">
        <v>27</v>
      </c>
      <c r="BA333" s="106">
        <v>172</v>
      </c>
      <c r="BB333" s="106">
        <v>110</v>
      </c>
      <c r="BC333" s="106">
        <v>0</v>
      </c>
      <c r="BD333" s="107">
        <v>2</v>
      </c>
      <c r="BE333" s="108">
        <v>39</v>
      </c>
      <c r="BF333" s="82">
        <f t="shared" si="437"/>
        <v>0.13300492610837439</v>
      </c>
      <c r="BG333" s="82">
        <f t="shared" si="438"/>
        <v>0.59310344827586203</v>
      </c>
      <c r="BH333" s="83">
        <f t="shared" si="439"/>
        <v>0.43300423131170662</v>
      </c>
      <c r="BI333" s="83">
        <f t="shared" si="440"/>
        <v>0.55335968379446643</v>
      </c>
      <c r="BJ333" s="83">
        <f t="shared" si="441"/>
        <v>0.5</v>
      </c>
      <c r="BK333" s="2">
        <v>216</v>
      </c>
      <c r="BL333" s="2">
        <v>254</v>
      </c>
      <c r="BM333" s="2">
        <v>199</v>
      </c>
      <c r="BN333" s="2">
        <v>140</v>
      </c>
      <c r="BO333" s="2">
        <v>57</v>
      </c>
      <c r="BP333" s="2">
        <v>74</v>
      </c>
      <c r="BQ333" s="109">
        <v>13</v>
      </c>
      <c r="BR333" s="109">
        <v>15</v>
      </c>
      <c r="BS333" s="110">
        <v>17</v>
      </c>
      <c r="BT333" s="109">
        <v>7</v>
      </c>
      <c r="BU333" s="109">
        <v>137</v>
      </c>
      <c r="BV333" s="109">
        <v>97</v>
      </c>
      <c r="BW333" s="109">
        <v>1</v>
      </c>
      <c r="BX333" s="84">
        <f t="shared" si="445"/>
        <v>242</v>
      </c>
      <c r="BY333" s="111">
        <v>63</v>
      </c>
      <c r="BZ333" s="109">
        <v>9</v>
      </c>
      <c r="CA333" s="109">
        <v>1</v>
      </c>
      <c r="CB333" s="2">
        <v>58</v>
      </c>
      <c r="CC333" s="112">
        <f t="shared" si="446"/>
        <v>3.2407407407407406E-2</v>
      </c>
      <c r="CD333" s="112">
        <f t="shared" si="447"/>
        <v>0.53937007874015752</v>
      </c>
      <c r="CE333" s="112">
        <f t="shared" si="448"/>
        <v>0.34678624813153963</v>
      </c>
      <c r="CF333" s="112">
        <f t="shared" si="449"/>
        <v>0.49668874172185429</v>
      </c>
      <c r="CG333" s="112">
        <f t="shared" si="450"/>
        <v>0.44221105527638194</v>
      </c>
      <c r="CH333" s="87">
        <f t="shared" si="451"/>
        <v>111</v>
      </c>
      <c r="CI333" s="31">
        <f t="shared" si="452"/>
        <v>101</v>
      </c>
      <c r="CJ333" s="31">
        <f t="shared" si="453"/>
        <v>0</v>
      </c>
      <c r="CK333" s="31">
        <f t="shared" si="454"/>
        <v>0</v>
      </c>
      <c r="CL333" s="31">
        <f t="shared" si="455"/>
        <v>0</v>
      </c>
      <c r="CM333" s="113">
        <f t="shared" si="456"/>
        <v>0</v>
      </c>
      <c r="CN333" s="31">
        <f t="shared" si="457"/>
        <v>0</v>
      </c>
      <c r="CO333" s="31">
        <f t="shared" si="458"/>
        <v>0</v>
      </c>
      <c r="CP333" s="31">
        <f t="shared" si="459"/>
        <v>0</v>
      </c>
      <c r="CQ333" s="31">
        <f t="shared" si="460"/>
        <v>0</v>
      </c>
      <c r="CU333" s="88">
        <f t="shared" si="444"/>
        <v>0</v>
      </c>
      <c r="DC333" s="88">
        <f t="shared" si="461"/>
        <v>0</v>
      </c>
      <c r="DK333" s="88">
        <f t="shared" si="462"/>
        <v>0</v>
      </c>
      <c r="DP333" s="32">
        <v>13</v>
      </c>
      <c r="DQ333" s="32">
        <v>15</v>
      </c>
      <c r="DR333" s="32">
        <v>17</v>
      </c>
      <c r="DS333" s="88">
        <f t="shared" si="463"/>
        <v>242</v>
      </c>
      <c r="DT333" s="32">
        <v>7</v>
      </c>
      <c r="DU333" s="32">
        <v>137</v>
      </c>
      <c r="DV333" s="32">
        <v>97</v>
      </c>
      <c r="DW333" s="32">
        <v>1</v>
      </c>
      <c r="EA333" s="88">
        <f t="shared" si="464"/>
        <v>0</v>
      </c>
      <c r="EI333" s="88">
        <f t="shared" si="465"/>
        <v>0</v>
      </c>
      <c r="EQ333" s="88">
        <f t="shared" si="466"/>
        <v>0</v>
      </c>
      <c r="EY333" s="88">
        <f t="shared" si="467"/>
        <v>0</v>
      </c>
      <c r="FG333" s="88">
        <f t="shared" si="468"/>
        <v>0</v>
      </c>
      <c r="FO333" s="88">
        <f t="shared" si="469"/>
        <v>0</v>
      </c>
      <c r="FW333" s="110">
        <f t="shared" si="470"/>
        <v>0</v>
      </c>
      <c r="GB333" s="110">
        <f t="shared" si="471"/>
        <v>0</v>
      </c>
      <c r="GC333" s="110">
        <f t="shared" si="472"/>
        <v>0</v>
      </c>
      <c r="GD333" s="110">
        <f t="shared" si="473"/>
        <v>0</v>
      </c>
      <c r="GE333" s="110">
        <f t="shared" si="474"/>
        <v>0</v>
      </c>
      <c r="GF333" s="110">
        <f t="shared" si="475"/>
        <v>0</v>
      </c>
      <c r="GG333" s="110">
        <f t="shared" si="476"/>
        <v>0</v>
      </c>
      <c r="GH333" s="110">
        <f t="shared" si="477"/>
        <v>0</v>
      </c>
      <c r="GI333" s="110">
        <f t="shared" si="478"/>
        <v>0</v>
      </c>
      <c r="GJ333" s="114">
        <f t="shared" si="442"/>
        <v>-7.5778894472361746E-2</v>
      </c>
      <c r="GK333" s="90">
        <f t="shared" si="443"/>
        <v>-0.2168284789644013</v>
      </c>
      <c r="GL333" s="92" t="s">
        <v>1690</v>
      </c>
      <c r="GM333" s="2" t="s">
        <v>1998</v>
      </c>
      <c r="GN333" s="92" t="s">
        <v>2183</v>
      </c>
      <c r="GO333" s="2" t="s">
        <v>1764</v>
      </c>
      <c r="GP333" s="92" t="s">
        <v>1678</v>
      </c>
      <c r="GQ333" s="2" t="s">
        <v>2323</v>
      </c>
      <c r="GR333" s="115">
        <v>257</v>
      </c>
      <c r="GS333" s="31">
        <f t="shared" si="479"/>
        <v>13</v>
      </c>
      <c r="GT333" s="31">
        <f t="shared" si="480"/>
        <v>17</v>
      </c>
      <c r="GU333" s="31">
        <f t="shared" si="481"/>
        <v>15</v>
      </c>
      <c r="GV333" s="31">
        <f t="shared" si="482"/>
        <v>242</v>
      </c>
      <c r="GW333" s="31">
        <f t="shared" si="483"/>
        <v>98</v>
      </c>
      <c r="GX333" s="31">
        <f t="shared" si="484"/>
        <v>235</v>
      </c>
    </row>
    <row r="334" spans="1:206" ht="15.75" hidden="1" customHeight="1" x14ac:dyDescent="0.25">
      <c r="A334" s="22" t="s">
        <v>1117</v>
      </c>
      <c r="B334" s="2" t="s">
        <v>312</v>
      </c>
      <c r="C334" s="116" t="s">
        <v>316</v>
      </c>
      <c r="D334" s="35" t="s">
        <v>312</v>
      </c>
      <c r="E334" s="117">
        <v>14</v>
      </c>
      <c r="F334" s="117">
        <v>31</v>
      </c>
      <c r="G334" s="117">
        <v>39</v>
      </c>
      <c r="H334" s="117">
        <v>84</v>
      </c>
      <c r="I334" s="95">
        <v>5</v>
      </c>
      <c r="J334" s="118">
        <v>9</v>
      </c>
      <c r="K334" s="118">
        <v>26</v>
      </c>
      <c r="L334" s="118">
        <v>29</v>
      </c>
      <c r="M334" s="118">
        <v>64</v>
      </c>
      <c r="N334" s="119">
        <v>7</v>
      </c>
      <c r="O334" s="119">
        <v>9</v>
      </c>
      <c r="P334" s="120">
        <v>124</v>
      </c>
      <c r="Q334" s="120">
        <v>150</v>
      </c>
      <c r="R334" s="120">
        <v>99</v>
      </c>
      <c r="S334" s="70">
        <f t="shared" si="425"/>
        <v>7.2580645161290328E-2</v>
      </c>
      <c r="T334" s="70">
        <f t="shared" si="426"/>
        <v>0.17333333333333334</v>
      </c>
      <c r="U334" s="70">
        <f t="shared" si="427"/>
        <v>0.15281501340482573</v>
      </c>
      <c r="V334" s="70">
        <f t="shared" si="428"/>
        <v>0.19277108433734941</v>
      </c>
      <c r="W334" s="70">
        <f t="shared" si="429"/>
        <v>0.22222222222222221</v>
      </c>
      <c r="X334" s="121">
        <v>141</v>
      </c>
      <c r="Y334" s="121">
        <v>124</v>
      </c>
      <c r="Z334" s="121">
        <v>150</v>
      </c>
      <c r="AA334" s="121">
        <v>99</v>
      </c>
      <c r="AB334" s="121">
        <v>43</v>
      </c>
      <c r="AC334" s="121">
        <v>27</v>
      </c>
      <c r="AD334" s="17">
        <v>5</v>
      </c>
      <c r="AE334" s="17">
        <v>7</v>
      </c>
      <c r="AF334" s="100">
        <v>8</v>
      </c>
      <c r="AG334" s="101">
        <v>11</v>
      </c>
      <c r="AH334" s="101">
        <v>43</v>
      </c>
      <c r="AI334" s="101">
        <v>34</v>
      </c>
      <c r="AJ334" s="101">
        <v>0</v>
      </c>
      <c r="AK334" s="101">
        <f t="shared" si="430"/>
        <v>88</v>
      </c>
      <c r="AL334" s="101">
        <f t="shared" si="431"/>
        <v>6</v>
      </c>
      <c r="AM334" s="101">
        <v>6</v>
      </c>
      <c r="AN334" s="102">
        <v>10</v>
      </c>
      <c r="AO334" s="103">
        <v>18</v>
      </c>
      <c r="AP334" s="74">
        <f t="shared" si="432"/>
        <v>8.8709677419354843E-2</v>
      </c>
      <c r="AQ334" s="74">
        <f t="shared" si="433"/>
        <v>0.28666666666666668</v>
      </c>
      <c r="AR334" s="104">
        <f t="shared" si="434"/>
        <v>0.21983914209115282</v>
      </c>
      <c r="AS334" s="104">
        <f t="shared" si="435"/>
        <v>0.28514056224899598</v>
      </c>
      <c r="AT334" s="104">
        <f t="shared" si="436"/>
        <v>0.28282828282828282</v>
      </c>
      <c r="AU334" s="105">
        <v>95</v>
      </c>
      <c r="AV334" s="105">
        <v>128</v>
      </c>
      <c r="AW334" s="105">
        <v>104</v>
      </c>
      <c r="AX334" s="100">
        <v>7</v>
      </c>
      <c r="AY334" s="106">
        <v>83</v>
      </c>
      <c r="AZ334" s="106">
        <v>13</v>
      </c>
      <c r="BA334" s="106">
        <v>31</v>
      </c>
      <c r="BB334" s="106">
        <v>38</v>
      </c>
      <c r="BC334" s="106">
        <v>1</v>
      </c>
      <c r="BD334" s="107">
        <v>10</v>
      </c>
      <c r="BE334" s="108">
        <v>9</v>
      </c>
      <c r="BF334" s="82">
        <f t="shared" si="437"/>
        <v>0.125</v>
      </c>
      <c r="BG334" s="82">
        <f t="shared" si="438"/>
        <v>0.2421875</v>
      </c>
      <c r="BH334" s="83">
        <f t="shared" si="439"/>
        <v>0.22018348623853212</v>
      </c>
      <c r="BI334" s="83">
        <f t="shared" si="440"/>
        <v>0.26457399103139012</v>
      </c>
      <c r="BJ334" s="83">
        <f t="shared" si="441"/>
        <v>0.29473684210526313</v>
      </c>
      <c r="BK334" s="2">
        <v>94</v>
      </c>
      <c r="BL334" s="2">
        <v>142</v>
      </c>
      <c r="BM334" s="2">
        <v>97</v>
      </c>
      <c r="BN334" s="2">
        <v>65</v>
      </c>
      <c r="BO334" s="2">
        <v>36</v>
      </c>
      <c r="BP334" s="2">
        <v>19</v>
      </c>
      <c r="BQ334" s="109">
        <v>5</v>
      </c>
      <c r="BR334" s="109">
        <v>5</v>
      </c>
      <c r="BS334" s="110">
        <v>4</v>
      </c>
      <c r="BT334" s="109">
        <v>6</v>
      </c>
      <c r="BU334" s="109">
        <v>29</v>
      </c>
      <c r="BV334" s="109">
        <v>42</v>
      </c>
      <c r="BW334" s="109">
        <v>0</v>
      </c>
      <c r="BX334" s="84">
        <f t="shared" si="445"/>
        <v>77</v>
      </c>
      <c r="BY334" s="111">
        <v>8</v>
      </c>
      <c r="BZ334" s="109">
        <v>7</v>
      </c>
      <c r="CA334" s="109">
        <v>0</v>
      </c>
      <c r="CB334" s="2">
        <v>9</v>
      </c>
      <c r="CC334" s="112">
        <f t="shared" si="446"/>
        <v>6.3829787234042548E-2</v>
      </c>
      <c r="CD334" s="112">
        <f t="shared" si="447"/>
        <v>0.20422535211267606</v>
      </c>
      <c r="CE334" s="112">
        <f t="shared" si="448"/>
        <v>0.21021021021021022</v>
      </c>
      <c r="CF334" s="112">
        <f t="shared" si="449"/>
        <v>0.26778242677824265</v>
      </c>
      <c r="CG334" s="112">
        <f t="shared" si="450"/>
        <v>0.36082474226804123</v>
      </c>
      <c r="CH334" s="87">
        <f t="shared" si="451"/>
        <v>62</v>
      </c>
      <c r="CI334" s="31">
        <f t="shared" si="452"/>
        <v>82</v>
      </c>
      <c r="CJ334" s="31">
        <f t="shared" si="453"/>
        <v>0</v>
      </c>
      <c r="CK334" s="31">
        <f t="shared" si="454"/>
        <v>0</v>
      </c>
      <c r="CL334" s="31">
        <f t="shared" si="455"/>
        <v>0</v>
      </c>
      <c r="CM334" s="113">
        <f t="shared" si="456"/>
        <v>0</v>
      </c>
      <c r="CN334" s="31">
        <f t="shared" si="457"/>
        <v>0</v>
      </c>
      <c r="CO334" s="31">
        <f t="shared" si="458"/>
        <v>0</v>
      </c>
      <c r="CP334" s="31">
        <f t="shared" si="459"/>
        <v>0</v>
      </c>
      <c r="CQ334" s="31">
        <f t="shared" si="460"/>
        <v>0</v>
      </c>
      <c r="CU334" s="88">
        <f t="shared" si="444"/>
        <v>0</v>
      </c>
      <c r="DC334" s="88">
        <f t="shared" si="461"/>
        <v>0</v>
      </c>
      <c r="DK334" s="88">
        <f t="shared" si="462"/>
        <v>0</v>
      </c>
      <c r="DP334" s="32">
        <v>4</v>
      </c>
      <c r="DQ334" s="32">
        <v>4</v>
      </c>
      <c r="DR334" s="32">
        <v>3</v>
      </c>
      <c r="DS334" s="88">
        <f t="shared" si="463"/>
        <v>62</v>
      </c>
      <c r="DT334" s="32">
        <v>6</v>
      </c>
      <c r="DU334" s="32">
        <v>23</v>
      </c>
      <c r="DV334" s="32">
        <v>33</v>
      </c>
      <c r="DW334" s="32">
        <v>0</v>
      </c>
      <c r="EA334" s="88">
        <f t="shared" si="464"/>
        <v>0</v>
      </c>
      <c r="EI334" s="88">
        <f t="shared" si="465"/>
        <v>0</v>
      </c>
      <c r="EQ334" s="88">
        <f t="shared" si="466"/>
        <v>0</v>
      </c>
      <c r="EV334" s="32">
        <v>1</v>
      </c>
      <c r="EW334" s="32">
        <v>1</v>
      </c>
      <c r="EX334" s="32">
        <v>1</v>
      </c>
      <c r="EY334" s="88">
        <f t="shared" si="467"/>
        <v>15</v>
      </c>
      <c r="EZ334" s="32">
        <v>0</v>
      </c>
      <c r="FA334" s="32">
        <v>6</v>
      </c>
      <c r="FB334" s="32">
        <v>9</v>
      </c>
      <c r="FC334" s="32">
        <v>0</v>
      </c>
      <c r="FG334" s="88">
        <f t="shared" si="468"/>
        <v>0</v>
      </c>
      <c r="FO334" s="88">
        <f t="shared" si="469"/>
        <v>0</v>
      </c>
      <c r="FW334" s="110">
        <f t="shared" si="470"/>
        <v>0</v>
      </c>
      <c r="GB334" s="110">
        <f t="shared" si="471"/>
        <v>1</v>
      </c>
      <c r="GC334" s="110">
        <f t="shared" si="472"/>
        <v>1</v>
      </c>
      <c r="GD334" s="110">
        <f t="shared" si="473"/>
        <v>1</v>
      </c>
      <c r="GE334" s="110">
        <f t="shared" si="474"/>
        <v>15</v>
      </c>
      <c r="GF334" s="110">
        <f t="shared" si="475"/>
        <v>0</v>
      </c>
      <c r="GG334" s="110">
        <f t="shared" si="476"/>
        <v>6</v>
      </c>
      <c r="GH334" s="110">
        <f t="shared" si="477"/>
        <v>9</v>
      </c>
      <c r="GI334" s="110">
        <f t="shared" si="478"/>
        <v>0</v>
      </c>
      <c r="GJ334" s="114">
        <f t="shared" si="442"/>
        <v>0.62371134020618568</v>
      </c>
      <c r="GK334" s="90">
        <f t="shared" si="443"/>
        <v>-7.2289156626506021E-2</v>
      </c>
      <c r="GL334" s="92" t="s">
        <v>1740</v>
      </c>
      <c r="GM334" s="92" t="s">
        <v>2324</v>
      </c>
      <c r="GN334" s="92" t="s">
        <v>2065</v>
      </c>
      <c r="GO334" s="92" t="s">
        <v>2261</v>
      </c>
      <c r="GP334" s="2" t="s">
        <v>2264</v>
      </c>
      <c r="GQ334" s="2" t="s">
        <v>1542</v>
      </c>
      <c r="GR334" s="115">
        <v>126</v>
      </c>
      <c r="GS334" s="31">
        <f t="shared" si="479"/>
        <v>4</v>
      </c>
      <c r="GT334" s="31">
        <f t="shared" si="480"/>
        <v>3</v>
      </c>
      <c r="GU334" s="31">
        <f t="shared" si="481"/>
        <v>4</v>
      </c>
      <c r="GV334" s="31">
        <f t="shared" si="482"/>
        <v>62</v>
      </c>
      <c r="GW334" s="31">
        <f t="shared" si="483"/>
        <v>33</v>
      </c>
      <c r="GX334" s="31">
        <f t="shared" si="484"/>
        <v>56</v>
      </c>
    </row>
    <row r="335" spans="1:206" ht="15.75" hidden="1" customHeight="1" x14ac:dyDescent="0.25">
      <c r="A335" s="22" t="s">
        <v>1117</v>
      </c>
      <c r="B335" s="2" t="s">
        <v>312</v>
      </c>
      <c r="C335" s="116" t="s">
        <v>317</v>
      </c>
      <c r="D335" s="35" t="s">
        <v>312</v>
      </c>
      <c r="E335" s="117">
        <v>38</v>
      </c>
      <c r="F335" s="117">
        <v>217</v>
      </c>
      <c r="G335" s="117">
        <v>207</v>
      </c>
      <c r="H335" s="117">
        <v>462</v>
      </c>
      <c r="I335" s="95">
        <v>31</v>
      </c>
      <c r="J335" s="118">
        <v>59</v>
      </c>
      <c r="K335" s="118">
        <v>189</v>
      </c>
      <c r="L335" s="118">
        <v>244</v>
      </c>
      <c r="M335" s="118">
        <v>492</v>
      </c>
      <c r="N335" s="119">
        <v>31</v>
      </c>
      <c r="O335" s="119">
        <v>41</v>
      </c>
      <c r="P335" s="120">
        <v>335</v>
      </c>
      <c r="Q335" s="120">
        <v>438</v>
      </c>
      <c r="R335" s="120">
        <v>302</v>
      </c>
      <c r="S335" s="70">
        <f t="shared" si="425"/>
        <v>0.17611940298507461</v>
      </c>
      <c r="T335" s="70">
        <f t="shared" si="426"/>
        <v>0.4315068493150685</v>
      </c>
      <c r="U335" s="70">
        <f t="shared" si="427"/>
        <v>0.42883720930232561</v>
      </c>
      <c r="V335" s="70">
        <f t="shared" si="428"/>
        <v>0.54324324324324325</v>
      </c>
      <c r="W335" s="70">
        <f t="shared" si="429"/>
        <v>0.70529801324503316</v>
      </c>
      <c r="X335" s="121">
        <v>430</v>
      </c>
      <c r="Y335" s="121">
        <v>335</v>
      </c>
      <c r="Z335" s="121">
        <v>438</v>
      </c>
      <c r="AA335" s="121">
        <v>302</v>
      </c>
      <c r="AB335" s="121">
        <v>102</v>
      </c>
      <c r="AC335" s="121">
        <v>107</v>
      </c>
      <c r="AD335" s="17">
        <v>17</v>
      </c>
      <c r="AE335" s="17">
        <v>24</v>
      </c>
      <c r="AF335" s="100">
        <v>27</v>
      </c>
      <c r="AG335" s="101">
        <v>55</v>
      </c>
      <c r="AH335" s="101">
        <v>196</v>
      </c>
      <c r="AI335" s="101">
        <v>197</v>
      </c>
      <c r="AJ335" s="101">
        <v>2</v>
      </c>
      <c r="AK335" s="101">
        <f t="shared" si="430"/>
        <v>450</v>
      </c>
      <c r="AL335" s="101">
        <f t="shared" si="431"/>
        <v>29</v>
      </c>
      <c r="AM335" s="101">
        <v>31</v>
      </c>
      <c r="AN335" s="102">
        <v>31</v>
      </c>
      <c r="AO335" s="103">
        <v>62</v>
      </c>
      <c r="AP335" s="74">
        <f t="shared" si="432"/>
        <v>0.16417910447761194</v>
      </c>
      <c r="AQ335" s="74">
        <f t="shared" si="433"/>
        <v>0.44748858447488582</v>
      </c>
      <c r="AR335" s="104">
        <f t="shared" si="434"/>
        <v>0.38976744186046514</v>
      </c>
      <c r="AS335" s="104">
        <f t="shared" si="435"/>
        <v>0.49189189189189192</v>
      </c>
      <c r="AT335" s="104">
        <f t="shared" si="436"/>
        <v>0.55629139072847678</v>
      </c>
      <c r="AU335" s="105">
        <v>302</v>
      </c>
      <c r="AV335" s="105">
        <v>410</v>
      </c>
      <c r="AW335" s="105">
        <v>311</v>
      </c>
      <c r="AX335" s="100">
        <v>26</v>
      </c>
      <c r="AY335" s="106">
        <v>471</v>
      </c>
      <c r="AZ335" s="106">
        <v>56</v>
      </c>
      <c r="BA335" s="106">
        <v>208</v>
      </c>
      <c r="BB335" s="106">
        <v>205</v>
      </c>
      <c r="BC335" s="106">
        <v>2</v>
      </c>
      <c r="BD335" s="107">
        <v>24</v>
      </c>
      <c r="BE335" s="108">
        <v>56</v>
      </c>
      <c r="BF335" s="82">
        <f t="shared" si="437"/>
        <v>0.18006430868167203</v>
      </c>
      <c r="BG335" s="82">
        <f t="shared" si="438"/>
        <v>0.50731707317073171</v>
      </c>
      <c r="BH335" s="83">
        <f t="shared" si="439"/>
        <v>0.43499511241446726</v>
      </c>
      <c r="BI335" s="83">
        <f t="shared" si="440"/>
        <v>0.5463483146067416</v>
      </c>
      <c r="BJ335" s="83">
        <f t="shared" si="441"/>
        <v>0.59933774834437081</v>
      </c>
      <c r="BK335" s="2">
        <v>364</v>
      </c>
      <c r="BL335" s="2">
        <v>453</v>
      </c>
      <c r="BM335" s="2">
        <v>311</v>
      </c>
      <c r="BN335" s="2">
        <v>222</v>
      </c>
      <c r="BO335" s="2">
        <v>83</v>
      </c>
      <c r="BP335" s="2">
        <v>70</v>
      </c>
      <c r="BQ335" s="109">
        <v>16</v>
      </c>
      <c r="BR335" s="109">
        <v>26</v>
      </c>
      <c r="BS335" s="110">
        <v>25</v>
      </c>
      <c r="BT335" s="109">
        <v>52</v>
      </c>
      <c r="BU335" s="109">
        <v>185</v>
      </c>
      <c r="BV335" s="109">
        <v>227</v>
      </c>
      <c r="BW335" s="109">
        <v>4</v>
      </c>
      <c r="BX335" s="84">
        <f t="shared" si="445"/>
        <v>468</v>
      </c>
      <c r="BY335" s="111">
        <v>39</v>
      </c>
      <c r="BZ335" s="109">
        <v>44</v>
      </c>
      <c r="CA335" s="109">
        <v>4</v>
      </c>
      <c r="CB335" s="2">
        <v>55</v>
      </c>
      <c r="CC335" s="112">
        <f t="shared" si="446"/>
        <v>0.14285714285714285</v>
      </c>
      <c r="CD335" s="112">
        <f t="shared" si="447"/>
        <v>0.4083885209713024</v>
      </c>
      <c r="CE335" s="112">
        <f t="shared" si="448"/>
        <v>0.37234042553191488</v>
      </c>
      <c r="CF335" s="112">
        <f t="shared" si="449"/>
        <v>0.48167539267015708</v>
      </c>
      <c r="CG335" s="112">
        <f t="shared" si="450"/>
        <v>0.58842443729903537</v>
      </c>
      <c r="CH335" s="87">
        <f t="shared" si="451"/>
        <v>128</v>
      </c>
      <c r="CI335" s="31">
        <f t="shared" si="452"/>
        <v>112</v>
      </c>
      <c r="CJ335" s="31">
        <f t="shared" si="453"/>
        <v>0</v>
      </c>
      <c r="CK335" s="31">
        <f t="shared" si="454"/>
        <v>0</v>
      </c>
      <c r="CL335" s="31">
        <f t="shared" si="455"/>
        <v>0</v>
      </c>
      <c r="CM335" s="113">
        <f t="shared" si="456"/>
        <v>0</v>
      </c>
      <c r="CN335" s="31">
        <f t="shared" si="457"/>
        <v>0</v>
      </c>
      <c r="CO335" s="31">
        <f t="shared" si="458"/>
        <v>0</v>
      </c>
      <c r="CP335" s="31">
        <f t="shared" si="459"/>
        <v>0</v>
      </c>
      <c r="CQ335" s="31">
        <f t="shared" si="460"/>
        <v>0</v>
      </c>
      <c r="CU335" s="88">
        <f t="shared" si="444"/>
        <v>0</v>
      </c>
      <c r="DC335" s="88">
        <f t="shared" si="461"/>
        <v>0</v>
      </c>
      <c r="DH335" s="32">
        <v>1</v>
      </c>
      <c r="DI335" s="32">
        <v>4</v>
      </c>
      <c r="DJ335" s="32">
        <v>4</v>
      </c>
      <c r="DK335" s="88">
        <f t="shared" si="462"/>
        <v>108</v>
      </c>
      <c r="DL335" s="32">
        <v>27</v>
      </c>
      <c r="DM335" s="32">
        <v>36</v>
      </c>
      <c r="DN335" s="32">
        <v>44</v>
      </c>
      <c r="DO335" s="32">
        <v>1</v>
      </c>
      <c r="DP335" s="32">
        <v>15</v>
      </c>
      <c r="DQ335" s="32">
        <v>22</v>
      </c>
      <c r="DR335" s="32">
        <v>19</v>
      </c>
      <c r="DS335" s="88">
        <f t="shared" si="463"/>
        <v>360</v>
      </c>
      <c r="DT335" s="32">
        <v>25</v>
      </c>
      <c r="DU335" s="32">
        <v>149</v>
      </c>
      <c r="DV335" s="32">
        <v>183</v>
      </c>
      <c r="DW335" s="32">
        <v>3</v>
      </c>
      <c r="DZ335" s="32">
        <v>2</v>
      </c>
      <c r="EA335" s="88">
        <f t="shared" si="464"/>
        <v>0</v>
      </c>
      <c r="EI335" s="88">
        <f t="shared" si="465"/>
        <v>0</v>
      </c>
      <c r="EQ335" s="88">
        <f t="shared" si="466"/>
        <v>0</v>
      </c>
      <c r="EY335" s="88">
        <f t="shared" si="467"/>
        <v>0</v>
      </c>
      <c r="FG335" s="88">
        <f t="shared" si="468"/>
        <v>0</v>
      </c>
      <c r="FO335" s="88">
        <f t="shared" si="469"/>
        <v>0</v>
      </c>
      <c r="FW335" s="110">
        <f t="shared" si="470"/>
        <v>0</v>
      </c>
      <c r="GB335" s="110">
        <f t="shared" si="471"/>
        <v>0</v>
      </c>
      <c r="GC335" s="110">
        <f t="shared" si="472"/>
        <v>0</v>
      </c>
      <c r="GD335" s="110">
        <f t="shared" si="473"/>
        <v>0</v>
      </c>
      <c r="GE335" s="110">
        <f t="shared" si="474"/>
        <v>0</v>
      </c>
      <c r="GF335" s="110">
        <f t="shared" si="475"/>
        <v>0</v>
      </c>
      <c r="GG335" s="110">
        <f t="shared" si="476"/>
        <v>0</v>
      </c>
      <c r="GH335" s="110">
        <f t="shared" si="477"/>
        <v>0</v>
      </c>
      <c r="GI335" s="110">
        <f t="shared" si="478"/>
        <v>0</v>
      </c>
      <c r="GJ335" s="114">
        <f t="shared" si="442"/>
        <v>-0.16570807481545224</v>
      </c>
      <c r="GK335" s="90">
        <f t="shared" si="443"/>
        <v>-6.369426751592357E-3</v>
      </c>
      <c r="GL335" s="92" t="s">
        <v>2230</v>
      </c>
      <c r="GM335" s="92" t="s">
        <v>1753</v>
      </c>
      <c r="GN335" s="92" t="s">
        <v>1513</v>
      </c>
      <c r="GO335" s="92" t="s">
        <v>1798</v>
      </c>
      <c r="GP335" s="2" t="s">
        <v>2247</v>
      </c>
      <c r="GQ335" s="2" t="s">
        <v>2002</v>
      </c>
      <c r="GR335" s="115">
        <v>451</v>
      </c>
      <c r="GS335" s="31">
        <f t="shared" si="479"/>
        <v>16</v>
      </c>
      <c r="GT335" s="31">
        <f t="shared" si="480"/>
        <v>25</v>
      </c>
      <c r="GU335" s="31">
        <f t="shared" si="481"/>
        <v>26</v>
      </c>
      <c r="GV335" s="31">
        <f t="shared" si="482"/>
        <v>468</v>
      </c>
      <c r="GW335" s="31">
        <f t="shared" si="483"/>
        <v>231</v>
      </c>
      <c r="GX335" s="31">
        <f t="shared" si="484"/>
        <v>416</v>
      </c>
    </row>
    <row r="336" spans="1:206" ht="15.75" hidden="1" customHeight="1" x14ac:dyDescent="0.25">
      <c r="A336" s="22" t="s">
        <v>1117</v>
      </c>
      <c r="B336" s="2" t="s">
        <v>312</v>
      </c>
      <c r="C336" s="116" t="s">
        <v>318</v>
      </c>
      <c r="D336" s="35" t="s">
        <v>312</v>
      </c>
      <c r="E336" s="117">
        <v>3</v>
      </c>
      <c r="F336" s="117">
        <v>39</v>
      </c>
      <c r="G336" s="117">
        <v>40</v>
      </c>
      <c r="H336" s="117">
        <v>82</v>
      </c>
      <c r="I336" s="95">
        <v>6</v>
      </c>
      <c r="J336" s="118">
        <v>4</v>
      </c>
      <c r="K336" s="118">
        <v>42</v>
      </c>
      <c r="L336" s="118">
        <v>60</v>
      </c>
      <c r="M336" s="118">
        <v>106</v>
      </c>
      <c r="N336" s="119">
        <v>16</v>
      </c>
      <c r="O336" s="119">
        <v>4</v>
      </c>
      <c r="P336" s="120">
        <v>65</v>
      </c>
      <c r="Q336" s="120">
        <v>81</v>
      </c>
      <c r="R336" s="120">
        <v>50</v>
      </c>
      <c r="S336" s="70">
        <f t="shared" si="425"/>
        <v>6.1538461538461542E-2</v>
      </c>
      <c r="T336" s="70">
        <f t="shared" si="426"/>
        <v>0.51851851851851849</v>
      </c>
      <c r="U336" s="70">
        <f t="shared" si="427"/>
        <v>0.45918367346938777</v>
      </c>
      <c r="V336" s="70">
        <f t="shared" si="428"/>
        <v>0.65648854961832059</v>
      </c>
      <c r="W336" s="70">
        <f t="shared" si="429"/>
        <v>0.88</v>
      </c>
      <c r="X336" s="121">
        <v>75</v>
      </c>
      <c r="Y336" s="121">
        <v>65</v>
      </c>
      <c r="Z336" s="121">
        <v>81</v>
      </c>
      <c r="AA336" s="121">
        <v>50</v>
      </c>
      <c r="AB336" s="121">
        <v>30</v>
      </c>
      <c r="AC336" s="121">
        <v>15</v>
      </c>
      <c r="AD336" s="17">
        <v>5</v>
      </c>
      <c r="AE336" s="17">
        <v>7</v>
      </c>
      <c r="AF336" s="100">
        <v>8</v>
      </c>
      <c r="AG336" s="101">
        <v>13</v>
      </c>
      <c r="AH336" s="101">
        <v>48</v>
      </c>
      <c r="AI336" s="101">
        <v>57</v>
      </c>
      <c r="AJ336" s="101">
        <v>1</v>
      </c>
      <c r="AK336" s="101">
        <f t="shared" si="430"/>
        <v>119</v>
      </c>
      <c r="AL336" s="101">
        <f t="shared" si="431"/>
        <v>20</v>
      </c>
      <c r="AM336" s="101">
        <v>21</v>
      </c>
      <c r="AN336" s="101"/>
      <c r="AO336" s="103">
        <v>4</v>
      </c>
      <c r="AP336" s="74">
        <f t="shared" si="432"/>
        <v>0.2</v>
      </c>
      <c r="AQ336" s="74">
        <f t="shared" si="433"/>
        <v>0.59259259259259256</v>
      </c>
      <c r="AR336" s="104">
        <f t="shared" si="434"/>
        <v>0.5</v>
      </c>
      <c r="AS336" s="104">
        <f t="shared" si="435"/>
        <v>0.64885496183206104</v>
      </c>
      <c r="AT336" s="104">
        <f t="shared" si="436"/>
        <v>0.74</v>
      </c>
      <c r="AU336" s="105">
        <v>51</v>
      </c>
      <c r="AV336" s="105">
        <v>70</v>
      </c>
      <c r="AW336" s="105">
        <v>58</v>
      </c>
      <c r="AX336" s="100">
        <v>6</v>
      </c>
      <c r="AY336" s="106">
        <v>91</v>
      </c>
      <c r="AZ336" s="106">
        <v>8</v>
      </c>
      <c r="BA336" s="106">
        <v>34</v>
      </c>
      <c r="BB336" s="106">
        <v>49</v>
      </c>
      <c r="BC336" s="106">
        <v>0</v>
      </c>
      <c r="BD336" s="107">
        <v>18</v>
      </c>
      <c r="BE336" s="108">
        <v>3</v>
      </c>
      <c r="BF336" s="82">
        <f t="shared" si="437"/>
        <v>0.13793103448275862</v>
      </c>
      <c r="BG336" s="82">
        <f t="shared" si="438"/>
        <v>0.48571428571428571</v>
      </c>
      <c r="BH336" s="83">
        <f t="shared" si="439"/>
        <v>0.40782122905027934</v>
      </c>
      <c r="BI336" s="83">
        <f t="shared" si="440"/>
        <v>0.53719008264462809</v>
      </c>
      <c r="BJ336" s="83">
        <f t="shared" si="441"/>
        <v>0.60784313725490191</v>
      </c>
      <c r="BK336" s="2">
        <v>49</v>
      </c>
      <c r="BL336" s="2">
        <v>86</v>
      </c>
      <c r="BM336" s="2">
        <v>57</v>
      </c>
      <c r="BN336" s="2">
        <v>36</v>
      </c>
      <c r="BO336" s="2">
        <v>24</v>
      </c>
      <c r="BP336" s="2">
        <v>11</v>
      </c>
      <c r="BQ336" s="109">
        <v>7</v>
      </c>
      <c r="BR336" s="109">
        <v>8</v>
      </c>
      <c r="BS336" s="110">
        <v>11</v>
      </c>
      <c r="BT336" s="109">
        <v>16</v>
      </c>
      <c r="BU336" s="109">
        <v>57</v>
      </c>
      <c r="BV336" s="109">
        <v>52</v>
      </c>
      <c r="BW336" s="109">
        <v>5</v>
      </c>
      <c r="BX336" s="84">
        <f t="shared" si="445"/>
        <v>130</v>
      </c>
      <c r="BY336" s="111">
        <v>0</v>
      </c>
      <c r="BZ336" s="109">
        <v>10</v>
      </c>
      <c r="CA336" s="109">
        <v>5</v>
      </c>
      <c r="CB336" s="2">
        <v>3</v>
      </c>
      <c r="CC336" s="112">
        <f t="shared" si="446"/>
        <v>0.32653061224489793</v>
      </c>
      <c r="CD336" s="112">
        <f t="shared" si="447"/>
        <v>0.66279069767441856</v>
      </c>
      <c r="CE336" s="112">
        <f t="shared" si="448"/>
        <v>0.59895833333333337</v>
      </c>
      <c r="CF336" s="112">
        <f t="shared" si="449"/>
        <v>0.69230769230769229</v>
      </c>
      <c r="CG336" s="112">
        <f t="shared" si="450"/>
        <v>0.73684210526315785</v>
      </c>
      <c r="CH336" s="87">
        <f t="shared" si="451"/>
        <v>15</v>
      </c>
      <c r="CI336" s="31">
        <f t="shared" si="452"/>
        <v>26</v>
      </c>
      <c r="CJ336" s="31">
        <f t="shared" si="453"/>
        <v>0</v>
      </c>
      <c r="CK336" s="31">
        <f t="shared" si="454"/>
        <v>0</v>
      </c>
      <c r="CL336" s="31">
        <f t="shared" si="455"/>
        <v>0</v>
      </c>
      <c r="CM336" s="113">
        <f t="shared" si="456"/>
        <v>0</v>
      </c>
      <c r="CN336" s="31">
        <f t="shared" si="457"/>
        <v>0</v>
      </c>
      <c r="CO336" s="31">
        <f t="shared" si="458"/>
        <v>0</v>
      </c>
      <c r="CP336" s="31">
        <f t="shared" si="459"/>
        <v>0</v>
      </c>
      <c r="CQ336" s="31">
        <f t="shared" si="460"/>
        <v>0</v>
      </c>
      <c r="CU336" s="88">
        <f t="shared" si="444"/>
        <v>0</v>
      </c>
      <c r="DC336" s="88">
        <f t="shared" si="461"/>
        <v>0</v>
      </c>
      <c r="DK336" s="88">
        <f t="shared" si="462"/>
        <v>0</v>
      </c>
      <c r="DP336" s="32">
        <v>4</v>
      </c>
      <c r="DQ336" s="32">
        <v>5</v>
      </c>
      <c r="DR336" s="32">
        <v>8</v>
      </c>
      <c r="DS336" s="88">
        <f t="shared" si="463"/>
        <v>90</v>
      </c>
      <c r="DT336" s="32">
        <v>11</v>
      </c>
      <c r="DU336" s="32">
        <v>39</v>
      </c>
      <c r="DV336" s="32">
        <v>35</v>
      </c>
      <c r="DW336" s="32">
        <v>5</v>
      </c>
      <c r="DX336" s="32">
        <v>1</v>
      </c>
      <c r="DY336" s="32">
        <v>1</v>
      </c>
      <c r="DZ336" s="32">
        <v>1</v>
      </c>
      <c r="EA336" s="88">
        <f t="shared" si="464"/>
        <v>17</v>
      </c>
      <c r="EC336" s="32">
        <v>4</v>
      </c>
      <c r="ED336" s="32">
        <v>13</v>
      </c>
      <c r="EI336" s="88">
        <f t="shared" si="465"/>
        <v>0</v>
      </c>
      <c r="EQ336" s="88">
        <f t="shared" si="466"/>
        <v>0</v>
      </c>
      <c r="EV336" s="32">
        <v>2</v>
      </c>
      <c r="EW336" s="32">
        <v>2</v>
      </c>
      <c r="EX336" s="32">
        <v>2</v>
      </c>
      <c r="EY336" s="88">
        <f t="shared" si="467"/>
        <v>23</v>
      </c>
      <c r="EZ336" s="32">
        <v>5</v>
      </c>
      <c r="FA336" s="32">
        <v>14</v>
      </c>
      <c r="FB336" s="32">
        <v>4</v>
      </c>
      <c r="FC336" s="32">
        <v>0</v>
      </c>
      <c r="FG336" s="88">
        <f t="shared" si="468"/>
        <v>0</v>
      </c>
      <c r="FO336" s="88">
        <f t="shared" si="469"/>
        <v>0</v>
      </c>
      <c r="FW336" s="110">
        <f t="shared" si="470"/>
        <v>0</v>
      </c>
      <c r="GB336" s="110">
        <f t="shared" si="471"/>
        <v>2</v>
      </c>
      <c r="GC336" s="110">
        <f t="shared" si="472"/>
        <v>2</v>
      </c>
      <c r="GD336" s="110">
        <f t="shared" si="473"/>
        <v>2</v>
      </c>
      <c r="GE336" s="110">
        <f t="shared" si="474"/>
        <v>23</v>
      </c>
      <c r="GF336" s="110">
        <f t="shared" si="475"/>
        <v>5</v>
      </c>
      <c r="GG336" s="110">
        <f t="shared" si="476"/>
        <v>14</v>
      </c>
      <c r="GH336" s="110">
        <f t="shared" si="477"/>
        <v>4</v>
      </c>
      <c r="GI336" s="110">
        <f t="shared" si="478"/>
        <v>0</v>
      </c>
      <c r="GJ336" s="114">
        <f t="shared" si="442"/>
        <v>-0.16267942583732062</v>
      </c>
      <c r="GK336" s="90">
        <f t="shared" si="443"/>
        <v>0.42857142857142855</v>
      </c>
      <c r="GL336" s="92" t="s">
        <v>1571</v>
      </c>
      <c r="GM336" s="92" t="s">
        <v>1572</v>
      </c>
      <c r="GN336" s="2" t="s">
        <v>1573</v>
      </c>
      <c r="GO336" s="2" t="s">
        <v>1442</v>
      </c>
      <c r="GP336" s="92" t="s">
        <v>1574</v>
      </c>
      <c r="GQ336" s="2" t="s">
        <v>1575</v>
      </c>
      <c r="GR336" s="115">
        <v>78</v>
      </c>
      <c r="GS336" s="31">
        <f t="shared" si="479"/>
        <v>5</v>
      </c>
      <c r="GT336" s="31">
        <f t="shared" si="480"/>
        <v>9</v>
      </c>
      <c r="GU336" s="31">
        <f t="shared" si="481"/>
        <v>6</v>
      </c>
      <c r="GV336" s="31">
        <f t="shared" si="482"/>
        <v>107</v>
      </c>
      <c r="GW336" s="31">
        <f t="shared" si="483"/>
        <v>53</v>
      </c>
      <c r="GX336" s="31">
        <f t="shared" si="484"/>
        <v>96</v>
      </c>
    </row>
    <row r="337" spans="1:208" ht="15.75" hidden="1" customHeight="1" x14ac:dyDescent="0.25">
      <c r="A337" s="22" t="s">
        <v>1117</v>
      </c>
      <c r="B337" s="2" t="s">
        <v>312</v>
      </c>
      <c r="C337" s="116" t="s">
        <v>319</v>
      </c>
      <c r="D337" s="35" t="s">
        <v>312</v>
      </c>
      <c r="E337" s="117">
        <v>66</v>
      </c>
      <c r="F337" s="117">
        <v>288</v>
      </c>
      <c r="G337" s="117">
        <v>266</v>
      </c>
      <c r="H337" s="117">
        <v>620</v>
      </c>
      <c r="I337" s="95">
        <v>42</v>
      </c>
      <c r="J337" s="118">
        <v>76</v>
      </c>
      <c r="K337" s="118">
        <v>321</v>
      </c>
      <c r="L337" s="118">
        <v>307</v>
      </c>
      <c r="M337" s="118">
        <v>704</v>
      </c>
      <c r="N337" s="119">
        <v>31</v>
      </c>
      <c r="O337" s="119">
        <v>119</v>
      </c>
      <c r="P337" s="120">
        <v>634</v>
      </c>
      <c r="Q337" s="120">
        <v>770</v>
      </c>
      <c r="R337" s="120">
        <v>600</v>
      </c>
      <c r="S337" s="70">
        <f t="shared" si="425"/>
        <v>0.11987381703470032</v>
      </c>
      <c r="T337" s="70">
        <f t="shared" si="426"/>
        <v>0.41688311688311686</v>
      </c>
      <c r="U337" s="70">
        <f t="shared" si="427"/>
        <v>0.33582834331337325</v>
      </c>
      <c r="V337" s="70">
        <f t="shared" si="428"/>
        <v>0.43576642335766425</v>
      </c>
      <c r="W337" s="70">
        <f t="shared" si="429"/>
        <v>0.46</v>
      </c>
      <c r="X337" s="121">
        <v>769</v>
      </c>
      <c r="Y337" s="121">
        <v>634</v>
      </c>
      <c r="Z337" s="121">
        <v>770</v>
      </c>
      <c r="AA337" s="121">
        <v>600</v>
      </c>
      <c r="AB337" s="121">
        <v>195</v>
      </c>
      <c r="AC337" s="121">
        <v>150</v>
      </c>
      <c r="AD337" s="17">
        <v>25</v>
      </c>
      <c r="AE337" s="17">
        <v>37</v>
      </c>
      <c r="AF337" s="100">
        <v>40</v>
      </c>
      <c r="AG337" s="101">
        <v>63</v>
      </c>
      <c r="AH337" s="101">
        <v>266</v>
      </c>
      <c r="AI337" s="101">
        <v>317</v>
      </c>
      <c r="AJ337" s="101">
        <v>5</v>
      </c>
      <c r="AK337" s="101">
        <f t="shared" si="430"/>
        <v>651</v>
      </c>
      <c r="AL337" s="101">
        <f t="shared" si="431"/>
        <v>36</v>
      </c>
      <c r="AM337" s="101">
        <v>41</v>
      </c>
      <c r="AN337" s="102">
        <v>73</v>
      </c>
      <c r="AO337" s="103">
        <v>149</v>
      </c>
      <c r="AP337" s="74">
        <f t="shared" si="432"/>
        <v>9.9369085173501584E-2</v>
      </c>
      <c r="AQ337" s="74">
        <f t="shared" si="433"/>
        <v>0.34545454545454546</v>
      </c>
      <c r="AR337" s="104">
        <f t="shared" si="434"/>
        <v>0.30439121756487025</v>
      </c>
      <c r="AS337" s="104">
        <f t="shared" si="435"/>
        <v>0.39927007299270073</v>
      </c>
      <c r="AT337" s="104">
        <f t="shared" si="436"/>
        <v>0.46833333333333332</v>
      </c>
      <c r="AU337" s="105">
        <v>607</v>
      </c>
      <c r="AV337" s="105">
        <v>797</v>
      </c>
      <c r="AW337" s="105">
        <v>579</v>
      </c>
      <c r="AX337" s="100">
        <v>34</v>
      </c>
      <c r="AY337" s="106">
        <v>632</v>
      </c>
      <c r="AZ337" s="106">
        <v>47</v>
      </c>
      <c r="BA337" s="106">
        <v>278</v>
      </c>
      <c r="BB337" s="106">
        <v>301</v>
      </c>
      <c r="BC337" s="106">
        <v>6</v>
      </c>
      <c r="BD337" s="107">
        <v>37</v>
      </c>
      <c r="BE337" s="108">
        <v>86</v>
      </c>
      <c r="BF337" s="82">
        <f t="shared" si="437"/>
        <v>8.1174438687392061E-2</v>
      </c>
      <c r="BG337" s="82">
        <f t="shared" si="438"/>
        <v>0.34880803011292344</v>
      </c>
      <c r="BH337" s="83">
        <f t="shared" si="439"/>
        <v>0.29702471003530007</v>
      </c>
      <c r="BI337" s="83">
        <f t="shared" si="440"/>
        <v>0.38603988603988604</v>
      </c>
      <c r="BJ337" s="83">
        <f t="shared" si="441"/>
        <v>0.43492586490939045</v>
      </c>
      <c r="BK337" s="2">
        <v>620</v>
      </c>
      <c r="BL337" s="2">
        <v>782</v>
      </c>
      <c r="BM337" s="2">
        <v>580</v>
      </c>
      <c r="BN337" s="2">
        <v>400</v>
      </c>
      <c r="BO337" s="2">
        <v>175</v>
      </c>
      <c r="BP337" s="2">
        <v>171</v>
      </c>
      <c r="BQ337" s="109">
        <v>21</v>
      </c>
      <c r="BR337" s="109">
        <v>36</v>
      </c>
      <c r="BS337" s="110">
        <v>33</v>
      </c>
      <c r="BT337" s="109">
        <v>32</v>
      </c>
      <c r="BU337" s="109">
        <v>224</v>
      </c>
      <c r="BV337" s="109">
        <v>327</v>
      </c>
      <c r="BW337" s="109">
        <v>2</v>
      </c>
      <c r="BX337" s="84">
        <f t="shared" si="445"/>
        <v>585</v>
      </c>
      <c r="BY337" s="111">
        <v>71</v>
      </c>
      <c r="BZ337" s="109">
        <v>48</v>
      </c>
      <c r="CA337" s="109">
        <v>2</v>
      </c>
      <c r="CB337" s="2">
        <v>115</v>
      </c>
      <c r="CC337" s="112">
        <f t="shared" si="446"/>
        <v>5.1612903225806452E-2</v>
      </c>
      <c r="CD337" s="112">
        <f t="shared" si="447"/>
        <v>0.28644501278772377</v>
      </c>
      <c r="CE337" s="112">
        <f t="shared" si="448"/>
        <v>0.26992936427850656</v>
      </c>
      <c r="CF337" s="112">
        <f t="shared" si="449"/>
        <v>0.36930983847283405</v>
      </c>
      <c r="CG337" s="112">
        <f t="shared" si="450"/>
        <v>0.48103448275862071</v>
      </c>
      <c r="CH337" s="87">
        <f t="shared" si="451"/>
        <v>301</v>
      </c>
      <c r="CI337" s="31">
        <f t="shared" si="452"/>
        <v>313</v>
      </c>
      <c r="CJ337" s="31">
        <f t="shared" si="453"/>
        <v>0</v>
      </c>
      <c r="CK337" s="31">
        <f t="shared" si="454"/>
        <v>0</v>
      </c>
      <c r="CL337" s="31">
        <f t="shared" si="455"/>
        <v>0</v>
      </c>
      <c r="CM337" s="113">
        <f t="shared" si="456"/>
        <v>0</v>
      </c>
      <c r="CN337" s="31">
        <f t="shared" si="457"/>
        <v>0</v>
      </c>
      <c r="CO337" s="31">
        <f t="shared" si="458"/>
        <v>0</v>
      </c>
      <c r="CP337" s="31">
        <f t="shared" si="459"/>
        <v>0</v>
      </c>
      <c r="CQ337" s="31">
        <f t="shared" si="460"/>
        <v>0</v>
      </c>
      <c r="CU337" s="88">
        <f t="shared" si="444"/>
        <v>0</v>
      </c>
      <c r="DC337" s="88">
        <f t="shared" si="461"/>
        <v>0</v>
      </c>
      <c r="DH337" s="32">
        <v>1</v>
      </c>
      <c r="DI337" s="32">
        <v>8</v>
      </c>
      <c r="DJ337" s="32">
        <v>5</v>
      </c>
      <c r="DK337" s="88">
        <f t="shared" si="462"/>
        <v>117</v>
      </c>
      <c r="DL337" s="32">
        <v>17</v>
      </c>
      <c r="DM337" s="32">
        <v>50</v>
      </c>
      <c r="DN337" s="32">
        <v>48</v>
      </c>
      <c r="DO337" s="32">
        <v>2</v>
      </c>
      <c r="DP337" s="32">
        <v>20</v>
      </c>
      <c r="DQ337" s="32">
        <v>28</v>
      </c>
      <c r="DR337" s="32">
        <v>28</v>
      </c>
      <c r="DS337" s="88">
        <f t="shared" si="463"/>
        <v>468</v>
      </c>
      <c r="DT337" s="32">
        <v>15</v>
      </c>
      <c r="DU337" s="32">
        <v>174</v>
      </c>
      <c r="DV337" s="32">
        <v>279</v>
      </c>
      <c r="DW337" s="32">
        <v>0</v>
      </c>
      <c r="EA337" s="88">
        <f t="shared" si="464"/>
        <v>0</v>
      </c>
      <c r="EI337" s="88">
        <f t="shared" si="465"/>
        <v>0</v>
      </c>
      <c r="EQ337" s="88">
        <f t="shared" si="466"/>
        <v>0</v>
      </c>
      <c r="EY337" s="88">
        <f t="shared" si="467"/>
        <v>0</v>
      </c>
      <c r="FG337" s="88">
        <f t="shared" si="468"/>
        <v>0</v>
      </c>
      <c r="FO337" s="88">
        <f t="shared" si="469"/>
        <v>0</v>
      </c>
      <c r="FW337" s="110">
        <f t="shared" si="470"/>
        <v>0</v>
      </c>
      <c r="GB337" s="110">
        <f t="shared" si="471"/>
        <v>0</v>
      </c>
      <c r="GC337" s="110">
        <f t="shared" si="472"/>
        <v>0</v>
      </c>
      <c r="GD337" s="110">
        <f t="shared" si="473"/>
        <v>0</v>
      </c>
      <c r="GE337" s="110">
        <f t="shared" si="474"/>
        <v>0</v>
      </c>
      <c r="GF337" s="110">
        <f t="shared" si="475"/>
        <v>0</v>
      </c>
      <c r="GG337" s="110">
        <f t="shared" si="476"/>
        <v>0</v>
      </c>
      <c r="GH337" s="110">
        <f t="shared" si="477"/>
        <v>0</v>
      </c>
      <c r="GI337" s="110">
        <f t="shared" si="478"/>
        <v>0</v>
      </c>
      <c r="GJ337" s="114">
        <f t="shared" si="442"/>
        <v>4.5727136431784103E-2</v>
      </c>
      <c r="GK337" s="90">
        <f t="shared" si="443"/>
        <v>-7.4367088607594931E-2</v>
      </c>
      <c r="GL337" s="2" t="s">
        <v>1626</v>
      </c>
      <c r="GM337" s="92" t="s">
        <v>2193</v>
      </c>
      <c r="GN337" s="2" t="s">
        <v>2266</v>
      </c>
      <c r="GO337" s="92" t="s">
        <v>1992</v>
      </c>
      <c r="GP337" s="92" t="s">
        <v>1739</v>
      </c>
      <c r="GQ337" s="2" t="s">
        <v>2243</v>
      </c>
      <c r="GR337" s="115">
        <v>781</v>
      </c>
      <c r="GS337" s="31">
        <f t="shared" si="479"/>
        <v>21</v>
      </c>
      <c r="GT337" s="31">
        <f t="shared" si="480"/>
        <v>33</v>
      </c>
      <c r="GU337" s="31">
        <f t="shared" si="481"/>
        <v>36</v>
      </c>
      <c r="GV337" s="31">
        <f t="shared" si="482"/>
        <v>585</v>
      </c>
      <c r="GW337" s="31">
        <f t="shared" si="483"/>
        <v>329</v>
      </c>
      <c r="GX337" s="31">
        <f t="shared" si="484"/>
        <v>553</v>
      </c>
      <c r="GY337" s="33"/>
      <c r="GZ337" s="33"/>
    </row>
    <row r="338" spans="1:208" ht="15.75" hidden="1" customHeight="1" x14ac:dyDescent="0.25">
      <c r="A338" s="22" t="s">
        <v>1117</v>
      </c>
      <c r="B338" s="2" t="s">
        <v>312</v>
      </c>
      <c r="C338" s="116" t="s">
        <v>320</v>
      </c>
      <c r="D338" s="35" t="s">
        <v>312</v>
      </c>
      <c r="E338" s="117">
        <v>55</v>
      </c>
      <c r="F338" s="117">
        <v>61</v>
      </c>
      <c r="G338" s="117">
        <v>70</v>
      </c>
      <c r="H338" s="117">
        <v>186</v>
      </c>
      <c r="I338" s="95">
        <v>9</v>
      </c>
      <c r="J338" s="118">
        <v>71</v>
      </c>
      <c r="K338" s="118">
        <v>97</v>
      </c>
      <c r="L338" s="118">
        <v>62</v>
      </c>
      <c r="M338" s="118">
        <v>230</v>
      </c>
      <c r="N338" s="119">
        <v>9</v>
      </c>
      <c r="O338" s="119">
        <v>11</v>
      </c>
      <c r="P338" s="120">
        <v>119</v>
      </c>
      <c r="Q338" s="120">
        <v>144</v>
      </c>
      <c r="R338" s="120">
        <v>91</v>
      </c>
      <c r="S338" s="70">
        <f t="shared" si="425"/>
        <v>0.59663865546218486</v>
      </c>
      <c r="T338" s="70">
        <f t="shared" si="426"/>
        <v>0.67361111111111116</v>
      </c>
      <c r="U338" s="70">
        <f t="shared" si="427"/>
        <v>0.62429378531073443</v>
      </c>
      <c r="V338" s="70">
        <f t="shared" si="428"/>
        <v>0.63829787234042556</v>
      </c>
      <c r="W338" s="70">
        <f t="shared" si="429"/>
        <v>0.58241758241758246</v>
      </c>
      <c r="X338" s="121">
        <v>135</v>
      </c>
      <c r="Y338" s="121">
        <v>119</v>
      </c>
      <c r="Z338" s="121">
        <v>144</v>
      </c>
      <c r="AA338" s="121">
        <v>91</v>
      </c>
      <c r="AB338" s="121">
        <v>34</v>
      </c>
      <c r="AC338" s="121">
        <v>27</v>
      </c>
      <c r="AD338" s="17">
        <v>6</v>
      </c>
      <c r="AE338" s="17">
        <v>10</v>
      </c>
      <c r="AF338" s="100">
        <v>9</v>
      </c>
      <c r="AG338" s="101">
        <v>33</v>
      </c>
      <c r="AH338" s="101">
        <v>84</v>
      </c>
      <c r="AI338" s="101">
        <v>55</v>
      </c>
      <c r="AJ338" s="101">
        <v>0</v>
      </c>
      <c r="AK338" s="101">
        <f t="shared" si="430"/>
        <v>172</v>
      </c>
      <c r="AL338" s="101">
        <f t="shared" si="431"/>
        <v>10</v>
      </c>
      <c r="AM338" s="101">
        <v>10</v>
      </c>
      <c r="AN338" s="102">
        <v>13</v>
      </c>
      <c r="AO338" s="103">
        <v>15</v>
      </c>
      <c r="AP338" s="74">
        <f t="shared" si="432"/>
        <v>0.27731092436974791</v>
      </c>
      <c r="AQ338" s="74">
        <f t="shared" si="433"/>
        <v>0.58333333333333337</v>
      </c>
      <c r="AR338" s="104">
        <f t="shared" si="434"/>
        <v>0.4576271186440678</v>
      </c>
      <c r="AS338" s="104">
        <f t="shared" si="435"/>
        <v>0.54893617021276597</v>
      </c>
      <c r="AT338" s="104">
        <f t="shared" si="436"/>
        <v>0.49450549450549453</v>
      </c>
      <c r="AU338" s="105">
        <v>97</v>
      </c>
      <c r="AV338" s="105">
        <v>132</v>
      </c>
      <c r="AW338" s="105">
        <v>100</v>
      </c>
      <c r="AX338" s="100">
        <v>7</v>
      </c>
      <c r="AY338" s="106">
        <v>157</v>
      </c>
      <c r="AZ338" s="106">
        <v>31</v>
      </c>
      <c r="BA338" s="106">
        <v>68</v>
      </c>
      <c r="BB338" s="106">
        <v>57</v>
      </c>
      <c r="BC338" s="106">
        <v>1</v>
      </c>
      <c r="BD338" s="107">
        <v>11</v>
      </c>
      <c r="BE338" s="108">
        <v>12</v>
      </c>
      <c r="BF338" s="82">
        <f t="shared" si="437"/>
        <v>0.31</v>
      </c>
      <c r="BG338" s="82">
        <f t="shared" si="438"/>
        <v>0.51515151515151514</v>
      </c>
      <c r="BH338" s="83">
        <f t="shared" si="439"/>
        <v>0.44072948328267475</v>
      </c>
      <c r="BI338" s="83">
        <f t="shared" si="440"/>
        <v>0.49781659388646288</v>
      </c>
      <c r="BJ338" s="83">
        <f t="shared" si="441"/>
        <v>0.47422680412371132</v>
      </c>
      <c r="BK338" s="2">
        <v>105</v>
      </c>
      <c r="BL338" s="2">
        <v>127</v>
      </c>
      <c r="BM338" s="2">
        <v>78</v>
      </c>
      <c r="BN338" s="2">
        <v>63</v>
      </c>
      <c r="BO338" s="2">
        <v>29</v>
      </c>
      <c r="BP338" s="2">
        <v>18</v>
      </c>
      <c r="BQ338" s="109">
        <v>4</v>
      </c>
      <c r="BR338" s="109">
        <v>8</v>
      </c>
      <c r="BS338" s="110">
        <v>5</v>
      </c>
      <c r="BT338" s="109">
        <v>19</v>
      </c>
      <c r="BU338" s="109">
        <v>65</v>
      </c>
      <c r="BV338" s="109">
        <v>77</v>
      </c>
      <c r="BW338" s="109">
        <v>1</v>
      </c>
      <c r="BX338" s="84">
        <f t="shared" si="445"/>
        <v>162</v>
      </c>
      <c r="BY338" s="111">
        <v>12</v>
      </c>
      <c r="BZ338" s="109">
        <v>14</v>
      </c>
      <c r="CA338" s="109">
        <v>1</v>
      </c>
      <c r="CB338" s="2">
        <v>8</v>
      </c>
      <c r="CC338" s="112">
        <f t="shared" si="446"/>
        <v>0.18095238095238095</v>
      </c>
      <c r="CD338" s="112">
        <f t="shared" si="447"/>
        <v>0.51181102362204722</v>
      </c>
      <c r="CE338" s="112">
        <f t="shared" si="448"/>
        <v>0.47419354838709676</v>
      </c>
      <c r="CF338" s="112">
        <f t="shared" si="449"/>
        <v>0.62439024390243902</v>
      </c>
      <c r="CG338" s="112">
        <f t="shared" si="450"/>
        <v>0.80769230769230771</v>
      </c>
      <c r="CH338" s="87">
        <f t="shared" si="451"/>
        <v>15</v>
      </c>
      <c r="CI338" s="31">
        <f t="shared" si="452"/>
        <v>22</v>
      </c>
      <c r="CJ338" s="31">
        <f t="shared" si="453"/>
        <v>0</v>
      </c>
      <c r="CK338" s="31">
        <f t="shared" si="454"/>
        <v>0</v>
      </c>
      <c r="CL338" s="31">
        <f t="shared" si="455"/>
        <v>0</v>
      </c>
      <c r="CM338" s="113">
        <f t="shared" si="456"/>
        <v>0</v>
      </c>
      <c r="CN338" s="31">
        <f t="shared" si="457"/>
        <v>0</v>
      </c>
      <c r="CO338" s="31">
        <f t="shared" si="458"/>
        <v>0</v>
      </c>
      <c r="CP338" s="31">
        <f t="shared" si="459"/>
        <v>0</v>
      </c>
      <c r="CQ338" s="31">
        <f t="shared" si="460"/>
        <v>0</v>
      </c>
      <c r="CU338" s="88">
        <f t="shared" si="444"/>
        <v>0</v>
      </c>
      <c r="DC338" s="88">
        <f t="shared" si="461"/>
        <v>0</v>
      </c>
      <c r="DH338" s="32">
        <v>1</v>
      </c>
      <c r="DI338" s="32">
        <v>4</v>
      </c>
      <c r="DK338" s="88">
        <f t="shared" si="462"/>
        <v>83</v>
      </c>
      <c r="DL338" s="32">
        <v>16</v>
      </c>
      <c r="DM338" s="32">
        <v>42</v>
      </c>
      <c r="DN338" s="32">
        <v>25</v>
      </c>
      <c r="DO338" s="32">
        <v>0</v>
      </c>
      <c r="DP338" s="32">
        <v>3</v>
      </c>
      <c r="DQ338" s="32">
        <v>4</v>
      </c>
      <c r="DR338" s="32">
        <v>5</v>
      </c>
      <c r="DS338" s="88">
        <f t="shared" si="463"/>
        <v>79</v>
      </c>
      <c r="DT338" s="32">
        <v>3</v>
      </c>
      <c r="DU338" s="32">
        <v>23</v>
      </c>
      <c r="DV338" s="32">
        <v>52</v>
      </c>
      <c r="DW338" s="32">
        <v>1</v>
      </c>
      <c r="EA338" s="88">
        <f t="shared" si="464"/>
        <v>0</v>
      </c>
      <c r="EI338" s="88">
        <f t="shared" si="465"/>
        <v>0</v>
      </c>
      <c r="EQ338" s="88">
        <f t="shared" si="466"/>
        <v>0</v>
      </c>
      <c r="EY338" s="88">
        <f t="shared" si="467"/>
        <v>0</v>
      </c>
      <c r="FG338" s="88">
        <f t="shared" si="468"/>
        <v>0</v>
      </c>
      <c r="FO338" s="88">
        <f t="shared" si="469"/>
        <v>0</v>
      </c>
      <c r="FW338" s="110">
        <f t="shared" si="470"/>
        <v>0</v>
      </c>
      <c r="GB338" s="110">
        <f t="shared" si="471"/>
        <v>0</v>
      </c>
      <c r="GC338" s="110">
        <f t="shared" si="472"/>
        <v>0</v>
      </c>
      <c r="GD338" s="110">
        <f t="shared" si="473"/>
        <v>0</v>
      </c>
      <c r="GE338" s="110">
        <f t="shared" si="474"/>
        <v>0</v>
      </c>
      <c r="GF338" s="110">
        <f t="shared" si="475"/>
        <v>0</v>
      </c>
      <c r="GG338" s="110">
        <f t="shared" si="476"/>
        <v>0</v>
      </c>
      <c r="GH338" s="110">
        <f t="shared" si="477"/>
        <v>0</v>
      </c>
      <c r="GI338" s="110">
        <f t="shared" si="478"/>
        <v>0</v>
      </c>
      <c r="GJ338" s="114">
        <f t="shared" si="442"/>
        <v>0.38679245283018859</v>
      </c>
      <c r="GK338" s="90">
        <f t="shared" si="443"/>
        <v>3.1847133757961783E-2</v>
      </c>
      <c r="GL338" s="92" t="s">
        <v>2089</v>
      </c>
      <c r="GM338" s="92" t="s">
        <v>1670</v>
      </c>
      <c r="GN338" s="92" t="s">
        <v>1598</v>
      </c>
      <c r="GO338" s="92" t="s">
        <v>2112</v>
      </c>
      <c r="GP338" s="92" t="s">
        <v>1912</v>
      </c>
      <c r="GQ338" s="2" t="s">
        <v>1440</v>
      </c>
      <c r="GR338" s="115">
        <v>121</v>
      </c>
      <c r="GS338" s="31">
        <f t="shared" si="479"/>
        <v>4</v>
      </c>
      <c r="GT338" s="31">
        <f t="shared" si="480"/>
        <v>5</v>
      </c>
      <c r="GU338" s="31">
        <f t="shared" si="481"/>
        <v>8</v>
      </c>
      <c r="GV338" s="31">
        <f t="shared" si="482"/>
        <v>162</v>
      </c>
      <c r="GW338" s="31">
        <f t="shared" si="483"/>
        <v>78</v>
      </c>
      <c r="GX338" s="31">
        <f t="shared" si="484"/>
        <v>143</v>
      </c>
    </row>
    <row r="339" spans="1:208" ht="15.75" hidden="1" customHeight="1" x14ac:dyDescent="0.25">
      <c r="A339" s="22" t="s">
        <v>1117</v>
      </c>
      <c r="B339" s="2" t="s">
        <v>312</v>
      </c>
      <c r="C339" s="116" t="s">
        <v>1008</v>
      </c>
      <c r="D339" s="35" t="s">
        <v>312</v>
      </c>
      <c r="E339" s="117">
        <v>536</v>
      </c>
      <c r="F339" s="117">
        <v>2428</v>
      </c>
      <c r="G339" s="117">
        <v>2678</v>
      </c>
      <c r="H339" s="117">
        <v>5642</v>
      </c>
      <c r="I339" s="95">
        <v>339</v>
      </c>
      <c r="J339" s="118">
        <v>569</v>
      </c>
      <c r="K339" s="118">
        <v>2182</v>
      </c>
      <c r="L339" s="118">
        <v>3305</v>
      </c>
      <c r="M339" s="118">
        <v>6056</v>
      </c>
      <c r="N339" s="119">
        <v>554</v>
      </c>
      <c r="O339" s="119">
        <v>578</v>
      </c>
      <c r="P339" s="120">
        <v>4902</v>
      </c>
      <c r="Q339" s="120">
        <v>6388</v>
      </c>
      <c r="R339" s="120">
        <v>4774</v>
      </c>
      <c r="S339" s="70">
        <f t="shared" si="425"/>
        <v>0.11607507139942881</v>
      </c>
      <c r="T339" s="70">
        <f t="shared" si="426"/>
        <v>0.34157795867251095</v>
      </c>
      <c r="U339" s="70">
        <f t="shared" si="427"/>
        <v>0.34250498007968128</v>
      </c>
      <c r="V339" s="70">
        <f t="shared" si="428"/>
        <v>0.44194588783372157</v>
      </c>
      <c r="W339" s="70">
        <f t="shared" si="429"/>
        <v>0.57624633431085048</v>
      </c>
      <c r="X339" s="121">
        <v>6342</v>
      </c>
      <c r="Y339" s="121">
        <v>4902</v>
      </c>
      <c r="Z339" s="121">
        <v>6388</v>
      </c>
      <c r="AA339" s="121">
        <v>4774</v>
      </c>
      <c r="AB339" s="121">
        <v>1597</v>
      </c>
      <c r="AC339" s="121">
        <v>1501</v>
      </c>
      <c r="AD339" s="17">
        <v>114</v>
      </c>
      <c r="AE339" s="17">
        <v>316</v>
      </c>
      <c r="AF339" s="100">
        <v>371</v>
      </c>
      <c r="AG339" s="101">
        <v>519</v>
      </c>
      <c r="AH339" s="101">
        <v>2363</v>
      </c>
      <c r="AI339" s="101">
        <v>3588</v>
      </c>
      <c r="AJ339" s="101">
        <v>113</v>
      </c>
      <c r="AK339" s="101">
        <f t="shared" si="430"/>
        <v>6583</v>
      </c>
      <c r="AL339" s="101">
        <f t="shared" si="431"/>
        <v>650</v>
      </c>
      <c r="AM339" s="101">
        <v>763</v>
      </c>
      <c r="AN339" s="102">
        <v>386</v>
      </c>
      <c r="AO339" s="103">
        <v>762</v>
      </c>
      <c r="AP339" s="74">
        <f t="shared" si="432"/>
        <v>0.10587515299877601</v>
      </c>
      <c r="AQ339" s="74">
        <f t="shared" si="433"/>
        <v>0.36991233562930492</v>
      </c>
      <c r="AR339" s="104">
        <f t="shared" si="434"/>
        <v>0.36230079681274902</v>
      </c>
      <c r="AS339" s="104">
        <f t="shared" si="435"/>
        <v>0.47491488980469448</v>
      </c>
      <c r="AT339" s="104">
        <f t="shared" si="436"/>
        <v>0.61541684122329288</v>
      </c>
      <c r="AU339" s="105">
        <v>4813</v>
      </c>
      <c r="AV339" s="105">
        <v>6443</v>
      </c>
      <c r="AW339" s="105">
        <v>4976</v>
      </c>
      <c r="AX339" s="100">
        <v>369</v>
      </c>
      <c r="AY339" s="106">
        <v>6738</v>
      </c>
      <c r="AZ339" s="106">
        <v>534</v>
      </c>
      <c r="BA339" s="106">
        <v>2318</v>
      </c>
      <c r="BB339" s="106">
        <v>3766</v>
      </c>
      <c r="BC339" s="106">
        <v>120</v>
      </c>
      <c r="BD339" s="107">
        <v>720</v>
      </c>
      <c r="BE339" s="108">
        <v>387</v>
      </c>
      <c r="BF339" s="82">
        <f t="shared" si="437"/>
        <v>0.10731511254019292</v>
      </c>
      <c r="BG339" s="82">
        <f t="shared" si="438"/>
        <v>0.35977029334161104</v>
      </c>
      <c r="BH339" s="83">
        <f t="shared" si="439"/>
        <v>0.36335633316904881</v>
      </c>
      <c r="BI339" s="83">
        <f t="shared" si="440"/>
        <v>0.47654584221748403</v>
      </c>
      <c r="BJ339" s="83">
        <f t="shared" si="441"/>
        <v>0.6328693122792437</v>
      </c>
      <c r="BK339" s="2">
        <v>5099</v>
      </c>
      <c r="BL339" s="2">
        <v>6766</v>
      </c>
      <c r="BM339" s="2">
        <v>4900</v>
      </c>
      <c r="BN339" s="2">
        <v>3437</v>
      </c>
      <c r="BO339" s="2">
        <v>1615</v>
      </c>
      <c r="BP339" s="2">
        <v>1498</v>
      </c>
      <c r="BQ339" s="109">
        <v>116</v>
      </c>
      <c r="BR339" s="109">
        <v>375</v>
      </c>
      <c r="BS339" s="110">
        <v>347</v>
      </c>
      <c r="BT339" s="109">
        <v>511</v>
      </c>
      <c r="BU339" s="109">
        <v>2376</v>
      </c>
      <c r="BV339" s="109">
        <v>4150</v>
      </c>
      <c r="BW339" s="109">
        <v>139</v>
      </c>
      <c r="BX339" s="84">
        <f t="shared" si="445"/>
        <v>7176</v>
      </c>
      <c r="BY339" s="111">
        <v>259</v>
      </c>
      <c r="BZ339" s="109">
        <v>764</v>
      </c>
      <c r="CA339" s="109">
        <v>137</v>
      </c>
      <c r="CB339" s="2">
        <v>660</v>
      </c>
      <c r="CC339" s="112">
        <f t="shared" si="446"/>
        <v>0.10021572857423024</v>
      </c>
      <c r="CD339" s="112">
        <f t="shared" si="447"/>
        <v>0.35116760271947978</v>
      </c>
      <c r="CE339" s="112">
        <f t="shared" si="448"/>
        <v>0.37417238294065014</v>
      </c>
      <c r="CF339" s="112">
        <f t="shared" si="449"/>
        <v>0.49391393793931082</v>
      </c>
      <c r="CG339" s="112">
        <f t="shared" si="450"/>
        <v>0.69102040816326527</v>
      </c>
      <c r="CH339" s="87">
        <f t="shared" si="451"/>
        <v>1514</v>
      </c>
      <c r="CI339" s="31">
        <f t="shared" si="452"/>
        <v>1705</v>
      </c>
      <c r="CJ339" s="31">
        <f t="shared" si="453"/>
        <v>19</v>
      </c>
      <c r="CK339" s="31">
        <f t="shared" si="454"/>
        <v>65</v>
      </c>
      <c r="CL339" s="31">
        <f t="shared" si="455"/>
        <v>91</v>
      </c>
      <c r="CM339" s="113">
        <f t="shared" si="456"/>
        <v>921</v>
      </c>
      <c r="CN339" s="31">
        <f t="shared" si="457"/>
        <v>148</v>
      </c>
      <c r="CO339" s="31">
        <f t="shared" si="458"/>
        <v>397</v>
      </c>
      <c r="CP339" s="31">
        <f t="shared" si="459"/>
        <v>366</v>
      </c>
      <c r="CQ339" s="31">
        <f t="shared" si="460"/>
        <v>10</v>
      </c>
      <c r="CR339" s="32">
        <v>17</v>
      </c>
      <c r="CS339" s="32">
        <v>57</v>
      </c>
      <c r="CT339" s="32">
        <v>83</v>
      </c>
      <c r="CU339" s="88">
        <f t="shared" si="444"/>
        <v>802</v>
      </c>
      <c r="CV339" s="32">
        <v>135</v>
      </c>
      <c r="CW339" s="32">
        <v>343</v>
      </c>
      <c r="CX339" s="32">
        <v>314</v>
      </c>
      <c r="CY339" s="32">
        <v>10</v>
      </c>
      <c r="CZ339" s="32">
        <v>2</v>
      </c>
      <c r="DA339" s="32">
        <v>8</v>
      </c>
      <c r="DB339" s="32">
        <v>8</v>
      </c>
      <c r="DC339" s="88">
        <f t="shared" si="461"/>
        <v>119</v>
      </c>
      <c r="DD339" s="32">
        <v>13</v>
      </c>
      <c r="DE339" s="32">
        <v>54</v>
      </c>
      <c r="DF339" s="32">
        <v>52</v>
      </c>
      <c r="DG339" s="32">
        <v>0</v>
      </c>
      <c r="DH339" s="32">
        <v>20</v>
      </c>
      <c r="DI339" s="32">
        <v>168</v>
      </c>
      <c r="DJ339" s="32">
        <v>118</v>
      </c>
      <c r="DK339" s="88">
        <f t="shared" si="462"/>
        <v>3810</v>
      </c>
      <c r="DL339" s="32">
        <v>219</v>
      </c>
      <c r="DM339" s="32">
        <v>1309</v>
      </c>
      <c r="DN339" s="32">
        <v>2210</v>
      </c>
      <c r="DO339" s="32">
        <v>72</v>
      </c>
      <c r="DP339" s="32">
        <v>61</v>
      </c>
      <c r="DQ339" s="32">
        <v>109</v>
      </c>
      <c r="DR339" s="32">
        <v>76</v>
      </c>
      <c r="DS339" s="88">
        <f t="shared" si="463"/>
        <v>2041</v>
      </c>
      <c r="DT339" s="32">
        <v>22</v>
      </c>
      <c r="DU339" s="32">
        <v>531</v>
      </c>
      <c r="DV339" s="32">
        <v>1437</v>
      </c>
      <c r="DW339" s="32">
        <v>51</v>
      </c>
      <c r="DX339" s="32">
        <v>1</v>
      </c>
      <c r="DY339" s="32">
        <v>4</v>
      </c>
      <c r="DZ339" s="32">
        <v>5</v>
      </c>
      <c r="EA339" s="88">
        <f t="shared" si="464"/>
        <v>36</v>
      </c>
      <c r="EB339" s="32">
        <v>11</v>
      </c>
      <c r="EC339" s="32">
        <v>22</v>
      </c>
      <c r="ED339" s="32">
        <v>3</v>
      </c>
      <c r="EF339" s="32">
        <v>14</v>
      </c>
      <c r="EG339" s="32">
        <v>27</v>
      </c>
      <c r="EH339" s="32">
        <v>55</v>
      </c>
      <c r="EI339" s="88">
        <f t="shared" si="465"/>
        <v>312</v>
      </c>
      <c r="EJ339" s="32">
        <v>111</v>
      </c>
      <c r="EK339" s="32">
        <v>96</v>
      </c>
      <c r="EL339" s="32">
        <v>102</v>
      </c>
      <c r="EM339" s="32">
        <v>3</v>
      </c>
      <c r="EQ339" s="88">
        <f t="shared" si="466"/>
        <v>0</v>
      </c>
      <c r="EV339" s="32">
        <v>1</v>
      </c>
      <c r="EW339" s="32">
        <v>2</v>
      </c>
      <c r="EX339" s="32">
        <v>2</v>
      </c>
      <c r="EY339" s="88">
        <f t="shared" si="467"/>
        <v>26</v>
      </c>
      <c r="EZ339" s="32">
        <v>0</v>
      </c>
      <c r="FA339" s="32">
        <v>21</v>
      </c>
      <c r="FB339" s="32">
        <v>5</v>
      </c>
      <c r="FC339" s="32">
        <v>0</v>
      </c>
      <c r="FG339" s="88">
        <f t="shared" si="468"/>
        <v>0</v>
      </c>
      <c r="FO339" s="88">
        <f t="shared" si="469"/>
        <v>0</v>
      </c>
      <c r="FW339" s="110">
        <f t="shared" si="470"/>
        <v>0</v>
      </c>
      <c r="GB339" s="110">
        <f t="shared" si="471"/>
        <v>1</v>
      </c>
      <c r="GC339" s="110">
        <f t="shared" si="472"/>
        <v>2</v>
      </c>
      <c r="GD339" s="110">
        <f t="shared" si="473"/>
        <v>2</v>
      </c>
      <c r="GE339" s="110">
        <f t="shared" si="474"/>
        <v>26</v>
      </c>
      <c r="GF339" s="110">
        <f t="shared" si="475"/>
        <v>0</v>
      </c>
      <c r="GG339" s="110">
        <f t="shared" si="476"/>
        <v>21</v>
      </c>
      <c r="GH339" s="110">
        <f t="shared" si="477"/>
        <v>5</v>
      </c>
      <c r="GI339" s="110">
        <f t="shared" si="478"/>
        <v>0</v>
      </c>
      <c r="GJ339" s="114">
        <f t="shared" si="442"/>
        <v>0.19917536480240935</v>
      </c>
      <c r="GK339" s="90">
        <f t="shared" si="443"/>
        <v>6.5004452359750664E-2</v>
      </c>
      <c r="GL339" s="2" t="s">
        <v>2222</v>
      </c>
      <c r="GM339" s="2" t="s">
        <v>1996</v>
      </c>
      <c r="GN339" s="2" t="s">
        <v>1633</v>
      </c>
      <c r="GO339" s="92" t="s">
        <v>1725</v>
      </c>
      <c r="GP339" s="92" t="s">
        <v>2044</v>
      </c>
      <c r="GQ339" s="2" t="s">
        <v>1687</v>
      </c>
      <c r="GR339" s="115">
        <v>6734</v>
      </c>
      <c r="GS339" s="31">
        <f t="shared" si="479"/>
        <v>82</v>
      </c>
      <c r="GT339" s="31">
        <f t="shared" si="480"/>
        <v>199</v>
      </c>
      <c r="GU339" s="31">
        <f t="shared" si="481"/>
        <v>281</v>
      </c>
      <c r="GV339" s="31">
        <f t="shared" si="482"/>
        <v>5887</v>
      </c>
      <c r="GW339" s="31">
        <f t="shared" si="483"/>
        <v>3773</v>
      </c>
      <c r="GX339" s="31">
        <f t="shared" si="484"/>
        <v>5635</v>
      </c>
    </row>
    <row r="340" spans="1:208" ht="15.75" hidden="1" customHeight="1" x14ac:dyDescent="0.25">
      <c r="A340" s="22" t="s">
        <v>1117</v>
      </c>
      <c r="B340" s="2" t="s">
        <v>312</v>
      </c>
      <c r="C340" s="116" t="s">
        <v>321</v>
      </c>
      <c r="D340" s="35" t="s">
        <v>312</v>
      </c>
      <c r="E340" s="117">
        <v>32</v>
      </c>
      <c r="F340" s="117">
        <v>149</v>
      </c>
      <c r="G340" s="117">
        <v>103</v>
      </c>
      <c r="H340" s="117">
        <v>284</v>
      </c>
      <c r="I340" s="95">
        <v>19</v>
      </c>
      <c r="J340" s="118">
        <v>62</v>
      </c>
      <c r="K340" s="118">
        <v>167</v>
      </c>
      <c r="L340" s="118">
        <v>119</v>
      </c>
      <c r="M340" s="118">
        <v>348</v>
      </c>
      <c r="N340" s="119">
        <v>6</v>
      </c>
      <c r="O340" s="119">
        <v>53</v>
      </c>
      <c r="P340" s="120">
        <v>224</v>
      </c>
      <c r="Q340" s="120">
        <v>279</v>
      </c>
      <c r="R340" s="120">
        <v>211</v>
      </c>
      <c r="S340" s="70">
        <f t="shared" si="425"/>
        <v>0.2767857142857143</v>
      </c>
      <c r="T340" s="70">
        <f t="shared" si="426"/>
        <v>0.59856630824372759</v>
      </c>
      <c r="U340" s="70">
        <f t="shared" si="427"/>
        <v>0.47899159663865548</v>
      </c>
      <c r="V340" s="70">
        <f t="shared" si="428"/>
        <v>0.5714285714285714</v>
      </c>
      <c r="W340" s="70">
        <f t="shared" si="429"/>
        <v>0.53554502369668244</v>
      </c>
      <c r="X340" s="121">
        <v>291</v>
      </c>
      <c r="Y340" s="121">
        <v>224</v>
      </c>
      <c r="Z340" s="121">
        <v>279</v>
      </c>
      <c r="AA340" s="121">
        <v>211</v>
      </c>
      <c r="AB340" s="121">
        <v>80</v>
      </c>
      <c r="AC340" s="121">
        <v>58</v>
      </c>
      <c r="AD340" s="17">
        <v>13</v>
      </c>
      <c r="AE340" s="17">
        <v>17</v>
      </c>
      <c r="AF340" s="100">
        <v>18</v>
      </c>
      <c r="AG340" s="101">
        <v>58</v>
      </c>
      <c r="AH340" s="101">
        <v>145</v>
      </c>
      <c r="AI340" s="101">
        <v>104</v>
      </c>
      <c r="AJ340" s="101">
        <v>0</v>
      </c>
      <c r="AK340" s="101">
        <f t="shared" si="430"/>
        <v>307</v>
      </c>
      <c r="AL340" s="101">
        <f t="shared" si="431"/>
        <v>19</v>
      </c>
      <c r="AM340" s="101">
        <v>19</v>
      </c>
      <c r="AN340" s="102">
        <v>45</v>
      </c>
      <c r="AO340" s="103">
        <v>59</v>
      </c>
      <c r="AP340" s="74">
        <f t="shared" si="432"/>
        <v>0.25892857142857145</v>
      </c>
      <c r="AQ340" s="74">
        <f t="shared" si="433"/>
        <v>0.51971326164874554</v>
      </c>
      <c r="AR340" s="104">
        <f t="shared" si="434"/>
        <v>0.40336134453781514</v>
      </c>
      <c r="AS340" s="104">
        <f t="shared" si="435"/>
        <v>0.46938775510204084</v>
      </c>
      <c r="AT340" s="104">
        <f t="shared" si="436"/>
        <v>0.40284360189573459</v>
      </c>
      <c r="AU340" s="105">
        <v>220</v>
      </c>
      <c r="AV340" s="105">
        <v>295</v>
      </c>
      <c r="AW340" s="105">
        <v>207</v>
      </c>
      <c r="AX340" s="100">
        <v>17</v>
      </c>
      <c r="AY340" s="106">
        <v>300</v>
      </c>
      <c r="AZ340" s="106">
        <v>34</v>
      </c>
      <c r="BA340" s="106">
        <v>152</v>
      </c>
      <c r="BB340" s="106">
        <v>111</v>
      </c>
      <c r="BC340" s="106">
        <v>3</v>
      </c>
      <c r="BD340" s="107">
        <v>9</v>
      </c>
      <c r="BE340" s="108">
        <v>28</v>
      </c>
      <c r="BF340" s="82">
        <f t="shared" si="437"/>
        <v>0.16425120772946861</v>
      </c>
      <c r="BG340" s="82">
        <f t="shared" si="438"/>
        <v>0.51525423728813557</v>
      </c>
      <c r="BH340" s="83">
        <f t="shared" si="439"/>
        <v>0.39889196675900279</v>
      </c>
      <c r="BI340" s="83">
        <f t="shared" si="440"/>
        <v>0.49320388349514566</v>
      </c>
      <c r="BJ340" s="83">
        <f t="shared" si="441"/>
        <v>0.46363636363636362</v>
      </c>
      <c r="BK340" s="2">
        <v>232</v>
      </c>
      <c r="BL340" s="2">
        <v>352</v>
      </c>
      <c r="BM340" s="2">
        <v>182</v>
      </c>
      <c r="BN340" s="2">
        <v>124</v>
      </c>
      <c r="BO340" s="2">
        <v>77</v>
      </c>
      <c r="BP340" s="2">
        <v>73</v>
      </c>
      <c r="BQ340" s="109">
        <v>10</v>
      </c>
      <c r="BR340" s="109">
        <v>16</v>
      </c>
      <c r="BS340" s="110">
        <v>14</v>
      </c>
      <c r="BT340" s="109">
        <v>42</v>
      </c>
      <c r="BU340" s="109">
        <v>134</v>
      </c>
      <c r="BV340" s="109">
        <v>128</v>
      </c>
      <c r="BW340" s="109">
        <v>1</v>
      </c>
      <c r="BX340" s="84">
        <f t="shared" si="445"/>
        <v>305</v>
      </c>
      <c r="BY340" s="111">
        <v>28</v>
      </c>
      <c r="BZ340" s="109">
        <v>18</v>
      </c>
      <c r="CA340" s="109">
        <v>1</v>
      </c>
      <c r="CB340" s="2">
        <v>54</v>
      </c>
      <c r="CC340" s="112">
        <f t="shared" si="446"/>
        <v>0.18103448275862069</v>
      </c>
      <c r="CD340" s="112">
        <f t="shared" si="447"/>
        <v>0.38068181818181818</v>
      </c>
      <c r="CE340" s="112">
        <f t="shared" si="448"/>
        <v>0.37336814621409919</v>
      </c>
      <c r="CF340" s="112">
        <f t="shared" si="449"/>
        <v>0.45692883895131087</v>
      </c>
      <c r="CG340" s="112">
        <f t="shared" si="450"/>
        <v>0.60439560439560436</v>
      </c>
      <c r="CH340" s="87">
        <f t="shared" si="451"/>
        <v>72</v>
      </c>
      <c r="CI340" s="31">
        <f t="shared" si="452"/>
        <v>77</v>
      </c>
      <c r="CJ340" s="31">
        <f t="shared" si="453"/>
        <v>0</v>
      </c>
      <c r="CK340" s="31">
        <f t="shared" si="454"/>
        <v>0</v>
      </c>
      <c r="CL340" s="31">
        <f t="shared" si="455"/>
        <v>0</v>
      </c>
      <c r="CM340" s="113">
        <f t="shared" si="456"/>
        <v>0</v>
      </c>
      <c r="CN340" s="31">
        <f t="shared" si="457"/>
        <v>0</v>
      </c>
      <c r="CO340" s="31">
        <f t="shared" si="458"/>
        <v>0</v>
      </c>
      <c r="CP340" s="31">
        <f t="shared" si="459"/>
        <v>0</v>
      </c>
      <c r="CQ340" s="31">
        <f t="shared" si="460"/>
        <v>0</v>
      </c>
      <c r="CU340" s="88">
        <f t="shared" si="444"/>
        <v>0</v>
      </c>
      <c r="DC340" s="88">
        <f t="shared" si="461"/>
        <v>0</v>
      </c>
      <c r="DH340" s="32">
        <v>1</v>
      </c>
      <c r="DI340" s="32">
        <v>3</v>
      </c>
      <c r="DJ340" s="32">
        <v>3</v>
      </c>
      <c r="DK340" s="88">
        <f t="shared" si="462"/>
        <v>66</v>
      </c>
      <c r="DL340" s="32">
        <v>20</v>
      </c>
      <c r="DM340" s="32">
        <v>21</v>
      </c>
      <c r="DN340" s="32">
        <v>25</v>
      </c>
      <c r="DO340" s="32">
        <v>0</v>
      </c>
      <c r="DP340" s="32">
        <v>8</v>
      </c>
      <c r="DQ340" s="32">
        <v>12</v>
      </c>
      <c r="DR340" s="32">
        <v>10</v>
      </c>
      <c r="DS340" s="88">
        <f t="shared" si="463"/>
        <v>221</v>
      </c>
      <c r="DT340" s="32">
        <v>22</v>
      </c>
      <c r="DU340" s="32">
        <v>103</v>
      </c>
      <c r="DV340" s="32">
        <v>95</v>
      </c>
      <c r="DW340" s="32">
        <v>1</v>
      </c>
      <c r="DX340" s="32">
        <v>1</v>
      </c>
      <c r="DY340" s="32">
        <v>1</v>
      </c>
      <c r="DZ340" s="32">
        <v>1</v>
      </c>
      <c r="EA340" s="88">
        <f t="shared" si="464"/>
        <v>9</v>
      </c>
      <c r="EC340" s="32">
        <v>1</v>
      </c>
      <c r="ED340" s="32">
        <v>8</v>
      </c>
      <c r="EI340" s="88">
        <f t="shared" si="465"/>
        <v>0</v>
      </c>
      <c r="EQ340" s="88">
        <f t="shared" si="466"/>
        <v>0</v>
      </c>
      <c r="EY340" s="88">
        <f t="shared" si="467"/>
        <v>0</v>
      </c>
      <c r="FG340" s="88">
        <f t="shared" si="468"/>
        <v>0</v>
      </c>
      <c r="FO340" s="88">
        <f t="shared" si="469"/>
        <v>0</v>
      </c>
      <c r="FW340" s="110">
        <f t="shared" si="470"/>
        <v>0</v>
      </c>
      <c r="GB340" s="110">
        <f t="shared" si="471"/>
        <v>0</v>
      </c>
      <c r="GC340" s="110">
        <f t="shared" si="472"/>
        <v>0</v>
      </c>
      <c r="GD340" s="110">
        <f t="shared" si="473"/>
        <v>0</v>
      </c>
      <c r="GE340" s="110">
        <f t="shared" si="474"/>
        <v>0</v>
      </c>
      <c r="GF340" s="110">
        <f t="shared" si="475"/>
        <v>0</v>
      </c>
      <c r="GG340" s="110">
        <f t="shared" si="476"/>
        <v>0</v>
      </c>
      <c r="GH340" s="110">
        <f t="shared" si="477"/>
        <v>0</v>
      </c>
      <c r="GI340" s="110">
        <f t="shared" si="478"/>
        <v>0</v>
      </c>
      <c r="GJ340" s="114">
        <f t="shared" si="442"/>
        <v>0.12856170378294268</v>
      </c>
      <c r="GK340" s="90">
        <f t="shared" si="443"/>
        <v>1.6666666666666666E-2</v>
      </c>
      <c r="GL340" s="2" t="s">
        <v>2030</v>
      </c>
      <c r="GM340" s="92" t="s">
        <v>2297</v>
      </c>
      <c r="GN340" s="92" t="s">
        <v>1988</v>
      </c>
      <c r="GO340" s="2" t="s">
        <v>1773</v>
      </c>
      <c r="GP340" s="92" t="s">
        <v>2024</v>
      </c>
      <c r="GQ340" s="2" t="s">
        <v>1434</v>
      </c>
      <c r="GR340" s="115">
        <v>371</v>
      </c>
      <c r="GS340" s="31">
        <f t="shared" si="479"/>
        <v>10</v>
      </c>
      <c r="GT340" s="31">
        <f t="shared" si="480"/>
        <v>14</v>
      </c>
      <c r="GU340" s="31">
        <f t="shared" si="481"/>
        <v>16</v>
      </c>
      <c r="GV340" s="31">
        <f t="shared" si="482"/>
        <v>296</v>
      </c>
      <c r="GW340" s="31">
        <f t="shared" si="483"/>
        <v>129</v>
      </c>
      <c r="GX340" s="31">
        <f t="shared" si="484"/>
        <v>254</v>
      </c>
    </row>
    <row r="341" spans="1:208" ht="15.75" hidden="1" customHeight="1" x14ac:dyDescent="0.25">
      <c r="A341" s="22" t="s">
        <v>1117</v>
      </c>
      <c r="B341" s="2" t="s">
        <v>312</v>
      </c>
      <c r="C341" s="116" t="s">
        <v>322</v>
      </c>
      <c r="D341" s="35" t="s">
        <v>312</v>
      </c>
      <c r="E341" s="117">
        <v>12</v>
      </c>
      <c r="F341" s="117">
        <v>38</v>
      </c>
      <c r="G341" s="117">
        <v>30</v>
      </c>
      <c r="H341" s="117">
        <v>80</v>
      </c>
      <c r="I341" s="95">
        <v>3</v>
      </c>
      <c r="J341" s="118">
        <v>6</v>
      </c>
      <c r="K341" s="118">
        <v>27</v>
      </c>
      <c r="L341" s="118">
        <v>38</v>
      </c>
      <c r="M341" s="118">
        <v>71</v>
      </c>
      <c r="N341" s="119">
        <v>6</v>
      </c>
      <c r="O341" s="119">
        <v>8</v>
      </c>
      <c r="P341" s="120">
        <v>60</v>
      </c>
      <c r="Q341" s="120">
        <v>104</v>
      </c>
      <c r="R341" s="120">
        <v>61</v>
      </c>
      <c r="S341" s="70">
        <f t="shared" si="425"/>
        <v>0.1</v>
      </c>
      <c r="T341" s="70">
        <f t="shared" si="426"/>
        <v>0.25961538461538464</v>
      </c>
      <c r="U341" s="70">
        <f t="shared" si="427"/>
        <v>0.28888888888888886</v>
      </c>
      <c r="V341" s="70">
        <f t="shared" si="428"/>
        <v>0.3575757575757576</v>
      </c>
      <c r="W341" s="70">
        <f t="shared" si="429"/>
        <v>0.52459016393442626</v>
      </c>
      <c r="X341" s="121">
        <v>95</v>
      </c>
      <c r="Y341" s="121">
        <v>60</v>
      </c>
      <c r="Z341" s="121">
        <v>104</v>
      </c>
      <c r="AA341" s="121">
        <v>61</v>
      </c>
      <c r="AB341" s="121">
        <v>16</v>
      </c>
      <c r="AC341" s="121">
        <v>22</v>
      </c>
      <c r="AD341" s="17">
        <v>3</v>
      </c>
      <c r="AE341" s="17">
        <v>3</v>
      </c>
      <c r="AF341" s="100">
        <v>4</v>
      </c>
      <c r="AG341" s="101">
        <v>0</v>
      </c>
      <c r="AH341" s="101">
        <v>32</v>
      </c>
      <c r="AI341" s="101">
        <v>37</v>
      </c>
      <c r="AJ341" s="101">
        <v>0</v>
      </c>
      <c r="AK341" s="101">
        <f t="shared" si="430"/>
        <v>69</v>
      </c>
      <c r="AL341" s="101">
        <f t="shared" si="431"/>
        <v>7</v>
      </c>
      <c r="AM341" s="101">
        <v>7</v>
      </c>
      <c r="AN341" s="102">
        <v>5</v>
      </c>
      <c r="AO341" s="103">
        <v>5</v>
      </c>
      <c r="AP341" s="74">
        <f t="shared" si="432"/>
        <v>0</v>
      </c>
      <c r="AQ341" s="74">
        <f t="shared" si="433"/>
        <v>0.30769230769230771</v>
      </c>
      <c r="AR341" s="104">
        <f t="shared" si="434"/>
        <v>0.27555555555555555</v>
      </c>
      <c r="AS341" s="104">
        <f t="shared" si="435"/>
        <v>0.37575757575757573</v>
      </c>
      <c r="AT341" s="104">
        <f t="shared" si="436"/>
        <v>0.49180327868852458</v>
      </c>
      <c r="AU341" s="105">
        <v>67</v>
      </c>
      <c r="AV341" s="105">
        <v>82</v>
      </c>
      <c r="AW341" s="105">
        <v>79</v>
      </c>
      <c r="AX341" s="100">
        <v>3</v>
      </c>
      <c r="AY341" s="106">
        <v>51</v>
      </c>
      <c r="AZ341" s="106">
        <v>3</v>
      </c>
      <c r="BA341" s="106">
        <v>20</v>
      </c>
      <c r="BB341" s="106">
        <v>27</v>
      </c>
      <c r="BC341" s="106">
        <v>1</v>
      </c>
      <c r="BD341" s="107">
        <v>2</v>
      </c>
      <c r="BE341" s="108">
        <v>7</v>
      </c>
      <c r="BF341" s="82">
        <f t="shared" si="437"/>
        <v>3.7974683544303799E-2</v>
      </c>
      <c r="BG341" s="82">
        <f t="shared" si="438"/>
        <v>0.24390243902439024</v>
      </c>
      <c r="BH341" s="83">
        <f t="shared" si="439"/>
        <v>0.21052631578947367</v>
      </c>
      <c r="BI341" s="83">
        <f t="shared" si="440"/>
        <v>0.30201342281879195</v>
      </c>
      <c r="BJ341" s="83">
        <f t="shared" si="441"/>
        <v>0.37313432835820898</v>
      </c>
      <c r="BK341" s="2">
        <v>60</v>
      </c>
      <c r="BL341" s="2">
        <v>83</v>
      </c>
      <c r="BM341" s="2">
        <v>66</v>
      </c>
      <c r="BN341" s="2">
        <v>43</v>
      </c>
      <c r="BO341" s="2">
        <v>22</v>
      </c>
      <c r="BP341" s="2">
        <v>23</v>
      </c>
      <c r="BQ341" s="109">
        <v>2</v>
      </c>
      <c r="BR341" s="109">
        <v>4</v>
      </c>
      <c r="BS341" s="110">
        <v>2</v>
      </c>
      <c r="BT341" s="109">
        <v>6</v>
      </c>
      <c r="BU341" s="109">
        <v>34</v>
      </c>
      <c r="BV341" s="109">
        <v>23</v>
      </c>
      <c r="BW341" s="109">
        <v>1</v>
      </c>
      <c r="BX341" s="84">
        <f t="shared" si="445"/>
        <v>64</v>
      </c>
      <c r="BY341" s="111">
        <v>10</v>
      </c>
      <c r="BZ341" s="109">
        <v>3</v>
      </c>
      <c r="CA341" s="109">
        <v>1</v>
      </c>
      <c r="CB341" s="2">
        <v>2</v>
      </c>
      <c r="CC341" s="112">
        <f t="shared" si="446"/>
        <v>0.1</v>
      </c>
      <c r="CD341" s="112">
        <f t="shared" si="447"/>
        <v>0.40963855421686746</v>
      </c>
      <c r="CE341" s="112">
        <f t="shared" si="448"/>
        <v>0.28708133971291866</v>
      </c>
      <c r="CF341" s="112">
        <f t="shared" si="449"/>
        <v>0.36241610738255031</v>
      </c>
      <c r="CG341" s="112">
        <f t="shared" si="450"/>
        <v>0.30303030303030304</v>
      </c>
      <c r="CH341" s="87">
        <f t="shared" si="451"/>
        <v>46</v>
      </c>
      <c r="CI341" s="31">
        <f t="shared" si="452"/>
        <v>63</v>
      </c>
      <c r="CJ341" s="31">
        <f t="shared" si="453"/>
        <v>0</v>
      </c>
      <c r="CK341" s="31">
        <f t="shared" si="454"/>
        <v>0</v>
      </c>
      <c r="CL341" s="31">
        <f t="shared" si="455"/>
        <v>0</v>
      </c>
      <c r="CM341" s="113">
        <f t="shared" si="456"/>
        <v>0</v>
      </c>
      <c r="CN341" s="31">
        <f t="shared" si="457"/>
        <v>0</v>
      </c>
      <c r="CO341" s="31">
        <f t="shared" si="458"/>
        <v>0</v>
      </c>
      <c r="CP341" s="31">
        <f t="shared" si="459"/>
        <v>0</v>
      </c>
      <c r="CQ341" s="31">
        <f t="shared" si="460"/>
        <v>0</v>
      </c>
      <c r="CU341" s="88">
        <f t="shared" si="444"/>
        <v>0</v>
      </c>
      <c r="DC341" s="88">
        <f t="shared" si="461"/>
        <v>0</v>
      </c>
      <c r="DK341" s="88">
        <f t="shared" si="462"/>
        <v>0</v>
      </c>
      <c r="DP341" s="32">
        <v>2</v>
      </c>
      <c r="DQ341" s="32">
        <v>4</v>
      </c>
      <c r="DR341" s="32">
        <v>2</v>
      </c>
      <c r="DS341" s="88">
        <f t="shared" si="463"/>
        <v>64</v>
      </c>
      <c r="DT341" s="32">
        <v>6</v>
      </c>
      <c r="DU341" s="32">
        <v>34</v>
      </c>
      <c r="DV341" s="32">
        <v>23</v>
      </c>
      <c r="DW341" s="32">
        <v>1</v>
      </c>
      <c r="EA341" s="88">
        <f t="shared" si="464"/>
        <v>0</v>
      </c>
      <c r="EI341" s="88">
        <f t="shared" si="465"/>
        <v>0</v>
      </c>
      <c r="EQ341" s="88">
        <f t="shared" si="466"/>
        <v>0</v>
      </c>
      <c r="EY341" s="88">
        <f t="shared" si="467"/>
        <v>0</v>
      </c>
      <c r="FG341" s="88">
        <f t="shared" si="468"/>
        <v>0</v>
      </c>
      <c r="FO341" s="88">
        <f t="shared" si="469"/>
        <v>0</v>
      </c>
      <c r="FW341" s="110">
        <f t="shared" si="470"/>
        <v>0</v>
      </c>
      <c r="GB341" s="110">
        <f t="shared" si="471"/>
        <v>0</v>
      </c>
      <c r="GC341" s="110">
        <f t="shared" si="472"/>
        <v>0</v>
      </c>
      <c r="GD341" s="110">
        <f t="shared" si="473"/>
        <v>0</v>
      </c>
      <c r="GE341" s="110">
        <f t="shared" si="474"/>
        <v>0</v>
      </c>
      <c r="GF341" s="110">
        <f t="shared" si="475"/>
        <v>0</v>
      </c>
      <c r="GG341" s="110">
        <f t="shared" si="476"/>
        <v>0</v>
      </c>
      <c r="GH341" s="110">
        <f t="shared" si="477"/>
        <v>0</v>
      </c>
      <c r="GI341" s="110">
        <f t="shared" si="478"/>
        <v>0</v>
      </c>
      <c r="GJ341" s="114">
        <f t="shared" si="442"/>
        <v>-0.42234848484848486</v>
      </c>
      <c r="GK341" s="90">
        <f t="shared" si="443"/>
        <v>0.25490196078431371</v>
      </c>
      <c r="GL341" s="2" t="s">
        <v>1621</v>
      </c>
      <c r="GM341" s="2" t="s">
        <v>1865</v>
      </c>
      <c r="GN341" s="92" t="s">
        <v>1866</v>
      </c>
      <c r="GO341" s="2" t="s">
        <v>1607</v>
      </c>
      <c r="GP341" s="2" t="s">
        <v>1867</v>
      </c>
      <c r="GQ341" s="2" t="s">
        <v>1868</v>
      </c>
      <c r="GR341" s="115">
        <v>73</v>
      </c>
      <c r="GS341" s="31">
        <f t="shared" si="479"/>
        <v>2</v>
      </c>
      <c r="GT341" s="31">
        <f t="shared" si="480"/>
        <v>2</v>
      </c>
      <c r="GU341" s="31">
        <f t="shared" si="481"/>
        <v>4</v>
      </c>
      <c r="GV341" s="31">
        <f t="shared" si="482"/>
        <v>64</v>
      </c>
      <c r="GW341" s="31">
        <f t="shared" si="483"/>
        <v>24</v>
      </c>
      <c r="GX341" s="31">
        <f t="shared" si="484"/>
        <v>58</v>
      </c>
    </row>
    <row r="342" spans="1:208" ht="15.75" hidden="1" customHeight="1" x14ac:dyDescent="0.25">
      <c r="A342" s="22" t="s">
        <v>1117</v>
      </c>
      <c r="B342" s="2" t="s">
        <v>323</v>
      </c>
      <c r="C342" s="116" t="s">
        <v>324</v>
      </c>
      <c r="D342" s="35" t="s">
        <v>323</v>
      </c>
      <c r="E342" s="117">
        <v>4</v>
      </c>
      <c r="F342" s="117">
        <v>54</v>
      </c>
      <c r="G342" s="117">
        <v>52</v>
      </c>
      <c r="H342" s="117">
        <v>110</v>
      </c>
      <c r="I342" s="95">
        <v>8</v>
      </c>
      <c r="J342" s="118">
        <v>15</v>
      </c>
      <c r="K342" s="118">
        <v>53</v>
      </c>
      <c r="L342" s="118">
        <v>48</v>
      </c>
      <c r="M342" s="118">
        <v>116</v>
      </c>
      <c r="N342" s="119">
        <v>8</v>
      </c>
      <c r="O342" s="119">
        <v>14</v>
      </c>
      <c r="P342" s="120">
        <v>90</v>
      </c>
      <c r="Q342" s="120">
        <v>126</v>
      </c>
      <c r="R342" s="120">
        <v>93</v>
      </c>
      <c r="S342" s="70">
        <f t="shared" si="425"/>
        <v>0.16666666666666666</v>
      </c>
      <c r="T342" s="70">
        <f t="shared" si="426"/>
        <v>0.42063492063492064</v>
      </c>
      <c r="U342" s="70">
        <f t="shared" si="427"/>
        <v>0.34951456310679613</v>
      </c>
      <c r="V342" s="70">
        <f t="shared" si="428"/>
        <v>0.42465753424657532</v>
      </c>
      <c r="W342" s="70">
        <f t="shared" si="429"/>
        <v>0.43010752688172044</v>
      </c>
      <c r="X342" s="121">
        <v>124</v>
      </c>
      <c r="Y342" s="121">
        <v>90</v>
      </c>
      <c r="Z342" s="121">
        <v>126</v>
      </c>
      <c r="AA342" s="121">
        <v>93</v>
      </c>
      <c r="AB342" s="121">
        <v>23</v>
      </c>
      <c r="AC342" s="121">
        <v>30</v>
      </c>
      <c r="AD342" s="17">
        <v>8</v>
      </c>
      <c r="AE342" s="17">
        <v>10</v>
      </c>
      <c r="AF342" s="100">
        <v>10</v>
      </c>
      <c r="AG342" s="101">
        <v>4</v>
      </c>
      <c r="AH342" s="101">
        <v>54</v>
      </c>
      <c r="AI342" s="101">
        <v>64</v>
      </c>
      <c r="AJ342" s="101">
        <v>0</v>
      </c>
      <c r="AK342" s="101">
        <f t="shared" si="430"/>
        <v>122</v>
      </c>
      <c r="AL342" s="101">
        <f t="shared" si="431"/>
        <v>5</v>
      </c>
      <c r="AM342" s="101">
        <v>5</v>
      </c>
      <c r="AN342" s="102">
        <v>22</v>
      </c>
      <c r="AO342" s="103">
        <v>16</v>
      </c>
      <c r="AP342" s="74">
        <f t="shared" si="432"/>
        <v>4.4444444444444446E-2</v>
      </c>
      <c r="AQ342" s="74">
        <f t="shared" si="433"/>
        <v>0.42857142857142855</v>
      </c>
      <c r="AR342" s="104">
        <f t="shared" si="434"/>
        <v>0.37864077669902912</v>
      </c>
      <c r="AS342" s="104">
        <f t="shared" si="435"/>
        <v>0.51598173515981738</v>
      </c>
      <c r="AT342" s="104">
        <f t="shared" si="436"/>
        <v>0.63440860215053763</v>
      </c>
      <c r="AU342" s="105">
        <v>89</v>
      </c>
      <c r="AV342" s="105">
        <v>114</v>
      </c>
      <c r="AW342" s="105">
        <v>84</v>
      </c>
      <c r="AX342" s="100">
        <v>10</v>
      </c>
      <c r="AY342" s="106">
        <v>170</v>
      </c>
      <c r="AZ342" s="106">
        <v>6</v>
      </c>
      <c r="BA342" s="106">
        <v>91</v>
      </c>
      <c r="BB342" s="106">
        <v>73</v>
      </c>
      <c r="BC342" s="106">
        <v>0</v>
      </c>
      <c r="BD342" s="107">
        <v>8</v>
      </c>
      <c r="BE342" s="108">
        <v>13</v>
      </c>
      <c r="BF342" s="82">
        <f t="shared" si="437"/>
        <v>7.1428571428571425E-2</v>
      </c>
      <c r="BG342" s="82">
        <f t="shared" si="438"/>
        <v>0.79824561403508776</v>
      </c>
      <c r="BH342" s="83">
        <f t="shared" si="439"/>
        <v>0.56445993031358888</v>
      </c>
      <c r="BI342" s="83">
        <f t="shared" si="440"/>
        <v>0.76847290640394084</v>
      </c>
      <c r="BJ342" s="83">
        <f t="shared" si="441"/>
        <v>0.7303370786516854</v>
      </c>
      <c r="BK342" s="2">
        <v>83</v>
      </c>
      <c r="BL342" s="2">
        <v>112</v>
      </c>
      <c r="BM342" s="2">
        <v>83</v>
      </c>
      <c r="BN342" s="2">
        <v>59</v>
      </c>
      <c r="BO342" s="2">
        <v>21</v>
      </c>
      <c r="BP342" s="2">
        <v>31</v>
      </c>
      <c r="BQ342" s="109">
        <v>8</v>
      </c>
      <c r="BR342" s="109">
        <v>12</v>
      </c>
      <c r="BS342" s="110">
        <v>10</v>
      </c>
      <c r="BT342" s="109">
        <v>10</v>
      </c>
      <c r="BU342" s="109">
        <v>58</v>
      </c>
      <c r="BV342" s="109">
        <v>73</v>
      </c>
      <c r="BW342" s="109">
        <v>1</v>
      </c>
      <c r="BX342" s="84">
        <f t="shared" si="445"/>
        <v>142</v>
      </c>
      <c r="BY342" s="111">
        <v>14</v>
      </c>
      <c r="BZ342" s="109">
        <v>4</v>
      </c>
      <c r="CA342" s="109">
        <v>1</v>
      </c>
      <c r="CB342" s="2">
        <v>16</v>
      </c>
      <c r="CC342" s="112">
        <f t="shared" si="446"/>
        <v>0.12048192771084337</v>
      </c>
      <c r="CD342" s="112">
        <f t="shared" si="447"/>
        <v>0.5178571428571429</v>
      </c>
      <c r="CE342" s="112">
        <f t="shared" si="448"/>
        <v>0.49280575539568344</v>
      </c>
      <c r="CF342" s="112">
        <f t="shared" si="449"/>
        <v>0.6512820512820513</v>
      </c>
      <c r="CG342" s="112">
        <f t="shared" si="450"/>
        <v>0.83132530120481929</v>
      </c>
      <c r="CH342" s="87">
        <f t="shared" si="451"/>
        <v>14</v>
      </c>
      <c r="CI342" s="31">
        <f t="shared" si="452"/>
        <v>15</v>
      </c>
      <c r="CJ342" s="31">
        <f t="shared" si="453"/>
        <v>0</v>
      </c>
      <c r="CK342" s="31">
        <f t="shared" si="454"/>
        <v>0</v>
      </c>
      <c r="CL342" s="31">
        <f t="shared" si="455"/>
        <v>0</v>
      </c>
      <c r="CM342" s="113">
        <f t="shared" si="456"/>
        <v>0</v>
      </c>
      <c r="CN342" s="31">
        <f t="shared" si="457"/>
        <v>0</v>
      </c>
      <c r="CO342" s="31">
        <f t="shared" si="458"/>
        <v>0</v>
      </c>
      <c r="CP342" s="31">
        <f t="shared" si="459"/>
        <v>0</v>
      </c>
      <c r="CQ342" s="31">
        <f t="shared" si="460"/>
        <v>0</v>
      </c>
      <c r="CU342" s="88">
        <f t="shared" si="444"/>
        <v>0</v>
      </c>
      <c r="DC342" s="88">
        <f t="shared" si="461"/>
        <v>0</v>
      </c>
      <c r="DH342" s="32">
        <v>1</v>
      </c>
      <c r="DI342" s="32">
        <v>5</v>
      </c>
      <c r="DJ342" s="32">
        <v>3</v>
      </c>
      <c r="DK342" s="88">
        <f t="shared" si="462"/>
        <v>82</v>
      </c>
      <c r="DL342" s="32">
        <v>4</v>
      </c>
      <c r="DM342" s="32">
        <v>33</v>
      </c>
      <c r="DN342" s="32">
        <v>44</v>
      </c>
      <c r="DO342" s="32">
        <v>1</v>
      </c>
      <c r="DP342" s="32">
        <v>6</v>
      </c>
      <c r="DQ342" s="32">
        <v>6</v>
      </c>
      <c r="DR342" s="32">
        <v>6</v>
      </c>
      <c r="DS342" s="88">
        <f t="shared" si="463"/>
        <v>58</v>
      </c>
      <c r="DT342" s="32">
        <v>6</v>
      </c>
      <c r="DU342" s="32">
        <v>24</v>
      </c>
      <c r="DV342" s="32">
        <v>28</v>
      </c>
      <c r="DW342" s="32">
        <v>0</v>
      </c>
      <c r="EA342" s="88">
        <f t="shared" si="464"/>
        <v>0</v>
      </c>
      <c r="EI342" s="88">
        <f t="shared" si="465"/>
        <v>0</v>
      </c>
      <c r="EQ342" s="88">
        <f t="shared" si="466"/>
        <v>0</v>
      </c>
      <c r="EV342" s="32">
        <v>1</v>
      </c>
      <c r="EW342" s="32">
        <v>1</v>
      </c>
      <c r="EX342" s="32">
        <v>1</v>
      </c>
      <c r="EY342" s="88">
        <f t="shared" si="467"/>
        <v>2</v>
      </c>
      <c r="EZ342" s="32">
        <v>0</v>
      </c>
      <c r="FA342" s="32">
        <v>1</v>
      </c>
      <c r="FB342" s="32">
        <v>1</v>
      </c>
      <c r="FC342" s="32">
        <v>0</v>
      </c>
      <c r="FG342" s="88">
        <f t="shared" si="468"/>
        <v>0</v>
      </c>
      <c r="FO342" s="88">
        <f t="shared" si="469"/>
        <v>0</v>
      </c>
      <c r="FW342" s="110">
        <f t="shared" si="470"/>
        <v>0</v>
      </c>
      <c r="GB342" s="110">
        <f t="shared" si="471"/>
        <v>1</v>
      </c>
      <c r="GC342" s="110">
        <f t="shared" si="472"/>
        <v>1</v>
      </c>
      <c r="GD342" s="110">
        <f t="shared" si="473"/>
        <v>1</v>
      </c>
      <c r="GE342" s="110">
        <f t="shared" si="474"/>
        <v>2</v>
      </c>
      <c r="GF342" s="110">
        <f t="shared" si="475"/>
        <v>0</v>
      </c>
      <c r="GG342" s="110">
        <f t="shared" si="476"/>
        <v>1</v>
      </c>
      <c r="GH342" s="110">
        <f t="shared" si="477"/>
        <v>1</v>
      </c>
      <c r="GI342" s="110">
        <f t="shared" si="478"/>
        <v>0</v>
      </c>
      <c r="GJ342" s="114">
        <f t="shared" si="442"/>
        <v>0.93283132530120483</v>
      </c>
      <c r="GK342" s="90">
        <f t="shared" si="443"/>
        <v>-0.16470588235294117</v>
      </c>
      <c r="GL342" s="92" t="s">
        <v>2210</v>
      </c>
      <c r="GM342" s="2" t="s">
        <v>1613</v>
      </c>
      <c r="GN342" s="2" t="s">
        <v>1908</v>
      </c>
      <c r="GO342" s="92" t="s">
        <v>1707</v>
      </c>
      <c r="GP342" s="2" t="s">
        <v>1763</v>
      </c>
      <c r="GQ342" s="2" t="s">
        <v>1932</v>
      </c>
      <c r="GR342" s="115">
        <v>106</v>
      </c>
      <c r="GS342" s="31">
        <f t="shared" si="479"/>
        <v>7</v>
      </c>
      <c r="GT342" s="31">
        <f t="shared" si="480"/>
        <v>9</v>
      </c>
      <c r="GU342" s="31">
        <f t="shared" si="481"/>
        <v>11</v>
      </c>
      <c r="GV342" s="31">
        <f t="shared" si="482"/>
        <v>140</v>
      </c>
      <c r="GW342" s="31">
        <f t="shared" si="483"/>
        <v>73</v>
      </c>
      <c r="GX342" s="31">
        <f t="shared" si="484"/>
        <v>130</v>
      </c>
    </row>
    <row r="343" spans="1:208" ht="15.75" hidden="1" customHeight="1" x14ac:dyDescent="0.25">
      <c r="A343" s="22" t="s">
        <v>1117</v>
      </c>
      <c r="B343" s="2" t="s">
        <v>323</v>
      </c>
      <c r="C343" s="116" t="s">
        <v>325</v>
      </c>
      <c r="D343" s="35" t="s">
        <v>323</v>
      </c>
      <c r="E343" s="117">
        <v>30</v>
      </c>
      <c r="F343" s="117">
        <v>54</v>
      </c>
      <c r="G343" s="117">
        <v>39</v>
      </c>
      <c r="H343" s="117">
        <v>123</v>
      </c>
      <c r="I343" s="95">
        <v>6</v>
      </c>
      <c r="J343" s="118">
        <v>9</v>
      </c>
      <c r="K343" s="118">
        <v>56</v>
      </c>
      <c r="L343" s="118">
        <v>28</v>
      </c>
      <c r="M343" s="118">
        <v>93</v>
      </c>
      <c r="N343" s="119">
        <v>10</v>
      </c>
      <c r="O343" s="119">
        <v>8</v>
      </c>
      <c r="P343" s="120">
        <v>86</v>
      </c>
      <c r="Q343" s="120">
        <v>106</v>
      </c>
      <c r="R343" s="120">
        <v>78</v>
      </c>
      <c r="S343" s="70">
        <f t="shared" si="425"/>
        <v>0.10465116279069768</v>
      </c>
      <c r="T343" s="70">
        <f t="shared" si="426"/>
        <v>0.52830188679245282</v>
      </c>
      <c r="U343" s="70">
        <f t="shared" si="427"/>
        <v>0.30740740740740741</v>
      </c>
      <c r="V343" s="70">
        <f t="shared" si="428"/>
        <v>0.40217391304347827</v>
      </c>
      <c r="W343" s="70">
        <f t="shared" si="429"/>
        <v>0.23076923076923078</v>
      </c>
      <c r="X343" s="121">
        <v>106</v>
      </c>
      <c r="Y343" s="121">
        <v>86</v>
      </c>
      <c r="Z343" s="121">
        <v>106</v>
      </c>
      <c r="AA343" s="121">
        <v>78</v>
      </c>
      <c r="AB343" s="121">
        <v>34</v>
      </c>
      <c r="AC343" s="121">
        <v>24</v>
      </c>
      <c r="AD343" s="17">
        <v>4</v>
      </c>
      <c r="AE343" s="17">
        <v>7</v>
      </c>
      <c r="AF343" s="100">
        <v>8</v>
      </c>
      <c r="AG343" s="101">
        <v>19</v>
      </c>
      <c r="AH343" s="101">
        <v>42</v>
      </c>
      <c r="AI343" s="101">
        <v>50</v>
      </c>
      <c r="AJ343" s="101">
        <v>0</v>
      </c>
      <c r="AK343" s="101">
        <f t="shared" si="430"/>
        <v>111</v>
      </c>
      <c r="AL343" s="101">
        <f t="shared" si="431"/>
        <v>11</v>
      </c>
      <c r="AM343" s="101">
        <v>11</v>
      </c>
      <c r="AN343" s="102">
        <v>5</v>
      </c>
      <c r="AO343" s="103">
        <v>17</v>
      </c>
      <c r="AP343" s="74">
        <f t="shared" si="432"/>
        <v>0.22093023255813954</v>
      </c>
      <c r="AQ343" s="74">
        <f t="shared" si="433"/>
        <v>0.39622641509433965</v>
      </c>
      <c r="AR343" s="104">
        <f t="shared" si="434"/>
        <v>0.37037037037037035</v>
      </c>
      <c r="AS343" s="104">
        <f t="shared" si="435"/>
        <v>0.44021739130434784</v>
      </c>
      <c r="AT343" s="104">
        <f t="shared" si="436"/>
        <v>0.5</v>
      </c>
      <c r="AU343" s="105">
        <v>85</v>
      </c>
      <c r="AV343" s="105">
        <v>111</v>
      </c>
      <c r="AW343" s="105">
        <v>109</v>
      </c>
      <c r="AX343" s="100">
        <v>11</v>
      </c>
      <c r="AY343" s="106">
        <v>135</v>
      </c>
      <c r="AZ343" s="106">
        <v>20</v>
      </c>
      <c r="BA343" s="106">
        <v>58</v>
      </c>
      <c r="BB343" s="106">
        <v>55</v>
      </c>
      <c r="BC343" s="106">
        <v>2</v>
      </c>
      <c r="BD343" s="107">
        <v>6</v>
      </c>
      <c r="BE343" s="108">
        <v>10</v>
      </c>
      <c r="BF343" s="82">
        <f t="shared" si="437"/>
        <v>0.1834862385321101</v>
      </c>
      <c r="BG343" s="82">
        <f t="shared" si="438"/>
        <v>0.52252252252252251</v>
      </c>
      <c r="BH343" s="83">
        <f t="shared" si="439"/>
        <v>0.4163934426229508</v>
      </c>
      <c r="BI343" s="83">
        <f t="shared" si="440"/>
        <v>0.54591836734693877</v>
      </c>
      <c r="BJ343" s="83">
        <f t="shared" si="441"/>
        <v>0.57647058823529407</v>
      </c>
      <c r="BK343" s="2">
        <v>97</v>
      </c>
      <c r="BL343" s="2">
        <v>135</v>
      </c>
      <c r="BM343" s="2">
        <v>95</v>
      </c>
      <c r="BN343" s="2">
        <v>69</v>
      </c>
      <c r="BO343" s="2">
        <v>35</v>
      </c>
      <c r="BP343" s="2">
        <v>25</v>
      </c>
      <c r="BQ343" s="109">
        <v>7</v>
      </c>
      <c r="BR343" s="109">
        <v>13</v>
      </c>
      <c r="BS343" s="110">
        <v>12</v>
      </c>
      <c r="BT343" s="109">
        <v>60</v>
      </c>
      <c r="BU343" s="109">
        <v>95</v>
      </c>
      <c r="BV343" s="109">
        <v>97</v>
      </c>
      <c r="BW343" s="109">
        <v>5</v>
      </c>
      <c r="BX343" s="84">
        <f t="shared" si="445"/>
        <v>257</v>
      </c>
      <c r="BY343" s="111">
        <v>2</v>
      </c>
      <c r="BZ343" s="109">
        <v>19</v>
      </c>
      <c r="CA343" s="109">
        <v>5</v>
      </c>
      <c r="CB343" s="2">
        <v>9</v>
      </c>
      <c r="CC343" s="112">
        <f t="shared" si="446"/>
        <v>0.61855670103092786</v>
      </c>
      <c r="CD343" s="112">
        <f t="shared" si="447"/>
        <v>0.70370370370370372</v>
      </c>
      <c r="CE343" s="112">
        <f t="shared" si="448"/>
        <v>0.71253822629969421</v>
      </c>
      <c r="CF343" s="112">
        <f t="shared" si="449"/>
        <v>0.75217391304347825</v>
      </c>
      <c r="CG343" s="112">
        <f t="shared" si="450"/>
        <v>0.82105263157894737</v>
      </c>
      <c r="CH343" s="87">
        <f t="shared" si="451"/>
        <v>17</v>
      </c>
      <c r="CI343" s="31">
        <f t="shared" si="452"/>
        <v>24</v>
      </c>
      <c r="CJ343" s="31">
        <f t="shared" si="453"/>
        <v>0</v>
      </c>
      <c r="CK343" s="31">
        <f t="shared" si="454"/>
        <v>0</v>
      </c>
      <c r="CL343" s="31">
        <f t="shared" si="455"/>
        <v>0</v>
      </c>
      <c r="CM343" s="113">
        <f t="shared" si="456"/>
        <v>0</v>
      </c>
      <c r="CN343" s="31">
        <f t="shared" si="457"/>
        <v>0</v>
      </c>
      <c r="CO343" s="31">
        <f t="shared" si="458"/>
        <v>0</v>
      </c>
      <c r="CP343" s="31">
        <f t="shared" si="459"/>
        <v>0</v>
      </c>
      <c r="CQ343" s="31">
        <f t="shared" si="460"/>
        <v>0</v>
      </c>
      <c r="CU343" s="88">
        <f t="shared" si="444"/>
        <v>0</v>
      </c>
      <c r="DC343" s="88">
        <f t="shared" si="461"/>
        <v>0</v>
      </c>
      <c r="DH343" s="32">
        <v>1</v>
      </c>
      <c r="DI343" s="32">
        <v>6</v>
      </c>
      <c r="DJ343" s="32">
        <v>5</v>
      </c>
      <c r="DK343" s="88">
        <f t="shared" si="462"/>
        <v>143</v>
      </c>
      <c r="DL343" s="32">
        <v>43</v>
      </c>
      <c r="DM343" s="32">
        <v>50</v>
      </c>
      <c r="DN343" s="32">
        <v>48</v>
      </c>
      <c r="DO343" s="32">
        <v>2</v>
      </c>
      <c r="DP343" s="32">
        <v>4</v>
      </c>
      <c r="DQ343" s="32">
        <v>4</v>
      </c>
      <c r="DR343" s="32">
        <v>4</v>
      </c>
      <c r="DS343" s="88">
        <f t="shared" si="463"/>
        <v>65</v>
      </c>
      <c r="DT343" s="32">
        <v>10</v>
      </c>
      <c r="DU343" s="32">
        <v>20</v>
      </c>
      <c r="DV343" s="32">
        <v>32</v>
      </c>
      <c r="DW343" s="32">
        <v>3</v>
      </c>
      <c r="EA343" s="88">
        <f t="shared" si="464"/>
        <v>0</v>
      </c>
      <c r="EI343" s="88">
        <f t="shared" si="465"/>
        <v>0</v>
      </c>
      <c r="EQ343" s="88">
        <f t="shared" si="466"/>
        <v>0</v>
      </c>
      <c r="EV343" s="32">
        <v>2</v>
      </c>
      <c r="EW343" s="32">
        <v>3</v>
      </c>
      <c r="EX343" s="32">
        <v>3</v>
      </c>
      <c r="EY343" s="88">
        <f t="shared" si="467"/>
        <v>49</v>
      </c>
      <c r="EZ343" s="32">
        <v>7</v>
      </c>
      <c r="FA343" s="32">
        <v>25</v>
      </c>
      <c r="FB343" s="32">
        <v>17</v>
      </c>
      <c r="FC343" s="32">
        <v>0</v>
      </c>
      <c r="FG343" s="88">
        <f t="shared" si="468"/>
        <v>0</v>
      </c>
      <c r="FO343" s="88">
        <f t="shared" si="469"/>
        <v>0</v>
      </c>
      <c r="FW343" s="110">
        <f t="shared" si="470"/>
        <v>0</v>
      </c>
      <c r="GB343" s="110">
        <f t="shared" si="471"/>
        <v>2</v>
      </c>
      <c r="GC343" s="110">
        <f t="shared" si="472"/>
        <v>3</v>
      </c>
      <c r="GD343" s="110">
        <f t="shared" si="473"/>
        <v>3</v>
      </c>
      <c r="GE343" s="110">
        <f t="shared" si="474"/>
        <v>49</v>
      </c>
      <c r="GF343" s="110">
        <f t="shared" si="475"/>
        <v>7</v>
      </c>
      <c r="GG343" s="110">
        <f t="shared" si="476"/>
        <v>25</v>
      </c>
      <c r="GH343" s="110">
        <f t="shared" si="477"/>
        <v>17</v>
      </c>
      <c r="GI343" s="110">
        <f t="shared" si="478"/>
        <v>0</v>
      </c>
      <c r="GJ343" s="114">
        <f t="shared" si="442"/>
        <v>2.5578947368421052</v>
      </c>
      <c r="GK343" s="90">
        <f t="shared" si="443"/>
        <v>0.90370370370370368</v>
      </c>
      <c r="GL343" s="92" t="s">
        <v>1388</v>
      </c>
      <c r="GM343" s="92" t="s">
        <v>1389</v>
      </c>
      <c r="GN343" s="92" t="s">
        <v>1390</v>
      </c>
      <c r="GO343" s="2" t="s">
        <v>1391</v>
      </c>
      <c r="GP343" s="92" t="s">
        <v>1392</v>
      </c>
      <c r="GQ343" s="2" t="s">
        <v>1393</v>
      </c>
      <c r="GR343" s="115">
        <v>131</v>
      </c>
      <c r="GS343" s="31">
        <f t="shared" si="479"/>
        <v>5</v>
      </c>
      <c r="GT343" s="31">
        <f t="shared" si="480"/>
        <v>9</v>
      </c>
      <c r="GU343" s="31">
        <f t="shared" si="481"/>
        <v>10</v>
      </c>
      <c r="GV343" s="31">
        <f t="shared" si="482"/>
        <v>208</v>
      </c>
      <c r="GW343" s="31">
        <f t="shared" si="483"/>
        <v>85</v>
      </c>
      <c r="GX343" s="31">
        <f t="shared" si="484"/>
        <v>155</v>
      </c>
    </row>
    <row r="344" spans="1:208" ht="15.75" hidden="1" customHeight="1" x14ac:dyDescent="0.25">
      <c r="A344" s="22" t="s">
        <v>1117</v>
      </c>
      <c r="B344" s="2" t="s">
        <v>323</v>
      </c>
      <c r="C344" s="116" t="s">
        <v>326</v>
      </c>
      <c r="D344" s="35" t="s">
        <v>323</v>
      </c>
      <c r="E344" s="117">
        <v>0</v>
      </c>
      <c r="F344" s="117">
        <v>14</v>
      </c>
      <c r="G344" s="117">
        <v>19</v>
      </c>
      <c r="H344" s="117">
        <v>33</v>
      </c>
      <c r="I344" s="95">
        <v>2</v>
      </c>
      <c r="J344" s="118">
        <v>7</v>
      </c>
      <c r="K344" s="118">
        <v>15</v>
      </c>
      <c r="L344" s="118">
        <v>15</v>
      </c>
      <c r="M344" s="118">
        <v>37</v>
      </c>
      <c r="N344" s="119">
        <v>4</v>
      </c>
      <c r="O344" s="119">
        <v>4</v>
      </c>
      <c r="P344" s="120">
        <v>45</v>
      </c>
      <c r="Q344" s="120">
        <v>60</v>
      </c>
      <c r="R344" s="120">
        <v>28</v>
      </c>
      <c r="S344" s="70">
        <f t="shared" si="425"/>
        <v>0.15555555555555556</v>
      </c>
      <c r="T344" s="70">
        <f t="shared" si="426"/>
        <v>0.25</v>
      </c>
      <c r="U344" s="70">
        <f t="shared" si="427"/>
        <v>0.24812030075187969</v>
      </c>
      <c r="V344" s="70">
        <f t="shared" si="428"/>
        <v>0.29545454545454547</v>
      </c>
      <c r="W344" s="70">
        <f t="shared" si="429"/>
        <v>0.39285714285714285</v>
      </c>
      <c r="X344" s="121">
        <v>62</v>
      </c>
      <c r="Y344" s="121">
        <v>45</v>
      </c>
      <c r="Z344" s="121">
        <v>60</v>
      </c>
      <c r="AA344" s="121">
        <v>28</v>
      </c>
      <c r="AB344" s="121">
        <v>10</v>
      </c>
      <c r="AC344" s="121">
        <v>11</v>
      </c>
      <c r="AD344" s="17">
        <v>1</v>
      </c>
      <c r="AE344" s="17">
        <v>2</v>
      </c>
      <c r="AF344" s="100">
        <v>2</v>
      </c>
      <c r="AG344" s="101">
        <v>2</v>
      </c>
      <c r="AH344" s="101">
        <v>18</v>
      </c>
      <c r="AI344" s="101">
        <v>16</v>
      </c>
      <c r="AJ344" s="101">
        <v>0</v>
      </c>
      <c r="AK344" s="101">
        <f t="shared" si="430"/>
        <v>36</v>
      </c>
      <c r="AL344" s="101">
        <f t="shared" si="431"/>
        <v>6</v>
      </c>
      <c r="AM344" s="101">
        <v>6</v>
      </c>
      <c r="AN344" s="101"/>
      <c r="AO344" s="103">
        <v>3</v>
      </c>
      <c r="AP344" s="74">
        <f t="shared" si="432"/>
        <v>4.4444444444444446E-2</v>
      </c>
      <c r="AQ344" s="74">
        <f t="shared" si="433"/>
        <v>0.3</v>
      </c>
      <c r="AR344" s="104">
        <f t="shared" si="434"/>
        <v>0.22556390977443608</v>
      </c>
      <c r="AS344" s="104">
        <f t="shared" si="435"/>
        <v>0.31818181818181818</v>
      </c>
      <c r="AT344" s="104">
        <f t="shared" si="436"/>
        <v>0.35714285714285715</v>
      </c>
      <c r="AU344" s="105">
        <v>38</v>
      </c>
      <c r="AV344" s="105">
        <v>54</v>
      </c>
      <c r="AW344" s="105">
        <v>37</v>
      </c>
      <c r="AX344" s="100">
        <v>6</v>
      </c>
      <c r="AY344" s="106">
        <v>107</v>
      </c>
      <c r="AZ344" s="106">
        <v>23</v>
      </c>
      <c r="BA344" s="106">
        <v>43</v>
      </c>
      <c r="BB344" s="106">
        <v>41</v>
      </c>
      <c r="BC344" s="106">
        <v>0</v>
      </c>
      <c r="BD344" s="107">
        <v>6</v>
      </c>
      <c r="BE344" s="108">
        <v>2</v>
      </c>
      <c r="BF344" s="82">
        <f t="shared" si="437"/>
        <v>0.6216216216216216</v>
      </c>
      <c r="BG344" s="82">
        <f t="shared" si="438"/>
        <v>0.79629629629629628</v>
      </c>
      <c r="BH344" s="83">
        <f t="shared" si="439"/>
        <v>0.78294573643410847</v>
      </c>
      <c r="BI344" s="83">
        <f t="shared" si="440"/>
        <v>0.84782608695652173</v>
      </c>
      <c r="BJ344" s="83">
        <f t="shared" si="441"/>
        <v>0.92105263157894735</v>
      </c>
      <c r="BK344" s="2">
        <v>39</v>
      </c>
      <c r="BL344" s="2">
        <v>44</v>
      </c>
      <c r="BM344" s="2">
        <v>46</v>
      </c>
      <c r="BN344" s="2">
        <v>32</v>
      </c>
      <c r="BO344" s="2">
        <v>7</v>
      </c>
      <c r="BP344" s="2">
        <v>8</v>
      </c>
      <c r="BQ344" s="109">
        <v>4</v>
      </c>
      <c r="BR344" s="109">
        <v>8</v>
      </c>
      <c r="BS344" s="110">
        <v>6</v>
      </c>
      <c r="BT344" s="109">
        <v>27</v>
      </c>
      <c r="BU344" s="109">
        <v>47</v>
      </c>
      <c r="BV344" s="109">
        <v>38</v>
      </c>
      <c r="BW344" s="109">
        <v>2</v>
      </c>
      <c r="BX344" s="84">
        <f t="shared" si="445"/>
        <v>114</v>
      </c>
      <c r="BY344" s="111">
        <v>0</v>
      </c>
      <c r="BZ344" s="109">
        <v>9</v>
      </c>
      <c r="CA344" s="109">
        <v>2</v>
      </c>
      <c r="CB344" s="2">
        <v>4</v>
      </c>
      <c r="CC344" s="112">
        <f t="shared" si="446"/>
        <v>0.69230769230769229</v>
      </c>
      <c r="CD344" s="112">
        <f t="shared" si="447"/>
        <v>1.0681818181818181</v>
      </c>
      <c r="CE344" s="112">
        <f t="shared" si="448"/>
        <v>0.79844961240310075</v>
      </c>
      <c r="CF344" s="112">
        <f t="shared" si="449"/>
        <v>0.84444444444444444</v>
      </c>
      <c r="CG344" s="112">
        <f t="shared" si="450"/>
        <v>0.63043478260869568</v>
      </c>
      <c r="CH344" s="87">
        <f t="shared" si="451"/>
        <v>17</v>
      </c>
      <c r="CI344" s="31">
        <f t="shared" si="452"/>
        <v>11</v>
      </c>
      <c r="CJ344" s="31">
        <f t="shared" si="453"/>
        <v>0</v>
      </c>
      <c r="CK344" s="31">
        <f t="shared" si="454"/>
        <v>0</v>
      </c>
      <c r="CL344" s="31">
        <f t="shared" si="455"/>
        <v>0</v>
      </c>
      <c r="CM344" s="113">
        <f t="shared" si="456"/>
        <v>0</v>
      </c>
      <c r="CN344" s="31">
        <f t="shared" si="457"/>
        <v>0</v>
      </c>
      <c r="CO344" s="31">
        <f t="shared" si="458"/>
        <v>0</v>
      </c>
      <c r="CP344" s="31">
        <f t="shared" si="459"/>
        <v>0</v>
      </c>
      <c r="CQ344" s="31">
        <f t="shared" si="460"/>
        <v>0</v>
      </c>
      <c r="CU344" s="88">
        <f t="shared" si="444"/>
        <v>0</v>
      </c>
      <c r="DC344" s="88">
        <f t="shared" si="461"/>
        <v>0</v>
      </c>
      <c r="DH344" s="32">
        <v>1</v>
      </c>
      <c r="DI344" s="32">
        <v>5</v>
      </c>
      <c r="DJ344" s="32">
        <v>2</v>
      </c>
      <c r="DK344" s="88">
        <f t="shared" si="462"/>
        <v>82</v>
      </c>
      <c r="DL344" s="32">
        <v>24</v>
      </c>
      <c r="DM344" s="32">
        <v>31</v>
      </c>
      <c r="DN344" s="32">
        <v>26</v>
      </c>
      <c r="DO344" s="32">
        <v>1</v>
      </c>
      <c r="DP344" s="32">
        <v>1</v>
      </c>
      <c r="DQ344" s="32">
        <v>1</v>
      </c>
      <c r="DR344" s="32">
        <v>1</v>
      </c>
      <c r="DS344" s="88">
        <f t="shared" si="463"/>
        <v>11</v>
      </c>
      <c r="DT344" s="32">
        <v>1</v>
      </c>
      <c r="DU344" s="32">
        <v>6</v>
      </c>
      <c r="DV344" s="32">
        <v>4</v>
      </c>
      <c r="DW344" s="32">
        <v>0</v>
      </c>
      <c r="EA344" s="88">
        <f t="shared" si="464"/>
        <v>0</v>
      </c>
      <c r="EF344" s="32">
        <v>1</v>
      </c>
      <c r="EG344" s="32">
        <v>1</v>
      </c>
      <c r="EH344" s="32">
        <v>2</v>
      </c>
      <c r="EI344" s="88">
        <f t="shared" si="465"/>
        <v>9</v>
      </c>
      <c r="EJ344" s="32">
        <v>2</v>
      </c>
      <c r="EK344" s="32">
        <v>3</v>
      </c>
      <c r="EL344" s="32">
        <v>3</v>
      </c>
      <c r="EM344" s="32">
        <v>1</v>
      </c>
      <c r="EQ344" s="88">
        <f t="shared" si="466"/>
        <v>0</v>
      </c>
      <c r="EV344" s="32">
        <v>1</v>
      </c>
      <c r="EW344" s="32">
        <v>1</v>
      </c>
      <c r="EX344" s="32">
        <v>1</v>
      </c>
      <c r="EY344" s="88">
        <f t="shared" si="467"/>
        <v>12</v>
      </c>
      <c r="EZ344" s="32">
        <v>0</v>
      </c>
      <c r="FA344" s="32">
        <v>7</v>
      </c>
      <c r="FB344" s="32">
        <v>5</v>
      </c>
      <c r="FC344" s="32">
        <v>0</v>
      </c>
      <c r="FG344" s="88">
        <f t="shared" si="468"/>
        <v>0</v>
      </c>
      <c r="FO344" s="88">
        <f t="shared" si="469"/>
        <v>0</v>
      </c>
      <c r="FW344" s="110">
        <f t="shared" si="470"/>
        <v>0</v>
      </c>
      <c r="GB344" s="110">
        <f t="shared" si="471"/>
        <v>1</v>
      </c>
      <c r="GC344" s="110">
        <f t="shared" si="472"/>
        <v>1</v>
      </c>
      <c r="GD344" s="110">
        <f t="shared" si="473"/>
        <v>1</v>
      </c>
      <c r="GE344" s="110">
        <f t="shared" si="474"/>
        <v>12</v>
      </c>
      <c r="GF344" s="110">
        <f t="shared" si="475"/>
        <v>0</v>
      </c>
      <c r="GG344" s="110">
        <f t="shared" si="476"/>
        <v>7</v>
      </c>
      <c r="GH344" s="110">
        <f t="shared" si="477"/>
        <v>5</v>
      </c>
      <c r="GI344" s="110">
        <f t="shared" si="478"/>
        <v>0</v>
      </c>
      <c r="GJ344" s="114">
        <f t="shared" si="442"/>
        <v>0.60474308300395263</v>
      </c>
      <c r="GK344" s="90">
        <f t="shared" si="443"/>
        <v>6.5420560747663545E-2</v>
      </c>
      <c r="GL344" s="2" t="s">
        <v>1393</v>
      </c>
      <c r="GM344" s="2" t="s">
        <v>1381</v>
      </c>
      <c r="GN344" s="92" t="s">
        <v>1399</v>
      </c>
      <c r="GO344" s="2" t="s">
        <v>1424</v>
      </c>
      <c r="GP344" s="2" t="s">
        <v>1957</v>
      </c>
      <c r="GQ344" s="2" t="s">
        <v>2195</v>
      </c>
      <c r="GR344" s="115">
        <v>47</v>
      </c>
      <c r="GS344" s="31">
        <f t="shared" si="479"/>
        <v>2</v>
      </c>
      <c r="GT344" s="31">
        <f t="shared" si="480"/>
        <v>3</v>
      </c>
      <c r="GU344" s="31">
        <f t="shared" si="481"/>
        <v>6</v>
      </c>
      <c r="GV344" s="31">
        <f t="shared" si="482"/>
        <v>93</v>
      </c>
      <c r="GW344" s="31">
        <f t="shared" si="483"/>
        <v>31</v>
      </c>
      <c r="GX344" s="31">
        <f t="shared" si="484"/>
        <v>68</v>
      </c>
    </row>
    <row r="345" spans="1:208" ht="15.75" hidden="1" customHeight="1" x14ac:dyDescent="0.25">
      <c r="A345" s="22" t="s">
        <v>1117</v>
      </c>
      <c r="B345" s="2" t="s">
        <v>323</v>
      </c>
      <c r="C345" s="116" t="s">
        <v>327</v>
      </c>
      <c r="D345" s="35" t="s">
        <v>323</v>
      </c>
      <c r="E345" s="117">
        <v>1</v>
      </c>
      <c r="F345" s="117">
        <v>11</v>
      </c>
      <c r="G345" s="117">
        <v>15</v>
      </c>
      <c r="H345" s="117">
        <v>27</v>
      </c>
      <c r="I345" s="95">
        <v>3</v>
      </c>
      <c r="J345" s="118">
        <v>8</v>
      </c>
      <c r="K345" s="118">
        <v>24</v>
      </c>
      <c r="L345" s="118">
        <v>8</v>
      </c>
      <c r="M345" s="118">
        <v>40</v>
      </c>
      <c r="N345" s="119">
        <v>1</v>
      </c>
      <c r="O345" s="119">
        <v>1</v>
      </c>
      <c r="P345" s="120">
        <v>35</v>
      </c>
      <c r="Q345" s="120">
        <v>34</v>
      </c>
      <c r="R345" s="120">
        <v>36</v>
      </c>
      <c r="S345" s="70">
        <f t="shared" si="425"/>
        <v>0.22857142857142856</v>
      </c>
      <c r="T345" s="70">
        <f t="shared" si="426"/>
        <v>0.70588235294117652</v>
      </c>
      <c r="U345" s="70">
        <f t="shared" si="427"/>
        <v>0.37142857142857144</v>
      </c>
      <c r="V345" s="70">
        <f t="shared" si="428"/>
        <v>0.44285714285714284</v>
      </c>
      <c r="W345" s="70">
        <f t="shared" si="429"/>
        <v>0.19444444444444445</v>
      </c>
      <c r="X345" s="121">
        <v>43</v>
      </c>
      <c r="Y345" s="121">
        <v>35</v>
      </c>
      <c r="Z345" s="121">
        <v>34</v>
      </c>
      <c r="AA345" s="121">
        <v>36</v>
      </c>
      <c r="AB345" s="121">
        <v>16</v>
      </c>
      <c r="AC345" s="121">
        <v>9</v>
      </c>
      <c r="AD345" s="17">
        <v>1</v>
      </c>
      <c r="AE345" s="17">
        <v>2</v>
      </c>
      <c r="AF345" s="100">
        <v>3</v>
      </c>
      <c r="AG345" s="101">
        <v>5</v>
      </c>
      <c r="AH345" s="101">
        <v>13</v>
      </c>
      <c r="AI345" s="101">
        <v>20</v>
      </c>
      <c r="AJ345" s="101">
        <v>0</v>
      </c>
      <c r="AK345" s="101">
        <f t="shared" si="430"/>
        <v>38</v>
      </c>
      <c r="AL345" s="101">
        <f t="shared" si="431"/>
        <v>5</v>
      </c>
      <c r="AM345" s="101">
        <v>5</v>
      </c>
      <c r="AN345" s="102">
        <v>2</v>
      </c>
      <c r="AO345" s="103">
        <v>7</v>
      </c>
      <c r="AP345" s="74">
        <f t="shared" si="432"/>
        <v>0.14285714285714285</v>
      </c>
      <c r="AQ345" s="74">
        <f t="shared" si="433"/>
        <v>0.38235294117647056</v>
      </c>
      <c r="AR345" s="104">
        <f t="shared" si="434"/>
        <v>0.31428571428571428</v>
      </c>
      <c r="AS345" s="104">
        <f t="shared" si="435"/>
        <v>0.4</v>
      </c>
      <c r="AT345" s="104">
        <f t="shared" si="436"/>
        <v>0.41666666666666669</v>
      </c>
      <c r="AU345" s="105">
        <v>21</v>
      </c>
      <c r="AV345" s="105">
        <v>31</v>
      </c>
      <c r="AW345" s="105">
        <v>24</v>
      </c>
      <c r="AX345" s="100">
        <v>4</v>
      </c>
      <c r="AY345" s="106">
        <v>53</v>
      </c>
      <c r="AZ345" s="106">
        <v>8</v>
      </c>
      <c r="BA345" s="106">
        <v>24</v>
      </c>
      <c r="BB345" s="106">
        <v>19</v>
      </c>
      <c r="BC345" s="106">
        <v>2</v>
      </c>
      <c r="BD345" s="107">
        <v>2</v>
      </c>
      <c r="BE345" s="108">
        <v>3</v>
      </c>
      <c r="BF345" s="82">
        <f t="shared" si="437"/>
        <v>0.33333333333333331</v>
      </c>
      <c r="BG345" s="82">
        <f t="shared" si="438"/>
        <v>0.77419354838709675</v>
      </c>
      <c r="BH345" s="83">
        <f t="shared" si="439"/>
        <v>0.64473684210526316</v>
      </c>
      <c r="BI345" s="83">
        <f t="shared" si="440"/>
        <v>0.78846153846153844</v>
      </c>
      <c r="BJ345" s="83">
        <f t="shared" si="441"/>
        <v>0.80952380952380953</v>
      </c>
      <c r="BK345" s="2">
        <v>29</v>
      </c>
      <c r="BL345" s="2">
        <v>37</v>
      </c>
      <c r="BM345" s="2">
        <v>33</v>
      </c>
      <c r="BN345" s="2">
        <v>23</v>
      </c>
      <c r="BO345" s="2">
        <v>9</v>
      </c>
      <c r="BP345" s="2">
        <v>11</v>
      </c>
      <c r="BQ345" s="109">
        <v>2</v>
      </c>
      <c r="BR345" s="109">
        <v>4</v>
      </c>
      <c r="BS345" s="110">
        <v>3</v>
      </c>
      <c r="BT345" s="109">
        <v>22</v>
      </c>
      <c r="BU345" s="109">
        <v>18</v>
      </c>
      <c r="BV345" s="109">
        <v>15</v>
      </c>
      <c r="BW345" s="109">
        <v>0</v>
      </c>
      <c r="BX345" s="84">
        <f t="shared" si="445"/>
        <v>55</v>
      </c>
      <c r="BY345" s="111">
        <v>1</v>
      </c>
      <c r="BZ345" s="109">
        <v>3</v>
      </c>
      <c r="CA345" s="109">
        <v>0</v>
      </c>
      <c r="CB345" s="2">
        <v>6</v>
      </c>
      <c r="CC345" s="112">
        <f t="shared" si="446"/>
        <v>0.75862068965517238</v>
      </c>
      <c r="CD345" s="112">
        <f t="shared" si="447"/>
        <v>0.48648648648648651</v>
      </c>
      <c r="CE345" s="112">
        <f t="shared" si="448"/>
        <v>0.5252525252525253</v>
      </c>
      <c r="CF345" s="112">
        <f t="shared" si="449"/>
        <v>0.42857142857142855</v>
      </c>
      <c r="CG345" s="112">
        <f t="shared" si="450"/>
        <v>0.36363636363636365</v>
      </c>
      <c r="CH345" s="87">
        <f t="shared" si="451"/>
        <v>21</v>
      </c>
      <c r="CI345" s="31">
        <f t="shared" si="452"/>
        <v>21</v>
      </c>
      <c r="CJ345" s="31">
        <f t="shared" si="453"/>
        <v>0</v>
      </c>
      <c r="CK345" s="31">
        <f t="shared" si="454"/>
        <v>0</v>
      </c>
      <c r="CL345" s="31">
        <f t="shared" si="455"/>
        <v>0</v>
      </c>
      <c r="CM345" s="113">
        <f t="shared" si="456"/>
        <v>0</v>
      </c>
      <c r="CN345" s="31">
        <f t="shared" si="457"/>
        <v>0</v>
      </c>
      <c r="CO345" s="31">
        <f t="shared" si="458"/>
        <v>0</v>
      </c>
      <c r="CP345" s="31">
        <f t="shared" si="459"/>
        <v>0</v>
      </c>
      <c r="CQ345" s="31">
        <f t="shared" si="460"/>
        <v>0</v>
      </c>
      <c r="CU345" s="88">
        <f t="shared" si="444"/>
        <v>0</v>
      </c>
      <c r="DC345" s="88">
        <f t="shared" si="461"/>
        <v>0</v>
      </c>
      <c r="DH345" s="32">
        <v>1</v>
      </c>
      <c r="DI345" s="32">
        <v>3</v>
      </c>
      <c r="DK345" s="88">
        <f t="shared" si="462"/>
        <v>47</v>
      </c>
      <c r="DL345" s="32">
        <v>22</v>
      </c>
      <c r="DM345" s="32">
        <v>14</v>
      </c>
      <c r="DN345" s="32">
        <v>11</v>
      </c>
      <c r="DO345" s="32">
        <v>0</v>
      </c>
      <c r="DP345" s="32">
        <v>1</v>
      </c>
      <c r="DQ345" s="32">
        <v>1</v>
      </c>
      <c r="DR345" s="32">
        <v>3</v>
      </c>
      <c r="DS345" s="88">
        <f t="shared" si="463"/>
        <v>8</v>
      </c>
      <c r="DT345" s="32">
        <v>0</v>
      </c>
      <c r="DU345" s="32">
        <v>4</v>
      </c>
      <c r="DV345" s="32">
        <v>4</v>
      </c>
      <c r="DW345" s="32">
        <v>0</v>
      </c>
      <c r="EA345" s="88">
        <f t="shared" si="464"/>
        <v>0</v>
      </c>
      <c r="EI345" s="88">
        <f t="shared" si="465"/>
        <v>0</v>
      </c>
      <c r="EQ345" s="88">
        <f t="shared" si="466"/>
        <v>0</v>
      </c>
      <c r="EY345" s="88">
        <f t="shared" si="467"/>
        <v>0</v>
      </c>
      <c r="FG345" s="88">
        <f t="shared" si="468"/>
        <v>0</v>
      </c>
      <c r="FO345" s="88">
        <f t="shared" si="469"/>
        <v>0</v>
      </c>
      <c r="FW345" s="110">
        <f t="shared" si="470"/>
        <v>0</v>
      </c>
      <c r="GB345" s="110">
        <f t="shared" si="471"/>
        <v>0</v>
      </c>
      <c r="GC345" s="110">
        <f t="shared" si="472"/>
        <v>0</v>
      </c>
      <c r="GD345" s="110">
        <f t="shared" si="473"/>
        <v>0</v>
      </c>
      <c r="GE345" s="110">
        <f t="shared" si="474"/>
        <v>0</v>
      </c>
      <c r="GF345" s="110">
        <f t="shared" si="475"/>
        <v>0</v>
      </c>
      <c r="GG345" s="110">
        <f t="shared" si="476"/>
        <v>0</v>
      </c>
      <c r="GH345" s="110">
        <f t="shared" si="477"/>
        <v>0</v>
      </c>
      <c r="GI345" s="110">
        <f t="shared" si="478"/>
        <v>0</v>
      </c>
      <c r="GJ345" s="114">
        <f t="shared" si="442"/>
        <v>0.8701298701298702</v>
      </c>
      <c r="GK345" s="90">
        <f t="shared" si="443"/>
        <v>3.7735849056603772E-2</v>
      </c>
      <c r="GL345" s="2" t="s">
        <v>1369</v>
      </c>
      <c r="GM345" s="92" t="s">
        <v>2020</v>
      </c>
      <c r="GN345" s="2" t="s">
        <v>1533</v>
      </c>
      <c r="GO345" s="2" t="s">
        <v>2239</v>
      </c>
      <c r="GP345" s="92" t="s">
        <v>2064</v>
      </c>
      <c r="GQ345" s="2" t="s">
        <v>2172</v>
      </c>
      <c r="GR345" s="115">
        <v>39</v>
      </c>
      <c r="GS345" s="31">
        <f t="shared" si="479"/>
        <v>2</v>
      </c>
      <c r="GT345" s="31">
        <f t="shared" si="480"/>
        <v>3</v>
      </c>
      <c r="GU345" s="31">
        <f t="shared" si="481"/>
        <v>4</v>
      </c>
      <c r="GV345" s="31">
        <f t="shared" si="482"/>
        <v>55</v>
      </c>
      <c r="GW345" s="31">
        <f t="shared" si="483"/>
        <v>15</v>
      </c>
      <c r="GX345" s="31">
        <f t="shared" si="484"/>
        <v>33</v>
      </c>
    </row>
    <row r="346" spans="1:208" ht="15.75" hidden="1" customHeight="1" x14ac:dyDescent="0.25">
      <c r="A346" s="22" t="s">
        <v>1117</v>
      </c>
      <c r="B346" s="2" t="s">
        <v>323</v>
      </c>
      <c r="C346" s="116" t="s">
        <v>1009</v>
      </c>
      <c r="D346" s="35" t="s">
        <v>323</v>
      </c>
      <c r="E346" s="117">
        <v>263</v>
      </c>
      <c r="F346" s="117">
        <v>788</v>
      </c>
      <c r="G346" s="117">
        <v>1305</v>
      </c>
      <c r="H346" s="117">
        <v>2356</v>
      </c>
      <c r="I346" s="95">
        <v>164</v>
      </c>
      <c r="J346" s="118">
        <v>325</v>
      </c>
      <c r="K346" s="118">
        <v>866</v>
      </c>
      <c r="L346" s="118">
        <v>1407</v>
      </c>
      <c r="M346" s="118">
        <v>2598</v>
      </c>
      <c r="N346" s="119">
        <v>360</v>
      </c>
      <c r="O346" s="119">
        <v>57</v>
      </c>
      <c r="P346" s="120">
        <v>1712</v>
      </c>
      <c r="Q346" s="120">
        <v>2207</v>
      </c>
      <c r="R346" s="120">
        <v>1537</v>
      </c>
      <c r="S346" s="70">
        <f t="shared" si="425"/>
        <v>0.18983644859813084</v>
      </c>
      <c r="T346" s="70">
        <f t="shared" si="426"/>
        <v>0.39238785681921162</v>
      </c>
      <c r="U346" s="70">
        <f t="shared" si="427"/>
        <v>0.41019061583577715</v>
      </c>
      <c r="V346" s="70">
        <f t="shared" si="428"/>
        <v>0.51095085470085466</v>
      </c>
      <c r="W346" s="70">
        <f t="shared" si="429"/>
        <v>0.68119713728041642</v>
      </c>
      <c r="X346" s="121">
        <v>2200</v>
      </c>
      <c r="Y346" s="121">
        <v>1712</v>
      </c>
      <c r="Z346" s="121">
        <v>2207</v>
      </c>
      <c r="AA346" s="121">
        <v>1537</v>
      </c>
      <c r="AB346" s="121">
        <v>528</v>
      </c>
      <c r="AC346" s="121">
        <v>458</v>
      </c>
      <c r="AD346" s="17">
        <v>76</v>
      </c>
      <c r="AE346" s="17">
        <v>133</v>
      </c>
      <c r="AF346" s="100">
        <v>159</v>
      </c>
      <c r="AG346" s="101">
        <v>364</v>
      </c>
      <c r="AH346" s="101">
        <v>982</v>
      </c>
      <c r="AI346" s="101">
        <v>1389</v>
      </c>
      <c r="AJ346" s="101">
        <v>90</v>
      </c>
      <c r="AK346" s="101">
        <f t="shared" si="430"/>
        <v>2825</v>
      </c>
      <c r="AL346" s="101">
        <f t="shared" si="431"/>
        <v>333</v>
      </c>
      <c r="AM346" s="101">
        <v>423</v>
      </c>
      <c r="AN346" s="102">
        <v>30</v>
      </c>
      <c r="AO346" s="103">
        <v>150</v>
      </c>
      <c r="AP346" s="74">
        <f t="shared" si="432"/>
        <v>0.21261682242990654</v>
      </c>
      <c r="AQ346" s="74">
        <f t="shared" si="433"/>
        <v>0.44494789306751248</v>
      </c>
      <c r="AR346" s="104">
        <f t="shared" si="434"/>
        <v>0.44024926686217009</v>
      </c>
      <c r="AS346" s="104">
        <f t="shared" si="435"/>
        <v>0.54433760683760679</v>
      </c>
      <c r="AT346" s="104">
        <f t="shared" si="436"/>
        <v>0.68705270006506181</v>
      </c>
      <c r="AU346" s="105">
        <v>1637</v>
      </c>
      <c r="AV346" s="105">
        <v>2200</v>
      </c>
      <c r="AW346" s="105">
        <v>1728</v>
      </c>
      <c r="AX346" s="100">
        <v>193</v>
      </c>
      <c r="AY346" s="106">
        <v>3625</v>
      </c>
      <c r="AZ346" s="106">
        <v>380</v>
      </c>
      <c r="BA346" s="106">
        <v>1302</v>
      </c>
      <c r="BB346" s="106">
        <v>1805</v>
      </c>
      <c r="BC346" s="106">
        <v>138</v>
      </c>
      <c r="BD346" s="107">
        <v>382</v>
      </c>
      <c r="BE346" s="108">
        <v>70</v>
      </c>
      <c r="BF346" s="82">
        <f t="shared" si="437"/>
        <v>0.21990740740740741</v>
      </c>
      <c r="BG346" s="82">
        <f t="shared" si="438"/>
        <v>0.5918181818181818</v>
      </c>
      <c r="BH346" s="83">
        <f t="shared" si="439"/>
        <v>0.55795148247978432</v>
      </c>
      <c r="BI346" s="83">
        <f t="shared" si="440"/>
        <v>0.71019025280166792</v>
      </c>
      <c r="BJ346" s="83">
        <f t="shared" si="441"/>
        <v>0.86927306047648134</v>
      </c>
      <c r="BK346" s="2">
        <v>1799</v>
      </c>
      <c r="BL346" s="2">
        <v>2245</v>
      </c>
      <c r="BM346" s="2">
        <v>1779</v>
      </c>
      <c r="BN346" s="2">
        <v>1210</v>
      </c>
      <c r="BO346" s="2">
        <v>580</v>
      </c>
      <c r="BP346" s="2">
        <v>453</v>
      </c>
      <c r="BQ346" s="109">
        <v>81</v>
      </c>
      <c r="BR346" s="109">
        <v>224</v>
      </c>
      <c r="BS346" s="110">
        <v>191</v>
      </c>
      <c r="BT346" s="109">
        <v>636</v>
      </c>
      <c r="BU346" s="109">
        <v>1630</v>
      </c>
      <c r="BV346" s="109">
        <v>2025</v>
      </c>
      <c r="BW346" s="109">
        <v>124</v>
      </c>
      <c r="BX346" s="84">
        <f t="shared" si="445"/>
        <v>4415</v>
      </c>
      <c r="BY346" s="111">
        <v>18</v>
      </c>
      <c r="BZ346" s="109">
        <v>417</v>
      </c>
      <c r="CA346" s="109">
        <v>124</v>
      </c>
      <c r="CB346" s="2">
        <v>112</v>
      </c>
      <c r="CC346" s="112">
        <f t="shared" si="446"/>
        <v>0.35352973874374655</v>
      </c>
      <c r="CD346" s="112">
        <f t="shared" si="447"/>
        <v>0.72605790645879731</v>
      </c>
      <c r="CE346" s="112">
        <f t="shared" si="448"/>
        <v>0.66529280439635929</v>
      </c>
      <c r="CF346" s="112">
        <f t="shared" si="449"/>
        <v>0.80467196819085485</v>
      </c>
      <c r="CG346" s="112">
        <f t="shared" si="450"/>
        <v>0.90387858347386174</v>
      </c>
      <c r="CH346" s="87">
        <f t="shared" si="451"/>
        <v>171</v>
      </c>
      <c r="CI346" s="31">
        <f t="shared" si="452"/>
        <v>222</v>
      </c>
      <c r="CJ346" s="31">
        <f t="shared" si="453"/>
        <v>2</v>
      </c>
      <c r="CK346" s="31">
        <f t="shared" si="454"/>
        <v>6</v>
      </c>
      <c r="CL346" s="31">
        <f t="shared" si="455"/>
        <v>6</v>
      </c>
      <c r="CM346" s="113">
        <f t="shared" si="456"/>
        <v>82</v>
      </c>
      <c r="CN346" s="31">
        <f t="shared" si="457"/>
        <v>8</v>
      </c>
      <c r="CO346" s="31">
        <f t="shared" si="458"/>
        <v>20</v>
      </c>
      <c r="CP346" s="31">
        <f t="shared" si="459"/>
        <v>52</v>
      </c>
      <c r="CQ346" s="31">
        <f t="shared" si="460"/>
        <v>2</v>
      </c>
      <c r="CU346" s="88">
        <f t="shared" si="444"/>
        <v>0</v>
      </c>
      <c r="CZ346" s="32">
        <v>2</v>
      </c>
      <c r="DA346" s="32">
        <v>6</v>
      </c>
      <c r="DB346" s="32">
        <v>6</v>
      </c>
      <c r="DC346" s="88">
        <f t="shared" si="461"/>
        <v>82</v>
      </c>
      <c r="DD346" s="32">
        <v>8</v>
      </c>
      <c r="DE346" s="32">
        <v>20</v>
      </c>
      <c r="DF346" s="32">
        <v>52</v>
      </c>
      <c r="DG346" s="32">
        <v>2</v>
      </c>
      <c r="DH346" s="32">
        <v>13</v>
      </c>
      <c r="DI346" s="32">
        <v>88</v>
      </c>
      <c r="DJ346" s="32">
        <v>60</v>
      </c>
      <c r="DK346" s="88">
        <f t="shared" si="462"/>
        <v>2116</v>
      </c>
      <c r="DL346" s="32">
        <v>390</v>
      </c>
      <c r="DM346" s="32">
        <v>782</v>
      </c>
      <c r="DN346" s="32">
        <v>896</v>
      </c>
      <c r="DO346" s="32">
        <v>48</v>
      </c>
      <c r="DP346" s="32">
        <v>44</v>
      </c>
      <c r="DQ346" s="32">
        <v>74</v>
      </c>
      <c r="DR346" s="32">
        <v>56</v>
      </c>
      <c r="DS346" s="88">
        <f t="shared" si="463"/>
        <v>1500</v>
      </c>
      <c r="DT346" s="32">
        <v>74</v>
      </c>
      <c r="DU346" s="32">
        <v>500</v>
      </c>
      <c r="DV346" s="32">
        <v>870</v>
      </c>
      <c r="DW346" s="32">
        <v>56</v>
      </c>
      <c r="DZ346" s="32">
        <v>2</v>
      </c>
      <c r="EA346" s="88">
        <f t="shared" si="464"/>
        <v>0</v>
      </c>
      <c r="EF346" s="32">
        <v>9</v>
      </c>
      <c r="EG346" s="32">
        <v>31</v>
      </c>
      <c r="EH346" s="32">
        <v>37</v>
      </c>
      <c r="EI346" s="88">
        <f t="shared" si="465"/>
        <v>339</v>
      </c>
      <c r="EJ346" s="32">
        <v>103</v>
      </c>
      <c r="EK346" s="32">
        <v>132</v>
      </c>
      <c r="EL346" s="32">
        <v>92</v>
      </c>
      <c r="EM346" s="32">
        <v>12</v>
      </c>
      <c r="EQ346" s="88">
        <f t="shared" si="466"/>
        <v>0</v>
      </c>
      <c r="EV346" s="32">
        <v>13</v>
      </c>
      <c r="EW346" s="32">
        <v>25</v>
      </c>
      <c r="EX346" s="32">
        <v>30</v>
      </c>
      <c r="EY346" s="88">
        <f t="shared" si="467"/>
        <v>378</v>
      </c>
      <c r="EZ346" s="32">
        <v>61</v>
      </c>
      <c r="FA346" s="32">
        <v>196</v>
      </c>
      <c r="FB346" s="32">
        <v>115</v>
      </c>
      <c r="FC346" s="32">
        <v>6</v>
      </c>
      <c r="FG346" s="88">
        <f t="shared" si="468"/>
        <v>0</v>
      </c>
      <c r="FO346" s="88">
        <f t="shared" si="469"/>
        <v>0</v>
      </c>
      <c r="FW346" s="110">
        <f t="shared" si="470"/>
        <v>0</v>
      </c>
      <c r="GB346" s="110">
        <f t="shared" si="471"/>
        <v>13</v>
      </c>
      <c r="GC346" s="110">
        <f t="shared" si="472"/>
        <v>25</v>
      </c>
      <c r="GD346" s="110">
        <f t="shared" si="473"/>
        <v>30</v>
      </c>
      <c r="GE346" s="110">
        <f t="shared" si="474"/>
        <v>378</v>
      </c>
      <c r="GF346" s="110">
        <f t="shared" si="475"/>
        <v>61</v>
      </c>
      <c r="GG346" s="110">
        <f t="shared" si="476"/>
        <v>196</v>
      </c>
      <c r="GH346" s="110">
        <f t="shared" si="477"/>
        <v>115</v>
      </c>
      <c r="GI346" s="110">
        <f t="shared" si="478"/>
        <v>6</v>
      </c>
      <c r="GJ346" s="114">
        <f t="shared" si="442"/>
        <v>0.3268972137529374</v>
      </c>
      <c r="GK346" s="90">
        <f t="shared" si="443"/>
        <v>0.21793103448275863</v>
      </c>
      <c r="GL346" s="2" t="s">
        <v>1467</v>
      </c>
      <c r="GM346" s="2" t="s">
        <v>1498</v>
      </c>
      <c r="GN346" s="2" t="s">
        <v>1487</v>
      </c>
      <c r="GO346" s="92" t="s">
        <v>1384</v>
      </c>
      <c r="GP346" s="2" t="s">
        <v>1410</v>
      </c>
      <c r="GQ346" s="2" t="s">
        <v>1999</v>
      </c>
      <c r="GR346" s="115">
        <v>2294</v>
      </c>
      <c r="GS346" s="31">
        <f t="shared" si="479"/>
        <v>57</v>
      </c>
      <c r="GT346" s="31">
        <f t="shared" si="480"/>
        <v>118</v>
      </c>
      <c r="GU346" s="31">
        <f t="shared" si="481"/>
        <v>162</v>
      </c>
      <c r="GV346" s="31">
        <f t="shared" si="482"/>
        <v>3616</v>
      </c>
      <c r="GW346" s="31">
        <f t="shared" si="483"/>
        <v>1870</v>
      </c>
      <c r="GX346" s="31">
        <f t="shared" si="484"/>
        <v>3152</v>
      </c>
    </row>
    <row r="347" spans="1:208" ht="15.75" hidden="1" customHeight="1" x14ac:dyDescent="0.25">
      <c r="A347" s="22" t="s">
        <v>1117</v>
      </c>
      <c r="B347" s="2" t="s">
        <v>323</v>
      </c>
      <c r="C347" s="116" t="s">
        <v>328</v>
      </c>
      <c r="D347" s="35" t="s">
        <v>323</v>
      </c>
      <c r="E347" s="117">
        <v>5</v>
      </c>
      <c r="F347" s="117">
        <v>26</v>
      </c>
      <c r="G347" s="117">
        <v>4</v>
      </c>
      <c r="H347" s="117">
        <v>35</v>
      </c>
      <c r="I347" s="95">
        <v>1</v>
      </c>
      <c r="J347" s="118">
        <v>7</v>
      </c>
      <c r="K347" s="118">
        <v>21</v>
      </c>
      <c r="L347" s="118">
        <v>8</v>
      </c>
      <c r="M347" s="118">
        <v>36</v>
      </c>
      <c r="N347" s="119"/>
      <c r="O347" s="119">
        <v>11</v>
      </c>
      <c r="P347" s="120">
        <v>34</v>
      </c>
      <c r="Q347" s="120">
        <v>44</v>
      </c>
      <c r="R347" s="120">
        <v>26</v>
      </c>
      <c r="S347" s="70">
        <f t="shared" si="425"/>
        <v>0.20588235294117646</v>
      </c>
      <c r="T347" s="70">
        <f t="shared" si="426"/>
        <v>0.47727272727272729</v>
      </c>
      <c r="U347" s="70">
        <f t="shared" si="427"/>
        <v>0.34615384615384615</v>
      </c>
      <c r="V347" s="70">
        <f t="shared" si="428"/>
        <v>0.41428571428571431</v>
      </c>
      <c r="W347" s="70">
        <f t="shared" si="429"/>
        <v>0.30769230769230771</v>
      </c>
      <c r="X347" s="121">
        <v>51</v>
      </c>
      <c r="Y347" s="121">
        <v>34</v>
      </c>
      <c r="Z347" s="121">
        <v>44</v>
      </c>
      <c r="AA347" s="121">
        <v>26</v>
      </c>
      <c r="AB347" s="121">
        <v>11</v>
      </c>
      <c r="AC347" s="121">
        <v>9</v>
      </c>
      <c r="AD347" s="17">
        <v>1</v>
      </c>
      <c r="AE347" s="17">
        <v>2</v>
      </c>
      <c r="AF347" s="100">
        <v>2</v>
      </c>
      <c r="AG347" s="101">
        <v>13</v>
      </c>
      <c r="AH347" s="101">
        <v>18</v>
      </c>
      <c r="AI347" s="101">
        <v>8</v>
      </c>
      <c r="AJ347" s="101">
        <v>0</v>
      </c>
      <c r="AK347" s="101">
        <f t="shared" si="430"/>
        <v>39</v>
      </c>
      <c r="AL347" s="101">
        <f t="shared" si="431"/>
        <v>0</v>
      </c>
      <c r="AM347" s="101">
        <v>0</v>
      </c>
      <c r="AN347" s="102">
        <v>8</v>
      </c>
      <c r="AO347" s="103">
        <v>8</v>
      </c>
      <c r="AP347" s="74">
        <f t="shared" si="432"/>
        <v>0.38235294117647056</v>
      </c>
      <c r="AQ347" s="74">
        <f t="shared" si="433"/>
        <v>0.40909090909090912</v>
      </c>
      <c r="AR347" s="104">
        <f t="shared" si="434"/>
        <v>0.375</v>
      </c>
      <c r="AS347" s="104">
        <f t="shared" si="435"/>
        <v>0.37142857142857144</v>
      </c>
      <c r="AT347" s="104">
        <f t="shared" si="436"/>
        <v>0.30769230769230771</v>
      </c>
      <c r="AU347" s="105">
        <v>22</v>
      </c>
      <c r="AV347" s="105">
        <v>40</v>
      </c>
      <c r="AW347" s="105">
        <v>28</v>
      </c>
      <c r="AX347" s="100">
        <v>3</v>
      </c>
      <c r="AY347" s="106">
        <v>75</v>
      </c>
      <c r="AZ347" s="106">
        <v>21</v>
      </c>
      <c r="BA347" s="106">
        <v>28</v>
      </c>
      <c r="BB347" s="106">
        <v>26</v>
      </c>
      <c r="BC347" s="106">
        <v>0</v>
      </c>
      <c r="BD347" s="107">
        <v>2</v>
      </c>
      <c r="BE347" s="108">
        <v>5</v>
      </c>
      <c r="BF347" s="82">
        <f t="shared" si="437"/>
        <v>0.75</v>
      </c>
      <c r="BG347" s="82">
        <f t="shared" si="438"/>
        <v>0.7</v>
      </c>
      <c r="BH347" s="83">
        <f t="shared" si="439"/>
        <v>0.81111111111111112</v>
      </c>
      <c r="BI347" s="83">
        <f t="shared" si="440"/>
        <v>0.83870967741935487</v>
      </c>
      <c r="BJ347" s="83">
        <f t="shared" si="441"/>
        <v>1.0909090909090908</v>
      </c>
      <c r="BK347" s="2">
        <v>29</v>
      </c>
      <c r="BL347" s="2">
        <v>30</v>
      </c>
      <c r="BM347" s="2">
        <v>30</v>
      </c>
      <c r="BN347" s="2">
        <v>23</v>
      </c>
      <c r="BO347" s="2">
        <v>11</v>
      </c>
      <c r="BP347" s="2">
        <v>7</v>
      </c>
      <c r="BQ347" s="109">
        <v>1</v>
      </c>
      <c r="BR347" s="109">
        <v>4</v>
      </c>
      <c r="BS347" s="110">
        <v>2</v>
      </c>
      <c r="BT347" s="109">
        <v>21</v>
      </c>
      <c r="BU347" s="109">
        <v>38</v>
      </c>
      <c r="BV347" s="109">
        <v>28</v>
      </c>
      <c r="BW347" s="109">
        <v>0</v>
      </c>
      <c r="BX347" s="84">
        <f t="shared" si="445"/>
        <v>87</v>
      </c>
      <c r="BY347" s="111">
        <v>2</v>
      </c>
      <c r="BZ347" s="109">
        <v>8</v>
      </c>
      <c r="CA347" s="109">
        <v>0</v>
      </c>
      <c r="CB347" s="2">
        <v>9</v>
      </c>
      <c r="CC347" s="112">
        <f t="shared" si="446"/>
        <v>0.72413793103448276</v>
      </c>
      <c r="CD347" s="112">
        <f t="shared" si="447"/>
        <v>1.2666666666666666</v>
      </c>
      <c r="CE347" s="112">
        <f t="shared" si="448"/>
        <v>0.88764044943820219</v>
      </c>
      <c r="CF347" s="112">
        <f t="shared" si="449"/>
        <v>0.96666666666666667</v>
      </c>
      <c r="CG347" s="112">
        <f t="shared" si="450"/>
        <v>0.66666666666666663</v>
      </c>
      <c r="CH347" s="87">
        <f t="shared" si="451"/>
        <v>10</v>
      </c>
      <c r="CI347" s="31">
        <f t="shared" si="452"/>
        <v>4</v>
      </c>
      <c r="CJ347" s="31">
        <f t="shared" si="453"/>
        <v>0</v>
      </c>
      <c r="CK347" s="31">
        <f t="shared" si="454"/>
        <v>0</v>
      </c>
      <c r="CL347" s="31">
        <f t="shared" si="455"/>
        <v>0</v>
      </c>
      <c r="CM347" s="113">
        <f t="shared" si="456"/>
        <v>0</v>
      </c>
      <c r="CN347" s="31">
        <f t="shared" si="457"/>
        <v>0</v>
      </c>
      <c r="CO347" s="31">
        <f t="shared" si="458"/>
        <v>0</v>
      </c>
      <c r="CP347" s="31">
        <f t="shared" si="459"/>
        <v>0</v>
      </c>
      <c r="CQ347" s="31">
        <f t="shared" si="460"/>
        <v>0</v>
      </c>
      <c r="CU347" s="88">
        <f t="shared" si="444"/>
        <v>0</v>
      </c>
      <c r="DC347" s="88">
        <f t="shared" si="461"/>
        <v>0</v>
      </c>
      <c r="DH347" s="32">
        <v>1</v>
      </c>
      <c r="DI347" s="32">
        <v>4</v>
      </c>
      <c r="DJ347" s="32">
        <v>2</v>
      </c>
      <c r="DK347" s="88">
        <f t="shared" si="462"/>
        <v>87</v>
      </c>
      <c r="DL347" s="32">
        <v>21</v>
      </c>
      <c r="DM347" s="32">
        <v>38</v>
      </c>
      <c r="DN347" s="32">
        <v>28</v>
      </c>
      <c r="DO347" s="32">
        <v>0</v>
      </c>
      <c r="DS347" s="88">
        <f t="shared" si="463"/>
        <v>0</v>
      </c>
      <c r="EA347" s="88">
        <f t="shared" si="464"/>
        <v>0</v>
      </c>
      <c r="EI347" s="88">
        <f t="shared" si="465"/>
        <v>0</v>
      </c>
      <c r="EQ347" s="88">
        <f t="shared" si="466"/>
        <v>0</v>
      </c>
      <c r="EY347" s="88">
        <f t="shared" si="467"/>
        <v>0</v>
      </c>
      <c r="FG347" s="88">
        <f t="shared" si="468"/>
        <v>0</v>
      </c>
      <c r="FO347" s="88">
        <f t="shared" si="469"/>
        <v>0</v>
      </c>
      <c r="FW347" s="110">
        <f t="shared" si="470"/>
        <v>0</v>
      </c>
      <c r="GB347" s="110">
        <f t="shared" si="471"/>
        <v>0</v>
      </c>
      <c r="GC347" s="110">
        <f t="shared" si="472"/>
        <v>0</v>
      </c>
      <c r="GD347" s="110">
        <f t="shared" si="473"/>
        <v>0</v>
      </c>
      <c r="GE347" s="110">
        <f t="shared" si="474"/>
        <v>0</v>
      </c>
      <c r="GF347" s="110">
        <f t="shared" si="475"/>
        <v>0</v>
      </c>
      <c r="GG347" s="110">
        <f t="shared" si="476"/>
        <v>0</v>
      </c>
      <c r="GH347" s="110">
        <f t="shared" si="477"/>
        <v>0</v>
      </c>
      <c r="GI347" s="110">
        <f t="shared" si="478"/>
        <v>0</v>
      </c>
      <c r="GJ347" s="114">
        <f t="shared" si="442"/>
        <v>1.1666666666666665</v>
      </c>
      <c r="GK347" s="90">
        <f t="shared" si="443"/>
        <v>0.16</v>
      </c>
      <c r="GL347" s="92" t="s">
        <v>1387</v>
      </c>
      <c r="GM347" s="2" t="s">
        <v>1369</v>
      </c>
      <c r="GN347" s="2" t="s">
        <v>1369</v>
      </c>
      <c r="GO347" s="2" t="s">
        <v>1381</v>
      </c>
      <c r="GP347" s="92" t="s">
        <v>1989</v>
      </c>
      <c r="GQ347" s="2" t="s">
        <v>1708</v>
      </c>
      <c r="GR347" s="115">
        <v>32</v>
      </c>
      <c r="GS347" s="31">
        <f t="shared" si="479"/>
        <v>1</v>
      </c>
      <c r="GT347" s="31">
        <f t="shared" si="480"/>
        <v>2</v>
      </c>
      <c r="GU347" s="31">
        <f t="shared" si="481"/>
        <v>4</v>
      </c>
      <c r="GV347" s="31">
        <f t="shared" si="482"/>
        <v>87</v>
      </c>
      <c r="GW347" s="31">
        <f t="shared" si="483"/>
        <v>28</v>
      </c>
      <c r="GX347" s="31">
        <f t="shared" si="484"/>
        <v>66</v>
      </c>
    </row>
    <row r="348" spans="1:208" ht="15.75" hidden="1" customHeight="1" x14ac:dyDescent="0.25">
      <c r="A348" s="22" t="s">
        <v>1117</v>
      </c>
      <c r="B348" s="2" t="s">
        <v>323</v>
      </c>
      <c r="C348" s="116" t="s">
        <v>329</v>
      </c>
      <c r="D348" s="35" t="s">
        <v>323</v>
      </c>
      <c r="E348" s="117">
        <v>17</v>
      </c>
      <c r="F348" s="117">
        <v>43</v>
      </c>
      <c r="G348" s="117">
        <v>19</v>
      </c>
      <c r="H348" s="117">
        <v>79</v>
      </c>
      <c r="I348" s="95">
        <v>5</v>
      </c>
      <c r="J348" s="118">
        <v>18</v>
      </c>
      <c r="K348" s="118">
        <v>30</v>
      </c>
      <c r="L348" s="118">
        <v>23</v>
      </c>
      <c r="M348" s="118">
        <v>71</v>
      </c>
      <c r="N348" s="119"/>
      <c r="O348" s="119">
        <v>17</v>
      </c>
      <c r="P348" s="120">
        <v>77</v>
      </c>
      <c r="Q348" s="120">
        <v>93</v>
      </c>
      <c r="R348" s="120">
        <v>55</v>
      </c>
      <c r="S348" s="70">
        <f t="shared" si="425"/>
        <v>0.23376623376623376</v>
      </c>
      <c r="T348" s="70">
        <f t="shared" si="426"/>
        <v>0.32258064516129031</v>
      </c>
      <c r="U348" s="70">
        <f t="shared" si="427"/>
        <v>0.31555555555555553</v>
      </c>
      <c r="V348" s="70">
        <f t="shared" si="428"/>
        <v>0.35810810810810811</v>
      </c>
      <c r="W348" s="70">
        <f t="shared" si="429"/>
        <v>0.41818181818181815</v>
      </c>
      <c r="X348" s="121">
        <v>95</v>
      </c>
      <c r="Y348" s="121">
        <v>77</v>
      </c>
      <c r="Z348" s="121">
        <v>93</v>
      </c>
      <c r="AA348" s="121">
        <v>55</v>
      </c>
      <c r="AB348" s="121">
        <v>24</v>
      </c>
      <c r="AC348" s="121">
        <v>18</v>
      </c>
      <c r="AD348" s="17">
        <v>2</v>
      </c>
      <c r="AE348" s="17">
        <v>5</v>
      </c>
      <c r="AF348" s="100">
        <v>5</v>
      </c>
      <c r="AG348" s="101">
        <v>16</v>
      </c>
      <c r="AH348" s="101">
        <v>54</v>
      </c>
      <c r="AI348" s="101">
        <v>49</v>
      </c>
      <c r="AJ348" s="101">
        <v>0</v>
      </c>
      <c r="AK348" s="101">
        <f t="shared" si="430"/>
        <v>119</v>
      </c>
      <c r="AL348" s="101">
        <f t="shared" si="431"/>
        <v>7</v>
      </c>
      <c r="AM348" s="101">
        <v>7</v>
      </c>
      <c r="AN348" s="102">
        <v>2</v>
      </c>
      <c r="AO348" s="103">
        <v>10</v>
      </c>
      <c r="AP348" s="74">
        <f t="shared" si="432"/>
        <v>0.20779220779220781</v>
      </c>
      <c r="AQ348" s="74">
        <f t="shared" si="433"/>
        <v>0.58064516129032262</v>
      </c>
      <c r="AR348" s="104">
        <f t="shared" si="434"/>
        <v>0.49777777777777776</v>
      </c>
      <c r="AS348" s="104">
        <f t="shared" si="435"/>
        <v>0.64864864864864868</v>
      </c>
      <c r="AT348" s="104">
        <f t="shared" si="436"/>
        <v>0.76363636363636367</v>
      </c>
      <c r="AU348" s="105">
        <v>78</v>
      </c>
      <c r="AV348" s="105">
        <v>103</v>
      </c>
      <c r="AW348" s="105">
        <v>60</v>
      </c>
      <c r="AX348" s="100">
        <v>6</v>
      </c>
      <c r="AY348" s="106">
        <v>135</v>
      </c>
      <c r="AZ348" s="106">
        <v>17</v>
      </c>
      <c r="BA348" s="106">
        <v>58</v>
      </c>
      <c r="BB348" s="106">
        <v>59</v>
      </c>
      <c r="BC348" s="106">
        <v>1</v>
      </c>
      <c r="BD348" s="107">
        <v>2</v>
      </c>
      <c r="BE348" s="108">
        <v>7</v>
      </c>
      <c r="BF348" s="82">
        <f t="shared" si="437"/>
        <v>0.28333333333333333</v>
      </c>
      <c r="BG348" s="82">
        <f t="shared" si="438"/>
        <v>0.56310679611650483</v>
      </c>
      <c r="BH348" s="83">
        <f t="shared" si="439"/>
        <v>0.5477178423236515</v>
      </c>
      <c r="BI348" s="83">
        <f t="shared" si="440"/>
        <v>0.63535911602209949</v>
      </c>
      <c r="BJ348" s="83">
        <f t="shared" si="441"/>
        <v>0.73076923076923073</v>
      </c>
      <c r="BK348" s="2">
        <v>57</v>
      </c>
      <c r="BL348" s="2">
        <v>96</v>
      </c>
      <c r="BM348" s="2">
        <v>53</v>
      </c>
      <c r="BN348" s="2">
        <v>42</v>
      </c>
      <c r="BO348" s="2">
        <v>15</v>
      </c>
      <c r="BP348" s="2">
        <v>23</v>
      </c>
      <c r="BQ348" s="109">
        <v>1</v>
      </c>
      <c r="BR348" s="109">
        <v>6</v>
      </c>
      <c r="BS348" s="110">
        <v>3</v>
      </c>
      <c r="BT348" s="109">
        <v>53</v>
      </c>
      <c r="BU348" s="109">
        <v>60</v>
      </c>
      <c r="BV348" s="109">
        <v>75</v>
      </c>
      <c r="BW348" s="109">
        <v>1</v>
      </c>
      <c r="BX348" s="84">
        <f t="shared" si="445"/>
        <v>189</v>
      </c>
      <c r="BY348" s="111">
        <v>1</v>
      </c>
      <c r="BZ348" s="109">
        <v>8</v>
      </c>
      <c r="CA348" s="109">
        <v>1</v>
      </c>
      <c r="CB348" s="2">
        <v>8</v>
      </c>
      <c r="CC348" s="112">
        <f t="shared" si="446"/>
        <v>0.92982456140350878</v>
      </c>
      <c r="CD348" s="112">
        <f t="shared" si="447"/>
        <v>0.625</v>
      </c>
      <c r="CE348" s="112">
        <f t="shared" si="448"/>
        <v>0.87378640776699024</v>
      </c>
      <c r="CF348" s="112">
        <f t="shared" si="449"/>
        <v>0.8523489932885906</v>
      </c>
      <c r="CG348" s="112">
        <f t="shared" si="450"/>
        <v>1.2641509433962264</v>
      </c>
      <c r="CH348" s="87">
        <f t="shared" si="451"/>
        <v>-14</v>
      </c>
      <c r="CI348" s="31">
        <f t="shared" si="452"/>
        <v>-15</v>
      </c>
      <c r="CJ348" s="31">
        <f t="shared" si="453"/>
        <v>0</v>
      </c>
      <c r="CK348" s="31">
        <f t="shared" si="454"/>
        <v>0</v>
      </c>
      <c r="CL348" s="31">
        <f t="shared" si="455"/>
        <v>0</v>
      </c>
      <c r="CM348" s="113">
        <f t="shared" si="456"/>
        <v>0</v>
      </c>
      <c r="CN348" s="31">
        <f t="shared" si="457"/>
        <v>0</v>
      </c>
      <c r="CO348" s="31">
        <f t="shared" si="458"/>
        <v>0</v>
      </c>
      <c r="CP348" s="31">
        <f t="shared" si="459"/>
        <v>0</v>
      </c>
      <c r="CQ348" s="31">
        <f t="shared" si="460"/>
        <v>0</v>
      </c>
      <c r="CU348" s="88">
        <f t="shared" si="444"/>
        <v>0</v>
      </c>
      <c r="DC348" s="88">
        <f t="shared" si="461"/>
        <v>0</v>
      </c>
      <c r="DH348" s="32">
        <v>1</v>
      </c>
      <c r="DI348" s="32">
        <v>6</v>
      </c>
      <c r="DJ348" s="32">
        <v>3</v>
      </c>
      <c r="DK348" s="88">
        <f t="shared" si="462"/>
        <v>189</v>
      </c>
      <c r="DL348" s="32">
        <v>53</v>
      </c>
      <c r="DM348" s="32">
        <v>60</v>
      </c>
      <c r="DN348" s="32">
        <v>75</v>
      </c>
      <c r="DO348" s="32">
        <v>1</v>
      </c>
      <c r="DS348" s="88">
        <f t="shared" si="463"/>
        <v>0</v>
      </c>
      <c r="EA348" s="88">
        <f t="shared" si="464"/>
        <v>0</v>
      </c>
      <c r="EI348" s="88">
        <f t="shared" si="465"/>
        <v>0</v>
      </c>
      <c r="EQ348" s="88">
        <f t="shared" si="466"/>
        <v>0</v>
      </c>
      <c r="EY348" s="88">
        <f t="shared" si="467"/>
        <v>0</v>
      </c>
      <c r="FG348" s="88">
        <f t="shared" si="468"/>
        <v>0</v>
      </c>
      <c r="FO348" s="88">
        <f t="shared" si="469"/>
        <v>0</v>
      </c>
      <c r="FW348" s="110">
        <f t="shared" si="470"/>
        <v>0</v>
      </c>
      <c r="GB348" s="110">
        <f t="shared" si="471"/>
        <v>0</v>
      </c>
      <c r="GC348" s="110">
        <f t="shared" si="472"/>
        <v>0</v>
      </c>
      <c r="GD348" s="110">
        <f t="shared" si="473"/>
        <v>0</v>
      </c>
      <c r="GE348" s="110">
        <f t="shared" si="474"/>
        <v>0</v>
      </c>
      <c r="GF348" s="110">
        <f t="shared" si="475"/>
        <v>0</v>
      </c>
      <c r="GG348" s="110">
        <f t="shared" si="476"/>
        <v>0</v>
      </c>
      <c r="GH348" s="110">
        <f t="shared" si="477"/>
        <v>0</v>
      </c>
      <c r="GI348" s="110">
        <f t="shared" si="478"/>
        <v>0</v>
      </c>
      <c r="GJ348" s="114">
        <f t="shared" si="442"/>
        <v>2.0229696472518457</v>
      </c>
      <c r="GK348" s="90">
        <f t="shared" si="443"/>
        <v>0.4</v>
      </c>
      <c r="GL348" s="92" t="s">
        <v>1363</v>
      </c>
      <c r="GM348" s="92" t="s">
        <v>1600</v>
      </c>
      <c r="GN348" s="2" t="s">
        <v>1381</v>
      </c>
      <c r="GO348" s="92" t="s">
        <v>1400</v>
      </c>
      <c r="GP348" s="2" t="s">
        <v>1381</v>
      </c>
      <c r="GQ348" s="2" t="s">
        <v>1573</v>
      </c>
      <c r="GR348" s="115">
        <v>80</v>
      </c>
      <c r="GS348" s="31">
        <f t="shared" si="479"/>
        <v>1</v>
      </c>
      <c r="GT348" s="31">
        <f t="shared" si="480"/>
        <v>3</v>
      </c>
      <c r="GU348" s="31">
        <f t="shared" si="481"/>
        <v>6</v>
      </c>
      <c r="GV348" s="31">
        <f t="shared" si="482"/>
        <v>189</v>
      </c>
      <c r="GW348" s="31">
        <f t="shared" si="483"/>
        <v>76</v>
      </c>
      <c r="GX348" s="31">
        <f t="shared" si="484"/>
        <v>136</v>
      </c>
    </row>
    <row r="349" spans="1:208" ht="15.75" hidden="1" customHeight="1" x14ac:dyDescent="0.25">
      <c r="A349" s="22" t="s">
        <v>1117</v>
      </c>
      <c r="B349" s="2" t="s">
        <v>323</v>
      </c>
      <c r="C349" s="116" t="s">
        <v>330</v>
      </c>
      <c r="D349" s="35" t="s">
        <v>323</v>
      </c>
      <c r="E349" s="117">
        <v>13</v>
      </c>
      <c r="F349" s="117">
        <v>68</v>
      </c>
      <c r="G349" s="117">
        <v>70</v>
      </c>
      <c r="H349" s="117">
        <v>151</v>
      </c>
      <c r="I349" s="95">
        <v>9</v>
      </c>
      <c r="J349" s="118">
        <v>12</v>
      </c>
      <c r="K349" s="118">
        <v>67</v>
      </c>
      <c r="L349" s="118">
        <v>77</v>
      </c>
      <c r="M349" s="118">
        <v>156</v>
      </c>
      <c r="N349" s="119">
        <v>15</v>
      </c>
      <c r="O349" s="119">
        <v>18</v>
      </c>
      <c r="P349" s="120">
        <v>208</v>
      </c>
      <c r="Q349" s="120">
        <v>283</v>
      </c>
      <c r="R349" s="120">
        <v>201</v>
      </c>
      <c r="S349" s="70">
        <f t="shared" si="425"/>
        <v>5.7692307692307696E-2</v>
      </c>
      <c r="T349" s="70">
        <f t="shared" si="426"/>
        <v>0.23674911660777384</v>
      </c>
      <c r="U349" s="70">
        <f t="shared" si="427"/>
        <v>0.20375722543352601</v>
      </c>
      <c r="V349" s="70">
        <f t="shared" si="428"/>
        <v>0.26652892561983471</v>
      </c>
      <c r="W349" s="70">
        <f t="shared" si="429"/>
        <v>0.30845771144278605</v>
      </c>
      <c r="X349" s="121">
        <v>278</v>
      </c>
      <c r="Y349" s="121">
        <v>208</v>
      </c>
      <c r="Z349" s="121">
        <v>283</v>
      </c>
      <c r="AA349" s="121">
        <v>201</v>
      </c>
      <c r="AB349" s="121">
        <v>63</v>
      </c>
      <c r="AC349" s="121">
        <v>55</v>
      </c>
      <c r="AD349" s="17">
        <v>10</v>
      </c>
      <c r="AE349" s="17">
        <v>12</v>
      </c>
      <c r="AF349" s="100">
        <v>12</v>
      </c>
      <c r="AG349" s="101">
        <v>15</v>
      </c>
      <c r="AH349" s="101">
        <v>63</v>
      </c>
      <c r="AI349" s="101">
        <v>77</v>
      </c>
      <c r="AJ349" s="101">
        <v>2</v>
      </c>
      <c r="AK349" s="101">
        <f t="shared" si="430"/>
        <v>157</v>
      </c>
      <c r="AL349" s="101">
        <f t="shared" si="431"/>
        <v>17</v>
      </c>
      <c r="AM349" s="101">
        <v>19</v>
      </c>
      <c r="AN349" s="102">
        <v>13</v>
      </c>
      <c r="AO349" s="103">
        <v>34</v>
      </c>
      <c r="AP349" s="74">
        <f t="shared" si="432"/>
        <v>7.2115384615384609E-2</v>
      </c>
      <c r="AQ349" s="74">
        <f t="shared" si="433"/>
        <v>0.22261484098939929</v>
      </c>
      <c r="AR349" s="104">
        <f t="shared" si="434"/>
        <v>0.19942196531791909</v>
      </c>
      <c r="AS349" s="104">
        <f t="shared" si="435"/>
        <v>0.25413223140495866</v>
      </c>
      <c r="AT349" s="104">
        <f t="shared" si="436"/>
        <v>0.29850746268656714</v>
      </c>
      <c r="AU349" s="105">
        <v>200</v>
      </c>
      <c r="AV349" s="105">
        <v>267</v>
      </c>
      <c r="AW349" s="105">
        <v>201</v>
      </c>
      <c r="AX349" s="100">
        <v>13</v>
      </c>
      <c r="AY349" s="106">
        <v>297</v>
      </c>
      <c r="AZ349" s="106">
        <v>7</v>
      </c>
      <c r="BA349" s="106">
        <v>96</v>
      </c>
      <c r="BB349" s="106">
        <v>190</v>
      </c>
      <c r="BC349" s="106">
        <v>4</v>
      </c>
      <c r="BD349" s="107">
        <v>28</v>
      </c>
      <c r="BE349" s="108">
        <v>17</v>
      </c>
      <c r="BF349" s="82">
        <f t="shared" si="437"/>
        <v>3.482587064676617E-2</v>
      </c>
      <c r="BG349" s="82">
        <f t="shared" si="438"/>
        <v>0.3595505617977528</v>
      </c>
      <c r="BH349" s="83">
        <f t="shared" si="439"/>
        <v>0.3967065868263473</v>
      </c>
      <c r="BI349" s="83">
        <f t="shared" si="440"/>
        <v>0.55246252676659524</v>
      </c>
      <c r="BJ349" s="83">
        <f t="shared" si="441"/>
        <v>0.81</v>
      </c>
      <c r="BK349" s="2">
        <v>196</v>
      </c>
      <c r="BL349" s="2">
        <v>252</v>
      </c>
      <c r="BM349" s="2">
        <v>177</v>
      </c>
      <c r="BN349" s="2">
        <v>137</v>
      </c>
      <c r="BO349" s="2">
        <v>57</v>
      </c>
      <c r="BP349" s="2">
        <v>51</v>
      </c>
      <c r="BQ349" s="109">
        <v>12</v>
      </c>
      <c r="BR349" s="109">
        <v>16</v>
      </c>
      <c r="BS349" s="110">
        <v>17</v>
      </c>
      <c r="BT349" s="109">
        <v>4</v>
      </c>
      <c r="BU349" s="109">
        <v>110</v>
      </c>
      <c r="BV349" s="109">
        <v>157</v>
      </c>
      <c r="BW349" s="109">
        <v>1</v>
      </c>
      <c r="BX349" s="84">
        <f t="shared" si="445"/>
        <v>272</v>
      </c>
      <c r="BY349" s="111">
        <v>17</v>
      </c>
      <c r="BZ349" s="109">
        <v>17</v>
      </c>
      <c r="CA349" s="109">
        <v>1</v>
      </c>
      <c r="CB349" s="2">
        <v>30</v>
      </c>
      <c r="CC349" s="112">
        <f t="shared" si="446"/>
        <v>2.0408163265306121E-2</v>
      </c>
      <c r="CD349" s="112">
        <f t="shared" si="447"/>
        <v>0.43650793650793651</v>
      </c>
      <c r="CE349" s="112">
        <f t="shared" si="448"/>
        <v>0.40639999999999998</v>
      </c>
      <c r="CF349" s="112">
        <f t="shared" si="449"/>
        <v>0.58275058275058278</v>
      </c>
      <c r="CG349" s="112">
        <f t="shared" si="450"/>
        <v>0.79096045197740117</v>
      </c>
      <c r="CH349" s="87">
        <f t="shared" si="451"/>
        <v>37</v>
      </c>
      <c r="CI349" s="31">
        <f t="shared" si="452"/>
        <v>47</v>
      </c>
      <c r="CJ349" s="31">
        <f t="shared" si="453"/>
        <v>0</v>
      </c>
      <c r="CK349" s="31">
        <f t="shared" si="454"/>
        <v>0</v>
      </c>
      <c r="CL349" s="31">
        <f t="shared" si="455"/>
        <v>0</v>
      </c>
      <c r="CM349" s="113">
        <f t="shared" si="456"/>
        <v>0</v>
      </c>
      <c r="CN349" s="31">
        <f t="shared" si="457"/>
        <v>0</v>
      </c>
      <c r="CO349" s="31">
        <f t="shared" si="458"/>
        <v>0</v>
      </c>
      <c r="CP349" s="31">
        <f t="shared" si="459"/>
        <v>0</v>
      </c>
      <c r="CQ349" s="31">
        <f t="shared" si="460"/>
        <v>0</v>
      </c>
      <c r="CU349" s="88">
        <f t="shared" si="444"/>
        <v>0</v>
      </c>
      <c r="DC349" s="88">
        <f t="shared" si="461"/>
        <v>0</v>
      </c>
      <c r="DH349" s="32">
        <v>1</v>
      </c>
      <c r="DI349" s="32">
        <v>3</v>
      </c>
      <c r="DJ349" s="32">
        <v>3</v>
      </c>
      <c r="DK349" s="88">
        <f t="shared" si="462"/>
        <v>75</v>
      </c>
      <c r="DL349" s="32">
        <v>3</v>
      </c>
      <c r="DM349" s="32">
        <v>26</v>
      </c>
      <c r="DN349" s="32">
        <v>46</v>
      </c>
      <c r="DO349" s="32">
        <v>0</v>
      </c>
      <c r="DP349" s="32">
        <v>8</v>
      </c>
      <c r="DQ349" s="32">
        <v>10</v>
      </c>
      <c r="DR349" s="32">
        <v>8</v>
      </c>
      <c r="DS349" s="88">
        <f t="shared" si="463"/>
        <v>173</v>
      </c>
      <c r="DT349" s="32">
        <v>1</v>
      </c>
      <c r="DU349" s="32">
        <v>64</v>
      </c>
      <c r="DV349" s="32">
        <v>107</v>
      </c>
      <c r="DW349" s="32">
        <v>1</v>
      </c>
      <c r="EA349" s="88">
        <f t="shared" si="464"/>
        <v>0</v>
      </c>
      <c r="EI349" s="88">
        <f t="shared" si="465"/>
        <v>0</v>
      </c>
      <c r="EQ349" s="88">
        <f t="shared" si="466"/>
        <v>0</v>
      </c>
      <c r="EV349" s="32">
        <v>3</v>
      </c>
      <c r="EW349" s="32">
        <v>3</v>
      </c>
      <c r="EX349" s="32">
        <v>6</v>
      </c>
      <c r="EY349" s="88">
        <f t="shared" si="467"/>
        <v>24</v>
      </c>
      <c r="EZ349" s="32">
        <v>0</v>
      </c>
      <c r="FA349" s="32">
        <v>20</v>
      </c>
      <c r="FB349" s="32">
        <v>4</v>
      </c>
      <c r="FC349" s="32">
        <v>0</v>
      </c>
      <c r="FG349" s="88">
        <f t="shared" si="468"/>
        <v>0</v>
      </c>
      <c r="FO349" s="88">
        <f t="shared" si="469"/>
        <v>0</v>
      </c>
      <c r="FW349" s="110">
        <f t="shared" si="470"/>
        <v>0</v>
      </c>
      <c r="GB349" s="110">
        <f t="shared" si="471"/>
        <v>3</v>
      </c>
      <c r="GC349" s="110">
        <f t="shared" si="472"/>
        <v>3</v>
      </c>
      <c r="GD349" s="110">
        <f t="shared" si="473"/>
        <v>6</v>
      </c>
      <c r="GE349" s="110">
        <f t="shared" si="474"/>
        <v>24</v>
      </c>
      <c r="GF349" s="110">
        <f t="shared" si="475"/>
        <v>0</v>
      </c>
      <c r="GG349" s="110">
        <f t="shared" si="476"/>
        <v>20</v>
      </c>
      <c r="GH349" s="110">
        <f t="shared" si="477"/>
        <v>4</v>
      </c>
      <c r="GI349" s="110">
        <f t="shared" si="478"/>
        <v>0</v>
      </c>
      <c r="GJ349" s="114">
        <f t="shared" si="442"/>
        <v>1.5642427556041556</v>
      </c>
      <c r="GK349" s="90">
        <f t="shared" si="443"/>
        <v>-8.4175084175084181E-2</v>
      </c>
      <c r="GL349" s="2" t="s">
        <v>2240</v>
      </c>
      <c r="GM349" s="92" t="s">
        <v>2202</v>
      </c>
      <c r="GN349" s="2" t="s">
        <v>2033</v>
      </c>
      <c r="GO349" s="92" t="s">
        <v>1986</v>
      </c>
      <c r="GP349" s="92" t="s">
        <v>1708</v>
      </c>
      <c r="GQ349" s="2" t="s">
        <v>1930</v>
      </c>
      <c r="GR349" s="115">
        <v>256</v>
      </c>
      <c r="GS349" s="31">
        <f t="shared" si="479"/>
        <v>9</v>
      </c>
      <c r="GT349" s="31">
        <f t="shared" si="480"/>
        <v>11</v>
      </c>
      <c r="GU349" s="31">
        <f t="shared" si="481"/>
        <v>13</v>
      </c>
      <c r="GV349" s="31">
        <f t="shared" si="482"/>
        <v>248</v>
      </c>
      <c r="GW349" s="31">
        <f t="shared" si="483"/>
        <v>154</v>
      </c>
      <c r="GX349" s="31">
        <f t="shared" si="484"/>
        <v>244</v>
      </c>
    </row>
    <row r="350" spans="1:208" ht="15.75" hidden="1" customHeight="1" x14ac:dyDescent="0.25">
      <c r="A350" s="22" t="s">
        <v>1117</v>
      </c>
      <c r="B350" s="2" t="s">
        <v>323</v>
      </c>
      <c r="C350" s="116" t="s">
        <v>331</v>
      </c>
      <c r="D350" s="35" t="s">
        <v>323</v>
      </c>
      <c r="E350" s="117">
        <v>10</v>
      </c>
      <c r="F350" s="117">
        <v>56</v>
      </c>
      <c r="G350" s="117">
        <v>71</v>
      </c>
      <c r="H350" s="117">
        <v>137</v>
      </c>
      <c r="I350" s="95">
        <v>10</v>
      </c>
      <c r="J350" s="118">
        <v>11</v>
      </c>
      <c r="K350" s="118">
        <v>61</v>
      </c>
      <c r="L350" s="118">
        <v>78</v>
      </c>
      <c r="M350" s="118">
        <v>150</v>
      </c>
      <c r="N350" s="119">
        <v>17</v>
      </c>
      <c r="O350" s="119">
        <v>11</v>
      </c>
      <c r="P350" s="120">
        <v>120</v>
      </c>
      <c r="Q350" s="120">
        <v>147</v>
      </c>
      <c r="R350" s="120">
        <v>94</v>
      </c>
      <c r="S350" s="70">
        <f t="shared" si="425"/>
        <v>9.166666666666666E-2</v>
      </c>
      <c r="T350" s="70">
        <f t="shared" si="426"/>
        <v>0.41496598639455784</v>
      </c>
      <c r="U350" s="70">
        <f t="shared" si="427"/>
        <v>0.36842105263157893</v>
      </c>
      <c r="V350" s="70">
        <f t="shared" si="428"/>
        <v>0.50622406639004147</v>
      </c>
      <c r="W350" s="70">
        <f t="shared" si="429"/>
        <v>0.64893617021276595</v>
      </c>
      <c r="X350" s="121">
        <v>152</v>
      </c>
      <c r="Y350" s="121">
        <v>120</v>
      </c>
      <c r="Z350" s="121">
        <v>147</v>
      </c>
      <c r="AA350" s="121">
        <v>94</v>
      </c>
      <c r="AB350" s="121">
        <v>32</v>
      </c>
      <c r="AC350" s="121">
        <v>25</v>
      </c>
      <c r="AD350" s="17">
        <v>8</v>
      </c>
      <c r="AE350" s="17">
        <v>10</v>
      </c>
      <c r="AF350" s="100">
        <v>10</v>
      </c>
      <c r="AG350" s="101">
        <v>17</v>
      </c>
      <c r="AH350" s="101">
        <v>72</v>
      </c>
      <c r="AI350" s="101">
        <v>82</v>
      </c>
      <c r="AJ350" s="101">
        <v>0</v>
      </c>
      <c r="AK350" s="101">
        <f t="shared" si="430"/>
        <v>171</v>
      </c>
      <c r="AL350" s="101">
        <f t="shared" si="431"/>
        <v>15</v>
      </c>
      <c r="AM350" s="101">
        <v>15</v>
      </c>
      <c r="AN350" s="102">
        <v>4</v>
      </c>
      <c r="AO350" s="103">
        <v>12</v>
      </c>
      <c r="AP350" s="74">
        <f t="shared" si="432"/>
        <v>0.14166666666666666</v>
      </c>
      <c r="AQ350" s="74">
        <f t="shared" si="433"/>
        <v>0.48979591836734693</v>
      </c>
      <c r="AR350" s="104">
        <f t="shared" si="434"/>
        <v>0.43213296398891965</v>
      </c>
      <c r="AS350" s="104">
        <f t="shared" si="435"/>
        <v>0.57676348547717837</v>
      </c>
      <c r="AT350" s="104">
        <f t="shared" si="436"/>
        <v>0.71276595744680848</v>
      </c>
      <c r="AU350" s="105">
        <v>139</v>
      </c>
      <c r="AV350" s="105">
        <v>195</v>
      </c>
      <c r="AW350" s="105">
        <v>120</v>
      </c>
      <c r="AX350" s="100">
        <v>11</v>
      </c>
      <c r="AY350" s="106">
        <v>238</v>
      </c>
      <c r="AZ350" s="106">
        <v>16</v>
      </c>
      <c r="BA350" s="106">
        <v>96</v>
      </c>
      <c r="BB350" s="106">
        <v>122</v>
      </c>
      <c r="BC350" s="106">
        <v>4</v>
      </c>
      <c r="BD350" s="107">
        <v>23</v>
      </c>
      <c r="BE350" s="108">
        <v>12</v>
      </c>
      <c r="BF350" s="82">
        <f t="shared" si="437"/>
        <v>0.13333333333333333</v>
      </c>
      <c r="BG350" s="82">
        <f t="shared" si="438"/>
        <v>0.49230769230769234</v>
      </c>
      <c r="BH350" s="83">
        <f t="shared" si="439"/>
        <v>0.46475770925110133</v>
      </c>
      <c r="BI350" s="83">
        <f t="shared" si="440"/>
        <v>0.58383233532934131</v>
      </c>
      <c r="BJ350" s="83">
        <f t="shared" si="441"/>
        <v>0.71223021582733814</v>
      </c>
      <c r="BK350" s="2">
        <v>144</v>
      </c>
      <c r="BL350" s="2">
        <v>231</v>
      </c>
      <c r="BM350" s="2">
        <v>135</v>
      </c>
      <c r="BN350" s="2">
        <v>92</v>
      </c>
      <c r="BO350" s="2">
        <v>42</v>
      </c>
      <c r="BP350" s="2">
        <v>42</v>
      </c>
      <c r="BQ350" s="109">
        <v>8</v>
      </c>
      <c r="BR350" s="109">
        <v>12</v>
      </c>
      <c r="BS350" s="110">
        <v>12</v>
      </c>
      <c r="BT350" s="109">
        <v>36</v>
      </c>
      <c r="BU350" s="109">
        <v>88</v>
      </c>
      <c r="BV350" s="109">
        <v>143</v>
      </c>
      <c r="BW350" s="109">
        <v>3</v>
      </c>
      <c r="BX350" s="84">
        <f t="shared" si="445"/>
        <v>270</v>
      </c>
      <c r="BY350" s="111">
        <v>6</v>
      </c>
      <c r="BZ350" s="109">
        <v>22</v>
      </c>
      <c r="CA350" s="109">
        <v>3</v>
      </c>
      <c r="CB350" s="2">
        <v>16</v>
      </c>
      <c r="CC350" s="112">
        <f t="shared" si="446"/>
        <v>0.25</v>
      </c>
      <c r="CD350" s="112">
        <f t="shared" si="447"/>
        <v>0.38095238095238093</v>
      </c>
      <c r="CE350" s="112">
        <f t="shared" si="448"/>
        <v>0.48039215686274511</v>
      </c>
      <c r="CF350" s="112">
        <f t="shared" si="449"/>
        <v>0.57103825136612019</v>
      </c>
      <c r="CG350" s="112">
        <f t="shared" si="450"/>
        <v>0.89629629629629626</v>
      </c>
      <c r="CH350" s="87">
        <f t="shared" si="451"/>
        <v>14</v>
      </c>
      <c r="CI350" s="31">
        <f t="shared" si="452"/>
        <v>18</v>
      </c>
      <c r="CJ350" s="31">
        <f t="shared" si="453"/>
        <v>1</v>
      </c>
      <c r="CK350" s="31">
        <f t="shared" si="454"/>
        <v>1</v>
      </c>
      <c r="CL350" s="31">
        <f t="shared" si="455"/>
        <v>1</v>
      </c>
      <c r="CM350" s="113">
        <f t="shared" si="456"/>
        <v>9</v>
      </c>
      <c r="CN350" s="31">
        <f t="shared" si="457"/>
        <v>3</v>
      </c>
      <c r="CO350" s="31">
        <f t="shared" si="458"/>
        <v>1</v>
      </c>
      <c r="CP350" s="31">
        <f t="shared" si="459"/>
        <v>5</v>
      </c>
      <c r="CQ350" s="31">
        <f t="shared" si="460"/>
        <v>0</v>
      </c>
      <c r="CU350" s="88">
        <f t="shared" si="444"/>
        <v>0</v>
      </c>
      <c r="CZ350" s="32">
        <v>1</v>
      </c>
      <c r="DA350" s="32">
        <v>1</v>
      </c>
      <c r="DB350" s="32">
        <v>1</v>
      </c>
      <c r="DC350" s="88">
        <f t="shared" si="461"/>
        <v>9</v>
      </c>
      <c r="DD350" s="32">
        <v>3</v>
      </c>
      <c r="DE350" s="32">
        <v>1</v>
      </c>
      <c r="DF350" s="32">
        <v>5</v>
      </c>
      <c r="DG350" s="32">
        <v>0</v>
      </c>
      <c r="DH350" s="32">
        <v>1</v>
      </c>
      <c r="DI350" s="32">
        <v>3</v>
      </c>
      <c r="DJ350" s="32">
        <v>4</v>
      </c>
      <c r="DK350" s="88">
        <f t="shared" si="462"/>
        <v>89</v>
      </c>
      <c r="DL350" s="32">
        <v>28</v>
      </c>
      <c r="DM350" s="32">
        <v>19</v>
      </c>
      <c r="DN350" s="32">
        <v>41</v>
      </c>
      <c r="DO350" s="32">
        <v>1</v>
      </c>
      <c r="DP350" s="32">
        <v>6</v>
      </c>
      <c r="DQ350" s="32">
        <v>8</v>
      </c>
      <c r="DR350" s="32">
        <v>7</v>
      </c>
      <c r="DS350" s="88">
        <f t="shared" si="463"/>
        <v>172</v>
      </c>
      <c r="DT350" s="32">
        <v>5</v>
      </c>
      <c r="DU350" s="32">
        <v>68</v>
      </c>
      <c r="DV350" s="32">
        <v>97</v>
      </c>
      <c r="DW350" s="32">
        <v>2</v>
      </c>
      <c r="EA350" s="88">
        <f t="shared" si="464"/>
        <v>0</v>
      </c>
      <c r="EI350" s="88">
        <f t="shared" si="465"/>
        <v>0</v>
      </c>
      <c r="EQ350" s="88">
        <f t="shared" si="466"/>
        <v>0</v>
      </c>
      <c r="EY350" s="88">
        <f t="shared" si="467"/>
        <v>0</v>
      </c>
      <c r="FG350" s="88">
        <f t="shared" si="468"/>
        <v>0</v>
      </c>
      <c r="FO350" s="88">
        <f t="shared" si="469"/>
        <v>0</v>
      </c>
      <c r="FW350" s="110">
        <f t="shared" si="470"/>
        <v>0</v>
      </c>
      <c r="GB350" s="110">
        <f t="shared" si="471"/>
        <v>0</v>
      </c>
      <c r="GC350" s="110">
        <f t="shared" si="472"/>
        <v>0</v>
      </c>
      <c r="GD350" s="110">
        <f t="shared" si="473"/>
        <v>0</v>
      </c>
      <c r="GE350" s="110">
        <f t="shared" si="474"/>
        <v>0</v>
      </c>
      <c r="GF350" s="110">
        <f t="shared" si="475"/>
        <v>0</v>
      </c>
      <c r="GG350" s="110">
        <f t="shared" si="476"/>
        <v>0</v>
      </c>
      <c r="GH350" s="110">
        <f t="shared" si="477"/>
        <v>0</v>
      </c>
      <c r="GI350" s="110">
        <f t="shared" si="478"/>
        <v>0</v>
      </c>
      <c r="GJ350" s="114">
        <f t="shared" si="442"/>
        <v>0.38117789921068607</v>
      </c>
      <c r="GK350" s="90">
        <f t="shared" si="443"/>
        <v>0.13445378151260504</v>
      </c>
      <c r="GL350" s="92" t="s">
        <v>1841</v>
      </c>
      <c r="GM350" s="2" t="s">
        <v>2123</v>
      </c>
      <c r="GN350" s="2" t="s">
        <v>1810</v>
      </c>
      <c r="GO350" s="92" t="s">
        <v>2230</v>
      </c>
      <c r="GP350" s="92" t="s">
        <v>1367</v>
      </c>
      <c r="GQ350" s="2" t="s">
        <v>1882</v>
      </c>
      <c r="GR350" s="115">
        <v>230</v>
      </c>
      <c r="GS350" s="31">
        <f t="shared" si="479"/>
        <v>7</v>
      </c>
      <c r="GT350" s="31">
        <f t="shared" si="480"/>
        <v>11</v>
      </c>
      <c r="GU350" s="31">
        <f t="shared" si="481"/>
        <v>11</v>
      </c>
      <c r="GV350" s="31">
        <f t="shared" si="482"/>
        <v>261</v>
      </c>
      <c r="GW350" s="31">
        <f t="shared" si="483"/>
        <v>141</v>
      </c>
      <c r="GX350" s="31">
        <f t="shared" si="484"/>
        <v>228</v>
      </c>
    </row>
    <row r="351" spans="1:208" ht="15.75" hidden="1" customHeight="1" x14ac:dyDescent="0.25">
      <c r="A351" s="22" t="s">
        <v>1117</v>
      </c>
      <c r="B351" s="2" t="s">
        <v>332</v>
      </c>
      <c r="C351" s="116" t="s">
        <v>333</v>
      </c>
      <c r="D351" s="35" t="s">
        <v>332</v>
      </c>
      <c r="E351" s="117">
        <v>65</v>
      </c>
      <c r="F351" s="117">
        <v>169</v>
      </c>
      <c r="G351" s="117">
        <v>182</v>
      </c>
      <c r="H351" s="117">
        <v>416</v>
      </c>
      <c r="I351" s="95">
        <v>28</v>
      </c>
      <c r="J351" s="118">
        <v>36</v>
      </c>
      <c r="K351" s="118">
        <v>174</v>
      </c>
      <c r="L351" s="118">
        <v>175</v>
      </c>
      <c r="M351" s="118">
        <v>385</v>
      </c>
      <c r="N351" s="119">
        <v>15</v>
      </c>
      <c r="O351" s="119">
        <v>49</v>
      </c>
      <c r="P351" s="120">
        <v>312</v>
      </c>
      <c r="Q351" s="120">
        <v>457</v>
      </c>
      <c r="R351" s="120">
        <v>359</v>
      </c>
      <c r="S351" s="70">
        <f t="shared" si="425"/>
        <v>0.11538461538461539</v>
      </c>
      <c r="T351" s="70">
        <f t="shared" si="426"/>
        <v>0.38074398249452956</v>
      </c>
      <c r="U351" s="70">
        <f t="shared" si="427"/>
        <v>0.32801418439716312</v>
      </c>
      <c r="V351" s="70">
        <f t="shared" si="428"/>
        <v>0.40931372549019607</v>
      </c>
      <c r="W351" s="70">
        <f t="shared" si="429"/>
        <v>0.44568245125348188</v>
      </c>
      <c r="X351" s="121">
        <v>434</v>
      </c>
      <c r="Y351" s="121">
        <v>312</v>
      </c>
      <c r="Z351" s="121">
        <v>457</v>
      </c>
      <c r="AA351" s="121">
        <v>359</v>
      </c>
      <c r="AB351" s="121">
        <v>118</v>
      </c>
      <c r="AC351" s="121">
        <v>84</v>
      </c>
      <c r="AD351" s="17">
        <v>24</v>
      </c>
      <c r="AE351" s="17">
        <v>31</v>
      </c>
      <c r="AF351" s="100">
        <v>29</v>
      </c>
      <c r="AG351" s="101">
        <v>33</v>
      </c>
      <c r="AH351" s="101">
        <v>170</v>
      </c>
      <c r="AI351" s="101">
        <v>219</v>
      </c>
      <c r="AJ351" s="101">
        <v>5</v>
      </c>
      <c r="AK351" s="101">
        <f t="shared" si="430"/>
        <v>427</v>
      </c>
      <c r="AL351" s="101">
        <f t="shared" si="431"/>
        <v>34</v>
      </c>
      <c r="AM351" s="101">
        <v>39</v>
      </c>
      <c r="AN351" s="102">
        <v>43</v>
      </c>
      <c r="AO351" s="103">
        <v>77</v>
      </c>
      <c r="AP351" s="74">
        <f t="shared" si="432"/>
        <v>0.10576923076923077</v>
      </c>
      <c r="AQ351" s="74">
        <f t="shared" si="433"/>
        <v>0.37199124726477023</v>
      </c>
      <c r="AR351" s="104">
        <f t="shared" si="434"/>
        <v>0.34397163120567376</v>
      </c>
      <c r="AS351" s="104">
        <f t="shared" si="435"/>
        <v>0.43504901960784315</v>
      </c>
      <c r="AT351" s="104">
        <f t="shared" si="436"/>
        <v>0.51532033426183843</v>
      </c>
      <c r="AU351" s="105">
        <v>315</v>
      </c>
      <c r="AV351" s="105">
        <v>406</v>
      </c>
      <c r="AW351" s="105">
        <v>333</v>
      </c>
      <c r="AX351" s="100">
        <v>27</v>
      </c>
      <c r="AY351" s="106">
        <v>385</v>
      </c>
      <c r="AZ351" s="106">
        <v>39</v>
      </c>
      <c r="BA351" s="106">
        <v>146</v>
      </c>
      <c r="BB351" s="106">
        <v>196</v>
      </c>
      <c r="BC351" s="106">
        <v>4</v>
      </c>
      <c r="BD351" s="107">
        <v>36</v>
      </c>
      <c r="BE351" s="108">
        <v>39</v>
      </c>
      <c r="BF351" s="82">
        <f t="shared" si="437"/>
        <v>0.11711711711711711</v>
      </c>
      <c r="BG351" s="82">
        <f t="shared" si="438"/>
        <v>0.35960591133004927</v>
      </c>
      <c r="BH351" s="83">
        <f t="shared" si="439"/>
        <v>0.32732447817836813</v>
      </c>
      <c r="BI351" s="83">
        <f t="shared" si="440"/>
        <v>0.42441054091539526</v>
      </c>
      <c r="BJ351" s="83">
        <f t="shared" si="441"/>
        <v>0.50793650793650791</v>
      </c>
      <c r="BK351" s="2">
        <v>319</v>
      </c>
      <c r="BL351" s="2">
        <v>464</v>
      </c>
      <c r="BM351" s="2">
        <v>352</v>
      </c>
      <c r="BN351" s="2">
        <v>232</v>
      </c>
      <c r="BO351" s="2">
        <v>88</v>
      </c>
      <c r="BP351" s="2">
        <v>106</v>
      </c>
      <c r="BQ351" s="109">
        <v>23</v>
      </c>
      <c r="BR351" s="109">
        <v>31</v>
      </c>
      <c r="BS351" s="110">
        <v>38</v>
      </c>
      <c r="BT351" s="109">
        <v>31</v>
      </c>
      <c r="BU351" s="109">
        <v>169</v>
      </c>
      <c r="BV351" s="109">
        <v>244</v>
      </c>
      <c r="BW351" s="109">
        <v>3</v>
      </c>
      <c r="BX351" s="84">
        <f t="shared" si="445"/>
        <v>447</v>
      </c>
      <c r="BY351" s="111">
        <v>23</v>
      </c>
      <c r="BZ351" s="109">
        <v>31</v>
      </c>
      <c r="CA351" s="109">
        <v>4</v>
      </c>
      <c r="CB351" s="2">
        <v>52</v>
      </c>
      <c r="CC351" s="112">
        <f t="shared" si="446"/>
        <v>9.7178683385579931E-2</v>
      </c>
      <c r="CD351" s="112">
        <f t="shared" si="447"/>
        <v>0.36422413793103448</v>
      </c>
      <c r="CE351" s="112">
        <f t="shared" si="448"/>
        <v>0.36387665198237884</v>
      </c>
      <c r="CF351" s="112">
        <f t="shared" si="449"/>
        <v>0.46813725490196079</v>
      </c>
      <c r="CG351" s="112">
        <f t="shared" si="450"/>
        <v>0.60511363636363635</v>
      </c>
      <c r="CH351" s="87">
        <f t="shared" si="451"/>
        <v>139</v>
      </c>
      <c r="CI351" s="31">
        <f t="shared" si="452"/>
        <v>144</v>
      </c>
      <c r="CJ351" s="31">
        <f t="shared" si="453"/>
        <v>0</v>
      </c>
      <c r="CK351" s="31">
        <f t="shared" si="454"/>
        <v>0</v>
      </c>
      <c r="CL351" s="31">
        <f t="shared" si="455"/>
        <v>0</v>
      </c>
      <c r="CM351" s="113">
        <f t="shared" si="456"/>
        <v>0</v>
      </c>
      <c r="CN351" s="31">
        <f t="shared" si="457"/>
        <v>0</v>
      </c>
      <c r="CO351" s="31">
        <f t="shared" si="458"/>
        <v>0</v>
      </c>
      <c r="CP351" s="31">
        <f t="shared" si="459"/>
        <v>0</v>
      </c>
      <c r="CQ351" s="31">
        <f t="shared" si="460"/>
        <v>0</v>
      </c>
      <c r="CU351" s="88">
        <f t="shared" si="444"/>
        <v>0</v>
      </c>
      <c r="DC351" s="88">
        <f t="shared" si="461"/>
        <v>0</v>
      </c>
      <c r="DH351" s="32">
        <v>1</v>
      </c>
      <c r="DI351" s="32">
        <v>4</v>
      </c>
      <c r="DJ351" s="32">
        <v>4</v>
      </c>
      <c r="DK351" s="88">
        <f t="shared" si="462"/>
        <v>65</v>
      </c>
      <c r="DL351" s="32">
        <v>6</v>
      </c>
      <c r="DM351" s="32">
        <v>26</v>
      </c>
      <c r="DN351" s="32">
        <v>33</v>
      </c>
      <c r="DO351" s="32">
        <v>0</v>
      </c>
      <c r="DP351" s="32">
        <v>21</v>
      </c>
      <c r="DQ351" s="32">
        <v>24</v>
      </c>
      <c r="DR351" s="32">
        <v>25</v>
      </c>
      <c r="DS351" s="88">
        <f t="shared" si="463"/>
        <v>356</v>
      </c>
      <c r="DT351" s="32">
        <v>25</v>
      </c>
      <c r="DU351" s="32">
        <v>129</v>
      </c>
      <c r="DV351" s="32">
        <v>199</v>
      </c>
      <c r="DW351" s="32">
        <v>3</v>
      </c>
      <c r="EA351" s="88">
        <f t="shared" si="464"/>
        <v>0</v>
      </c>
      <c r="EI351" s="88">
        <f t="shared" si="465"/>
        <v>0</v>
      </c>
      <c r="EQ351" s="88">
        <f t="shared" si="466"/>
        <v>0</v>
      </c>
      <c r="EV351" s="32">
        <v>1</v>
      </c>
      <c r="EW351" s="32">
        <v>3</v>
      </c>
      <c r="EX351" s="32">
        <v>9</v>
      </c>
      <c r="EY351" s="88">
        <f t="shared" si="467"/>
        <v>26</v>
      </c>
      <c r="EZ351" s="32">
        <v>0</v>
      </c>
      <c r="FA351" s="32">
        <v>14</v>
      </c>
      <c r="FB351" s="32">
        <v>12</v>
      </c>
      <c r="FC351" s="32">
        <v>0</v>
      </c>
      <c r="FG351" s="88">
        <f t="shared" si="468"/>
        <v>0</v>
      </c>
      <c r="FO351" s="88">
        <f t="shared" si="469"/>
        <v>0</v>
      </c>
      <c r="FW351" s="110">
        <f t="shared" si="470"/>
        <v>0</v>
      </c>
      <c r="GB351" s="110">
        <f t="shared" si="471"/>
        <v>1</v>
      </c>
      <c r="GC351" s="110">
        <f t="shared" si="472"/>
        <v>3</v>
      </c>
      <c r="GD351" s="110">
        <f t="shared" si="473"/>
        <v>9</v>
      </c>
      <c r="GE351" s="110">
        <f t="shared" si="474"/>
        <v>26</v>
      </c>
      <c r="GF351" s="110">
        <f t="shared" si="475"/>
        <v>0</v>
      </c>
      <c r="GG351" s="110">
        <f t="shared" si="476"/>
        <v>14</v>
      </c>
      <c r="GH351" s="110">
        <f t="shared" si="477"/>
        <v>12</v>
      </c>
      <c r="GI351" s="110">
        <f t="shared" si="478"/>
        <v>0</v>
      </c>
      <c r="GJ351" s="114">
        <f t="shared" si="442"/>
        <v>0.35772372159090909</v>
      </c>
      <c r="GK351" s="90">
        <f t="shared" si="443"/>
        <v>0.16103896103896104</v>
      </c>
      <c r="GL351" s="2" t="s">
        <v>1751</v>
      </c>
      <c r="GM351" s="2" t="s">
        <v>1732</v>
      </c>
      <c r="GN351" s="92" t="s">
        <v>2025</v>
      </c>
      <c r="GO351" s="2" t="s">
        <v>1854</v>
      </c>
      <c r="GP351" s="92" t="s">
        <v>1425</v>
      </c>
      <c r="GQ351" s="2" t="s">
        <v>1658</v>
      </c>
      <c r="GR351" s="115">
        <v>461</v>
      </c>
      <c r="GS351" s="31">
        <f t="shared" si="479"/>
        <v>22</v>
      </c>
      <c r="GT351" s="31">
        <f t="shared" si="480"/>
        <v>29</v>
      </c>
      <c r="GU351" s="31">
        <f t="shared" si="481"/>
        <v>28</v>
      </c>
      <c r="GV351" s="31">
        <f t="shared" si="482"/>
        <v>421</v>
      </c>
      <c r="GW351" s="31">
        <f t="shared" si="483"/>
        <v>235</v>
      </c>
      <c r="GX351" s="31">
        <f t="shared" si="484"/>
        <v>390</v>
      </c>
    </row>
    <row r="352" spans="1:208" ht="15.75" hidden="1" customHeight="1" x14ac:dyDescent="0.25">
      <c r="A352" s="22" t="s">
        <v>1117</v>
      </c>
      <c r="B352" s="2" t="s">
        <v>332</v>
      </c>
      <c r="C352" s="116" t="s">
        <v>334</v>
      </c>
      <c r="D352" s="35" t="s">
        <v>332</v>
      </c>
      <c r="E352" s="117">
        <v>58</v>
      </c>
      <c r="F352" s="117">
        <v>298</v>
      </c>
      <c r="G352" s="117">
        <v>316</v>
      </c>
      <c r="H352" s="117">
        <v>672</v>
      </c>
      <c r="I352" s="95">
        <v>36</v>
      </c>
      <c r="J352" s="118">
        <v>84</v>
      </c>
      <c r="K352" s="118">
        <v>238</v>
      </c>
      <c r="L352" s="118">
        <v>339</v>
      </c>
      <c r="M352" s="118">
        <v>661</v>
      </c>
      <c r="N352" s="119">
        <v>55</v>
      </c>
      <c r="O352" s="119">
        <v>69</v>
      </c>
      <c r="P352" s="120">
        <v>700</v>
      </c>
      <c r="Q352" s="120">
        <v>970</v>
      </c>
      <c r="R352" s="120">
        <v>667</v>
      </c>
      <c r="S352" s="70">
        <f t="shared" si="425"/>
        <v>0.12</v>
      </c>
      <c r="T352" s="70">
        <f t="shared" si="426"/>
        <v>0.24536082474226803</v>
      </c>
      <c r="U352" s="70">
        <f t="shared" si="427"/>
        <v>0.25930680359435171</v>
      </c>
      <c r="V352" s="70">
        <f t="shared" si="428"/>
        <v>0.31887599266951738</v>
      </c>
      <c r="W352" s="70">
        <f t="shared" si="429"/>
        <v>0.42578710644677659</v>
      </c>
      <c r="X352" s="121">
        <v>974</v>
      </c>
      <c r="Y352" s="121">
        <v>700</v>
      </c>
      <c r="Z352" s="121">
        <v>970</v>
      </c>
      <c r="AA352" s="121">
        <v>667</v>
      </c>
      <c r="AB352" s="121">
        <v>211</v>
      </c>
      <c r="AC352" s="121">
        <v>188</v>
      </c>
      <c r="AD352" s="17">
        <v>19</v>
      </c>
      <c r="AE352" s="17">
        <v>38</v>
      </c>
      <c r="AF352" s="100">
        <v>38</v>
      </c>
      <c r="AG352" s="101">
        <v>62</v>
      </c>
      <c r="AH352" s="101">
        <v>246</v>
      </c>
      <c r="AI352" s="101">
        <v>344</v>
      </c>
      <c r="AJ352" s="101">
        <v>17</v>
      </c>
      <c r="AK352" s="101">
        <f t="shared" si="430"/>
        <v>669</v>
      </c>
      <c r="AL352" s="101">
        <f t="shared" si="431"/>
        <v>62</v>
      </c>
      <c r="AM352" s="101">
        <v>79</v>
      </c>
      <c r="AN352" s="102">
        <v>43</v>
      </c>
      <c r="AO352" s="103">
        <v>101</v>
      </c>
      <c r="AP352" s="74">
        <f t="shared" si="432"/>
        <v>8.8571428571428565E-2</v>
      </c>
      <c r="AQ352" s="74">
        <f t="shared" si="433"/>
        <v>0.2536082474226804</v>
      </c>
      <c r="AR352" s="104">
        <f t="shared" si="434"/>
        <v>0.25246041934103552</v>
      </c>
      <c r="AS352" s="104">
        <f t="shared" si="435"/>
        <v>0.32254123396456935</v>
      </c>
      <c r="AT352" s="104">
        <f t="shared" si="436"/>
        <v>0.42278860569715143</v>
      </c>
      <c r="AU352" s="105">
        <v>681</v>
      </c>
      <c r="AV352" s="105">
        <v>923</v>
      </c>
      <c r="AW352" s="105">
        <v>783</v>
      </c>
      <c r="AX352" s="100">
        <v>53</v>
      </c>
      <c r="AY352" s="106">
        <v>783</v>
      </c>
      <c r="AZ352" s="106">
        <v>60</v>
      </c>
      <c r="BA352" s="106">
        <v>304</v>
      </c>
      <c r="BB352" s="106">
        <v>401</v>
      </c>
      <c r="BC352" s="106">
        <v>18</v>
      </c>
      <c r="BD352" s="107">
        <v>64</v>
      </c>
      <c r="BE352" s="108">
        <v>50</v>
      </c>
      <c r="BF352" s="82">
        <f t="shared" si="437"/>
        <v>7.662835249042145E-2</v>
      </c>
      <c r="BG352" s="82">
        <f t="shared" si="438"/>
        <v>0.32936078006500541</v>
      </c>
      <c r="BH352" s="83">
        <f t="shared" si="439"/>
        <v>0.29367406786761624</v>
      </c>
      <c r="BI352" s="83">
        <f t="shared" si="440"/>
        <v>0.39962593516209477</v>
      </c>
      <c r="BJ352" s="83">
        <f t="shared" si="441"/>
        <v>0.49486049926578562</v>
      </c>
      <c r="BK352" s="2">
        <v>824</v>
      </c>
      <c r="BL352" s="2">
        <v>992</v>
      </c>
      <c r="BM352" s="2">
        <v>746</v>
      </c>
      <c r="BN352" s="2">
        <v>517</v>
      </c>
      <c r="BO352" s="2">
        <v>281</v>
      </c>
      <c r="BP352" s="2">
        <v>205</v>
      </c>
      <c r="BQ352" s="109">
        <v>27</v>
      </c>
      <c r="BR352" s="109">
        <v>62</v>
      </c>
      <c r="BS352" s="110">
        <v>58</v>
      </c>
      <c r="BT352" s="109">
        <v>86</v>
      </c>
      <c r="BU352" s="109">
        <v>301</v>
      </c>
      <c r="BV352" s="109">
        <v>510</v>
      </c>
      <c r="BW352" s="109">
        <v>21</v>
      </c>
      <c r="BX352" s="84">
        <f t="shared" si="445"/>
        <v>918</v>
      </c>
      <c r="BY352" s="111">
        <v>19</v>
      </c>
      <c r="BZ352" s="109">
        <v>87</v>
      </c>
      <c r="CA352" s="109">
        <v>21</v>
      </c>
      <c r="CB352" s="2">
        <v>102</v>
      </c>
      <c r="CC352" s="112">
        <f t="shared" si="446"/>
        <v>0.10436893203883495</v>
      </c>
      <c r="CD352" s="112">
        <f t="shared" si="447"/>
        <v>0.30342741935483869</v>
      </c>
      <c r="CE352" s="112">
        <f t="shared" si="448"/>
        <v>0.31615925058548011</v>
      </c>
      <c r="CF352" s="112">
        <f t="shared" si="449"/>
        <v>0.41657077100115075</v>
      </c>
      <c r="CG352" s="112">
        <f t="shared" si="450"/>
        <v>0.56702412868632712</v>
      </c>
      <c r="CH352" s="87">
        <f t="shared" si="451"/>
        <v>323</v>
      </c>
      <c r="CI352" s="31">
        <f t="shared" si="452"/>
        <v>415</v>
      </c>
      <c r="CJ352" s="31">
        <f t="shared" si="453"/>
        <v>3</v>
      </c>
      <c r="CK352" s="31">
        <f t="shared" si="454"/>
        <v>6</v>
      </c>
      <c r="CL352" s="31">
        <f t="shared" si="455"/>
        <v>12</v>
      </c>
      <c r="CM352" s="113">
        <f t="shared" si="456"/>
        <v>52</v>
      </c>
      <c r="CN352" s="31">
        <f t="shared" si="457"/>
        <v>23</v>
      </c>
      <c r="CO352" s="31">
        <f t="shared" si="458"/>
        <v>9</v>
      </c>
      <c r="CP352" s="31">
        <f t="shared" si="459"/>
        <v>16</v>
      </c>
      <c r="CQ352" s="31">
        <f t="shared" si="460"/>
        <v>4</v>
      </c>
      <c r="CR352" s="32">
        <v>3</v>
      </c>
      <c r="CS352" s="32">
        <v>6</v>
      </c>
      <c r="CT352" s="32">
        <v>12</v>
      </c>
      <c r="CU352" s="88">
        <f t="shared" si="444"/>
        <v>52</v>
      </c>
      <c r="CV352" s="32">
        <v>23</v>
      </c>
      <c r="CW352" s="32">
        <v>9</v>
      </c>
      <c r="CX352" s="32">
        <v>16</v>
      </c>
      <c r="CY352" s="32">
        <v>4</v>
      </c>
      <c r="DC352" s="88">
        <f t="shared" si="461"/>
        <v>0</v>
      </c>
      <c r="DH352" s="32">
        <v>3</v>
      </c>
      <c r="DI352" s="32">
        <v>16</v>
      </c>
      <c r="DJ352" s="32">
        <v>12</v>
      </c>
      <c r="DK352" s="88">
        <f t="shared" si="462"/>
        <v>304</v>
      </c>
      <c r="DL352" s="32">
        <v>38</v>
      </c>
      <c r="DM352" s="32">
        <v>101</v>
      </c>
      <c r="DN352" s="32">
        <v>158</v>
      </c>
      <c r="DO352" s="32">
        <v>7</v>
      </c>
      <c r="DP352" s="32">
        <v>15</v>
      </c>
      <c r="DQ352" s="32">
        <v>20</v>
      </c>
      <c r="DR352" s="32">
        <v>18</v>
      </c>
      <c r="DS352" s="88">
        <f t="shared" si="463"/>
        <v>340</v>
      </c>
      <c r="DT352" s="32">
        <v>16</v>
      </c>
      <c r="DU352" s="32">
        <v>87</v>
      </c>
      <c r="DV352" s="32">
        <v>230</v>
      </c>
      <c r="DW352" s="32">
        <v>7</v>
      </c>
      <c r="EA352" s="88">
        <f t="shared" si="464"/>
        <v>0</v>
      </c>
      <c r="EF352" s="32">
        <v>1</v>
      </c>
      <c r="EG352" s="32">
        <v>3</v>
      </c>
      <c r="EH352" s="32">
        <v>4</v>
      </c>
      <c r="EI352" s="88">
        <f t="shared" si="465"/>
        <v>34</v>
      </c>
      <c r="EJ352" s="32">
        <v>7</v>
      </c>
      <c r="EK352" s="32">
        <v>16</v>
      </c>
      <c r="EL352" s="32">
        <v>11</v>
      </c>
      <c r="EM352" s="32">
        <v>0</v>
      </c>
      <c r="EQ352" s="88">
        <f t="shared" si="466"/>
        <v>0</v>
      </c>
      <c r="EV352" s="32">
        <v>5</v>
      </c>
      <c r="EW352" s="32">
        <v>17</v>
      </c>
      <c r="EX352" s="32">
        <v>12</v>
      </c>
      <c r="EY352" s="88">
        <f t="shared" si="467"/>
        <v>191</v>
      </c>
      <c r="EZ352" s="32">
        <v>2</v>
      </c>
      <c r="FA352" s="32">
        <v>88</v>
      </c>
      <c r="FB352" s="32">
        <v>95</v>
      </c>
      <c r="FC352" s="32">
        <v>6</v>
      </c>
      <c r="FG352" s="88">
        <f t="shared" si="468"/>
        <v>0</v>
      </c>
      <c r="FO352" s="88">
        <f t="shared" si="469"/>
        <v>0</v>
      </c>
      <c r="FW352" s="110">
        <f t="shared" si="470"/>
        <v>0</v>
      </c>
      <c r="GB352" s="110">
        <f t="shared" si="471"/>
        <v>5</v>
      </c>
      <c r="GC352" s="110">
        <f t="shared" si="472"/>
        <v>17</v>
      </c>
      <c r="GD352" s="110">
        <f t="shared" si="473"/>
        <v>12</v>
      </c>
      <c r="GE352" s="110">
        <f t="shared" si="474"/>
        <v>191</v>
      </c>
      <c r="GF352" s="110">
        <f t="shared" si="475"/>
        <v>2</v>
      </c>
      <c r="GG352" s="110">
        <f t="shared" si="476"/>
        <v>88</v>
      </c>
      <c r="GH352" s="110">
        <f t="shared" si="477"/>
        <v>95</v>
      </c>
      <c r="GI352" s="110">
        <f t="shared" si="478"/>
        <v>6</v>
      </c>
      <c r="GJ352" s="114">
        <f t="shared" si="442"/>
        <v>0.33170807687950782</v>
      </c>
      <c r="GK352" s="90">
        <f t="shared" si="443"/>
        <v>0.17241379310344829</v>
      </c>
      <c r="GL352" s="92" t="s">
        <v>2137</v>
      </c>
      <c r="GM352" s="92" t="s">
        <v>1869</v>
      </c>
      <c r="GN352" s="92" t="s">
        <v>2138</v>
      </c>
      <c r="GO352" s="2" t="s">
        <v>1819</v>
      </c>
      <c r="GP352" s="2" t="s">
        <v>2036</v>
      </c>
      <c r="GQ352" s="2" t="s">
        <v>2012</v>
      </c>
      <c r="GR352" s="115">
        <v>1013</v>
      </c>
      <c r="GS352" s="31">
        <f t="shared" si="479"/>
        <v>18</v>
      </c>
      <c r="GT352" s="31">
        <f t="shared" si="480"/>
        <v>30</v>
      </c>
      <c r="GU352" s="31">
        <f t="shared" si="481"/>
        <v>36</v>
      </c>
      <c r="GV352" s="31">
        <f t="shared" si="482"/>
        <v>644</v>
      </c>
      <c r="GW352" s="31">
        <f t="shared" si="483"/>
        <v>402</v>
      </c>
      <c r="GX352" s="31">
        <f t="shared" si="484"/>
        <v>590</v>
      </c>
    </row>
    <row r="353" spans="1:208" ht="15.75" hidden="1" customHeight="1" x14ac:dyDescent="0.25">
      <c r="A353" s="22" t="s">
        <v>1117</v>
      </c>
      <c r="B353" s="2" t="s">
        <v>332</v>
      </c>
      <c r="C353" s="116" t="s">
        <v>335</v>
      </c>
      <c r="D353" s="35" t="s">
        <v>332</v>
      </c>
      <c r="E353" s="117">
        <v>82</v>
      </c>
      <c r="F353" s="117">
        <v>203</v>
      </c>
      <c r="G353" s="117">
        <v>128</v>
      </c>
      <c r="H353" s="117">
        <v>413</v>
      </c>
      <c r="I353" s="95">
        <v>22</v>
      </c>
      <c r="J353" s="118">
        <v>51</v>
      </c>
      <c r="K353" s="118">
        <v>141</v>
      </c>
      <c r="L353" s="118">
        <v>102</v>
      </c>
      <c r="M353" s="118">
        <v>294</v>
      </c>
      <c r="N353" s="119">
        <v>2</v>
      </c>
      <c r="O353" s="119">
        <v>54</v>
      </c>
      <c r="P353" s="120">
        <v>242</v>
      </c>
      <c r="Q353" s="120">
        <v>350</v>
      </c>
      <c r="R353" s="120">
        <v>222</v>
      </c>
      <c r="S353" s="70">
        <f t="shared" si="425"/>
        <v>0.21074380165289255</v>
      </c>
      <c r="T353" s="70">
        <f t="shared" si="426"/>
        <v>0.40285714285714286</v>
      </c>
      <c r="U353" s="70">
        <f t="shared" si="427"/>
        <v>0.35872235872235875</v>
      </c>
      <c r="V353" s="70">
        <f t="shared" si="428"/>
        <v>0.42132867132867136</v>
      </c>
      <c r="W353" s="70">
        <f t="shared" si="429"/>
        <v>0.45045045045045046</v>
      </c>
      <c r="X353" s="121">
        <v>344</v>
      </c>
      <c r="Y353" s="121">
        <v>242</v>
      </c>
      <c r="Z353" s="121">
        <v>350</v>
      </c>
      <c r="AA353" s="121">
        <v>222</v>
      </c>
      <c r="AB353" s="121">
        <v>104</v>
      </c>
      <c r="AC353" s="121">
        <v>80</v>
      </c>
      <c r="AD353" s="17">
        <v>15</v>
      </c>
      <c r="AE353" s="17">
        <v>27</v>
      </c>
      <c r="AF353" s="100">
        <v>17</v>
      </c>
      <c r="AG353" s="101">
        <v>33</v>
      </c>
      <c r="AH353" s="101">
        <v>106</v>
      </c>
      <c r="AI353" s="101">
        <v>71</v>
      </c>
      <c r="AJ353" s="101">
        <v>0</v>
      </c>
      <c r="AK353" s="101">
        <f t="shared" si="430"/>
        <v>210</v>
      </c>
      <c r="AL353" s="101">
        <f t="shared" si="431"/>
        <v>10</v>
      </c>
      <c r="AM353" s="101">
        <v>10</v>
      </c>
      <c r="AN353" s="102">
        <v>39</v>
      </c>
      <c r="AO353" s="103">
        <v>72</v>
      </c>
      <c r="AP353" s="74">
        <f t="shared" si="432"/>
        <v>0.13636363636363635</v>
      </c>
      <c r="AQ353" s="74">
        <f t="shared" si="433"/>
        <v>0.30285714285714288</v>
      </c>
      <c r="AR353" s="104">
        <f t="shared" si="434"/>
        <v>0.24570024570024571</v>
      </c>
      <c r="AS353" s="104">
        <f t="shared" si="435"/>
        <v>0.29195804195804198</v>
      </c>
      <c r="AT353" s="104">
        <f t="shared" si="436"/>
        <v>0.2747747747747748</v>
      </c>
      <c r="AU353" s="105">
        <v>218</v>
      </c>
      <c r="AV353" s="105">
        <v>305</v>
      </c>
      <c r="AW353" s="105">
        <v>244</v>
      </c>
      <c r="AX353" s="100">
        <v>18</v>
      </c>
      <c r="AY353" s="106">
        <v>259</v>
      </c>
      <c r="AZ353" s="106">
        <v>31</v>
      </c>
      <c r="BA353" s="106">
        <v>134</v>
      </c>
      <c r="BB353" s="106">
        <v>94</v>
      </c>
      <c r="BC353" s="106">
        <v>0</v>
      </c>
      <c r="BD353" s="107">
        <v>4</v>
      </c>
      <c r="BE353" s="108">
        <v>51</v>
      </c>
      <c r="BF353" s="82">
        <f t="shared" si="437"/>
        <v>0.12704918032786885</v>
      </c>
      <c r="BG353" s="82">
        <f t="shared" si="438"/>
        <v>0.43934426229508194</v>
      </c>
      <c r="BH353" s="83">
        <f t="shared" si="439"/>
        <v>0.33246414602346808</v>
      </c>
      <c r="BI353" s="83">
        <f t="shared" si="440"/>
        <v>0.42829827915869984</v>
      </c>
      <c r="BJ353" s="83">
        <f t="shared" si="441"/>
        <v>0.41284403669724773</v>
      </c>
      <c r="BK353" s="2">
        <v>259</v>
      </c>
      <c r="BL353" s="2">
        <v>326</v>
      </c>
      <c r="BM353" s="2">
        <v>230</v>
      </c>
      <c r="BN353" s="2">
        <v>165</v>
      </c>
      <c r="BO353" s="2">
        <v>78</v>
      </c>
      <c r="BP353" s="2">
        <v>68</v>
      </c>
      <c r="BQ353" s="109">
        <v>18</v>
      </c>
      <c r="BR353" s="109">
        <v>20</v>
      </c>
      <c r="BS353" s="110">
        <v>20</v>
      </c>
      <c r="BT353" s="109">
        <v>30</v>
      </c>
      <c r="BU353" s="109">
        <v>139</v>
      </c>
      <c r="BV353" s="109">
        <v>98</v>
      </c>
      <c r="BW353" s="109">
        <v>0</v>
      </c>
      <c r="BX353" s="84">
        <f t="shared" si="445"/>
        <v>267</v>
      </c>
      <c r="BY353" s="111">
        <v>35</v>
      </c>
      <c r="BZ353" s="109">
        <v>5</v>
      </c>
      <c r="CA353" s="109">
        <v>0</v>
      </c>
      <c r="CB353" s="2">
        <v>70</v>
      </c>
      <c r="CC353" s="112">
        <f t="shared" si="446"/>
        <v>0.11583011583011583</v>
      </c>
      <c r="CD353" s="112">
        <f t="shared" si="447"/>
        <v>0.42638036809815949</v>
      </c>
      <c r="CE353" s="112">
        <f t="shared" si="448"/>
        <v>0.32147239263803679</v>
      </c>
      <c r="CF353" s="112">
        <f t="shared" si="449"/>
        <v>0.41726618705035973</v>
      </c>
      <c r="CG353" s="112">
        <f t="shared" si="450"/>
        <v>0.40434782608695652</v>
      </c>
      <c r="CH353" s="87">
        <f t="shared" si="451"/>
        <v>137</v>
      </c>
      <c r="CI353" s="31">
        <f t="shared" si="452"/>
        <v>140</v>
      </c>
      <c r="CJ353" s="31">
        <f t="shared" si="453"/>
        <v>0</v>
      </c>
      <c r="CK353" s="31">
        <f t="shared" si="454"/>
        <v>0</v>
      </c>
      <c r="CL353" s="31">
        <f t="shared" si="455"/>
        <v>0</v>
      </c>
      <c r="CM353" s="113">
        <f t="shared" si="456"/>
        <v>0</v>
      </c>
      <c r="CN353" s="31">
        <f t="shared" si="457"/>
        <v>0</v>
      </c>
      <c r="CO353" s="31">
        <f t="shared" si="458"/>
        <v>0</v>
      </c>
      <c r="CP353" s="31">
        <f t="shared" si="459"/>
        <v>0</v>
      </c>
      <c r="CQ353" s="31">
        <f t="shared" si="460"/>
        <v>0</v>
      </c>
      <c r="CU353" s="88">
        <f t="shared" si="444"/>
        <v>0</v>
      </c>
      <c r="DC353" s="88">
        <f t="shared" si="461"/>
        <v>0</v>
      </c>
      <c r="DH353" s="32">
        <v>1</v>
      </c>
      <c r="DI353" s="32">
        <v>3</v>
      </c>
      <c r="DJ353" s="32">
        <v>3</v>
      </c>
      <c r="DK353" s="88">
        <f t="shared" si="462"/>
        <v>60</v>
      </c>
      <c r="DL353" s="32">
        <v>13</v>
      </c>
      <c r="DM353" s="32">
        <v>27</v>
      </c>
      <c r="DN353" s="32">
        <v>20</v>
      </c>
      <c r="DO353" s="32">
        <v>0</v>
      </c>
      <c r="DP353" s="32">
        <v>17</v>
      </c>
      <c r="DQ353" s="32">
        <v>17</v>
      </c>
      <c r="DR353" s="32">
        <v>17</v>
      </c>
      <c r="DS353" s="88">
        <f t="shared" si="463"/>
        <v>207</v>
      </c>
      <c r="DT353" s="32">
        <v>17</v>
      </c>
      <c r="DU353" s="32">
        <v>112</v>
      </c>
      <c r="DV353" s="32">
        <v>78</v>
      </c>
      <c r="DW353" s="32">
        <v>0</v>
      </c>
      <c r="EA353" s="88">
        <f t="shared" si="464"/>
        <v>0</v>
      </c>
      <c r="EI353" s="88">
        <f t="shared" si="465"/>
        <v>0</v>
      </c>
      <c r="EQ353" s="88">
        <f t="shared" si="466"/>
        <v>0</v>
      </c>
      <c r="EY353" s="88">
        <f t="shared" si="467"/>
        <v>0</v>
      </c>
      <c r="FG353" s="88">
        <f t="shared" si="468"/>
        <v>0</v>
      </c>
      <c r="FO353" s="88">
        <f t="shared" si="469"/>
        <v>0</v>
      </c>
      <c r="FW353" s="110">
        <f t="shared" si="470"/>
        <v>0</v>
      </c>
      <c r="GB353" s="110">
        <f t="shared" si="471"/>
        <v>0</v>
      </c>
      <c r="GC353" s="110">
        <f t="shared" si="472"/>
        <v>0</v>
      </c>
      <c r="GD353" s="110">
        <f t="shared" si="473"/>
        <v>0</v>
      </c>
      <c r="GE353" s="110">
        <f t="shared" si="474"/>
        <v>0</v>
      </c>
      <c r="GF353" s="110">
        <f t="shared" si="475"/>
        <v>0</v>
      </c>
      <c r="GG353" s="110">
        <f t="shared" si="476"/>
        <v>0</v>
      </c>
      <c r="GH353" s="110">
        <f t="shared" si="477"/>
        <v>0</v>
      </c>
      <c r="GI353" s="110">
        <f t="shared" si="478"/>
        <v>0</v>
      </c>
      <c r="GJ353" s="114">
        <f t="shared" si="442"/>
        <v>-0.10234782608695654</v>
      </c>
      <c r="GK353" s="90">
        <f t="shared" si="443"/>
        <v>3.0888030888030889E-2</v>
      </c>
      <c r="GL353" s="2" t="s">
        <v>2118</v>
      </c>
      <c r="GM353" s="2" t="s">
        <v>2286</v>
      </c>
      <c r="GN353" s="2" t="s">
        <v>1635</v>
      </c>
      <c r="GO353" s="92" t="s">
        <v>1715</v>
      </c>
      <c r="GP353" s="2" t="s">
        <v>2214</v>
      </c>
      <c r="GQ353" s="2" t="s">
        <v>1814</v>
      </c>
      <c r="GR353" s="115">
        <v>319</v>
      </c>
      <c r="GS353" s="31">
        <f t="shared" si="479"/>
        <v>18</v>
      </c>
      <c r="GT353" s="31">
        <f t="shared" si="480"/>
        <v>20</v>
      </c>
      <c r="GU353" s="31">
        <f t="shared" si="481"/>
        <v>20</v>
      </c>
      <c r="GV353" s="31">
        <f t="shared" si="482"/>
        <v>267</v>
      </c>
      <c r="GW353" s="31">
        <f t="shared" si="483"/>
        <v>98</v>
      </c>
      <c r="GX353" s="31">
        <f t="shared" si="484"/>
        <v>237</v>
      </c>
    </row>
    <row r="354" spans="1:208" ht="15.75" hidden="1" customHeight="1" x14ac:dyDescent="0.25">
      <c r="A354" s="22" t="s">
        <v>1117</v>
      </c>
      <c r="B354" s="2" t="s">
        <v>332</v>
      </c>
      <c r="C354" s="116" t="s">
        <v>336</v>
      </c>
      <c r="D354" s="35" t="s">
        <v>332</v>
      </c>
      <c r="E354" s="117">
        <v>23</v>
      </c>
      <c r="F354" s="117">
        <v>125</v>
      </c>
      <c r="G354" s="117">
        <v>98</v>
      </c>
      <c r="H354" s="117">
        <v>246</v>
      </c>
      <c r="I354" s="95">
        <v>20</v>
      </c>
      <c r="J354" s="118">
        <v>35</v>
      </c>
      <c r="K354" s="118">
        <v>147</v>
      </c>
      <c r="L354" s="118">
        <v>111</v>
      </c>
      <c r="M354" s="118">
        <v>293</v>
      </c>
      <c r="N354" s="119">
        <v>7</v>
      </c>
      <c r="O354" s="119">
        <v>114</v>
      </c>
      <c r="P354" s="120">
        <v>397</v>
      </c>
      <c r="Q354" s="120">
        <v>555</v>
      </c>
      <c r="R354" s="120">
        <v>404</v>
      </c>
      <c r="S354" s="70">
        <f t="shared" si="425"/>
        <v>8.8161209068010074E-2</v>
      </c>
      <c r="T354" s="70">
        <f t="shared" si="426"/>
        <v>0.26486486486486488</v>
      </c>
      <c r="U354" s="70">
        <f t="shared" si="427"/>
        <v>0.21091445427728614</v>
      </c>
      <c r="V354" s="70">
        <f t="shared" si="428"/>
        <v>0.26173096976016685</v>
      </c>
      <c r="W354" s="70">
        <f t="shared" si="429"/>
        <v>0.25742574257425743</v>
      </c>
      <c r="X354" s="121">
        <v>545</v>
      </c>
      <c r="Y354" s="121">
        <v>397</v>
      </c>
      <c r="Z354" s="121">
        <v>555</v>
      </c>
      <c r="AA354" s="121">
        <v>404</v>
      </c>
      <c r="AB354" s="121">
        <v>113</v>
      </c>
      <c r="AC354" s="121">
        <v>120</v>
      </c>
      <c r="AD354" s="17">
        <v>24</v>
      </c>
      <c r="AE354" s="17">
        <v>31</v>
      </c>
      <c r="AF354" s="100">
        <v>26</v>
      </c>
      <c r="AG354" s="101">
        <v>42</v>
      </c>
      <c r="AH354" s="101">
        <v>196</v>
      </c>
      <c r="AI354" s="101">
        <v>115</v>
      </c>
      <c r="AJ354" s="101">
        <v>1</v>
      </c>
      <c r="AK354" s="101">
        <f t="shared" si="430"/>
        <v>354</v>
      </c>
      <c r="AL354" s="101">
        <f t="shared" si="431"/>
        <v>6</v>
      </c>
      <c r="AM354" s="101">
        <v>7</v>
      </c>
      <c r="AN354" s="102">
        <v>89</v>
      </c>
      <c r="AO354" s="103">
        <v>101</v>
      </c>
      <c r="AP354" s="74">
        <f t="shared" si="432"/>
        <v>0.10579345088161209</v>
      </c>
      <c r="AQ354" s="74">
        <f t="shared" si="433"/>
        <v>0.35315315315315315</v>
      </c>
      <c r="AR354" s="104">
        <f t="shared" si="434"/>
        <v>0.25589970501474929</v>
      </c>
      <c r="AS354" s="104">
        <f t="shared" si="435"/>
        <v>0.31803962460896767</v>
      </c>
      <c r="AT354" s="104">
        <f t="shared" si="436"/>
        <v>0.26980198019801982</v>
      </c>
      <c r="AU354" s="105">
        <v>391</v>
      </c>
      <c r="AV354" s="105">
        <v>509</v>
      </c>
      <c r="AW354" s="105">
        <v>385</v>
      </c>
      <c r="AX354" s="100">
        <v>32</v>
      </c>
      <c r="AY354" s="106">
        <v>427</v>
      </c>
      <c r="AZ354" s="106">
        <v>62</v>
      </c>
      <c r="BA354" s="106">
        <v>211</v>
      </c>
      <c r="BB354" s="106">
        <v>153</v>
      </c>
      <c r="BC354" s="106">
        <v>1</v>
      </c>
      <c r="BD354" s="107">
        <v>11</v>
      </c>
      <c r="BE354" s="108">
        <v>71</v>
      </c>
      <c r="BF354" s="82">
        <f t="shared" si="437"/>
        <v>0.16103896103896104</v>
      </c>
      <c r="BG354" s="82">
        <f t="shared" si="438"/>
        <v>0.41453831041257366</v>
      </c>
      <c r="BH354" s="83">
        <f t="shared" si="439"/>
        <v>0.32295719844357978</v>
      </c>
      <c r="BI354" s="83">
        <f t="shared" si="440"/>
        <v>0.39222222222222225</v>
      </c>
      <c r="BJ354" s="83">
        <f t="shared" si="441"/>
        <v>0.3631713554987212</v>
      </c>
      <c r="BK354" s="2">
        <v>403</v>
      </c>
      <c r="BL354" s="2">
        <v>561</v>
      </c>
      <c r="BM354" s="2">
        <v>388</v>
      </c>
      <c r="BN354" s="2">
        <v>264</v>
      </c>
      <c r="BO354" s="2">
        <v>108</v>
      </c>
      <c r="BP354" s="2">
        <v>120</v>
      </c>
      <c r="BQ354" s="109">
        <v>30</v>
      </c>
      <c r="BR354" s="109">
        <v>34</v>
      </c>
      <c r="BS354" s="110">
        <v>42</v>
      </c>
      <c r="BT354" s="109">
        <v>80</v>
      </c>
      <c r="BU354" s="109">
        <v>204</v>
      </c>
      <c r="BV354" s="109">
        <v>159</v>
      </c>
      <c r="BW354" s="109">
        <v>1</v>
      </c>
      <c r="BX354" s="84">
        <f t="shared" si="445"/>
        <v>444</v>
      </c>
      <c r="BY354" s="111">
        <v>70</v>
      </c>
      <c r="BZ354" s="109">
        <v>19</v>
      </c>
      <c r="CA354" s="109">
        <v>1</v>
      </c>
      <c r="CB354" s="2">
        <v>81</v>
      </c>
      <c r="CC354" s="112">
        <f t="shared" si="446"/>
        <v>0.19851116625310175</v>
      </c>
      <c r="CD354" s="112">
        <f t="shared" si="447"/>
        <v>0.36363636363636365</v>
      </c>
      <c r="CE354" s="112">
        <f t="shared" si="448"/>
        <v>0.31360946745562129</v>
      </c>
      <c r="CF354" s="112">
        <f t="shared" si="449"/>
        <v>0.36248682824025291</v>
      </c>
      <c r="CG354" s="112">
        <f t="shared" si="450"/>
        <v>0.36082474226804123</v>
      </c>
      <c r="CH354" s="87">
        <f t="shared" si="451"/>
        <v>248</v>
      </c>
      <c r="CI354" s="31">
        <f t="shared" si="452"/>
        <v>256</v>
      </c>
      <c r="CJ354" s="31">
        <f t="shared" si="453"/>
        <v>0</v>
      </c>
      <c r="CK354" s="31">
        <f t="shared" si="454"/>
        <v>0</v>
      </c>
      <c r="CL354" s="31">
        <f t="shared" si="455"/>
        <v>0</v>
      </c>
      <c r="CM354" s="113">
        <f t="shared" si="456"/>
        <v>0</v>
      </c>
      <c r="CN354" s="31">
        <f t="shared" si="457"/>
        <v>0</v>
      </c>
      <c r="CO354" s="31">
        <f t="shared" si="458"/>
        <v>0</v>
      </c>
      <c r="CP354" s="31">
        <f t="shared" si="459"/>
        <v>0</v>
      </c>
      <c r="CQ354" s="31">
        <f t="shared" si="460"/>
        <v>0</v>
      </c>
      <c r="CU354" s="88">
        <f t="shared" si="444"/>
        <v>0</v>
      </c>
      <c r="DC354" s="88">
        <f t="shared" si="461"/>
        <v>0</v>
      </c>
      <c r="DH354" s="32">
        <v>1</v>
      </c>
      <c r="DI354" s="32">
        <v>4</v>
      </c>
      <c r="DJ354" s="32">
        <v>4</v>
      </c>
      <c r="DK354" s="88">
        <f t="shared" si="462"/>
        <v>57</v>
      </c>
      <c r="DL354" s="32">
        <v>3</v>
      </c>
      <c r="DM354" s="32">
        <v>24</v>
      </c>
      <c r="DN354" s="32">
        <v>30</v>
      </c>
      <c r="DO354" s="32">
        <v>0</v>
      </c>
      <c r="DP354" s="32">
        <v>28</v>
      </c>
      <c r="DQ354" s="32">
        <v>29</v>
      </c>
      <c r="DR354" s="32">
        <v>36</v>
      </c>
      <c r="DS354" s="88">
        <f t="shared" si="463"/>
        <v>377</v>
      </c>
      <c r="DT354" s="32">
        <v>77</v>
      </c>
      <c r="DU354" s="32">
        <v>170</v>
      </c>
      <c r="DV354" s="32">
        <v>129</v>
      </c>
      <c r="DW354" s="32">
        <v>1</v>
      </c>
      <c r="EA354" s="88">
        <f t="shared" si="464"/>
        <v>0</v>
      </c>
      <c r="EI354" s="88">
        <f t="shared" si="465"/>
        <v>0</v>
      </c>
      <c r="EQ354" s="88">
        <f t="shared" si="466"/>
        <v>0</v>
      </c>
      <c r="EV354" s="32">
        <v>1</v>
      </c>
      <c r="EW354" s="32">
        <v>1</v>
      </c>
      <c r="EX354" s="32">
        <v>2</v>
      </c>
      <c r="EY354" s="88">
        <f t="shared" si="467"/>
        <v>10</v>
      </c>
      <c r="EZ354" s="32">
        <v>0</v>
      </c>
      <c r="FA354" s="32">
        <v>10</v>
      </c>
      <c r="FB354" s="32">
        <v>0</v>
      </c>
      <c r="FC354" s="32">
        <v>0</v>
      </c>
      <c r="FG354" s="88">
        <f t="shared" si="468"/>
        <v>0</v>
      </c>
      <c r="FO354" s="88">
        <f t="shared" si="469"/>
        <v>0</v>
      </c>
      <c r="FW354" s="110">
        <f t="shared" si="470"/>
        <v>0</v>
      </c>
      <c r="GB354" s="110">
        <f t="shared" si="471"/>
        <v>1</v>
      </c>
      <c r="GC354" s="110">
        <f t="shared" si="472"/>
        <v>1</v>
      </c>
      <c r="GD354" s="110">
        <f t="shared" si="473"/>
        <v>2</v>
      </c>
      <c r="GE354" s="110">
        <f t="shared" si="474"/>
        <v>10</v>
      </c>
      <c r="GF354" s="110">
        <f t="shared" si="475"/>
        <v>0</v>
      </c>
      <c r="GG354" s="110">
        <f t="shared" si="476"/>
        <v>10</v>
      </c>
      <c r="GH354" s="110">
        <f t="shared" si="477"/>
        <v>0</v>
      </c>
      <c r="GI354" s="110">
        <f t="shared" si="478"/>
        <v>0</v>
      </c>
      <c r="GJ354" s="114">
        <f t="shared" si="442"/>
        <v>0.401665344964314</v>
      </c>
      <c r="GK354" s="90">
        <f t="shared" si="443"/>
        <v>3.9812646370023422E-2</v>
      </c>
      <c r="GL354" s="2" t="s">
        <v>2079</v>
      </c>
      <c r="GM354" s="92" t="s">
        <v>2253</v>
      </c>
      <c r="GN354" s="2" t="s">
        <v>2281</v>
      </c>
      <c r="GO354" s="92" t="s">
        <v>1721</v>
      </c>
      <c r="GP354" s="92" t="s">
        <v>2265</v>
      </c>
      <c r="GQ354" s="2" t="s">
        <v>2105</v>
      </c>
      <c r="GR354" s="115">
        <v>544</v>
      </c>
      <c r="GS354" s="31">
        <f t="shared" si="479"/>
        <v>29</v>
      </c>
      <c r="GT354" s="31">
        <f t="shared" si="480"/>
        <v>40</v>
      </c>
      <c r="GU354" s="31">
        <f t="shared" si="481"/>
        <v>33</v>
      </c>
      <c r="GV354" s="31">
        <f t="shared" si="482"/>
        <v>434</v>
      </c>
      <c r="GW354" s="31">
        <f t="shared" si="483"/>
        <v>160</v>
      </c>
      <c r="GX354" s="31">
        <f t="shared" si="484"/>
        <v>354</v>
      </c>
    </row>
    <row r="355" spans="1:208" ht="15.75" hidden="1" customHeight="1" x14ac:dyDescent="0.25">
      <c r="A355" s="22" t="s">
        <v>1117</v>
      </c>
      <c r="B355" s="2" t="s">
        <v>332</v>
      </c>
      <c r="C355" s="116" t="s">
        <v>337</v>
      </c>
      <c r="D355" s="35" t="s">
        <v>332</v>
      </c>
      <c r="E355" s="117">
        <v>95</v>
      </c>
      <c r="F355" s="117">
        <v>455</v>
      </c>
      <c r="G355" s="117">
        <v>263</v>
      </c>
      <c r="H355" s="117">
        <v>813</v>
      </c>
      <c r="I355" s="95">
        <v>44</v>
      </c>
      <c r="J355" s="118">
        <v>71</v>
      </c>
      <c r="K355" s="118">
        <v>417</v>
      </c>
      <c r="L355" s="118">
        <v>305</v>
      </c>
      <c r="M355" s="118">
        <v>793</v>
      </c>
      <c r="N355" s="119">
        <v>32</v>
      </c>
      <c r="O355" s="119">
        <v>202</v>
      </c>
      <c r="P355" s="120">
        <v>701</v>
      </c>
      <c r="Q355" s="120">
        <v>877</v>
      </c>
      <c r="R355" s="120">
        <v>663</v>
      </c>
      <c r="S355" s="70">
        <f t="shared" si="425"/>
        <v>0.10128388017118402</v>
      </c>
      <c r="T355" s="70">
        <f t="shared" si="426"/>
        <v>0.47548460661345499</v>
      </c>
      <c r="U355" s="70">
        <f t="shared" si="427"/>
        <v>0.33958054439982149</v>
      </c>
      <c r="V355" s="70">
        <f t="shared" si="428"/>
        <v>0.44805194805194803</v>
      </c>
      <c r="W355" s="70">
        <f t="shared" si="429"/>
        <v>0.41176470588235292</v>
      </c>
      <c r="X355" s="121">
        <v>882</v>
      </c>
      <c r="Y355" s="121">
        <v>701</v>
      </c>
      <c r="Z355" s="121">
        <v>877</v>
      </c>
      <c r="AA355" s="121">
        <v>663</v>
      </c>
      <c r="AB355" s="121">
        <v>213</v>
      </c>
      <c r="AC355" s="121">
        <v>206</v>
      </c>
      <c r="AD355" s="17">
        <v>35</v>
      </c>
      <c r="AE355" s="17">
        <v>46</v>
      </c>
      <c r="AF355" s="100">
        <v>46</v>
      </c>
      <c r="AG355" s="101">
        <v>60</v>
      </c>
      <c r="AH355" s="101">
        <v>373</v>
      </c>
      <c r="AI355" s="101">
        <v>262</v>
      </c>
      <c r="AJ355" s="101">
        <v>4</v>
      </c>
      <c r="AK355" s="101">
        <f t="shared" si="430"/>
        <v>699</v>
      </c>
      <c r="AL355" s="101">
        <f t="shared" si="431"/>
        <v>32</v>
      </c>
      <c r="AM355" s="101">
        <v>36</v>
      </c>
      <c r="AN355" s="102">
        <v>155</v>
      </c>
      <c r="AO355" s="103">
        <v>155</v>
      </c>
      <c r="AP355" s="74">
        <f t="shared" si="432"/>
        <v>8.5592011412268187E-2</v>
      </c>
      <c r="AQ355" s="74">
        <f t="shared" si="433"/>
        <v>0.42531356898517675</v>
      </c>
      <c r="AR355" s="104">
        <f t="shared" si="434"/>
        <v>0.2958500669344043</v>
      </c>
      <c r="AS355" s="104">
        <f t="shared" si="435"/>
        <v>0.39155844155844155</v>
      </c>
      <c r="AT355" s="104">
        <f t="shared" si="436"/>
        <v>0.34690799396681749</v>
      </c>
      <c r="AU355" s="105">
        <v>689</v>
      </c>
      <c r="AV355" s="105">
        <v>876</v>
      </c>
      <c r="AW355" s="105">
        <v>594</v>
      </c>
      <c r="AX355" s="100">
        <v>52</v>
      </c>
      <c r="AY355" s="106">
        <v>812</v>
      </c>
      <c r="AZ355" s="106">
        <v>112</v>
      </c>
      <c r="BA355" s="106">
        <v>369</v>
      </c>
      <c r="BB355" s="106">
        <v>319</v>
      </c>
      <c r="BC355" s="106">
        <v>12</v>
      </c>
      <c r="BD355" s="107">
        <v>37</v>
      </c>
      <c r="BE355" s="108">
        <v>91</v>
      </c>
      <c r="BF355" s="82">
        <f t="shared" si="437"/>
        <v>0.18855218855218855</v>
      </c>
      <c r="BG355" s="82">
        <f t="shared" si="438"/>
        <v>0.42123287671232879</v>
      </c>
      <c r="BH355" s="83">
        <f t="shared" si="439"/>
        <v>0.35340435386753127</v>
      </c>
      <c r="BI355" s="83">
        <f t="shared" si="440"/>
        <v>0.4159744408945687</v>
      </c>
      <c r="BJ355" s="83">
        <f t="shared" si="441"/>
        <v>0.409288824383164</v>
      </c>
      <c r="BK355" s="2">
        <v>658</v>
      </c>
      <c r="BL355" s="2">
        <v>903</v>
      </c>
      <c r="BM355" s="2">
        <v>588</v>
      </c>
      <c r="BN355" s="2">
        <v>381</v>
      </c>
      <c r="BO355" s="2">
        <v>182</v>
      </c>
      <c r="BP355" s="2">
        <v>179</v>
      </c>
      <c r="BQ355" s="109">
        <v>38</v>
      </c>
      <c r="BR355" s="109">
        <v>52</v>
      </c>
      <c r="BS355" s="110">
        <v>49</v>
      </c>
      <c r="BT355" s="109">
        <v>134</v>
      </c>
      <c r="BU355" s="109">
        <v>320</v>
      </c>
      <c r="BV355" s="109">
        <v>348</v>
      </c>
      <c r="BW355" s="109">
        <v>8</v>
      </c>
      <c r="BX355" s="84">
        <f t="shared" si="445"/>
        <v>810</v>
      </c>
      <c r="BY355" s="111">
        <v>150</v>
      </c>
      <c r="BZ355" s="109">
        <v>49</v>
      </c>
      <c r="CA355" s="109">
        <v>8</v>
      </c>
      <c r="CB355" s="2">
        <v>129</v>
      </c>
      <c r="CC355" s="112">
        <f t="shared" si="446"/>
        <v>0.20364741641337386</v>
      </c>
      <c r="CD355" s="112">
        <f t="shared" si="447"/>
        <v>0.35437430786267998</v>
      </c>
      <c r="CE355" s="112">
        <f t="shared" si="448"/>
        <v>0.35039553280595626</v>
      </c>
      <c r="CF355" s="112">
        <f t="shared" si="449"/>
        <v>0.41515761234071091</v>
      </c>
      <c r="CG355" s="112">
        <f t="shared" si="450"/>
        <v>0.50850340136054417</v>
      </c>
      <c r="CH355" s="87">
        <f t="shared" si="451"/>
        <v>289</v>
      </c>
      <c r="CI355" s="31">
        <f t="shared" si="452"/>
        <v>293</v>
      </c>
      <c r="CJ355" s="31">
        <f t="shared" si="453"/>
        <v>0</v>
      </c>
      <c r="CK355" s="31">
        <f t="shared" si="454"/>
        <v>0</v>
      </c>
      <c r="CL355" s="31">
        <f t="shared" si="455"/>
        <v>0</v>
      </c>
      <c r="CM355" s="113">
        <f t="shared" si="456"/>
        <v>0</v>
      </c>
      <c r="CN355" s="31">
        <f t="shared" si="457"/>
        <v>0</v>
      </c>
      <c r="CO355" s="31">
        <f t="shared" si="458"/>
        <v>0</v>
      </c>
      <c r="CP355" s="31">
        <f t="shared" si="459"/>
        <v>0</v>
      </c>
      <c r="CQ355" s="31">
        <f t="shared" si="460"/>
        <v>0</v>
      </c>
      <c r="CU355" s="88">
        <f t="shared" si="444"/>
        <v>0</v>
      </c>
      <c r="DC355" s="88">
        <f t="shared" si="461"/>
        <v>0</v>
      </c>
      <c r="DH355" s="32">
        <v>2</v>
      </c>
      <c r="DI355" s="32">
        <v>9</v>
      </c>
      <c r="DJ355" s="32">
        <v>8</v>
      </c>
      <c r="DK355" s="88">
        <f t="shared" si="462"/>
        <v>221</v>
      </c>
      <c r="DL355" s="32">
        <v>59</v>
      </c>
      <c r="DM355" s="32">
        <v>85</v>
      </c>
      <c r="DN355" s="32">
        <v>74</v>
      </c>
      <c r="DO355" s="32">
        <v>3</v>
      </c>
      <c r="DP355" s="32">
        <v>35</v>
      </c>
      <c r="DQ355" s="32">
        <v>42</v>
      </c>
      <c r="DR355" s="32">
        <v>40</v>
      </c>
      <c r="DS355" s="88">
        <f t="shared" si="463"/>
        <v>573</v>
      </c>
      <c r="DT355" s="32">
        <v>71</v>
      </c>
      <c r="DU355" s="32">
        <v>231</v>
      </c>
      <c r="DV355" s="32">
        <v>266</v>
      </c>
      <c r="DW355" s="32">
        <v>5</v>
      </c>
      <c r="DX355" s="32">
        <v>1</v>
      </c>
      <c r="DY355" s="32">
        <v>1</v>
      </c>
      <c r="DZ355" s="32">
        <v>1</v>
      </c>
      <c r="EA355" s="88">
        <f t="shared" si="464"/>
        <v>16</v>
      </c>
      <c r="EB355" s="32">
        <v>4</v>
      </c>
      <c r="EC355" s="32">
        <v>4</v>
      </c>
      <c r="ED355" s="32">
        <v>8</v>
      </c>
      <c r="EI355" s="88">
        <f t="shared" si="465"/>
        <v>0</v>
      </c>
      <c r="EQ355" s="88">
        <f t="shared" si="466"/>
        <v>0</v>
      </c>
      <c r="EY355" s="88">
        <f t="shared" si="467"/>
        <v>0</v>
      </c>
      <c r="FG355" s="88">
        <f t="shared" si="468"/>
        <v>0</v>
      </c>
      <c r="FO355" s="88">
        <f t="shared" si="469"/>
        <v>0</v>
      </c>
      <c r="FW355" s="110">
        <f t="shared" si="470"/>
        <v>0</v>
      </c>
      <c r="GB355" s="110">
        <f t="shared" si="471"/>
        <v>0</v>
      </c>
      <c r="GC355" s="110">
        <f t="shared" si="472"/>
        <v>0</v>
      </c>
      <c r="GD355" s="110">
        <f t="shared" si="473"/>
        <v>0</v>
      </c>
      <c r="GE355" s="110">
        <f t="shared" si="474"/>
        <v>0</v>
      </c>
      <c r="GF355" s="110">
        <f t="shared" si="475"/>
        <v>0</v>
      </c>
      <c r="GG355" s="110">
        <f t="shared" si="476"/>
        <v>0</v>
      </c>
      <c r="GH355" s="110">
        <f t="shared" si="477"/>
        <v>0</v>
      </c>
      <c r="GI355" s="110">
        <f t="shared" si="478"/>
        <v>0</v>
      </c>
      <c r="GJ355" s="114">
        <f t="shared" si="442"/>
        <v>0.23493683187560732</v>
      </c>
      <c r="GK355" s="90">
        <f t="shared" si="443"/>
        <v>-2.4630541871921183E-3</v>
      </c>
      <c r="GL355" s="92" t="s">
        <v>2056</v>
      </c>
      <c r="GM355" s="92" t="s">
        <v>2283</v>
      </c>
      <c r="GN355" s="92" t="s">
        <v>2082</v>
      </c>
      <c r="GO355" s="2" t="s">
        <v>2315</v>
      </c>
      <c r="GP355" s="92" t="s">
        <v>1689</v>
      </c>
      <c r="GQ355" s="2" t="s">
        <v>2038</v>
      </c>
      <c r="GR355" s="115">
        <v>926</v>
      </c>
      <c r="GS355" s="31">
        <f t="shared" si="479"/>
        <v>38</v>
      </c>
      <c r="GT355" s="31">
        <f t="shared" si="480"/>
        <v>49</v>
      </c>
      <c r="GU355" s="31">
        <f t="shared" si="481"/>
        <v>52</v>
      </c>
      <c r="GV355" s="31">
        <f t="shared" si="482"/>
        <v>810</v>
      </c>
      <c r="GW355" s="31">
        <f t="shared" si="483"/>
        <v>356</v>
      </c>
      <c r="GX355" s="31">
        <f t="shared" si="484"/>
        <v>676</v>
      </c>
    </row>
    <row r="356" spans="1:208" ht="15.75" hidden="1" customHeight="1" x14ac:dyDescent="0.25">
      <c r="A356" s="22" t="s">
        <v>1117</v>
      </c>
      <c r="B356" s="2" t="s">
        <v>332</v>
      </c>
      <c r="C356" s="116" t="s">
        <v>338</v>
      </c>
      <c r="D356" s="35" t="s">
        <v>332</v>
      </c>
      <c r="E356" s="117">
        <v>15</v>
      </c>
      <c r="F356" s="117">
        <v>59</v>
      </c>
      <c r="G356" s="117">
        <v>58</v>
      </c>
      <c r="H356" s="117">
        <v>132</v>
      </c>
      <c r="I356" s="95">
        <v>7</v>
      </c>
      <c r="J356" s="118">
        <v>12</v>
      </c>
      <c r="K356" s="118">
        <v>39</v>
      </c>
      <c r="L356" s="118">
        <v>55</v>
      </c>
      <c r="M356" s="118">
        <v>106</v>
      </c>
      <c r="N356" s="119">
        <v>9</v>
      </c>
      <c r="O356" s="119">
        <v>15</v>
      </c>
      <c r="P356" s="120">
        <v>133</v>
      </c>
      <c r="Q356" s="120">
        <v>150</v>
      </c>
      <c r="R356" s="120">
        <v>96</v>
      </c>
      <c r="S356" s="70">
        <f t="shared" si="425"/>
        <v>9.0225563909774431E-2</v>
      </c>
      <c r="T356" s="70">
        <f t="shared" si="426"/>
        <v>0.26</v>
      </c>
      <c r="U356" s="70">
        <f t="shared" si="427"/>
        <v>0.25593667546174143</v>
      </c>
      <c r="V356" s="70">
        <f t="shared" si="428"/>
        <v>0.34552845528455284</v>
      </c>
      <c r="W356" s="70">
        <f t="shared" si="429"/>
        <v>0.47916666666666669</v>
      </c>
      <c r="X356" s="121">
        <v>136</v>
      </c>
      <c r="Y356" s="121">
        <v>133</v>
      </c>
      <c r="Z356" s="121">
        <v>150</v>
      </c>
      <c r="AA356" s="121">
        <v>96</v>
      </c>
      <c r="AB356" s="121">
        <v>42</v>
      </c>
      <c r="AC356" s="121">
        <v>34</v>
      </c>
      <c r="AD356" s="17">
        <v>4</v>
      </c>
      <c r="AE356" s="17">
        <v>6</v>
      </c>
      <c r="AF356" s="100">
        <v>6</v>
      </c>
      <c r="AG356" s="101">
        <v>15</v>
      </c>
      <c r="AH356" s="101">
        <v>37</v>
      </c>
      <c r="AI356" s="101">
        <v>27</v>
      </c>
      <c r="AJ356" s="101">
        <v>0</v>
      </c>
      <c r="AK356" s="101">
        <f t="shared" si="430"/>
        <v>79</v>
      </c>
      <c r="AL356" s="101">
        <f t="shared" si="431"/>
        <v>0</v>
      </c>
      <c r="AM356" s="101">
        <v>0</v>
      </c>
      <c r="AN356" s="102">
        <v>6</v>
      </c>
      <c r="AO356" s="103">
        <v>22</v>
      </c>
      <c r="AP356" s="74">
        <f t="shared" si="432"/>
        <v>0.11278195488721804</v>
      </c>
      <c r="AQ356" s="74">
        <f t="shared" si="433"/>
        <v>0.24666666666666667</v>
      </c>
      <c r="AR356" s="104">
        <f t="shared" si="434"/>
        <v>0.20844327176781002</v>
      </c>
      <c r="AS356" s="104">
        <f t="shared" si="435"/>
        <v>0.26016260162601629</v>
      </c>
      <c r="AT356" s="104">
        <f t="shared" si="436"/>
        <v>0.28125</v>
      </c>
      <c r="AU356" s="105">
        <v>126</v>
      </c>
      <c r="AV356" s="105">
        <v>156</v>
      </c>
      <c r="AW356" s="105">
        <v>135</v>
      </c>
      <c r="AX356" s="100">
        <v>9</v>
      </c>
      <c r="AY356" s="106">
        <v>104</v>
      </c>
      <c r="AZ356" s="106">
        <v>16</v>
      </c>
      <c r="BA356" s="106">
        <v>43</v>
      </c>
      <c r="BB356" s="106">
        <v>45</v>
      </c>
      <c r="BC356" s="106">
        <v>0</v>
      </c>
      <c r="BD356" s="107">
        <v>1</v>
      </c>
      <c r="BE356" s="108">
        <v>12</v>
      </c>
      <c r="BF356" s="82">
        <f t="shared" si="437"/>
        <v>0.11851851851851852</v>
      </c>
      <c r="BG356" s="82">
        <f t="shared" si="438"/>
        <v>0.27564102564102566</v>
      </c>
      <c r="BH356" s="83">
        <f t="shared" si="439"/>
        <v>0.24700239808153476</v>
      </c>
      <c r="BI356" s="83">
        <f t="shared" si="440"/>
        <v>0.30851063829787234</v>
      </c>
      <c r="BJ356" s="83">
        <f t="shared" si="441"/>
        <v>0.34920634920634919</v>
      </c>
      <c r="BK356" s="2">
        <v>117</v>
      </c>
      <c r="BL356" s="2">
        <v>188</v>
      </c>
      <c r="BM356" s="2">
        <v>130</v>
      </c>
      <c r="BN356" s="2">
        <v>96</v>
      </c>
      <c r="BO356" s="2">
        <v>35</v>
      </c>
      <c r="BP356" s="2">
        <v>34</v>
      </c>
      <c r="BQ356" s="109">
        <v>4</v>
      </c>
      <c r="BR356" s="109">
        <v>7</v>
      </c>
      <c r="BS356" s="110">
        <v>8</v>
      </c>
      <c r="BT356" s="109">
        <v>2</v>
      </c>
      <c r="BU356" s="109">
        <v>39</v>
      </c>
      <c r="BV356" s="109">
        <v>60</v>
      </c>
      <c r="BW356" s="109">
        <v>0</v>
      </c>
      <c r="BX356" s="84">
        <f t="shared" si="445"/>
        <v>101</v>
      </c>
      <c r="BY356" s="111">
        <v>6</v>
      </c>
      <c r="BZ356" s="109">
        <v>13</v>
      </c>
      <c r="CA356" s="109">
        <v>0</v>
      </c>
      <c r="CB356" s="2">
        <v>10</v>
      </c>
      <c r="CC356" s="112">
        <f t="shared" si="446"/>
        <v>1.7094017094017096E-2</v>
      </c>
      <c r="CD356" s="112">
        <f t="shared" si="447"/>
        <v>0.20744680851063829</v>
      </c>
      <c r="CE356" s="112">
        <f t="shared" si="448"/>
        <v>0.20229885057471264</v>
      </c>
      <c r="CF356" s="112">
        <f t="shared" si="449"/>
        <v>0.27044025157232704</v>
      </c>
      <c r="CG356" s="112">
        <f t="shared" si="450"/>
        <v>0.36153846153846153</v>
      </c>
      <c r="CH356" s="87">
        <f t="shared" si="451"/>
        <v>83</v>
      </c>
      <c r="CI356" s="31">
        <f t="shared" si="452"/>
        <v>95</v>
      </c>
      <c r="CJ356" s="31">
        <f t="shared" si="453"/>
        <v>0</v>
      </c>
      <c r="CK356" s="31">
        <f t="shared" si="454"/>
        <v>0</v>
      </c>
      <c r="CL356" s="31">
        <f t="shared" si="455"/>
        <v>0</v>
      </c>
      <c r="CM356" s="113">
        <f t="shared" si="456"/>
        <v>0</v>
      </c>
      <c r="CN356" s="31">
        <f t="shared" si="457"/>
        <v>0</v>
      </c>
      <c r="CO356" s="31">
        <f t="shared" si="458"/>
        <v>0</v>
      </c>
      <c r="CP356" s="31">
        <f t="shared" si="459"/>
        <v>0</v>
      </c>
      <c r="CQ356" s="31">
        <f t="shared" si="460"/>
        <v>0</v>
      </c>
      <c r="CU356" s="88">
        <f t="shared" si="444"/>
        <v>0</v>
      </c>
      <c r="DC356" s="88">
        <f t="shared" si="461"/>
        <v>0</v>
      </c>
      <c r="DH356" s="32">
        <v>1</v>
      </c>
      <c r="DI356" s="32">
        <v>3</v>
      </c>
      <c r="DJ356" s="32">
        <v>4</v>
      </c>
      <c r="DK356" s="88">
        <f t="shared" si="462"/>
        <v>59</v>
      </c>
      <c r="DL356" s="32">
        <v>2</v>
      </c>
      <c r="DM356" s="32">
        <v>22</v>
      </c>
      <c r="DN356" s="32">
        <v>35</v>
      </c>
      <c r="DO356" s="32">
        <v>0</v>
      </c>
      <c r="DP356" s="32">
        <v>2</v>
      </c>
      <c r="DQ356" s="32">
        <v>2</v>
      </c>
      <c r="DR356" s="32">
        <v>2</v>
      </c>
      <c r="DS356" s="88">
        <f t="shared" si="463"/>
        <v>31</v>
      </c>
      <c r="DT356" s="32">
        <v>0</v>
      </c>
      <c r="DU356" s="32">
        <v>10</v>
      </c>
      <c r="DV356" s="32">
        <v>21</v>
      </c>
      <c r="DW356" s="32">
        <v>0</v>
      </c>
      <c r="EA356" s="88">
        <f t="shared" si="464"/>
        <v>0</v>
      </c>
      <c r="EI356" s="88">
        <f t="shared" si="465"/>
        <v>0</v>
      </c>
      <c r="EQ356" s="88">
        <f t="shared" si="466"/>
        <v>0</v>
      </c>
      <c r="EV356" s="32">
        <v>1</v>
      </c>
      <c r="EW356" s="32">
        <v>2</v>
      </c>
      <c r="EX356" s="32">
        <v>2</v>
      </c>
      <c r="EY356" s="88">
        <f t="shared" si="467"/>
        <v>11</v>
      </c>
      <c r="EZ356" s="32">
        <v>0</v>
      </c>
      <c r="FA356" s="32">
        <v>7</v>
      </c>
      <c r="FB356" s="32">
        <v>4</v>
      </c>
      <c r="FC356" s="32">
        <v>0</v>
      </c>
      <c r="FG356" s="88">
        <f t="shared" si="468"/>
        <v>0</v>
      </c>
      <c r="FO356" s="88">
        <f t="shared" si="469"/>
        <v>0</v>
      </c>
      <c r="FW356" s="110">
        <f t="shared" si="470"/>
        <v>0</v>
      </c>
      <c r="GB356" s="110">
        <f t="shared" si="471"/>
        <v>1</v>
      </c>
      <c r="GC356" s="110">
        <f t="shared" si="472"/>
        <v>2</v>
      </c>
      <c r="GD356" s="110">
        <f t="shared" si="473"/>
        <v>2</v>
      </c>
      <c r="GE356" s="110">
        <f t="shared" si="474"/>
        <v>11</v>
      </c>
      <c r="GF356" s="110">
        <f t="shared" si="475"/>
        <v>0</v>
      </c>
      <c r="GG356" s="110">
        <f t="shared" si="476"/>
        <v>7</v>
      </c>
      <c r="GH356" s="110">
        <f t="shared" si="477"/>
        <v>4</v>
      </c>
      <c r="GI356" s="110">
        <f t="shared" si="478"/>
        <v>0</v>
      </c>
      <c r="GJ356" s="114">
        <f t="shared" si="442"/>
        <v>-0.24548494983277597</v>
      </c>
      <c r="GK356" s="90">
        <f t="shared" si="443"/>
        <v>-2.8846153846153848E-2</v>
      </c>
      <c r="GL356" s="92" t="s">
        <v>1928</v>
      </c>
      <c r="GM356" s="92" t="s">
        <v>2312</v>
      </c>
      <c r="GN356" s="2" t="s">
        <v>2325</v>
      </c>
      <c r="GO356" s="92" t="s">
        <v>2080</v>
      </c>
      <c r="GP356" s="2" t="s">
        <v>1929</v>
      </c>
      <c r="GQ356" s="2" t="s">
        <v>1561</v>
      </c>
      <c r="GR356" s="115">
        <v>181</v>
      </c>
      <c r="GS356" s="31">
        <f t="shared" si="479"/>
        <v>3</v>
      </c>
      <c r="GT356" s="31">
        <f t="shared" si="480"/>
        <v>6</v>
      </c>
      <c r="GU356" s="31">
        <f t="shared" si="481"/>
        <v>5</v>
      </c>
      <c r="GV356" s="31">
        <f t="shared" si="482"/>
        <v>90</v>
      </c>
      <c r="GW356" s="31">
        <f t="shared" si="483"/>
        <v>56</v>
      </c>
      <c r="GX356" s="31">
        <f t="shared" si="484"/>
        <v>88</v>
      </c>
    </row>
    <row r="357" spans="1:208" ht="15.75" hidden="1" customHeight="1" x14ac:dyDescent="0.25">
      <c r="A357" s="22" t="s">
        <v>1117</v>
      </c>
      <c r="B357" s="2" t="s">
        <v>332</v>
      </c>
      <c r="C357" s="116" t="s">
        <v>339</v>
      </c>
      <c r="D357" s="35" t="s">
        <v>332</v>
      </c>
      <c r="E357" s="117">
        <v>43</v>
      </c>
      <c r="F357" s="117">
        <v>167</v>
      </c>
      <c r="G357" s="117">
        <v>122</v>
      </c>
      <c r="H357" s="117">
        <v>332</v>
      </c>
      <c r="I357" s="95">
        <v>15</v>
      </c>
      <c r="J357" s="118">
        <v>16</v>
      </c>
      <c r="K357" s="118">
        <v>150</v>
      </c>
      <c r="L357" s="118">
        <v>103</v>
      </c>
      <c r="M357" s="118">
        <v>269</v>
      </c>
      <c r="N357" s="119"/>
      <c r="O357" s="119">
        <v>108</v>
      </c>
      <c r="P357" s="120">
        <v>448</v>
      </c>
      <c r="Q357" s="120">
        <v>570</v>
      </c>
      <c r="R357" s="120">
        <v>462</v>
      </c>
      <c r="S357" s="70">
        <f t="shared" si="425"/>
        <v>3.5714285714285712E-2</v>
      </c>
      <c r="T357" s="70">
        <f t="shared" si="426"/>
        <v>0.26315789473684209</v>
      </c>
      <c r="U357" s="70">
        <f t="shared" si="427"/>
        <v>0.18175675675675676</v>
      </c>
      <c r="V357" s="70">
        <f t="shared" si="428"/>
        <v>0.24515503875968991</v>
      </c>
      <c r="W357" s="70">
        <f t="shared" si="429"/>
        <v>0.22294372294372294</v>
      </c>
      <c r="X357" s="121">
        <v>593</v>
      </c>
      <c r="Y357" s="121">
        <v>448</v>
      </c>
      <c r="Z357" s="121">
        <v>570</v>
      </c>
      <c r="AA357" s="121">
        <v>462</v>
      </c>
      <c r="AB357" s="121">
        <v>129</v>
      </c>
      <c r="AC357" s="121">
        <v>144</v>
      </c>
      <c r="AD357" s="17">
        <v>12</v>
      </c>
      <c r="AE357" s="17">
        <v>22</v>
      </c>
      <c r="AF357" s="100">
        <v>16</v>
      </c>
      <c r="AG357" s="101">
        <v>34</v>
      </c>
      <c r="AH357" s="101">
        <v>201</v>
      </c>
      <c r="AI357" s="101">
        <v>108</v>
      </c>
      <c r="AJ357" s="101">
        <v>0</v>
      </c>
      <c r="AK357" s="101">
        <f t="shared" si="430"/>
        <v>343</v>
      </c>
      <c r="AL357" s="101">
        <f t="shared" si="431"/>
        <v>4</v>
      </c>
      <c r="AM357" s="101">
        <v>4</v>
      </c>
      <c r="AN357" s="102">
        <v>114</v>
      </c>
      <c r="AO357" s="103">
        <v>123</v>
      </c>
      <c r="AP357" s="74">
        <f t="shared" si="432"/>
        <v>7.5892857142857137E-2</v>
      </c>
      <c r="AQ357" s="74">
        <f t="shared" si="433"/>
        <v>0.35263157894736841</v>
      </c>
      <c r="AR357" s="104">
        <f t="shared" si="434"/>
        <v>0.22905405405405405</v>
      </c>
      <c r="AS357" s="104">
        <f t="shared" si="435"/>
        <v>0.29554263565891475</v>
      </c>
      <c r="AT357" s="104">
        <f t="shared" si="436"/>
        <v>0.22510822510822512</v>
      </c>
      <c r="AU357" s="105">
        <v>432</v>
      </c>
      <c r="AV357" s="105">
        <v>572</v>
      </c>
      <c r="AW357" s="105">
        <v>450</v>
      </c>
      <c r="AX357" s="100">
        <v>15</v>
      </c>
      <c r="AY357" s="106">
        <v>288</v>
      </c>
      <c r="AZ357" s="106">
        <v>16</v>
      </c>
      <c r="BA357" s="106">
        <v>156</v>
      </c>
      <c r="BB357" s="106">
        <v>111</v>
      </c>
      <c r="BC357" s="106">
        <v>5</v>
      </c>
      <c r="BD357" s="107">
        <v>9</v>
      </c>
      <c r="BE357" s="108">
        <v>69</v>
      </c>
      <c r="BF357" s="82">
        <f t="shared" si="437"/>
        <v>3.5555555555555556E-2</v>
      </c>
      <c r="BG357" s="82">
        <f t="shared" si="438"/>
        <v>0.27272727272727271</v>
      </c>
      <c r="BH357" s="83">
        <f t="shared" si="439"/>
        <v>0.18844566712517194</v>
      </c>
      <c r="BI357" s="83">
        <f t="shared" si="440"/>
        <v>0.25697211155378485</v>
      </c>
      <c r="BJ357" s="83">
        <f t="shared" si="441"/>
        <v>0.2361111111111111</v>
      </c>
      <c r="BK357" s="2">
        <v>475</v>
      </c>
      <c r="BL357" s="2">
        <v>621</v>
      </c>
      <c r="BM357" s="2">
        <v>443</v>
      </c>
      <c r="BN357" s="2">
        <v>318</v>
      </c>
      <c r="BO357" s="2">
        <v>120</v>
      </c>
      <c r="BP357" s="2">
        <v>130</v>
      </c>
      <c r="BQ357" s="109">
        <v>11</v>
      </c>
      <c r="BR357" s="109">
        <v>12</v>
      </c>
      <c r="BS357" s="110">
        <v>20</v>
      </c>
      <c r="BT357" s="109">
        <v>17</v>
      </c>
      <c r="BU357" s="109">
        <v>122</v>
      </c>
      <c r="BV357" s="109">
        <v>127</v>
      </c>
      <c r="BW357" s="109">
        <v>2</v>
      </c>
      <c r="BX357" s="84">
        <f t="shared" si="445"/>
        <v>268</v>
      </c>
      <c r="BY357" s="111">
        <v>87</v>
      </c>
      <c r="BZ357" s="109">
        <v>6</v>
      </c>
      <c r="CA357" s="109">
        <v>2</v>
      </c>
      <c r="CB357" s="2">
        <v>118</v>
      </c>
      <c r="CC357" s="112">
        <f t="shared" si="446"/>
        <v>3.5789473684210524E-2</v>
      </c>
      <c r="CD357" s="112">
        <f t="shared" si="447"/>
        <v>0.19645732689210951</v>
      </c>
      <c r="CE357" s="112">
        <f t="shared" si="448"/>
        <v>0.16894087069525665</v>
      </c>
      <c r="CF357" s="112">
        <f t="shared" si="449"/>
        <v>0.22838345864661655</v>
      </c>
      <c r="CG357" s="112">
        <f t="shared" si="450"/>
        <v>0.27313769751693001</v>
      </c>
      <c r="CH357" s="87">
        <f t="shared" si="451"/>
        <v>322</v>
      </c>
      <c r="CI357" s="31">
        <f t="shared" si="452"/>
        <v>318</v>
      </c>
      <c r="CJ357" s="31">
        <f t="shared" si="453"/>
        <v>0</v>
      </c>
      <c r="CK357" s="31">
        <f t="shared" si="454"/>
        <v>0</v>
      </c>
      <c r="CL357" s="31">
        <f t="shared" si="455"/>
        <v>0</v>
      </c>
      <c r="CM357" s="113">
        <f t="shared" si="456"/>
        <v>0</v>
      </c>
      <c r="CN357" s="31">
        <f t="shared" si="457"/>
        <v>0</v>
      </c>
      <c r="CO357" s="31">
        <f t="shared" si="458"/>
        <v>0</v>
      </c>
      <c r="CP357" s="31">
        <f t="shared" si="459"/>
        <v>0</v>
      </c>
      <c r="CQ357" s="31">
        <f t="shared" si="460"/>
        <v>0</v>
      </c>
      <c r="CU357" s="88">
        <f t="shared" si="444"/>
        <v>0</v>
      </c>
      <c r="DC357" s="88">
        <f t="shared" si="461"/>
        <v>0</v>
      </c>
      <c r="DH357" s="32">
        <v>1</v>
      </c>
      <c r="DI357" s="32">
        <v>2</v>
      </c>
      <c r="DJ357" s="32">
        <v>3</v>
      </c>
      <c r="DK357" s="88">
        <f t="shared" si="462"/>
        <v>58</v>
      </c>
      <c r="DL357" s="32">
        <v>14</v>
      </c>
      <c r="DM357" s="32">
        <v>27</v>
      </c>
      <c r="DN357" s="32">
        <v>16</v>
      </c>
      <c r="DO357" s="32">
        <v>1</v>
      </c>
      <c r="DP357" s="32">
        <v>10</v>
      </c>
      <c r="DQ357" s="32">
        <v>10</v>
      </c>
      <c r="DR357" s="32">
        <v>17</v>
      </c>
      <c r="DS357" s="88">
        <f t="shared" si="463"/>
        <v>210</v>
      </c>
      <c r="DT357" s="32">
        <v>3</v>
      </c>
      <c r="DU357" s="32">
        <v>95</v>
      </c>
      <c r="DV357" s="32">
        <v>111</v>
      </c>
      <c r="DW357" s="32">
        <v>1</v>
      </c>
      <c r="EA357" s="88">
        <f t="shared" si="464"/>
        <v>0</v>
      </c>
      <c r="EI357" s="88">
        <f t="shared" si="465"/>
        <v>0</v>
      </c>
      <c r="EQ357" s="88">
        <f t="shared" si="466"/>
        <v>0</v>
      </c>
      <c r="EY357" s="88">
        <f t="shared" si="467"/>
        <v>0</v>
      </c>
      <c r="FG357" s="88">
        <f t="shared" si="468"/>
        <v>0</v>
      </c>
      <c r="FO357" s="88">
        <f t="shared" si="469"/>
        <v>0</v>
      </c>
      <c r="FW357" s="110">
        <f t="shared" si="470"/>
        <v>0</v>
      </c>
      <c r="GB357" s="110">
        <f t="shared" si="471"/>
        <v>0</v>
      </c>
      <c r="GC357" s="110">
        <f t="shared" si="472"/>
        <v>0</v>
      </c>
      <c r="GD357" s="110">
        <f t="shared" si="473"/>
        <v>0</v>
      </c>
      <c r="GE357" s="110">
        <f t="shared" si="474"/>
        <v>0</v>
      </c>
      <c r="GF357" s="110">
        <f t="shared" si="475"/>
        <v>0</v>
      </c>
      <c r="GG357" s="110">
        <f t="shared" si="476"/>
        <v>0</v>
      </c>
      <c r="GH357" s="110">
        <f t="shared" si="477"/>
        <v>0</v>
      </c>
      <c r="GI357" s="110">
        <f t="shared" si="478"/>
        <v>0</v>
      </c>
      <c r="GJ357" s="114">
        <f t="shared" si="442"/>
        <v>0.22514190536720063</v>
      </c>
      <c r="GK357" s="90">
        <f t="shared" si="443"/>
        <v>-6.9444444444444448E-2</v>
      </c>
      <c r="GL357" s="92" t="s">
        <v>2321</v>
      </c>
      <c r="GM357" s="2" t="s">
        <v>1929</v>
      </c>
      <c r="GN357" s="2" t="s">
        <v>1785</v>
      </c>
      <c r="GO357" s="2" t="s">
        <v>1867</v>
      </c>
      <c r="GP357" s="2" t="s">
        <v>2158</v>
      </c>
      <c r="GQ357" s="2" t="s">
        <v>2209</v>
      </c>
      <c r="GR357" s="115">
        <v>622</v>
      </c>
      <c r="GS357" s="31">
        <f t="shared" si="479"/>
        <v>11</v>
      </c>
      <c r="GT357" s="31">
        <f t="shared" si="480"/>
        <v>20</v>
      </c>
      <c r="GU357" s="31">
        <f t="shared" si="481"/>
        <v>12</v>
      </c>
      <c r="GV357" s="31">
        <f t="shared" si="482"/>
        <v>268</v>
      </c>
      <c r="GW357" s="31">
        <f t="shared" si="483"/>
        <v>129</v>
      </c>
      <c r="GX357" s="31">
        <f t="shared" si="484"/>
        <v>251</v>
      </c>
    </row>
    <row r="358" spans="1:208" ht="15.75" hidden="1" customHeight="1" x14ac:dyDescent="0.25">
      <c r="A358" s="22" t="s">
        <v>1117</v>
      </c>
      <c r="B358" s="2" t="s">
        <v>332</v>
      </c>
      <c r="C358" s="116" t="s">
        <v>340</v>
      </c>
      <c r="D358" s="35" t="s">
        <v>332</v>
      </c>
      <c r="E358" s="117">
        <v>20</v>
      </c>
      <c r="F358" s="117">
        <v>146</v>
      </c>
      <c r="G358" s="117">
        <v>112</v>
      </c>
      <c r="H358" s="117">
        <v>278</v>
      </c>
      <c r="I358" s="95">
        <v>17</v>
      </c>
      <c r="J358" s="118">
        <v>12</v>
      </c>
      <c r="K358" s="118">
        <v>126</v>
      </c>
      <c r="L358" s="118">
        <v>118</v>
      </c>
      <c r="M358" s="118">
        <v>256</v>
      </c>
      <c r="N358" s="119">
        <v>5</v>
      </c>
      <c r="O358" s="119">
        <v>142</v>
      </c>
      <c r="P358" s="120">
        <v>509</v>
      </c>
      <c r="Q358" s="120">
        <v>633</v>
      </c>
      <c r="R358" s="120">
        <v>504</v>
      </c>
      <c r="S358" s="70">
        <f t="shared" si="425"/>
        <v>2.3575638506876228E-2</v>
      </c>
      <c r="T358" s="70">
        <f t="shared" si="426"/>
        <v>0.1990521327014218</v>
      </c>
      <c r="U358" s="70">
        <f t="shared" si="427"/>
        <v>0.15249088699878494</v>
      </c>
      <c r="V358" s="70">
        <f t="shared" si="428"/>
        <v>0.21020228671943711</v>
      </c>
      <c r="W358" s="70">
        <f t="shared" si="429"/>
        <v>0.22420634920634921</v>
      </c>
      <c r="X358" s="121">
        <v>614</v>
      </c>
      <c r="Y358" s="121">
        <v>509</v>
      </c>
      <c r="Z358" s="121">
        <v>633</v>
      </c>
      <c r="AA358" s="121">
        <v>504</v>
      </c>
      <c r="AB358" s="121">
        <v>192</v>
      </c>
      <c r="AC358" s="121">
        <v>188</v>
      </c>
      <c r="AD358" s="17">
        <v>12</v>
      </c>
      <c r="AE358" s="17">
        <v>19</v>
      </c>
      <c r="AF358" s="100">
        <v>14</v>
      </c>
      <c r="AG358" s="101">
        <v>13</v>
      </c>
      <c r="AH358" s="101">
        <v>92</v>
      </c>
      <c r="AI358" s="101">
        <v>104</v>
      </c>
      <c r="AJ358" s="101">
        <v>0</v>
      </c>
      <c r="AK358" s="101">
        <f t="shared" si="430"/>
        <v>209</v>
      </c>
      <c r="AL358" s="101">
        <f t="shared" si="431"/>
        <v>2</v>
      </c>
      <c r="AM358" s="101">
        <v>2</v>
      </c>
      <c r="AN358" s="102">
        <v>110</v>
      </c>
      <c r="AO358" s="103">
        <v>167</v>
      </c>
      <c r="AP358" s="74">
        <f t="shared" si="432"/>
        <v>2.5540275049115914E-2</v>
      </c>
      <c r="AQ358" s="74">
        <f t="shared" si="433"/>
        <v>0.14533965244865718</v>
      </c>
      <c r="AR358" s="104">
        <f t="shared" si="434"/>
        <v>0.12575941676792224</v>
      </c>
      <c r="AS358" s="104">
        <f t="shared" si="435"/>
        <v>0.17062445030782761</v>
      </c>
      <c r="AT358" s="104">
        <f t="shared" si="436"/>
        <v>0.20238095238095238</v>
      </c>
      <c r="AU358" s="105">
        <v>505</v>
      </c>
      <c r="AV358" s="105">
        <v>647</v>
      </c>
      <c r="AW358" s="105">
        <v>480</v>
      </c>
      <c r="AX358" s="100">
        <v>14</v>
      </c>
      <c r="AY358" s="106">
        <v>166</v>
      </c>
      <c r="AZ358" s="106">
        <v>15</v>
      </c>
      <c r="BA358" s="106">
        <v>83</v>
      </c>
      <c r="BB358" s="106">
        <v>68</v>
      </c>
      <c r="BC358" s="106">
        <v>0</v>
      </c>
      <c r="BD358" s="107">
        <v>4</v>
      </c>
      <c r="BE358" s="108">
        <v>81</v>
      </c>
      <c r="BF358" s="82">
        <f t="shared" si="437"/>
        <v>3.125E-2</v>
      </c>
      <c r="BG358" s="82">
        <f t="shared" si="438"/>
        <v>0.12828438948995363</v>
      </c>
      <c r="BH358" s="83">
        <f t="shared" si="439"/>
        <v>9.9264705882352935E-2</v>
      </c>
      <c r="BI358" s="83">
        <f t="shared" si="440"/>
        <v>0.12760416666666666</v>
      </c>
      <c r="BJ358" s="83">
        <f t="shared" si="441"/>
        <v>0.12673267326732673</v>
      </c>
      <c r="BK358" s="2">
        <v>479</v>
      </c>
      <c r="BL358" s="2">
        <v>605</v>
      </c>
      <c r="BM358" s="2">
        <v>497</v>
      </c>
      <c r="BN358" s="2">
        <v>325</v>
      </c>
      <c r="BO358" s="2">
        <v>141</v>
      </c>
      <c r="BP358" s="2">
        <v>157</v>
      </c>
      <c r="BQ358" s="109">
        <v>9</v>
      </c>
      <c r="BR358" s="109">
        <v>11</v>
      </c>
      <c r="BS358" s="110">
        <v>14</v>
      </c>
      <c r="BT358" s="109">
        <v>21</v>
      </c>
      <c r="BU358" s="109">
        <v>89</v>
      </c>
      <c r="BV358" s="109">
        <v>102</v>
      </c>
      <c r="BW358" s="109">
        <v>1</v>
      </c>
      <c r="BX358" s="84">
        <f t="shared" si="445"/>
        <v>213</v>
      </c>
      <c r="BY358" s="111">
        <v>100</v>
      </c>
      <c r="BZ358" s="109">
        <v>5</v>
      </c>
      <c r="CA358" s="109">
        <v>1</v>
      </c>
      <c r="CB358" s="2">
        <v>119</v>
      </c>
      <c r="CC358" s="112">
        <f t="shared" si="446"/>
        <v>4.3841336116910233E-2</v>
      </c>
      <c r="CD358" s="112">
        <f t="shared" si="447"/>
        <v>0.14710743801652892</v>
      </c>
      <c r="CE358" s="112">
        <f t="shared" si="448"/>
        <v>0.13092979127134724</v>
      </c>
      <c r="CF358" s="112">
        <f t="shared" si="449"/>
        <v>0.16878402903811252</v>
      </c>
      <c r="CG358" s="112">
        <f t="shared" si="450"/>
        <v>0.19517102615694165</v>
      </c>
      <c r="CH358" s="87">
        <f t="shared" si="451"/>
        <v>400</v>
      </c>
      <c r="CI358" s="31">
        <f t="shared" si="452"/>
        <v>417</v>
      </c>
      <c r="CJ358" s="31">
        <f t="shared" si="453"/>
        <v>0</v>
      </c>
      <c r="CK358" s="31">
        <f t="shared" si="454"/>
        <v>0</v>
      </c>
      <c r="CL358" s="31">
        <f t="shared" si="455"/>
        <v>0</v>
      </c>
      <c r="CM358" s="113">
        <f t="shared" si="456"/>
        <v>0</v>
      </c>
      <c r="CN358" s="31">
        <f t="shared" si="457"/>
        <v>0</v>
      </c>
      <c r="CO358" s="31">
        <f t="shared" si="458"/>
        <v>0</v>
      </c>
      <c r="CP358" s="31">
        <f t="shared" si="459"/>
        <v>0</v>
      </c>
      <c r="CQ358" s="31">
        <f t="shared" si="460"/>
        <v>0</v>
      </c>
      <c r="CU358" s="88">
        <f t="shared" si="444"/>
        <v>0</v>
      </c>
      <c r="DC358" s="88">
        <f t="shared" si="461"/>
        <v>0</v>
      </c>
      <c r="DH358" s="32">
        <v>1</v>
      </c>
      <c r="DI358" s="32">
        <v>3</v>
      </c>
      <c r="DJ358" s="32">
        <v>4</v>
      </c>
      <c r="DK358" s="88">
        <f t="shared" si="462"/>
        <v>85</v>
      </c>
      <c r="DL358" s="32">
        <v>14</v>
      </c>
      <c r="DM358" s="32">
        <v>24</v>
      </c>
      <c r="DN358" s="32">
        <v>46</v>
      </c>
      <c r="DO358" s="32">
        <v>1</v>
      </c>
      <c r="DP358" s="32">
        <v>8</v>
      </c>
      <c r="DQ358" s="32">
        <v>8</v>
      </c>
      <c r="DR358" s="32">
        <v>10</v>
      </c>
      <c r="DS358" s="88">
        <f t="shared" si="463"/>
        <v>128</v>
      </c>
      <c r="DT358" s="32">
        <v>7</v>
      </c>
      <c r="DU358" s="32">
        <v>65</v>
      </c>
      <c r="DV358" s="32">
        <v>56</v>
      </c>
      <c r="DW358" s="32">
        <v>0</v>
      </c>
      <c r="EA358" s="88">
        <f t="shared" si="464"/>
        <v>0</v>
      </c>
      <c r="EI358" s="88">
        <f t="shared" si="465"/>
        <v>0</v>
      </c>
      <c r="EQ358" s="88">
        <f t="shared" si="466"/>
        <v>0</v>
      </c>
      <c r="EY358" s="88">
        <f t="shared" si="467"/>
        <v>0</v>
      </c>
      <c r="FG358" s="88">
        <f t="shared" si="468"/>
        <v>0</v>
      </c>
      <c r="FO358" s="88">
        <f t="shared" si="469"/>
        <v>0</v>
      </c>
      <c r="FW358" s="110">
        <f t="shared" si="470"/>
        <v>0</v>
      </c>
      <c r="GB358" s="110">
        <f t="shared" si="471"/>
        <v>0</v>
      </c>
      <c r="GC358" s="110">
        <f t="shared" si="472"/>
        <v>0</v>
      </c>
      <c r="GD358" s="110">
        <f t="shared" si="473"/>
        <v>0</v>
      </c>
      <c r="GE358" s="110">
        <f t="shared" si="474"/>
        <v>0</v>
      </c>
      <c r="GF358" s="110">
        <f t="shared" si="475"/>
        <v>0</v>
      </c>
      <c r="GG358" s="110">
        <f t="shared" si="476"/>
        <v>0</v>
      </c>
      <c r="GH358" s="110">
        <f t="shared" si="477"/>
        <v>0</v>
      </c>
      <c r="GI358" s="110">
        <f t="shared" si="478"/>
        <v>0</v>
      </c>
      <c r="GJ358" s="114">
        <f t="shared" si="442"/>
        <v>-0.12950267979558772</v>
      </c>
      <c r="GK358" s="90">
        <f t="shared" si="443"/>
        <v>0.28313253012048195</v>
      </c>
      <c r="GL358" s="92" t="s">
        <v>1784</v>
      </c>
      <c r="GM358" s="2" t="s">
        <v>1785</v>
      </c>
      <c r="GN358" s="2" t="s">
        <v>1786</v>
      </c>
      <c r="GO358" s="2" t="s">
        <v>1786</v>
      </c>
      <c r="GP358" s="2" t="s">
        <v>1786</v>
      </c>
      <c r="GQ358" s="2" t="s">
        <v>1787</v>
      </c>
      <c r="GR358" s="115">
        <v>615</v>
      </c>
      <c r="GS358" s="31">
        <f t="shared" si="479"/>
        <v>9</v>
      </c>
      <c r="GT358" s="31">
        <f t="shared" si="480"/>
        <v>14</v>
      </c>
      <c r="GU358" s="31">
        <f t="shared" si="481"/>
        <v>11</v>
      </c>
      <c r="GV358" s="31">
        <f t="shared" si="482"/>
        <v>213</v>
      </c>
      <c r="GW358" s="31">
        <f t="shared" si="483"/>
        <v>103</v>
      </c>
      <c r="GX358" s="31">
        <f t="shared" si="484"/>
        <v>192</v>
      </c>
    </row>
    <row r="359" spans="1:208" ht="15.75" hidden="1" customHeight="1" x14ac:dyDescent="0.25">
      <c r="A359" s="22" t="s">
        <v>1117</v>
      </c>
      <c r="B359" s="2" t="s">
        <v>332</v>
      </c>
      <c r="C359" s="116" t="s">
        <v>341</v>
      </c>
      <c r="D359" s="35" t="s">
        <v>332</v>
      </c>
      <c r="E359" s="117">
        <v>7</v>
      </c>
      <c r="F359" s="117">
        <v>168</v>
      </c>
      <c r="G359" s="117">
        <v>128</v>
      </c>
      <c r="H359" s="117">
        <v>303</v>
      </c>
      <c r="I359" s="95">
        <v>17</v>
      </c>
      <c r="J359" s="118">
        <v>9</v>
      </c>
      <c r="K359" s="118">
        <v>160</v>
      </c>
      <c r="L359" s="118">
        <v>111</v>
      </c>
      <c r="M359" s="118">
        <v>280</v>
      </c>
      <c r="N359" s="119">
        <v>9</v>
      </c>
      <c r="O359" s="119">
        <v>90</v>
      </c>
      <c r="P359" s="120">
        <v>324</v>
      </c>
      <c r="Q359" s="120">
        <v>376</v>
      </c>
      <c r="R359" s="120">
        <v>268</v>
      </c>
      <c r="S359" s="70">
        <f t="shared" si="425"/>
        <v>2.7777777777777776E-2</v>
      </c>
      <c r="T359" s="70">
        <f t="shared" si="426"/>
        <v>0.42553191489361702</v>
      </c>
      <c r="U359" s="70">
        <f t="shared" si="427"/>
        <v>0.2799586776859504</v>
      </c>
      <c r="V359" s="70">
        <f t="shared" si="428"/>
        <v>0.40683229813664595</v>
      </c>
      <c r="W359" s="70">
        <f t="shared" si="429"/>
        <v>0.38059701492537312</v>
      </c>
      <c r="X359" s="121">
        <v>380</v>
      </c>
      <c r="Y359" s="121">
        <v>324</v>
      </c>
      <c r="Z359" s="121">
        <v>376</v>
      </c>
      <c r="AA359" s="121">
        <v>268</v>
      </c>
      <c r="AB359" s="121">
        <v>111</v>
      </c>
      <c r="AC359" s="121">
        <v>97</v>
      </c>
      <c r="AD359" s="17">
        <v>15</v>
      </c>
      <c r="AE359" s="17">
        <v>18</v>
      </c>
      <c r="AF359" s="100">
        <v>16</v>
      </c>
      <c r="AG359" s="101">
        <v>5</v>
      </c>
      <c r="AH359" s="101">
        <v>126</v>
      </c>
      <c r="AI359" s="101">
        <v>99</v>
      </c>
      <c r="AJ359" s="101">
        <v>0</v>
      </c>
      <c r="AK359" s="101">
        <f t="shared" si="430"/>
        <v>230</v>
      </c>
      <c r="AL359" s="101">
        <f t="shared" si="431"/>
        <v>5</v>
      </c>
      <c r="AM359" s="101">
        <v>5</v>
      </c>
      <c r="AN359" s="102">
        <v>63</v>
      </c>
      <c r="AO359" s="103">
        <v>103</v>
      </c>
      <c r="AP359" s="74">
        <f t="shared" si="432"/>
        <v>1.5432098765432098E-2</v>
      </c>
      <c r="AQ359" s="74">
        <f t="shared" si="433"/>
        <v>0.33510638297872342</v>
      </c>
      <c r="AR359" s="104">
        <f t="shared" si="434"/>
        <v>0.23243801652892562</v>
      </c>
      <c r="AS359" s="104">
        <f t="shared" si="435"/>
        <v>0.34161490683229812</v>
      </c>
      <c r="AT359" s="104">
        <f t="shared" si="436"/>
        <v>0.35074626865671643</v>
      </c>
      <c r="AU359" s="105">
        <v>304</v>
      </c>
      <c r="AV359" s="105">
        <v>408</v>
      </c>
      <c r="AW359" s="105">
        <v>262</v>
      </c>
      <c r="AX359" s="100">
        <v>16</v>
      </c>
      <c r="AY359" s="106">
        <v>258</v>
      </c>
      <c r="AZ359" s="106">
        <v>23</v>
      </c>
      <c r="BA359" s="106">
        <v>134</v>
      </c>
      <c r="BB359" s="106">
        <v>99</v>
      </c>
      <c r="BC359" s="106">
        <v>2</v>
      </c>
      <c r="BD359" s="107">
        <v>8</v>
      </c>
      <c r="BE359" s="108">
        <v>46</v>
      </c>
      <c r="BF359" s="82">
        <f t="shared" si="437"/>
        <v>8.7786259541984726E-2</v>
      </c>
      <c r="BG359" s="82">
        <f t="shared" si="438"/>
        <v>0.32843137254901961</v>
      </c>
      <c r="BH359" s="83">
        <f t="shared" si="439"/>
        <v>0.25462012320328542</v>
      </c>
      <c r="BI359" s="83">
        <f t="shared" si="440"/>
        <v>0.3160112359550562</v>
      </c>
      <c r="BJ359" s="83">
        <f t="shared" si="441"/>
        <v>0.29934210526315791</v>
      </c>
      <c r="BK359" s="2">
        <v>294</v>
      </c>
      <c r="BL359" s="2">
        <v>376</v>
      </c>
      <c r="BM359" s="2">
        <v>259</v>
      </c>
      <c r="BN359" s="2">
        <v>164</v>
      </c>
      <c r="BO359" s="2">
        <v>92</v>
      </c>
      <c r="BP359" s="2">
        <v>86</v>
      </c>
      <c r="BQ359" s="109">
        <v>13</v>
      </c>
      <c r="BR359" s="109">
        <v>15</v>
      </c>
      <c r="BS359" s="110">
        <v>16</v>
      </c>
      <c r="BT359" s="109">
        <v>2</v>
      </c>
      <c r="BU359" s="109">
        <v>107</v>
      </c>
      <c r="BV359" s="109">
        <v>157</v>
      </c>
      <c r="BW359" s="109">
        <v>1</v>
      </c>
      <c r="BX359" s="84">
        <f t="shared" si="445"/>
        <v>267</v>
      </c>
      <c r="BY359" s="111">
        <v>54</v>
      </c>
      <c r="BZ359" s="109">
        <v>7</v>
      </c>
      <c r="CA359" s="109">
        <v>1</v>
      </c>
      <c r="CB359" s="2">
        <v>89</v>
      </c>
      <c r="CC359" s="112">
        <f t="shared" si="446"/>
        <v>6.8027210884353739E-3</v>
      </c>
      <c r="CD359" s="112">
        <f t="shared" si="447"/>
        <v>0.28457446808510639</v>
      </c>
      <c r="CE359" s="112">
        <f t="shared" si="448"/>
        <v>0.27879440258342303</v>
      </c>
      <c r="CF359" s="112">
        <f t="shared" si="449"/>
        <v>0.40472440944881888</v>
      </c>
      <c r="CG359" s="112">
        <f t="shared" si="450"/>
        <v>0.5791505791505791</v>
      </c>
      <c r="CH359" s="87">
        <f t="shared" si="451"/>
        <v>109</v>
      </c>
      <c r="CI359" s="31">
        <f t="shared" si="452"/>
        <v>105</v>
      </c>
      <c r="CJ359" s="31">
        <f t="shared" si="453"/>
        <v>0</v>
      </c>
      <c r="CK359" s="31">
        <f t="shared" si="454"/>
        <v>0</v>
      </c>
      <c r="CL359" s="31">
        <f t="shared" si="455"/>
        <v>0</v>
      </c>
      <c r="CM359" s="113">
        <f t="shared" si="456"/>
        <v>0</v>
      </c>
      <c r="CN359" s="31">
        <f t="shared" si="457"/>
        <v>0</v>
      </c>
      <c r="CO359" s="31">
        <f t="shared" si="458"/>
        <v>0</v>
      </c>
      <c r="CP359" s="31">
        <f t="shared" si="459"/>
        <v>0</v>
      </c>
      <c r="CQ359" s="31">
        <f t="shared" si="460"/>
        <v>0</v>
      </c>
      <c r="CU359" s="88">
        <f t="shared" si="444"/>
        <v>0</v>
      </c>
      <c r="DC359" s="88">
        <f t="shared" si="461"/>
        <v>0</v>
      </c>
      <c r="DH359" s="32">
        <v>1</v>
      </c>
      <c r="DI359" s="32">
        <v>2</v>
      </c>
      <c r="DJ359" s="32">
        <v>2</v>
      </c>
      <c r="DK359" s="88">
        <f t="shared" si="462"/>
        <v>54</v>
      </c>
      <c r="DL359" s="32">
        <v>1</v>
      </c>
      <c r="DM359" s="32">
        <v>23</v>
      </c>
      <c r="DN359" s="32">
        <v>30</v>
      </c>
      <c r="DO359" s="32">
        <v>0</v>
      </c>
      <c r="DP359" s="32">
        <v>12</v>
      </c>
      <c r="DQ359" s="32">
        <v>13</v>
      </c>
      <c r="DR359" s="32">
        <v>14</v>
      </c>
      <c r="DS359" s="88">
        <f t="shared" si="463"/>
        <v>213</v>
      </c>
      <c r="DT359" s="32">
        <v>1</v>
      </c>
      <c r="DU359" s="32">
        <v>84</v>
      </c>
      <c r="DV359" s="32">
        <v>127</v>
      </c>
      <c r="DW359" s="32">
        <v>1</v>
      </c>
      <c r="EA359" s="88">
        <f t="shared" si="464"/>
        <v>0</v>
      </c>
      <c r="EI359" s="88">
        <f t="shared" si="465"/>
        <v>0</v>
      </c>
      <c r="EQ359" s="88">
        <f t="shared" si="466"/>
        <v>0</v>
      </c>
      <c r="EY359" s="88">
        <f t="shared" si="467"/>
        <v>0</v>
      </c>
      <c r="FG359" s="88">
        <f t="shared" si="468"/>
        <v>0</v>
      </c>
      <c r="FO359" s="88">
        <f t="shared" si="469"/>
        <v>0</v>
      </c>
      <c r="FW359" s="110">
        <f t="shared" si="470"/>
        <v>0</v>
      </c>
      <c r="GB359" s="110">
        <f t="shared" si="471"/>
        <v>0</v>
      </c>
      <c r="GC359" s="110">
        <f t="shared" si="472"/>
        <v>0</v>
      </c>
      <c r="GD359" s="110">
        <f t="shared" si="473"/>
        <v>0</v>
      </c>
      <c r="GE359" s="110">
        <f t="shared" si="474"/>
        <v>0</v>
      </c>
      <c r="GF359" s="110">
        <f t="shared" si="475"/>
        <v>0</v>
      </c>
      <c r="GG359" s="110">
        <f t="shared" si="476"/>
        <v>0</v>
      </c>
      <c r="GH359" s="110">
        <f t="shared" si="477"/>
        <v>0</v>
      </c>
      <c r="GI359" s="110">
        <f t="shared" si="478"/>
        <v>0</v>
      </c>
      <c r="GJ359" s="114">
        <f t="shared" si="442"/>
        <v>0.52168975698387454</v>
      </c>
      <c r="GK359" s="90">
        <f t="shared" si="443"/>
        <v>3.4883720930232558E-2</v>
      </c>
      <c r="GL359" s="2" t="s">
        <v>2325</v>
      </c>
      <c r="GM359" s="92" t="s">
        <v>1653</v>
      </c>
      <c r="GN359" s="92" t="s">
        <v>1735</v>
      </c>
      <c r="GO359" s="2" t="s">
        <v>1509</v>
      </c>
      <c r="GP359" s="2" t="s">
        <v>2326</v>
      </c>
      <c r="GQ359" s="2" t="s">
        <v>2086</v>
      </c>
      <c r="GR359" s="115">
        <v>380</v>
      </c>
      <c r="GS359" s="31">
        <f t="shared" si="479"/>
        <v>13</v>
      </c>
      <c r="GT359" s="31">
        <f t="shared" si="480"/>
        <v>16</v>
      </c>
      <c r="GU359" s="31">
        <f t="shared" si="481"/>
        <v>15</v>
      </c>
      <c r="GV359" s="31">
        <f t="shared" si="482"/>
        <v>267</v>
      </c>
      <c r="GW359" s="31">
        <f t="shared" si="483"/>
        <v>158</v>
      </c>
      <c r="GX359" s="31">
        <f t="shared" si="484"/>
        <v>265</v>
      </c>
    </row>
    <row r="360" spans="1:208" ht="15.75" hidden="1" customHeight="1" x14ac:dyDescent="0.25">
      <c r="A360" s="22" t="s">
        <v>1117</v>
      </c>
      <c r="B360" s="2" t="s">
        <v>332</v>
      </c>
      <c r="C360" s="116" t="s">
        <v>342</v>
      </c>
      <c r="D360" s="35" t="s">
        <v>332</v>
      </c>
      <c r="E360" s="117">
        <v>26</v>
      </c>
      <c r="F360" s="117">
        <v>79</v>
      </c>
      <c r="G360" s="117">
        <v>59</v>
      </c>
      <c r="H360" s="117">
        <v>164</v>
      </c>
      <c r="I360" s="95">
        <v>9</v>
      </c>
      <c r="J360" s="118">
        <v>14</v>
      </c>
      <c r="K360" s="118">
        <v>63</v>
      </c>
      <c r="L360" s="118">
        <v>51</v>
      </c>
      <c r="M360" s="118">
        <v>128</v>
      </c>
      <c r="N360" s="119">
        <v>10</v>
      </c>
      <c r="O360" s="119">
        <v>36</v>
      </c>
      <c r="P360" s="120">
        <v>165</v>
      </c>
      <c r="Q360" s="120">
        <v>193</v>
      </c>
      <c r="R360" s="120">
        <v>137</v>
      </c>
      <c r="S360" s="70">
        <f t="shared" si="425"/>
        <v>8.4848484848484854E-2</v>
      </c>
      <c r="T360" s="70">
        <f t="shared" si="426"/>
        <v>0.32642487046632124</v>
      </c>
      <c r="U360" s="70">
        <f t="shared" si="427"/>
        <v>0.23838383838383839</v>
      </c>
      <c r="V360" s="70">
        <f t="shared" si="428"/>
        <v>0.31515151515151513</v>
      </c>
      <c r="W360" s="70">
        <f t="shared" si="429"/>
        <v>0.29927007299270075</v>
      </c>
      <c r="X360" s="121">
        <v>200</v>
      </c>
      <c r="Y360" s="121">
        <v>165</v>
      </c>
      <c r="Z360" s="121">
        <v>193</v>
      </c>
      <c r="AA360" s="121">
        <v>137</v>
      </c>
      <c r="AB360" s="121">
        <v>68</v>
      </c>
      <c r="AC360" s="121">
        <v>32</v>
      </c>
      <c r="AD360" s="17">
        <v>7</v>
      </c>
      <c r="AE360" s="17">
        <v>13</v>
      </c>
      <c r="AF360" s="100">
        <v>10</v>
      </c>
      <c r="AG360" s="101">
        <v>31</v>
      </c>
      <c r="AH360" s="101">
        <v>53</v>
      </c>
      <c r="AI360" s="101">
        <v>74</v>
      </c>
      <c r="AJ360" s="101">
        <v>4</v>
      </c>
      <c r="AK360" s="101">
        <f t="shared" si="430"/>
        <v>162</v>
      </c>
      <c r="AL360" s="101">
        <f t="shared" si="431"/>
        <v>20</v>
      </c>
      <c r="AM360" s="101">
        <v>24</v>
      </c>
      <c r="AN360" s="102">
        <v>14</v>
      </c>
      <c r="AO360" s="103">
        <v>32</v>
      </c>
      <c r="AP360" s="74">
        <f t="shared" si="432"/>
        <v>0.18787878787878787</v>
      </c>
      <c r="AQ360" s="74">
        <f t="shared" si="433"/>
        <v>0.27461139896373055</v>
      </c>
      <c r="AR360" s="104">
        <f t="shared" si="434"/>
        <v>0.27878787878787881</v>
      </c>
      <c r="AS360" s="104">
        <f t="shared" si="435"/>
        <v>0.32424242424242422</v>
      </c>
      <c r="AT360" s="104">
        <f t="shared" si="436"/>
        <v>0.39416058394160586</v>
      </c>
      <c r="AU360" s="105">
        <v>147</v>
      </c>
      <c r="AV360" s="105">
        <v>196</v>
      </c>
      <c r="AW360" s="105">
        <v>156</v>
      </c>
      <c r="AX360" s="100">
        <v>12</v>
      </c>
      <c r="AY360" s="106">
        <v>169</v>
      </c>
      <c r="AZ360" s="106">
        <v>27</v>
      </c>
      <c r="BA360" s="106">
        <v>72</v>
      </c>
      <c r="BB360" s="106">
        <v>69</v>
      </c>
      <c r="BC360" s="106">
        <v>1</v>
      </c>
      <c r="BD360" s="107">
        <v>7</v>
      </c>
      <c r="BE360" s="108">
        <v>9</v>
      </c>
      <c r="BF360" s="82">
        <f t="shared" si="437"/>
        <v>0.17307692307692307</v>
      </c>
      <c r="BG360" s="82">
        <f t="shared" si="438"/>
        <v>0.36734693877551022</v>
      </c>
      <c r="BH360" s="83">
        <f t="shared" si="439"/>
        <v>0.32264529058116231</v>
      </c>
      <c r="BI360" s="83">
        <f t="shared" si="440"/>
        <v>0.39067055393586003</v>
      </c>
      <c r="BJ360" s="83">
        <f t="shared" si="441"/>
        <v>0.42176870748299322</v>
      </c>
      <c r="BK360" s="2">
        <v>131</v>
      </c>
      <c r="BL360" s="2">
        <v>204</v>
      </c>
      <c r="BM360" s="2">
        <v>121</v>
      </c>
      <c r="BN360" s="2">
        <v>86</v>
      </c>
      <c r="BO360" s="2">
        <v>63</v>
      </c>
      <c r="BP360" s="2">
        <v>36</v>
      </c>
      <c r="BQ360" s="109">
        <v>10</v>
      </c>
      <c r="BR360" s="109">
        <v>13</v>
      </c>
      <c r="BS360" s="110">
        <v>14</v>
      </c>
      <c r="BT360" s="109">
        <v>17</v>
      </c>
      <c r="BU360" s="109">
        <v>74</v>
      </c>
      <c r="BV360" s="109">
        <v>91</v>
      </c>
      <c r="BW360" s="109">
        <v>1</v>
      </c>
      <c r="BX360" s="84">
        <f t="shared" si="445"/>
        <v>183</v>
      </c>
      <c r="BY360" s="111">
        <v>7</v>
      </c>
      <c r="BZ360" s="109">
        <v>18</v>
      </c>
      <c r="CA360" s="109">
        <v>1</v>
      </c>
      <c r="CB360" s="2">
        <v>15</v>
      </c>
      <c r="CC360" s="112">
        <f t="shared" si="446"/>
        <v>0.12977099236641221</v>
      </c>
      <c r="CD360" s="112">
        <f t="shared" si="447"/>
        <v>0.36274509803921567</v>
      </c>
      <c r="CE360" s="112">
        <f t="shared" si="448"/>
        <v>0.35964912280701755</v>
      </c>
      <c r="CF360" s="112">
        <f t="shared" si="449"/>
        <v>0.4523076923076923</v>
      </c>
      <c r="CG360" s="112">
        <f t="shared" si="450"/>
        <v>0.60330578512396693</v>
      </c>
      <c r="CH360" s="87">
        <f t="shared" si="451"/>
        <v>48</v>
      </c>
      <c r="CI360" s="31">
        <f t="shared" si="452"/>
        <v>78</v>
      </c>
      <c r="CJ360" s="31">
        <f t="shared" si="453"/>
        <v>0</v>
      </c>
      <c r="CK360" s="31">
        <f t="shared" si="454"/>
        <v>0</v>
      </c>
      <c r="CL360" s="31">
        <f t="shared" si="455"/>
        <v>0</v>
      </c>
      <c r="CM360" s="113">
        <f t="shared" si="456"/>
        <v>0</v>
      </c>
      <c r="CN360" s="31">
        <f t="shared" si="457"/>
        <v>0</v>
      </c>
      <c r="CO360" s="31">
        <f t="shared" si="458"/>
        <v>0</v>
      </c>
      <c r="CP360" s="31">
        <f t="shared" si="459"/>
        <v>0</v>
      </c>
      <c r="CQ360" s="31">
        <f t="shared" si="460"/>
        <v>0</v>
      </c>
      <c r="CU360" s="88">
        <f t="shared" si="444"/>
        <v>0</v>
      </c>
      <c r="DC360" s="88">
        <f t="shared" si="461"/>
        <v>0</v>
      </c>
      <c r="DH360" s="32">
        <v>1</v>
      </c>
      <c r="DI360" s="32">
        <v>4</v>
      </c>
      <c r="DJ360" s="32">
        <v>4</v>
      </c>
      <c r="DK360" s="88">
        <f t="shared" si="462"/>
        <v>61</v>
      </c>
      <c r="DL360" s="32">
        <v>10</v>
      </c>
      <c r="DM360" s="32">
        <v>18</v>
      </c>
      <c r="DN360" s="32">
        <v>33</v>
      </c>
      <c r="DO360" s="32">
        <v>0</v>
      </c>
      <c r="DP360" s="32">
        <v>8</v>
      </c>
      <c r="DQ360" s="32">
        <v>8</v>
      </c>
      <c r="DR360" s="32">
        <v>8</v>
      </c>
      <c r="DS360" s="88">
        <f t="shared" si="463"/>
        <v>110</v>
      </c>
      <c r="DT360" s="32">
        <v>7</v>
      </c>
      <c r="DU360" s="32">
        <v>49</v>
      </c>
      <c r="DV360" s="32">
        <v>53</v>
      </c>
      <c r="DW360" s="32">
        <v>1</v>
      </c>
      <c r="EA360" s="88">
        <f t="shared" si="464"/>
        <v>0</v>
      </c>
      <c r="EI360" s="88">
        <f t="shared" si="465"/>
        <v>0</v>
      </c>
      <c r="EQ360" s="88">
        <f t="shared" si="466"/>
        <v>0</v>
      </c>
      <c r="EV360" s="32">
        <v>1</v>
      </c>
      <c r="EW360" s="32">
        <v>1</v>
      </c>
      <c r="EX360" s="32">
        <v>2</v>
      </c>
      <c r="EY360" s="88">
        <f t="shared" si="467"/>
        <v>12</v>
      </c>
      <c r="EZ360" s="32">
        <v>0</v>
      </c>
      <c r="FA360" s="32">
        <v>7</v>
      </c>
      <c r="FB360" s="32">
        <v>5</v>
      </c>
      <c r="FC360" s="32">
        <v>0</v>
      </c>
      <c r="FG360" s="88">
        <f t="shared" si="468"/>
        <v>0</v>
      </c>
      <c r="FO360" s="88">
        <f t="shared" si="469"/>
        <v>0</v>
      </c>
      <c r="FW360" s="110">
        <f t="shared" si="470"/>
        <v>0</v>
      </c>
      <c r="GB360" s="110">
        <f t="shared" si="471"/>
        <v>1</v>
      </c>
      <c r="GC360" s="110">
        <f t="shared" si="472"/>
        <v>1</v>
      </c>
      <c r="GD360" s="110">
        <f t="shared" si="473"/>
        <v>2</v>
      </c>
      <c r="GE360" s="110">
        <f t="shared" si="474"/>
        <v>12</v>
      </c>
      <c r="GF360" s="110">
        <f t="shared" si="475"/>
        <v>0</v>
      </c>
      <c r="GG360" s="110">
        <f t="shared" si="476"/>
        <v>7</v>
      </c>
      <c r="GH360" s="110">
        <f t="shared" si="477"/>
        <v>5</v>
      </c>
      <c r="GI360" s="110">
        <f t="shared" si="478"/>
        <v>0</v>
      </c>
      <c r="GJ360" s="114">
        <f t="shared" si="442"/>
        <v>1.0159242088288649</v>
      </c>
      <c r="GK360" s="90">
        <f t="shared" si="443"/>
        <v>8.2840236686390539E-2</v>
      </c>
      <c r="GL360" s="92" t="s">
        <v>1848</v>
      </c>
      <c r="GM360" s="2" t="s">
        <v>1716</v>
      </c>
      <c r="GN360" s="92" t="s">
        <v>1771</v>
      </c>
      <c r="GO360" s="2" t="s">
        <v>2247</v>
      </c>
      <c r="GP360" s="92" t="s">
        <v>2309</v>
      </c>
      <c r="GQ360" s="2" t="s">
        <v>2019</v>
      </c>
      <c r="GR360" s="115">
        <v>194</v>
      </c>
      <c r="GS360" s="31">
        <f t="shared" si="479"/>
        <v>9</v>
      </c>
      <c r="GT360" s="31">
        <f t="shared" si="480"/>
        <v>12</v>
      </c>
      <c r="GU360" s="31">
        <f t="shared" si="481"/>
        <v>12</v>
      </c>
      <c r="GV360" s="31">
        <f t="shared" si="482"/>
        <v>171</v>
      </c>
      <c r="GW360" s="31">
        <f t="shared" si="483"/>
        <v>87</v>
      </c>
      <c r="GX360" s="31">
        <f t="shared" si="484"/>
        <v>154</v>
      </c>
    </row>
    <row r="361" spans="1:208" ht="15.75" hidden="1" customHeight="1" x14ac:dyDescent="0.25">
      <c r="A361" s="22" t="s">
        <v>1117</v>
      </c>
      <c r="B361" s="2" t="s">
        <v>332</v>
      </c>
      <c r="C361" s="116" t="s">
        <v>343</v>
      </c>
      <c r="D361" s="35" t="s">
        <v>332</v>
      </c>
      <c r="E361" s="117">
        <v>44</v>
      </c>
      <c r="F361" s="117">
        <v>145</v>
      </c>
      <c r="G361" s="117">
        <v>208</v>
      </c>
      <c r="H361" s="117">
        <v>397</v>
      </c>
      <c r="I361" s="95">
        <v>28</v>
      </c>
      <c r="J361" s="118">
        <v>82</v>
      </c>
      <c r="K361" s="118">
        <v>156</v>
      </c>
      <c r="L361" s="118">
        <v>206</v>
      </c>
      <c r="M361" s="118">
        <v>444</v>
      </c>
      <c r="N361" s="119">
        <v>38</v>
      </c>
      <c r="O361" s="119">
        <v>26</v>
      </c>
      <c r="P361" s="120">
        <v>369</v>
      </c>
      <c r="Q361" s="120">
        <v>388</v>
      </c>
      <c r="R361" s="120">
        <v>319</v>
      </c>
      <c r="S361" s="70">
        <f t="shared" si="425"/>
        <v>0.22222222222222221</v>
      </c>
      <c r="T361" s="70">
        <f t="shared" si="426"/>
        <v>0.40206185567010311</v>
      </c>
      <c r="U361" s="70">
        <f t="shared" si="427"/>
        <v>0.37732342007434944</v>
      </c>
      <c r="V361" s="70">
        <f t="shared" si="428"/>
        <v>0.45827439886845828</v>
      </c>
      <c r="W361" s="70">
        <f t="shared" si="429"/>
        <v>0.52664576802507834</v>
      </c>
      <c r="X361" s="121">
        <v>426</v>
      </c>
      <c r="Y361" s="121">
        <v>369</v>
      </c>
      <c r="Z361" s="121">
        <v>388</v>
      </c>
      <c r="AA361" s="121">
        <v>319</v>
      </c>
      <c r="AB361" s="121">
        <v>117</v>
      </c>
      <c r="AC361" s="121">
        <v>74</v>
      </c>
      <c r="AD361" s="17">
        <v>12</v>
      </c>
      <c r="AE361" s="17">
        <v>23</v>
      </c>
      <c r="AF361" s="100">
        <v>26</v>
      </c>
      <c r="AG361" s="101">
        <v>95</v>
      </c>
      <c r="AH361" s="101">
        <v>167</v>
      </c>
      <c r="AI361" s="101">
        <v>238</v>
      </c>
      <c r="AJ361" s="101">
        <v>9</v>
      </c>
      <c r="AK361" s="101">
        <f t="shared" si="430"/>
        <v>509</v>
      </c>
      <c r="AL361" s="101">
        <f t="shared" si="431"/>
        <v>51</v>
      </c>
      <c r="AM361" s="101">
        <v>60</v>
      </c>
      <c r="AN361" s="102">
        <v>16</v>
      </c>
      <c r="AO361" s="103">
        <v>45</v>
      </c>
      <c r="AP361" s="74">
        <f t="shared" si="432"/>
        <v>0.25745257452574527</v>
      </c>
      <c r="AQ361" s="74">
        <f t="shared" si="433"/>
        <v>0.43041237113402064</v>
      </c>
      <c r="AR361" s="104">
        <f t="shared" si="434"/>
        <v>0.41728624535315983</v>
      </c>
      <c r="AS361" s="104">
        <f t="shared" si="435"/>
        <v>0.50070721357850068</v>
      </c>
      <c r="AT361" s="104">
        <f t="shared" si="436"/>
        <v>0.58620689655172409</v>
      </c>
      <c r="AU361" s="105">
        <v>296</v>
      </c>
      <c r="AV361" s="105">
        <v>428</v>
      </c>
      <c r="AW361" s="105">
        <v>331</v>
      </c>
      <c r="AX361" s="100">
        <v>33</v>
      </c>
      <c r="AY361" s="106">
        <v>640</v>
      </c>
      <c r="AZ361" s="106">
        <v>63</v>
      </c>
      <c r="BA361" s="106">
        <v>327</v>
      </c>
      <c r="BB361" s="106">
        <v>240</v>
      </c>
      <c r="BC361" s="106">
        <v>10</v>
      </c>
      <c r="BD361" s="107">
        <v>51</v>
      </c>
      <c r="BE361" s="108">
        <v>18</v>
      </c>
      <c r="BF361" s="82">
        <f t="shared" si="437"/>
        <v>0.19033232628398791</v>
      </c>
      <c r="BG361" s="82">
        <f t="shared" si="438"/>
        <v>0.76401869158878499</v>
      </c>
      <c r="BH361" s="83">
        <f t="shared" si="439"/>
        <v>0.54881516587677726</v>
      </c>
      <c r="BI361" s="83">
        <f t="shared" si="440"/>
        <v>0.71270718232044195</v>
      </c>
      <c r="BJ361" s="83">
        <f t="shared" si="441"/>
        <v>0.63851351351351349</v>
      </c>
      <c r="BK361" s="2">
        <v>333</v>
      </c>
      <c r="BL361" s="2">
        <v>473</v>
      </c>
      <c r="BM361" s="2">
        <v>301</v>
      </c>
      <c r="BN361" s="2">
        <v>221</v>
      </c>
      <c r="BO361" s="2">
        <v>108</v>
      </c>
      <c r="BP361" s="2">
        <v>77</v>
      </c>
      <c r="BQ361" s="109">
        <v>14</v>
      </c>
      <c r="BR361" s="109">
        <v>33</v>
      </c>
      <c r="BS361" s="110">
        <v>37</v>
      </c>
      <c r="BT361" s="109">
        <v>58</v>
      </c>
      <c r="BU361" s="109">
        <v>218</v>
      </c>
      <c r="BV361" s="109">
        <v>316</v>
      </c>
      <c r="BW361" s="109">
        <v>10</v>
      </c>
      <c r="BX361" s="84">
        <f t="shared" si="445"/>
        <v>602</v>
      </c>
      <c r="BY361" s="111">
        <v>15</v>
      </c>
      <c r="BZ361" s="109">
        <v>87</v>
      </c>
      <c r="CA361" s="109">
        <v>10</v>
      </c>
      <c r="CB361" s="2">
        <v>40</v>
      </c>
      <c r="CC361" s="112">
        <f t="shared" si="446"/>
        <v>0.17417417417417416</v>
      </c>
      <c r="CD361" s="112">
        <f t="shared" si="447"/>
        <v>0.46088794926004228</v>
      </c>
      <c r="CE361" s="112">
        <f t="shared" si="448"/>
        <v>0.45618789521228548</v>
      </c>
      <c r="CF361" s="112">
        <f t="shared" si="449"/>
        <v>0.57751937984496127</v>
      </c>
      <c r="CG361" s="112">
        <f t="shared" si="450"/>
        <v>0.76079734219269102</v>
      </c>
      <c r="CH361" s="87">
        <f t="shared" si="451"/>
        <v>72</v>
      </c>
      <c r="CI361" s="31">
        <f t="shared" si="452"/>
        <v>53</v>
      </c>
      <c r="CJ361" s="31">
        <f t="shared" si="453"/>
        <v>0</v>
      </c>
      <c r="CK361" s="31">
        <f t="shared" si="454"/>
        <v>0</v>
      </c>
      <c r="CL361" s="31">
        <f t="shared" si="455"/>
        <v>0</v>
      </c>
      <c r="CM361" s="113">
        <f t="shared" si="456"/>
        <v>0</v>
      </c>
      <c r="CN361" s="31">
        <f t="shared" si="457"/>
        <v>0</v>
      </c>
      <c r="CO361" s="31">
        <f t="shared" si="458"/>
        <v>0</v>
      </c>
      <c r="CP361" s="31">
        <f t="shared" si="459"/>
        <v>0</v>
      </c>
      <c r="CQ361" s="31">
        <f t="shared" si="460"/>
        <v>0</v>
      </c>
      <c r="CU361" s="88">
        <f t="shared" si="444"/>
        <v>0</v>
      </c>
      <c r="DC361" s="88">
        <f t="shared" si="461"/>
        <v>0</v>
      </c>
      <c r="DH361" s="32">
        <v>2</v>
      </c>
      <c r="DI361" s="32">
        <v>12</v>
      </c>
      <c r="DJ361" s="32">
        <v>10</v>
      </c>
      <c r="DK361" s="88">
        <f t="shared" si="462"/>
        <v>236</v>
      </c>
      <c r="DL361" s="32">
        <v>28</v>
      </c>
      <c r="DM361" s="32">
        <v>77</v>
      </c>
      <c r="DN361" s="32">
        <v>129</v>
      </c>
      <c r="DO361" s="32">
        <v>2</v>
      </c>
      <c r="DP361" s="32">
        <v>9</v>
      </c>
      <c r="DQ361" s="32">
        <v>13</v>
      </c>
      <c r="DR361" s="32">
        <v>9</v>
      </c>
      <c r="DS361" s="88">
        <f t="shared" si="463"/>
        <v>266</v>
      </c>
      <c r="DT361" s="32">
        <v>9</v>
      </c>
      <c r="DU361" s="32">
        <v>90</v>
      </c>
      <c r="DV361" s="32">
        <v>159</v>
      </c>
      <c r="DW361" s="32">
        <v>8</v>
      </c>
      <c r="DX361" s="32">
        <v>1</v>
      </c>
      <c r="DY361" s="32">
        <v>2</v>
      </c>
      <c r="DZ361" s="32">
        <v>2</v>
      </c>
      <c r="EA361" s="88">
        <f t="shared" si="464"/>
        <v>32</v>
      </c>
      <c r="EB361" s="32">
        <v>8</v>
      </c>
      <c r="EC361" s="32">
        <v>11</v>
      </c>
      <c r="ED361" s="32">
        <v>13</v>
      </c>
      <c r="EF361" s="32">
        <v>1</v>
      </c>
      <c r="EG361" s="32">
        <v>4</v>
      </c>
      <c r="EH361" s="32">
        <v>6</v>
      </c>
      <c r="EI361" s="88">
        <f t="shared" si="465"/>
        <v>39</v>
      </c>
      <c r="EJ361" s="32">
        <v>13</v>
      </c>
      <c r="EK361" s="32">
        <v>13</v>
      </c>
      <c r="EL361" s="32">
        <v>13</v>
      </c>
      <c r="EM361" s="32">
        <v>0</v>
      </c>
      <c r="EQ361" s="88">
        <f t="shared" si="466"/>
        <v>0</v>
      </c>
      <c r="EV361" s="32">
        <v>1</v>
      </c>
      <c r="EW361" s="32">
        <v>2</v>
      </c>
      <c r="EX361" s="32">
        <v>10</v>
      </c>
      <c r="EY361" s="88">
        <f t="shared" si="467"/>
        <v>29</v>
      </c>
      <c r="EZ361" s="32">
        <v>0</v>
      </c>
      <c r="FA361" s="32">
        <v>27</v>
      </c>
      <c r="FB361" s="32">
        <v>2</v>
      </c>
      <c r="FC361" s="32">
        <v>0</v>
      </c>
      <c r="FG361" s="88">
        <f t="shared" si="468"/>
        <v>0</v>
      </c>
      <c r="FO361" s="88">
        <f t="shared" si="469"/>
        <v>0</v>
      </c>
      <c r="FW361" s="110">
        <f t="shared" si="470"/>
        <v>0</v>
      </c>
      <c r="GB361" s="110">
        <f t="shared" si="471"/>
        <v>1</v>
      </c>
      <c r="GC361" s="110">
        <f t="shared" si="472"/>
        <v>2</v>
      </c>
      <c r="GD361" s="110">
        <f t="shared" si="473"/>
        <v>10</v>
      </c>
      <c r="GE361" s="110">
        <f t="shared" si="474"/>
        <v>29</v>
      </c>
      <c r="GF361" s="110">
        <f t="shared" si="475"/>
        <v>0</v>
      </c>
      <c r="GG361" s="110">
        <f t="shared" si="476"/>
        <v>27</v>
      </c>
      <c r="GH361" s="110">
        <f t="shared" si="477"/>
        <v>2</v>
      </c>
      <c r="GI361" s="110">
        <f t="shared" si="478"/>
        <v>0</v>
      </c>
      <c r="GJ361" s="114">
        <f t="shared" si="442"/>
        <v>0.44460923904445504</v>
      </c>
      <c r="GK361" s="90">
        <f t="shared" si="443"/>
        <v>-5.9374999999999997E-2</v>
      </c>
      <c r="GL361" s="2" t="s">
        <v>1559</v>
      </c>
      <c r="GM361" s="92" t="s">
        <v>1945</v>
      </c>
      <c r="GN361" s="2" t="s">
        <v>1489</v>
      </c>
      <c r="GO361" s="2" t="s">
        <v>1828</v>
      </c>
      <c r="GP361" s="92" t="s">
        <v>1986</v>
      </c>
      <c r="GQ361" s="2" t="s">
        <v>2190</v>
      </c>
      <c r="GR361" s="115">
        <v>458</v>
      </c>
      <c r="GS361" s="31">
        <f t="shared" si="479"/>
        <v>12</v>
      </c>
      <c r="GT361" s="31">
        <f t="shared" si="480"/>
        <v>21</v>
      </c>
      <c r="GU361" s="31">
        <f t="shared" si="481"/>
        <v>27</v>
      </c>
      <c r="GV361" s="31">
        <f t="shared" si="482"/>
        <v>534</v>
      </c>
      <c r="GW361" s="31">
        <f t="shared" si="483"/>
        <v>311</v>
      </c>
      <c r="GX361" s="31">
        <f t="shared" si="484"/>
        <v>489</v>
      </c>
    </row>
    <row r="362" spans="1:208" ht="15.75" hidden="1" customHeight="1" x14ac:dyDescent="0.25">
      <c r="A362" s="22" t="s">
        <v>1117</v>
      </c>
      <c r="B362" s="2" t="s">
        <v>332</v>
      </c>
      <c r="C362" s="116" t="s">
        <v>344</v>
      </c>
      <c r="D362" s="35" t="s">
        <v>332</v>
      </c>
      <c r="E362" s="117">
        <v>14</v>
      </c>
      <c r="F362" s="117">
        <v>26</v>
      </c>
      <c r="G362" s="117">
        <v>28</v>
      </c>
      <c r="H362" s="117">
        <v>68</v>
      </c>
      <c r="I362" s="95">
        <v>4</v>
      </c>
      <c r="J362" s="118">
        <v>4</v>
      </c>
      <c r="K362" s="118">
        <v>19</v>
      </c>
      <c r="L362" s="118">
        <v>32</v>
      </c>
      <c r="M362" s="118">
        <v>55</v>
      </c>
      <c r="N362" s="119">
        <v>9</v>
      </c>
      <c r="O362" s="119">
        <v>2</v>
      </c>
      <c r="P362" s="120">
        <v>57</v>
      </c>
      <c r="Q362" s="120">
        <v>57</v>
      </c>
      <c r="R362" s="120">
        <v>47</v>
      </c>
      <c r="S362" s="70">
        <f t="shared" si="425"/>
        <v>7.0175438596491224E-2</v>
      </c>
      <c r="T362" s="70">
        <f t="shared" si="426"/>
        <v>0.33333333333333331</v>
      </c>
      <c r="U362" s="70">
        <f t="shared" si="427"/>
        <v>0.2857142857142857</v>
      </c>
      <c r="V362" s="70">
        <f t="shared" si="428"/>
        <v>0.40384615384615385</v>
      </c>
      <c r="W362" s="70">
        <f t="shared" si="429"/>
        <v>0.48936170212765956</v>
      </c>
      <c r="X362" s="121">
        <v>58</v>
      </c>
      <c r="Y362" s="121">
        <v>57</v>
      </c>
      <c r="Z362" s="121">
        <v>57</v>
      </c>
      <c r="AA362" s="121">
        <v>47</v>
      </c>
      <c r="AB362" s="121">
        <v>18</v>
      </c>
      <c r="AC362" s="121">
        <v>10</v>
      </c>
      <c r="AD362" s="17">
        <v>2</v>
      </c>
      <c r="AE362" s="17">
        <v>1</v>
      </c>
      <c r="AF362" s="100">
        <v>4</v>
      </c>
      <c r="AG362" s="101">
        <v>7</v>
      </c>
      <c r="AH362" s="101">
        <v>21</v>
      </c>
      <c r="AI362" s="101">
        <v>23</v>
      </c>
      <c r="AJ362" s="101">
        <v>0</v>
      </c>
      <c r="AK362" s="101">
        <f t="shared" si="430"/>
        <v>51</v>
      </c>
      <c r="AL362" s="101">
        <f t="shared" si="431"/>
        <v>2</v>
      </c>
      <c r="AM362" s="101">
        <v>2</v>
      </c>
      <c r="AN362" s="101"/>
      <c r="AO362" s="103">
        <v>2</v>
      </c>
      <c r="AP362" s="74">
        <f t="shared" si="432"/>
        <v>0.12280701754385964</v>
      </c>
      <c r="AQ362" s="74">
        <f t="shared" si="433"/>
        <v>0.36842105263157893</v>
      </c>
      <c r="AR362" s="104">
        <f t="shared" si="434"/>
        <v>0.30434782608695654</v>
      </c>
      <c r="AS362" s="104">
        <f t="shared" si="435"/>
        <v>0.40384615384615385</v>
      </c>
      <c r="AT362" s="104">
        <f t="shared" si="436"/>
        <v>0.44680851063829785</v>
      </c>
      <c r="AU362" s="105">
        <v>49</v>
      </c>
      <c r="AV362" s="105">
        <v>68</v>
      </c>
      <c r="AW362" s="105">
        <v>48</v>
      </c>
      <c r="AX362" s="100">
        <v>4</v>
      </c>
      <c r="AY362" s="106">
        <v>62</v>
      </c>
      <c r="AZ362" s="106">
        <v>10</v>
      </c>
      <c r="BA362" s="106">
        <v>27</v>
      </c>
      <c r="BB362" s="106">
        <v>25</v>
      </c>
      <c r="BC362" s="106">
        <v>0</v>
      </c>
      <c r="BD362" s="107">
        <v>5</v>
      </c>
      <c r="BE362" s="108">
        <v>2</v>
      </c>
      <c r="BF362" s="82">
        <f t="shared" si="437"/>
        <v>0.20833333333333334</v>
      </c>
      <c r="BG362" s="82">
        <f t="shared" si="438"/>
        <v>0.39705882352941174</v>
      </c>
      <c r="BH362" s="83">
        <f t="shared" si="439"/>
        <v>0.34545454545454546</v>
      </c>
      <c r="BI362" s="83">
        <f t="shared" si="440"/>
        <v>0.40170940170940173</v>
      </c>
      <c r="BJ362" s="83">
        <f t="shared" si="441"/>
        <v>0.40816326530612246</v>
      </c>
      <c r="BK362" s="2">
        <v>45</v>
      </c>
      <c r="BL362" s="2">
        <v>55</v>
      </c>
      <c r="BM362" s="2">
        <v>44</v>
      </c>
      <c r="BN362" s="2">
        <v>34</v>
      </c>
      <c r="BO362" s="2">
        <v>17</v>
      </c>
      <c r="BP362" s="2">
        <v>13</v>
      </c>
      <c r="BQ362" s="109">
        <v>2</v>
      </c>
      <c r="BR362" s="109">
        <v>4</v>
      </c>
      <c r="BS362" s="110">
        <v>4</v>
      </c>
      <c r="BT362" s="109">
        <v>10</v>
      </c>
      <c r="BU362" s="109">
        <v>25</v>
      </c>
      <c r="BV362" s="109">
        <v>37</v>
      </c>
      <c r="BW362" s="109">
        <v>0</v>
      </c>
      <c r="BX362" s="84">
        <f t="shared" si="445"/>
        <v>72</v>
      </c>
      <c r="BY362" s="111">
        <v>0</v>
      </c>
      <c r="BZ362" s="109">
        <v>10</v>
      </c>
      <c r="CA362" s="109">
        <v>0</v>
      </c>
      <c r="CB362" s="2">
        <v>5</v>
      </c>
      <c r="CC362" s="112">
        <f t="shared" si="446"/>
        <v>0.22222222222222221</v>
      </c>
      <c r="CD362" s="112">
        <f t="shared" si="447"/>
        <v>0.45454545454545453</v>
      </c>
      <c r="CE362" s="112">
        <f t="shared" si="448"/>
        <v>0.43055555555555558</v>
      </c>
      <c r="CF362" s="112">
        <f t="shared" si="449"/>
        <v>0.5252525252525253</v>
      </c>
      <c r="CG362" s="112">
        <f t="shared" si="450"/>
        <v>0.61363636363636365</v>
      </c>
      <c r="CH362" s="87">
        <f t="shared" si="451"/>
        <v>17</v>
      </c>
      <c r="CI362" s="31">
        <f t="shared" si="452"/>
        <v>19</v>
      </c>
      <c r="CJ362" s="31">
        <f t="shared" si="453"/>
        <v>0</v>
      </c>
      <c r="CK362" s="31">
        <f t="shared" si="454"/>
        <v>0</v>
      </c>
      <c r="CL362" s="31">
        <f t="shared" si="455"/>
        <v>0</v>
      </c>
      <c r="CM362" s="113">
        <f t="shared" si="456"/>
        <v>0</v>
      </c>
      <c r="CN362" s="31">
        <f t="shared" si="457"/>
        <v>0</v>
      </c>
      <c r="CO362" s="31">
        <f t="shared" si="458"/>
        <v>0</v>
      </c>
      <c r="CP362" s="31">
        <f t="shared" si="459"/>
        <v>0</v>
      </c>
      <c r="CQ362" s="31">
        <f t="shared" si="460"/>
        <v>0</v>
      </c>
      <c r="CU362" s="88">
        <f t="shared" si="444"/>
        <v>0</v>
      </c>
      <c r="DC362" s="88">
        <f t="shared" si="461"/>
        <v>0</v>
      </c>
      <c r="DK362" s="88">
        <f t="shared" si="462"/>
        <v>0</v>
      </c>
      <c r="DP362" s="32">
        <v>2</v>
      </c>
      <c r="DQ362" s="32">
        <v>4</v>
      </c>
      <c r="DR362" s="32">
        <v>4</v>
      </c>
      <c r="DS362" s="88">
        <f t="shared" si="463"/>
        <v>72</v>
      </c>
      <c r="DT362" s="32">
        <v>10</v>
      </c>
      <c r="DU362" s="32">
        <v>25</v>
      </c>
      <c r="DV362" s="32">
        <v>37</v>
      </c>
      <c r="DW362" s="32">
        <v>0</v>
      </c>
      <c r="EA362" s="88">
        <f t="shared" si="464"/>
        <v>0</v>
      </c>
      <c r="EI362" s="88">
        <f t="shared" si="465"/>
        <v>0</v>
      </c>
      <c r="EQ362" s="88">
        <f t="shared" si="466"/>
        <v>0</v>
      </c>
      <c r="EY362" s="88">
        <f t="shared" si="467"/>
        <v>0</v>
      </c>
      <c r="FG362" s="88">
        <f t="shared" si="468"/>
        <v>0</v>
      </c>
      <c r="FO362" s="88">
        <f t="shared" si="469"/>
        <v>0</v>
      </c>
      <c r="FW362" s="110">
        <f t="shared" si="470"/>
        <v>0</v>
      </c>
      <c r="GB362" s="110">
        <f t="shared" si="471"/>
        <v>0</v>
      </c>
      <c r="GC362" s="110">
        <f t="shared" si="472"/>
        <v>0</v>
      </c>
      <c r="GD362" s="110">
        <f t="shared" si="473"/>
        <v>0</v>
      </c>
      <c r="GE362" s="110">
        <f t="shared" si="474"/>
        <v>0</v>
      </c>
      <c r="GF362" s="110">
        <f t="shared" si="475"/>
        <v>0</v>
      </c>
      <c r="GG362" s="110">
        <f t="shared" si="476"/>
        <v>0</v>
      </c>
      <c r="GH362" s="110">
        <f t="shared" si="477"/>
        <v>0</v>
      </c>
      <c r="GI362" s="110">
        <f t="shared" si="478"/>
        <v>0</v>
      </c>
      <c r="GJ362" s="114">
        <f t="shared" si="442"/>
        <v>0.25395256916996051</v>
      </c>
      <c r="GK362" s="90">
        <f t="shared" si="443"/>
        <v>0.16129032258064516</v>
      </c>
      <c r="GL362" s="2" t="s">
        <v>1967</v>
      </c>
      <c r="GM362" s="2" t="s">
        <v>2071</v>
      </c>
      <c r="GN362" s="92" t="s">
        <v>1639</v>
      </c>
      <c r="GO362" s="92" t="s">
        <v>1461</v>
      </c>
      <c r="GP362" s="92" t="s">
        <v>2173</v>
      </c>
      <c r="GQ362" s="2" t="s">
        <v>2167</v>
      </c>
      <c r="GR362" s="115">
        <v>59</v>
      </c>
      <c r="GS362" s="31">
        <f t="shared" si="479"/>
        <v>2</v>
      </c>
      <c r="GT362" s="31">
        <f t="shared" si="480"/>
        <v>4</v>
      </c>
      <c r="GU362" s="31">
        <f t="shared" si="481"/>
        <v>4</v>
      </c>
      <c r="GV362" s="31">
        <f t="shared" si="482"/>
        <v>72</v>
      </c>
      <c r="GW362" s="31">
        <f t="shared" si="483"/>
        <v>37</v>
      </c>
      <c r="GX362" s="31">
        <f t="shared" si="484"/>
        <v>62</v>
      </c>
    </row>
    <row r="363" spans="1:208" ht="15.75" hidden="1" customHeight="1" x14ac:dyDescent="0.25">
      <c r="A363" s="22" t="s">
        <v>1117</v>
      </c>
      <c r="B363" s="2" t="s">
        <v>332</v>
      </c>
      <c r="C363" s="116" t="s">
        <v>345</v>
      </c>
      <c r="D363" s="35" t="s">
        <v>332</v>
      </c>
      <c r="E363" s="117">
        <v>242</v>
      </c>
      <c r="F363" s="117">
        <v>888</v>
      </c>
      <c r="G363" s="117">
        <v>1353</v>
      </c>
      <c r="H363" s="117">
        <v>2483</v>
      </c>
      <c r="I363" s="95">
        <v>168</v>
      </c>
      <c r="J363" s="118">
        <v>328</v>
      </c>
      <c r="K363" s="118">
        <v>903</v>
      </c>
      <c r="L363" s="118">
        <v>1630</v>
      </c>
      <c r="M363" s="118">
        <v>2861</v>
      </c>
      <c r="N363" s="119">
        <v>408</v>
      </c>
      <c r="O363" s="119">
        <v>138</v>
      </c>
      <c r="P363" s="120">
        <v>2468</v>
      </c>
      <c r="Q363" s="120">
        <v>3004</v>
      </c>
      <c r="R363" s="120">
        <v>2155</v>
      </c>
      <c r="S363" s="70">
        <f t="shared" si="425"/>
        <v>0.13290113452188007</v>
      </c>
      <c r="T363" s="70">
        <f t="shared" si="426"/>
        <v>0.30059920106524635</v>
      </c>
      <c r="U363" s="70">
        <f t="shared" si="427"/>
        <v>0.32162055854202176</v>
      </c>
      <c r="V363" s="70">
        <f t="shared" si="428"/>
        <v>0.4119015313045164</v>
      </c>
      <c r="W363" s="70">
        <f t="shared" si="429"/>
        <v>0.56705336426914155</v>
      </c>
      <c r="X363" s="121">
        <v>2998</v>
      </c>
      <c r="Y363" s="121">
        <v>2468</v>
      </c>
      <c r="Z363" s="121">
        <v>3004</v>
      </c>
      <c r="AA363" s="121">
        <v>2155</v>
      </c>
      <c r="AB363" s="121">
        <v>731</v>
      </c>
      <c r="AC363" s="121">
        <v>564</v>
      </c>
      <c r="AD363" s="17">
        <v>65</v>
      </c>
      <c r="AE363" s="17">
        <v>147</v>
      </c>
      <c r="AF363" s="100">
        <v>177</v>
      </c>
      <c r="AG363" s="101">
        <v>265</v>
      </c>
      <c r="AH363" s="101">
        <v>962</v>
      </c>
      <c r="AI363" s="101">
        <v>1582</v>
      </c>
      <c r="AJ363" s="101">
        <v>66</v>
      </c>
      <c r="AK363" s="101">
        <f t="shared" si="430"/>
        <v>2875</v>
      </c>
      <c r="AL363" s="101">
        <f t="shared" si="431"/>
        <v>353</v>
      </c>
      <c r="AM363" s="101">
        <v>419</v>
      </c>
      <c r="AN363" s="102">
        <v>100</v>
      </c>
      <c r="AO363" s="103">
        <v>258</v>
      </c>
      <c r="AP363" s="74">
        <f t="shared" si="432"/>
        <v>0.10737439222042139</v>
      </c>
      <c r="AQ363" s="74">
        <f t="shared" si="433"/>
        <v>0.32023968042609852</v>
      </c>
      <c r="AR363" s="104">
        <f t="shared" si="434"/>
        <v>0.32201389799396879</v>
      </c>
      <c r="AS363" s="104">
        <f t="shared" si="435"/>
        <v>0.42469470827679784</v>
      </c>
      <c r="AT363" s="104">
        <f t="shared" si="436"/>
        <v>0.57030162412993035</v>
      </c>
      <c r="AU363" s="105">
        <v>2285</v>
      </c>
      <c r="AV363" s="105">
        <v>3084</v>
      </c>
      <c r="AW363" s="105">
        <v>2499</v>
      </c>
      <c r="AX363" s="100">
        <v>187</v>
      </c>
      <c r="AY363" s="106">
        <v>3269</v>
      </c>
      <c r="AZ363" s="106">
        <v>340</v>
      </c>
      <c r="BA363" s="106">
        <v>1033</v>
      </c>
      <c r="BB363" s="106">
        <v>1807</v>
      </c>
      <c r="BC363" s="106">
        <v>89</v>
      </c>
      <c r="BD363" s="107">
        <v>461</v>
      </c>
      <c r="BE363" s="108">
        <v>120</v>
      </c>
      <c r="BF363" s="82">
        <f t="shared" si="437"/>
        <v>0.1360544217687075</v>
      </c>
      <c r="BG363" s="82">
        <f t="shared" si="438"/>
        <v>0.3349546044098573</v>
      </c>
      <c r="BH363" s="83">
        <f t="shared" si="439"/>
        <v>0.34557702084392478</v>
      </c>
      <c r="BI363" s="83">
        <f t="shared" si="440"/>
        <v>0.4430992736077482</v>
      </c>
      <c r="BJ363" s="83">
        <f t="shared" si="441"/>
        <v>0.58905908096280091</v>
      </c>
      <c r="BK363" s="2">
        <v>2642</v>
      </c>
      <c r="BL363" s="2">
        <v>3290</v>
      </c>
      <c r="BM363" s="2">
        <v>2325</v>
      </c>
      <c r="BN363" s="2">
        <v>1640</v>
      </c>
      <c r="BO363" s="2">
        <v>822</v>
      </c>
      <c r="BP363" s="2">
        <v>658</v>
      </c>
      <c r="BQ363" s="109">
        <v>66</v>
      </c>
      <c r="BR363" s="109">
        <v>183</v>
      </c>
      <c r="BS363" s="110">
        <v>183</v>
      </c>
      <c r="BT363" s="109">
        <v>319</v>
      </c>
      <c r="BU363" s="109">
        <v>1098</v>
      </c>
      <c r="BV363" s="109">
        <v>1960</v>
      </c>
      <c r="BW363" s="109">
        <v>78</v>
      </c>
      <c r="BX363" s="84">
        <f t="shared" si="445"/>
        <v>3455</v>
      </c>
      <c r="BY363" s="111">
        <v>45</v>
      </c>
      <c r="BZ363" s="109">
        <v>440</v>
      </c>
      <c r="CA363" s="109">
        <v>78</v>
      </c>
      <c r="CB363" s="2">
        <v>199</v>
      </c>
      <c r="CC363" s="112">
        <f t="shared" si="446"/>
        <v>0.12074186222558668</v>
      </c>
      <c r="CD363" s="112">
        <f t="shared" si="447"/>
        <v>0.33373860182370818</v>
      </c>
      <c r="CE363" s="112">
        <f t="shared" si="448"/>
        <v>0.35569819547050985</v>
      </c>
      <c r="CF363" s="112">
        <f t="shared" si="449"/>
        <v>0.46625111308993766</v>
      </c>
      <c r="CG363" s="112">
        <f t="shared" si="450"/>
        <v>0.65376344086021509</v>
      </c>
      <c r="CH363" s="87">
        <f t="shared" si="451"/>
        <v>805</v>
      </c>
      <c r="CI363" s="31">
        <f t="shared" si="452"/>
        <v>988</v>
      </c>
      <c r="CJ363" s="31">
        <f t="shared" si="453"/>
        <v>12</v>
      </c>
      <c r="CK363" s="31">
        <f t="shared" si="454"/>
        <v>31</v>
      </c>
      <c r="CL363" s="31">
        <f t="shared" si="455"/>
        <v>59</v>
      </c>
      <c r="CM363" s="113">
        <f t="shared" si="456"/>
        <v>413</v>
      </c>
      <c r="CN363" s="31">
        <f t="shared" si="457"/>
        <v>74</v>
      </c>
      <c r="CO363" s="31">
        <f t="shared" si="458"/>
        <v>146</v>
      </c>
      <c r="CP363" s="31">
        <f t="shared" si="459"/>
        <v>168</v>
      </c>
      <c r="CQ363" s="31">
        <f t="shared" si="460"/>
        <v>25</v>
      </c>
      <c r="CR363" s="32">
        <v>10</v>
      </c>
      <c r="CS363" s="32">
        <v>26</v>
      </c>
      <c r="CT363" s="32">
        <v>54</v>
      </c>
      <c r="CU363" s="88">
        <f t="shared" si="444"/>
        <v>329</v>
      </c>
      <c r="CV363" s="32">
        <v>74</v>
      </c>
      <c r="CW363" s="32">
        <v>137</v>
      </c>
      <c r="CX363" s="32">
        <v>100</v>
      </c>
      <c r="CY363" s="32">
        <v>18</v>
      </c>
      <c r="CZ363" s="32">
        <v>2</v>
      </c>
      <c r="DA363" s="32">
        <v>5</v>
      </c>
      <c r="DB363" s="32">
        <v>5</v>
      </c>
      <c r="DC363" s="88">
        <f t="shared" si="461"/>
        <v>84</v>
      </c>
      <c r="DD363" s="32">
        <v>0</v>
      </c>
      <c r="DE363" s="32">
        <v>9</v>
      </c>
      <c r="DF363" s="32">
        <v>68</v>
      </c>
      <c r="DG363" s="32">
        <v>7</v>
      </c>
      <c r="DH363" s="32">
        <v>5</v>
      </c>
      <c r="DI363" s="32">
        <v>39</v>
      </c>
      <c r="DJ363" s="32">
        <v>22</v>
      </c>
      <c r="DK363" s="88">
        <f t="shared" si="462"/>
        <v>1051</v>
      </c>
      <c r="DL363" s="32">
        <v>116</v>
      </c>
      <c r="DM363" s="32">
        <v>389</v>
      </c>
      <c r="DN363" s="32">
        <v>535</v>
      </c>
      <c r="DO363" s="32">
        <v>11</v>
      </c>
      <c r="DP363" s="32">
        <v>32</v>
      </c>
      <c r="DQ363" s="32">
        <v>71</v>
      </c>
      <c r="DR363" s="32">
        <v>49</v>
      </c>
      <c r="DS363" s="88">
        <f t="shared" si="463"/>
        <v>1526</v>
      </c>
      <c r="DT363" s="32">
        <v>25</v>
      </c>
      <c r="DU363" s="32">
        <v>371</v>
      </c>
      <c r="DV363" s="32">
        <v>1087</v>
      </c>
      <c r="DW363" s="32">
        <v>43</v>
      </c>
      <c r="DX363" s="32">
        <v>1</v>
      </c>
      <c r="DY363" s="32">
        <v>2</v>
      </c>
      <c r="DZ363" s="32">
        <v>2</v>
      </c>
      <c r="EA363" s="88">
        <f t="shared" si="464"/>
        <v>31</v>
      </c>
      <c r="EB363" s="32">
        <v>8</v>
      </c>
      <c r="EC363" s="32">
        <v>14</v>
      </c>
      <c r="ED363" s="32">
        <v>9</v>
      </c>
      <c r="EF363" s="32">
        <v>10</v>
      </c>
      <c r="EG363" s="32">
        <v>30</v>
      </c>
      <c r="EH363" s="32">
        <v>39</v>
      </c>
      <c r="EI363" s="88">
        <f t="shared" si="465"/>
        <v>301</v>
      </c>
      <c r="EJ363" s="32">
        <v>96</v>
      </c>
      <c r="EK363" s="32">
        <v>112</v>
      </c>
      <c r="EL363" s="32">
        <v>89</v>
      </c>
      <c r="EM363" s="32">
        <v>4</v>
      </c>
      <c r="EQ363" s="88">
        <f t="shared" si="466"/>
        <v>0</v>
      </c>
      <c r="EV363" s="32">
        <v>6</v>
      </c>
      <c r="EW363" s="32">
        <v>10</v>
      </c>
      <c r="EX363" s="32">
        <v>12</v>
      </c>
      <c r="EY363" s="88">
        <f t="shared" si="467"/>
        <v>141</v>
      </c>
      <c r="EZ363" s="32">
        <v>0</v>
      </c>
      <c r="FA363" s="32">
        <v>66</v>
      </c>
      <c r="FB363" s="32">
        <v>72</v>
      </c>
      <c r="FC363" s="32">
        <v>3</v>
      </c>
      <c r="FG363" s="88">
        <f t="shared" si="468"/>
        <v>0</v>
      </c>
      <c r="FO363" s="88">
        <f t="shared" si="469"/>
        <v>0</v>
      </c>
      <c r="FW363" s="110">
        <f t="shared" si="470"/>
        <v>0</v>
      </c>
      <c r="GB363" s="110">
        <f t="shared" si="471"/>
        <v>6</v>
      </c>
      <c r="GC363" s="110">
        <f t="shared" si="472"/>
        <v>10</v>
      </c>
      <c r="GD363" s="110">
        <f t="shared" si="473"/>
        <v>12</v>
      </c>
      <c r="GE363" s="110">
        <f t="shared" si="474"/>
        <v>141</v>
      </c>
      <c r="GF363" s="110">
        <f t="shared" si="475"/>
        <v>0</v>
      </c>
      <c r="GG363" s="110">
        <f t="shared" si="476"/>
        <v>66</v>
      </c>
      <c r="GH363" s="110">
        <f t="shared" si="477"/>
        <v>72</v>
      </c>
      <c r="GI363" s="110">
        <f t="shared" si="478"/>
        <v>3</v>
      </c>
      <c r="GJ363" s="114">
        <f t="shared" si="442"/>
        <v>0.15291343294088666</v>
      </c>
      <c r="GK363" s="90">
        <f t="shared" si="443"/>
        <v>5.6898133985928419E-2</v>
      </c>
      <c r="GL363" s="2" t="s">
        <v>2231</v>
      </c>
      <c r="GM363" s="2" t="s">
        <v>1761</v>
      </c>
      <c r="GN363" s="92" t="s">
        <v>1425</v>
      </c>
      <c r="GO363" s="92" t="s">
        <v>2173</v>
      </c>
      <c r="GP363" s="92" t="s">
        <v>1804</v>
      </c>
      <c r="GQ363" s="2" t="s">
        <v>1661</v>
      </c>
      <c r="GR363" s="115">
        <v>3255</v>
      </c>
      <c r="GS363" s="31">
        <f t="shared" si="479"/>
        <v>38</v>
      </c>
      <c r="GT363" s="31">
        <f t="shared" si="480"/>
        <v>73</v>
      </c>
      <c r="GU363" s="31">
        <f t="shared" si="481"/>
        <v>112</v>
      </c>
      <c r="GV363" s="31">
        <f t="shared" si="482"/>
        <v>2608</v>
      </c>
      <c r="GW363" s="31">
        <f t="shared" si="483"/>
        <v>1685</v>
      </c>
      <c r="GX363" s="31">
        <f t="shared" si="484"/>
        <v>2459</v>
      </c>
    </row>
    <row r="364" spans="1:208" ht="15.75" hidden="1" customHeight="1" x14ac:dyDescent="0.25">
      <c r="A364" s="22" t="s">
        <v>1117</v>
      </c>
      <c r="B364" s="2" t="s">
        <v>332</v>
      </c>
      <c r="C364" s="116" t="s">
        <v>346</v>
      </c>
      <c r="D364" s="35" t="s">
        <v>332</v>
      </c>
      <c r="E364" s="117">
        <v>101</v>
      </c>
      <c r="F364" s="117">
        <v>320</v>
      </c>
      <c r="G364" s="117">
        <v>200</v>
      </c>
      <c r="H364" s="117">
        <v>621</v>
      </c>
      <c r="I364" s="95">
        <v>45</v>
      </c>
      <c r="J364" s="118">
        <v>83</v>
      </c>
      <c r="K364" s="118">
        <v>291</v>
      </c>
      <c r="L364" s="118">
        <v>240</v>
      </c>
      <c r="M364" s="118">
        <v>614</v>
      </c>
      <c r="N364" s="119">
        <v>21</v>
      </c>
      <c r="O364" s="119">
        <v>91</v>
      </c>
      <c r="P364" s="120">
        <v>496</v>
      </c>
      <c r="Q364" s="120">
        <v>676</v>
      </c>
      <c r="R364" s="120">
        <v>374</v>
      </c>
      <c r="S364" s="70">
        <f t="shared" si="425"/>
        <v>0.16733870967741934</v>
      </c>
      <c r="T364" s="70">
        <f t="shared" si="426"/>
        <v>0.43047337278106507</v>
      </c>
      <c r="U364" s="70">
        <f t="shared" si="427"/>
        <v>0.38357050452781372</v>
      </c>
      <c r="V364" s="70">
        <f t="shared" si="428"/>
        <v>0.48571428571428571</v>
      </c>
      <c r="W364" s="70">
        <f t="shared" si="429"/>
        <v>0.58556149732620322</v>
      </c>
      <c r="X364" s="121">
        <v>690</v>
      </c>
      <c r="Y364" s="121">
        <v>496</v>
      </c>
      <c r="Z364" s="121">
        <v>676</v>
      </c>
      <c r="AA364" s="121">
        <v>374</v>
      </c>
      <c r="AB364" s="121">
        <v>170</v>
      </c>
      <c r="AC364" s="121">
        <v>151</v>
      </c>
      <c r="AD364" s="17">
        <v>39</v>
      </c>
      <c r="AE364" s="17">
        <v>46</v>
      </c>
      <c r="AF364" s="100">
        <v>45</v>
      </c>
      <c r="AG364" s="101">
        <v>123</v>
      </c>
      <c r="AH364" s="101">
        <v>322</v>
      </c>
      <c r="AI364" s="101">
        <v>231</v>
      </c>
      <c r="AJ364" s="101">
        <v>5</v>
      </c>
      <c r="AK364" s="101">
        <f t="shared" si="430"/>
        <v>681</v>
      </c>
      <c r="AL364" s="101">
        <f t="shared" si="431"/>
        <v>22</v>
      </c>
      <c r="AM364" s="101">
        <v>27</v>
      </c>
      <c r="AN364" s="102">
        <v>61</v>
      </c>
      <c r="AO364" s="103">
        <v>130</v>
      </c>
      <c r="AP364" s="74">
        <f t="shared" si="432"/>
        <v>0.24798387096774194</v>
      </c>
      <c r="AQ364" s="74">
        <f t="shared" si="433"/>
        <v>0.47633136094674555</v>
      </c>
      <c r="AR364" s="104">
        <f t="shared" si="434"/>
        <v>0.42302716688227682</v>
      </c>
      <c r="AS364" s="104">
        <f t="shared" si="435"/>
        <v>0.50571428571428567</v>
      </c>
      <c r="AT364" s="104">
        <f t="shared" si="436"/>
        <v>0.55882352941176472</v>
      </c>
      <c r="AU364" s="105">
        <v>453</v>
      </c>
      <c r="AV364" s="105">
        <v>633</v>
      </c>
      <c r="AW364" s="105">
        <v>505</v>
      </c>
      <c r="AX364" s="100">
        <v>46</v>
      </c>
      <c r="AY364" s="106">
        <v>687</v>
      </c>
      <c r="AZ364" s="106">
        <v>60</v>
      </c>
      <c r="BA364" s="106">
        <v>297</v>
      </c>
      <c r="BB364" s="106">
        <v>324</v>
      </c>
      <c r="BC364" s="106">
        <v>6</v>
      </c>
      <c r="BD364" s="107">
        <v>29</v>
      </c>
      <c r="BE364" s="108">
        <v>63</v>
      </c>
      <c r="BF364" s="82">
        <f t="shared" si="437"/>
        <v>0.11881188118811881</v>
      </c>
      <c r="BG364" s="82">
        <f t="shared" si="438"/>
        <v>0.46919431279620855</v>
      </c>
      <c r="BH364" s="83">
        <f t="shared" si="439"/>
        <v>0.40980515399120049</v>
      </c>
      <c r="BI364" s="83">
        <f t="shared" si="440"/>
        <v>0.54511970534069987</v>
      </c>
      <c r="BJ364" s="83">
        <f t="shared" si="441"/>
        <v>0.65121412803532008</v>
      </c>
      <c r="BK364" s="2">
        <v>507</v>
      </c>
      <c r="BL364" s="2">
        <v>615</v>
      </c>
      <c r="BM364" s="2">
        <v>436</v>
      </c>
      <c r="BN364" s="2">
        <v>302</v>
      </c>
      <c r="BO364" s="2">
        <v>196</v>
      </c>
      <c r="BP364" s="2">
        <v>138</v>
      </c>
      <c r="BQ364" s="109">
        <v>39</v>
      </c>
      <c r="BR364" s="109">
        <v>48</v>
      </c>
      <c r="BS364" s="110">
        <v>52</v>
      </c>
      <c r="BT364" s="109">
        <v>85</v>
      </c>
      <c r="BU364" s="109">
        <v>342</v>
      </c>
      <c r="BV364" s="109">
        <v>322</v>
      </c>
      <c r="BW364" s="109">
        <v>4</v>
      </c>
      <c r="BX364" s="84">
        <f t="shared" si="445"/>
        <v>753</v>
      </c>
      <c r="BY364" s="111">
        <v>53</v>
      </c>
      <c r="BZ364" s="109">
        <v>42</v>
      </c>
      <c r="CA364" s="109">
        <v>4</v>
      </c>
      <c r="CB364" s="2">
        <v>117</v>
      </c>
      <c r="CC364" s="112">
        <f t="shared" si="446"/>
        <v>0.16765285996055226</v>
      </c>
      <c r="CD364" s="112">
        <f t="shared" si="447"/>
        <v>0.55609756097560981</v>
      </c>
      <c r="CE364" s="112">
        <f t="shared" si="448"/>
        <v>0.45378690629011553</v>
      </c>
      <c r="CF364" s="112">
        <f t="shared" si="449"/>
        <v>0.59181731684110372</v>
      </c>
      <c r="CG364" s="112">
        <f t="shared" si="450"/>
        <v>0.64220183486238536</v>
      </c>
      <c r="CH364" s="87">
        <f t="shared" si="451"/>
        <v>156</v>
      </c>
      <c r="CI364" s="31">
        <f t="shared" si="452"/>
        <v>193</v>
      </c>
      <c r="CJ364" s="31">
        <f t="shared" si="453"/>
        <v>0</v>
      </c>
      <c r="CK364" s="31">
        <f t="shared" si="454"/>
        <v>0</v>
      </c>
      <c r="CL364" s="31">
        <f t="shared" si="455"/>
        <v>0</v>
      </c>
      <c r="CM364" s="113">
        <f t="shared" si="456"/>
        <v>0</v>
      </c>
      <c r="CN364" s="31">
        <f t="shared" si="457"/>
        <v>0</v>
      </c>
      <c r="CO364" s="31">
        <f t="shared" si="458"/>
        <v>0</v>
      </c>
      <c r="CP364" s="31">
        <f t="shared" si="459"/>
        <v>0</v>
      </c>
      <c r="CQ364" s="31">
        <f t="shared" si="460"/>
        <v>0</v>
      </c>
      <c r="CU364" s="88">
        <f t="shared" si="444"/>
        <v>0</v>
      </c>
      <c r="DC364" s="88">
        <f t="shared" si="461"/>
        <v>0</v>
      </c>
      <c r="DH364" s="32">
        <v>2</v>
      </c>
      <c r="DI364" s="32">
        <v>7</v>
      </c>
      <c r="DJ364" s="32">
        <v>7</v>
      </c>
      <c r="DK364" s="88">
        <f t="shared" si="462"/>
        <v>96</v>
      </c>
      <c r="DL364" s="32">
        <v>18</v>
      </c>
      <c r="DM364" s="32">
        <v>42</v>
      </c>
      <c r="DN364" s="32">
        <v>35</v>
      </c>
      <c r="DO364" s="32">
        <v>1</v>
      </c>
      <c r="DP364" s="32">
        <v>36</v>
      </c>
      <c r="DQ364" s="32">
        <v>40</v>
      </c>
      <c r="DR364" s="32">
        <v>43</v>
      </c>
      <c r="DS364" s="88">
        <f t="shared" si="463"/>
        <v>648</v>
      </c>
      <c r="DT364" s="32">
        <v>67</v>
      </c>
      <c r="DU364" s="32">
        <v>294</v>
      </c>
      <c r="DV364" s="32">
        <v>284</v>
      </c>
      <c r="DW364" s="32">
        <v>3</v>
      </c>
      <c r="DX364" s="32">
        <v>1</v>
      </c>
      <c r="DY364" s="32">
        <v>1</v>
      </c>
      <c r="DZ364" s="32">
        <v>2</v>
      </c>
      <c r="EA364" s="88">
        <f t="shared" si="464"/>
        <v>9</v>
      </c>
      <c r="EC364" s="32">
        <v>6</v>
      </c>
      <c r="ED364" s="32">
        <v>3</v>
      </c>
      <c r="EI364" s="88">
        <f t="shared" si="465"/>
        <v>0</v>
      </c>
      <c r="EQ364" s="88">
        <f t="shared" si="466"/>
        <v>0</v>
      </c>
      <c r="EY364" s="88">
        <f t="shared" si="467"/>
        <v>0</v>
      </c>
      <c r="FG364" s="88">
        <f t="shared" si="468"/>
        <v>0</v>
      </c>
      <c r="FO364" s="88">
        <f t="shared" si="469"/>
        <v>0</v>
      </c>
      <c r="FW364" s="110">
        <f t="shared" si="470"/>
        <v>0</v>
      </c>
      <c r="GB364" s="110">
        <f t="shared" si="471"/>
        <v>0</v>
      </c>
      <c r="GC364" s="110">
        <f t="shared" si="472"/>
        <v>0</v>
      </c>
      <c r="GD364" s="110">
        <f t="shared" si="473"/>
        <v>0</v>
      </c>
      <c r="GE364" s="110">
        <f t="shared" si="474"/>
        <v>0</v>
      </c>
      <c r="GF364" s="110">
        <f t="shared" si="475"/>
        <v>0</v>
      </c>
      <c r="GG364" s="110">
        <f t="shared" si="476"/>
        <v>0</v>
      </c>
      <c r="GH364" s="110">
        <f t="shared" si="477"/>
        <v>0</v>
      </c>
      <c r="GI364" s="110">
        <f t="shared" si="478"/>
        <v>0</v>
      </c>
      <c r="GJ364" s="114">
        <f t="shared" si="442"/>
        <v>9.6728247664530226E-2</v>
      </c>
      <c r="GK364" s="90">
        <f t="shared" si="443"/>
        <v>9.606986899563319E-2</v>
      </c>
      <c r="GL364" s="2" t="s">
        <v>1789</v>
      </c>
      <c r="GM364" s="92" t="s">
        <v>1585</v>
      </c>
      <c r="GN364" s="2" t="s">
        <v>2090</v>
      </c>
      <c r="GO364" s="2" t="s">
        <v>2219</v>
      </c>
      <c r="GP364" s="2" t="s">
        <v>1633</v>
      </c>
      <c r="GQ364" s="2" t="s">
        <v>1717</v>
      </c>
      <c r="GR364" s="115">
        <v>646</v>
      </c>
      <c r="GS364" s="31">
        <f t="shared" si="479"/>
        <v>39</v>
      </c>
      <c r="GT364" s="31">
        <f t="shared" si="480"/>
        <v>52</v>
      </c>
      <c r="GU364" s="31">
        <f t="shared" si="481"/>
        <v>48</v>
      </c>
      <c r="GV364" s="31">
        <f t="shared" si="482"/>
        <v>753</v>
      </c>
      <c r="GW364" s="31">
        <f t="shared" si="483"/>
        <v>326</v>
      </c>
      <c r="GX364" s="31">
        <f t="shared" si="484"/>
        <v>668</v>
      </c>
    </row>
    <row r="365" spans="1:208" ht="15.75" hidden="1" customHeight="1" x14ac:dyDescent="0.25">
      <c r="A365" s="22" t="s">
        <v>1117</v>
      </c>
      <c r="B365" s="2" t="s">
        <v>332</v>
      </c>
      <c r="C365" s="116" t="s">
        <v>347</v>
      </c>
      <c r="D365" s="35" t="s">
        <v>332</v>
      </c>
      <c r="E365" s="117">
        <v>1</v>
      </c>
      <c r="F365" s="117">
        <v>16</v>
      </c>
      <c r="G365" s="117">
        <v>17</v>
      </c>
      <c r="H365" s="117">
        <v>34</v>
      </c>
      <c r="I365" s="95">
        <v>2</v>
      </c>
      <c r="J365" s="118">
        <v>1</v>
      </c>
      <c r="K365" s="118">
        <v>14</v>
      </c>
      <c r="L365" s="118">
        <v>12</v>
      </c>
      <c r="M365" s="118">
        <v>27</v>
      </c>
      <c r="N365" s="119">
        <v>2</v>
      </c>
      <c r="O365" s="119">
        <v>8</v>
      </c>
      <c r="P365" s="120">
        <v>37</v>
      </c>
      <c r="Q365" s="120">
        <v>30</v>
      </c>
      <c r="R365" s="120">
        <v>32</v>
      </c>
      <c r="S365" s="70">
        <f t="shared" si="425"/>
        <v>2.7027027027027029E-2</v>
      </c>
      <c r="T365" s="70">
        <f t="shared" si="426"/>
        <v>0.46666666666666667</v>
      </c>
      <c r="U365" s="70">
        <f t="shared" si="427"/>
        <v>0.25252525252525254</v>
      </c>
      <c r="V365" s="70">
        <f t="shared" si="428"/>
        <v>0.38709677419354838</v>
      </c>
      <c r="W365" s="70">
        <f t="shared" si="429"/>
        <v>0.3125</v>
      </c>
      <c r="X365" s="121">
        <v>39</v>
      </c>
      <c r="Y365" s="121">
        <v>37</v>
      </c>
      <c r="Z365" s="121">
        <v>30</v>
      </c>
      <c r="AA365" s="121">
        <v>32</v>
      </c>
      <c r="AB365" s="121">
        <v>10</v>
      </c>
      <c r="AC365" s="121">
        <v>16</v>
      </c>
      <c r="AD365" s="17">
        <v>2</v>
      </c>
      <c r="AE365" s="17">
        <v>2</v>
      </c>
      <c r="AF365" s="100">
        <v>2</v>
      </c>
      <c r="AG365" s="101">
        <v>2</v>
      </c>
      <c r="AH365" s="101">
        <v>9</v>
      </c>
      <c r="AI365" s="101">
        <v>11</v>
      </c>
      <c r="AJ365" s="101">
        <v>0</v>
      </c>
      <c r="AK365" s="101">
        <f t="shared" si="430"/>
        <v>22</v>
      </c>
      <c r="AL365" s="101">
        <f t="shared" si="431"/>
        <v>2</v>
      </c>
      <c r="AM365" s="101">
        <v>2</v>
      </c>
      <c r="AN365" s="102">
        <v>8</v>
      </c>
      <c r="AO365" s="103">
        <v>4</v>
      </c>
      <c r="AP365" s="74">
        <f t="shared" si="432"/>
        <v>5.4054054054054057E-2</v>
      </c>
      <c r="AQ365" s="74">
        <f t="shared" si="433"/>
        <v>0.3</v>
      </c>
      <c r="AR365" s="104">
        <f t="shared" si="434"/>
        <v>0.20202020202020202</v>
      </c>
      <c r="AS365" s="104">
        <f t="shared" si="435"/>
        <v>0.29032258064516131</v>
      </c>
      <c r="AT365" s="104">
        <f t="shared" si="436"/>
        <v>0.28125</v>
      </c>
      <c r="AU365" s="105">
        <v>22</v>
      </c>
      <c r="AV365" s="105">
        <v>37</v>
      </c>
      <c r="AW365" s="105">
        <v>34</v>
      </c>
      <c r="AX365" s="100">
        <v>2</v>
      </c>
      <c r="AY365" s="106">
        <v>29</v>
      </c>
      <c r="AZ365" s="106">
        <v>1</v>
      </c>
      <c r="BA365" s="106">
        <v>19</v>
      </c>
      <c r="BB365" s="106">
        <v>8</v>
      </c>
      <c r="BC365" s="106">
        <v>1</v>
      </c>
      <c r="BD365" s="107">
        <v>0</v>
      </c>
      <c r="BE365" s="108">
        <v>2</v>
      </c>
      <c r="BF365" s="82">
        <f t="shared" si="437"/>
        <v>2.9411764705882353E-2</v>
      </c>
      <c r="BG365" s="82">
        <f t="shared" si="438"/>
        <v>0.51351351351351349</v>
      </c>
      <c r="BH365" s="83">
        <f t="shared" si="439"/>
        <v>0.30107526881720431</v>
      </c>
      <c r="BI365" s="83">
        <f t="shared" si="440"/>
        <v>0.4576271186440678</v>
      </c>
      <c r="BJ365" s="83">
        <f t="shared" si="441"/>
        <v>0.36363636363636365</v>
      </c>
      <c r="BK365" s="2">
        <v>31</v>
      </c>
      <c r="BL365" s="2">
        <v>36</v>
      </c>
      <c r="BM365" s="2">
        <v>32</v>
      </c>
      <c r="BN365" s="2">
        <v>22</v>
      </c>
      <c r="BO365" s="2">
        <v>12</v>
      </c>
      <c r="BP365" s="2">
        <v>9</v>
      </c>
      <c r="BQ365" s="109">
        <v>2</v>
      </c>
      <c r="BR365" s="109">
        <v>2</v>
      </c>
      <c r="BS365" s="110">
        <v>2</v>
      </c>
      <c r="BT365" s="109">
        <v>0</v>
      </c>
      <c r="BU365" s="109">
        <v>11</v>
      </c>
      <c r="BV365" s="109">
        <v>19</v>
      </c>
      <c r="BW365" s="109">
        <v>0</v>
      </c>
      <c r="BX365" s="84">
        <f t="shared" si="445"/>
        <v>30</v>
      </c>
      <c r="BY365" s="111">
        <v>1</v>
      </c>
      <c r="BZ365" s="109">
        <v>7</v>
      </c>
      <c r="CA365" s="109">
        <v>0</v>
      </c>
      <c r="CB365" s="2">
        <v>6</v>
      </c>
      <c r="CC365" s="112">
        <f t="shared" si="446"/>
        <v>0</v>
      </c>
      <c r="CD365" s="112">
        <f t="shared" si="447"/>
        <v>0.30555555555555558</v>
      </c>
      <c r="CE365" s="112">
        <f t="shared" si="448"/>
        <v>0.23232323232323232</v>
      </c>
      <c r="CF365" s="112">
        <f t="shared" si="449"/>
        <v>0.33823529411764708</v>
      </c>
      <c r="CG365" s="112">
        <f t="shared" si="450"/>
        <v>0.375</v>
      </c>
      <c r="CH365" s="87">
        <f t="shared" si="451"/>
        <v>20</v>
      </c>
      <c r="CI365" s="31">
        <f t="shared" si="452"/>
        <v>19</v>
      </c>
      <c r="CJ365" s="31">
        <f t="shared" si="453"/>
        <v>0</v>
      </c>
      <c r="CK365" s="31">
        <f t="shared" si="454"/>
        <v>0</v>
      </c>
      <c r="CL365" s="31">
        <f t="shared" si="455"/>
        <v>0</v>
      </c>
      <c r="CM365" s="113">
        <f t="shared" si="456"/>
        <v>0</v>
      </c>
      <c r="CN365" s="31">
        <f t="shared" si="457"/>
        <v>0</v>
      </c>
      <c r="CO365" s="31">
        <f t="shared" si="458"/>
        <v>0</v>
      </c>
      <c r="CP365" s="31">
        <f t="shared" si="459"/>
        <v>0</v>
      </c>
      <c r="CQ365" s="31">
        <f t="shared" si="460"/>
        <v>0</v>
      </c>
      <c r="CU365" s="88">
        <f t="shared" si="444"/>
        <v>0</v>
      </c>
      <c r="DC365" s="88">
        <f t="shared" si="461"/>
        <v>0</v>
      </c>
      <c r="DK365" s="88">
        <f t="shared" si="462"/>
        <v>0</v>
      </c>
      <c r="DP365" s="32">
        <v>2</v>
      </c>
      <c r="DQ365" s="32">
        <v>2</v>
      </c>
      <c r="DR365" s="32">
        <v>2</v>
      </c>
      <c r="DS365" s="88">
        <f t="shared" si="463"/>
        <v>30</v>
      </c>
      <c r="DT365" s="32">
        <v>0</v>
      </c>
      <c r="DU365" s="32">
        <v>11</v>
      </c>
      <c r="DV365" s="32">
        <v>19</v>
      </c>
      <c r="DW365" s="32">
        <v>0</v>
      </c>
      <c r="EA365" s="88">
        <f t="shared" si="464"/>
        <v>0</v>
      </c>
      <c r="EI365" s="88">
        <f t="shared" si="465"/>
        <v>0</v>
      </c>
      <c r="EQ365" s="88">
        <f t="shared" si="466"/>
        <v>0</v>
      </c>
      <c r="EY365" s="88">
        <f t="shared" si="467"/>
        <v>0</v>
      </c>
      <c r="FG365" s="88">
        <f t="shared" si="468"/>
        <v>0</v>
      </c>
      <c r="FO365" s="88">
        <f t="shared" si="469"/>
        <v>0</v>
      </c>
      <c r="FW365" s="110">
        <f t="shared" si="470"/>
        <v>0</v>
      </c>
      <c r="GB365" s="110">
        <f t="shared" si="471"/>
        <v>0</v>
      </c>
      <c r="GC365" s="110">
        <f t="shared" si="472"/>
        <v>0</v>
      </c>
      <c r="GD365" s="110">
        <f t="shared" si="473"/>
        <v>0</v>
      </c>
      <c r="GE365" s="110">
        <f t="shared" si="474"/>
        <v>0</v>
      </c>
      <c r="GF365" s="110">
        <f t="shared" si="475"/>
        <v>0</v>
      </c>
      <c r="GG365" s="110">
        <f t="shared" si="476"/>
        <v>0</v>
      </c>
      <c r="GH365" s="110">
        <f t="shared" si="477"/>
        <v>0</v>
      </c>
      <c r="GI365" s="110">
        <f t="shared" si="478"/>
        <v>0</v>
      </c>
      <c r="GJ365" s="114">
        <f t="shared" si="442"/>
        <v>0.2</v>
      </c>
      <c r="GK365" s="90">
        <f t="shared" si="443"/>
        <v>3.4482758620689655E-2</v>
      </c>
      <c r="GL365" s="92" t="s">
        <v>2062</v>
      </c>
      <c r="GM365" s="92" t="s">
        <v>2110</v>
      </c>
      <c r="GN365" s="2" t="s">
        <v>1932</v>
      </c>
      <c r="GO365" s="2" t="s">
        <v>2037</v>
      </c>
      <c r="GP365" s="92" t="s">
        <v>2324</v>
      </c>
      <c r="GQ365" s="2" t="s">
        <v>2115</v>
      </c>
      <c r="GR365" s="115">
        <v>34</v>
      </c>
      <c r="GS365" s="31">
        <f t="shared" si="479"/>
        <v>2</v>
      </c>
      <c r="GT365" s="31">
        <f t="shared" si="480"/>
        <v>2</v>
      </c>
      <c r="GU365" s="31">
        <f t="shared" si="481"/>
        <v>2</v>
      </c>
      <c r="GV365" s="31">
        <f t="shared" si="482"/>
        <v>30</v>
      </c>
      <c r="GW365" s="31">
        <f t="shared" si="483"/>
        <v>19</v>
      </c>
      <c r="GX365" s="31">
        <f t="shared" si="484"/>
        <v>30</v>
      </c>
    </row>
    <row r="366" spans="1:208" ht="15.75" hidden="1" customHeight="1" x14ac:dyDescent="0.25">
      <c r="A366" s="22" t="s">
        <v>1117</v>
      </c>
      <c r="B366" s="2" t="s">
        <v>332</v>
      </c>
      <c r="C366" s="116" t="s">
        <v>348</v>
      </c>
      <c r="D366" s="35" t="s">
        <v>332</v>
      </c>
      <c r="E366" s="117">
        <v>6</v>
      </c>
      <c r="F366" s="117">
        <v>119</v>
      </c>
      <c r="G366" s="117">
        <v>91</v>
      </c>
      <c r="H366" s="117">
        <v>216</v>
      </c>
      <c r="I366" s="95">
        <v>18</v>
      </c>
      <c r="J366" s="118">
        <v>35</v>
      </c>
      <c r="K366" s="118">
        <v>101</v>
      </c>
      <c r="L366" s="118">
        <v>104</v>
      </c>
      <c r="M366" s="118">
        <v>240</v>
      </c>
      <c r="N366" s="119">
        <v>12</v>
      </c>
      <c r="O366" s="119">
        <v>52</v>
      </c>
      <c r="P366" s="120">
        <v>248</v>
      </c>
      <c r="Q366" s="120">
        <v>236</v>
      </c>
      <c r="R366" s="120">
        <v>210</v>
      </c>
      <c r="S366" s="70">
        <f t="shared" si="425"/>
        <v>0.14112903225806453</v>
      </c>
      <c r="T366" s="70">
        <f t="shared" si="426"/>
        <v>0.42796610169491528</v>
      </c>
      <c r="U366" s="70">
        <f t="shared" si="427"/>
        <v>0.32853025936599423</v>
      </c>
      <c r="V366" s="70">
        <f t="shared" si="428"/>
        <v>0.43273542600896858</v>
      </c>
      <c r="W366" s="70">
        <f t="shared" si="429"/>
        <v>0.43809523809523809</v>
      </c>
      <c r="X366" s="121">
        <v>282</v>
      </c>
      <c r="Y366" s="121">
        <v>248</v>
      </c>
      <c r="Z366" s="121">
        <v>236</v>
      </c>
      <c r="AA366" s="121">
        <v>210</v>
      </c>
      <c r="AB366" s="121">
        <v>66</v>
      </c>
      <c r="AC366" s="121">
        <v>58</v>
      </c>
      <c r="AD366" s="17">
        <v>8</v>
      </c>
      <c r="AE366" s="17">
        <v>14</v>
      </c>
      <c r="AF366" s="100">
        <v>12</v>
      </c>
      <c r="AG366" s="101">
        <v>56</v>
      </c>
      <c r="AH366" s="101">
        <v>100</v>
      </c>
      <c r="AI366" s="101">
        <v>58</v>
      </c>
      <c r="AJ366" s="101">
        <v>0</v>
      </c>
      <c r="AK366" s="101">
        <f t="shared" si="430"/>
        <v>214</v>
      </c>
      <c r="AL366" s="101">
        <f t="shared" si="431"/>
        <v>9</v>
      </c>
      <c r="AM366" s="101">
        <v>9</v>
      </c>
      <c r="AN366" s="102">
        <v>49</v>
      </c>
      <c r="AO366" s="103">
        <v>47</v>
      </c>
      <c r="AP366" s="74">
        <f t="shared" si="432"/>
        <v>0.22580645161290322</v>
      </c>
      <c r="AQ366" s="74">
        <f t="shared" si="433"/>
        <v>0.42372881355932202</v>
      </c>
      <c r="AR366" s="104">
        <f t="shared" si="434"/>
        <v>0.29538904899135449</v>
      </c>
      <c r="AS366" s="104">
        <f t="shared" si="435"/>
        <v>0.33408071748878926</v>
      </c>
      <c r="AT366" s="104">
        <f t="shared" si="436"/>
        <v>0.23333333333333334</v>
      </c>
      <c r="AU366" s="105">
        <v>176</v>
      </c>
      <c r="AV366" s="105">
        <v>283</v>
      </c>
      <c r="AW366" s="105">
        <v>185</v>
      </c>
      <c r="AX366" s="100">
        <v>13</v>
      </c>
      <c r="AY366" s="106">
        <v>186</v>
      </c>
      <c r="AZ366" s="106">
        <v>42</v>
      </c>
      <c r="BA366" s="106">
        <v>81</v>
      </c>
      <c r="BB366" s="106">
        <v>63</v>
      </c>
      <c r="BC366" s="106">
        <v>0</v>
      </c>
      <c r="BD366" s="107">
        <v>5</v>
      </c>
      <c r="BE366" s="108">
        <v>30</v>
      </c>
      <c r="BF366" s="82">
        <f t="shared" si="437"/>
        <v>0.22702702702702704</v>
      </c>
      <c r="BG366" s="82">
        <f t="shared" si="438"/>
        <v>0.28621908127208479</v>
      </c>
      <c r="BH366" s="83">
        <f t="shared" si="439"/>
        <v>0.28105590062111802</v>
      </c>
      <c r="BI366" s="83">
        <f t="shared" si="440"/>
        <v>0.30283224400871461</v>
      </c>
      <c r="BJ366" s="83">
        <f t="shared" si="441"/>
        <v>0.32954545454545453</v>
      </c>
      <c r="BK366" s="2">
        <v>191</v>
      </c>
      <c r="BL366" s="2">
        <v>235</v>
      </c>
      <c r="BM366" s="2">
        <v>158</v>
      </c>
      <c r="BN366" s="2">
        <v>109</v>
      </c>
      <c r="BO366" s="2">
        <v>73</v>
      </c>
      <c r="BP366" s="2">
        <v>44</v>
      </c>
      <c r="BQ366" s="109">
        <v>12</v>
      </c>
      <c r="BR366" s="109">
        <v>16</v>
      </c>
      <c r="BS366" s="110">
        <v>18</v>
      </c>
      <c r="BT366" s="109">
        <v>59</v>
      </c>
      <c r="BU366" s="109">
        <v>85</v>
      </c>
      <c r="BV366" s="109">
        <v>108</v>
      </c>
      <c r="BW366" s="109">
        <v>1</v>
      </c>
      <c r="BX366" s="84">
        <f t="shared" si="445"/>
        <v>253</v>
      </c>
      <c r="BY366" s="111">
        <v>16</v>
      </c>
      <c r="BZ366" s="109">
        <v>28</v>
      </c>
      <c r="CA366" s="109">
        <v>1</v>
      </c>
      <c r="CB366" s="2">
        <v>57</v>
      </c>
      <c r="CC366" s="112">
        <f t="shared" si="446"/>
        <v>0.30890052356020942</v>
      </c>
      <c r="CD366" s="112">
        <f t="shared" si="447"/>
        <v>0.36170212765957449</v>
      </c>
      <c r="CE366" s="112">
        <f t="shared" si="448"/>
        <v>0.38356164383561642</v>
      </c>
      <c r="CF366" s="112">
        <f t="shared" si="449"/>
        <v>0.41984732824427479</v>
      </c>
      <c r="CG366" s="112">
        <f t="shared" si="450"/>
        <v>0.50632911392405067</v>
      </c>
      <c r="CH366" s="87">
        <f t="shared" si="451"/>
        <v>78</v>
      </c>
      <c r="CI366" s="31">
        <f t="shared" si="452"/>
        <v>66</v>
      </c>
      <c r="CJ366" s="31">
        <f t="shared" si="453"/>
        <v>0</v>
      </c>
      <c r="CK366" s="31">
        <f t="shared" si="454"/>
        <v>0</v>
      </c>
      <c r="CL366" s="31">
        <f t="shared" si="455"/>
        <v>0</v>
      </c>
      <c r="CM366" s="113">
        <f t="shared" si="456"/>
        <v>0</v>
      </c>
      <c r="CN366" s="31">
        <f t="shared" si="457"/>
        <v>0</v>
      </c>
      <c r="CO366" s="31">
        <f t="shared" si="458"/>
        <v>0</v>
      </c>
      <c r="CP366" s="31">
        <f t="shared" si="459"/>
        <v>0</v>
      </c>
      <c r="CQ366" s="31">
        <f t="shared" si="460"/>
        <v>0</v>
      </c>
      <c r="CU366" s="88">
        <f t="shared" si="444"/>
        <v>0</v>
      </c>
      <c r="DC366" s="88">
        <f t="shared" si="461"/>
        <v>0</v>
      </c>
      <c r="DH366" s="32">
        <v>1</v>
      </c>
      <c r="DI366" s="32">
        <v>3</v>
      </c>
      <c r="DJ366" s="32">
        <v>3</v>
      </c>
      <c r="DK366" s="88">
        <f t="shared" si="462"/>
        <v>51</v>
      </c>
      <c r="DL366" s="32">
        <v>10</v>
      </c>
      <c r="DM366" s="32">
        <v>15</v>
      </c>
      <c r="DN366" s="32">
        <v>26</v>
      </c>
      <c r="DO366" s="32">
        <v>0</v>
      </c>
      <c r="DP366" s="32">
        <v>11</v>
      </c>
      <c r="DQ366" s="32">
        <v>13</v>
      </c>
      <c r="DR366" s="32">
        <v>15</v>
      </c>
      <c r="DS366" s="88">
        <f t="shared" si="463"/>
        <v>202</v>
      </c>
      <c r="DT366" s="32">
        <v>49</v>
      </c>
      <c r="DU366" s="32">
        <v>70</v>
      </c>
      <c r="DV366" s="32">
        <v>82</v>
      </c>
      <c r="DW366" s="32">
        <v>1</v>
      </c>
      <c r="EA366" s="88">
        <f t="shared" si="464"/>
        <v>0</v>
      </c>
      <c r="EI366" s="88">
        <f t="shared" si="465"/>
        <v>0</v>
      </c>
      <c r="EQ366" s="88">
        <f t="shared" si="466"/>
        <v>0</v>
      </c>
      <c r="EY366" s="88">
        <f t="shared" si="467"/>
        <v>0</v>
      </c>
      <c r="FG366" s="88">
        <f t="shared" si="468"/>
        <v>0</v>
      </c>
      <c r="FO366" s="88">
        <f t="shared" si="469"/>
        <v>0</v>
      </c>
      <c r="FW366" s="110">
        <f t="shared" si="470"/>
        <v>0</v>
      </c>
      <c r="GB366" s="110">
        <f t="shared" si="471"/>
        <v>0</v>
      </c>
      <c r="GC366" s="110">
        <f t="shared" si="472"/>
        <v>0</v>
      </c>
      <c r="GD366" s="110">
        <f t="shared" si="473"/>
        <v>0</v>
      </c>
      <c r="GE366" s="110">
        <f t="shared" si="474"/>
        <v>0</v>
      </c>
      <c r="GF366" s="110">
        <f t="shared" si="475"/>
        <v>0</v>
      </c>
      <c r="GG366" s="110">
        <f t="shared" si="476"/>
        <v>0</v>
      </c>
      <c r="GH366" s="110">
        <f t="shared" si="477"/>
        <v>0</v>
      </c>
      <c r="GI366" s="110">
        <f t="shared" si="478"/>
        <v>0</v>
      </c>
      <c r="GJ366" s="114">
        <f t="shared" si="442"/>
        <v>0.15575123830489826</v>
      </c>
      <c r="GK366" s="90">
        <f t="shared" si="443"/>
        <v>0.36021505376344087</v>
      </c>
      <c r="GL366" s="2" t="s">
        <v>1632</v>
      </c>
      <c r="GM366" s="2" t="s">
        <v>1633</v>
      </c>
      <c r="GN366" s="92" t="s">
        <v>1634</v>
      </c>
      <c r="GO366" s="2" t="s">
        <v>1635</v>
      </c>
      <c r="GP366" s="92" t="s">
        <v>1636</v>
      </c>
      <c r="GQ366" s="2" t="s">
        <v>1637</v>
      </c>
      <c r="GR366" s="115">
        <v>247</v>
      </c>
      <c r="GS366" s="31">
        <f t="shared" si="479"/>
        <v>12</v>
      </c>
      <c r="GT366" s="31">
        <f t="shared" si="480"/>
        <v>18</v>
      </c>
      <c r="GU366" s="31">
        <f t="shared" si="481"/>
        <v>16</v>
      </c>
      <c r="GV366" s="31">
        <f t="shared" si="482"/>
        <v>253</v>
      </c>
      <c r="GW366" s="31">
        <f t="shared" si="483"/>
        <v>109</v>
      </c>
      <c r="GX366" s="31">
        <f t="shared" si="484"/>
        <v>194</v>
      </c>
    </row>
    <row r="367" spans="1:208" ht="15.75" hidden="1" customHeight="1" x14ac:dyDescent="0.25">
      <c r="A367" s="22" t="s">
        <v>1117</v>
      </c>
      <c r="B367" s="2" t="s">
        <v>332</v>
      </c>
      <c r="C367" s="116" t="s">
        <v>349</v>
      </c>
      <c r="D367" s="35" t="s">
        <v>332</v>
      </c>
      <c r="E367" s="117">
        <v>99</v>
      </c>
      <c r="F367" s="117">
        <v>265</v>
      </c>
      <c r="G367" s="117">
        <v>143</v>
      </c>
      <c r="H367" s="117">
        <v>507</v>
      </c>
      <c r="I367" s="95">
        <v>21</v>
      </c>
      <c r="J367" s="118">
        <v>67</v>
      </c>
      <c r="K367" s="118">
        <v>221</v>
      </c>
      <c r="L367" s="118">
        <v>131</v>
      </c>
      <c r="M367" s="118">
        <v>419</v>
      </c>
      <c r="N367" s="119">
        <v>3</v>
      </c>
      <c r="O367" s="119">
        <v>125</v>
      </c>
      <c r="P367" s="120">
        <v>515</v>
      </c>
      <c r="Q367" s="120">
        <v>619</v>
      </c>
      <c r="R367" s="120">
        <v>456</v>
      </c>
      <c r="S367" s="70">
        <f t="shared" si="425"/>
        <v>0.13009708737864079</v>
      </c>
      <c r="T367" s="70">
        <f t="shared" si="426"/>
        <v>0.35702746365105009</v>
      </c>
      <c r="U367" s="70">
        <f t="shared" si="427"/>
        <v>0.26163522012578616</v>
      </c>
      <c r="V367" s="70">
        <f t="shared" si="428"/>
        <v>0.32465116279069767</v>
      </c>
      <c r="W367" s="70">
        <f t="shared" si="429"/>
        <v>0.2807017543859649</v>
      </c>
      <c r="X367" s="121">
        <v>635</v>
      </c>
      <c r="Y367" s="121">
        <v>515</v>
      </c>
      <c r="Z367" s="121">
        <v>619</v>
      </c>
      <c r="AA367" s="121">
        <v>456</v>
      </c>
      <c r="AB367" s="121">
        <v>141</v>
      </c>
      <c r="AC367" s="121">
        <v>143</v>
      </c>
      <c r="AD367" s="17">
        <v>16</v>
      </c>
      <c r="AE367" s="17">
        <v>28</v>
      </c>
      <c r="AF367" s="100">
        <v>18</v>
      </c>
      <c r="AG367" s="101">
        <v>34</v>
      </c>
      <c r="AH367" s="101">
        <v>165</v>
      </c>
      <c r="AI367" s="101">
        <v>147</v>
      </c>
      <c r="AJ367" s="101">
        <v>1</v>
      </c>
      <c r="AK367" s="101">
        <f t="shared" si="430"/>
        <v>347</v>
      </c>
      <c r="AL367" s="101">
        <f t="shared" si="431"/>
        <v>3</v>
      </c>
      <c r="AM367" s="101">
        <v>4</v>
      </c>
      <c r="AN367" s="102">
        <v>109</v>
      </c>
      <c r="AO367" s="103">
        <v>126</v>
      </c>
      <c r="AP367" s="74">
        <f t="shared" si="432"/>
        <v>6.6019417475728162E-2</v>
      </c>
      <c r="AQ367" s="74">
        <f t="shared" si="433"/>
        <v>0.2665589660743134</v>
      </c>
      <c r="AR367" s="104">
        <f t="shared" si="434"/>
        <v>0.21572327044025158</v>
      </c>
      <c r="AS367" s="104">
        <f t="shared" si="435"/>
        <v>0.28744186046511627</v>
      </c>
      <c r="AT367" s="104">
        <f t="shared" si="436"/>
        <v>0.31578947368421051</v>
      </c>
      <c r="AU367" s="105">
        <v>444</v>
      </c>
      <c r="AV367" s="105">
        <v>598</v>
      </c>
      <c r="AW367" s="105">
        <v>427</v>
      </c>
      <c r="AX367" s="100">
        <v>23</v>
      </c>
      <c r="AY367" s="106">
        <v>443</v>
      </c>
      <c r="AZ367" s="106">
        <v>15</v>
      </c>
      <c r="BA367" s="106">
        <v>223</v>
      </c>
      <c r="BB367" s="106">
        <v>204</v>
      </c>
      <c r="BC367" s="106">
        <v>1</v>
      </c>
      <c r="BD367" s="107">
        <v>4</v>
      </c>
      <c r="BE367" s="108">
        <v>90</v>
      </c>
      <c r="BF367" s="82">
        <f t="shared" si="437"/>
        <v>3.5128805620608897E-2</v>
      </c>
      <c r="BG367" s="82">
        <f t="shared" si="438"/>
        <v>0.37290969899665549</v>
      </c>
      <c r="BH367" s="83">
        <f t="shared" si="439"/>
        <v>0.29816201497617428</v>
      </c>
      <c r="BI367" s="83">
        <f t="shared" si="440"/>
        <v>0.40595009596928983</v>
      </c>
      <c r="BJ367" s="83">
        <f t="shared" si="441"/>
        <v>0.45045045045045046</v>
      </c>
      <c r="BK367" s="2">
        <v>436</v>
      </c>
      <c r="BL367" s="2">
        <v>592</v>
      </c>
      <c r="BM367" s="2">
        <v>422</v>
      </c>
      <c r="BN367" s="2">
        <v>281</v>
      </c>
      <c r="BO367" s="2">
        <v>135</v>
      </c>
      <c r="BP367" s="2">
        <v>101</v>
      </c>
      <c r="BQ367" s="109">
        <v>20</v>
      </c>
      <c r="BR367" s="109">
        <v>24</v>
      </c>
      <c r="BS367" s="110">
        <v>28</v>
      </c>
      <c r="BT367" s="109">
        <v>31</v>
      </c>
      <c r="BU367" s="109">
        <v>223</v>
      </c>
      <c r="BV367" s="109">
        <v>210</v>
      </c>
      <c r="BW367" s="109">
        <v>1</v>
      </c>
      <c r="BX367" s="84">
        <f t="shared" si="445"/>
        <v>465</v>
      </c>
      <c r="BY367" s="111">
        <v>88</v>
      </c>
      <c r="BZ367" s="109">
        <v>2</v>
      </c>
      <c r="CA367" s="109">
        <v>1</v>
      </c>
      <c r="CB367" s="2">
        <v>141</v>
      </c>
      <c r="CC367" s="112">
        <f t="shared" si="446"/>
        <v>7.1100917431192664E-2</v>
      </c>
      <c r="CD367" s="112">
        <f t="shared" si="447"/>
        <v>0.3766891891891892</v>
      </c>
      <c r="CE367" s="112">
        <f t="shared" si="448"/>
        <v>0.31862068965517243</v>
      </c>
      <c r="CF367" s="112">
        <f t="shared" si="449"/>
        <v>0.42504930966469429</v>
      </c>
      <c r="CG367" s="112">
        <f t="shared" si="450"/>
        <v>0.49289099526066349</v>
      </c>
      <c r="CH367" s="87">
        <f t="shared" si="451"/>
        <v>214</v>
      </c>
      <c r="CI367" s="31">
        <f t="shared" si="452"/>
        <v>206</v>
      </c>
      <c r="CJ367" s="31">
        <f t="shared" si="453"/>
        <v>0</v>
      </c>
      <c r="CK367" s="31">
        <f t="shared" si="454"/>
        <v>0</v>
      </c>
      <c r="CL367" s="31">
        <f t="shared" si="455"/>
        <v>0</v>
      </c>
      <c r="CM367" s="113">
        <f t="shared" si="456"/>
        <v>0</v>
      </c>
      <c r="CN367" s="31">
        <f t="shared" si="457"/>
        <v>0</v>
      </c>
      <c r="CO367" s="31">
        <f t="shared" si="458"/>
        <v>0</v>
      </c>
      <c r="CP367" s="31">
        <f t="shared" si="459"/>
        <v>0</v>
      </c>
      <c r="CQ367" s="31">
        <f t="shared" si="460"/>
        <v>0</v>
      </c>
      <c r="CU367" s="88">
        <f t="shared" si="444"/>
        <v>0</v>
      </c>
      <c r="DC367" s="88">
        <f t="shared" si="461"/>
        <v>0</v>
      </c>
      <c r="DH367" s="32">
        <v>1</v>
      </c>
      <c r="DI367" s="32">
        <v>4</v>
      </c>
      <c r="DJ367" s="32">
        <v>4</v>
      </c>
      <c r="DK367" s="88">
        <f t="shared" si="462"/>
        <v>96</v>
      </c>
      <c r="DL367" s="32">
        <v>12</v>
      </c>
      <c r="DM367" s="32">
        <v>41</v>
      </c>
      <c r="DN367" s="32">
        <v>42</v>
      </c>
      <c r="DO367" s="32">
        <v>1</v>
      </c>
      <c r="DP367" s="32">
        <v>19</v>
      </c>
      <c r="DQ367" s="32">
        <v>20</v>
      </c>
      <c r="DR367" s="32">
        <v>24</v>
      </c>
      <c r="DS367" s="88">
        <f t="shared" si="463"/>
        <v>369</v>
      </c>
      <c r="DT367" s="32">
        <v>19</v>
      </c>
      <c r="DU367" s="32">
        <v>182</v>
      </c>
      <c r="DV367" s="32">
        <v>168</v>
      </c>
      <c r="DW367" s="32">
        <v>0</v>
      </c>
      <c r="EA367" s="88">
        <f t="shared" si="464"/>
        <v>0</v>
      </c>
      <c r="EI367" s="88">
        <f t="shared" si="465"/>
        <v>0</v>
      </c>
      <c r="EQ367" s="88">
        <f t="shared" si="466"/>
        <v>0</v>
      </c>
      <c r="EY367" s="88">
        <f t="shared" si="467"/>
        <v>0</v>
      </c>
      <c r="FG367" s="88">
        <f t="shared" si="468"/>
        <v>0</v>
      </c>
      <c r="FO367" s="88">
        <f t="shared" si="469"/>
        <v>0</v>
      </c>
      <c r="FW367" s="110">
        <f t="shared" si="470"/>
        <v>0</v>
      </c>
      <c r="GB367" s="110">
        <f t="shared" si="471"/>
        <v>0</v>
      </c>
      <c r="GC367" s="110">
        <f t="shared" si="472"/>
        <v>0</v>
      </c>
      <c r="GD367" s="110">
        <f t="shared" si="473"/>
        <v>0</v>
      </c>
      <c r="GE367" s="110">
        <f t="shared" si="474"/>
        <v>0</v>
      </c>
      <c r="GF367" s="110">
        <f t="shared" si="475"/>
        <v>0</v>
      </c>
      <c r="GG367" s="110">
        <f t="shared" si="476"/>
        <v>0</v>
      </c>
      <c r="GH367" s="110">
        <f t="shared" si="477"/>
        <v>0</v>
      </c>
      <c r="GI367" s="110">
        <f t="shared" si="478"/>
        <v>0</v>
      </c>
      <c r="GJ367" s="114">
        <f t="shared" si="442"/>
        <v>0.75592417061611383</v>
      </c>
      <c r="GK367" s="90">
        <f t="shared" si="443"/>
        <v>4.9661399548532728E-2</v>
      </c>
      <c r="GL367" s="92" t="s">
        <v>2156</v>
      </c>
      <c r="GM367" s="2" t="s">
        <v>1821</v>
      </c>
      <c r="GN367" s="2" t="s">
        <v>1819</v>
      </c>
      <c r="GO367" s="92" t="s">
        <v>1599</v>
      </c>
      <c r="GP367" s="92" t="s">
        <v>1738</v>
      </c>
      <c r="GQ367" s="2" t="s">
        <v>1965</v>
      </c>
      <c r="GR367" s="115">
        <v>553</v>
      </c>
      <c r="GS367" s="31">
        <f t="shared" si="479"/>
        <v>20</v>
      </c>
      <c r="GT367" s="31">
        <f t="shared" si="480"/>
        <v>28</v>
      </c>
      <c r="GU367" s="31">
        <f t="shared" si="481"/>
        <v>24</v>
      </c>
      <c r="GV367" s="31">
        <f t="shared" si="482"/>
        <v>465</v>
      </c>
      <c r="GW367" s="31">
        <f t="shared" si="483"/>
        <v>211</v>
      </c>
      <c r="GX367" s="31">
        <f t="shared" si="484"/>
        <v>434</v>
      </c>
      <c r="GY367" s="33"/>
      <c r="GZ367" s="33"/>
    </row>
    <row r="368" spans="1:208" ht="15.75" hidden="1" customHeight="1" x14ac:dyDescent="0.25">
      <c r="A368" s="22" t="s">
        <v>1117</v>
      </c>
      <c r="B368" s="2" t="s">
        <v>332</v>
      </c>
      <c r="C368" s="116" t="s">
        <v>350</v>
      </c>
      <c r="D368" s="35" t="s">
        <v>332</v>
      </c>
      <c r="E368" s="117">
        <v>29</v>
      </c>
      <c r="F368" s="117">
        <v>66</v>
      </c>
      <c r="G368" s="117">
        <v>50</v>
      </c>
      <c r="H368" s="117">
        <v>145</v>
      </c>
      <c r="I368" s="95">
        <v>10</v>
      </c>
      <c r="J368" s="118">
        <v>26</v>
      </c>
      <c r="K368" s="118">
        <v>58</v>
      </c>
      <c r="L368" s="118">
        <v>43</v>
      </c>
      <c r="M368" s="118">
        <v>127</v>
      </c>
      <c r="N368" s="119">
        <v>3</v>
      </c>
      <c r="O368" s="119">
        <v>26</v>
      </c>
      <c r="P368" s="120">
        <v>143</v>
      </c>
      <c r="Q368" s="120">
        <v>171</v>
      </c>
      <c r="R368" s="120">
        <v>128</v>
      </c>
      <c r="S368" s="70">
        <f t="shared" si="425"/>
        <v>0.18181818181818182</v>
      </c>
      <c r="T368" s="70">
        <f t="shared" si="426"/>
        <v>0.33918128654970758</v>
      </c>
      <c r="U368" s="70">
        <f t="shared" si="427"/>
        <v>0.28054298642533937</v>
      </c>
      <c r="V368" s="70">
        <f t="shared" si="428"/>
        <v>0.32775919732441472</v>
      </c>
      <c r="W368" s="70">
        <f t="shared" si="429"/>
        <v>0.3125</v>
      </c>
      <c r="X368" s="121">
        <v>174</v>
      </c>
      <c r="Y368" s="121">
        <v>143</v>
      </c>
      <c r="Z368" s="121">
        <v>171</v>
      </c>
      <c r="AA368" s="121">
        <v>128</v>
      </c>
      <c r="AB368" s="121">
        <v>44</v>
      </c>
      <c r="AC368" s="121">
        <v>39</v>
      </c>
      <c r="AD368" s="17">
        <v>7</v>
      </c>
      <c r="AE368" s="17">
        <v>9</v>
      </c>
      <c r="AF368" s="100">
        <v>9</v>
      </c>
      <c r="AG368" s="101">
        <v>29</v>
      </c>
      <c r="AH368" s="101">
        <v>48</v>
      </c>
      <c r="AI368" s="101">
        <v>46</v>
      </c>
      <c r="AJ368" s="101">
        <v>0</v>
      </c>
      <c r="AK368" s="101">
        <f t="shared" si="430"/>
        <v>123</v>
      </c>
      <c r="AL368" s="101">
        <f t="shared" si="431"/>
        <v>7</v>
      </c>
      <c r="AM368" s="101">
        <v>7</v>
      </c>
      <c r="AN368" s="102">
        <v>14</v>
      </c>
      <c r="AO368" s="103">
        <v>22</v>
      </c>
      <c r="AP368" s="74">
        <f t="shared" si="432"/>
        <v>0.20279720279720279</v>
      </c>
      <c r="AQ368" s="74">
        <f t="shared" si="433"/>
        <v>0.2807017543859649</v>
      </c>
      <c r="AR368" s="104">
        <f t="shared" si="434"/>
        <v>0.26244343891402716</v>
      </c>
      <c r="AS368" s="104">
        <f t="shared" si="435"/>
        <v>0.29096989966555181</v>
      </c>
      <c r="AT368" s="104">
        <f t="shared" si="436"/>
        <v>0.3046875</v>
      </c>
      <c r="AU368" s="105">
        <v>109</v>
      </c>
      <c r="AV368" s="105">
        <v>155</v>
      </c>
      <c r="AW368" s="105">
        <v>132</v>
      </c>
      <c r="AX368" s="100">
        <v>11</v>
      </c>
      <c r="AY368" s="106">
        <v>196</v>
      </c>
      <c r="AZ368" s="106">
        <v>33</v>
      </c>
      <c r="BA368" s="106">
        <v>103</v>
      </c>
      <c r="BB368" s="106">
        <v>60</v>
      </c>
      <c r="BC368" s="106">
        <v>0</v>
      </c>
      <c r="BD368" s="107">
        <v>5</v>
      </c>
      <c r="BE368" s="108">
        <v>10</v>
      </c>
      <c r="BF368" s="82">
        <f t="shared" si="437"/>
        <v>0.25</v>
      </c>
      <c r="BG368" s="82">
        <f t="shared" si="438"/>
        <v>0.6645161290322581</v>
      </c>
      <c r="BH368" s="83">
        <f t="shared" si="439"/>
        <v>0.48232323232323232</v>
      </c>
      <c r="BI368" s="83">
        <f t="shared" si="440"/>
        <v>0.59848484848484851</v>
      </c>
      <c r="BJ368" s="83">
        <f t="shared" si="441"/>
        <v>0.50458715596330272</v>
      </c>
      <c r="BK368" s="2">
        <v>127</v>
      </c>
      <c r="BL368" s="2">
        <v>165</v>
      </c>
      <c r="BM368" s="2">
        <v>120</v>
      </c>
      <c r="BN368" s="2">
        <v>88</v>
      </c>
      <c r="BO368" s="2">
        <v>40</v>
      </c>
      <c r="BP368" s="2">
        <v>28</v>
      </c>
      <c r="BQ368" s="109">
        <v>13</v>
      </c>
      <c r="BR368" s="109">
        <v>16</v>
      </c>
      <c r="BS368" s="110">
        <v>17</v>
      </c>
      <c r="BT368" s="109">
        <v>41</v>
      </c>
      <c r="BU368" s="109">
        <v>95</v>
      </c>
      <c r="BV368" s="109">
        <v>90</v>
      </c>
      <c r="BW368" s="109">
        <v>0</v>
      </c>
      <c r="BX368" s="84">
        <f t="shared" si="445"/>
        <v>226</v>
      </c>
      <c r="BY368" s="111">
        <v>5</v>
      </c>
      <c r="BZ368" s="109">
        <v>7</v>
      </c>
      <c r="CA368" s="109">
        <v>0</v>
      </c>
      <c r="CB368" s="2">
        <v>25</v>
      </c>
      <c r="CC368" s="112">
        <f t="shared" si="446"/>
        <v>0.32283464566929132</v>
      </c>
      <c r="CD368" s="112">
        <f t="shared" si="447"/>
        <v>0.5757575757575758</v>
      </c>
      <c r="CE368" s="112">
        <f t="shared" si="448"/>
        <v>0.53155339805825241</v>
      </c>
      <c r="CF368" s="112">
        <f t="shared" si="449"/>
        <v>0.62456140350877198</v>
      </c>
      <c r="CG368" s="112">
        <f t="shared" si="450"/>
        <v>0.69166666666666665</v>
      </c>
      <c r="CH368" s="87">
        <f t="shared" si="451"/>
        <v>37</v>
      </c>
      <c r="CI368" s="31">
        <f t="shared" si="452"/>
        <v>45</v>
      </c>
      <c r="CJ368" s="31">
        <f t="shared" si="453"/>
        <v>0</v>
      </c>
      <c r="CK368" s="31">
        <f t="shared" si="454"/>
        <v>0</v>
      </c>
      <c r="CL368" s="31">
        <f t="shared" si="455"/>
        <v>0</v>
      </c>
      <c r="CM368" s="113">
        <f t="shared" si="456"/>
        <v>0</v>
      </c>
      <c r="CN368" s="31">
        <f t="shared" si="457"/>
        <v>0</v>
      </c>
      <c r="CO368" s="31">
        <f t="shared" si="458"/>
        <v>0</v>
      </c>
      <c r="CP368" s="31">
        <f t="shared" si="459"/>
        <v>0</v>
      </c>
      <c r="CQ368" s="31">
        <f t="shared" si="460"/>
        <v>0</v>
      </c>
      <c r="CU368" s="88">
        <f t="shared" si="444"/>
        <v>0</v>
      </c>
      <c r="DC368" s="88">
        <f t="shared" si="461"/>
        <v>0</v>
      </c>
      <c r="DH368" s="32">
        <v>1</v>
      </c>
      <c r="DI368" s="32">
        <v>3</v>
      </c>
      <c r="DJ368" s="32">
        <v>4</v>
      </c>
      <c r="DK368" s="88">
        <f t="shared" si="462"/>
        <v>82</v>
      </c>
      <c r="DL368" s="32">
        <v>10</v>
      </c>
      <c r="DM368" s="32">
        <v>35</v>
      </c>
      <c r="DN368" s="32">
        <v>37</v>
      </c>
      <c r="DO368" s="32">
        <v>0</v>
      </c>
      <c r="DP368" s="32">
        <v>11</v>
      </c>
      <c r="DQ368" s="32">
        <v>11</v>
      </c>
      <c r="DR368" s="32">
        <v>11</v>
      </c>
      <c r="DS368" s="88">
        <f t="shared" si="463"/>
        <v>120</v>
      </c>
      <c r="DT368" s="32">
        <v>31</v>
      </c>
      <c r="DU368" s="32">
        <v>46</v>
      </c>
      <c r="DV368" s="32">
        <v>43</v>
      </c>
      <c r="DW368" s="32">
        <v>0</v>
      </c>
      <c r="EA368" s="88">
        <f t="shared" si="464"/>
        <v>0</v>
      </c>
      <c r="EI368" s="88">
        <f t="shared" si="465"/>
        <v>0</v>
      </c>
      <c r="EQ368" s="88">
        <f t="shared" si="466"/>
        <v>0</v>
      </c>
      <c r="EV368" s="32">
        <v>1</v>
      </c>
      <c r="EW368" s="32">
        <v>2</v>
      </c>
      <c r="EX368" s="32">
        <v>2</v>
      </c>
      <c r="EY368" s="88">
        <f t="shared" si="467"/>
        <v>24</v>
      </c>
      <c r="EZ368" s="32">
        <v>0</v>
      </c>
      <c r="FA368" s="32">
        <v>14</v>
      </c>
      <c r="FB368" s="32">
        <v>10</v>
      </c>
      <c r="FC368" s="32">
        <v>0</v>
      </c>
      <c r="FG368" s="88">
        <f t="shared" si="468"/>
        <v>0</v>
      </c>
      <c r="FO368" s="88">
        <f t="shared" si="469"/>
        <v>0</v>
      </c>
      <c r="FW368" s="110">
        <f t="shared" si="470"/>
        <v>0</v>
      </c>
      <c r="GB368" s="110">
        <f t="shared" si="471"/>
        <v>1</v>
      </c>
      <c r="GC368" s="110">
        <f t="shared" si="472"/>
        <v>2</v>
      </c>
      <c r="GD368" s="110">
        <f t="shared" si="473"/>
        <v>2</v>
      </c>
      <c r="GE368" s="110">
        <f t="shared" si="474"/>
        <v>24</v>
      </c>
      <c r="GF368" s="110">
        <f t="shared" si="475"/>
        <v>0</v>
      </c>
      <c r="GG368" s="110">
        <f t="shared" si="476"/>
        <v>14</v>
      </c>
      <c r="GH368" s="110">
        <f t="shared" si="477"/>
        <v>10</v>
      </c>
      <c r="GI368" s="110">
        <f t="shared" si="478"/>
        <v>0</v>
      </c>
      <c r="GJ368" s="114">
        <f t="shared" si="442"/>
        <v>1.2133333333333334</v>
      </c>
      <c r="GK368" s="90">
        <f t="shared" si="443"/>
        <v>0.15306122448979592</v>
      </c>
      <c r="GL368" s="92" t="s">
        <v>1459</v>
      </c>
      <c r="GM368" s="2" t="s">
        <v>1861</v>
      </c>
      <c r="GN368" s="92" t="s">
        <v>1864</v>
      </c>
      <c r="GO368" s="2" t="s">
        <v>2012</v>
      </c>
      <c r="GP368" s="2" t="s">
        <v>1885</v>
      </c>
      <c r="GQ368" s="2" t="s">
        <v>1530</v>
      </c>
      <c r="GR368" s="115">
        <v>142</v>
      </c>
      <c r="GS368" s="31">
        <f t="shared" si="479"/>
        <v>12</v>
      </c>
      <c r="GT368" s="31">
        <f t="shared" si="480"/>
        <v>15</v>
      </c>
      <c r="GU368" s="31">
        <f t="shared" si="481"/>
        <v>14</v>
      </c>
      <c r="GV368" s="31">
        <f t="shared" si="482"/>
        <v>202</v>
      </c>
      <c r="GW368" s="31">
        <f t="shared" si="483"/>
        <v>80</v>
      </c>
      <c r="GX368" s="31">
        <f t="shared" si="484"/>
        <v>161</v>
      </c>
    </row>
    <row r="369" spans="1:206" ht="15.75" hidden="1" customHeight="1" x14ac:dyDescent="0.25">
      <c r="A369" s="22" t="s">
        <v>1117</v>
      </c>
      <c r="B369" s="2" t="s">
        <v>332</v>
      </c>
      <c r="C369" s="116" t="s">
        <v>351</v>
      </c>
      <c r="D369" s="35" t="s">
        <v>332</v>
      </c>
      <c r="E369" s="117">
        <v>77</v>
      </c>
      <c r="F369" s="117">
        <v>80</v>
      </c>
      <c r="G369" s="117">
        <v>49</v>
      </c>
      <c r="H369" s="117">
        <v>206</v>
      </c>
      <c r="I369" s="95">
        <v>9</v>
      </c>
      <c r="J369" s="118">
        <v>26</v>
      </c>
      <c r="K369" s="118">
        <v>59</v>
      </c>
      <c r="L369" s="118">
        <v>40</v>
      </c>
      <c r="M369" s="118">
        <v>125</v>
      </c>
      <c r="N369" s="119">
        <v>6</v>
      </c>
      <c r="O369" s="119">
        <v>7</v>
      </c>
      <c r="P369" s="120">
        <v>65</v>
      </c>
      <c r="Q369" s="120">
        <v>90</v>
      </c>
      <c r="R369" s="120">
        <v>75</v>
      </c>
      <c r="S369" s="70">
        <f t="shared" si="425"/>
        <v>0.4</v>
      </c>
      <c r="T369" s="70">
        <f t="shared" si="426"/>
        <v>0.65555555555555556</v>
      </c>
      <c r="U369" s="70">
        <f t="shared" si="427"/>
        <v>0.5173913043478261</v>
      </c>
      <c r="V369" s="70">
        <f t="shared" si="428"/>
        <v>0.5636363636363636</v>
      </c>
      <c r="W369" s="70">
        <f t="shared" si="429"/>
        <v>0.45333333333333331</v>
      </c>
      <c r="X369" s="121">
        <v>86</v>
      </c>
      <c r="Y369" s="121">
        <v>65</v>
      </c>
      <c r="Z369" s="121">
        <v>90</v>
      </c>
      <c r="AA369" s="121">
        <v>75</v>
      </c>
      <c r="AB369" s="121">
        <v>23</v>
      </c>
      <c r="AC369" s="121">
        <v>15</v>
      </c>
      <c r="AD369" s="17">
        <v>6</v>
      </c>
      <c r="AE369" s="17">
        <v>8</v>
      </c>
      <c r="AF369" s="100">
        <v>9</v>
      </c>
      <c r="AG369" s="101">
        <v>29</v>
      </c>
      <c r="AH369" s="101">
        <v>59</v>
      </c>
      <c r="AI369" s="101">
        <v>51</v>
      </c>
      <c r="AJ369" s="101">
        <v>2</v>
      </c>
      <c r="AK369" s="101">
        <f t="shared" si="430"/>
        <v>141</v>
      </c>
      <c r="AL369" s="101">
        <f t="shared" si="431"/>
        <v>6</v>
      </c>
      <c r="AM369" s="101">
        <v>8</v>
      </c>
      <c r="AN369" s="102">
        <v>4</v>
      </c>
      <c r="AO369" s="103">
        <v>8</v>
      </c>
      <c r="AP369" s="74">
        <f t="shared" si="432"/>
        <v>0.44615384615384618</v>
      </c>
      <c r="AQ369" s="74">
        <f t="shared" si="433"/>
        <v>0.65555555555555556</v>
      </c>
      <c r="AR369" s="104">
        <f t="shared" si="434"/>
        <v>0.57826086956521738</v>
      </c>
      <c r="AS369" s="104">
        <f t="shared" si="435"/>
        <v>0.63030303030303025</v>
      </c>
      <c r="AT369" s="104">
        <f t="shared" si="436"/>
        <v>0.6</v>
      </c>
      <c r="AU369" s="105">
        <v>66</v>
      </c>
      <c r="AV369" s="105">
        <v>85</v>
      </c>
      <c r="AW369" s="105">
        <v>62</v>
      </c>
      <c r="AX369" s="100">
        <v>8</v>
      </c>
      <c r="AY369" s="106">
        <v>114</v>
      </c>
      <c r="AZ369" s="106">
        <v>18</v>
      </c>
      <c r="BA369" s="106">
        <v>48</v>
      </c>
      <c r="BB369" s="106">
        <v>46</v>
      </c>
      <c r="BC369" s="106">
        <v>2</v>
      </c>
      <c r="BD369" s="107">
        <v>4</v>
      </c>
      <c r="BE369" s="108">
        <v>4</v>
      </c>
      <c r="BF369" s="82">
        <f t="shared" si="437"/>
        <v>0.29032258064516131</v>
      </c>
      <c r="BG369" s="82">
        <f t="shared" si="438"/>
        <v>0.56470588235294117</v>
      </c>
      <c r="BH369" s="83">
        <f t="shared" si="439"/>
        <v>0.50704225352112675</v>
      </c>
      <c r="BI369" s="83">
        <f t="shared" si="440"/>
        <v>0.59602649006622521</v>
      </c>
      <c r="BJ369" s="83">
        <f t="shared" si="441"/>
        <v>0.63636363636363635</v>
      </c>
      <c r="BK369" s="2">
        <v>74</v>
      </c>
      <c r="BL369" s="2">
        <v>93</v>
      </c>
      <c r="BM369" s="2">
        <v>68</v>
      </c>
      <c r="BN369" s="2">
        <v>42</v>
      </c>
      <c r="BO369" s="2">
        <v>22</v>
      </c>
      <c r="BP369" s="2">
        <v>16</v>
      </c>
      <c r="BQ369" s="109">
        <v>4</v>
      </c>
      <c r="BR369" s="109">
        <v>7</v>
      </c>
      <c r="BS369" s="110">
        <v>9</v>
      </c>
      <c r="BT369" s="109">
        <v>9</v>
      </c>
      <c r="BU369" s="109">
        <v>30</v>
      </c>
      <c r="BV369" s="109">
        <v>51</v>
      </c>
      <c r="BW369" s="109">
        <v>4</v>
      </c>
      <c r="BX369" s="84">
        <f t="shared" si="445"/>
        <v>94</v>
      </c>
      <c r="BY369" s="111">
        <v>1</v>
      </c>
      <c r="BZ369" s="109">
        <v>8</v>
      </c>
      <c r="CA369" s="109">
        <v>4</v>
      </c>
      <c r="CB369" s="2">
        <v>3</v>
      </c>
      <c r="CC369" s="112">
        <f t="shared" si="446"/>
        <v>0.12162162162162163</v>
      </c>
      <c r="CD369" s="112">
        <f t="shared" si="447"/>
        <v>0.32258064516129031</v>
      </c>
      <c r="CE369" s="112">
        <f t="shared" si="448"/>
        <v>0.34893617021276596</v>
      </c>
      <c r="CF369" s="112">
        <f t="shared" si="449"/>
        <v>0.453416149068323</v>
      </c>
      <c r="CG369" s="112">
        <f t="shared" si="450"/>
        <v>0.63235294117647056</v>
      </c>
      <c r="CH369" s="87">
        <f t="shared" si="451"/>
        <v>25</v>
      </c>
      <c r="CI369" s="31">
        <f t="shared" si="452"/>
        <v>36</v>
      </c>
      <c r="CJ369" s="31">
        <f t="shared" si="453"/>
        <v>0</v>
      </c>
      <c r="CK369" s="31">
        <f t="shared" si="454"/>
        <v>0</v>
      </c>
      <c r="CL369" s="31">
        <f t="shared" si="455"/>
        <v>0</v>
      </c>
      <c r="CM369" s="113">
        <f t="shared" si="456"/>
        <v>0</v>
      </c>
      <c r="CN369" s="31">
        <f t="shared" si="457"/>
        <v>0</v>
      </c>
      <c r="CO369" s="31">
        <f t="shared" si="458"/>
        <v>0</v>
      </c>
      <c r="CP369" s="31">
        <f t="shared" si="459"/>
        <v>0</v>
      </c>
      <c r="CQ369" s="31">
        <f t="shared" si="460"/>
        <v>0</v>
      </c>
      <c r="CU369" s="88">
        <f t="shared" si="444"/>
        <v>0</v>
      </c>
      <c r="DC369" s="88">
        <f t="shared" si="461"/>
        <v>0</v>
      </c>
      <c r="DH369" s="32">
        <v>1</v>
      </c>
      <c r="DI369" s="32">
        <v>3</v>
      </c>
      <c r="DJ369" s="32">
        <v>4</v>
      </c>
      <c r="DK369" s="88">
        <f t="shared" si="462"/>
        <v>43</v>
      </c>
      <c r="DL369" s="32">
        <v>7</v>
      </c>
      <c r="DM369" s="32">
        <v>10</v>
      </c>
      <c r="DN369" s="32">
        <v>25</v>
      </c>
      <c r="DO369" s="32">
        <v>1</v>
      </c>
      <c r="DP369" s="32">
        <v>2</v>
      </c>
      <c r="DQ369" s="32">
        <v>2</v>
      </c>
      <c r="DR369" s="32">
        <v>3</v>
      </c>
      <c r="DS369" s="88">
        <f t="shared" si="463"/>
        <v>27</v>
      </c>
      <c r="DT369" s="32">
        <v>2</v>
      </c>
      <c r="DU369" s="32">
        <v>10</v>
      </c>
      <c r="DV369" s="32">
        <v>15</v>
      </c>
      <c r="DW369" s="32">
        <v>0</v>
      </c>
      <c r="EA369" s="88">
        <f t="shared" si="464"/>
        <v>0</v>
      </c>
      <c r="EI369" s="88">
        <f t="shared" si="465"/>
        <v>0</v>
      </c>
      <c r="EQ369" s="88">
        <f t="shared" si="466"/>
        <v>0</v>
      </c>
      <c r="EV369" s="32">
        <v>1</v>
      </c>
      <c r="EW369" s="32">
        <v>2</v>
      </c>
      <c r="EX369" s="32">
        <v>2</v>
      </c>
      <c r="EY369" s="88">
        <f t="shared" si="467"/>
        <v>24</v>
      </c>
      <c r="EZ369" s="32">
        <v>0</v>
      </c>
      <c r="FA369" s="32">
        <v>10</v>
      </c>
      <c r="FB369" s="32">
        <v>11</v>
      </c>
      <c r="FC369" s="32">
        <v>3</v>
      </c>
      <c r="FG369" s="88">
        <f t="shared" si="468"/>
        <v>0</v>
      </c>
      <c r="FO369" s="88">
        <f t="shared" si="469"/>
        <v>0</v>
      </c>
      <c r="FW369" s="110">
        <f t="shared" si="470"/>
        <v>0</v>
      </c>
      <c r="GB369" s="110">
        <f t="shared" si="471"/>
        <v>1</v>
      </c>
      <c r="GC369" s="110">
        <f t="shared" si="472"/>
        <v>2</v>
      </c>
      <c r="GD369" s="110">
        <f t="shared" si="473"/>
        <v>2</v>
      </c>
      <c r="GE369" s="110">
        <f t="shared" si="474"/>
        <v>24</v>
      </c>
      <c r="GF369" s="110">
        <f t="shared" si="475"/>
        <v>0</v>
      </c>
      <c r="GG369" s="110">
        <f t="shared" si="476"/>
        <v>10</v>
      </c>
      <c r="GH369" s="110">
        <f t="shared" si="477"/>
        <v>11</v>
      </c>
      <c r="GI369" s="110">
        <f t="shared" si="478"/>
        <v>3</v>
      </c>
      <c r="GJ369" s="114">
        <f t="shared" si="442"/>
        <v>0.39489619377162632</v>
      </c>
      <c r="GK369" s="90">
        <f t="shared" si="443"/>
        <v>-0.17543859649122806</v>
      </c>
      <c r="GL369" s="92" t="s">
        <v>2282</v>
      </c>
      <c r="GM369" s="2" t="s">
        <v>1515</v>
      </c>
      <c r="GN369" s="92" t="s">
        <v>1556</v>
      </c>
      <c r="GO369" s="2" t="s">
        <v>2298</v>
      </c>
      <c r="GP369" s="2" t="s">
        <v>2250</v>
      </c>
      <c r="GQ369" s="2" t="s">
        <v>1483</v>
      </c>
      <c r="GR369" s="115">
        <v>94</v>
      </c>
      <c r="GS369" s="31">
        <f t="shared" si="479"/>
        <v>3</v>
      </c>
      <c r="GT369" s="31">
        <f t="shared" si="480"/>
        <v>7</v>
      </c>
      <c r="GU369" s="31">
        <f t="shared" si="481"/>
        <v>5</v>
      </c>
      <c r="GV369" s="31">
        <f t="shared" si="482"/>
        <v>70</v>
      </c>
      <c r="GW369" s="31">
        <f t="shared" si="483"/>
        <v>41</v>
      </c>
      <c r="GX369" s="31">
        <f t="shared" si="484"/>
        <v>61</v>
      </c>
    </row>
    <row r="370" spans="1:206" ht="15.75" hidden="1" customHeight="1" x14ac:dyDescent="0.25">
      <c r="A370" s="22" t="s">
        <v>1117</v>
      </c>
      <c r="B370" s="2" t="s">
        <v>332</v>
      </c>
      <c r="C370" s="116" t="s">
        <v>352</v>
      </c>
      <c r="D370" s="35" t="s">
        <v>332</v>
      </c>
      <c r="E370" s="117">
        <v>189</v>
      </c>
      <c r="F370" s="117">
        <v>700</v>
      </c>
      <c r="G370" s="117">
        <v>1022</v>
      </c>
      <c r="H370" s="117">
        <v>1911</v>
      </c>
      <c r="I370" s="95">
        <v>113</v>
      </c>
      <c r="J370" s="118">
        <v>147</v>
      </c>
      <c r="K370" s="118">
        <v>807</v>
      </c>
      <c r="L370" s="118">
        <v>1301</v>
      </c>
      <c r="M370" s="118">
        <v>2255</v>
      </c>
      <c r="N370" s="119">
        <v>304</v>
      </c>
      <c r="O370" s="119">
        <v>157</v>
      </c>
      <c r="P370" s="120">
        <v>2543</v>
      </c>
      <c r="Q370" s="120">
        <v>3202</v>
      </c>
      <c r="R370" s="120">
        <v>2213</v>
      </c>
      <c r="S370" s="70">
        <f t="shared" si="425"/>
        <v>5.7805741250491545E-2</v>
      </c>
      <c r="T370" s="70">
        <f t="shared" si="426"/>
        <v>0.25202998126171144</v>
      </c>
      <c r="U370" s="70">
        <f t="shared" si="427"/>
        <v>0.24516210103040964</v>
      </c>
      <c r="V370" s="70">
        <f t="shared" si="428"/>
        <v>0.33314866112650049</v>
      </c>
      <c r="W370" s="70">
        <f t="shared" si="429"/>
        <v>0.45051965657478538</v>
      </c>
      <c r="X370" s="121">
        <v>3278</v>
      </c>
      <c r="Y370" s="121">
        <v>2543</v>
      </c>
      <c r="Z370" s="121">
        <v>3202</v>
      </c>
      <c r="AA370" s="121">
        <v>2213</v>
      </c>
      <c r="AB370" s="121">
        <v>832</v>
      </c>
      <c r="AC370" s="121">
        <v>602</v>
      </c>
      <c r="AD370" s="17">
        <v>71</v>
      </c>
      <c r="AE370" s="17">
        <v>122</v>
      </c>
      <c r="AF370" s="100">
        <v>147</v>
      </c>
      <c r="AG370" s="101">
        <v>127</v>
      </c>
      <c r="AH370" s="101">
        <v>943</v>
      </c>
      <c r="AI370" s="101">
        <v>1543</v>
      </c>
      <c r="AJ370" s="101">
        <v>69</v>
      </c>
      <c r="AK370" s="101">
        <f t="shared" si="430"/>
        <v>2682</v>
      </c>
      <c r="AL370" s="101">
        <f t="shared" si="431"/>
        <v>279</v>
      </c>
      <c r="AM370" s="101">
        <v>348</v>
      </c>
      <c r="AN370" s="102">
        <v>86</v>
      </c>
      <c r="AO370" s="103">
        <v>311</v>
      </c>
      <c r="AP370" s="74">
        <f t="shared" si="432"/>
        <v>4.9941014549744395E-2</v>
      </c>
      <c r="AQ370" s="74">
        <f t="shared" si="433"/>
        <v>0.29450343535290441</v>
      </c>
      <c r="AR370" s="104">
        <f t="shared" si="434"/>
        <v>0.29328977129932143</v>
      </c>
      <c r="AS370" s="104">
        <f t="shared" si="435"/>
        <v>0.40757156048014775</v>
      </c>
      <c r="AT370" s="104">
        <f t="shared" si="436"/>
        <v>0.57117035698147312</v>
      </c>
      <c r="AU370" s="105">
        <v>2375</v>
      </c>
      <c r="AV370" s="105">
        <v>3273</v>
      </c>
      <c r="AW370" s="105">
        <v>2455</v>
      </c>
      <c r="AX370" s="100">
        <v>157</v>
      </c>
      <c r="AY370" s="106">
        <v>3067</v>
      </c>
      <c r="AZ370" s="106">
        <v>142</v>
      </c>
      <c r="BA370" s="106">
        <v>1069</v>
      </c>
      <c r="BB370" s="106">
        <v>1779</v>
      </c>
      <c r="BC370" s="106">
        <v>77</v>
      </c>
      <c r="BD370" s="107">
        <v>303</v>
      </c>
      <c r="BE370" s="108">
        <v>139</v>
      </c>
      <c r="BF370" s="82">
        <f t="shared" si="437"/>
        <v>5.7841140529531571E-2</v>
      </c>
      <c r="BG370" s="82">
        <f t="shared" si="438"/>
        <v>0.3266116712496181</v>
      </c>
      <c r="BH370" s="83">
        <f t="shared" si="439"/>
        <v>0.33160557818092062</v>
      </c>
      <c r="BI370" s="83">
        <f t="shared" si="440"/>
        <v>0.45060198300283288</v>
      </c>
      <c r="BJ370" s="83">
        <f t="shared" si="441"/>
        <v>0.62147368421052629</v>
      </c>
      <c r="BK370" s="2">
        <v>2555</v>
      </c>
      <c r="BL370" s="2">
        <v>3299</v>
      </c>
      <c r="BM370" s="2">
        <v>2326</v>
      </c>
      <c r="BN370" s="2">
        <v>1661</v>
      </c>
      <c r="BO370" s="2">
        <v>777</v>
      </c>
      <c r="BP370" s="2">
        <v>685</v>
      </c>
      <c r="BQ370" s="109">
        <v>65</v>
      </c>
      <c r="BR370" s="109">
        <v>169</v>
      </c>
      <c r="BS370" s="110">
        <v>140</v>
      </c>
      <c r="BT370" s="109">
        <v>149</v>
      </c>
      <c r="BU370" s="109">
        <v>991</v>
      </c>
      <c r="BV370" s="109">
        <v>1843</v>
      </c>
      <c r="BW370" s="109">
        <v>73</v>
      </c>
      <c r="BX370" s="84">
        <f t="shared" si="445"/>
        <v>3056</v>
      </c>
      <c r="BY370" s="111">
        <v>49</v>
      </c>
      <c r="BZ370" s="109">
        <v>390</v>
      </c>
      <c r="CA370" s="109">
        <v>73</v>
      </c>
      <c r="CB370" s="2">
        <v>266</v>
      </c>
      <c r="CC370" s="112">
        <f t="shared" si="446"/>
        <v>5.8317025440313114E-2</v>
      </c>
      <c r="CD370" s="112">
        <f t="shared" si="447"/>
        <v>0.30039405880569869</v>
      </c>
      <c r="CE370" s="112">
        <f t="shared" si="448"/>
        <v>0.31699266503667484</v>
      </c>
      <c r="CF370" s="112">
        <f t="shared" si="449"/>
        <v>0.43448888888888887</v>
      </c>
      <c r="CG370" s="112">
        <f t="shared" si="450"/>
        <v>0.62467755803955283</v>
      </c>
      <c r="CH370" s="87">
        <f t="shared" si="451"/>
        <v>873</v>
      </c>
      <c r="CI370" s="31">
        <f t="shared" si="452"/>
        <v>994</v>
      </c>
      <c r="CJ370" s="31">
        <f t="shared" si="453"/>
        <v>5</v>
      </c>
      <c r="CK370" s="31">
        <f t="shared" si="454"/>
        <v>15</v>
      </c>
      <c r="CL370" s="31">
        <f t="shared" si="455"/>
        <v>21</v>
      </c>
      <c r="CM370" s="113">
        <f t="shared" si="456"/>
        <v>214</v>
      </c>
      <c r="CN370" s="31">
        <f t="shared" si="457"/>
        <v>31</v>
      </c>
      <c r="CO370" s="31">
        <f t="shared" si="458"/>
        <v>81</v>
      </c>
      <c r="CP370" s="31">
        <f t="shared" si="459"/>
        <v>102</v>
      </c>
      <c r="CQ370" s="31">
        <f t="shared" si="460"/>
        <v>0</v>
      </c>
      <c r="CR370" s="32">
        <v>4</v>
      </c>
      <c r="CS370" s="32">
        <v>14</v>
      </c>
      <c r="CT370" s="32">
        <v>20</v>
      </c>
      <c r="CU370" s="88">
        <f t="shared" si="444"/>
        <v>196</v>
      </c>
      <c r="CV370" s="32">
        <v>31</v>
      </c>
      <c r="CW370" s="32">
        <v>80</v>
      </c>
      <c r="CX370" s="32">
        <v>85</v>
      </c>
      <c r="CY370" s="32">
        <v>0</v>
      </c>
      <c r="CZ370" s="32">
        <v>1</v>
      </c>
      <c r="DA370" s="32">
        <v>1</v>
      </c>
      <c r="DB370" s="32">
        <v>1</v>
      </c>
      <c r="DC370" s="88">
        <f t="shared" si="461"/>
        <v>18</v>
      </c>
      <c r="DD370" s="32">
        <v>0</v>
      </c>
      <c r="DE370" s="32">
        <v>1</v>
      </c>
      <c r="DF370" s="32">
        <v>17</v>
      </c>
      <c r="DG370" s="32">
        <v>0</v>
      </c>
      <c r="DH370" s="32">
        <v>6</v>
      </c>
      <c r="DI370" s="32">
        <v>39</v>
      </c>
      <c r="DJ370" s="32">
        <v>25</v>
      </c>
      <c r="DK370" s="88">
        <f t="shared" si="462"/>
        <v>742</v>
      </c>
      <c r="DL370" s="32">
        <v>15</v>
      </c>
      <c r="DM370" s="32">
        <v>219</v>
      </c>
      <c r="DN370" s="32">
        <v>488</v>
      </c>
      <c r="DO370" s="32">
        <v>20</v>
      </c>
      <c r="DP370" s="32">
        <v>35</v>
      </c>
      <c r="DQ370" s="32">
        <v>68</v>
      </c>
      <c r="DR370" s="32">
        <v>49</v>
      </c>
      <c r="DS370" s="88">
        <f t="shared" si="463"/>
        <v>1492</v>
      </c>
      <c r="DT370" s="32">
        <v>34</v>
      </c>
      <c r="DU370" s="32">
        <v>422</v>
      </c>
      <c r="DV370" s="32">
        <v>999</v>
      </c>
      <c r="DW370" s="32">
        <v>37</v>
      </c>
      <c r="DX370" s="32">
        <v>1</v>
      </c>
      <c r="DY370" s="32">
        <v>3</v>
      </c>
      <c r="DZ370" s="32">
        <v>2</v>
      </c>
      <c r="EA370" s="88">
        <f t="shared" si="464"/>
        <v>43</v>
      </c>
      <c r="EB370" s="32">
        <v>15</v>
      </c>
      <c r="EC370" s="32">
        <v>27</v>
      </c>
      <c r="ED370" s="32">
        <v>1</v>
      </c>
      <c r="EF370" s="32">
        <v>2</v>
      </c>
      <c r="EG370" s="32">
        <v>11</v>
      </c>
      <c r="EH370" s="32">
        <v>13</v>
      </c>
      <c r="EI370" s="88">
        <f t="shared" si="465"/>
        <v>102</v>
      </c>
      <c r="EJ370" s="32">
        <v>38</v>
      </c>
      <c r="EK370" s="32">
        <v>46</v>
      </c>
      <c r="EL370" s="32">
        <v>17</v>
      </c>
      <c r="EM370" s="32">
        <v>1</v>
      </c>
      <c r="EQ370" s="88">
        <f t="shared" si="466"/>
        <v>0</v>
      </c>
      <c r="EV370" s="32">
        <v>16</v>
      </c>
      <c r="EW370" s="32">
        <v>33</v>
      </c>
      <c r="EX370" s="32">
        <v>30</v>
      </c>
      <c r="EY370" s="88">
        <f t="shared" si="467"/>
        <v>450</v>
      </c>
      <c r="EZ370" s="32">
        <v>16</v>
      </c>
      <c r="FA370" s="32">
        <v>196</v>
      </c>
      <c r="FB370" s="32">
        <v>227</v>
      </c>
      <c r="FC370" s="32">
        <v>11</v>
      </c>
      <c r="FG370" s="88">
        <f t="shared" si="468"/>
        <v>0</v>
      </c>
      <c r="FO370" s="88">
        <f t="shared" si="469"/>
        <v>0</v>
      </c>
      <c r="FW370" s="110">
        <f t="shared" si="470"/>
        <v>0</v>
      </c>
      <c r="GB370" s="110">
        <f t="shared" si="471"/>
        <v>16</v>
      </c>
      <c r="GC370" s="110">
        <f t="shared" si="472"/>
        <v>33</v>
      </c>
      <c r="GD370" s="110">
        <f t="shared" si="473"/>
        <v>30</v>
      </c>
      <c r="GE370" s="110">
        <f t="shared" si="474"/>
        <v>450</v>
      </c>
      <c r="GF370" s="110">
        <f t="shared" si="475"/>
        <v>16</v>
      </c>
      <c r="GG370" s="110">
        <f t="shared" si="476"/>
        <v>196</v>
      </c>
      <c r="GH370" s="110">
        <f t="shared" si="477"/>
        <v>227</v>
      </c>
      <c r="GI370" s="110">
        <f t="shared" si="478"/>
        <v>11</v>
      </c>
      <c r="GJ370" s="114">
        <f t="shared" si="442"/>
        <v>0.38657114938969944</v>
      </c>
      <c r="GK370" s="90">
        <f t="shared" si="443"/>
        <v>-3.5865666775350504E-3</v>
      </c>
      <c r="GL370" s="92" t="s">
        <v>2277</v>
      </c>
      <c r="GM370" s="92" t="s">
        <v>2327</v>
      </c>
      <c r="GN370" s="2" t="s">
        <v>2315</v>
      </c>
      <c r="GO370" s="2" t="s">
        <v>2235</v>
      </c>
      <c r="GP370" s="92" t="s">
        <v>1779</v>
      </c>
      <c r="GQ370" s="2" t="s">
        <v>1834</v>
      </c>
      <c r="GR370" s="115">
        <v>3307</v>
      </c>
      <c r="GS370" s="31">
        <f t="shared" si="479"/>
        <v>42</v>
      </c>
      <c r="GT370" s="31">
        <f t="shared" si="480"/>
        <v>76</v>
      </c>
      <c r="GU370" s="31">
        <f t="shared" si="481"/>
        <v>110</v>
      </c>
      <c r="GV370" s="31">
        <f t="shared" si="482"/>
        <v>2277</v>
      </c>
      <c r="GW370" s="31">
        <f t="shared" si="483"/>
        <v>1545</v>
      </c>
      <c r="GX370" s="31">
        <f t="shared" si="484"/>
        <v>2213</v>
      </c>
    </row>
    <row r="371" spans="1:206" ht="15.75" hidden="1" customHeight="1" x14ac:dyDescent="0.25">
      <c r="A371" s="22" t="s">
        <v>1110</v>
      </c>
      <c r="B371" s="2" t="s">
        <v>353</v>
      </c>
      <c r="C371" s="116" t="s">
        <v>354</v>
      </c>
      <c r="D371" s="35" t="s">
        <v>353</v>
      </c>
      <c r="E371" s="117">
        <v>10</v>
      </c>
      <c r="F371" s="117">
        <v>24</v>
      </c>
      <c r="G371" s="117">
        <v>65</v>
      </c>
      <c r="H371" s="117">
        <v>99</v>
      </c>
      <c r="I371" s="95">
        <v>7</v>
      </c>
      <c r="J371" s="118">
        <v>17</v>
      </c>
      <c r="K371" s="118">
        <v>35</v>
      </c>
      <c r="L371" s="118">
        <v>41</v>
      </c>
      <c r="M371" s="118">
        <v>93</v>
      </c>
      <c r="N371" s="119">
        <v>6</v>
      </c>
      <c r="O371" s="119">
        <v>11</v>
      </c>
      <c r="P371" s="120">
        <v>120</v>
      </c>
      <c r="Q371" s="120">
        <v>142</v>
      </c>
      <c r="R371" s="120">
        <v>90</v>
      </c>
      <c r="S371" s="70">
        <f t="shared" si="425"/>
        <v>0.14166666666666666</v>
      </c>
      <c r="T371" s="70">
        <f t="shared" si="426"/>
        <v>0.24647887323943662</v>
      </c>
      <c r="U371" s="70">
        <f t="shared" si="427"/>
        <v>0.24715909090909091</v>
      </c>
      <c r="V371" s="70">
        <f t="shared" si="428"/>
        <v>0.30172413793103448</v>
      </c>
      <c r="W371" s="70">
        <f t="shared" si="429"/>
        <v>0.3888888888888889</v>
      </c>
      <c r="X371" s="121">
        <v>135</v>
      </c>
      <c r="Y371" s="121">
        <v>120</v>
      </c>
      <c r="Z371" s="121">
        <v>142</v>
      </c>
      <c r="AA371" s="121">
        <v>90</v>
      </c>
      <c r="AB371" s="121">
        <v>36</v>
      </c>
      <c r="AC371" s="121">
        <v>21</v>
      </c>
      <c r="AD371" s="17">
        <v>7</v>
      </c>
      <c r="AE371" s="17">
        <v>9</v>
      </c>
      <c r="AF371" s="100">
        <v>10</v>
      </c>
      <c r="AG371" s="101">
        <v>22</v>
      </c>
      <c r="AH371" s="101">
        <v>48</v>
      </c>
      <c r="AI371" s="101">
        <v>81</v>
      </c>
      <c r="AJ371" s="101">
        <v>5</v>
      </c>
      <c r="AK371" s="101">
        <f t="shared" si="430"/>
        <v>156</v>
      </c>
      <c r="AL371" s="101">
        <f t="shared" si="431"/>
        <v>15</v>
      </c>
      <c r="AM371" s="101">
        <v>20</v>
      </c>
      <c r="AN371" s="102">
        <v>5</v>
      </c>
      <c r="AO371" s="103">
        <v>11</v>
      </c>
      <c r="AP371" s="74">
        <f t="shared" si="432"/>
        <v>0.18333333333333332</v>
      </c>
      <c r="AQ371" s="74">
        <f t="shared" si="433"/>
        <v>0.3380281690140845</v>
      </c>
      <c r="AR371" s="104">
        <f t="shared" si="434"/>
        <v>0.38636363636363635</v>
      </c>
      <c r="AS371" s="104">
        <f t="shared" si="435"/>
        <v>0.49137931034482757</v>
      </c>
      <c r="AT371" s="104">
        <f t="shared" si="436"/>
        <v>0.73333333333333328</v>
      </c>
      <c r="AU371" s="105">
        <v>120</v>
      </c>
      <c r="AV371" s="105">
        <v>149</v>
      </c>
      <c r="AW371" s="105">
        <v>100</v>
      </c>
      <c r="AX371" s="100">
        <v>12</v>
      </c>
      <c r="AY371" s="106">
        <v>156</v>
      </c>
      <c r="AZ371" s="106">
        <v>20</v>
      </c>
      <c r="BA371" s="106">
        <v>62</v>
      </c>
      <c r="BB371" s="106">
        <v>69</v>
      </c>
      <c r="BC371" s="106">
        <v>5</v>
      </c>
      <c r="BD371" s="107">
        <v>13</v>
      </c>
      <c r="BE371" s="108">
        <v>5</v>
      </c>
      <c r="BF371" s="82">
        <f t="shared" si="437"/>
        <v>0.2</v>
      </c>
      <c r="BG371" s="82">
        <f t="shared" si="438"/>
        <v>0.41610738255033558</v>
      </c>
      <c r="BH371" s="83">
        <f t="shared" si="439"/>
        <v>0.37398373983739835</v>
      </c>
      <c r="BI371" s="83">
        <f t="shared" si="440"/>
        <v>0.43866171003717475</v>
      </c>
      <c r="BJ371" s="83">
        <f t="shared" si="441"/>
        <v>0.46666666666666667</v>
      </c>
      <c r="BK371" s="2">
        <v>80</v>
      </c>
      <c r="BL371" s="2">
        <v>148</v>
      </c>
      <c r="BM371" s="2">
        <v>88</v>
      </c>
      <c r="BN371" s="2">
        <v>61</v>
      </c>
      <c r="BO371" s="2">
        <v>38</v>
      </c>
      <c r="BP371" s="2">
        <v>37</v>
      </c>
      <c r="BQ371" s="109">
        <v>5</v>
      </c>
      <c r="BR371" s="109">
        <v>11</v>
      </c>
      <c r="BS371" s="110">
        <v>11</v>
      </c>
      <c r="BT371" s="109">
        <v>14</v>
      </c>
      <c r="BU371" s="109">
        <v>65</v>
      </c>
      <c r="BV371" s="109">
        <v>89</v>
      </c>
      <c r="BW371" s="109">
        <v>0</v>
      </c>
      <c r="BX371" s="84">
        <f t="shared" si="445"/>
        <v>168</v>
      </c>
      <c r="BY371" s="111">
        <v>6</v>
      </c>
      <c r="BZ371" s="109">
        <v>7</v>
      </c>
      <c r="CA371" s="109">
        <v>0</v>
      </c>
      <c r="CB371" s="2">
        <v>14</v>
      </c>
      <c r="CC371" s="112">
        <f t="shared" si="446"/>
        <v>0.17499999999999999</v>
      </c>
      <c r="CD371" s="112">
        <f t="shared" si="447"/>
        <v>0.4391891891891892</v>
      </c>
      <c r="CE371" s="112">
        <f t="shared" si="448"/>
        <v>0.509493670886076</v>
      </c>
      <c r="CF371" s="112">
        <f t="shared" si="449"/>
        <v>0.6228813559322034</v>
      </c>
      <c r="CG371" s="112">
        <f t="shared" si="450"/>
        <v>0.93181818181818177</v>
      </c>
      <c r="CH371" s="87">
        <f t="shared" si="451"/>
        <v>6</v>
      </c>
      <c r="CI371" s="31">
        <f t="shared" si="452"/>
        <v>23</v>
      </c>
      <c r="CJ371" s="31">
        <f t="shared" si="453"/>
        <v>0</v>
      </c>
      <c r="CK371" s="31">
        <f t="shared" si="454"/>
        <v>0</v>
      </c>
      <c r="CL371" s="31">
        <f t="shared" si="455"/>
        <v>0</v>
      </c>
      <c r="CM371" s="113">
        <f t="shared" si="456"/>
        <v>0</v>
      </c>
      <c r="CN371" s="31">
        <f t="shared" si="457"/>
        <v>0</v>
      </c>
      <c r="CO371" s="31">
        <f t="shared" si="458"/>
        <v>0</v>
      </c>
      <c r="CP371" s="31">
        <f t="shared" si="459"/>
        <v>0</v>
      </c>
      <c r="CQ371" s="31">
        <f t="shared" si="460"/>
        <v>0</v>
      </c>
      <c r="CU371" s="88">
        <f t="shared" si="444"/>
        <v>0</v>
      </c>
      <c r="DC371" s="88">
        <f t="shared" si="461"/>
        <v>0</v>
      </c>
      <c r="DH371" s="32">
        <v>1</v>
      </c>
      <c r="DI371" s="32">
        <v>3</v>
      </c>
      <c r="DJ371" s="32">
        <v>5</v>
      </c>
      <c r="DK371" s="88">
        <f t="shared" si="462"/>
        <v>44</v>
      </c>
      <c r="DL371" s="32">
        <v>5</v>
      </c>
      <c r="DM371" s="32">
        <v>14</v>
      </c>
      <c r="DN371" s="32">
        <v>25</v>
      </c>
      <c r="DO371" s="32">
        <v>0</v>
      </c>
      <c r="DP371" s="32">
        <v>4</v>
      </c>
      <c r="DQ371" s="32">
        <v>8</v>
      </c>
      <c r="DR371" s="32">
        <v>6</v>
      </c>
      <c r="DS371" s="88">
        <f t="shared" si="463"/>
        <v>124</v>
      </c>
      <c r="DT371" s="32">
        <v>9</v>
      </c>
      <c r="DU371" s="32">
        <v>51</v>
      </c>
      <c r="DV371" s="32">
        <v>64</v>
      </c>
      <c r="DW371" s="32">
        <v>0</v>
      </c>
      <c r="EA371" s="88">
        <f t="shared" si="464"/>
        <v>0</v>
      </c>
      <c r="EI371" s="88">
        <f t="shared" si="465"/>
        <v>0</v>
      </c>
      <c r="EQ371" s="88">
        <f t="shared" si="466"/>
        <v>0</v>
      </c>
      <c r="EY371" s="88">
        <f t="shared" si="467"/>
        <v>0</v>
      </c>
      <c r="FG371" s="88">
        <f t="shared" si="468"/>
        <v>0</v>
      </c>
      <c r="FO371" s="88">
        <f t="shared" si="469"/>
        <v>0</v>
      </c>
      <c r="FW371" s="110">
        <f t="shared" si="470"/>
        <v>0</v>
      </c>
      <c r="GB371" s="110">
        <f t="shared" si="471"/>
        <v>0</v>
      </c>
      <c r="GC371" s="110">
        <f t="shared" si="472"/>
        <v>0</v>
      </c>
      <c r="GD371" s="110">
        <f t="shared" si="473"/>
        <v>0</v>
      </c>
      <c r="GE371" s="110">
        <f t="shared" si="474"/>
        <v>0</v>
      </c>
      <c r="GF371" s="110">
        <f t="shared" si="475"/>
        <v>0</v>
      </c>
      <c r="GG371" s="110">
        <f t="shared" si="476"/>
        <v>0</v>
      </c>
      <c r="GH371" s="110">
        <f t="shared" si="477"/>
        <v>0</v>
      </c>
      <c r="GI371" s="110">
        <f t="shared" si="478"/>
        <v>0</v>
      </c>
      <c r="GJ371" s="114">
        <f t="shared" si="442"/>
        <v>1.3961038961038958</v>
      </c>
      <c r="GK371" s="90">
        <f t="shared" si="443"/>
        <v>7.6923076923076927E-2</v>
      </c>
      <c r="GL371" s="2" t="s">
        <v>1658</v>
      </c>
      <c r="GM371" s="2" t="s">
        <v>1846</v>
      </c>
      <c r="GN371" s="2" t="s">
        <v>1532</v>
      </c>
      <c r="GO371" s="2" t="s">
        <v>1810</v>
      </c>
      <c r="GP371" s="92" t="s">
        <v>1672</v>
      </c>
      <c r="GQ371" s="2" t="s">
        <v>2187</v>
      </c>
      <c r="GR371" s="115">
        <v>134</v>
      </c>
      <c r="GS371" s="31">
        <f t="shared" si="479"/>
        <v>5</v>
      </c>
      <c r="GT371" s="31">
        <f t="shared" si="480"/>
        <v>11</v>
      </c>
      <c r="GU371" s="31">
        <f t="shared" si="481"/>
        <v>11</v>
      </c>
      <c r="GV371" s="31">
        <f t="shared" si="482"/>
        <v>168</v>
      </c>
      <c r="GW371" s="31">
        <f t="shared" si="483"/>
        <v>89</v>
      </c>
      <c r="GX371" s="31">
        <f t="shared" si="484"/>
        <v>154</v>
      </c>
    </row>
    <row r="372" spans="1:206" ht="15.75" hidden="1" customHeight="1" x14ac:dyDescent="0.25">
      <c r="A372" s="22" t="s">
        <v>1110</v>
      </c>
      <c r="B372" s="2" t="s">
        <v>353</v>
      </c>
      <c r="C372" s="116" t="s">
        <v>355</v>
      </c>
      <c r="D372" s="35" t="s">
        <v>353</v>
      </c>
      <c r="E372" s="117">
        <v>4</v>
      </c>
      <c r="F372" s="117">
        <v>18</v>
      </c>
      <c r="G372" s="117">
        <v>12</v>
      </c>
      <c r="H372" s="117">
        <v>34</v>
      </c>
      <c r="I372" s="95">
        <v>4</v>
      </c>
      <c r="J372" s="118">
        <v>12</v>
      </c>
      <c r="K372" s="118">
        <v>16</v>
      </c>
      <c r="L372" s="118">
        <v>22</v>
      </c>
      <c r="M372" s="118">
        <v>50</v>
      </c>
      <c r="N372" s="119">
        <v>1</v>
      </c>
      <c r="O372" s="119">
        <v>7</v>
      </c>
      <c r="P372" s="120">
        <v>51</v>
      </c>
      <c r="Q372" s="120">
        <v>70</v>
      </c>
      <c r="R372" s="120">
        <v>41</v>
      </c>
      <c r="S372" s="70">
        <f t="shared" si="425"/>
        <v>0.23529411764705882</v>
      </c>
      <c r="T372" s="70">
        <f t="shared" si="426"/>
        <v>0.22857142857142856</v>
      </c>
      <c r="U372" s="70">
        <f t="shared" si="427"/>
        <v>0.30246913580246915</v>
      </c>
      <c r="V372" s="70">
        <f t="shared" si="428"/>
        <v>0.33333333333333331</v>
      </c>
      <c r="W372" s="70">
        <f t="shared" si="429"/>
        <v>0.51219512195121952</v>
      </c>
      <c r="X372" s="121">
        <v>75</v>
      </c>
      <c r="Y372" s="121">
        <v>51</v>
      </c>
      <c r="Z372" s="121">
        <v>70</v>
      </c>
      <c r="AA372" s="121">
        <v>41</v>
      </c>
      <c r="AB372" s="121">
        <v>12</v>
      </c>
      <c r="AC372" s="121">
        <v>11</v>
      </c>
      <c r="AD372" s="17">
        <v>2</v>
      </c>
      <c r="AE372" s="17">
        <v>3</v>
      </c>
      <c r="AF372" s="100">
        <v>3</v>
      </c>
      <c r="AG372" s="101">
        <v>1</v>
      </c>
      <c r="AH372" s="101">
        <v>18</v>
      </c>
      <c r="AI372" s="101">
        <v>26</v>
      </c>
      <c r="AJ372" s="101">
        <v>0</v>
      </c>
      <c r="AK372" s="101">
        <f t="shared" si="430"/>
        <v>45</v>
      </c>
      <c r="AL372" s="101">
        <f t="shared" si="431"/>
        <v>2</v>
      </c>
      <c r="AM372" s="101">
        <v>2</v>
      </c>
      <c r="AN372" s="102">
        <v>5</v>
      </c>
      <c r="AO372" s="103">
        <v>5</v>
      </c>
      <c r="AP372" s="74">
        <f t="shared" si="432"/>
        <v>1.9607843137254902E-2</v>
      </c>
      <c r="AQ372" s="74">
        <f t="shared" si="433"/>
        <v>0.25714285714285712</v>
      </c>
      <c r="AR372" s="104">
        <f t="shared" si="434"/>
        <v>0.26543209876543211</v>
      </c>
      <c r="AS372" s="104">
        <f t="shared" si="435"/>
        <v>0.3783783783783784</v>
      </c>
      <c r="AT372" s="104">
        <f t="shared" si="436"/>
        <v>0.58536585365853655</v>
      </c>
      <c r="AU372" s="105">
        <v>60</v>
      </c>
      <c r="AV372" s="105">
        <v>84</v>
      </c>
      <c r="AW372" s="105">
        <v>59</v>
      </c>
      <c r="AX372" s="100">
        <v>6</v>
      </c>
      <c r="AY372" s="106">
        <v>71</v>
      </c>
      <c r="AZ372" s="106">
        <v>10</v>
      </c>
      <c r="BA372" s="106">
        <v>29</v>
      </c>
      <c r="BB372" s="106">
        <v>31</v>
      </c>
      <c r="BC372" s="106">
        <v>1</v>
      </c>
      <c r="BD372" s="107">
        <v>7</v>
      </c>
      <c r="BE372" s="108">
        <v>4</v>
      </c>
      <c r="BF372" s="82">
        <f t="shared" si="437"/>
        <v>0.16949152542372881</v>
      </c>
      <c r="BG372" s="82">
        <f t="shared" si="438"/>
        <v>0.34523809523809523</v>
      </c>
      <c r="BH372" s="83">
        <f t="shared" si="439"/>
        <v>0.31034482758620691</v>
      </c>
      <c r="BI372" s="83">
        <f t="shared" si="440"/>
        <v>0.36805555555555558</v>
      </c>
      <c r="BJ372" s="83">
        <f t="shared" si="441"/>
        <v>0.4</v>
      </c>
      <c r="BK372" s="2">
        <v>56</v>
      </c>
      <c r="BL372" s="2">
        <v>82</v>
      </c>
      <c r="BM372" s="2">
        <v>52</v>
      </c>
      <c r="BN372" s="2">
        <v>33</v>
      </c>
      <c r="BO372" s="2">
        <v>25</v>
      </c>
      <c r="BP372" s="2">
        <v>18</v>
      </c>
      <c r="BQ372" s="109">
        <v>1</v>
      </c>
      <c r="BR372" s="109">
        <v>3</v>
      </c>
      <c r="BS372" s="110">
        <v>4</v>
      </c>
      <c r="BT372" s="109">
        <v>3</v>
      </c>
      <c r="BU372" s="109">
        <v>16</v>
      </c>
      <c r="BV372" s="109">
        <v>23</v>
      </c>
      <c r="BW372" s="109">
        <v>0</v>
      </c>
      <c r="BX372" s="84">
        <f t="shared" si="445"/>
        <v>42</v>
      </c>
      <c r="BY372" s="111">
        <v>2</v>
      </c>
      <c r="BZ372" s="109">
        <v>4</v>
      </c>
      <c r="CA372" s="109">
        <v>0</v>
      </c>
      <c r="CB372" s="2">
        <v>7</v>
      </c>
      <c r="CC372" s="112">
        <f t="shared" si="446"/>
        <v>5.3571428571428568E-2</v>
      </c>
      <c r="CD372" s="112">
        <f t="shared" si="447"/>
        <v>0.1951219512195122</v>
      </c>
      <c r="CE372" s="112">
        <f t="shared" si="448"/>
        <v>0.2</v>
      </c>
      <c r="CF372" s="112">
        <f t="shared" si="449"/>
        <v>0.26119402985074625</v>
      </c>
      <c r="CG372" s="112">
        <f t="shared" si="450"/>
        <v>0.36538461538461536</v>
      </c>
      <c r="CH372" s="87">
        <f t="shared" si="451"/>
        <v>33</v>
      </c>
      <c r="CI372" s="31">
        <f t="shared" si="452"/>
        <v>47</v>
      </c>
      <c r="CJ372" s="31">
        <f t="shared" si="453"/>
        <v>0</v>
      </c>
      <c r="CK372" s="31">
        <f t="shared" si="454"/>
        <v>0</v>
      </c>
      <c r="CL372" s="31">
        <f t="shared" si="455"/>
        <v>0</v>
      </c>
      <c r="CM372" s="113">
        <f t="shared" si="456"/>
        <v>0</v>
      </c>
      <c r="CN372" s="31">
        <f t="shared" si="457"/>
        <v>0</v>
      </c>
      <c r="CO372" s="31">
        <f t="shared" si="458"/>
        <v>0</v>
      </c>
      <c r="CP372" s="31">
        <f t="shared" si="459"/>
        <v>0</v>
      </c>
      <c r="CQ372" s="31">
        <f t="shared" si="460"/>
        <v>0</v>
      </c>
      <c r="CU372" s="88">
        <f t="shared" si="444"/>
        <v>0</v>
      </c>
      <c r="DC372" s="88">
        <f t="shared" si="461"/>
        <v>0</v>
      </c>
      <c r="DH372" s="32">
        <v>1</v>
      </c>
      <c r="DI372" s="32">
        <v>3</v>
      </c>
      <c r="DJ372" s="32">
        <v>4</v>
      </c>
      <c r="DK372" s="88">
        <f t="shared" si="462"/>
        <v>42</v>
      </c>
      <c r="DL372" s="32">
        <v>3</v>
      </c>
      <c r="DM372" s="32">
        <v>16</v>
      </c>
      <c r="DN372" s="32">
        <v>23</v>
      </c>
      <c r="DO372" s="32">
        <v>0</v>
      </c>
      <c r="DS372" s="88">
        <f t="shared" si="463"/>
        <v>0</v>
      </c>
      <c r="EA372" s="88">
        <f t="shared" si="464"/>
        <v>0</v>
      </c>
      <c r="EI372" s="88">
        <f t="shared" si="465"/>
        <v>0</v>
      </c>
      <c r="EQ372" s="88">
        <f t="shared" si="466"/>
        <v>0</v>
      </c>
      <c r="EY372" s="88">
        <f t="shared" si="467"/>
        <v>0</v>
      </c>
      <c r="FG372" s="88">
        <f t="shared" si="468"/>
        <v>0</v>
      </c>
      <c r="FO372" s="88">
        <f t="shared" si="469"/>
        <v>0</v>
      </c>
      <c r="FW372" s="110">
        <f t="shared" si="470"/>
        <v>0</v>
      </c>
      <c r="GB372" s="110">
        <f t="shared" si="471"/>
        <v>0</v>
      </c>
      <c r="GC372" s="110">
        <f t="shared" si="472"/>
        <v>0</v>
      </c>
      <c r="GD372" s="110">
        <f t="shared" si="473"/>
        <v>0</v>
      </c>
      <c r="GE372" s="110">
        <f t="shared" si="474"/>
        <v>0</v>
      </c>
      <c r="GF372" s="110">
        <f t="shared" si="475"/>
        <v>0</v>
      </c>
      <c r="GG372" s="110">
        <f t="shared" si="476"/>
        <v>0</v>
      </c>
      <c r="GH372" s="110">
        <f t="shared" si="477"/>
        <v>0</v>
      </c>
      <c r="GI372" s="110">
        <f t="shared" si="478"/>
        <v>0</v>
      </c>
      <c r="GJ372" s="114">
        <f t="shared" si="442"/>
        <v>-0.28663003663003667</v>
      </c>
      <c r="GK372" s="90">
        <f t="shared" si="443"/>
        <v>-0.40845070422535212</v>
      </c>
      <c r="GL372" s="2" t="s">
        <v>1835</v>
      </c>
      <c r="GM372" s="92" t="s">
        <v>2265</v>
      </c>
      <c r="GN372" s="92" t="s">
        <v>2261</v>
      </c>
      <c r="GO372" s="2" t="s">
        <v>2063</v>
      </c>
      <c r="GP372" s="92" t="s">
        <v>1928</v>
      </c>
      <c r="GQ372" s="2" t="s">
        <v>1940</v>
      </c>
      <c r="GR372" s="115">
        <v>80</v>
      </c>
      <c r="GS372" s="31">
        <f t="shared" si="479"/>
        <v>1</v>
      </c>
      <c r="GT372" s="31">
        <f t="shared" si="480"/>
        <v>4</v>
      </c>
      <c r="GU372" s="31">
        <f t="shared" si="481"/>
        <v>3</v>
      </c>
      <c r="GV372" s="31">
        <f t="shared" si="482"/>
        <v>42</v>
      </c>
      <c r="GW372" s="31">
        <f t="shared" si="483"/>
        <v>23</v>
      </c>
      <c r="GX372" s="31">
        <f t="shared" si="484"/>
        <v>39</v>
      </c>
    </row>
    <row r="373" spans="1:206" ht="15.75" hidden="1" customHeight="1" x14ac:dyDescent="0.25">
      <c r="A373" s="22" t="s">
        <v>1110</v>
      </c>
      <c r="B373" s="2" t="s">
        <v>353</v>
      </c>
      <c r="C373" s="116" t="s">
        <v>356</v>
      </c>
      <c r="D373" s="35" t="s">
        <v>353</v>
      </c>
      <c r="E373" s="117">
        <v>13</v>
      </c>
      <c r="F373" s="117">
        <v>70</v>
      </c>
      <c r="G373" s="117">
        <v>100</v>
      </c>
      <c r="H373" s="117">
        <v>183</v>
      </c>
      <c r="I373" s="95">
        <v>17</v>
      </c>
      <c r="J373" s="118">
        <v>18</v>
      </c>
      <c r="K373" s="118">
        <v>75</v>
      </c>
      <c r="L373" s="118">
        <v>135</v>
      </c>
      <c r="M373" s="118">
        <v>228</v>
      </c>
      <c r="N373" s="119">
        <v>27</v>
      </c>
      <c r="O373" s="119">
        <v>5</v>
      </c>
      <c r="P373" s="120">
        <v>137</v>
      </c>
      <c r="Q373" s="120">
        <v>196</v>
      </c>
      <c r="R373" s="120">
        <v>137</v>
      </c>
      <c r="S373" s="70">
        <f t="shared" si="425"/>
        <v>0.13138686131386862</v>
      </c>
      <c r="T373" s="70">
        <f t="shared" si="426"/>
        <v>0.38265306122448978</v>
      </c>
      <c r="U373" s="70">
        <f t="shared" si="427"/>
        <v>0.42765957446808511</v>
      </c>
      <c r="V373" s="70">
        <f t="shared" si="428"/>
        <v>0.5495495495495496</v>
      </c>
      <c r="W373" s="70">
        <f t="shared" si="429"/>
        <v>0.78832116788321172</v>
      </c>
      <c r="X373" s="121">
        <v>200</v>
      </c>
      <c r="Y373" s="121">
        <v>137</v>
      </c>
      <c r="Z373" s="121">
        <v>196</v>
      </c>
      <c r="AA373" s="121">
        <v>137</v>
      </c>
      <c r="AB373" s="121">
        <v>46</v>
      </c>
      <c r="AC373" s="121">
        <v>52</v>
      </c>
      <c r="AD373" s="17">
        <v>10</v>
      </c>
      <c r="AE373" s="17">
        <v>14</v>
      </c>
      <c r="AF373" s="100">
        <v>16</v>
      </c>
      <c r="AG373" s="101">
        <v>31</v>
      </c>
      <c r="AH373" s="101">
        <v>72</v>
      </c>
      <c r="AI373" s="101">
        <v>124</v>
      </c>
      <c r="AJ373" s="101">
        <v>7</v>
      </c>
      <c r="AK373" s="101">
        <f t="shared" si="430"/>
        <v>234</v>
      </c>
      <c r="AL373" s="101">
        <f t="shared" si="431"/>
        <v>32</v>
      </c>
      <c r="AM373" s="101">
        <v>39</v>
      </c>
      <c r="AN373" s="102">
        <v>8</v>
      </c>
      <c r="AO373" s="103">
        <v>6</v>
      </c>
      <c r="AP373" s="74">
        <f t="shared" si="432"/>
        <v>0.22627737226277372</v>
      </c>
      <c r="AQ373" s="74">
        <f t="shared" si="433"/>
        <v>0.36734693877551022</v>
      </c>
      <c r="AR373" s="104">
        <f t="shared" si="434"/>
        <v>0.41489361702127658</v>
      </c>
      <c r="AS373" s="104">
        <f t="shared" si="435"/>
        <v>0.4924924924924925</v>
      </c>
      <c r="AT373" s="104">
        <f t="shared" si="436"/>
        <v>0.67153284671532842</v>
      </c>
      <c r="AU373" s="105">
        <v>137</v>
      </c>
      <c r="AV373" s="105">
        <v>188</v>
      </c>
      <c r="AW373" s="105">
        <v>141</v>
      </c>
      <c r="AX373" s="100">
        <v>16</v>
      </c>
      <c r="AY373" s="106">
        <v>227</v>
      </c>
      <c r="AZ373" s="106">
        <v>29</v>
      </c>
      <c r="BA373" s="106">
        <v>80</v>
      </c>
      <c r="BB373" s="106">
        <v>115</v>
      </c>
      <c r="BC373" s="106">
        <v>3</v>
      </c>
      <c r="BD373" s="107">
        <v>20</v>
      </c>
      <c r="BE373" s="108">
        <v>11</v>
      </c>
      <c r="BF373" s="82">
        <f t="shared" si="437"/>
        <v>0.20567375886524822</v>
      </c>
      <c r="BG373" s="82">
        <f t="shared" si="438"/>
        <v>0.42553191489361702</v>
      </c>
      <c r="BH373" s="83">
        <f t="shared" si="439"/>
        <v>0.43776824034334766</v>
      </c>
      <c r="BI373" s="83">
        <f t="shared" si="440"/>
        <v>0.53846153846153844</v>
      </c>
      <c r="BJ373" s="83">
        <f t="shared" si="441"/>
        <v>0.69343065693430661</v>
      </c>
      <c r="BK373" s="2">
        <v>124</v>
      </c>
      <c r="BL373" s="2">
        <v>177</v>
      </c>
      <c r="BM373" s="2">
        <v>146</v>
      </c>
      <c r="BN373" s="2">
        <v>96</v>
      </c>
      <c r="BO373" s="2">
        <v>37</v>
      </c>
      <c r="BP373" s="2">
        <v>56</v>
      </c>
      <c r="BQ373" s="109">
        <v>11</v>
      </c>
      <c r="BR373" s="109">
        <v>18</v>
      </c>
      <c r="BS373" s="110">
        <v>17</v>
      </c>
      <c r="BT373" s="109">
        <v>25</v>
      </c>
      <c r="BU373" s="109">
        <v>115</v>
      </c>
      <c r="BV373" s="109">
        <v>155</v>
      </c>
      <c r="BW373" s="109">
        <v>5</v>
      </c>
      <c r="BX373" s="84">
        <f t="shared" si="445"/>
        <v>300</v>
      </c>
      <c r="BY373" s="111">
        <v>3</v>
      </c>
      <c r="BZ373" s="109">
        <v>35</v>
      </c>
      <c r="CA373" s="109">
        <v>5</v>
      </c>
      <c r="CB373" s="2">
        <v>13</v>
      </c>
      <c r="CC373" s="112">
        <f t="shared" si="446"/>
        <v>0.20161290322580644</v>
      </c>
      <c r="CD373" s="112">
        <f t="shared" si="447"/>
        <v>0.64971751412429379</v>
      </c>
      <c r="CE373" s="112">
        <f t="shared" si="448"/>
        <v>0.58165548098434006</v>
      </c>
      <c r="CF373" s="112">
        <f t="shared" si="449"/>
        <v>0.72755417956656343</v>
      </c>
      <c r="CG373" s="112">
        <f t="shared" si="450"/>
        <v>0.82191780821917804</v>
      </c>
      <c r="CH373" s="87">
        <f t="shared" si="451"/>
        <v>26</v>
      </c>
      <c r="CI373" s="31">
        <f t="shared" si="452"/>
        <v>15</v>
      </c>
      <c r="CJ373" s="31">
        <f t="shared" si="453"/>
        <v>0</v>
      </c>
      <c r="CK373" s="31">
        <f t="shared" si="454"/>
        <v>0</v>
      </c>
      <c r="CL373" s="31">
        <f t="shared" si="455"/>
        <v>0</v>
      </c>
      <c r="CM373" s="113">
        <f t="shared" si="456"/>
        <v>0</v>
      </c>
      <c r="CN373" s="31">
        <f t="shared" si="457"/>
        <v>0</v>
      </c>
      <c r="CO373" s="31">
        <f t="shared" si="458"/>
        <v>0</v>
      </c>
      <c r="CP373" s="31">
        <f t="shared" si="459"/>
        <v>0</v>
      </c>
      <c r="CQ373" s="31">
        <f t="shared" si="460"/>
        <v>0</v>
      </c>
      <c r="CU373" s="88">
        <f t="shared" si="444"/>
        <v>0</v>
      </c>
      <c r="DC373" s="88">
        <f t="shared" si="461"/>
        <v>0</v>
      </c>
      <c r="DH373" s="32">
        <v>2</v>
      </c>
      <c r="DI373" s="32">
        <v>7</v>
      </c>
      <c r="DJ373" s="32">
        <v>7</v>
      </c>
      <c r="DK373" s="88">
        <f t="shared" si="462"/>
        <v>123</v>
      </c>
      <c r="DL373" s="32">
        <v>24</v>
      </c>
      <c r="DM373" s="32">
        <v>49</v>
      </c>
      <c r="DN373" s="32">
        <v>50</v>
      </c>
      <c r="DO373" s="32">
        <v>0</v>
      </c>
      <c r="DP373" s="32">
        <v>8</v>
      </c>
      <c r="DQ373" s="32">
        <v>10</v>
      </c>
      <c r="DR373" s="32">
        <v>9</v>
      </c>
      <c r="DS373" s="88">
        <f t="shared" si="463"/>
        <v>161</v>
      </c>
      <c r="DT373" s="32">
        <v>1</v>
      </c>
      <c r="DU373" s="32">
        <v>55</v>
      </c>
      <c r="DV373" s="32">
        <v>101</v>
      </c>
      <c r="DW373" s="32">
        <v>4</v>
      </c>
      <c r="EA373" s="88">
        <f t="shared" si="464"/>
        <v>0</v>
      </c>
      <c r="EI373" s="88">
        <f t="shared" si="465"/>
        <v>0</v>
      </c>
      <c r="EQ373" s="88">
        <f t="shared" si="466"/>
        <v>0</v>
      </c>
      <c r="EV373" s="32">
        <v>1</v>
      </c>
      <c r="EW373" s="32">
        <v>1</v>
      </c>
      <c r="EX373" s="32">
        <v>1</v>
      </c>
      <c r="EY373" s="88">
        <f t="shared" si="467"/>
        <v>16</v>
      </c>
      <c r="EZ373" s="32">
        <v>0</v>
      </c>
      <c r="FA373" s="32">
        <v>11</v>
      </c>
      <c r="FB373" s="32">
        <v>4</v>
      </c>
      <c r="FC373" s="32">
        <v>1</v>
      </c>
      <c r="FG373" s="88">
        <f t="shared" si="468"/>
        <v>0</v>
      </c>
      <c r="FO373" s="88">
        <f t="shared" si="469"/>
        <v>0</v>
      </c>
      <c r="FW373" s="110">
        <f t="shared" si="470"/>
        <v>0</v>
      </c>
      <c r="GB373" s="110">
        <f t="shared" si="471"/>
        <v>1</v>
      </c>
      <c r="GC373" s="110">
        <f t="shared" si="472"/>
        <v>1</v>
      </c>
      <c r="GD373" s="110">
        <f t="shared" si="473"/>
        <v>1</v>
      </c>
      <c r="GE373" s="110">
        <f t="shared" si="474"/>
        <v>16</v>
      </c>
      <c r="GF373" s="110">
        <f t="shared" si="475"/>
        <v>0</v>
      </c>
      <c r="GG373" s="110">
        <f t="shared" si="476"/>
        <v>11</v>
      </c>
      <c r="GH373" s="110">
        <f t="shared" si="477"/>
        <v>4</v>
      </c>
      <c r="GI373" s="110">
        <f t="shared" si="478"/>
        <v>1</v>
      </c>
      <c r="GJ373" s="114">
        <f t="shared" si="442"/>
        <v>4.2617960426179498E-2</v>
      </c>
      <c r="GK373" s="90">
        <f t="shared" si="443"/>
        <v>0.32158590308370044</v>
      </c>
      <c r="GL373" s="2" t="s">
        <v>1613</v>
      </c>
      <c r="GM373" s="92" t="s">
        <v>1459</v>
      </c>
      <c r="GN373" s="2" t="s">
        <v>1651</v>
      </c>
      <c r="GO373" s="92" t="s">
        <v>1582</v>
      </c>
      <c r="GP373" s="92" t="s">
        <v>1683</v>
      </c>
      <c r="GQ373" s="2" t="s">
        <v>1696</v>
      </c>
      <c r="GR373" s="115">
        <v>167</v>
      </c>
      <c r="GS373" s="31">
        <f t="shared" si="479"/>
        <v>10</v>
      </c>
      <c r="GT373" s="31">
        <f t="shared" si="480"/>
        <v>16</v>
      </c>
      <c r="GU373" s="31">
        <f t="shared" si="481"/>
        <v>17</v>
      </c>
      <c r="GV373" s="31">
        <f t="shared" si="482"/>
        <v>284</v>
      </c>
      <c r="GW373" s="31">
        <f t="shared" si="483"/>
        <v>155</v>
      </c>
      <c r="GX373" s="31">
        <f t="shared" si="484"/>
        <v>259</v>
      </c>
    </row>
    <row r="374" spans="1:206" ht="15.75" hidden="1" customHeight="1" x14ac:dyDescent="0.25">
      <c r="A374" s="22" t="s">
        <v>1110</v>
      </c>
      <c r="B374" s="2" t="s">
        <v>353</v>
      </c>
      <c r="C374" s="116" t="s">
        <v>357</v>
      </c>
      <c r="D374" s="35" t="s">
        <v>353</v>
      </c>
      <c r="E374" s="117">
        <v>1</v>
      </c>
      <c r="F374" s="117">
        <v>21</v>
      </c>
      <c r="G374" s="117">
        <v>29</v>
      </c>
      <c r="H374" s="117">
        <v>51</v>
      </c>
      <c r="I374" s="95">
        <v>5</v>
      </c>
      <c r="J374" s="118">
        <v>7</v>
      </c>
      <c r="K374" s="118">
        <v>25</v>
      </c>
      <c r="L374" s="118">
        <v>28</v>
      </c>
      <c r="M374" s="118">
        <v>60</v>
      </c>
      <c r="N374" s="119">
        <v>6</v>
      </c>
      <c r="O374" s="119">
        <v>10</v>
      </c>
      <c r="P374" s="120">
        <v>36</v>
      </c>
      <c r="Q374" s="120">
        <v>59</v>
      </c>
      <c r="R374" s="120">
        <v>38</v>
      </c>
      <c r="S374" s="70">
        <f t="shared" si="425"/>
        <v>0.19444444444444445</v>
      </c>
      <c r="T374" s="70">
        <f t="shared" si="426"/>
        <v>0.42372881355932202</v>
      </c>
      <c r="U374" s="70">
        <f t="shared" si="427"/>
        <v>0.40601503759398494</v>
      </c>
      <c r="V374" s="70">
        <f t="shared" si="428"/>
        <v>0.4845360824742268</v>
      </c>
      <c r="W374" s="70">
        <f t="shared" si="429"/>
        <v>0.57894736842105265</v>
      </c>
      <c r="X374" s="121">
        <v>53</v>
      </c>
      <c r="Y374" s="121">
        <v>36</v>
      </c>
      <c r="Z374" s="121">
        <v>59</v>
      </c>
      <c r="AA374" s="121">
        <v>38</v>
      </c>
      <c r="AB374" s="121">
        <v>17</v>
      </c>
      <c r="AC374" s="121">
        <v>11</v>
      </c>
      <c r="AD374" s="17">
        <v>4</v>
      </c>
      <c r="AE374" s="17">
        <v>5</v>
      </c>
      <c r="AF374" s="100">
        <v>6</v>
      </c>
      <c r="AG374" s="101">
        <v>7</v>
      </c>
      <c r="AH374" s="101">
        <v>22</v>
      </c>
      <c r="AI374" s="101">
        <v>35</v>
      </c>
      <c r="AJ374" s="101">
        <v>0</v>
      </c>
      <c r="AK374" s="101">
        <f t="shared" si="430"/>
        <v>64</v>
      </c>
      <c r="AL374" s="101">
        <f t="shared" si="431"/>
        <v>9</v>
      </c>
      <c r="AM374" s="101">
        <v>9</v>
      </c>
      <c r="AN374" s="101"/>
      <c r="AO374" s="103">
        <v>6</v>
      </c>
      <c r="AP374" s="74">
        <f t="shared" si="432"/>
        <v>0.19444444444444445</v>
      </c>
      <c r="AQ374" s="74">
        <f t="shared" si="433"/>
        <v>0.3728813559322034</v>
      </c>
      <c r="AR374" s="104">
        <f t="shared" si="434"/>
        <v>0.41353383458646614</v>
      </c>
      <c r="AS374" s="104">
        <f t="shared" si="435"/>
        <v>0.49484536082474229</v>
      </c>
      <c r="AT374" s="104">
        <f t="shared" si="436"/>
        <v>0.68421052631578949</v>
      </c>
      <c r="AU374" s="105">
        <v>29</v>
      </c>
      <c r="AV374" s="105">
        <v>34</v>
      </c>
      <c r="AW374" s="105">
        <v>33</v>
      </c>
      <c r="AX374" s="100">
        <v>6</v>
      </c>
      <c r="AY374" s="106">
        <v>64</v>
      </c>
      <c r="AZ374" s="106">
        <v>16</v>
      </c>
      <c r="BA374" s="106">
        <v>18</v>
      </c>
      <c r="BB374" s="106">
        <v>30</v>
      </c>
      <c r="BC374" s="106">
        <v>0</v>
      </c>
      <c r="BD374" s="107">
        <v>3</v>
      </c>
      <c r="BE374" s="108">
        <v>4</v>
      </c>
      <c r="BF374" s="82">
        <f t="shared" si="437"/>
        <v>0.48484848484848486</v>
      </c>
      <c r="BG374" s="82">
        <f t="shared" si="438"/>
        <v>0.52941176470588236</v>
      </c>
      <c r="BH374" s="83">
        <f t="shared" si="439"/>
        <v>0.63541666666666663</v>
      </c>
      <c r="BI374" s="83">
        <f t="shared" si="440"/>
        <v>0.7142857142857143</v>
      </c>
      <c r="BJ374" s="83">
        <f t="shared" si="441"/>
        <v>0.93103448275862066</v>
      </c>
      <c r="BK374" s="2">
        <v>51</v>
      </c>
      <c r="BL374" s="2">
        <v>66</v>
      </c>
      <c r="BM374" s="2">
        <v>48</v>
      </c>
      <c r="BN374" s="2">
        <v>32</v>
      </c>
      <c r="BO374" s="2">
        <v>12</v>
      </c>
      <c r="BP374" s="2">
        <v>6</v>
      </c>
      <c r="BQ374" s="109">
        <v>4</v>
      </c>
      <c r="BR374" s="109">
        <v>5</v>
      </c>
      <c r="BS374" s="110">
        <v>5</v>
      </c>
      <c r="BT374" s="109">
        <v>12</v>
      </c>
      <c r="BU374" s="109">
        <v>22</v>
      </c>
      <c r="BV374" s="109">
        <v>24</v>
      </c>
      <c r="BW374" s="109">
        <v>1</v>
      </c>
      <c r="BX374" s="84">
        <f t="shared" si="445"/>
        <v>59</v>
      </c>
      <c r="BY374" s="111">
        <v>1</v>
      </c>
      <c r="BZ374" s="109">
        <v>0</v>
      </c>
      <c r="CA374" s="109">
        <v>1</v>
      </c>
      <c r="CB374" s="2">
        <v>3</v>
      </c>
      <c r="CC374" s="112">
        <f t="shared" si="446"/>
        <v>0.23529411764705882</v>
      </c>
      <c r="CD374" s="112">
        <f t="shared" si="447"/>
        <v>0.33333333333333331</v>
      </c>
      <c r="CE374" s="112">
        <f t="shared" si="448"/>
        <v>0.3515151515151515</v>
      </c>
      <c r="CF374" s="112">
        <f t="shared" si="449"/>
        <v>0.40350877192982454</v>
      </c>
      <c r="CG374" s="112">
        <f t="shared" si="450"/>
        <v>0.5</v>
      </c>
      <c r="CH374" s="87">
        <f t="shared" si="451"/>
        <v>24</v>
      </c>
      <c r="CI374" s="31">
        <f t="shared" si="452"/>
        <v>33</v>
      </c>
      <c r="CJ374" s="31">
        <f t="shared" si="453"/>
        <v>0</v>
      </c>
      <c r="CK374" s="31">
        <f t="shared" si="454"/>
        <v>0</v>
      </c>
      <c r="CL374" s="31">
        <f t="shared" si="455"/>
        <v>0</v>
      </c>
      <c r="CM374" s="113">
        <f t="shared" si="456"/>
        <v>0</v>
      </c>
      <c r="CN374" s="31">
        <f t="shared" si="457"/>
        <v>0</v>
      </c>
      <c r="CO374" s="31">
        <f t="shared" si="458"/>
        <v>0</v>
      </c>
      <c r="CP374" s="31">
        <f t="shared" si="459"/>
        <v>0</v>
      </c>
      <c r="CQ374" s="31">
        <f t="shared" si="460"/>
        <v>0</v>
      </c>
      <c r="CU374" s="88">
        <f t="shared" si="444"/>
        <v>0</v>
      </c>
      <c r="DC374" s="88">
        <f t="shared" si="461"/>
        <v>0</v>
      </c>
      <c r="DK374" s="88">
        <f t="shared" si="462"/>
        <v>0</v>
      </c>
      <c r="DP374" s="32">
        <v>4</v>
      </c>
      <c r="DQ374" s="32">
        <v>5</v>
      </c>
      <c r="DR374" s="32">
        <v>5</v>
      </c>
      <c r="DS374" s="88">
        <f t="shared" si="463"/>
        <v>59</v>
      </c>
      <c r="DT374" s="32">
        <v>12</v>
      </c>
      <c r="DU374" s="32">
        <v>22</v>
      </c>
      <c r="DV374" s="32">
        <v>24</v>
      </c>
      <c r="DW374" s="32">
        <v>1</v>
      </c>
      <c r="EA374" s="88">
        <f t="shared" si="464"/>
        <v>0</v>
      </c>
      <c r="EI374" s="88">
        <f t="shared" si="465"/>
        <v>0</v>
      </c>
      <c r="EQ374" s="88">
        <f t="shared" si="466"/>
        <v>0</v>
      </c>
      <c r="EY374" s="88">
        <f t="shared" si="467"/>
        <v>0</v>
      </c>
      <c r="FG374" s="88">
        <f t="shared" si="468"/>
        <v>0</v>
      </c>
      <c r="FO374" s="88">
        <f t="shared" si="469"/>
        <v>0</v>
      </c>
      <c r="FW374" s="110">
        <f t="shared" si="470"/>
        <v>0</v>
      </c>
      <c r="GB374" s="110">
        <f t="shared" si="471"/>
        <v>0</v>
      </c>
      <c r="GC374" s="110">
        <f t="shared" si="472"/>
        <v>0</v>
      </c>
      <c r="GD374" s="110">
        <f t="shared" si="473"/>
        <v>0</v>
      </c>
      <c r="GE374" s="110">
        <f t="shared" si="474"/>
        <v>0</v>
      </c>
      <c r="GF374" s="110">
        <f t="shared" si="475"/>
        <v>0</v>
      </c>
      <c r="GG374" s="110">
        <f t="shared" si="476"/>
        <v>0</v>
      </c>
      <c r="GH374" s="110">
        <f t="shared" si="477"/>
        <v>0</v>
      </c>
      <c r="GI374" s="110">
        <f t="shared" si="478"/>
        <v>0</v>
      </c>
      <c r="GJ374" s="114">
        <f t="shared" si="442"/>
        <v>-0.13636363636363641</v>
      </c>
      <c r="GK374" s="90">
        <f t="shared" si="443"/>
        <v>-7.8125E-2</v>
      </c>
      <c r="GL374" s="92" t="s">
        <v>1892</v>
      </c>
      <c r="GM374" s="92" t="s">
        <v>1795</v>
      </c>
      <c r="GN374" s="92" t="s">
        <v>1968</v>
      </c>
      <c r="GO374" s="92" t="s">
        <v>2193</v>
      </c>
      <c r="GP374" s="2" t="s">
        <v>2320</v>
      </c>
      <c r="GQ374" s="2" t="s">
        <v>1544</v>
      </c>
      <c r="GR374" s="115">
        <v>65</v>
      </c>
      <c r="GS374" s="31">
        <f t="shared" si="479"/>
        <v>4</v>
      </c>
      <c r="GT374" s="31">
        <f t="shared" si="480"/>
        <v>5</v>
      </c>
      <c r="GU374" s="31">
        <f t="shared" si="481"/>
        <v>5</v>
      </c>
      <c r="GV374" s="31">
        <f t="shared" si="482"/>
        <v>59</v>
      </c>
      <c r="GW374" s="31">
        <f t="shared" si="483"/>
        <v>25</v>
      </c>
      <c r="GX374" s="31">
        <f t="shared" si="484"/>
        <v>47</v>
      </c>
    </row>
    <row r="375" spans="1:206" ht="15.75" hidden="1" customHeight="1" x14ac:dyDescent="0.25">
      <c r="A375" s="22" t="s">
        <v>1110</v>
      </c>
      <c r="B375" s="2" t="s">
        <v>353</v>
      </c>
      <c r="C375" s="116" t="s">
        <v>358</v>
      </c>
      <c r="D375" s="35" t="s">
        <v>353</v>
      </c>
      <c r="E375" s="117">
        <v>2</v>
      </c>
      <c r="F375" s="117">
        <v>4</v>
      </c>
      <c r="G375" s="117">
        <v>4</v>
      </c>
      <c r="H375" s="117">
        <v>10</v>
      </c>
      <c r="I375" s="95">
        <v>1</v>
      </c>
      <c r="J375" s="118">
        <v>3</v>
      </c>
      <c r="K375" s="118">
        <v>4</v>
      </c>
      <c r="L375" s="118">
        <v>3</v>
      </c>
      <c r="M375" s="118">
        <v>10</v>
      </c>
      <c r="N375" s="119">
        <v>1</v>
      </c>
      <c r="O375" s="119">
        <v>1</v>
      </c>
      <c r="P375" s="120">
        <v>15</v>
      </c>
      <c r="Q375" s="120">
        <v>19</v>
      </c>
      <c r="R375" s="120">
        <v>18</v>
      </c>
      <c r="S375" s="70">
        <f t="shared" si="425"/>
        <v>0.2</v>
      </c>
      <c r="T375" s="70">
        <f t="shared" si="426"/>
        <v>0.21052631578947367</v>
      </c>
      <c r="U375" s="70">
        <f t="shared" si="427"/>
        <v>0.17307692307692307</v>
      </c>
      <c r="V375" s="70">
        <f t="shared" si="428"/>
        <v>0.16216216216216217</v>
      </c>
      <c r="W375" s="70">
        <f t="shared" si="429"/>
        <v>0.1111111111111111</v>
      </c>
      <c r="X375" s="121">
        <v>19</v>
      </c>
      <c r="Y375" s="121">
        <v>15</v>
      </c>
      <c r="Z375" s="121">
        <v>19</v>
      </c>
      <c r="AA375" s="121">
        <v>18</v>
      </c>
      <c r="AB375" s="121">
        <v>9</v>
      </c>
      <c r="AC375" s="121">
        <v>6</v>
      </c>
      <c r="AD375" s="17">
        <v>1</v>
      </c>
      <c r="AE375" s="17">
        <v>1</v>
      </c>
      <c r="AF375" s="100">
        <v>1</v>
      </c>
      <c r="AG375" s="101">
        <v>2</v>
      </c>
      <c r="AH375" s="101">
        <v>5</v>
      </c>
      <c r="AI375" s="101">
        <v>3</v>
      </c>
      <c r="AJ375" s="101">
        <v>0</v>
      </c>
      <c r="AK375" s="101">
        <f t="shared" si="430"/>
        <v>10</v>
      </c>
      <c r="AL375" s="101">
        <f t="shared" si="431"/>
        <v>3</v>
      </c>
      <c r="AM375" s="101">
        <v>3</v>
      </c>
      <c r="AN375" s="102">
        <v>1</v>
      </c>
      <c r="AO375" s="103">
        <v>1</v>
      </c>
      <c r="AP375" s="74">
        <f t="shared" si="432"/>
        <v>0.13333333333333333</v>
      </c>
      <c r="AQ375" s="74">
        <f t="shared" si="433"/>
        <v>0.26315789473684209</v>
      </c>
      <c r="AR375" s="104">
        <f t="shared" si="434"/>
        <v>0.13461538461538461</v>
      </c>
      <c r="AS375" s="104">
        <f t="shared" si="435"/>
        <v>0.13513513513513514</v>
      </c>
      <c r="AT375" s="104">
        <f t="shared" si="436"/>
        <v>0</v>
      </c>
      <c r="AU375" s="105">
        <v>6</v>
      </c>
      <c r="AV375" s="105">
        <v>9</v>
      </c>
      <c r="AW375" s="105">
        <v>8</v>
      </c>
      <c r="AX375" s="100">
        <v>1</v>
      </c>
      <c r="AY375" s="106">
        <v>15</v>
      </c>
      <c r="AZ375" s="106">
        <v>1</v>
      </c>
      <c r="BA375" s="106">
        <v>9</v>
      </c>
      <c r="BB375" s="106">
        <v>5</v>
      </c>
      <c r="BC375" s="106">
        <v>0</v>
      </c>
      <c r="BD375" s="107">
        <v>0</v>
      </c>
      <c r="BE375" s="122"/>
      <c r="BF375" s="82">
        <f t="shared" si="437"/>
        <v>0.125</v>
      </c>
      <c r="BG375" s="82">
        <f t="shared" si="438"/>
        <v>1</v>
      </c>
      <c r="BH375" s="83">
        <f t="shared" si="439"/>
        <v>0.65217391304347827</v>
      </c>
      <c r="BI375" s="83">
        <f t="shared" si="440"/>
        <v>0.93333333333333335</v>
      </c>
      <c r="BJ375" s="83">
        <f t="shared" si="441"/>
        <v>0.83333333333333337</v>
      </c>
      <c r="BK375" s="2">
        <v>18</v>
      </c>
      <c r="BL375" s="2">
        <v>24</v>
      </c>
      <c r="BM375" s="2">
        <v>20</v>
      </c>
      <c r="BN375" s="2">
        <v>12</v>
      </c>
      <c r="BO375" s="2">
        <v>6</v>
      </c>
      <c r="BP375" s="2">
        <v>6</v>
      </c>
      <c r="BQ375" s="109">
        <v>1</v>
      </c>
      <c r="BR375" s="109">
        <v>1</v>
      </c>
      <c r="BS375" s="110">
        <v>1</v>
      </c>
      <c r="BT375" s="109">
        <v>0</v>
      </c>
      <c r="BU375" s="109">
        <v>3</v>
      </c>
      <c r="BV375" s="109">
        <v>7</v>
      </c>
      <c r="BW375" s="109">
        <v>1</v>
      </c>
      <c r="BX375" s="84">
        <f t="shared" si="445"/>
        <v>11</v>
      </c>
      <c r="BY375" s="111">
        <v>0</v>
      </c>
      <c r="BZ375" s="109">
        <v>2</v>
      </c>
      <c r="CA375" s="109">
        <v>1</v>
      </c>
      <c r="CB375" s="2">
        <v>1</v>
      </c>
      <c r="CC375" s="112">
        <f t="shared" si="446"/>
        <v>0</v>
      </c>
      <c r="CD375" s="112">
        <f t="shared" si="447"/>
        <v>0.125</v>
      </c>
      <c r="CE375" s="112">
        <f t="shared" si="448"/>
        <v>0.12903225806451613</v>
      </c>
      <c r="CF375" s="112">
        <f t="shared" si="449"/>
        <v>0.18181818181818182</v>
      </c>
      <c r="CG375" s="112">
        <f t="shared" si="450"/>
        <v>0.25</v>
      </c>
      <c r="CH375" s="87">
        <f t="shared" si="451"/>
        <v>15</v>
      </c>
      <c r="CI375" s="31">
        <f t="shared" si="452"/>
        <v>18</v>
      </c>
      <c r="CJ375" s="31">
        <f t="shared" si="453"/>
        <v>0</v>
      </c>
      <c r="CK375" s="31">
        <f t="shared" si="454"/>
        <v>0</v>
      </c>
      <c r="CL375" s="31">
        <f t="shared" si="455"/>
        <v>0</v>
      </c>
      <c r="CM375" s="113">
        <f t="shared" si="456"/>
        <v>0</v>
      </c>
      <c r="CN375" s="31">
        <f t="shared" si="457"/>
        <v>0</v>
      </c>
      <c r="CO375" s="31">
        <f t="shared" si="458"/>
        <v>0</v>
      </c>
      <c r="CP375" s="31">
        <f t="shared" si="459"/>
        <v>0</v>
      </c>
      <c r="CQ375" s="31">
        <f t="shared" si="460"/>
        <v>0</v>
      </c>
      <c r="CU375" s="88">
        <f t="shared" si="444"/>
        <v>0</v>
      </c>
      <c r="DC375" s="88">
        <f t="shared" si="461"/>
        <v>0</v>
      </c>
      <c r="DK375" s="88">
        <f t="shared" si="462"/>
        <v>0</v>
      </c>
      <c r="DP375" s="32">
        <v>1</v>
      </c>
      <c r="DQ375" s="32">
        <v>1</v>
      </c>
      <c r="DR375" s="32">
        <v>1</v>
      </c>
      <c r="DS375" s="88">
        <f t="shared" si="463"/>
        <v>11</v>
      </c>
      <c r="DT375" s="32">
        <v>0</v>
      </c>
      <c r="DU375" s="32">
        <v>3</v>
      </c>
      <c r="DV375" s="32">
        <v>7</v>
      </c>
      <c r="DW375" s="32">
        <v>1</v>
      </c>
      <c r="EA375" s="88">
        <f t="shared" si="464"/>
        <v>0</v>
      </c>
      <c r="EI375" s="88">
        <f t="shared" si="465"/>
        <v>0</v>
      </c>
      <c r="EQ375" s="88">
        <f t="shared" si="466"/>
        <v>0</v>
      </c>
      <c r="EY375" s="88">
        <f t="shared" si="467"/>
        <v>0</v>
      </c>
      <c r="FG375" s="88">
        <f t="shared" si="468"/>
        <v>0</v>
      </c>
      <c r="FO375" s="88">
        <f t="shared" si="469"/>
        <v>0</v>
      </c>
      <c r="FW375" s="110">
        <f t="shared" si="470"/>
        <v>0</v>
      </c>
      <c r="GB375" s="110">
        <f t="shared" si="471"/>
        <v>0</v>
      </c>
      <c r="GC375" s="110">
        <f t="shared" si="472"/>
        <v>0</v>
      </c>
      <c r="GD375" s="110">
        <f t="shared" si="473"/>
        <v>0</v>
      </c>
      <c r="GE375" s="110">
        <f t="shared" si="474"/>
        <v>0</v>
      </c>
      <c r="GF375" s="110">
        <f t="shared" si="475"/>
        <v>0</v>
      </c>
      <c r="GG375" s="110">
        <f t="shared" si="476"/>
        <v>0</v>
      </c>
      <c r="GH375" s="110">
        <f t="shared" si="477"/>
        <v>0</v>
      </c>
      <c r="GI375" s="110">
        <f t="shared" si="478"/>
        <v>0</v>
      </c>
      <c r="GJ375" s="114">
        <f t="shared" si="442"/>
        <v>1.2500000000000002</v>
      </c>
      <c r="GK375" s="90">
        <f t="shared" si="443"/>
        <v>-0.26666666666666666</v>
      </c>
      <c r="GL375" s="2" t="s">
        <v>1785</v>
      </c>
      <c r="GM375" s="2" t="s">
        <v>1394</v>
      </c>
      <c r="GN375" s="92" t="s">
        <v>1940</v>
      </c>
      <c r="GO375" s="92" t="s">
        <v>2292</v>
      </c>
      <c r="GP375" s="2" t="s">
        <v>2319</v>
      </c>
      <c r="GQ375" s="2" t="s">
        <v>2062</v>
      </c>
      <c r="GR375" s="115">
        <v>24</v>
      </c>
      <c r="GS375" s="31">
        <f t="shared" si="479"/>
        <v>1</v>
      </c>
      <c r="GT375" s="31">
        <f t="shared" si="480"/>
        <v>1</v>
      </c>
      <c r="GU375" s="31">
        <f t="shared" si="481"/>
        <v>1</v>
      </c>
      <c r="GV375" s="31">
        <f t="shared" si="482"/>
        <v>11</v>
      </c>
      <c r="GW375" s="31">
        <f t="shared" si="483"/>
        <v>8</v>
      </c>
      <c r="GX375" s="31">
        <f t="shared" si="484"/>
        <v>11</v>
      </c>
    </row>
    <row r="376" spans="1:206" ht="15.75" hidden="1" customHeight="1" x14ac:dyDescent="0.25">
      <c r="A376" s="22" t="s">
        <v>1110</v>
      </c>
      <c r="B376" s="2" t="s">
        <v>353</v>
      </c>
      <c r="C376" s="116" t="s">
        <v>359</v>
      </c>
      <c r="D376" s="35" t="s">
        <v>353</v>
      </c>
      <c r="E376" s="117">
        <v>5</v>
      </c>
      <c r="F376" s="117">
        <v>14</v>
      </c>
      <c r="G376" s="117">
        <v>33</v>
      </c>
      <c r="H376" s="117">
        <v>52</v>
      </c>
      <c r="I376" s="95">
        <v>4</v>
      </c>
      <c r="J376" s="118">
        <v>10</v>
      </c>
      <c r="K376" s="118">
        <v>23</v>
      </c>
      <c r="L376" s="118">
        <v>41</v>
      </c>
      <c r="M376" s="118">
        <v>74</v>
      </c>
      <c r="N376" s="119">
        <v>10</v>
      </c>
      <c r="O376" s="119"/>
      <c r="P376" s="120">
        <v>67</v>
      </c>
      <c r="Q376" s="120">
        <v>73</v>
      </c>
      <c r="R376" s="120">
        <v>49</v>
      </c>
      <c r="S376" s="70">
        <f t="shared" si="425"/>
        <v>0.14925373134328357</v>
      </c>
      <c r="T376" s="70">
        <f t="shared" si="426"/>
        <v>0.31506849315068491</v>
      </c>
      <c r="U376" s="70">
        <f t="shared" si="427"/>
        <v>0.33862433862433861</v>
      </c>
      <c r="V376" s="70">
        <f t="shared" si="428"/>
        <v>0.44262295081967212</v>
      </c>
      <c r="W376" s="70">
        <f t="shared" si="429"/>
        <v>0.63265306122448983</v>
      </c>
      <c r="X376" s="121">
        <v>86</v>
      </c>
      <c r="Y376" s="121">
        <v>67</v>
      </c>
      <c r="Z376" s="121">
        <v>73</v>
      </c>
      <c r="AA376" s="121">
        <v>49</v>
      </c>
      <c r="AB376" s="121">
        <v>19</v>
      </c>
      <c r="AC376" s="121">
        <v>16</v>
      </c>
      <c r="AD376" s="17">
        <v>2</v>
      </c>
      <c r="AE376" s="17">
        <v>5</v>
      </c>
      <c r="AF376" s="100">
        <v>5</v>
      </c>
      <c r="AG376" s="101">
        <v>19</v>
      </c>
      <c r="AH376" s="101">
        <v>32</v>
      </c>
      <c r="AI376" s="101">
        <v>39</v>
      </c>
      <c r="AJ376" s="101">
        <v>1</v>
      </c>
      <c r="AK376" s="101">
        <f t="shared" si="430"/>
        <v>91</v>
      </c>
      <c r="AL376" s="101">
        <f t="shared" si="431"/>
        <v>8</v>
      </c>
      <c r="AM376" s="101">
        <v>9</v>
      </c>
      <c r="AN376" s="102">
        <v>1</v>
      </c>
      <c r="AO376" s="103">
        <v>7</v>
      </c>
      <c r="AP376" s="74">
        <f t="shared" si="432"/>
        <v>0.28358208955223879</v>
      </c>
      <c r="AQ376" s="74">
        <f t="shared" si="433"/>
        <v>0.43835616438356162</v>
      </c>
      <c r="AR376" s="104">
        <f t="shared" si="434"/>
        <v>0.43386243386243384</v>
      </c>
      <c r="AS376" s="104">
        <f t="shared" si="435"/>
        <v>0.51639344262295084</v>
      </c>
      <c r="AT376" s="104">
        <f t="shared" si="436"/>
        <v>0.63265306122448983</v>
      </c>
      <c r="AU376" s="105">
        <v>58</v>
      </c>
      <c r="AV376" s="105">
        <v>85</v>
      </c>
      <c r="AW376" s="105">
        <v>44</v>
      </c>
      <c r="AX376" s="100">
        <v>5</v>
      </c>
      <c r="AY376" s="106">
        <v>118</v>
      </c>
      <c r="AZ376" s="106">
        <v>10</v>
      </c>
      <c r="BA376" s="106">
        <v>53</v>
      </c>
      <c r="BB376" s="106">
        <v>55</v>
      </c>
      <c r="BC376" s="106">
        <v>0</v>
      </c>
      <c r="BD376" s="107">
        <v>11</v>
      </c>
      <c r="BE376" s="108">
        <v>1</v>
      </c>
      <c r="BF376" s="82">
        <f t="shared" si="437"/>
        <v>0.22727272727272727</v>
      </c>
      <c r="BG376" s="82">
        <f t="shared" si="438"/>
        <v>0.62352941176470589</v>
      </c>
      <c r="BH376" s="83">
        <f t="shared" si="439"/>
        <v>0.57219251336898391</v>
      </c>
      <c r="BI376" s="83">
        <f t="shared" si="440"/>
        <v>0.67832167832167833</v>
      </c>
      <c r="BJ376" s="83">
        <f t="shared" si="441"/>
        <v>0.75862068965517238</v>
      </c>
      <c r="BK376" s="2">
        <v>49</v>
      </c>
      <c r="BL376" s="2">
        <v>55</v>
      </c>
      <c r="BM376" s="2">
        <v>46</v>
      </c>
      <c r="BN376" s="2">
        <v>33</v>
      </c>
      <c r="BO376" s="2">
        <v>7</v>
      </c>
      <c r="BP376" s="2">
        <v>15</v>
      </c>
      <c r="BQ376" s="109">
        <v>2</v>
      </c>
      <c r="BR376" s="109">
        <v>5</v>
      </c>
      <c r="BS376" s="110">
        <v>5</v>
      </c>
      <c r="BT376" s="109">
        <v>13</v>
      </c>
      <c r="BU376" s="109">
        <v>23</v>
      </c>
      <c r="BV376" s="109">
        <v>67</v>
      </c>
      <c r="BW376" s="109">
        <v>1</v>
      </c>
      <c r="BX376" s="84">
        <f t="shared" si="445"/>
        <v>104</v>
      </c>
      <c r="BY376" s="111">
        <v>0</v>
      </c>
      <c r="BZ376" s="109">
        <v>17</v>
      </c>
      <c r="CA376" s="109">
        <v>1</v>
      </c>
      <c r="CB376" s="2">
        <v>3</v>
      </c>
      <c r="CC376" s="112">
        <f t="shared" si="446"/>
        <v>0.26530612244897961</v>
      </c>
      <c r="CD376" s="112">
        <f t="shared" si="447"/>
        <v>0.41818181818181815</v>
      </c>
      <c r="CE376" s="112">
        <f t="shared" si="448"/>
        <v>0.57333333333333336</v>
      </c>
      <c r="CF376" s="112">
        <f t="shared" si="449"/>
        <v>0.72277227722772275</v>
      </c>
      <c r="CG376" s="112">
        <f t="shared" si="450"/>
        <v>1.0869565217391304</v>
      </c>
      <c r="CH376" s="87">
        <f t="shared" si="451"/>
        <v>-4</v>
      </c>
      <c r="CI376" s="31">
        <f t="shared" si="452"/>
        <v>-17</v>
      </c>
      <c r="CJ376" s="31">
        <f t="shared" si="453"/>
        <v>0</v>
      </c>
      <c r="CK376" s="31">
        <f t="shared" si="454"/>
        <v>0</v>
      </c>
      <c r="CL376" s="31">
        <f t="shared" si="455"/>
        <v>0</v>
      </c>
      <c r="CM376" s="113">
        <f t="shared" si="456"/>
        <v>0</v>
      </c>
      <c r="CN376" s="31">
        <f t="shared" si="457"/>
        <v>0</v>
      </c>
      <c r="CO376" s="31">
        <f t="shared" si="458"/>
        <v>0</v>
      </c>
      <c r="CP376" s="31">
        <f t="shared" si="459"/>
        <v>0</v>
      </c>
      <c r="CQ376" s="31">
        <f t="shared" si="460"/>
        <v>0</v>
      </c>
      <c r="CU376" s="88">
        <f t="shared" si="444"/>
        <v>0</v>
      </c>
      <c r="DC376" s="88">
        <f t="shared" si="461"/>
        <v>0</v>
      </c>
      <c r="DH376" s="32">
        <v>1</v>
      </c>
      <c r="DI376" s="32">
        <v>4</v>
      </c>
      <c r="DJ376" s="32">
        <v>4</v>
      </c>
      <c r="DK376" s="88">
        <f t="shared" si="462"/>
        <v>86</v>
      </c>
      <c r="DL376" s="32">
        <v>13</v>
      </c>
      <c r="DM376" s="32">
        <v>15</v>
      </c>
      <c r="DN376" s="32">
        <v>58</v>
      </c>
      <c r="DO376" s="32">
        <v>0</v>
      </c>
      <c r="DP376" s="32">
        <v>1</v>
      </c>
      <c r="DQ376" s="32">
        <v>1</v>
      </c>
      <c r="DR376" s="32">
        <v>1</v>
      </c>
      <c r="DS376" s="88">
        <f t="shared" si="463"/>
        <v>18</v>
      </c>
      <c r="DT376" s="32">
        <v>0</v>
      </c>
      <c r="DU376" s="32">
        <v>8</v>
      </c>
      <c r="DV376" s="32">
        <v>9</v>
      </c>
      <c r="DW376" s="32">
        <v>1</v>
      </c>
      <c r="EA376" s="88">
        <f t="shared" si="464"/>
        <v>0</v>
      </c>
      <c r="EI376" s="88">
        <f t="shared" si="465"/>
        <v>0</v>
      </c>
      <c r="EQ376" s="88">
        <f t="shared" si="466"/>
        <v>0</v>
      </c>
      <c r="EY376" s="88">
        <f t="shared" si="467"/>
        <v>0</v>
      </c>
      <c r="FG376" s="88">
        <f t="shared" si="468"/>
        <v>0</v>
      </c>
      <c r="FO376" s="88">
        <f t="shared" si="469"/>
        <v>0</v>
      </c>
      <c r="FW376" s="110">
        <f t="shared" si="470"/>
        <v>0</v>
      </c>
      <c r="GB376" s="110">
        <f t="shared" si="471"/>
        <v>0</v>
      </c>
      <c r="GC376" s="110">
        <f t="shared" si="472"/>
        <v>0</v>
      </c>
      <c r="GD376" s="110">
        <f t="shared" si="473"/>
        <v>0</v>
      </c>
      <c r="GE376" s="110">
        <f t="shared" si="474"/>
        <v>0</v>
      </c>
      <c r="GF376" s="110">
        <f t="shared" si="475"/>
        <v>0</v>
      </c>
      <c r="GG376" s="110">
        <f t="shared" si="476"/>
        <v>0</v>
      </c>
      <c r="GH376" s="110">
        <f t="shared" si="477"/>
        <v>0</v>
      </c>
      <c r="GI376" s="110">
        <f t="shared" si="478"/>
        <v>0</v>
      </c>
      <c r="GJ376" s="114">
        <f t="shared" si="442"/>
        <v>0.71809256661991561</v>
      </c>
      <c r="GK376" s="90">
        <f t="shared" si="443"/>
        <v>-0.11864406779661017</v>
      </c>
      <c r="GL376" s="2" t="s">
        <v>1359</v>
      </c>
      <c r="GM376" s="2" t="s">
        <v>1652</v>
      </c>
      <c r="GN376" s="92" t="s">
        <v>1546</v>
      </c>
      <c r="GO376" s="92" t="s">
        <v>1654</v>
      </c>
      <c r="GP376" s="2" t="s">
        <v>1435</v>
      </c>
      <c r="GQ376" s="2" t="s">
        <v>1837</v>
      </c>
      <c r="GR376" s="115">
        <v>58</v>
      </c>
      <c r="GS376" s="31">
        <f t="shared" si="479"/>
        <v>2</v>
      </c>
      <c r="GT376" s="31">
        <f t="shared" si="480"/>
        <v>5</v>
      </c>
      <c r="GU376" s="31">
        <f t="shared" si="481"/>
        <v>5</v>
      </c>
      <c r="GV376" s="31">
        <f t="shared" si="482"/>
        <v>104</v>
      </c>
      <c r="GW376" s="31">
        <f t="shared" si="483"/>
        <v>68</v>
      </c>
      <c r="GX376" s="31">
        <f t="shared" si="484"/>
        <v>91</v>
      </c>
    </row>
    <row r="377" spans="1:206" ht="15.75" hidden="1" customHeight="1" x14ac:dyDescent="0.25">
      <c r="A377" s="22" t="s">
        <v>1110</v>
      </c>
      <c r="B377" s="2" t="s">
        <v>353</v>
      </c>
      <c r="C377" s="116" t="s">
        <v>360</v>
      </c>
      <c r="D377" s="35" t="s">
        <v>353</v>
      </c>
      <c r="E377" s="117">
        <v>8</v>
      </c>
      <c r="F377" s="117">
        <v>35</v>
      </c>
      <c r="G377" s="117">
        <v>46</v>
      </c>
      <c r="H377" s="117">
        <v>89</v>
      </c>
      <c r="I377" s="95">
        <v>8</v>
      </c>
      <c r="J377" s="118">
        <v>10</v>
      </c>
      <c r="K377" s="118">
        <v>58</v>
      </c>
      <c r="L377" s="118">
        <v>35</v>
      </c>
      <c r="M377" s="118">
        <v>103</v>
      </c>
      <c r="N377" s="119">
        <v>4</v>
      </c>
      <c r="O377" s="119">
        <v>11</v>
      </c>
      <c r="P377" s="120">
        <v>70</v>
      </c>
      <c r="Q377" s="120">
        <v>104</v>
      </c>
      <c r="R377" s="120">
        <v>80</v>
      </c>
      <c r="S377" s="70">
        <f t="shared" si="425"/>
        <v>0.14285714285714285</v>
      </c>
      <c r="T377" s="70">
        <f t="shared" si="426"/>
        <v>0.55769230769230771</v>
      </c>
      <c r="U377" s="70">
        <f t="shared" si="427"/>
        <v>0.38976377952755903</v>
      </c>
      <c r="V377" s="70">
        <f t="shared" si="428"/>
        <v>0.48369565217391303</v>
      </c>
      <c r="W377" s="70">
        <f t="shared" si="429"/>
        <v>0.38750000000000001</v>
      </c>
      <c r="X377" s="121">
        <v>95</v>
      </c>
      <c r="Y377" s="121">
        <v>70</v>
      </c>
      <c r="Z377" s="121">
        <v>104</v>
      </c>
      <c r="AA377" s="121">
        <v>80</v>
      </c>
      <c r="AB377" s="121">
        <v>28</v>
      </c>
      <c r="AC377" s="121">
        <v>26</v>
      </c>
      <c r="AD377" s="17">
        <v>3</v>
      </c>
      <c r="AE377" s="17">
        <v>6</v>
      </c>
      <c r="AF377" s="100">
        <v>8</v>
      </c>
      <c r="AG377" s="101">
        <v>13</v>
      </c>
      <c r="AH377" s="101">
        <v>52</v>
      </c>
      <c r="AI377" s="101">
        <v>46</v>
      </c>
      <c r="AJ377" s="101">
        <v>2</v>
      </c>
      <c r="AK377" s="101">
        <f t="shared" si="430"/>
        <v>113</v>
      </c>
      <c r="AL377" s="101">
        <f t="shared" si="431"/>
        <v>7</v>
      </c>
      <c r="AM377" s="101">
        <v>9</v>
      </c>
      <c r="AN377" s="102">
        <v>20</v>
      </c>
      <c r="AO377" s="103">
        <v>14</v>
      </c>
      <c r="AP377" s="74">
        <f t="shared" si="432"/>
        <v>0.18571428571428572</v>
      </c>
      <c r="AQ377" s="74">
        <f t="shared" si="433"/>
        <v>0.5</v>
      </c>
      <c r="AR377" s="104">
        <f t="shared" si="434"/>
        <v>0.40944881889763779</v>
      </c>
      <c r="AS377" s="104">
        <f t="shared" si="435"/>
        <v>0.49456521739130432</v>
      </c>
      <c r="AT377" s="104">
        <f t="shared" si="436"/>
        <v>0.48749999999999999</v>
      </c>
      <c r="AU377" s="105">
        <v>72</v>
      </c>
      <c r="AV377" s="105">
        <v>88</v>
      </c>
      <c r="AW377" s="105">
        <v>74</v>
      </c>
      <c r="AX377" s="100">
        <v>8</v>
      </c>
      <c r="AY377" s="106">
        <v>214</v>
      </c>
      <c r="AZ377" s="106">
        <v>17</v>
      </c>
      <c r="BA377" s="106">
        <v>100</v>
      </c>
      <c r="BB377" s="106">
        <v>94</v>
      </c>
      <c r="BC377" s="106">
        <v>3</v>
      </c>
      <c r="BD377" s="107">
        <v>11</v>
      </c>
      <c r="BE377" s="108">
        <v>8</v>
      </c>
      <c r="BF377" s="82">
        <f t="shared" si="437"/>
        <v>0.22972972972972974</v>
      </c>
      <c r="BG377" s="82">
        <f t="shared" si="438"/>
        <v>1.1363636363636365</v>
      </c>
      <c r="BH377" s="83">
        <f t="shared" si="439"/>
        <v>0.85470085470085466</v>
      </c>
      <c r="BI377" s="83">
        <f t="shared" si="440"/>
        <v>1.14375</v>
      </c>
      <c r="BJ377" s="83">
        <f t="shared" si="441"/>
        <v>1.1527777777777777</v>
      </c>
      <c r="BK377" s="2">
        <v>89</v>
      </c>
      <c r="BL377" s="2">
        <v>109</v>
      </c>
      <c r="BM377" s="2">
        <v>83</v>
      </c>
      <c r="BN377" s="2">
        <v>59</v>
      </c>
      <c r="BO377" s="2">
        <v>19</v>
      </c>
      <c r="BP377" s="2">
        <v>20</v>
      </c>
      <c r="BQ377" s="109">
        <v>4</v>
      </c>
      <c r="BR377" s="109">
        <v>9</v>
      </c>
      <c r="BS377" s="110">
        <v>8</v>
      </c>
      <c r="BT377" s="109">
        <v>11</v>
      </c>
      <c r="BU377" s="109">
        <v>55</v>
      </c>
      <c r="BV377" s="109">
        <v>57</v>
      </c>
      <c r="BW377" s="109">
        <v>1</v>
      </c>
      <c r="BX377" s="84">
        <f t="shared" si="445"/>
        <v>124</v>
      </c>
      <c r="BY377" s="111">
        <v>13</v>
      </c>
      <c r="BZ377" s="109">
        <v>9</v>
      </c>
      <c r="CA377" s="109">
        <v>1</v>
      </c>
      <c r="CB377" s="2">
        <v>6</v>
      </c>
      <c r="CC377" s="112">
        <f t="shared" si="446"/>
        <v>0.12359550561797752</v>
      </c>
      <c r="CD377" s="112">
        <f t="shared" si="447"/>
        <v>0.50458715596330272</v>
      </c>
      <c r="CE377" s="112">
        <f t="shared" si="448"/>
        <v>0.40569395017793597</v>
      </c>
      <c r="CF377" s="112">
        <f t="shared" si="449"/>
        <v>0.53645833333333337</v>
      </c>
      <c r="CG377" s="112">
        <f t="shared" si="450"/>
        <v>0.57831325301204817</v>
      </c>
      <c r="CH377" s="87">
        <f t="shared" si="451"/>
        <v>35</v>
      </c>
      <c r="CI377" s="31">
        <f t="shared" si="452"/>
        <v>39</v>
      </c>
      <c r="CJ377" s="31">
        <f t="shared" si="453"/>
        <v>0</v>
      </c>
      <c r="CK377" s="31">
        <f t="shared" si="454"/>
        <v>0</v>
      </c>
      <c r="CL377" s="31">
        <f t="shared" si="455"/>
        <v>0</v>
      </c>
      <c r="CM377" s="113">
        <f t="shared" si="456"/>
        <v>0</v>
      </c>
      <c r="CN377" s="31">
        <f t="shared" si="457"/>
        <v>0</v>
      </c>
      <c r="CO377" s="31">
        <f t="shared" si="458"/>
        <v>0</v>
      </c>
      <c r="CP377" s="31">
        <f t="shared" si="459"/>
        <v>0</v>
      </c>
      <c r="CQ377" s="31">
        <f t="shared" si="460"/>
        <v>0</v>
      </c>
      <c r="CU377" s="88">
        <f t="shared" si="444"/>
        <v>0</v>
      </c>
      <c r="DC377" s="88">
        <f t="shared" si="461"/>
        <v>0</v>
      </c>
      <c r="DH377" s="32">
        <v>1</v>
      </c>
      <c r="DI377" s="32">
        <v>5</v>
      </c>
      <c r="DJ377" s="32">
        <v>4</v>
      </c>
      <c r="DK377" s="88">
        <f t="shared" si="462"/>
        <v>70</v>
      </c>
      <c r="DL377" s="32">
        <v>10</v>
      </c>
      <c r="DM377" s="32">
        <v>30</v>
      </c>
      <c r="DN377" s="32">
        <v>30</v>
      </c>
      <c r="DO377" s="32">
        <v>0</v>
      </c>
      <c r="DP377" s="32">
        <v>3</v>
      </c>
      <c r="DQ377" s="32">
        <v>4</v>
      </c>
      <c r="DR377" s="32">
        <v>4</v>
      </c>
      <c r="DS377" s="88">
        <f t="shared" si="463"/>
        <v>54</v>
      </c>
      <c r="DT377" s="32">
        <v>1</v>
      </c>
      <c r="DU377" s="32">
        <v>25</v>
      </c>
      <c r="DV377" s="32">
        <v>27</v>
      </c>
      <c r="DW377" s="32">
        <v>1</v>
      </c>
      <c r="EA377" s="88">
        <f t="shared" si="464"/>
        <v>0</v>
      </c>
      <c r="EI377" s="88">
        <f t="shared" si="465"/>
        <v>0</v>
      </c>
      <c r="EQ377" s="88">
        <f t="shared" si="466"/>
        <v>0</v>
      </c>
      <c r="EY377" s="88">
        <f t="shared" si="467"/>
        <v>0</v>
      </c>
      <c r="FG377" s="88">
        <f t="shared" si="468"/>
        <v>0</v>
      </c>
      <c r="FO377" s="88">
        <f t="shared" si="469"/>
        <v>0</v>
      </c>
      <c r="FW377" s="110">
        <f t="shared" si="470"/>
        <v>0</v>
      </c>
      <c r="GB377" s="110">
        <f t="shared" si="471"/>
        <v>0</v>
      </c>
      <c r="GC377" s="110">
        <f t="shared" si="472"/>
        <v>0</v>
      </c>
      <c r="GD377" s="110">
        <f t="shared" si="473"/>
        <v>0</v>
      </c>
      <c r="GE377" s="110">
        <f t="shared" si="474"/>
        <v>0</v>
      </c>
      <c r="GF377" s="110">
        <f t="shared" si="475"/>
        <v>0</v>
      </c>
      <c r="GG377" s="110">
        <f t="shared" si="476"/>
        <v>0</v>
      </c>
      <c r="GH377" s="110">
        <f t="shared" si="477"/>
        <v>0</v>
      </c>
      <c r="GI377" s="110">
        <f t="shared" si="478"/>
        <v>0</v>
      </c>
      <c r="GJ377" s="114">
        <f t="shared" si="442"/>
        <v>0.49242129809560814</v>
      </c>
      <c r="GK377" s="90">
        <f t="shared" si="443"/>
        <v>-0.42056074766355139</v>
      </c>
      <c r="GL377" s="92" t="s">
        <v>1464</v>
      </c>
      <c r="GM377" s="2" t="s">
        <v>1502</v>
      </c>
      <c r="GN377" s="2" t="s">
        <v>2118</v>
      </c>
      <c r="GO377" s="2" t="s">
        <v>1990</v>
      </c>
      <c r="GP377" s="2" t="s">
        <v>2035</v>
      </c>
      <c r="GQ377" s="2" t="s">
        <v>1449</v>
      </c>
      <c r="GR377" s="115">
        <v>114</v>
      </c>
      <c r="GS377" s="31">
        <f t="shared" si="479"/>
        <v>4</v>
      </c>
      <c r="GT377" s="31">
        <f t="shared" si="480"/>
        <v>8</v>
      </c>
      <c r="GU377" s="31">
        <f t="shared" si="481"/>
        <v>9</v>
      </c>
      <c r="GV377" s="31">
        <f t="shared" si="482"/>
        <v>124</v>
      </c>
      <c r="GW377" s="31">
        <f t="shared" si="483"/>
        <v>58</v>
      </c>
      <c r="GX377" s="31">
        <f t="shared" si="484"/>
        <v>113</v>
      </c>
    </row>
    <row r="378" spans="1:206" ht="15.75" hidden="1" customHeight="1" x14ac:dyDescent="0.25">
      <c r="A378" s="22" t="s">
        <v>1110</v>
      </c>
      <c r="B378" s="2" t="s">
        <v>353</v>
      </c>
      <c r="C378" s="116" t="s">
        <v>361</v>
      </c>
      <c r="D378" s="35" t="s">
        <v>353</v>
      </c>
      <c r="E378" s="117">
        <v>4</v>
      </c>
      <c r="F378" s="117">
        <v>15</v>
      </c>
      <c r="G378" s="117">
        <v>14</v>
      </c>
      <c r="H378" s="117">
        <v>33</v>
      </c>
      <c r="I378" s="95">
        <v>3</v>
      </c>
      <c r="J378" s="118">
        <v>3</v>
      </c>
      <c r="K378" s="118">
        <v>21</v>
      </c>
      <c r="L378" s="118">
        <v>7</v>
      </c>
      <c r="M378" s="118">
        <v>31</v>
      </c>
      <c r="N378" s="119">
        <v>1</v>
      </c>
      <c r="O378" s="119">
        <v>5</v>
      </c>
      <c r="P378" s="120">
        <v>32</v>
      </c>
      <c r="Q378" s="120">
        <v>47</v>
      </c>
      <c r="R378" s="120">
        <v>31</v>
      </c>
      <c r="S378" s="70">
        <f t="shared" si="425"/>
        <v>9.375E-2</v>
      </c>
      <c r="T378" s="70">
        <f t="shared" si="426"/>
        <v>0.44680851063829785</v>
      </c>
      <c r="U378" s="70">
        <f t="shared" si="427"/>
        <v>0.27272727272727271</v>
      </c>
      <c r="V378" s="70">
        <f t="shared" si="428"/>
        <v>0.34615384615384615</v>
      </c>
      <c r="W378" s="70">
        <f t="shared" si="429"/>
        <v>0.19354838709677419</v>
      </c>
      <c r="X378" s="121">
        <v>48</v>
      </c>
      <c r="Y378" s="121">
        <v>32</v>
      </c>
      <c r="Z378" s="121">
        <v>47</v>
      </c>
      <c r="AA378" s="121">
        <v>31</v>
      </c>
      <c r="AB378" s="121">
        <v>16</v>
      </c>
      <c r="AC378" s="121">
        <v>12</v>
      </c>
      <c r="AD378" s="17">
        <v>2</v>
      </c>
      <c r="AE378" s="17">
        <v>4</v>
      </c>
      <c r="AF378" s="100">
        <v>4</v>
      </c>
      <c r="AG378" s="101">
        <v>8</v>
      </c>
      <c r="AH378" s="101">
        <v>22</v>
      </c>
      <c r="AI378" s="101">
        <v>12</v>
      </c>
      <c r="AJ378" s="101">
        <v>0</v>
      </c>
      <c r="AK378" s="101">
        <f t="shared" si="430"/>
        <v>42</v>
      </c>
      <c r="AL378" s="101">
        <f t="shared" si="431"/>
        <v>8</v>
      </c>
      <c r="AM378" s="101">
        <v>8</v>
      </c>
      <c r="AN378" s="102">
        <v>6</v>
      </c>
      <c r="AO378" s="103">
        <v>3</v>
      </c>
      <c r="AP378" s="74">
        <f t="shared" si="432"/>
        <v>0.25</v>
      </c>
      <c r="AQ378" s="74">
        <f t="shared" si="433"/>
        <v>0.46808510638297873</v>
      </c>
      <c r="AR378" s="104">
        <f t="shared" si="434"/>
        <v>0.30909090909090908</v>
      </c>
      <c r="AS378" s="104">
        <f t="shared" si="435"/>
        <v>0.33333333333333331</v>
      </c>
      <c r="AT378" s="104">
        <f t="shared" si="436"/>
        <v>0.12903225806451613</v>
      </c>
      <c r="AU378" s="105">
        <v>42</v>
      </c>
      <c r="AV378" s="105">
        <v>51</v>
      </c>
      <c r="AW378" s="105">
        <v>34</v>
      </c>
      <c r="AX378" s="100">
        <v>3</v>
      </c>
      <c r="AY378" s="106">
        <v>35</v>
      </c>
      <c r="AZ378" s="106">
        <v>2</v>
      </c>
      <c r="BA378" s="106">
        <v>13</v>
      </c>
      <c r="BB378" s="106">
        <v>20</v>
      </c>
      <c r="BC378" s="106">
        <v>0</v>
      </c>
      <c r="BD378" s="107">
        <v>4</v>
      </c>
      <c r="BE378" s="108">
        <v>2</v>
      </c>
      <c r="BF378" s="82">
        <f t="shared" si="437"/>
        <v>5.8823529411764705E-2</v>
      </c>
      <c r="BG378" s="82">
        <f t="shared" si="438"/>
        <v>0.25490196078431371</v>
      </c>
      <c r="BH378" s="83">
        <f t="shared" si="439"/>
        <v>0.24409448818897639</v>
      </c>
      <c r="BI378" s="83">
        <f t="shared" si="440"/>
        <v>0.31182795698924731</v>
      </c>
      <c r="BJ378" s="83">
        <f t="shared" si="441"/>
        <v>0.38095238095238093</v>
      </c>
      <c r="BK378" s="2">
        <v>44</v>
      </c>
      <c r="BL378" s="2">
        <v>42</v>
      </c>
      <c r="BM378" s="2">
        <v>36</v>
      </c>
      <c r="BN378" s="2">
        <v>23</v>
      </c>
      <c r="BO378" s="2">
        <v>15</v>
      </c>
      <c r="BP378" s="2">
        <v>16</v>
      </c>
      <c r="BQ378" s="109">
        <v>2</v>
      </c>
      <c r="BR378" s="109">
        <v>4</v>
      </c>
      <c r="BS378" s="110">
        <v>4</v>
      </c>
      <c r="BT378" s="109">
        <v>4</v>
      </c>
      <c r="BU378" s="109">
        <v>21</v>
      </c>
      <c r="BV378" s="109">
        <v>23</v>
      </c>
      <c r="BW378" s="109">
        <v>0</v>
      </c>
      <c r="BX378" s="84">
        <f t="shared" si="445"/>
        <v>48</v>
      </c>
      <c r="BY378" s="111">
        <v>1</v>
      </c>
      <c r="BZ378" s="109">
        <v>5</v>
      </c>
      <c r="CA378" s="109">
        <v>0</v>
      </c>
      <c r="CB378" s="2">
        <v>3</v>
      </c>
      <c r="CC378" s="112">
        <f t="shared" si="446"/>
        <v>9.0909090909090912E-2</v>
      </c>
      <c r="CD378" s="112">
        <f t="shared" si="447"/>
        <v>0.5</v>
      </c>
      <c r="CE378" s="112">
        <f t="shared" si="448"/>
        <v>0.35245901639344263</v>
      </c>
      <c r="CF378" s="112">
        <f t="shared" si="449"/>
        <v>0.5</v>
      </c>
      <c r="CG378" s="112">
        <f t="shared" si="450"/>
        <v>0.5</v>
      </c>
      <c r="CH378" s="87">
        <f t="shared" si="451"/>
        <v>18</v>
      </c>
      <c r="CI378" s="31">
        <f t="shared" si="452"/>
        <v>25</v>
      </c>
      <c r="CJ378" s="31">
        <f t="shared" si="453"/>
        <v>0</v>
      </c>
      <c r="CK378" s="31">
        <f t="shared" si="454"/>
        <v>0</v>
      </c>
      <c r="CL378" s="31">
        <f t="shared" si="455"/>
        <v>0</v>
      </c>
      <c r="CM378" s="113">
        <f t="shared" si="456"/>
        <v>0</v>
      </c>
      <c r="CN378" s="31">
        <f t="shared" si="457"/>
        <v>0</v>
      </c>
      <c r="CO378" s="31">
        <f t="shared" si="458"/>
        <v>0</v>
      </c>
      <c r="CP378" s="31">
        <f t="shared" si="459"/>
        <v>0</v>
      </c>
      <c r="CQ378" s="31">
        <f t="shared" si="460"/>
        <v>0</v>
      </c>
      <c r="CU378" s="88">
        <f t="shared" si="444"/>
        <v>0</v>
      </c>
      <c r="DC378" s="88">
        <f t="shared" si="461"/>
        <v>0</v>
      </c>
      <c r="DH378" s="32">
        <v>1</v>
      </c>
      <c r="DI378" s="32">
        <v>3</v>
      </c>
      <c r="DJ378" s="32">
        <v>3</v>
      </c>
      <c r="DK378" s="88">
        <f t="shared" si="462"/>
        <v>34</v>
      </c>
      <c r="DL378" s="32">
        <v>4</v>
      </c>
      <c r="DM378" s="32">
        <v>14</v>
      </c>
      <c r="DN378" s="32">
        <v>16</v>
      </c>
      <c r="DO378" s="32">
        <v>0</v>
      </c>
      <c r="DP378" s="32">
        <v>1</v>
      </c>
      <c r="DQ378" s="32">
        <v>1</v>
      </c>
      <c r="DR378" s="32">
        <v>1</v>
      </c>
      <c r="DS378" s="88">
        <f t="shared" si="463"/>
        <v>14</v>
      </c>
      <c r="DT378" s="32">
        <v>0</v>
      </c>
      <c r="DU378" s="32">
        <v>7</v>
      </c>
      <c r="DV378" s="32">
        <v>7</v>
      </c>
      <c r="DW378" s="32">
        <v>0</v>
      </c>
      <c r="EA378" s="88">
        <f t="shared" si="464"/>
        <v>0</v>
      </c>
      <c r="EI378" s="88">
        <f t="shared" si="465"/>
        <v>0</v>
      </c>
      <c r="EQ378" s="88">
        <f t="shared" si="466"/>
        <v>0</v>
      </c>
      <c r="EY378" s="88">
        <f t="shared" si="467"/>
        <v>0</v>
      </c>
      <c r="FG378" s="88">
        <f t="shared" si="468"/>
        <v>0</v>
      </c>
      <c r="FO378" s="88">
        <f t="shared" si="469"/>
        <v>0</v>
      </c>
      <c r="FW378" s="110">
        <f t="shared" si="470"/>
        <v>0</v>
      </c>
      <c r="GB378" s="110">
        <f t="shared" si="471"/>
        <v>0</v>
      </c>
      <c r="GC378" s="110">
        <f t="shared" si="472"/>
        <v>0</v>
      </c>
      <c r="GD378" s="110">
        <f t="shared" si="473"/>
        <v>0</v>
      </c>
      <c r="GE378" s="110">
        <f t="shared" si="474"/>
        <v>0</v>
      </c>
      <c r="GF378" s="110">
        <f t="shared" si="475"/>
        <v>0</v>
      </c>
      <c r="GG378" s="110">
        <f t="shared" si="476"/>
        <v>0</v>
      </c>
      <c r="GH378" s="110">
        <f t="shared" si="477"/>
        <v>0</v>
      </c>
      <c r="GI378" s="110">
        <f t="shared" si="478"/>
        <v>0</v>
      </c>
      <c r="GJ378" s="114">
        <f t="shared" si="442"/>
        <v>1.5833333333333335</v>
      </c>
      <c r="GK378" s="90">
        <f t="shared" si="443"/>
        <v>0.37142857142857144</v>
      </c>
      <c r="GL378" s="92" t="s">
        <v>1623</v>
      </c>
      <c r="GM378" s="92" t="s">
        <v>1624</v>
      </c>
      <c r="GN378" s="2" t="s">
        <v>1402</v>
      </c>
      <c r="GO378" s="2" t="s">
        <v>1625</v>
      </c>
      <c r="GP378" s="2" t="s">
        <v>1626</v>
      </c>
      <c r="GQ378" s="2" t="s">
        <v>1627</v>
      </c>
      <c r="GR378" s="115">
        <v>43</v>
      </c>
      <c r="GS378" s="31">
        <f t="shared" si="479"/>
        <v>2</v>
      </c>
      <c r="GT378" s="31">
        <f t="shared" si="480"/>
        <v>4</v>
      </c>
      <c r="GU378" s="31">
        <f t="shared" si="481"/>
        <v>4</v>
      </c>
      <c r="GV378" s="31">
        <f t="shared" si="482"/>
        <v>48</v>
      </c>
      <c r="GW378" s="31">
        <f t="shared" si="483"/>
        <v>23</v>
      </c>
      <c r="GX378" s="31">
        <f t="shared" si="484"/>
        <v>44</v>
      </c>
    </row>
    <row r="379" spans="1:206" ht="15.75" hidden="1" customHeight="1" x14ac:dyDescent="0.25">
      <c r="A379" s="22" t="s">
        <v>1110</v>
      </c>
      <c r="B379" s="2" t="s">
        <v>353</v>
      </c>
      <c r="C379" s="116" t="s">
        <v>362</v>
      </c>
      <c r="D379" s="35" t="s">
        <v>353</v>
      </c>
      <c r="E379" s="117">
        <v>10</v>
      </c>
      <c r="F379" s="117">
        <v>34</v>
      </c>
      <c r="G379" s="117">
        <v>42</v>
      </c>
      <c r="H379" s="117">
        <v>86</v>
      </c>
      <c r="I379" s="95">
        <v>5</v>
      </c>
      <c r="J379" s="118">
        <v>13</v>
      </c>
      <c r="K379" s="118">
        <v>30</v>
      </c>
      <c r="L379" s="118">
        <v>28</v>
      </c>
      <c r="M379" s="118">
        <v>71</v>
      </c>
      <c r="N379" s="119">
        <v>4</v>
      </c>
      <c r="O379" s="119">
        <v>4</v>
      </c>
      <c r="P379" s="120">
        <v>66</v>
      </c>
      <c r="Q379" s="120">
        <v>67</v>
      </c>
      <c r="R379" s="120">
        <v>49</v>
      </c>
      <c r="S379" s="70">
        <f t="shared" si="425"/>
        <v>0.19696969696969696</v>
      </c>
      <c r="T379" s="70">
        <f t="shared" si="426"/>
        <v>0.44776119402985076</v>
      </c>
      <c r="U379" s="70">
        <f t="shared" si="427"/>
        <v>0.36813186813186816</v>
      </c>
      <c r="V379" s="70">
        <f t="shared" si="428"/>
        <v>0.46551724137931033</v>
      </c>
      <c r="W379" s="70">
        <f t="shared" si="429"/>
        <v>0.48979591836734693</v>
      </c>
      <c r="X379" s="121">
        <v>62</v>
      </c>
      <c r="Y379" s="121">
        <v>66</v>
      </c>
      <c r="Z379" s="121">
        <v>67</v>
      </c>
      <c r="AA379" s="121">
        <v>49</v>
      </c>
      <c r="AB379" s="121">
        <v>16</v>
      </c>
      <c r="AC379" s="121">
        <v>9</v>
      </c>
      <c r="AD379" s="17">
        <v>3</v>
      </c>
      <c r="AE379" s="17">
        <v>5</v>
      </c>
      <c r="AF379" s="100">
        <v>5</v>
      </c>
      <c r="AG379" s="101">
        <v>11</v>
      </c>
      <c r="AH379" s="101">
        <v>26</v>
      </c>
      <c r="AI379" s="101">
        <v>33</v>
      </c>
      <c r="AJ379" s="101">
        <v>0</v>
      </c>
      <c r="AK379" s="101">
        <f t="shared" si="430"/>
        <v>70</v>
      </c>
      <c r="AL379" s="101">
        <f t="shared" si="431"/>
        <v>8</v>
      </c>
      <c r="AM379" s="101">
        <v>8</v>
      </c>
      <c r="AN379" s="102">
        <v>1</v>
      </c>
      <c r="AO379" s="103">
        <v>5</v>
      </c>
      <c r="AP379" s="74">
        <f t="shared" si="432"/>
        <v>0.16666666666666666</v>
      </c>
      <c r="AQ379" s="74">
        <f t="shared" si="433"/>
        <v>0.38805970149253732</v>
      </c>
      <c r="AR379" s="104">
        <f t="shared" si="434"/>
        <v>0.34065934065934067</v>
      </c>
      <c r="AS379" s="104">
        <f t="shared" si="435"/>
        <v>0.43965517241379309</v>
      </c>
      <c r="AT379" s="104">
        <f t="shared" si="436"/>
        <v>0.51020408163265307</v>
      </c>
      <c r="AU379" s="105">
        <v>59</v>
      </c>
      <c r="AV379" s="105">
        <v>73</v>
      </c>
      <c r="AW379" s="105">
        <v>66</v>
      </c>
      <c r="AX379" s="100">
        <v>7</v>
      </c>
      <c r="AY379" s="106">
        <v>100</v>
      </c>
      <c r="AZ379" s="106">
        <v>13</v>
      </c>
      <c r="BA379" s="106">
        <v>44</v>
      </c>
      <c r="BB379" s="106">
        <v>42</v>
      </c>
      <c r="BC379" s="106">
        <v>1</v>
      </c>
      <c r="BD379" s="107">
        <v>7</v>
      </c>
      <c r="BE379" s="108">
        <v>4</v>
      </c>
      <c r="BF379" s="82">
        <f t="shared" si="437"/>
        <v>0.19696969696969696</v>
      </c>
      <c r="BG379" s="82">
        <f t="shared" si="438"/>
        <v>0.60273972602739723</v>
      </c>
      <c r="BH379" s="83">
        <f t="shared" si="439"/>
        <v>0.46464646464646464</v>
      </c>
      <c r="BI379" s="83">
        <f t="shared" si="440"/>
        <v>0.59848484848484851</v>
      </c>
      <c r="BJ379" s="83">
        <f t="shared" si="441"/>
        <v>0.59322033898305082</v>
      </c>
      <c r="BK379" s="2">
        <v>54</v>
      </c>
      <c r="BL379" s="2">
        <v>79</v>
      </c>
      <c r="BM379" s="2">
        <v>54</v>
      </c>
      <c r="BN379" s="2">
        <v>42</v>
      </c>
      <c r="BO379" s="2">
        <v>24</v>
      </c>
      <c r="BP379" s="2">
        <v>12</v>
      </c>
      <c r="BQ379" s="109">
        <v>4</v>
      </c>
      <c r="BR379" s="109">
        <v>7</v>
      </c>
      <c r="BS379" s="110">
        <v>7</v>
      </c>
      <c r="BT379" s="109">
        <v>12</v>
      </c>
      <c r="BU379" s="109">
        <v>42</v>
      </c>
      <c r="BV379" s="109">
        <v>47</v>
      </c>
      <c r="BW379" s="109">
        <v>2</v>
      </c>
      <c r="BX379" s="84">
        <f t="shared" si="445"/>
        <v>103</v>
      </c>
      <c r="BY379" s="111">
        <v>0</v>
      </c>
      <c r="BZ379" s="109">
        <v>3</v>
      </c>
      <c r="CA379" s="109">
        <v>2</v>
      </c>
      <c r="CB379" s="2">
        <v>9</v>
      </c>
      <c r="CC379" s="112">
        <f t="shared" si="446"/>
        <v>0.22222222222222221</v>
      </c>
      <c r="CD379" s="112">
        <f t="shared" si="447"/>
        <v>0.53164556962025311</v>
      </c>
      <c r="CE379" s="112">
        <f t="shared" si="448"/>
        <v>0.52406417112299464</v>
      </c>
      <c r="CF379" s="112">
        <f t="shared" si="449"/>
        <v>0.64661654135338342</v>
      </c>
      <c r="CG379" s="112">
        <f t="shared" si="450"/>
        <v>0.81481481481481477</v>
      </c>
      <c r="CH379" s="87">
        <f t="shared" si="451"/>
        <v>10</v>
      </c>
      <c r="CI379" s="31">
        <f t="shared" si="452"/>
        <v>22</v>
      </c>
      <c r="CJ379" s="31">
        <f t="shared" si="453"/>
        <v>0</v>
      </c>
      <c r="CK379" s="31">
        <f t="shared" si="454"/>
        <v>0</v>
      </c>
      <c r="CL379" s="31">
        <f t="shared" si="455"/>
        <v>0</v>
      </c>
      <c r="CM379" s="113">
        <f t="shared" si="456"/>
        <v>0</v>
      </c>
      <c r="CN379" s="31">
        <f t="shared" si="457"/>
        <v>0</v>
      </c>
      <c r="CO379" s="31">
        <f t="shared" si="458"/>
        <v>0</v>
      </c>
      <c r="CP379" s="31">
        <f t="shared" si="459"/>
        <v>0</v>
      </c>
      <c r="CQ379" s="31">
        <f t="shared" si="460"/>
        <v>0</v>
      </c>
      <c r="CU379" s="88">
        <f t="shared" si="444"/>
        <v>0</v>
      </c>
      <c r="DC379" s="88">
        <f t="shared" si="461"/>
        <v>0</v>
      </c>
      <c r="DH379" s="32">
        <v>1</v>
      </c>
      <c r="DI379" s="32">
        <v>3</v>
      </c>
      <c r="DJ379" s="32">
        <v>3</v>
      </c>
      <c r="DK379" s="88">
        <f t="shared" si="462"/>
        <v>46</v>
      </c>
      <c r="DL379" s="32">
        <v>5</v>
      </c>
      <c r="DM379" s="32">
        <v>17</v>
      </c>
      <c r="DN379" s="32">
        <v>23</v>
      </c>
      <c r="DO379" s="32">
        <v>1</v>
      </c>
      <c r="DP379" s="32">
        <v>2</v>
      </c>
      <c r="DQ379" s="32">
        <v>2</v>
      </c>
      <c r="DR379" s="32">
        <v>2</v>
      </c>
      <c r="DS379" s="88">
        <f t="shared" si="463"/>
        <v>30</v>
      </c>
      <c r="DT379" s="32">
        <v>7</v>
      </c>
      <c r="DU379" s="32">
        <v>12</v>
      </c>
      <c r="DV379" s="32">
        <v>10</v>
      </c>
      <c r="DW379" s="32">
        <v>1</v>
      </c>
      <c r="EA379" s="88">
        <f t="shared" si="464"/>
        <v>0</v>
      </c>
      <c r="EI379" s="88">
        <f t="shared" si="465"/>
        <v>0</v>
      </c>
      <c r="EQ379" s="88">
        <f t="shared" si="466"/>
        <v>0</v>
      </c>
      <c r="EV379" s="32">
        <v>1</v>
      </c>
      <c r="EW379" s="32">
        <v>2</v>
      </c>
      <c r="EX379" s="32">
        <v>2</v>
      </c>
      <c r="EY379" s="88">
        <f t="shared" si="467"/>
        <v>27</v>
      </c>
      <c r="EZ379" s="32">
        <v>0</v>
      </c>
      <c r="FA379" s="32">
        <v>13</v>
      </c>
      <c r="FB379" s="32">
        <v>14</v>
      </c>
      <c r="FC379" s="32">
        <v>0</v>
      </c>
      <c r="FG379" s="88">
        <f t="shared" si="468"/>
        <v>0</v>
      </c>
      <c r="FO379" s="88">
        <f t="shared" si="469"/>
        <v>0</v>
      </c>
      <c r="FW379" s="110">
        <f t="shared" si="470"/>
        <v>0</v>
      </c>
      <c r="GB379" s="110">
        <f t="shared" si="471"/>
        <v>1</v>
      </c>
      <c r="GC379" s="110">
        <f t="shared" si="472"/>
        <v>2</v>
      </c>
      <c r="GD379" s="110">
        <f t="shared" si="473"/>
        <v>2</v>
      </c>
      <c r="GE379" s="110">
        <f t="shared" si="474"/>
        <v>27</v>
      </c>
      <c r="GF379" s="110">
        <f t="shared" si="475"/>
        <v>0</v>
      </c>
      <c r="GG379" s="110">
        <f t="shared" si="476"/>
        <v>13</v>
      </c>
      <c r="GH379" s="110">
        <f t="shared" si="477"/>
        <v>14</v>
      </c>
      <c r="GI379" s="110">
        <f t="shared" si="478"/>
        <v>0</v>
      </c>
      <c r="GJ379" s="114">
        <f t="shared" si="442"/>
        <v>0.6635802469135802</v>
      </c>
      <c r="GK379" s="90">
        <f t="shared" si="443"/>
        <v>0.03</v>
      </c>
      <c r="GL379" s="92" t="s">
        <v>1970</v>
      </c>
      <c r="GM379" s="92" t="s">
        <v>2027</v>
      </c>
      <c r="GN379" s="2" t="s">
        <v>1911</v>
      </c>
      <c r="GO379" s="92" t="s">
        <v>1895</v>
      </c>
      <c r="GP379" s="92" t="s">
        <v>2128</v>
      </c>
      <c r="GQ379" s="2" t="s">
        <v>2173</v>
      </c>
      <c r="GR379" s="115">
        <v>64</v>
      </c>
      <c r="GS379" s="31">
        <f t="shared" si="479"/>
        <v>3</v>
      </c>
      <c r="GT379" s="31">
        <f t="shared" si="480"/>
        <v>5</v>
      </c>
      <c r="GU379" s="31">
        <f t="shared" si="481"/>
        <v>5</v>
      </c>
      <c r="GV379" s="31">
        <f t="shared" si="482"/>
        <v>76</v>
      </c>
      <c r="GW379" s="31">
        <f t="shared" si="483"/>
        <v>35</v>
      </c>
      <c r="GX379" s="31">
        <f t="shared" si="484"/>
        <v>64</v>
      </c>
    </row>
    <row r="380" spans="1:206" ht="15.75" hidden="1" customHeight="1" x14ac:dyDescent="0.25">
      <c r="A380" s="22" t="s">
        <v>1110</v>
      </c>
      <c r="B380" s="2" t="s">
        <v>353</v>
      </c>
      <c r="C380" s="116" t="s">
        <v>363</v>
      </c>
      <c r="D380" s="35" t="s">
        <v>353</v>
      </c>
      <c r="E380" s="117">
        <v>627</v>
      </c>
      <c r="F380" s="117">
        <v>1578</v>
      </c>
      <c r="G380" s="117">
        <v>2773</v>
      </c>
      <c r="H380" s="117">
        <v>4978</v>
      </c>
      <c r="I380" s="95">
        <v>325</v>
      </c>
      <c r="J380" s="118">
        <v>759</v>
      </c>
      <c r="K380" s="118">
        <v>1707</v>
      </c>
      <c r="L380" s="118">
        <v>3188</v>
      </c>
      <c r="M380" s="118">
        <v>5654</v>
      </c>
      <c r="N380" s="119">
        <v>835</v>
      </c>
      <c r="O380" s="119">
        <v>88</v>
      </c>
      <c r="P380" s="120">
        <v>3639</v>
      </c>
      <c r="Q380" s="120">
        <v>4510</v>
      </c>
      <c r="R380" s="120">
        <v>3367</v>
      </c>
      <c r="S380" s="70">
        <f t="shared" si="425"/>
        <v>0.20857378400659521</v>
      </c>
      <c r="T380" s="70">
        <f t="shared" si="426"/>
        <v>0.37849223946784921</v>
      </c>
      <c r="U380" s="70">
        <f t="shared" si="427"/>
        <v>0.41846127127474819</v>
      </c>
      <c r="V380" s="70">
        <f t="shared" si="428"/>
        <v>0.51542465405611271</v>
      </c>
      <c r="W380" s="70">
        <f t="shared" si="429"/>
        <v>0.69884169884169889</v>
      </c>
      <c r="X380" s="121">
        <v>4592</v>
      </c>
      <c r="Y380" s="121">
        <v>3639</v>
      </c>
      <c r="Z380" s="121">
        <v>4510</v>
      </c>
      <c r="AA380" s="121">
        <v>3367</v>
      </c>
      <c r="AB380" s="121">
        <v>1129</v>
      </c>
      <c r="AC380" s="121">
        <v>932</v>
      </c>
      <c r="AD380" s="17">
        <v>83</v>
      </c>
      <c r="AE380" s="17">
        <v>244</v>
      </c>
      <c r="AF380" s="100">
        <v>338</v>
      </c>
      <c r="AG380" s="101">
        <v>768</v>
      </c>
      <c r="AH380" s="101">
        <v>1650</v>
      </c>
      <c r="AI380" s="101">
        <v>3042</v>
      </c>
      <c r="AJ380" s="101">
        <v>193</v>
      </c>
      <c r="AK380" s="101">
        <f t="shared" si="430"/>
        <v>5653</v>
      </c>
      <c r="AL380" s="101">
        <f t="shared" si="431"/>
        <v>745</v>
      </c>
      <c r="AM380" s="101">
        <v>938</v>
      </c>
      <c r="AN380" s="102">
        <v>53</v>
      </c>
      <c r="AO380" s="103">
        <v>199</v>
      </c>
      <c r="AP380" s="74">
        <f t="shared" si="432"/>
        <v>0.21104699093157461</v>
      </c>
      <c r="AQ380" s="74">
        <f t="shared" si="433"/>
        <v>0.36585365853658536</v>
      </c>
      <c r="AR380" s="104">
        <f t="shared" si="434"/>
        <v>0.40943035776311221</v>
      </c>
      <c r="AS380" s="104">
        <f t="shared" si="435"/>
        <v>0.50107909102450177</v>
      </c>
      <c r="AT380" s="104">
        <f t="shared" si="436"/>
        <v>0.68220968220968226</v>
      </c>
      <c r="AU380" s="105">
        <v>3609</v>
      </c>
      <c r="AV380" s="105">
        <v>4898</v>
      </c>
      <c r="AW380" s="105">
        <v>3766</v>
      </c>
      <c r="AX380" s="100">
        <v>365</v>
      </c>
      <c r="AY380" s="106">
        <v>6327</v>
      </c>
      <c r="AZ380" s="106">
        <v>783</v>
      </c>
      <c r="BA380" s="106">
        <v>1960</v>
      </c>
      <c r="BB380" s="106">
        <v>3319</v>
      </c>
      <c r="BC380" s="106">
        <v>265</v>
      </c>
      <c r="BD380" s="107">
        <v>807</v>
      </c>
      <c r="BE380" s="108">
        <v>72</v>
      </c>
      <c r="BF380" s="82">
        <f t="shared" si="437"/>
        <v>0.20791290493892725</v>
      </c>
      <c r="BG380" s="82">
        <f t="shared" si="438"/>
        <v>0.40016333197223358</v>
      </c>
      <c r="BH380" s="83">
        <f t="shared" si="439"/>
        <v>0.42817567017029251</v>
      </c>
      <c r="BI380" s="83">
        <f t="shared" si="440"/>
        <v>0.52568473022216999</v>
      </c>
      <c r="BJ380" s="83">
        <f t="shared" si="441"/>
        <v>0.69603768356885565</v>
      </c>
      <c r="BK380" s="2">
        <v>3906</v>
      </c>
      <c r="BL380" s="2">
        <v>5210</v>
      </c>
      <c r="BM380" s="2">
        <v>3705</v>
      </c>
      <c r="BN380" s="2">
        <v>2593</v>
      </c>
      <c r="BO380" s="2">
        <v>1273</v>
      </c>
      <c r="BP380" s="2">
        <v>1105</v>
      </c>
      <c r="BQ380" s="109">
        <v>101</v>
      </c>
      <c r="BR380" s="109">
        <v>423</v>
      </c>
      <c r="BS380" s="110">
        <v>362</v>
      </c>
      <c r="BT380" s="109">
        <v>761</v>
      </c>
      <c r="BU380" s="109">
        <v>2347</v>
      </c>
      <c r="BV380" s="109">
        <v>4066</v>
      </c>
      <c r="BW380" s="109">
        <v>305</v>
      </c>
      <c r="BX380" s="84">
        <f t="shared" si="445"/>
        <v>7479</v>
      </c>
      <c r="BY380" s="111">
        <v>40</v>
      </c>
      <c r="BZ380" s="109">
        <v>981</v>
      </c>
      <c r="CA380" s="109">
        <v>304</v>
      </c>
      <c r="CB380" s="2">
        <v>161</v>
      </c>
      <c r="CC380" s="112">
        <f t="shared" si="446"/>
        <v>0.19482846902201742</v>
      </c>
      <c r="CD380" s="112">
        <f t="shared" si="447"/>
        <v>0.4504798464491363</v>
      </c>
      <c r="CE380" s="112">
        <f t="shared" si="448"/>
        <v>0.48303564464550347</v>
      </c>
      <c r="CF380" s="112">
        <f t="shared" si="449"/>
        <v>0.60931015143017386</v>
      </c>
      <c r="CG380" s="112">
        <f t="shared" si="450"/>
        <v>0.83265856950067474</v>
      </c>
      <c r="CH380" s="87">
        <f t="shared" si="451"/>
        <v>620</v>
      </c>
      <c r="CI380" s="31">
        <f t="shared" si="452"/>
        <v>751</v>
      </c>
      <c r="CJ380" s="31">
        <f t="shared" si="453"/>
        <v>20</v>
      </c>
      <c r="CK380" s="31">
        <f t="shared" si="454"/>
        <v>61</v>
      </c>
      <c r="CL380" s="31">
        <f t="shared" si="455"/>
        <v>89</v>
      </c>
      <c r="CM380" s="113">
        <f t="shared" si="456"/>
        <v>710</v>
      </c>
      <c r="CN380" s="31">
        <f t="shared" si="457"/>
        <v>210</v>
      </c>
      <c r="CO380" s="31">
        <f t="shared" si="458"/>
        <v>302</v>
      </c>
      <c r="CP380" s="31">
        <f t="shared" si="459"/>
        <v>182</v>
      </c>
      <c r="CQ380" s="31">
        <f t="shared" si="460"/>
        <v>16</v>
      </c>
      <c r="CR380" s="32">
        <v>18</v>
      </c>
      <c r="CS380" s="32">
        <v>56</v>
      </c>
      <c r="CT380" s="32">
        <v>87</v>
      </c>
      <c r="CU380" s="88">
        <f t="shared" si="444"/>
        <v>664</v>
      </c>
      <c r="CV380" s="32">
        <v>200</v>
      </c>
      <c r="CW380" s="32">
        <v>281</v>
      </c>
      <c r="CX380" s="32">
        <v>168</v>
      </c>
      <c r="CY380" s="32">
        <v>15</v>
      </c>
      <c r="CZ380" s="32">
        <v>2</v>
      </c>
      <c r="DA380" s="32">
        <v>5</v>
      </c>
      <c r="DB380" s="32">
        <v>2</v>
      </c>
      <c r="DC380" s="88">
        <f t="shared" si="461"/>
        <v>46</v>
      </c>
      <c r="DD380" s="32">
        <v>10</v>
      </c>
      <c r="DE380" s="32">
        <v>21</v>
      </c>
      <c r="DF380" s="32">
        <v>14</v>
      </c>
      <c r="DG380" s="32">
        <v>1</v>
      </c>
      <c r="DH380" s="32">
        <v>11</v>
      </c>
      <c r="DI380" s="32">
        <v>120</v>
      </c>
      <c r="DJ380" s="32">
        <v>75</v>
      </c>
      <c r="DK380" s="88">
        <f t="shared" si="462"/>
        <v>2330</v>
      </c>
      <c r="DL380" s="32">
        <v>304</v>
      </c>
      <c r="DM380" s="32">
        <v>844</v>
      </c>
      <c r="DN380" s="32">
        <v>1108</v>
      </c>
      <c r="DO380" s="32">
        <v>74</v>
      </c>
      <c r="DP380" s="32">
        <v>45</v>
      </c>
      <c r="DQ380" s="32">
        <v>154</v>
      </c>
      <c r="DR380" s="32">
        <v>90</v>
      </c>
      <c r="DS380" s="88">
        <f t="shared" si="463"/>
        <v>3126</v>
      </c>
      <c r="DT380" s="32">
        <v>16</v>
      </c>
      <c r="DU380" s="32">
        <v>611</v>
      </c>
      <c r="DV380" s="32">
        <v>2316</v>
      </c>
      <c r="DW380" s="32">
        <v>183</v>
      </c>
      <c r="DX380" s="32">
        <v>4</v>
      </c>
      <c r="DY380" s="32">
        <v>16</v>
      </c>
      <c r="DZ380" s="32">
        <v>13</v>
      </c>
      <c r="EA380" s="88">
        <f t="shared" si="464"/>
        <v>302</v>
      </c>
      <c r="EB380" s="32">
        <v>35</v>
      </c>
      <c r="EC380" s="32">
        <v>117</v>
      </c>
      <c r="ED380" s="32">
        <v>145</v>
      </c>
      <c r="EE380" s="32">
        <v>5</v>
      </c>
      <c r="EF380" s="32">
        <v>10</v>
      </c>
      <c r="EG380" s="32">
        <v>36</v>
      </c>
      <c r="EH380" s="32">
        <v>54</v>
      </c>
      <c r="EI380" s="88">
        <f t="shared" si="465"/>
        <v>456</v>
      </c>
      <c r="EJ380" s="32">
        <v>112</v>
      </c>
      <c r="EK380" s="32">
        <v>193</v>
      </c>
      <c r="EL380" s="32">
        <v>139</v>
      </c>
      <c r="EM380" s="32">
        <v>12</v>
      </c>
      <c r="EN380" s="32">
        <v>1</v>
      </c>
      <c r="EO380" s="32">
        <v>3</v>
      </c>
      <c r="EP380" s="32">
        <v>5</v>
      </c>
      <c r="EQ380" s="88">
        <f t="shared" si="466"/>
        <v>56</v>
      </c>
      <c r="ER380" s="32">
        <v>14</v>
      </c>
      <c r="ES380" s="32">
        <v>26</v>
      </c>
      <c r="ET380" s="32">
        <v>16</v>
      </c>
      <c r="EU380" s="32">
        <v>0</v>
      </c>
      <c r="EV380" s="32">
        <v>8</v>
      </c>
      <c r="EW380" s="32">
        <v>20</v>
      </c>
      <c r="EX380" s="32">
        <v>17</v>
      </c>
      <c r="EY380" s="88">
        <f t="shared" si="467"/>
        <v>288</v>
      </c>
      <c r="EZ380" s="32">
        <v>1</v>
      </c>
      <c r="FA380" s="32">
        <v>173</v>
      </c>
      <c r="FB380" s="32">
        <v>105</v>
      </c>
      <c r="FC380" s="32">
        <v>9</v>
      </c>
      <c r="FD380" s="32">
        <v>2</v>
      </c>
      <c r="FE380" s="32">
        <v>13</v>
      </c>
      <c r="FF380" s="32">
        <v>19</v>
      </c>
      <c r="FG380" s="88">
        <f t="shared" si="468"/>
        <v>208</v>
      </c>
      <c r="FH380" s="32">
        <v>69</v>
      </c>
      <c r="FI380" s="32">
        <v>81</v>
      </c>
      <c r="FJ380" s="32">
        <v>55</v>
      </c>
      <c r="FK380" s="32">
        <v>3</v>
      </c>
      <c r="FO380" s="88">
        <f t="shared" si="469"/>
        <v>0</v>
      </c>
      <c r="FW380" s="110">
        <f t="shared" si="470"/>
        <v>0</v>
      </c>
      <c r="GB380" s="110">
        <f t="shared" si="471"/>
        <v>10</v>
      </c>
      <c r="GC380" s="110">
        <f t="shared" si="472"/>
        <v>33</v>
      </c>
      <c r="GD380" s="110">
        <f t="shared" si="473"/>
        <v>36</v>
      </c>
      <c r="GE380" s="110">
        <f t="shared" si="474"/>
        <v>496</v>
      </c>
      <c r="GF380" s="110">
        <f t="shared" si="475"/>
        <v>70</v>
      </c>
      <c r="GG380" s="110">
        <f t="shared" si="476"/>
        <v>254</v>
      </c>
      <c r="GH380" s="110">
        <f t="shared" si="477"/>
        <v>160</v>
      </c>
      <c r="GI380" s="110">
        <f t="shared" si="478"/>
        <v>12</v>
      </c>
      <c r="GJ380" s="114">
        <f t="shared" si="442"/>
        <v>0.19148380939599305</v>
      </c>
      <c r="GK380" s="90">
        <f t="shared" si="443"/>
        <v>0.18207681365576103</v>
      </c>
      <c r="GL380" s="92" t="s">
        <v>1486</v>
      </c>
      <c r="GM380" s="92" t="s">
        <v>2111</v>
      </c>
      <c r="GN380" s="92" t="s">
        <v>2112</v>
      </c>
      <c r="GO380" s="92" t="s">
        <v>1405</v>
      </c>
      <c r="GP380" s="2" t="s">
        <v>1570</v>
      </c>
      <c r="GQ380" s="2" t="s">
        <v>1983</v>
      </c>
      <c r="GR380" s="115">
        <v>5202</v>
      </c>
      <c r="GS380" s="31">
        <f t="shared" si="479"/>
        <v>60</v>
      </c>
      <c r="GT380" s="31">
        <f t="shared" si="480"/>
        <v>178</v>
      </c>
      <c r="GU380" s="31">
        <f t="shared" si="481"/>
        <v>290</v>
      </c>
      <c r="GV380" s="31">
        <f t="shared" si="482"/>
        <v>5758</v>
      </c>
      <c r="GW380" s="31">
        <f t="shared" si="483"/>
        <v>3831</v>
      </c>
      <c r="GX380" s="31">
        <f t="shared" si="484"/>
        <v>5403</v>
      </c>
    </row>
    <row r="381" spans="1:206" ht="15.75" hidden="1" customHeight="1" x14ac:dyDescent="0.25">
      <c r="A381" s="22" t="s">
        <v>1110</v>
      </c>
      <c r="B381" s="2" t="s">
        <v>353</v>
      </c>
      <c r="C381" s="116" t="s">
        <v>364</v>
      </c>
      <c r="D381" s="35" t="s">
        <v>353</v>
      </c>
      <c r="E381" s="117">
        <v>5</v>
      </c>
      <c r="F381" s="117">
        <v>21</v>
      </c>
      <c r="G381" s="117">
        <v>30</v>
      </c>
      <c r="H381" s="117">
        <v>56</v>
      </c>
      <c r="I381" s="95">
        <v>5</v>
      </c>
      <c r="J381" s="118">
        <v>13</v>
      </c>
      <c r="K381" s="118">
        <v>19</v>
      </c>
      <c r="L381" s="118">
        <v>28</v>
      </c>
      <c r="M381" s="118">
        <v>60</v>
      </c>
      <c r="N381" s="119">
        <v>9</v>
      </c>
      <c r="O381" s="119">
        <v>1</v>
      </c>
      <c r="P381" s="120">
        <v>43</v>
      </c>
      <c r="Q381" s="120">
        <v>56</v>
      </c>
      <c r="R381" s="120">
        <v>42</v>
      </c>
      <c r="S381" s="70">
        <f t="shared" si="425"/>
        <v>0.30232558139534882</v>
      </c>
      <c r="T381" s="70">
        <f t="shared" si="426"/>
        <v>0.3392857142857143</v>
      </c>
      <c r="U381" s="70">
        <f t="shared" si="427"/>
        <v>0.36170212765957449</v>
      </c>
      <c r="V381" s="70">
        <f t="shared" si="428"/>
        <v>0.38775510204081631</v>
      </c>
      <c r="W381" s="70">
        <f t="shared" si="429"/>
        <v>0.45238095238095238</v>
      </c>
      <c r="X381" s="121">
        <v>55</v>
      </c>
      <c r="Y381" s="121">
        <v>43</v>
      </c>
      <c r="Z381" s="121">
        <v>56</v>
      </c>
      <c r="AA381" s="121">
        <v>42</v>
      </c>
      <c r="AB381" s="121">
        <v>19</v>
      </c>
      <c r="AC381" s="121">
        <v>10</v>
      </c>
      <c r="AD381" s="17">
        <v>3</v>
      </c>
      <c r="AE381" s="17">
        <v>5</v>
      </c>
      <c r="AF381" s="100">
        <v>5</v>
      </c>
      <c r="AG381" s="101">
        <v>10</v>
      </c>
      <c r="AH381" s="101">
        <v>23</v>
      </c>
      <c r="AI381" s="101">
        <v>28</v>
      </c>
      <c r="AJ381" s="101">
        <v>1</v>
      </c>
      <c r="AK381" s="101">
        <f t="shared" si="430"/>
        <v>62</v>
      </c>
      <c r="AL381" s="101">
        <f t="shared" si="431"/>
        <v>6</v>
      </c>
      <c r="AM381" s="101">
        <v>7</v>
      </c>
      <c r="AN381" s="102">
        <v>1</v>
      </c>
      <c r="AO381" s="103">
        <v>4</v>
      </c>
      <c r="AP381" s="74">
        <f t="shared" si="432"/>
        <v>0.23255813953488372</v>
      </c>
      <c r="AQ381" s="74">
        <f t="shared" si="433"/>
        <v>0.4107142857142857</v>
      </c>
      <c r="AR381" s="104">
        <f t="shared" si="434"/>
        <v>0.39007092198581561</v>
      </c>
      <c r="AS381" s="104">
        <f t="shared" si="435"/>
        <v>0.45918367346938777</v>
      </c>
      <c r="AT381" s="104">
        <f t="shared" si="436"/>
        <v>0.52380952380952384</v>
      </c>
      <c r="AU381" s="105">
        <v>45</v>
      </c>
      <c r="AV381" s="105">
        <v>55</v>
      </c>
      <c r="AW381" s="105">
        <v>49</v>
      </c>
      <c r="AX381" s="100">
        <v>5</v>
      </c>
      <c r="AY381" s="106">
        <v>48</v>
      </c>
      <c r="AZ381" s="106">
        <v>3</v>
      </c>
      <c r="BA381" s="106">
        <v>23</v>
      </c>
      <c r="BB381" s="106">
        <v>22</v>
      </c>
      <c r="BC381" s="106">
        <v>0</v>
      </c>
      <c r="BD381" s="107">
        <v>5</v>
      </c>
      <c r="BE381" s="122"/>
      <c r="BF381" s="82">
        <f t="shared" si="437"/>
        <v>6.1224489795918366E-2</v>
      </c>
      <c r="BG381" s="82">
        <f t="shared" si="438"/>
        <v>0.41818181818181815</v>
      </c>
      <c r="BH381" s="83">
        <f t="shared" si="439"/>
        <v>0.28859060402684567</v>
      </c>
      <c r="BI381" s="83">
        <f t="shared" si="440"/>
        <v>0.4</v>
      </c>
      <c r="BJ381" s="83">
        <f t="shared" si="441"/>
        <v>0.37777777777777777</v>
      </c>
      <c r="BK381" s="2">
        <v>42</v>
      </c>
      <c r="BL381" s="2">
        <v>58</v>
      </c>
      <c r="BM381" s="2">
        <v>50</v>
      </c>
      <c r="BN381" s="2">
        <v>34</v>
      </c>
      <c r="BO381" s="2">
        <v>13</v>
      </c>
      <c r="BP381" s="2">
        <v>12</v>
      </c>
      <c r="BQ381" s="109">
        <v>3</v>
      </c>
      <c r="BR381" s="109">
        <v>5</v>
      </c>
      <c r="BS381" s="110">
        <v>5</v>
      </c>
      <c r="BT381" s="109">
        <v>9</v>
      </c>
      <c r="BU381" s="109">
        <v>20</v>
      </c>
      <c r="BV381" s="109">
        <v>32</v>
      </c>
      <c r="BW381" s="109">
        <v>0</v>
      </c>
      <c r="BX381" s="84">
        <f t="shared" si="445"/>
        <v>61</v>
      </c>
      <c r="BY381" s="111">
        <v>3</v>
      </c>
      <c r="BZ381" s="109">
        <v>2</v>
      </c>
      <c r="CA381" s="109">
        <v>0</v>
      </c>
      <c r="CB381" s="2">
        <v>6</v>
      </c>
      <c r="CC381" s="112">
        <f t="shared" si="446"/>
        <v>0.21428571428571427</v>
      </c>
      <c r="CD381" s="112">
        <f t="shared" si="447"/>
        <v>0.34482758620689657</v>
      </c>
      <c r="CE381" s="112">
        <f t="shared" si="448"/>
        <v>0.39333333333333331</v>
      </c>
      <c r="CF381" s="112">
        <f t="shared" si="449"/>
        <v>0.46296296296296297</v>
      </c>
      <c r="CG381" s="112">
        <f t="shared" si="450"/>
        <v>0.6</v>
      </c>
      <c r="CH381" s="87">
        <f t="shared" si="451"/>
        <v>20</v>
      </c>
      <c r="CI381" s="31">
        <f t="shared" si="452"/>
        <v>25</v>
      </c>
      <c r="CJ381" s="31">
        <f t="shared" si="453"/>
        <v>0</v>
      </c>
      <c r="CK381" s="31">
        <f t="shared" si="454"/>
        <v>0</v>
      </c>
      <c r="CL381" s="31">
        <f t="shared" si="455"/>
        <v>0</v>
      </c>
      <c r="CM381" s="113">
        <f t="shared" si="456"/>
        <v>0</v>
      </c>
      <c r="CN381" s="31">
        <f t="shared" si="457"/>
        <v>0</v>
      </c>
      <c r="CO381" s="31">
        <f t="shared" si="458"/>
        <v>0</v>
      </c>
      <c r="CP381" s="31">
        <f t="shared" si="459"/>
        <v>0</v>
      </c>
      <c r="CQ381" s="31">
        <f t="shared" si="460"/>
        <v>0</v>
      </c>
      <c r="CU381" s="88">
        <f t="shared" si="444"/>
        <v>0</v>
      </c>
      <c r="DC381" s="88">
        <f t="shared" si="461"/>
        <v>0</v>
      </c>
      <c r="DH381" s="32">
        <v>1</v>
      </c>
      <c r="DI381" s="32">
        <v>3</v>
      </c>
      <c r="DJ381" s="32">
        <v>3</v>
      </c>
      <c r="DK381" s="88">
        <f t="shared" si="462"/>
        <v>44</v>
      </c>
      <c r="DL381" s="32">
        <v>7</v>
      </c>
      <c r="DM381" s="32">
        <v>15</v>
      </c>
      <c r="DN381" s="32">
        <v>22</v>
      </c>
      <c r="DO381" s="32">
        <v>0</v>
      </c>
      <c r="DP381" s="32">
        <v>2</v>
      </c>
      <c r="DQ381" s="32">
        <v>2</v>
      </c>
      <c r="DR381" s="32">
        <v>2</v>
      </c>
      <c r="DS381" s="88">
        <f t="shared" si="463"/>
        <v>17</v>
      </c>
      <c r="DT381" s="32">
        <v>2</v>
      </c>
      <c r="DU381" s="32">
        <v>5</v>
      </c>
      <c r="DV381" s="32">
        <v>10</v>
      </c>
      <c r="DW381" s="32">
        <v>0</v>
      </c>
      <c r="EA381" s="88">
        <f t="shared" si="464"/>
        <v>0</v>
      </c>
      <c r="EI381" s="88">
        <f t="shared" si="465"/>
        <v>0</v>
      </c>
      <c r="EQ381" s="88">
        <f t="shared" si="466"/>
        <v>0</v>
      </c>
      <c r="EY381" s="88">
        <f t="shared" si="467"/>
        <v>0</v>
      </c>
      <c r="FG381" s="88">
        <f t="shared" si="468"/>
        <v>0</v>
      </c>
      <c r="FO381" s="88">
        <f t="shared" si="469"/>
        <v>0</v>
      </c>
      <c r="FW381" s="110">
        <f t="shared" si="470"/>
        <v>0</v>
      </c>
      <c r="GB381" s="110">
        <f t="shared" si="471"/>
        <v>0</v>
      </c>
      <c r="GC381" s="110">
        <f t="shared" si="472"/>
        <v>0</v>
      </c>
      <c r="GD381" s="110">
        <f t="shared" si="473"/>
        <v>0</v>
      </c>
      <c r="GE381" s="110">
        <f t="shared" si="474"/>
        <v>0</v>
      </c>
      <c r="GF381" s="110">
        <f t="shared" si="475"/>
        <v>0</v>
      </c>
      <c r="GG381" s="110">
        <f t="shared" si="476"/>
        <v>0</v>
      </c>
      <c r="GH381" s="110">
        <f t="shared" si="477"/>
        <v>0</v>
      </c>
      <c r="GI381" s="110">
        <f t="shared" si="478"/>
        <v>0</v>
      </c>
      <c r="GJ381" s="114">
        <f t="shared" si="442"/>
        <v>0.32631578947368417</v>
      </c>
      <c r="GK381" s="90">
        <f t="shared" si="443"/>
        <v>0.27083333333333331</v>
      </c>
      <c r="GL381" s="92" t="s">
        <v>1700</v>
      </c>
      <c r="GM381" s="92" t="s">
        <v>1814</v>
      </c>
      <c r="GN381" s="2" t="s">
        <v>1762</v>
      </c>
      <c r="GO381" s="92" t="s">
        <v>1815</v>
      </c>
      <c r="GP381" s="92" t="s">
        <v>1816</v>
      </c>
      <c r="GQ381" s="2" t="s">
        <v>1817</v>
      </c>
      <c r="GR381" s="115">
        <v>57</v>
      </c>
      <c r="GS381" s="31">
        <f t="shared" si="479"/>
        <v>3</v>
      </c>
      <c r="GT381" s="31">
        <f t="shared" si="480"/>
        <v>5</v>
      </c>
      <c r="GU381" s="31">
        <f t="shared" si="481"/>
        <v>5</v>
      </c>
      <c r="GV381" s="31">
        <f t="shared" si="482"/>
        <v>61</v>
      </c>
      <c r="GW381" s="31">
        <f t="shared" si="483"/>
        <v>32</v>
      </c>
      <c r="GX381" s="31">
        <f t="shared" si="484"/>
        <v>52</v>
      </c>
    </row>
    <row r="382" spans="1:206" ht="15.75" hidden="1" customHeight="1" x14ac:dyDescent="0.25">
      <c r="A382" s="22" t="s">
        <v>1110</v>
      </c>
      <c r="B382" s="2" t="s">
        <v>353</v>
      </c>
      <c r="C382" s="116" t="s">
        <v>365</v>
      </c>
      <c r="D382" s="35" t="s">
        <v>353</v>
      </c>
      <c r="E382" s="117">
        <v>4</v>
      </c>
      <c r="F382" s="117">
        <v>55</v>
      </c>
      <c r="G382" s="117">
        <v>84</v>
      </c>
      <c r="H382" s="117">
        <v>143</v>
      </c>
      <c r="I382" s="95">
        <v>11</v>
      </c>
      <c r="J382" s="118">
        <v>39</v>
      </c>
      <c r="K382" s="118">
        <v>53</v>
      </c>
      <c r="L382" s="118">
        <v>86</v>
      </c>
      <c r="M382" s="118">
        <v>178</v>
      </c>
      <c r="N382" s="119">
        <v>21</v>
      </c>
      <c r="O382" s="119">
        <v>13</v>
      </c>
      <c r="P382" s="120">
        <v>88</v>
      </c>
      <c r="Q382" s="120">
        <v>142</v>
      </c>
      <c r="R382" s="120">
        <v>97</v>
      </c>
      <c r="S382" s="70">
        <f t="shared" ref="S382:S445" si="485">J382/P382</f>
        <v>0.44318181818181818</v>
      </c>
      <c r="T382" s="70">
        <f t="shared" ref="T382:T445" si="486">K382/Q382</f>
        <v>0.37323943661971831</v>
      </c>
      <c r="U382" s="70">
        <f t="shared" ref="U382:U445" si="487">((J382+K382+L382)-N382)/(P382+Q382+R382)</f>
        <v>0.4801223241590214</v>
      </c>
      <c r="V382" s="70">
        <f t="shared" ref="V382:V445" si="488">((K382+L382)-N382)/(Q382+R382)</f>
        <v>0.49372384937238495</v>
      </c>
      <c r="W382" s="70">
        <f t="shared" ref="W382:W445" si="489">(L382-N382)/R382</f>
        <v>0.67010309278350511</v>
      </c>
      <c r="X382" s="121">
        <v>133</v>
      </c>
      <c r="Y382" s="121">
        <v>88</v>
      </c>
      <c r="Z382" s="121">
        <v>142</v>
      </c>
      <c r="AA382" s="121">
        <v>97</v>
      </c>
      <c r="AB382" s="121">
        <v>32</v>
      </c>
      <c r="AC382" s="121">
        <v>24</v>
      </c>
      <c r="AD382" s="17">
        <v>5</v>
      </c>
      <c r="AE382" s="17">
        <v>11</v>
      </c>
      <c r="AF382" s="100">
        <v>11</v>
      </c>
      <c r="AG382" s="101">
        <v>25</v>
      </c>
      <c r="AH382" s="101">
        <v>78</v>
      </c>
      <c r="AI382" s="101">
        <v>91</v>
      </c>
      <c r="AJ382" s="101">
        <v>0</v>
      </c>
      <c r="AK382" s="101">
        <f t="shared" ref="AK382:AK445" si="490">AG382+AH382+AI382+AJ382</f>
        <v>194</v>
      </c>
      <c r="AL382" s="101">
        <f t="shared" ref="AL382:AL445" si="491">AM382-AJ382</f>
        <v>22</v>
      </c>
      <c r="AM382" s="101">
        <v>22</v>
      </c>
      <c r="AN382" s="102">
        <v>7</v>
      </c>
      <c r="AO382" s="103">
        <v>7</v>
      </c>
      <c r="AP382" s="74">
        <f t="shared" ref="AP382:AP445" si="492">AG382/Y382</f>
        <v>0.28409090909090912</v>
      </c>
      <c r="AQ382" s="74">
        <f t="shared" ref="AQ382:AQ445" si="493">AH382/Z382</f>
        <v>0.54929577464788737</v>
      </c>
      <c r="AR382" s="104">
        <f t="shared" ref="AR382:AR445" si="494">((AG382+AH382+AI382)-AL382)/(Y382+Z382+AA382)</f>
        <v>0.52599388379204892</v>
      </c>
      <c r="AS382" s="104">
        <f t="shared" ref="AS382:AS445" si="495">((AH382+AI382)-AL382)/(Z382+AA382)</f>
        <v>0.61506276150627615</v>
      </c>
      <c r="AT382" s="104">
        <f t="shared" ref="AT382:AT445" si="496">(AI382-AL382)/AA382</f>
        <v>0.71134020618556704</v>
      </c>
      <c r="AU382" s="105">
        <v>75</v>
      </c>
      <c r="AV382" s="105">
        <v>97</v>
      </c>
      <c r="AW382" s="105">
        <v>95</v>
      </c>
      <c r="AX382" s="100">
        <v>11</v>
      </c>
      <c r="AY382" s="106">
        <v>184</v>
      </c>
      <c r="AZ382" s="106">
        <v>34</v>
      </c>
      <c r="BA382" s="106">
        <v>62</v>
      </c>
      <c r="BB382" s="106">
        <v>87</v>
      </c>
      <c r="BC382" s="106">
        <v>1</v>
      </c>
      <c r="BD382" s="107">
        <v>17</v>
      </c>
      <c r="BE382" s="108">
        <v>8</v>
      </c>
      <c r="BF382" s="82">
        <f t="shared" ref="BF382:BF445" si="497">AZ382/AW382</f>
        <v>0.35789473684210527</v>
      </c>
      <c r="BG382" s="82">
        <f t="shared" ref="BG382:BG445" si="498">BA382/AV382</f>
        <v>0.63917525773195871</v>
      </c>
      <c r="BH382" s="83">
        <f t="shared" ref="BH382:BH445" si="499">((AZ382+BA382+BB382)-BD382)/(AW382+AV382+AU382)</f>
        <v>0.62172284644194753</v>
      </c>
      <c r="BI382" s="83">
        <f t="shared" ref="BI382:BI445" si="500">((BA382+BB382)-BD382)/(AV382+AU382)</f>
        <v>0.76744186046511631</v>
      </c>
      <c r="BJ382" s="83">
        <f t="shared" ref="BJ382:BJ445" si="501">(BB382-BD382)/AU382</f>
        <v>0.93333333333333335</v>
      </c>
      <c r="BK382" s="2">
        <v>76</v>
      </c>
      <c r="BL382" s="2">
        <v>117</v>
      </c>
      <c r="BM382" s="2">
        <v>81</v>
      </c>
      <c r="BN382" s="2">
        <v>57</v>
      </c>
      <c r="BO382" s="2">
        <v>38</v>
      </c>
      <c r="BP382" s="2">
        <v>23</v>
      </c>
      <c r="BQ382" s="109">
        <v>5</v>
      </c>
      <c r="BR382" s="109">
        <v>11</v>
      </c>
      <c r="BS382" s="110">
        <v>10</v>
      </c>
      <c r="BT382" s="109">
        <v>30</v>
      </c>
      <c r="BU382" s="109">
        <v>93</v>
      </c>
      <c r="BV382" s="109">
        <v>74</v>
      </c>
      <c r="BW382" s="109">
        <v>3</v>
      </c>
      <c r="BX382" s="84">
        <f t="shared" si="445"/>
        <v>200</v>
      </c>
      <c r="BY382" s="111">
        <v>3</v>
      </c>
      <c r="BZ382" s="109">
        <v>9</v>
      </c>
      <c r="CA382" s="109">
        <v>3</v>
      </c>
      <c r="CB382" s="2">
        <v>7</v>
      </c>
      <c r="CC382" s="112">
        <f t="shared" si="446"/>
        <v>0.39473684210526316</v>
      </c>
      <c r="CD382" s="112">
        <f t="shared" si="447"/>
        <v>0.79487179487179482</v>
      </c>
      <c r="CE382" s="112">
        <f t="shared" si="448"/>
        <v>0.68613138686131392</v>
      </c>
      <c r="CF382" s="112">
        <f t="shared" si="449"/>
        <v>0.79797979797979801</v>
      </c>
      <c r="CG382" s="112">
        <f t="shared" si="450"/>
        <v>0.80246913580246915</v>
      </c>
      <c r="CH382" s="87">
        <f t="shared" si="451"/>
        <v>16</v>
      </c>
      <c r="CI382" s="31">
        <f t="shared" si="452"/>
        <v>38</v>
      </c>
      <c r="CJ382" s="31">
        <f t="shared" si="453"/>
        <v>0</v>
      </c>
      <c r="CK382" s="31">
        <f t="shared" si="454"/>
        <v>0</v>
      </c>
      <c r="CL382" s="31">
        <f t="shared" si="455"/>
        <v>0</v>
      </c>
      <c r="CM382" s="113">
        <f t="shared" si="456"/>
        <v>0</v>
      </c>
      <c r="CN382" s="31">
        <f t="shared" si="457"/>
        <v>0</v>
      </c>
      <c r="CO382" s="31">
        <f t="shared" si="458"/>
        <v>0</v>
      </c>
      <c r="CP382" s="31">
        <f t="shared" si="459"/>
        <v>0</v>
      </c>
      <c r="CQ382" s="31">
        <f t="shared" si="460"/>
        <v>0</v>
      </c>
      <c r="CU382" s="88">
        <f t="shared" si="444"/>
        <v>0</v>
      </c>
      <c r="DC382" s="88">
        <f t="shared" si="461"/>
        <v>0</v>
      </c>
      <c r="DH382" s="32">
        <v>2</v>
      </c>
      <c r="DI382" s="32">
        <v>8</v>
      </c>
      <c r="DJ382" s="32">
        <v>7</v>
      </c>
      <c r="DK382" s="88">
        <f t="shared" si="462"/>
        <v>168</v>
      </c>
      <c r="DL382" s="32">
        <v>26</v>
      </c>
      <c r="DM382" s="32">
        <v>74</v>
      </c>
      <c r="DN382" s="32">
        <v>65</v>
      </c>
      <c r="DO382" s="32">
        <v>3</v>
      </c>
      <c r="DP382" s="32">
        <v>3</v>
      </c>
      <c r="DQ382" s="32">
        <v>3</v>
      </c>
      <c r="DR382" s="32">
        <v>3</v>
      </c>
      <c r="DS382" s="88">
        <f t="shared" si="463"/>
        <v>32</v>
      </c>
      <c r="DT382" s="32">
        <v>4</v>
      </c>
      <c r="DU382" s="32">
        <v>19</v>
      </c>
      <c r="DV382" s="32">
        <v>9</v>
      </c>
      <c r="DW382" s="32">
        <v>0</v>
      </c>
      <c r="EA382" s="88">
        <f t="shared" si="464"/>
        <v>0</v>
      </c>
      <c r="EI382" s="88">
        <f t="shared" si="465"/>
        <v>0</v>
      </c>
      <c r="EQ382" s="88">
        <f t="shared" si="466"/>
        <v>0</v>
      </c>
      <c r="EY382" s="88">
        <f t="shared" si="467"/>
        <v>0</v>
      </c>
      <c r="FG382" s="88">
        <f t="shared" si="468"/>
        <v>0</v>
      </c>
      <c r="FO382" s="88">
        <f t="shared" si="469"/>
        <v>0</v>
      </c>
      <c r="FW382" s="110">
        <f t="shared" si="470"/>
        <v>0</v>
      </c>
      <c r="GB382" s="110">
        <f t="shared" si="471"/>
        <v>0</v>
      </c>
      <c r="GC382" s="110">
        <f t="shared" si="472"/>
        <v>0</v>
      </c>
      <c r="GD382" s="110">
        <f t="shared" si="473"/>
        <v>0</v>
      </c>
      <c r="GE382" s="110">
        <f t="shared" si="474"/>
        <v>0</v>
      </c>
      <c r="GF382" s="110">
        <f t="shared" si="475"/>
        <v>0</v>
      </c>
      <c r="GG382" s="110">
        <f t="shared" si="476"/>
        <v>0</v>
      </c>
      <c r="GH382" s="110">
        <f t="shared" si="477"/>
        <v>0</v>
      </c>
      <c r="GI382" s="110">
        <f t="shared" si="478"/>
        <v>0</v>
      </c>
      <c r="GJ382" s="114">
        <f t="shared" ref="GJ382:GJ445" si="502">(CG382-W382)/W382</f>
        <v>0.19753086419753096</v>
      </c>
      <c r="GK382" s="90">
        <f t="shared" ref="GK382:GK445" si="503">(BX382-AY382)/AY382</f>
        <v>8.6956521739130432E-2</v>
      </c>
      <c r="GL382" s="92" t="s">
        <v>1523</v>
      </c>
      <c r="GM382" s="2" t="s">
        <v>1435</v>
      </c>
      <c r="GN382" s="92" t="s">
        <v>1462</v>
      </c>
      <c r="GO382" s="92" t="s">
        <v>1484</v>
      </c>
      <c r="GP382" s="2" t="s">
        <v>1961</v>
      </c>
      <c r="GQ382" s="2" t="s">
        <v>1775</v>
      </c>
      <c r="GR382" s="115">
        <v>113</v>
      </c>
      <c r="GS382" s="31">
        <f t="shared" si="479"/>
        <v>5</v>
      </c>
      <c r="GT382" s="31">
        <f t="shared" si="480"/>
        <v>10</v>
      </c>
      <c r="GU382" s="31">
        <f t="shared" si="481"/>
        <v>11</v>
      </c>
      <c r="GV382" s="31">
        <f t="shared" si="482"/>
        <v>200</v>
      </c>
      <c r="GW382" s="31">
        <f t="shared" si="483"/>
        <v>77</v>
      </c>
      <c r="GX382" s="31">
        <f t="shared" si="484"/>
        <v>170</v>
      </c>
    </row>
    <row r="383" spans="1:206" ht="15.75" hidden="1" customHeight="1" x14ac:dyDescent="0.25">
      <c r="A383" s="22" t="s">
        <v>1110</v>
      </c>
      <c r="B383" s="2" t="s">
        <v>353</v>
      </c>
      <c r="C383" s="116" t="s">
        <v>366</v>
      </c>
      <c r="D383" s="35" t="s">
        <v>353</v>
      </c>
      <c r="E383" s="117">
        <v>11</v>
      </c>
      <c r="F383" s="117">
        <v>48</v>
      </c>
      <c r="G383" s="117">
        <v>82</v>
      </c>
      <c r="H383" s="117">
        <v>141</v>
      </c>
      <c r="I383" s="95">
        <v>8</v>
      </c>
      <c r="J383" s="118">
        <v>19</v>
      </c>
      <c r="K383" s="118">
        <v>23</v>
      </c>
      <c r="L383" s="118">
        <v>94</v>
      </c>
      <c r="M383" s="118">
        <v>136</v>
      </c>
      <c r="N383" s="119">
        <v>16</v>
      </c>
      <c r="O383" s="119">
        <v>10</v>
      </c>
      <c r="P383" s="120">
        <v>188</v>
      </c>
      <c r="Q383" s="120">
        <v>211</v>
      </c>
      <c r="R383" s="120">
        <v>153</v>
      </c>
      <c r="S383" s="70">
        <f t="shared" si="485"/>
        <v>0.10106382978723404</v>
      </c>
      <c r="T383" s="70">
        <f t="shared" si="486"/>
        <v>0.10900473933649289</v>
      </c>
      <c r="U383" s="70">
        <f t="shared" si="487"/>
        <v>0.21739130434782608</v>
      </c>
      <c r="V383" s="70">
        <f t="shared" si="488"/>
        <v>0.27747252747252749</v>
      </c>
      <c r="W383" s="70">
        <f t="shared" si="489"/>
        <v>0.50980392156862742</v>
      </c>
      <c r="X383" s="121">
        <v>217</v>
      </c>
      <c r="Y383" s="121">
        <v>188</v>
      </c>
      <c r="Z383" s="121">
        <v>211</v>
      </c>
      <c r="AA383" s="121">
        <v>153</v>
      </c>
      <c r="AB383" s="121">
        <v>53</v>
      </c>
      <c r="AC383" s="121">
        <v>44</v>
      </c>
      <c r="AD383" s="17">
        <v>3</v>
      </c>
      <c r="AE383" s="17">
        <v>8</v>
      </c>
      <c r="AF383" s="100">
        <v>8</v>
      </c>
      <c r="AG383" s="101">
        <v>18</v>
      </c>
      <c r="AH383" s="101">
        <v>44</v>
      </c>
      <c r="AI383" s="101">
        <v>68</v>
      </c>
      <c r="AJ383" s="101">
        <v>1</v>
      </c>
      <c r="AK383" s="101">
        <f t="shared" si="490"/>
        <v>131</v>
      </c>
      <c r="AL383" s="101">
        <f t="shared" si="491"/>
        <v>12</v>
      </c>
      <c r="AM383" s="101">
        <v>13</v>
      </c>
      <c r="AN383" s="102">
        <v>7</v>
      </c>
      <c r="AO383" s="103">
        <v>24</v>
      </c>
      <c r="AP383" s="74">
        <f t="shared" si="492"/>
        <v>9.5744680851063829E-2</v>
      </c>
      <c r="AQ383" s="74">
        <f t="shared" si="493"/>
        <v>0.20853080568720378</v>
      </c>
      <c r="AR383" s="104">
        <f t="shared" si="494"/>
        <v>0.21376811594202899</v>
      </c>
      <c r="AS383" s="104">
        <f t="shared" si="495"/>
        <v>0.27472527472527475</v>
      </c>
      <c r="AT383" s="104">
        <f t="shared" si="496"/>
        <v>0.36601307189542481</v>
      </c>
      <c r="AU383" s="105">
        <v>157</v>
      </c>
      <c r="AV383" s="105">
        <v>222</v>
      </c>
      <c r="AW383" s="105">
        <v>162</v>
      </c>
      <c r="AX383" s="100">
        <v>9</v>
      </c>
      <c r="AY383" s="106">
        <v>163</v>
      </c>
      <c r="AZ383" s="106">
        <v>12</v>
      </c>
      <c r="BA383" s="106">
        <v>58</v>
      </c>
      <c r="BB383" s="106">
        <v>89</v>
      </c>
      <c r="BC383" s="106">
        <v>4</v>
      </c>
      <c r="BD383" s="107">
        <v>24</v>
      </c>
      <c r="BE383" s="108">
        <v>7</v>
      </c>
      <c r="BF383" s="82">
        <f t="shared" si="497"/>
        <v>7.407407407407407E-2</v>
      </c>
      <c r="BG383" s="82">
        <f t="shared" si="498"/>
        <v>0.26126126126126126</v>
      </c>
      <c r="BH383" s="83">
        <f t="shared" si="499"/>
        <v>0.24953789279112754</v>
      </c>
      <c r="BI383" s="83">
        <f t="shared" si="500"/>
        <v>0.32453825857519791</v>
      </c>
      <c r="BJ383" s="83">
        <f t="shared" si="501"/>
        <v>0.4140127388535032</v>
      </c>
      <c r="BK383" s="2">
        <v>161</v>
      </c>
      <c r="BL383" s="2">
        <v>227</v>
      </c>
      <c r="BM383" s="2">
        <v>160</v>
      </c>
      <c r="BN383" s="2">
        <v>115</v>
      </c>
      <c r="BO383" s="2">
        <v>46</v>
      </c>
      <c r="BP383" s="2">
        <v>44</v>
      </c>
      <c r="BQ383" s="109">
        <v>9</v>
      </c>
      <c r="BR383" s="109">
        <v>17</v>
      </c>
      <c r="BS383" s="110">
        <v>19</v>
      </c>
      <c r="BT383" s="109">
        <v>31</v>
      </c>
      <c r="BU383" s="109">
        <v>85</v>
      </c>
      <c r="BV383" s="109">
        <v>165</v>
      </c>
      <c r="BW383" s="109">
        <v>2</v>
      </c>
      <c r="BX383" s="84">
        <f t="shared" si="445"/>
        <v>283</v>
      </c>
      <c r="BY383" s="111">
        <v>9</v>
      </c>
      <c r="BZ383" s="109">
        <v>37</v>
      </c>
      <c r="CA383" s="109">
        <v>2</v>
      </c>
      <c r="CB383" s="2">
        <v>22</v>
      </c>
      <c r="CC383" s="112">
        <f t="shared" si="446"/>
        <v>0.19254658385093168</v>
      </c>
      <c r="CD383" s="112">
        <f t="shared" si="447"/>
        <v>0.37444933920704848</v>
      </c>
      <c r="CE383" s="112">
        <f t="shared" si="448"/>
        <v>0.44525547445255476</v>
      </c>
      <c r="CF383" s="112">
        <f t="shared" si="449"/>
        <v>0.55038759689922478</v>
      </c>
      <c r="CG383" s="112">
        <f t="shared" si="450"/>
        <v>0.8</v>
      </c>
      <c r="CH383" s="87">
        <f t="shared" si="451"/>
        <v>32</v>
      </c>
      <c r="CI383" s="31">
        <f t="shared" si="452"/>
        <v>19</v>
      </c>
      <c r="CJ383" s="31">
        <f t="shared" si="453"/>
        <v>2</v>
      </c>
      <c r="CK383" s="31">
        <f t="shared" si="454"/>
        <v>3</v>
      </c>
      <c r="CL383" s="31">
        <f t="shared" si="455"/>
        <v>7</v>
      </c>
      <c r="CM383" s="113">
        <f t="shared" si="456"/>
        <v>40</v>
      </c>
      <c r="CN383" s="31">
        <f t="shared" si="457"/>
        <v>8</v>
      </c>
      <c r="CO383" s="31">
        <f t="shared" si="458"/>
        <v>13</v>
      </c>
      <c r="CP383" s="31">
        <f t="shared" si="459"/>
        <v>17</v>
      </c>
      <c r="CQ383" s="31">
        <f t="shared" si="460"/>
        <v>2</v>
      </c>
      <c r="CR383" s="32">
        <v>2</v>
      </c>
      <c r="CS383" s="32">
        <v>3</v>
      </c>
      <c r="CT383" s="32">
        <v>7</v>
      </c>
      <c r="CU383" s="88">
        <f t="shared" si="444"/>
        <v>40</v>
      </c>
      <c r="CV383" s="32">
        <v>8</v>
      </c>
      <c r="CW383" s="32">
        <v>13</v>
      </c>
      <c r="CX383" s="32">
        <v>17</v>
      </c>
      <c r="CY383" s="32">
        <v>2</v>
      </c>
      <c r="DC383" s="88">
        <f t="shared" si="461"/>
        <v>0</v>
      </c>
      <c r="DH383" s="32">
        <v>1</v>
      </c>
      <c r="DI383" s="32">
        <v>8</v>
      </c>
      <c r="DJ383" s="32">
        <v>6</v>
      </c>
      <c r="DK383" s="88">
        <f t="shared" si="462"/>
        <v>162</v>
      </c>
      <c r="DL383" s="32">
        <v>22</v>
      </c>
      <c r="DM383" s="32">
        <v>49</v>
      </c>
      <c r="DN383" s="32">
        <v>90</v>
      </c>
      <c r="DO383" s="32">
        <v>1</v>
      </c>
      <c r="DP383" s="32">
        <v>6</v>
      </c>
      <c r="DQ383" s="32">
        <v>6</v>
      </c>
      <c r="DR383" s="32">
        <v>6</v>
      </c>
      <c r="DS383" s="88">
        <f t="shared" si="463"/>
        <v>83</v>
      </c>
      <c r="DT383" s="32">
        <v>1</v>
      </c>
      <c r="DU383" s="32">
        <v>23</v>
      </c>
      <c r="DV383" s="32">
        <v>58</v>
      </c>
      <c r="DW383" s="32">
        <v>1</v>
      </c>
      <c r="EA383" s="88">
        <f t="shared" si="464"/>
        <v>0</v>
      </c>
      <c r="EI383" s="88">
        <f t="shared" si="465"/>
        <v>0</v>
      </c>
      <c r="EQ383" s="88">
        <f t="shared" si="466"/>
        <v>0</v>
      </c>
      <c r="EY383" s="88">
        <f t="shared" si="467"/>
        <v>0</v>
      </c>
      <c r="FG383" s="88">
        <f t="shared" si="468"/>
        <v>0</v>
      </c>
      <c r="FO383" s="88">
        <f t="shared" si="469"/>
        <v>0</v>
      </c>
      <c r="FW383" s="110">
        <f t="shared" si="470"/>
        <v>0</v>
      </c>
      <c r="GB383" s="110">
        <f t="shared" si="471"/>
        <v>0</v>
      </c>
      <c r="GC383" s="110">
        <f t="shared" si="472"/>
        <v>0</v>
      </c>
      <c r="GD383" s="110">
        <f t="shared" si="473"/>
        <v>0</v>
      </c>
      <c r="GE383" s="110">
        <f t="shared" si="474"/>
        <v>0</v>
      </c>
      <c r="GF383" s="110">
        <f t="shared" si="475"/>
        <v>0</v>
      </c>
      <c r="GG383" s="110">
        <f t="shared" si="476"/>
        <v>0</v>
      </c>
      <c r="GH383" s="110">
        <f t="shared" si="477"/>
        <v>0</v>
      </c>
      <c r="GI383" s="110">
        <f t="shared" si="478"/>
        <v>0</v>
      </c>
      <c r="GJ383" s="114">
        <f t="shared" si="502"/>
        <v>0.56923076923076943</v>
      </c>
      <c r="GK383" s="90">
        <f t="shared" si="503"/>
        <v>0.73619631901840488</v>
      </c>
      <c r="GL383" s="2" t="s">
        <v>1415</v>
      </c>
      <c r="GM383" s="2" t="s">
        <v>1416</v>
      </c>
      <c r="GN383" s="2" t="s">
        <v>1417</v>
      </c>
      <c r="GO383" s="92" t="s">
        <v>1418</v>
      </c>
      <c r="GP383" s="92" t="s">
        <v>1419</v>
      </c>
      <c r="GQ383" s="2" t="s">
        <v>1386</v>
      </c>
      <c r="GR383" s="115">
        <v>236</v>
      </c>
      <c r="GS383" s="31">
        <f t="shared" si="479"/>
        <v>7</v>
      </c>
      <c r="GT383" s="31">
        <f t="shared" si="480"/>
        <v>12</v>
      </c>
      <c r="GU383" s="31">
        <f t="shared" si="481"/>
        <v>14</v>
      </c>
      <c r="GV383" s="31">
        <f t="shared" si="482"/>
        <v>245</v>
      </c>
      <c r="GW383" s="31">
        <f t="shared" si="483"/>
        <v>150</v>
      </c>
      <c r="GX383" s="31">
        <f t="shared" si="484"/>
        <v>222</v>
      </c>
    </row>
    <row r="384" spans="1:206" ht="15.75" hidden="1" customHeight="1" x14ac:dyDescent="0.25">
      <c r="A384" s="22" t="s">
        <v>1110</v>
      </c>
      <c r="B384" s="2" t="s">
        <v>353</v>
      </c>
      <c r="C384" s="116" t="s">
        <v>367</v>
      </c>
      <c r="D384" s="35" t="s">
        <v>353</v>
      </c>
      <c r="E384" s="117">
        <v>407</v>
      </c>
      <c r="F384" s="117">
        <v>1340</v>
      </c>
      <c r="G384" s="117">
        <v>2434</v>
      </c>
      <c r="H384" s="117">
        <v>4181</v>
      </c>
      <c r="I384" s="95">
        <v>284</v>
      </c>
      <c r="J384" s="118">
        <v>519</v>
      </c>
      <c r="K384" s="118">
        <v>1322</v>
      </c>
      <c r="L384" s="118">
        <v>2711</v>
      </c>
      <c r="M384" s="118">
        <v>4552</v>
      </c>
      <c r="N384" s="119">
        <v>688</v>
      </c>
      <c r="O384" s="119">
        <v>93</v>
      </c>
      <c r="P384" s="120">
        <v>2990</v>
      </c>
      <c r="Q384" s="120">
        <v>3704</v>
      </c>
      <c r="R384" s="120">
        <v>2821</v>
      </c>
      <c r="S384" s="70">
        <f t="shared" si="485"/>
        <v>0.17357859531772576</v>
      </c>
      <c r="T384" s="70">
        <f t="shared" si="486"/>
        <v>0.35691144708423328</v>
      </c>
      <c r="U384" s="70">
        <f t="shared" si="487"/>
        <v>0.40609563846558067</v>
      </c>
      <c r="V384" s="70">
        <f t="shared" si="488"/>
        <v>0.51264367816091949</v>
      </c>
      <c r="W384" s="70">
        <f t="shared" si="489"/>
        <v>0.71712158808933002</v>
      </c>
      <c r="X384" s="121">
        <v>3782</v>
      </c>
      <c r="Y384" s="121">
        <v>2990</v>
      </c>
      <c r="Z384" s="121">
        <v>3704</v>
      </c>
      <c r="AA384" s="121">
        <v>2821</v>
      </c>
      <c r="AB384" s="121">
        <v>981</v>
      </c>
      <c r="AC384" s="121">
        <v>865</v>
      </c>
      <c r="AD384" s="17">
        <v>77</v>
      </c>
      <c r="AE384" s="17">
        <v>191</v>
      </c>
      <c r="AF384" s="100">
        <v>264</v>
      </c>
      <c r="AG384" s="101">
        <v>421</v>
      </c>
      <c r="AH384" s="101">
        <v>1290</v>
      </c>
      <c r="AI384" s="101">
        <v>2711</v>
      </c>
      <c r="AJ384" s="101">
        <v>193</v>
      </c>
      <c r="AK384" s="101">
        <f t="shared" si="490"/>
        <v>4615</v>
      </c>
      <c r="AL384" s="101">
        <f t="shared" si="491"/>
        <v>705</v>
      </c>
      <c r="AM384" s="101">
        <v>898</v>
      </c>
      <c r="AN384" s="102">
        <v>39</v>
      </c>
      <c r="AO384" s="103">
        <v>159</v>
      </c>
      <c r="AP384" s="74">
        <f t="shared" si="492"/>
        <v>0.14080267558528428</v>
      </c>
      <c r="AQ384" s="74">
        <f t="shared" si="493"/>
        <v>0.34827213822894171</v>
      </c>
      <c r="AR384" s="104">
        <f t="shared" si="494"/>
        <v>0.39064634787178137</v>
      </c>
      <c r="AS384" s="104">
        <f t="shared" si="495"/>
        <v>0.50513409961685829</v>
      </c>
      <c r="AT384" s="104">
        <f t="shared" si="496"/>
        <v>0.71109535625664655</v>
      </c>
      <c r="AU384" s="105">
        <v>3100</v>
      </c>
      <c r="AV384" s="105">
        <v>4117</v>
      </c>
      <c r="AW384" s="105">
        <v>3208</v>
      </c>
      <c r="AX384" s="100">
        <v>299</v>
      </c>
      <c r="AY384" s="106">
        <v>5071</v>
      </c>
      <c r="AZ384" s="106">
        <v>469</v>
      </c>
      <c r="BA384" s="106">
        <v>1499</v>
      </c>
      <c r="BB384" s="106">
        <v>2909</v>
      </c>
      <c r="BC384" s="106">
        <v>194</v>
      </c>
      <c r="BD384" s="107">
        <v>733</v>
      </c>
      <c r="BE384" s="108">
        <v>79</v>
      </c>
      <c r="BF384" s="82">
        <f t="shared" si="497"/>
        <v>0.14619700748129677</v>
      </c>
      <c r="BG384" s="82">
        <f t="shared" si="498"/>
        <v>0.36410007286859364</v>
      </c>
      <c r="BH384" s="83">
        <f t="shared" si="499"/>
        <v>0.39750599520383695</v>
      </c>
      <c r="BI384" s="83">
        <f t="shared" si="500"/>
        <v>0.50921435499515033</v>
      </c>
      <c r="BJ384" s="83">
        <f t="shared" si="501"/>
        <v>0.70193548387096771</v>
      </c>
      <c r="BK384" s="2">
        <v>3342</v>
      </c>
      <c r="BL384" s="2">
        <v>4520</v>
      </c>
      <c r="BM384" s="2">
        <v>3252</v>
      </c>
      <c r="BN384" s="2">
        <v>2305</v>
      </c>
      <c r="BO384" s="2">
        <v>1022</v>
      </c>
      <c r="BP384" s="2">
        <v>978</v>
      </c>
      <c r="BQ384" s="109">
        <v>101</v>
      </c>
      <c r="BR384" s="109">
        <v>373</v>
      </c>
      <c r="BS384" s="110">
        <v>341</v>
      </c>
      <c r="BT384" s="109">
        <v>574</v>
      </c>
      <c r="BU384" s="109">
        <v>2201</v>
      </c>
      <c r="BV384" s="109">
        <v>3740</v>
      </c>
      <c r="BW384" s="109">
        <v>239</v>
      </c>
      <c r="BX384" s="84">
        <f t="shared" si="445"/>
        <v>6754</v>
      </c>
      <c r="BY384" s="111">
        <v>41</v>
      </c>
      <c r="BZ384" s="109">
        <v>848</v>
      </c>
      <c r="CA384" s="109">
        <v>238</v>
      </c>
      <c r="CB384" s="2">
        <v>174</v>
      </c>
      <c r="CC384" s="112">
        <f t="shared" si="446"/>
        <v>0.17175344105326151</v>
      </c>
      <c r="CD384" s="112">
        <f t="shared" si="447"/>
        <v>0.48694690265486723</v>
      </c>
      <c r="CE384" s="112">
        <f t="shared" si="448"/>
        <v>0.50989742666906601</v>
      </c>
      <c r="CF384" s="112">
        <f t="shared" si="449"/>
        <v>0.65530108080288219</v>
      </c>
      <c r="CG384" s="112">
        <f t="shared" si="450"/>
        <v>0.88929889298892983</v>
      </c>
      <c r="CH384" s="87">
        <f t="shared" si="451"/>
        <v>360</v>
      </c>
      <c r="CI384" s="31">
        <f t="shared" si="452"/>
        <v>360</v>
      </c>
      <c r="CJ384" s="31">
        <f t="shared" si="453"/>
        <v>24</v>
      </c>
      <c r="CK384" s="31">
        <f t="shared" si="454"/>
        <v>88</v>
      </c>
      <c r="CL384" s="31">
        <f t="shared" si="455"/>
        <v>124</v>
      </c>
      <c r="CM384" s="113">
        <f t="shared" si="456"/>
        <v>1159</v>
      </c>
      <c r="CN384" s="31">
        <f t="shared" si="457"/>
        <v>228</v>
      </c>
      <c r="CO384" s="31">
        <f t="shared" si="458"/>
        <v>360</v>
      </c>
      <c r="CP384" s="31">
        <f t="shared" si="459"/>
        <v>529</v>
      </c>
      <c r="CQ384" s="31">
        <f t="shared" si="460"/>
        <v>42</v>
      </c>
      <c r="CR384" s="32">
        <v>18</v>
      </c>
      <c r="CS384" s="32">
        <v>66</v>
      </c>
      <c r="CT384" s="32">
        <v>102</v>
      </c>
      <c r="CU384" s="88">
        <f t="shared" si="444"/>
        <v>807</v>
      </c>
      <c r="CV384" s="32">
        <v>224</v>
      </c>
      <c r="CW384" s="32">
        <v>300</v>
      </c>
      <c r="CX384" s="32">
        <v>276</v>
      </c>
      <c r="CY384" s="32">
        <v>7</v>
      </c>
      <c r="CZ384" s="32">
        <v>6</v>
      </c>
      <c r="DA384" s="32">
        <v>22</v>
      </c>
      <c r="DB384" s="32">
        <v>22</v>
      </c>
      <c r="DC384" s="88">
        <f t="shared" si="461"/>
        <v>352</v>
      </c>
      <c r="DD384" s="32">
        <v>4</v>
      </c>
      <c r="DE384" s="32">
        <v>60</v>
      </c>
      <c r="DF384" s="32">
        <v>253</v>
      </c>
      <c r="DG384" s="32">
        <v>35</v>
      </c>
      <c r="DH384" s="32">
        <v>11</v>
      </c>
      <c r="DI384" s="32">
        <v>95</v>
      </c>
      <c r="DJ384" s="32">
        <v>60</v>
      </c>
      <c r="DK384" s="88">
        <f t="shared" si="462"/>
        <v>1797</v>
      </c>
      <c r="DL384" s="32">
        <v>247</v>
      </c>
      <c r="DM384" s="32">
        <v>788</v>
      </c>
      <c r="DN384" s="32">
        <v>729</v>
      </c>
      <c r="DO384" s="32">
        <v>33</v>
      </c>
      <c r="DP384" s="32">
        <v>47</v>
      </c>
      <c r="DQ384" s="32">
        <v>139</v>
      </c>
      <c r="DR384" s="32">
        <v>87</v>
      </c>
      <c r="DS384" s="88">
        <f t="shared" si="463"/>
        <v>3171</v>
      </c>
      <c r="DT384" s="32">
        <v>0</v>
      </c>
      <c r="DU384" s="32">
        <v>688</v>
      </c>
      <c r="DV384" s="32">
        <v>2336</v>
      </c>
      <c r="DW384" s="32">
        <v>147</v>
      </c>
      <c r="DX384" s="32">
        <v>1</v>
      </c>
      <c r="DY384" s="32">
        <v>2</v>
      </c>
      <c r="DZ384" s="32">
        <v>2</v>
      </c>
      <c r="EA384" s="88">
        <f t="shared" si="464"/>
        <v>28</v>
      </c>
      <c r="EB384" s="32">
        <v>3</v>
      </c>
      <c r="EC384" s="32">
        <v>12</v>
      </c>
      <c r="ED384" s="32">
        <v>13</v>
      </c>
      <c r="EF384" s="32">
        <v>3</v>
      </c>
      <c r="EG384" s="32">
        <v>9</v>
      </c>
      <c r="EH384" s="32">
        <v>15</v>
      </c>
      <c r="EI384" s="88">
        <f t="shared" si="465"/>
        <v>93</v>
      </c>
      <c r="EJ384" s="32">
        <v>22</v>
      </c>
      <c r="EK384" s="32">
        <v>38</v>
      </c>
      <c r="EL384" s="32">
        <v>31</v>
      </c>
      <c r="EM384" s="32">
        <v>2</v>
      </c>
      <c r="EQ384" s="88">
        <f t="shared" si="466"/>
        <v>0</v>
      </c>
      <c r="EV384" s="32">
        <v>13</v>
      </c>
      <c r="EW384" s="32">
        <v>22</v>
      </c>
      <c r="EX384" s="32">
        <v>33</v>
      </c>
      <c r="EY384" s="88">
        <f t="shared" si="467"/>
        <v>365</v>
      </c>
      <c r="EZ384" s="32">
        <v>17</v>
      </c>
      <c r="FA384" s="32">
        <v>240</v>
      </c>
      <c r="FB384" s="32">
        <v>101</v>
      </c>
      <c r="FC384" s="32">
        <v>7</v>
      </c>
      <c r="FD384" s="32">
        <v>2</v>
      </c>
      <c r="FE384" s="32">
        <v>18</v>
      </c>
      <c r="FF384" s="32">
        <v>20</v>
      </c>
      <c r="FG384" s="88">
        <f t="shared" si="468"/>
        <v>133</v>
      </c>
      <c r="FH384" s="32">
        <v>57</v>
      </c>
      <c r="FI384" s="32">
        <v>75</v>
      </c>
      <c r="FJ384" s="32">
        <v>1</v>
      </c>
      <c r="FK384" s="32">
        <v>0</v>
      </c>
      <c r="FO384" s="88">
        <f t="shared" si="469"/>
        <v>0</v>
      </c>
      <c r="FW384" s="110">
        <f t="shared" si="470"/>
        <v>0</v>
      </c>
      <c r="GB384" s="110">
        <f t="shared" si="471"/>
        <v>15</v>
      </c>
      <c r="GC384" s="110">
        <f t="shared" si="472"/>
        <v>40</v>
      </c>
      <c r="GD384" s="110">
        <f t="shared" si="473"/>
        <v>53</v>
      </c>
      <c r="GE384" s="110">
        <f t="shared" si="474"/>
        <v>498</v>
      </c>
      <c r="GF384" s="110">
        <f t="shared" si="475"/>
        <v>74</v>
      </c>
      <c r="GG384" s="110">
        <f t="shared" si="476"/>
        <v>315</v>
      </c>
      <c r="GH384" s="110">
        <f t="shared" si="477"/>
        <v>102</v>
      </c>
      <c r="GI384" s="110">
        <f t="shared" si="478"/>
        <v>7</v>
      </c>
      <c r="GJ384" s="114">
        <f t="shared" si="502"/>
        <v>0.24009499610567034</v>
      </c>
      <c r="GK384" s="90">
        <f t="shared" si="503"/>
        <v>0.33188720173535791</v>
      </c>
      <c r="GL384" s="92" t="s">
        <v>1673</v>
      </c>
      <c r="GM384" s="2" t="s">
        <v>1674</v>
      </c>
      <c r="GN384" s="2" t="s">
        <v>1675</v>
      </c>
      <c r="GO384" s="2" t="s">
        <v>1676</v>
      </c>
      <c r="GP384" s="92" t="s">
        <v>1677</v>
      </c>
      <c r="GQ384" s="2" t="s">
        <v>1455</v>
      </c>
      <c r="GR384" s="115">
        <v>4437</v>
      </c>
      <c r="GS384" s="31">
        <f t="shared" si="479"/>
        <v>59</v>
      </c>
      <c r="GT384" s="31">
        <f t="shared" si="480"/>
        <v>149</v>
      </c>
      <c r="GU384" s="31">
        <f t="shared" si="481"/>
        <v>236</v>
      </c>
      <c r="GV384" s="31">
        <f t="shared" si="482"/>
        <v>4996</v>
      </c>
      <c r="GW384" s="31">
        <f t="shared" si="483"/>
        <v>3258</v>
      </c>
      <c r="GX384" s="31">
        <f t="shared" si="484"/>
        <v>4746</v>
      </c>
    </row>
    <row r="385" spans="1:206" ht="15.75" hidden="1" customHeight="1" x14ac:dyDescent="0.25">
      <c r="A385" s="22" t="s">
        <v>1116</v>
      </c>
      <c r="B385" s="2" t="s">
        <v>368</v>
      </c>
      <c r="C385" s="116" t="s">
        <v>369</v>
      </c>
      <c r="D385" s="35" t="s">
        <v>368</v>
      </c>
      <c r="E385" s="117">
        <v>54</v>
      </c>
      <c r="F385" s="117">
        <v>332</v>
      </c>
      <c r="G385" s="117">
        <v>295</v>
      </c>
      <c r="H385" s="117">
        <v>681</v>
      </c>
      <c r="I385" s="95">
        <v>39</v>
      </c>
      <c r="J385" s="118">
        <v>46</v>
      </c>
      <c r="K385" s="118">
        <v>317</v>
      </c>
      <c r="L385" s="118">
        <v>355</v>
      </c>
      <c r="M385" s="118">
        <v>718</v>
      </c>
      <c r="N385" s="119">
        <v>39</v>
      </c>
      <c r="O385" s="119">
        <v>82</v>
      </c>
      <c r="P385" s="120">
        <v>553</v>
      </c>
      <c r="Q385" s="120">
        <v>646</v>
      </c>
      <c r="R385" s="120">
        <v>473</v>
      </c>
      <c r="S385" s="70">
        <f t="shared" si="485"/>
        <v>8.3182640144665462E-2</v>
      </c>
      <c r="T385" s="70">
        <f t="shared" si="486"/>
        <v>0.49071207430340558</v>
      </c>
      <c r="U385" s="70">
        <f t="shared" si="487"/>
        <v>0.40610047846889952</v>
      </c>
      <c r="V385" s="70">
        <f t="shared" si="488"/>
        <v>0.56568364611260058</v>
      </c>
      <c r="W385" s="70">
        <f t="shared" si="489"/>
        <v>0.66807610993657507</v>
      </c>
      <c r="X385" s="121">
        <v>689</v>
      </c>
      <c r="Y385" s="121">
        <v>553</v>
      </c>
      <c r="Z385" s="121">
        <v>646</v>
      </c>
      <c r="AA385" s="121">
        <v>473</v>
      </c>
      <c r="AB385" s="121">
        <v>173</v>
      </c>
      <c r="AC385" s="121">
        <v>173</v>
      </c>
      <c r="AD385" s="17">
        <v>27</v>
      </c>
      <c r="AE385" s="17">
        <v>46</v>
      </c>
      <c r="AF385" s="100">
        <v>42</v>
      </c>
      <c r="AG385" s="101">
        <v>103</v>
      </c>
      <c r="AH385" s="101">
        <v>366</v>
      </c>
      <c r="AI385" s="101">
        <v>351</v>
      </c>
      <c r="AJ385" s="101">
        <v>3</v>
      </c>
      <c r="AK385" s="101">
        <f t="shared" si="490"/>
        <v>823</v>
      </c>
      <c r="AL385" s="101">
        <f t="shared" si="491"/>
        <v>36</v>
      </c>
      <c r="AM385" s="101">
        <v>39</v>
      </c>
      <c r="AN385" s="102">
        <v>79</v>
      </c>
      <c r="AO385" s="103">
        <v>131</v>
      </c>
      <c r="AP385" s="74">
        <f t="shared" si="492"/>
        <v>0.18625678119349007</v>
      </c>
      <c r="AQ385" s="74">
        <f t="shared" si="493"/>
        <v>0.56656346749226005</v>
      </c>
      <c r="AR385" s="104">
        <f t="shared" si="494"/>
        <v>0.46889952153110048</v>
      </c>
      <c r="AS385" s="104">
        <f t="shared" si="495"/>
        <v>0.60857908847184983</v>
      </c>
      <c r="AT385" s="104">
        <f t="shared" si="496"/>
        <v>0.66596194503171247</v>
      </c>
      <c r="AU385" s="105">
        <v>505</v>
      </c>
      <c r="AV385" s="105">
        <v>682</v>
      </c>
      <c r="AW385" s="105">
        <v>540</v>
      </c>
      <c r="AX385" s="100">
        <v>44</v>
      </c>
      <c r="AY385" s="106">
        <v>876</v>
      </c>
      <c r="AZ385" s="106">
        <v>95</v>
      </c>
      <c r="BA385" s="106">
        <v>408</v>
      </c>
      <c r="BB385" s="106">
        <v>372</v>
      </c>
      <c r="BC385" s="106">
        <v>1</v>
      </c>
      <c r="BD385" s="107">
        <v>42</v>
      </c>
      <c r="BE385" s="108">
        <v>54</v>
      </c>
      <c r="BF385" s="82">
        <f t="shared" si="497"/>
        <v>0.17592592592592593</v>
      </c>
      <c r="BG385" s="82">
        <f t="shared" si="498"/>
        <v>0.59824046920821117</v>
      </c>
      <c r="BH385" s="83">
        <f t="shared" si="499"/>
        <v>0.4823393167342212</v>
      </c>
      <c r="BI385" s="83">
        <f t="shared" si="500"/>
        <v>0.62173546756529063</v>
      </c>
      <c r="BJ385" s="83">
        <f t="shared" si="501"/>
        <v>0.65346534653465349</v>
      </c>
      <c r="BK385" s="2">
        <v>531</v>
      </c>
      <c r="BL385" s="2">
        <v>662</v>
      </c>
      <c r="BM385" s="2">
        <v>563</v>
      </c>
      <c r="BN385" s="2">
        <v>380</v>
      </c>
      <c r="BO385" s="2">
        <v>161</v>
      </c>
      <c r="BP385" s="2">
        <v>133</v>
      </c>
      <c r="BQ385" s="109">
        <v>24</v>
      </c>
      <c r="BR385" s="109">
        <v>42</v>
      </c>
      <c r="BS385" s="110">
        <v>42</v>
      </c>
      <c r="BT385" s="109">
        <v>35</v>
      </c>
      <c r="BU385" s="109">
        <v>331</v>
      </c>
      <c r="BV385" s="109">
        <v>419</v>
      </c>
      <c r="BW385" s="109">
        <v>4</v>
      </c>
      <c r="BX385" s="84">
        <f t="shared" si="445"/>
        <v>789</v>
      </c>
      <c r="BY385" s="111">
        <v>40</v>
      </c>
      <c r="BZ385" s="109">
        <v>46</v>
      </c>
      <c r="CA385" s="109">
        <v>4</v>
      </c>
      <c r="CB385" s="2">
        <v>121</v>
      </c>
      <c r="CC385" s="112">
        <f t="shared" si="446"/>
        <v>6.5913370998116755E-2</v>
      </c>
      <c r="CD385" s="112">
        <f t="shared" si="447"/>
        <v>0.5</v>
      </c>
      <c r="CE385" s="112">
        <f t="shared" si="448"/>
        <v>0.42084282460136674</v>
      </c>
      <c r="CF385" s="112">
        <f t="shared" si="449"/>
        <v>0.57469387755102042</v>
      </c>
      <c r="CG385" s="112">
        <f t="shared" si="450"/>
        <v>0.66252220248667848</v>
      </c>
      <c r="CH385" s="87">
        <f t="shared" si="451"/>
        <v>190</v>
      </c>
      <c r="CI385" s="31">
        <f t="shared" si="452"/>
        <v>184</v>
      </c>
      <c r="CJ385" s="31">
        <f t="shared" si="453"/>
        <v>0</v>
      </c>
      <c r="CK385" s="31">
        <f t="shared" si="454"/>
        <v>0</v>
      </c>
      <c r="CL385" s="31">
        <f t="shared" si="455"/>
        <v>0</v>
      </c>
      <c r="CM385" s="113">
        <f t="shared" si="456"/>
        <v>0</v>
      </c>
      <c r="CN385" s="31">
        <f t="shared" si="457"/>
        <v>0</v>
      </c>
      <c r="CO385" s="31">
        <f t="shared" si="458"/>
        <v>0</v>
      </c>
      <c r="CP385" s="31">
        <f t="shared" si="459"/>
        <v>0</v>
      </c>
      <c r="CQ385" s="31">
        <f t="shared" si="460"/>
        <v>0</v>
      </c>
      <c r="CU385" s="88">
        <f t="shared" si="444"/>
        <v>0</v>
      </c>
      <c r="DC385" s="88">
        <f t="shared" si="461"/>
        <v>0</v>
      </c>
      <c r="DH385" s="32">
        <v>1</v>
      </c>
      <c r="DI385" s="32">
        <v>7</v>
      </c>
      <c r="DJ385" s="32">
        <v>4</v>
      </c>
      <c r="DK385" s="88">
        <f t="shared" si="462"/>
        <v>134</v>
      </c>
      <c r="DL385" s="32">
        <v>18</v>
      </c>
      <c r="DM385" s="32">
        <v>77</v>
      </c>
      <c r="DN385" s="32">
        <v>39</v>
      </c>
      <c r="DO385" s="32">
        <v>0</v>
      </c>
      <c r="DP385" s="32">
        <v>23</v>
      </c>
      <c r="DQ385" s="32">
        <v>35</v>
      </c>
      <c r="DR385" s="32">
        <v>38</v>
      </c>
      <c r="DS385" s="88">
        <f t="shared" si="463"/>
        <v>655</v>
      </c>
      <c r="DT385" s="32">
        <v>17</v>
      </c>
      <c r="DU385" s="32">
        <v>254</v>
      </c>
      <c r="DV385" s="32">
        <v>380</v>
      </c>
      <c r="DW385" s="32">
        <v>4</v>
      </c>
      <c r="EA385" s="88">
        <f t="shared" si="464"/>
        <v>0</v>
      </c>
      <c r="EI385" s="88">
        <f t="shared" si="465"/>
        <v>0</v>
      </c>
      <c r="EQ385" s="88">
        <f t="shared" si="466"/>
        <v>0</v>
      </c>
      <c r="EY385" s="88">
        <f t="shared" si="467"/>
        <v>0</v>
      </c>
      <c r="FG385" s="88">
        <f t="shared" si="468"/>
        <v>0</v>
      </c>
      <c r="FO385" s="88">
        <f t="shared" si="469"/>
        <v>0</v>
      </c>
      <c r="FW385" s="110">
        <f t="shared" si="470"/>
        <v>0</v>
      </c>
      <c r="GB385" s="110">
        <f t="shared" si="471"/>
        <v>0</v>
      </c>
      <c r="GC385" s="110">
        <f t="shared" si="472"/>
        <v>0</v>
      </c>
      <c r="GD385" s="110">
        <f t="shared" si="473"/>
        <v>0</v>
      </c>
      <c r="GE385" s="110">
        <f t="shared" si="474"/>
        <v>0</v>
      </c>
      <c r="GF385" s="110">
        <f t="shared" si="475"/>
        <v>0</v>
      </c>
      <c r="GG385" s="110">
        <f t="shared" si="476"/>
        <v>0</v>
      </c>
      <c r="GH385" s="110">
        <f t="shared" si="477"/>
        <v>0</v>
      </c>
      <c r="GI385" s="110">
        <f t="shared" si="478"/>
        <v>0</v>
      </c>
      <c r="GJ385" s="114">
        <f t="shared" si="502"/>
        <v>-8.3132855183578689E-3</v>
      </c>
      <c r="GK385" s="90">
        <f t="shared" si="503"/>
        <v>-9.9315068493150679E-2</v>
      </c>
      <c r="GL385" s="2" t="s">
        <v>1834</v>
      </c>
      <c r="GM385" s="2" t="s">
        <v>2012</v>
      </c>
      <c r="GN385" s="2" t="s">
        <v>2135</v>
      </c>
      <c r="GO385" s="2" t="s">
        <v>1825</v>
      </c>
      <c r="GP385" s="92" t="s">
        <v>1949</v>
      </c>
      <c r="GQ385" s="2" t="s">
        <v>2169</v>
      </c>
      <c r="GR385" s="115">
        <v>662</v>
      </c>
      <c r="GS385" s="31">
        <f t="shared" si="479"/>
        <v>24</v>
      </c>
      <c r="GT385" s="31">
        <f t="shared" si="480"/>
        <v>42</v>
      </c>
      <c r="GU385" s="31">
        <f t="shared" si="481"/>
        <v>42</v>
      </c>
      <c r="GV385" s="31">
        <f t="shared" si="482"/>
        <v>789</v>
      </c>
      <c r="GW385" s="31">
        <f t="shared" si="483"/>
        <v>423</v>
      </c>
      <c r="GX385" s="31">
        <f t="shared" si="484"/>
        <v>754</v>
      </c>
    </row>
    <row r="386" spans="1:206" ht="15.75" hidden="1" customHeight="1" x14ac:dyDescent="0.25">
      <c r="A386" s="22" t="s">
        <v>1116</v>
      </c>
      <c r="B386" s="2" t="s">
        <v>368</v>
      </c>
      <c r="C386" s="116" t="s">
        <v>370</v>
      </c>
      <c r="D386" s="35" t="s">
        <v>368</v>
      </c>
      <c r="E386" s="117">
        <v>79</v>
      </c>
      <c r="F386" s="117">
        <v>502</v>
      </c>
      <c r="G386" s="117">
        <v>706</v>
      </c>
      <c r="H386" s="117">
        <v>1287</v>
      </c>
      <c r="I386" s="95">
        <v>61</v>
      </c>
      <c r="J386" s="118">
        <v>72</v>
      </c>
      <c r="K386" s="118">
        <v>339</v>
      </c>
      <c r="L386" s="118">
        <v>713</v>
      </c>
      <c r="M386" s="118">
        <v>1124</v>
      </c>
      <c r="N386" s="119">
        <v>155</v>
      </c>
      <c r="O386" s="119">
        <v>64</v>
      </c>
      <c r="P386" s="120">
        <v>958</v>
      </c>
      <c r="Q386" s="120">
        <v>1213</v>
      </c>
      <c r="R386" s="120">
        <v>904</v>
      </c>
      <c r="S386" s="70">
        <f t="shared" si="485"/>
        <v>7.5156576200417533E-2</v>
      </c>
      <c r="T386" s="70">
        <f t="shared" si="486"/>
        <v>0.27947238252267104</v>
      </c>
      <c r="U386" s="70">
        <f t="shared" si="487"/>
        <v>0.3151219512195122</v>
      </c>
      <c r="V386" s="70">
        <f t="shared" si="488"/>
        <v>0.42371280113367976</v>
      </c>
      <c r="W386" s="70">
        <f t="shared" si="489"/>
        <v>0.61725663716814161</v>
      </c>
      <c r="X386" s="121">
        <v>1199</v>
      </c>
      <c r="Y386" s="121">
        <v>958</v>
      </c>
      <c r="Z386" s="121">
        <v>1213</v>
      </c>
      <c r="AA386" s="121">
        <v>904</v>
      </c>
      <c r="AB386" s="121">
        <v>313</v>
      </c>
      <c r="AC386" s="121">
        <v>276</v>
      </c>
      <c r="AD386" s="17">
        <v>44</v>
      </c>
      <c r="AE386" s="17">
        <v>62</v>
      </c>
      <c r="AF386" s="100">
        <v>68</v>
      </c>
      <c r="AG386" s="101">
        <v>88</v>
      </c>
      <c r="AH386" s="101">
        <v>394</v>
      </c>
      <c r="AI386" s="101">
        <v>770</v>
      </c>
      <c r="AJ386" s="101">
        <v>25</v>
      </c>
      <c r="AK386" s="101">
        <f t="shared" si="490"/>
        <v>1277</v>
      </c>
      <c r="AL386" s="101">
        <f t="shared" si="491"/>
        <v>159</v>
      </c>
      <c r="AM386" s="101">
        <v>184</v>
      </c>
      <c r="AN386" s="102">
        <v>43</v>
      </c>
      <c r="AO386" s="103">
        <v>124</v>
      </c>
      <c r="AP386" s="74">
        <f t="shared" si="492"/>
        <v>9.1858037578288101E-2</v>
      </c>
      <c r="AQ386" s="74">
        <f t="shared" si="493"/>
        <v>0.32481450948062657</v>
      </c>
      <c r="AR386" s="104">
        <f t="shared" si="494"/>
        <v>0.35544715447154474</v>
      </c>
      <c r="AS386" s="104">
        <f t="shared" si="495"/>
        <v>0.47472838923004251</v>
      </c>
      <c r="AT386" s="104">
        <f t="shared" si="496"/>
        <v>0.67588495575221241</v>
      </c>
      <c r="AU386" s="105">
        <v>923</v>
      </c>
      <c r="AV386" s="105">
        <v>1239</v>
      </c>
      <c r="AW386" s="105">
        <v>1008</v>
      </c>
      <c r="AX386" s="100">
        <v>97</v>
      </c>
      <c r="AY386" s="106">
        <v>2153</v>
      </c>
      <c r="AZ386" s="106">
        <v>67</v>
      </c>
      <c r="BA386" s="106">
        <v>621</v>
      </c>
      <c r="BB386" s="106">
        <v>1403</v>
      </c>
      <c r="BC386" s="106">
        <v>62</v>
      </c>
      <c r="BD386" s="107">
        <v>649</v>
      </c>
      <c r="BE386" s="108">
        <v>76</v>
      </c>
      <c r="BF386" s="82">
        <f t="shared" si="497"/>
        <v>6.6468253968253968E-2</v>
      </c>
      <c r="BG386" s="82">
        <f t="shared" si="498"/>
        <v>0.50121065375302665</v>
      </c>
      <c r="BH386" s="83">
        <f t="shared" si="499"/>
        <v>0.45488958990536277</v>
      </c>
      <c r="BI386" s="83">
        <f t="shared" si="500"/>
        <v>0.63598519888991678</v>
      </c>
      <c r="BJ386" s="83">
        <f t="shared" si="501"/>
        <v>0.81690140845070425</v>
      </c>
      <c r="BK386" s="2">
        <v>924</v>
      </c>
      <c r="BL386" s="2">
        <v>1217</v>
      </c>
      <c r="BM386" s="2">
        <v>932</v>
      </c>
      <c r="BN386" s="2">
        <v>673</v>
      </c>
      <c r="BO386" s="2">
        <v>322</v>
      </c>
      <c r="BP386" s="2">
        <v>290</v>
      </c>
      <c r="BQ386" s="109">
        <v>52</v>
      </c>
      <c r="BR386" s="109">
        <v>91</v>
      </c>
      <c r="BS386" s="110">
        <v>102</v>
      </c>
      <c r="BT386" s="109">
        <v>69</v>
      </c>
      <c r="BU386" s="109">
        <v>569</v>
      </c>
      <c r="BV386" s="109">
        <v>1053</v>
      </c>
      <c r="BW386" s="109">
        <v>42</v>
      </c>
      <c r="BX386" s="84">
        <f t="shared" si="445"/>
        <v>1733</v>
      </c>
      <c r="BY386" s="111">
        <v>33</v>
      </c>
      <c r="BZ386" s="109">
        <v>147</v>
      </c>
      <c r="CA386" s="109">
        <v>34</v>
      </c>
      <c r="CB386" s="2">
        <v>129</v>
      </c>
      <c r="CC386" s="112">
        <f t="shared" si="446"/>
        <v>7.4675324675324672E-2</v>
      </c>
      <c r="CD386" s="112">
        <f t="shared" si="447"/>
        <v>0.46754313886606408</v>
      </c>
      <c r="CE386" s="112">
        <f t="shared" si="448"/>
        <v>0.50244061178001953</v>
      </c>
      <c r="CF386" s="112">
        <f t="shared" si="449"/>
        <v>0.68636575151233137</v>
      </c>
      <c r="CG386" s="112">
        <f t="shared" si="450"/>
        <v>0.97210300429184548</v>
      </c>
      <c r="CH386" s="87">
        <f t="shared" si="451"/>
        <v>26</v>
      </c>
      <c r="CI386" s="31">
        <f t="shared" si="452"/>
        <v>72</v>
      </c>
      <c r="CJ386" s="31">
        <f t="shared" si="453"/>
        <v>1</v>
      </c>
      <c r="CK386" s="31">
        <f t="shared" si="454"/>
        <v>3</v>
      </c>
      <c r="CL386" s="31">
        <f t="shared" si="455"/>
        <v>7</v>
      </c>
      <c r="CM386" s="113">
        <f t="shared" si="456"/>
        <v>56</v>
      </c>
      <c r="CN386" s="31">
        <f t="shared" si="457"/>
        <v>7</v>
      </c>
      <c r="CO386" s="31">
        <f t="shared" si="458"/>
        <v>23</v>
      </c>
      <c r="CP386" s="31">
        <f t="shared" si="459"/>
        <v>25</v>
      </c>
      <c r="CQ386" s="31">
        <f t="shared" si="460"/>
        <v>1</v>
      </c>
      <c r="CR386" s="32">
        <v>1</v>
      </c>
      <c r="CS386" s="32">
        <v>3</v>
      </c>
      <c r="CT386" s="32">
        <v>7</v>
      </c>
      <c r="CU386" s="88">
        <f t="shared" si="444"/>
        <v>56</v>
      </c>
      <c r="CV386" s="32">
        <v>7</v>
      </c>
      <c r="CW386" s="32">
        <v>23</v>
      </c>
      <c r="CX386" s="32">
        <v>25</v>
      </c>
      <c r="CY386" s="32">
        <v>1</v>
      </c>
      <c r="DC386" s="88">
        <f t="shared" si="461"/>
        <v>0</v>
      </c>
      <c r="DH386" s="32">
        <v>3</v>
      </c>
      <c r="DI386" s="32">
        <v>11</v>
      </c>
      <c r="DJ386" s="32">
        <v>16</v>
      </c>
      <c r="DK386" s="88">
        <f t="shared" si="462"/>
        <v>224</v>
      </c>
      <c r="DL386" s="32">
        <v>24</v>
      </c>
      <c r="DM386" s="32">
        <v>81</v>
      </c>
      <c r="DN386" s="32">
        <v>114</v>
      </c>
      <c r="DO386" s="32">
        <v>5</v>
      </c>
      <c r="DP386" s="32">
        <v>36</v>
      </c>
      <c r="DQ386" s="32">
        <v>64</v>
      </c>
      <c r="DR386" s="32">
        <v>56</v>
      </c>
      <c r="DS386" s="88">
        <f t="shared" si="463"/>
        <v>1321</v>
      </c>
      <c r="DT386" s="32">
        <v>32</v>
      </c>
      <c r="DU386" s="32">
        <v>379</v>
      </c>
      <c r="DV386" s="32">
        <v>883</v>
      </c>
      <c r="DW386" s="32">
        <v>27</v>
      </c>
      <c r="DX386" s="32">
        <v>1</v>
      </c>
      <c r="DY386" s="32">
        <v>1</v>
      </c>
      <c r="DZ386" s="32">
        <v>1</v>
      </c>
      <c r="EA386" s="88">
        <f t="shared" si="464"/>
        <v>10</v>
      </c>
      <c r="EB386" s="32">
        <v>6</v>
      </c>
      <c r="EC386" s="32">
        <v>3</v>
      </c>
      <c r="ED386" s="32">
        <v>1</v>
      </c>
      <c r="EI386" s="88">
        <f t="shared" si="465"/>
        <v>0</v>
      </c>
      <c r="EQ386" s="88">
        <f t="shared" si="466"/>
        <v>0</v>
      </c>
      <c r="EV386" s="32">
        <v>11</v>
      </c>
      <c r="EW386" s="32">
        <v>12</v>
      </c>
      <c r="EX386" s="32">
        <v>22</v>
      </c>
      <c r="EY386" s="88">
        <f t="shared" si="467"/>
        <v>121</v>
      </c>
      <c r="EZ386" s="32">
        <v>0</v>
      </c>
      <c r="FA386" s="32">
        <v>83</v>
      </c>
      <c r="FB386" s="32">
        <v>30</v>
      </c>
      <c r="FC386" s="32">
        <v>8</v>
      </c>
      <c r="FG386" s="88">
        <f t="shared" si="468"/>
        <v>0</v>
      </c>
      <c r="FO386" s="88">
        <f t="shared" si="469"/>
        <v>0</v>
      </c>
      <c r="FW386" s="110">
        <f t="shared" si="470"/>
        <v>0</v>
      </c>
      <c r="GB386" s="110">
        <f t="shared" si="471"/>
        <v>11</v>
      </c>
      <c r="GC386" s="110">
        <f t="shared" si="472"/>
        <v>12</v>
      </c>
      <c r="GD386" s="110">
        <f t="shared" si="473"/>
        <v>22</v>
      </c>
      <c r="GE386" s="110">
        <f t="shared" si="474"/>
        <v>121</v>
      </c>
      <c r="GF386" s="110">
        <f t="shared" si="475"/>
        <v>0</v>
      </c>
      <c r="GG386" s="110">
        <f t="shared" si="476"/>
        <v>83</v>
      </c>
      <c r="GH386" s="110">
        <f t="shared" si="477"/>
        <v>30</v>
      </c>
      <c r="GI386" s="110">
        <f t="shared" si="478"/>
        <v>8</v>
      </c>
      <c r="GJ386" s="114">
        <f t="shared" si="502"/>
        <v>0.57487655175596464</v>
      </c>
      <c r="GK386" s="90">
        <f t="shared" si="503"/>
        <v>-0.19507663725034835</v>
      </c>
      <c r="GL386" s="92" t="s">
        <v>1820</v>
      </c>
      <c r="GM386" s="2" t="s">
        <v>1507</v>
      </c>
      <c r="GN386" s="2" t="s">
        <v>1944</v>
      </c>
      <c r="GO386" s="2" t="s">
        <v>1844</v>
      </c>
      <c r="GP386" s="92" t="s">
        <v>1575</v>
      </c>
      <c r="GQ386" s="2" t="s">
        <v>2325</v>
      </c>
      <c r="GR386" s="115">
        <v>1201</v>
      </c>
      <c r="GS386" s="31">
        <f t="shared" si="479"/>
        <v>40</v>
      </c>
      <c r="GT386" s="31">
        <f t="shared" si="480"/>
        <v>73</v>
      </c>
      <c r="GU386" s="31">
        <f t="shared" si="481"/>
        <v>76</v>
      </c>
      <c r="GV386" s="31">
        <f t="shared" si="482"/>
        <v>1555</v>
      </c>
      <c r="GW386" s="31">
        <f t="shared" si="483"/>
        <v>1030</v>
      </c>
      <c r="GX386" s="31">
        <f t="shared" si="484"/>
        <v>1493</v>
      </c>
    </row>
    <row r="387" spans="1:206" ht="15.75" hidden="1" customHeight="1" x14ac:dyDescent="0.25">
      <c r="A387" s="22" t="s">
        <v>1116</v>
      </c>
      <c r="B387" s="2" t="s">
        <v>368</v>
      </c>
      <c r="C387" s="116" t="s">
        <v>371</v>
      </c>
      <c r="D387" s="35" t="s">
        <v>368</v>
      </c>
      <c r="E387" s="117">
        <v>26</v>
      </c>
      <c r="F387" s="117">
        <v>91</v>
      </c>
      <c r="G387" s="117">
        <v>65</v>
      </c>
      <c r="H387" s="117">
        <v>182</v>
      </c>
      <c r="I387" s="95">
        <v>11</v>
      </c>
      <c r="J387" s="118">
        <v>27</v>
      </c>
      <c r="K387" s="118">
        <v>77</v>
      </c>
      <c r="L387" s="118">
        <v>70</v>
      </c>
      <c r="M387" s="118">
        <v>174</v>
      </c>
      <c r="N387" s="119">
        <v>7</v>
      </c>
      <c r="O387" s="119">
        <v>20</v>
      </c>
      <c r="P387" s="120">
        <v>144</v>
      </c>
      <c r="Q387" s="120">
        <v>160</v>
      </c>
      <c r="R387" s="120">
        <v>113</v>
      </c>
      <c r="S387" s="70">
        <f t="shared" si="485"/>
        <v>0.1875</v>
      </c>
      <c r="T387" s="70">
        <f t="shared" si="486"/>
        <v>0.48125000000000001</v>
      </c>
      <c r="U387" s="70">
        <f t="shared" si="487"/>
        <v>0.40047961630695444</v>
      </c>
      <c r="V387" s="70">
        <f t="shared" si="488"/>
        <v>0.51282051282051277</v>
      </c>
      <c r="W387" s="70">
        <f t="shared" si="489"/>
        <v>0.55752212389380529</v>
      </c>
      <c r="X387" s="121">
        <v>172</v>
      </c>
      <c r="Y387" s="121">
        <v>144</v>
      </c>
      <c r="Z387" s="121">
        <v>160</v>
      </c>
      <c r="AA387" s="121">
        <v>113</v>
      </c>
      <c r="AB387" s="121">
        <v>37</v>
      </c>
      <c r="AC387" s="121">
        <v>45</v>
      </c>
      <c r="AD387" s="17">
        <v>10</v>
      </c>
      <c r="AE387" s="17">
        <v>13</v>
      </c>
      <c r="AF387" s="100">
        <v>14</v>
      </c>
      <c r="AG387" s="101">
        <v>38</v>
      </c>
      <c r="AH387" s="101">
        <v>94</v>
      </c>
      <c r="AI387" s="101">
        <v>73</v>
      </c>
      <c r="AJ387" s="101">
        <v>0</v>
      </c>
      <c r="AK387" s="101">
        <f t="shared" si="490"/>
        <v>205</v>
      </c>
      <c r="AL387" s="101">
        <f t="shared" si="491"/>
        <v>7</v>
      </c>
      <c r="AM387" s="101">
        <v>7</v>
      </c>
      <c r="AN387" s="102">
        <v>12</v>
      </c>
      <c r="AO387" s="103">
        <v>29</v>
      </c>
      <c r="AP387" s="74">
        <f t="shared" si="492"/>
        <v>0.2638888888888889</v>
      </c>
      <c r="AQ387" s="74">
        <f t="shared" si="493"/>
        <v>0.58750000000000002</v>
      </c>
      <c r="AR387" s="104">
        <f t="shared" si="494"/>
        <v>0.47482014388489208</v>
      </c>
      <c r="AS387" s="104">
        <f t="shared" si="495"/>
        <v>0.58608058608058611</v>
      </c>
      <c r="AT387" s="104">
        <f t="shared" si="496"/>
        <v>0.58407079646017701</v>
      </c>
      <c r="AU387" s="105">
        <v>125</v>
      </c>
      <c r="AV387" s="105">
        <v>169</v>
      </c>
      <c r="AW387" s="105">
        <v>141</v>
      </c>
      <c r="AX387" s="100">
        <v>18</v>
      </c>
      <c r="AY387" s="106">
        <v>454</v>
      </c>
      <c r="AZ387" s="106">
        <v>57</v>
      </c>
      <c r="BA387" s="106">
        <v>314</v>
      </c>
      <c r="BB387" s="106">
        <v>81</v>
      </c>
      <c r="BC387" s="106">
        <v>2</v>
      </c>
      <c r="BD387" s="107">
        <v>12</v>
      </c>
      <c r="BE387" s="108">
        <v>35</v>
      </c>
      <c r="BF387" s="82">
        <f t="shared" si="497"/>
        <v>0.40425531914893614</v>
      </c>
      <c r="BG387" s="82">
        <f t="shared" si="498"/>
        <v>1.8579881656804733</v>
      </c>
      <c r="BH387" s="83">
        <f t="shared" si="499"/>
        <v>1.0114942528735633</v>
      </c>
      <c r="BI387" s="83">
        <f t="shared" si="500"/>
        <v>1.3027210884353742</v>
      </c>
      <c r="BJ387" s="83">
        <f t="shared" si="501"/>
        <v>0.55200000000000005</v>
      </c>
      <c r="BK387" s="2">
        <v>153</v>
      </c>
      <c r="BL387" s="2">
        <v>179</v>
      </c>
      <c r="BM387" s="2">
        <v>143</v>
      </c>
      <c r="BN387" s="2">
        <v>92</v>
      </c>
      <c r="BO387" s="2">
        <v>35</v>
      </c>
      <c r="BP387" s="2">
        <v>41</v>
      </c>
      <c r="BQ387" s="109">
        <v>9</v>
      </c>
      <c r="BR387" s="109">
        <v>21</v>
      </c>
      <c r="BS387" s="110">
        <v>14</v>
      </c>
      <c r="BT387" s="109">
        <v>47</v>
      </c>
      <c r="BU387" s="109">
        <v>204</v>
      </c>
      <c r="BV387" s="109">
        <v>131</v>
      </c>
      <c r="BW387" s="109">
        <v>0</v>
      </c>
      <c r="BX387" s="84">
        <f t="shared" si="445"/>
        <v>382</v>
      </c>
      <c r="BY387" s="111">
        <v>11</v>
      </c>
      <c r="BZ387" s="109">
        <v>11</v>
      </c>
      <c r="CA387" s="109">
        <v>0</v>
      </c>
      <c r="CB387" s="2">
        <v>28</v>
      </c>
      <c r="CC387" s="112">
        <f t="shared" si="446"/>
        <v>0.30718954248366015</v>
      </c>
      <c r="CD387" s="112">
        <f t="shared" si="447"/>
        <v>1.1396648044692737</v>
      </c>
      <c r="CE387" s="112">
        <f t="shared" si="448"/>
        <v>0.78105263157894733</v>
      </c>
      <c r="CF387" s="112">
        <f t="shared" si="449"/>
        <v>1.0062111801242235</v>
      </c>
      <c r="CG387" s="112">
        <f t="shared" si="450"/>
        <v>0.83916083916083917</v>
      </c>
      <c r="CH387" s="87">
        <f t="shared" si="451"/>
        <v>23</v>
      </c>
      <c r="CI387" s="31">
        <f t="shared" si="452"/>
        <v>19</v>
      </c>
      <c r="CJ387" s="31">
        <f t="shared" si="453"/>
        <v>0</v>
      </c>
      <c r="CK387" s="31">
        <f t="shared" si="454"/>
        <v>0</v>
      </c>
      <c r="CL387" s="31">
        <f t="shared" si="455"/>
        <v>0</v>
      </c>
      <c r="CM387" s="113">
        <f t="shared" si="456"/>
        <v>0</v>
      </c>
      <c r="CN387" s="31">
        <f t="shared" si="457"/>
        <v>0</v>
      </c>
      <c r="CO387" s="31">
        <f t="shared" si="458"/>
        <v>0</v>
      </c>
      <c r="CP387" s="31">
        <f t="shared" si="459"/>
        <v>0</v>
      </c>
      <c r="CQ387" s="31">
        <f t="shared" si="460"/>
        <v>0</v>
      </c>
      <c r="CU387" s="88">
        <f t="shared" si="444"/>
        <v>0</v>
      </c>
      <c r="DC387" s="88">
        <f t="shared" si="461"/>
        <v>0</v>
      </c>
      <c r="DH387" s="32">
        <v>1</v>
      </c>
      <c r="DI387" s="32">
        <v>13</v>
      </c>
      <c r="DJ387" s="32">
        <v>4</v>
      </c>
      <c r="DK387" s="88">
        <f t="shared" si="462"/>
        <v>271</v>
      </c>
      <c r="DL387" s="32">
        <v>37</v>
      </c>
      <c r="DM387" s="32">
        <v>150</v>
      </c>
      <c r="DN387" s="32">
        <v>84</v>
      </c>
      <c r="DO387" s="32">
        <v>0</v>
      </c>
      <c r="DP387" s="32">
        <v>8</v>
      </c>
      <c r="DQ387" s="32">
        <v>8</v>
      </c>
      <c r="DR387" s="32">
        <v>10</v>
      </c>
      <c r="DS387" s="88">
        <f t="shared" si="463"/>
        <v>111</v>
      </c>
      <c r="DT387" s="32">
        <v>10</v>
      </c>
      <c r="DU387" s="32">
        <v>54</v>
      </c>
      <c r="DV387" s="32">
        <v>47</v>
      </c>
      <c r="DW387" s="32">
        <v>0</v>
      </c>
      <c r="EA387" s="88">
        <f t="shared" si="464"/>
        <v>0</v>
      </c>
      <c r="EI387" s="88">
        <f t="shared" si="465"/>
        <v>0</v>
      </c>
      <c r="EQ387" s="88">
        <f t="shared" si="466"/>
        <v>0</v>
      </c>
      <c r="EY387" s="88">
        <f t="shared" si="467"/>
        <v>0</v>
      </c>
      <c r="FG387" s="88">
        <f t="shared" si="468"/>
        <v>0</v>
      </c>
      <c r="FO387" s="88">
        <f t="shared" si="469"/>
        <v>0</v>
      </c>
      <c r="FW387" s="110">
        <f t="shared" si="470"/>
        <v>0</v>
      </c>
      <c r="GB387" s="110">
        <f t="shared" si="471"/>
        <v>0</v>
      </c>
      <c r="GC387" s="110">
        <f t="shared" si="472"/>
        <v>0</v>
      </c>
      <c r="GD387" s="110">
        <f t="shared" si="473"/>
        <v>0</v>
      </c>
      <c r="GE387" s="110">
        <f t="shared" si="474"/>
        <v>0</v>
      </c>
      <c r="GF387" s="110">
        <f t="shared" si="475"/>
        <v>0</v>
      </c>
      <c r="GG387" s="110">
        <f t="shared" si="476"/>
        <v>0</v>
      </c>
      <c r="GH387" s="110">
        <f t="shared" si="477"/>
        <v>0</v>
      </c>
      <c r="GI387" s="110">
        <f t="shared" si="478"/>
        <v>0</v>
      </c>
      <c r="GJ387" s="114">
        <f t="shared" si="502"/>
        <v>0.50516150516150526</v>
      </c>
      <c r="GK387" s="90">
        <f t="shared" si="503"/>
        <v>-0.15859030837004406</v>
      </c>
      <c r="GL387" s="92" t="s">
        <v>1466</v>
      </c>
      <c r="GM387" s="92" t="s">
        <v>1375</v>
      </c>
      <c r="GN387" s="2" t="s">
        <v>1403</v>
      </c>
      <c r="GO387" s="92" t="s">
        <v>1375</v>
      </c>
      <c r="GP387" s="2" t="s">
        <v>1576</v>
      </c>
      <c r="GQ387" s="2" t="s">
        <v>2324</v>
      </c>
      <c r="GR387" s="115">
        <v>179</v>
      </c>
      <c r="GS387" s="31">
        <f t="shared" si="479"/>
        <v>9</v>
      </c>
      <c r="GT387" s="31">
        <f t="shared" si="480"/>
        <v>14</v>
      </c>
      <c r="GU387" s="31">
        <f t="shared" si="481"/>
        <v>21</v>
      </c>
      <c r="GV387" s="31">
        <f t="shared" si="482"/>
        <v>382</v>
      </c>
      <c r="GW387" s="31">
        <f t="shared" si="483"/>
        <v>131</v>
      </c>
      <c r="GX387" s="31">
        <f t="shared" si="484"/>
        <v>335</v>
      </c>
    </row>
    <row r="388" spans="1:206" ht="15.75" hidden="1" customHeight="1" x14ac:dyDescent="0.25">
      <c r="A388" s="22" t="s">
        <v>1116</v>
      </c>
      <c r="B388" s="2" t="s">
        <v>368</v>
      </c>
      <c r="C388" s="116" t="s">
        <v>372</v>
      </c>
      <c r="D388" s="35" t="s">
        <v>368</v>
      </c>
      <c r="E388" s="117">
        <v>118</v>
      </c>
      <c r="F388" s="117">
        <v>1220</v>
      </c>
      <c r="G388" s="117">
        <v>1372</v>
      </c>
      <c r="H388" s="117">
        <v>2710</v>
      </c>
      <c r="I388" s="95">
        <v>171</v>
      </c>
      <c r="J388" s="118">
        <v>223</v>
      </c>
      <c r="K388" s="118">
        <v>1321</v>
      </c>
      <c r="L388" s="118">
        <v>1616</v>
      </c>
      <c r="M388" s="118">
        <v>3160</v>
      </c>
      <c r="N388" s="119">
        <v>251</v>
      </c>
      <c r="O388" s="119">
        <v>278</v>
      </c>
      <c r="P388" s="120">
        <v>2409</v>
      </c>
      <c r="Q388" s="120">
        <v>2998</v>
      </c>
      <c r="R388" s="120">
        <v>2190</v>
      </c>
      <c r="S388" s="70">
        <f t="shared" si="485"/>
        <v>9.2569530925695309E-2</v>
      </c>
      <c r="T388" s="70">
        <f t="shared" si="486"/>
        <v>0.44062708472314877</v>
      </c>
      <c r="U388" s="70">
        <f t="shared" si="487"/>
        <v>0.38291430827958406</v>
      </c>
      <c r="V388" s="70">
        <f t="shared" si="488"/>
        <v>0.51773323053199694</v>
      </c>
      <c r="W388" s="70">
        <f t="shared" si="489"/>
        <v>0.62328767123287676</v>
      </c>
      <c r="X388" s="121">
        <v>3043</v>
      </c>
      <c r="Y388" s="121">
        <v>2409</v>
      </c>
      <c r="Z388" s="121">
        <v>2998</v>
      </c>
      <c r="AA388" s="121">
        <v>2190</v>
      </c>
      <c r="AB388" s="121">
        <v>719</v>
      </c>
      <c r="AC388" s="121">
        <v>685</v>
      </c>
      <c r="AD388" s="17">
        <v>67</v>
      </c>
      <c r="AE388" s="17">
        <v>133</v>
      </c>
      <c r="AF388" s="100">
        <v>176</v>
      </c>
      <c r="AG388" s="101">
        <v>262</v>
      </c>
      <c r="AH388" s="101">
        <v>1423</v>
      </c>
      <c r="AI388" s="101">
        <v>1648</v>
      </c>
      <c r="AJ388" s="101">
        <v>37</v>
      </c>
      <c r="AK388" s="101">
        <f t="shared" si="490"/>
        <v>3370</v>
      </c>
      <c r="AL388" s="101">
        <f t="shared" si="491"/>
        <v>248</v>
      </c>
      <c r="AM388" s="101">
        <v>285</v>
      </c>
      <c r="AN388" s="102">
        <v>221</v>
      </c>
      <c r="AO388" s="103">
        <v>464</v>
      </c>
      <c r="AP388" s="74">
        <f t="shared" si="492"/>
        <v>0.10875882108758821</v>
      </c>
      <c r="AQ388" s="74">
        <f t="shared" si="493"/>
        <v>0.47464976651100732</v>
      </c>
      <c r="AR388" s="104">
        <f t="shared" si="494"/>
        <v>0.40608134790048706</v>
      </c>
      <c r="AS388" s="104">
        <f t="shared" si="495"/>
        <v>0.54414032382420974</v>
      </c>
      <c r="AT388" s="104">
        <f t="shared" si="496"/>
        <v>0.63926940639269403</v>
      </c>
      <c r="AU388" s="105">
        <v>2327</v>
      </c>
      <c r="AV388" s="105">
        <v>3128</v>
      </c>
      <c r="AW388" s="105">
        <v>2329</v>
      </c>
      <c r="AX388" s="100">
        <v>202</v>
      </c>
      <c r="AY388" s="106">
        <v>4872</v>
      </c>
      <c r="AZ388" s="106">
        <v>388</v>
      </c>
      <c r="BA388" s="106">
        <v>2009</v>
      </c>
      <c r="BB388" s="106">
        <v>2418</v>
      </c>
      <c r="BC388" s="106">
        <v>57</v>
      </c>
      <c r="BD388" s="107">
        <v>391</v>
      </c>
      <c r="BE388" s="108">
        <v>264</v>
      </c>
      <c r="BF388" s="82">
        <f t="shared" si="497"/>
        <v>0.16659510519536283</v>
      </c>
      <c r="BG388" s="82">
        <f t="shared" si="498"/>
        <v>0.64226342710997442</v>
      </c>
      <c r="BH388" s="83">
        <f t="shared" si="499"/>
        <v>0.56834532374100721</v>
      </c>
      <c r="BI388" s="83">
        <f t="shared" si="500"/>
        <v>0.73987167736021997</v>
      </c>
      <c r="BJ388" s="83">
        <f t="shared" si="501"/>
        <v>0.87107864202836272</v>
      </c>
      <c r="BK388" s="2">
        <v>2390</v>
      </c>
      <c r="BL388" s="2">
        <v>3187</v>
      </c>
      <c r="BM388" s="2">
        <v>2318</v>
      </c>
      <c r="BN388" s="2">
        <v>1574</v>
      </c>
      <c r="BO388" s="2">
        <v>777</v>
      </c>
      <c r="BP388" s="2">
        <v>744</v>
      </c>
      <c r="BQ388" s="109">
        <v>70</v>
      </c>
      <c r="BR388" s="109">
        <v>233</v>
      </c>
      <c r="BS388" s="110">
        <v>164</v>
      </c>
      <c r="BT388" s="109">
        <v>375</v>
      </c>
      <c r="BU388" s="109">
        <v>2214</v>
      </c>
      <c r="BV388" s="109">
        <v>2473</v>
      </c>
      <c r="BW388" s="109">
        <v>52</v>
      </c>
      <c r="BX388" s="84">
        <f t="shared" si="445"/>
        <v>5114</v>
      </c>
      <c r="BY388" s="111">
        <v>172</v>
      </c>
      <c r="BZ388" s="109">
        <v>367</v>
      </c>
      <c r="CA388" s="109">
        <v>53</v>
      </c>
      <c r="CB388" s="2">
        <v>393</v>
      </c>
      <c r="CC388" s="112">
        <f t="shared" si="446"/>
        <v>0.15690376569037656</v>
      </c>
      <c r="CD388" s="112">
        <f t="shared" si="447"/>
        <v>0.69469720740508312</v>
      </c>
      <c r="CE388" s="112">
        <f t="shared" si="448"/>
        <v>0.5946801773274224</v>
      </c>
      <c r="CF388" s="112">
        <f t="shared" si="449"/>
        <v>0.78474114441416898</v>
      </c>
      <c r="CG388" s="112">
        <f t="shared" si="450"/>
        <v>0.908541846419327</v>
      </c>
      <c r="CH388" s="87">
        <f t="shared" si="451"/>
        <v>212</v>
      </c>
      <c r="CI388" s="31">
        <f t="shared" si="452"/>
        <v>229</v>
      </c>
      <c r="CJ388" s="31">
        <f t="shared" si="453"/>
        <v>1</v>
      </c>
      <c r="CK388" s="31">
        <f t="shared" si="454"/>
        <v>2</v>
      </c>
      <c r="CL388" s="31">
        <f t="shared" si="455"/>
        <v>4</v>
      </c>
      <c r="CM388" s="113">
        <f t="shared" si="456"/>
        <v>18</v>
      </c>
      <c r="CN388" s="31">
        <f t="shared" si="457"/>
        <v>0</v>
      </c>
      <c r="CO388" s="31">
        <f t="shared" si="458"/>
        <v>2</v>
      </c>
      <c r="CP388" s="31">
        <f t="shared" si="459"/>
        <v>16</v>
      </c>
      <c r="CQ388" s="31">
        <f t="shared" si="460"/>
        <v>0</v>
      </c>
      <c r="CU388" s="88">
        <f t="shared" si="444"/>
        <v>0</v>
      </c>
      <c r="CZ388" s="32">
        <v>1</v>
      </c>
      <c r="DA388" s="32">
        <v>2</v>
      </c>
      <c r="DB388" s="32">
        <v>4</v>
      </c>
      <c r="DC388" s="88">
        <f t="shared" si="461"/>
        <v>18</v>
      </c>
      <c r="DD388" s="32">
        <v>0</v>
      </c>
      <c r="DE388" s="32">
        <v>2</v>
      </c>
      <c r="DF388" s="32">
        <v>16</v>
      </c>
      <c r="DG388" s="32">
        <v>0</v>
      </c>
      <c r="DH388" s="32">
        <v>8</v>
      </c>
      <c r="DI388" s="32">
        <v>54</v>
      </c>
      <c r="DJ388" s="32">
        <v>53</v>
      </c>
      <c r="DK388" s="88">
        <f t="shared" si="462"/>
        <v>1194</v>
      </c>
      <c r="DL388" s="32">
        <v>72</v>
      </c>
      <c r="DM388" s="32">
        <v>498</v>
      </c>
      <c r="DN388" s="32">
        <v>613</v>
      </c>
      <c r="DO388" s="32">
        <v>11</v>
      </c>
      <c r="DP388" s="32">
        <v>55</v>
      </c>
      <c r="DQ388" s="32">
        <v>156</v>
      </c>
      <c r="DR388" s="32">
        <v>91</v>
      </c>
      <c r="DS388" s="88">
        <f t="shared" si="463"/>
        <v>3589</v>
      </c>
      <c r="DT388" s="32">
        <v>245</v>
      </c>
      <c r="DU388" s="32">
        <v>1572</v>
      </c>
      <c r="DV388" s="32">
        <v>1732</v>
      </c>
      <c r="DW388" s="32">
        <v>40</v>
      </c>
      <c r="DX388" s="32">
        <v>1</v>
      </c>
      <c r="DY388" s="32">
        <v>1</v>
      </c>
      <c r="DZ388" s="32">
        <v>2</v>
      </c>
      <c r="EA388" s="88">
        <f t="shared" si="464"/>
        <v>21</v>
      </c>
      <c r="EB388" s="32">
        <v>9</v>
      </c>
      <c r="EC388" s="32">
        <v>7</v>
      </c>
      <c r="ED388" s="32">
        <v>5</v>
      </c>
      <c r="EF388" s="32">
        <v>3</v>
      </c>
      <c r="EG388" s="32">
        <v>9</v>
      </c>
      <c r="EH388" s="32">
        <v>9</v>
      </c>
      <c r="EI388" s="88">
        <f t="shared" si="465"/>
        <v>78</v>
      </c>
      <c r="EJ388" s="32">
        <v>44</v>
      </c>
      <c r="EK388" s="32">
        <v>21</v>
      </c>
      <c r="EL388" s="32">
        <v>12</v>
      </c>
      <c r="EM388" s="32">
        <v>1</v>
      </c>
      <c r="EQ388" s="88">
        <f t="shared" si="466"/>
        <v>0</v>
      </c>
      <c r="EV388" s="32">
        <v>2</v>
      </c>
      <c r="EW388" s="32">
        <v>11</v>
      </c>
      <c r="EX388" s="32">
        <v>5</v>
      </c>
      <c r="EY388" s="88">
        <f t="shared" si="467"/>
        <v>214</v>
      </c>
      <c r="EZ388" s="32">
        <v>5</v>
      </c>
      <c r="FA388" s="32">
        <v>114</v>
      </c>
      <c r="FB388" s="32">
        <v>95</v>
      </c>
      <c r="FC388" s="32">
        <v>0</v>
      </c>
      <c r="FG388" s="88">
        <f t="shared" si="468"/>
        <v>0</v>
      </c>
      <c r="FO388" s="88">
        <f t="shared" si="469"/>
        <v>0</v>
      </c>
      <c r="FW388" s="110">
        <f t="shared" si="470"/>
        <v>0</v>
      </c>
      <c r="GB388" s="110">
        <f t="shared" si="471"/>
        <v>2</v>
      </c>
      <c r="GC388" s="110">
        <f t="shared" si="472"/>
        <v>11</v>
      </c>
      <c r="GD388" s="110">
        <f t="shared" si="473"/>
        <v>5</v>
      </c>
      <c r="GE388" s="110">
        <f t="shared" si="474"/>
        <v>214</v>
      </c>
      <c r="GF388" s="110">
        <f t="shared" si="475"/>
        <v>5</v>
      </c>
      <c r="GG388" s="110">
        <f t="shared" si="476"/>
        <v>114</v>
      </c>
      <c r="GH388" s="110">
        <f t="shared" si="477"/>
        <v>95</v>
      </c>
      <c r="GI388" s="110">
        <f t="shared" si="478"/>
        <v>0</v>
      </c>
      <c r="GJ388" s="114">
        <f t="shared" si="502"/>
        <v>0.45766054480463442</v>
      </c>
      <c r="GK388" s="90">
        <f t="shared" si="503"/>
        <v>4.9671592775041053E-2</v>
      </c>
      <c r="GL388" s="2" t="s">
        <v>2011</v>
      </c>
      <c r="GM388" s="2" t="s">
        <v>1401</v>
      </c>
      <c r="GN388" s="2" t="s">
        <v>1619</v>
      </c>
      <c r="GO388" s="2" t="s">
        <v>1508</v>
      </c>
      <c r="GP388" s="92" t="s">
        <v>1778</v>
      </c>
      <c r="GQ388" s="2" t="s">
        <v>2253</v>
      </c>
      <c r="GR388" s="115">
        <v>3168</v>
      </c>
      <c r="GS388" s="31">
        <f t="shared" si="479"/>
        <v>64</v>
      </c>
      <c r="GT388" s="31">
        <f t="shared" si="480"/>
        <v>146</v>
      </c>
      <c r="GU388" s="31">
        <f t="shared" si="481"/>
        <v>211</v>
      </c>
      <c r="GV388" s="31">
        <f t="shared" si="482"/>
        <v>4804</v>
      </c>
      <c r="GW388" s="31">
        <f t="shared" si="483"/>
        <v>2401</v>
      </c>
      <c r="GX388" s="31">
        <f t="shared" si="484"/>
        <v>4478</v>
      </c>
    </row>
    <row r="389" spans="1:206" ht="15.75" hidden="1" customHeight="1" x14ac:dyDescent="0.25">
      <c r="A389" s="22" t="s">
        <v>1116</v>
      </c>
      <c r="B389" s="2" t="s">
        <v>368</v>
      </c>
      <c r="C389" s="116" t="s">
        <v>373</v>
      </c>
      <c r="D389" s="35" t="s">
        <v>368</v>
      </c>
      <c r="E389" s="117">
        <v>48</v>
      </c>
      <c r="F389" s="117">
        <v>342</v>
      </c>
      <c r="G389" s="117">
        <v>340</v>
      </c>
      <c r="H389" s="117">
        <v>730</v>
      </c>
      <c r="I389" s="95">
        <v>35</v>
      </c>
      <c r="J389" s="118">
        <v>38</v>
      </c>
      <c r="K389" s="118">
        <v>291</v>
      </c>
      <c r="L389" s="118">
        <v>357</v>
      </c>
      <c r="M389" s="118">
        <v>686</v>
      </c>
      <c r="N389" s="119">
        <v>42</v>
      </c>
      <c r="O389" s="119">
        <v>95</v>
      </c>
      <c r="P389" s="120">
        <v>603</v>
      </c>
      <c r="Q389" s="120">
        <v>812</v>
      </c>
      <c r="R389" s="120">
        <v>608</v>
      </c>
      <c r="S389" s="70">
        <f t="shared" si="485"/>
        <v>6.3018242122719739E-2</v>
      </c>
      <c r="T389" s="70">
        <f t="shared" si="486"/>
        <v>0.35837438423645318</v>
      </c>
      <c r="U389" s="70">
        <f t="shared" si="487"/>
        <v>0.31833910034602075</v>
      </c>
      <c r="V389" s="70">
        <f t="shared" si="488"/>
        <v>0.42676056338028168</v>
      </c>
      <c r="W389" s="70">
        <f t="shared" si="489"/>
        <v>0.51809210526315785</v>
      </c>
      <c r="X389" s="121">
        <v>827</v>
      </c>
      <c r="Y389" s="121">
        <v>603</v>
      </c>
      <c r="Z389" s="121">
        <v>812</v>
      </c>
      <c r="AA389" s="121">
        <v>608</v>
      </c>
      <c r="AB389" s="121">
        <v>192</v>
      </c>
      <c r="AC389" s="121">
        <v>167</v>
      </c>
      <c r="AD389" s="17">
        <v>19</v>
      </c>
      <c r="AE389" s="17">
        <v>35</v>
      </c>
      <c r="AF389" s="100">
        <v>35</v>
      </c>
      <c r="AG389" s="101">
        <v>52</v>
      </c>
      <c r="AH389" s="101">
        <v>486</v>
      </c>
      <c r="AI389" s="101">
        <v>413</v>
      </c>
      <c r="AJ389" s="101">
        <v>10</v>
      </c>
      <c r="AK389" s="101">
        <f t="shared" si="490"/>
        <v>961</v>
      </c>
      <c r="AL389" s="101">
        <f t="shared" si="491"/>
        <v>58</v>
      </c>
      <c r="AM389" s="101">
        <v>68</v>
      </c>
      <c r="AN389" s="102">
        <v>65</v>
      </c>
      <c r="AO389" s="103">
        <v>109</v>
      </c>
      <c r="AP389" s="74">
        <f t="shared" si="492"/>
        <v>8.6235489220563843E-2</v>
      </c>
      <c r="AQ389" s="74">
        <f t="shared" si="493"/>
        <v>0.59852216748768472</v>
      </c>
      <c r="AR389" s="104">
        <f t="shared" si="494"/>
        <v>0.44142362827483933</v>
      </c>
      <c r="AS389" s="104">
        <f t="shared" si="495"/>
        <v>0.59225352112676055</v>
      </c>
      <c r="AT389" s="104">
        <f t="shared" si="496"/>
        <v>0.58388157894736847</v>
      </c>
      <c r="AU389" s="105">
        <v>614</v>
      </c>
      <c r="AV389" s="105">
        <v>809</v>
      </c>
      <c r="AW389" s="105">
        <v>667</v>
      </c>
      <c r="AX389" s="100">
        <v>44</v>
      </c>
      <c r="AY389" s="106">
        <v>832</v>
      </c>
      <c r="AZ389" s="106">
        <v>19</v>
      </c>
      <c r="BA389" s="106">
        <v>324</v>
      </c>
      <c r="BB389" s="106">
        <v>473</v>
      </c>
      <c r="BC389" s="106">
        <v>16</v>
      </c>
      <c r="BD389" s="107">
        <v>56</v>
      </c>
      <c r="BE389" s="108">
        <v>53</v>
      </c>
      <c r="BF389" s="82">
        <f t="shared" si="497"/>
        <v>2.8485757121439279E-2</v>
      </c>
      <c r="BG389" s="82">
        <f t="shared" si="498"/>
        <v>0.40049443757725589</v>
      </c>
      <c r="BH389" s="83">
        <f t="shared" si="499"/>
        <v>0.36363636363636365</v>
      </c>
      <c r="BI389" s="83">
        <f t="shared" si="500"/>
        <v>0.52073085031623334</v>
      </c>
      <c r="BJ389" s="83">
        <f t="shared" si="501"/>
        <v>0.67915309446254069</v>
      </c>
      <c r="BK389" s="2">
        <v>617</v>
      </c>
      <c r="BL389" s="2">
        <v>865</v>
      </c>
      <c r="BM389" s="2">
        <v>680</v>
      </c>
      <c r="BN389" s="2">
        <v>480</v>
      </c>
      <c r="BO389" s="2">
        <v>205</v>
      </c>
      <c r="BP389" s="2">
        <v>201</v>
      </c>
      <c r="BQ389" s="109">
        <v>21</v>
      </c>
      <c r="BR389" s="109">
        <v>52</v>
      </c>
      <c r="BS389" s="110">
        <v>44</v>
      </c>
      <c r="BT389" s="109">
        <v>27</v>
      </c>
      <c r="BU389" s="109">
        <v>368</v>
      </c>
      <c r="BV389" s="109">
        <v>535</v>
      </c>
      <c r="BW389" s="109">
        <v>7</v>
      </c>
      <c r="BX389" s="84">
        <f t="shared" si="445"/>
        <v>937</v>
      </c>
      <c r="BY389" s="111">
        <v>41</v>
      </c>
      <c r="BZ389" s="109">
        <v>87</v>
      </c>
      <c r="CA389" s="109">
        <v>8</v>
      </c>
      <c r="CB389" s="2">
        <v>90</v>
      </c>
      <c r="CC389" s="112">
        <f t="shared" si="446"/>
        <v>4.3760129659643439E-2</v>
      </c>
      <c r="CD389" s="112">
        <f t="shared" si="447"/>
        <v>0.4254335260115607</v>
      </c>
      <c r="CE389" s="112">
        <f t="shared" si="448"/>
        <v>0.38991674375578167</v>
      </c>
      <c r="CF389" s="112">
        <f t="shared" si="449"/>
        <v>0.5281553398058253</v>
      </c>
      <c r="CG389" s="112">
        <f t="shared" si="450"/>
        <v>0.6588235294117647</v>
      </c>
      <c r="CH389" s="87">
        <f t="shared" si="451"/>
        <v>232</v>
      </c>
      <c r="CI389" s="31">
        <f t="shared" si="452"/>
        <v>260</v>
      </c>
      <c r="CJ389" s="31">
        <f t="shared" si="453"/>
        <v>0</v>
      </c>
      <c r="CK389" s="31">
        <f t="shared" si="454"/>
        <v>0</v>
      </c>
      <c r="CL389" s="31">
        <f t="shared" si="455"/>
        <v>0</v>
      </c>
      <c r="CM389" s="113">
        <f t="shared" si="456"/>
        <v>0</v>
      </c>
      <c r="CN389" s="31">
        <f t="shared" si="457"/>
        <v>0</v>
      </c>
      <c r="CO389" s="31">
        <f t="shared" si="458"/>
        <v>0</v>
      </c>
      <c r="CP389" s="31">
        <f t="shared" si="459"/>
        <v>0</v>
      </c>
      <c r="CQ389" s="31">
        <f t="shared" si="460"/>
        <v>0</v>
      </c>
      <c r="CU389" s="88">
        <f t="shared" si="444"/>
        <v>0</v>
      </c>
      <c r="DC389" s="88">
        <f t="shared" si="461"/>
        <v>0</v>
      </c>
      <c r="DH389" s="32">
        <v>2</v>
      </c>
      <c r="DI389" s="32">
        <v>19</v>
      </c>
      <c r="DJ389" s="32">
        <v>12</v>
      </c>
      <c r="DK389" s="88">
        <f t="shared" si="462"/>
        <v>353</v>
      </c>
      <c r="DL389" s="32">
        <v>9</v>
      </c>
      <c r="DM389" s="32">
        <v>83</v>
      </c>
      <c r="DN389" s="32">
        <v>254</v>
      </c>
      <c r="DO389" s="32">
        <v>7</v>
      </c>
      <c r="DP389" s="32">
        <v>17</v>
      </c>
      <c r="DQ389" s="32">
        <v>23</v>
      </c>
      <c r="DR389" s="32">
        <v>22</v>
      </c>
      <c r="DS389" s="88">
        <f t="shared" si="463"/>
        <v>402</v>
      </c>
      <c r="DT389" s="32">
        <v>17</v>
      </c>
      <c r="DU389" s="32">
        <v>190</v>
      </c>
      <c r="DV389" s="32">
        <v>195</v>
      </c>
      <c r="DW389" s="32">
        <v>0</v>
      </c>
      <c r="DX389" s="32">
        <v>1</v>
      </c>
      <c r="DY389" s="32">
        <v>4</v>
      </c>
      <c r="DZ389" s="32">
        <v>4</v>
      </c>
      <c r="EA389" s="88">
        <f t="shared" si="464"/>
        <v>110</v>
      </c>
      <c r="EB389" s="32">
        <v>1</v>
      </c>
      <c r="EC389" s="32">
        <v>44</v>
      </c>
      <c r="ED389" s="32">
        <v>65</v>
      </c>
      <c r="EI389" s="88">
        <f t="shared" si="465"/>
        <v>0</v>
      </c>
      <c r="EQ389" s="88">
        <f t="shared" si="466"/>
        <v>0</v>
      </c>
      <c r="EV389" s="32">
        <v>1</v>
      </c>
      <c r="EW389" s="32">
        <v>6</v>
      </c>
      <c r="EX389" s="32">
        <v>6</v>
      </c>
      <c r="EY389" s="88">
        <f t="shared" si="467"/>
        <v>72</v>
      </c>
      <c r="EZ389" s="32">
        <v>0</v>
      </c>
      <c r="FA389" s="32">
        <v>51</v>
      </c>
      <c r="FB389" s="32">
        <v>21</v>
      </c>
      <c r="FC389" s="32">
        <v>0</v>
      </c>
      <c r="FG389" s="88">
        <f t="shared" si="468"/>
        <v>0</v>
      </c>
      <c r="FO389" s="88">
        <f t="shared" si="469"/>
        <v>0</v>
      </c>
      <c r="FW389" s="110">
        <f t="shared" si="470"/>
        <v>0</v>
      </c>
      <c r="GB389" s="110">
        <f t="shared" si="471"/>
        <v>1</v>
      </c>
      <c r="GC389" s="110">
        <f t="shared" si="472"/>
        <v>6</v>
      </c>
      <c r="GD389" s="110">
        <f t="shared" si="473"/>
        <v>6</v>
      </c>
      <c r="GE389" s="110">
        <f t="shared" si="474"/>
        <v>72</v>
      </c>
      <c r="GF389" s="110">
        <f t="shared" si="475"/>
        <v>0</v>
      </c>
      <c r="GG389" s="110">
        <f t="shared" si="476"/>
        <v>51</v>
      </c>
      <c r="GH389" s="110">
        <f t="shared" si="477"/>
        <v>21</v>
      </c>
      <c r="GI389" s="110">
        <f t="shared" si="478"/>
        <v>0</v>
      </c>
      <c r="GJ389" s="114">
        <f t="shared" si="502"/>
        <v>0.27163398692810464</v>
      </c>
      <c r="GK389" s="90">
        <f t="shared" si="503"/>
        <v>0.12620192307692307</v>
      </c>
      <c r="GL389" s="92" t="s">
        <v>1542</v>
      </c>
      <c r="GM389" s="92" t="s">
        <v>2220</v>
      </c>
      <c r="GN389" s="92" t="s">
        <v>2137</v>
      </c>
      <c r="GO389" s="2" t="s">
        <v>2118</v>
      </c>
      <c r="GP389" s="2" t="s">
        <v>2216</v>
      </c>
      <c r="GQ389" s="2" t="s">
        <v>1828</v>
      </c>
      <c r="GR389" s="115">
        <v>838</v>
      </c>
      <c r="GS389" s="31">
        <f t="shared" si="479"/>
        <v>20</v>
      </c>
      <c r="GT389" s="31">
        <f t="shared" si="480"/>
        <v>38</v>
      </c>
      <c r="GU389" s="31">
        <f t="shared" si="481"/>
        <v>46</v>
      </c>
      <c r="GV389" s="31">
        <f t="shared" si="482"/>
        <v>865</v>
      </c>
      <c r="GW389" s="31">
        <f t="shared" si="483"/>
        <v>521</v>
      </c>
      <c r="GX389" s="31">
        <f t="shared" si="484"/>
        <v>838</v>
      </c>
    </row>
    <row r="390" spans="1:206" ht="15.75" hidden="1" customHeight="1" x14ac:dyDescent="0.25">
      <c r="A390" s="22" t="s">
        <v>1116</v>
      </c>
      <c r="B390" s="2" t="s">
        <v>368</v>
      </c>
      <c r="C390" s="116" t="s">
        <v>374</v>
      </c>
      <c r="D390" s="35" t="s">
        <v>368</v>
      </c>
      <c r="E390" s="117">
        <v>24</v>
      </c>
      <c r="F390" s="117">
        <v>183</v>
      </c>
      <c r="G390" s="117">
        <v>215</v>
      </c>
      <c r="H390" s="117">
        <v>422</v>
      </c>
      <c r="I390" s="95">
        <v>27</v>
      </c>
      <c r="J390" s="118">
        <v>41</v>
      </c>
      <c r="K390" s="118">
        <v>146</v>
      </c>
      <c r="L390" s="118">
        <v>287</v>
      </c>
      <c r="M390" s="118">
        <v>474</v>
      </c>
      <c r="N390" s="119">
        <v>39</v>
      </c>
      <c r="O390" s="119">
        <v>32</v>
      </c>
      <c r="P390" s="120">
        <v>456</v>
      </c>
      <c r="Q390" s="120">
        <v>606</v>
      </c>
      <c r="R390" s="120">
        <v>458</v>
      </c>
      <c r="S390" s="70">
        <f t="shared" si="485"/>
        <v>8.9912280701754388E-2</v>
      </c>
      <c r="T390" s="70">
        <f t="shared" si="486"/>
        <v>0.24092409240924093</v>
      </c>
      <c r="U390" s="70">
        <f t="shared" si="487"/>
        <v>0.28618421052631576</v>
      </c>
      <c r="V390" s="70">
        <f t="shared" si="488"/>
        <v>0.37030075187969924</v>
      </c>
      <c r="W390" s="70">
        <f t="shared" si="489"/>
        <v>0.54148471615720528</v>
      </c>
      <c r="X390" s="121">
        <v>632</v>
      </c>
      <c r="Y390" s="121">
        <v>456</v>
      </c>
      <c r="Z390" s="121">
        <v>606</v>
      </c>
      <c r="AA390" s="121">
        <v>458</v>
      </c>
      <c r="AB390" s="121">
        <v>157</v>
      </c>
      <c r="AC390" s="121">
        <v>133</v>
      </c>
      <c r="AD390" s="17">
        <v>19</v>
      </c>
      <c r="AE390" s="17">
        <v>26</v>
      </c>
      <c r="AF390" s="100">
        <v>30</v>
      </c>
      <c r="AG390" s="101">
        <v>27</v>
      </c>
      <c r="AH390" s="101">
        <v>203</v>
      </c>
      <c r="AI390" s="101">
        <v>320</v>
      </c>
      <c r="AJ390" s="101">
        <v>8</v>
      </c>
      <c r="AK390" s="101">
        <f t="shared" si="490"/>
        <v>558</v>
      </c>
      <c r="AL390" s="101">
        <f t="shared" si="491"/>
        <v>51</v>
      </c>
      <c r="AM390" s="101">
        <v>59</v>
      </c>
      <c r="AN390" s="102">
        <v>33</v>
      </c>
      <c r="AO390" s="103">
        <v>80</v>
      </c>
      <c r="AP390" s="74">
        <f t="shared" si="492"/>
        <v>5.921052631578947E-2</v>
      </c>
      <c r="AQ390" s="74">
        <f t="shared" si="493"/>
        <v>0.33498349834983498</v>
      </c>
      <c r="AR390" s="104">
        <f t="shared" si="494"/>
        <v>0.32828947368421052</v>
      </c>
      <c r="AS390" s="104">
        <f t="shared" si="495"/>
        <v>0.44360902255639095</v>
      </c>
      <c r="AT390" s="104">
        <f t="shared" si="496"/>
        <v>0.5873362445414847</v>
      </c>
      <c r="AU390" s="105">
        <v>411</v>
      </c>
      <c r="AV390" s="105">
        <v>583</v>
      </c>
      <c r="AW390" s="105">
        <v>469</v>
      </c>
      <c r="AX390" s="100">
        <v>34</v>
      </c>
      <c r="AY390" s="106">
        <v>565</v>
      </c>
      <c r="AZ390" s="106">
        <v>37</v>
      </c>
      <c r="BA390" s="106">
        <v>194</v>
      </c>
      <c r="BB390" s="106">
        <v>326</v>
      </c>
      <c r="BC390" s="106">
        <v>8</v>
      </c>
      <c r="BD390" s="107">
        <v>46</v>
      </c>
      <c r="BE390" s="108">
        <v>54</v>
      </c>
      <c r="BF390" s="82">
        <f t="shared" si="497"/>
        <v>7.8891257995735611E-2</v>
      </c>
      <c r="BG390" s="82">
        <f t="shared" si="498"/>
        <v>0.33276157804459694</v>
      </c>
      <c r="BH390" s="83">
        <f t="shared" si="499"/>
        <v>0.34928229665071769</v>
      </c>
      <c r="BI390" s="83">
        <f t="shared" si="500"/>
        <v>0.47686116700201209</v>
      </c>
      <c r="BJ390" s="83">
        <f t="shared" si="501"/>
        <v>0.68126520681265201</v>
      </c>
      <c r="BK390" s="2">
        <v>492</v>
      </c>
      <c r="BL390" s="2">
        <v>624</v>
      </c>
      <c r="BM390" s="2">
        <v>476</v>
      </c>
      <c r="BN390" s="2">
        <v>324</v>
      </c>
      <c r="BO390" s="2">
        <v>154</v>
      </c>
      <c r="BP390" s="2">
        <v>128</v>
      </c>
      <c r="BQ390" s="109">
        <v>21</v>
      </c>
      <c r="BR390" s="109">
        <v>34</v>
      </c>
      <c r="BS390" s="110">
        <v>33</v>
      </c>
      <c r="BT390" s="109">
        <v>29</v>
      </c>
      <c r="BU390" s="109">
        <v>219</v>
      </c>
      <c r="BV390" s="109">
        <v>349</v>
      </c>
      <c r="BW390" s="109">
        <v>7</v>
      </c>
      <c r="BX390" s="84">
        <f t="shared" si="445"/>
        <v>604</v>
      </c>
      <c r="BY390" s="111">
        <v>20</v>
      </c>
      <c r="BZ390" s="109">
        <v>73</v>
      </c>
      <c r="CA390" s="109">
        <v>7</v>
      </c>
      <c r="CB390" s="2">
        <v>70</v>
      </c>
      <c r="CC390" s="112">
        <f t="shared" si="446"/>
        <v>5.894308943089431E-2</v>
      </c>
      <c r="CD390" s="112">
        <f t="shared" si="447"/>
        <v>0.35096153846153844</v>
      </c>
      <c r="CE390" s="112">
        <f t="shared" si="448"/>
        <v>0.32914572864321606</v>
      </c>
      <c r="CF390" s="112">
        <f t="shared" si="449"/>
        <v>0.45</v>
      </c>
      <c r="CG390" s="112">
        <f t="shared" si="450"/>
        <v>0.57983193277310929</v>
      </c>
      <c r="CH390" s="87">
        <f t="shared" si="451"/>
        <v>200</v>
      </c>
      <c r="CI390" s="31">
        <f t="shared" si="452"/>
        <v>211</v>
      </c>
      <c r="CJ390" s="31">
        <f t="shared" si="453"/>
        <v>0</v>
      </c>
      <c r="CK390" s="31">
        <f t="shared" si="454"/>
        <v>0</v>
      </c>
      <c r="CL390" s="31">
        <f t="shared" si="455"/>
        <v>0</v>
      </c>
      <c r="CM390" s="113">
        <f t="shared" si="456"/>
        <v>0</v>
      </c>
      <c r="CN390" s="31">
        <f t="shared" si="457"/>
        <v>0</v>
      </c>
      <c r="CO390" s="31">
        <f t="shared" si="458"/>
        <v>0</v>
      </c>
      <c r="CP390" s="31">
        <f t="shared" si="459"/>
        <v>0</v>
      </c>
      <c r="CQ390" s="31">
        <f t="shared" si="460"/>
        <v>0</v>
      </c>
      <c r="CU390" s="88">
        <f t="shared" ref="CU390:CU453" si="504">CV390+CW390+CX390+CY390</f>
        <v>0</v>
      </c>
      <c r="DC390" s="88">
        <f t="shared" si="461"/>
        <v>0</v>
      </c>
      <c r="DH390" s="32">
        <v>2</v>
      </c>
      <c r="DI390" s="32">
        <v>9</v>
      </c>
      <c r="DJ390" s="32">
        <v>9</v>
      </c>
      <c r="DK390" s="88">
        <f t="shared" si="462"/>
        <v>184</v>
      </c>
      <c r="DL390" s="32">
        <v>11</v>
      </c>
      <c r="DM390" s="32">
        <v>89</v>
      </c>
      <c r="DN390" s="32">
        <v>82</v>
      </c>
      <c r="DO390" s="32">
        <v>2</v>
      </c>
      <c r="DP390" s="32">
        <v>18</v>
      </c>
      <c r="DQ390" s="32">
        <v>22</v>
      </c>
      <c r="DR390" s="32">
        <v>21</v>
      </c>
      <c r="DS390" s="88">
        <f t="shared" si="463"/>
        <v>385</v>
      </c>
      <c r="DT390" s="32">
        <v>18</v>
      </c>
      <c r="DU390" s="32">
        <v>109</v>
      </c>
      <c r="DV390" s="32">
        <v>253</v>
      </c>
      <c r="DW390" s="32">
        <v>5</v>
      </c>
      <c r="EA390" s="88">
        <f t="shared" si="464"/>
        <v>0</v>
      </c>
      <c r="EI390" s="88">
        <f t="shared" si="465"/>
        <v>0</v>
      </c>
      <c r="EQ390" s="88">
        <f t="shared" si="466"/>
        <v>0</v>
      </c>
      <c r="EV390" s="32">
        <v>1</v>
      </c>
      <c r="EW390" s="32">
        <v>3</v>
      </c>
      <c r="EX390" s="32">
        <v>3</v>
      </c>
      <c r="EY390" s="88">
        <f t="shared" si="467"/>
        <v>35</v>
      </c>
      <c r="EZ390" s="32">
        <v>0</v>
      </c>
      <c r="FA390" s="32">
        <v>21</v>
      </c>
      <c r="FB390" s="32">
        <v>14</v>
      </c>
      <c r="FC390" s="32">
        <v>0</v>
      </c>
      <c r="FG390" s="88">
        <f t="shared" si="468"/>
        <v>0</v>
      </c>
      <c r="FO390" s="88">
        <f t="shared" si="469"/>
        <v>0</v>
      </c>
      <c r="FW390" s="110">
        <f t="shared" si="470"/>
        <v>0</v>
      </c>
      <c r="GB390" s="110">
        <f t="shared" si="471"/>
        <v>1</v>
      </c>
      <c r="GC390" s="110">
        <f t="shared" si="472"/>
        <v>3</v>
      </c>
      <c r="GD390" s="110">
        <f t="shared" si="473"/>
        <v>3</v>
      </c>
      <c r="GE390" s="110">
        <f t="shared" si="474"/>
        <v>35</v>
      </c>
      <c r="GF390" s="110">
        <f t="shared" si="475"/>
        <v>0</v>
      </c>
      <c r="GG390" s="110">
        <f t="shared" si="476"/>
        <v>21</v>
      </c>
      <c r="GH390" s="110">
        <f t="shared" si="477"/>
        <v>14</v>
      </c>
      <c r="GI390" s="110">
        <f t="shared" si="478"/>
        <v>0</v>
      </c>
      <c r="GJ390" s="114">
        <f t="shared" si="502"/>
        <v>7.0818650040661429E-2</v>
      </c>
      <c r="GK390" s="90">
        <f t="shared" si="503"/>
        <v>6.9026548672566371E-2</v>
      </c>
      <c r="GL390" s="92" t="s">
        <v>1724</v>
      </c>
      <c r="GM390" s="2" t="s">
        <v>1412</v>
      </c>
      <c r="GN390" s="92" t="s">
        <v>2300</v>
      </c>
      <c r="GO390" s="2" t="s">
        <v>1993</v>
      </c>
      <c r="GP390" s="92" t="s">
        <v>2188</v>
      </c>
      <c r="GQ390" s="2" t="s">
        <v>2123</v>
      </c>
      <c r="GR390" s="115">
        <v>622</v>
      </c>
      <c r="GS390" s="31">
        <f t="shared" si="479"/>
        <v>20</v>
      </c>
      <c r="GT390" s="31">
        <f t="shared" si="480"/>
        <v>30</v>
      </c>
      <c r="GU390" s="31">
        <f t="shared" si="481"/>
        <v>31</v>
      </c>
      <c r="GV390" s="31">
        <f t="shared" si="482"/>
        <v>569</v>
      </c>
      <c r="GW390" s="31">
        <f t="shared" si="483"/>
        <v>342</v>
      </c>
      <c r="GX390" s="31">
        <f t="shared" si="484"/>
        <v>540</v>
      </c>
    </row>
    <row r="391" spans="1:206" ht="15.75" hidden="1" customHeight="1" x14ac:dyDescent="0.25">
      <c r="A391" s="22" t="s">
        <v>1116</v>
      </c>
      <c r="B391" s="2" t="s">
        <v>368</v>
      </c>
      <c r="C391" s="116" t="s">
        <v>375</v>
      </c>
      <c r="D391" s="35" t="s">
        <v>368</v>
      </c>
      <c r="E391" s="117">
        <v>379</v>
      </c>
      <c r="F391" s="117">
        <v>3526</v>
      </c>
      <c r="G391" s="117">
        <v>6281</v>
      </c>
      <c r="H391" s="117">
        <v>10186</v>
      </c>
      <c r="I391" s="95">
        <v>619</v>
      </c>
      <c r="J391" s="118">
        <v>599</v>
      </c>
      <c r="K391" s="118">
        <v>3577</v>
      </c>
      <c r="L391" s="118">
        <v>7263</v>
      </c>
      <c r="M391" s="118">
        <v>11439</v>
      </c>
      <c r="N391" s="119">
        <v>1237</v>
      </c>
      <c r="O391" s="119">
        <v>648</v>
      </c>
      <c r="P391" s="120">
        <v>15696</v>
      </c>
      <c r="Q391" s="120">
        <v>19214</v>
      </c>
      <c r="R391" s="120">
        <v>14535</v>
      </c>
      <c r="S391" s="70">
        <f t="shared" si="485"/>
        <v>3.8162589194699288E-2</v>
      </c>
      <c r="T391" s="70">
        <f t="shared" si="486"/>
        <v>0.18616633704590402</v>
      </c>
      <c r="U391" s="70">
        <f t="shared" si="487"/>
        <v>0.20633026595206796</v>
      </c>
      <c r="V391" s="70">
        <f t="shared" si="488"/>
        <v>0.28454176420042077</v>
      </c>
      <c r="W391" s="70">
        <f t="shared" si="489"/>
        <v>0.41458548331613349</v>
      </c>
      <c r="X391" s="121">
        <v>19645</v>
      </c>
      <c r="Y391" s="121">
        <v>15696</v>
      </c>
      <c r="Z391" s="121">
        <v>19214</v>
      </c>
      <c r="AA391" s="121">
        <v>14535</v>
      </c>
      <c r="AB391" s="121">
        <v>4845</v>
      </c>
      <c r="AC391" s="121">
        <v>4369</v>
      </c>
      <c r="AD391" s="17">
        <v>145</v>
      </c>
      <c r="AE391" s="17">
        <v>395</v>
      </c>
      <c r="AF391" s="100">
        <v>659</v>
      </c>
      <c r="AG391" s="101">
        <v>520</v>
      </c>
      <c r="AH391" s="101">
        <v>3813</v>
      </c>
      <c r="AI391" s="101">
        <v>7987</v>
      </c>
      <c r="AJ391" s="101">
        <v>248</v>
      </c>
      <c r="AK391" s="101">
        <f t="shared" si="490"/>
        <v>12568</v>
      </c>
      <c r="AL391" s="101">
        <f t="shared" si="491"/>
        <v>1551</v>
      </c>
      <c r="AM391" s="101">
        <v>1799</v>
      </c>
      <c r="AN391" s="102">
        <v>481</v>
      </c>
      <c r="AO391" s="103">
        <v>2394</v>
      </c>
      <c r="AP391" s="74">
        <f t="shared" si="492"/>
        <v>3.3129459734964326E-2</v>
      </c>
      <c r="AQ391" s="74">
        <f t="shared" si="493"/>
        <v>0.19844904756948059</v>
      </c>
      <c r="AR391" s="104">
        <f t="shared" si="494"/>
        <v>0.21779755283648497</v>
      </c>
      <c r="AS391" s="104">
        <f t="shared" si="495"/>
        <v>0.30368307209102491</v>
      </c>
      <c r="AT391" s="104">
        <f t="shared" si="496"/>
        <v>0.44279325765393879</v>
      </c>
      <c r="AU391" s="105">
        <v>15507</v>
      </c>
      <c r="AV391" s="105">
        <v>20642</v>
      </c>
      <c r="AW391" s="105">
        <v>15802</v>
      </c>
      <c r="AX391" s="100">
        <v>743</v>
      </c>
      <c r="AY391" s="106">
        <v>14431</v>
      </c>
      <c r="AZ391" s="106">
        <v>678</v>
      </c>
      <c r="BA391" s="106">
        <v>4454</v>
      </c>
      <c r="BB391" s="106">
        <v>8845</v>
      </c>
      <c r="BC391" s="106">
        <v>454</v>
      </c>
      <c r="BD391" s="107">
        <v>1865</v>
      </c>
      <c r="BE391" s="108">
        <v>1178</v>
      </c>
      <c r="BF391" s="82">
        <f t="shared" si="497"/>
        <v>4.2905961270725226E-2</v>
      </c>
      <c r="BG391" s="82">
        <f t="shared" si="498"/>
        <v>0.21577366534250558</v>
      </c>
      <c r="BH391" s="83">
        <f t="shared" si="499"/>
        <v>0.23314276914785087</v>
      </c>
      <c r="BI391" s="83">
        <f t="shared" si="500"/>
        <v>0.31630197239204405</v>
      </c>
      <c r="BJ391" s="83">
        <f t="shared" si="501"/>
        <v>0.45011930096085639</v>
      </c>
      <c r="BK391" s="2">
        <v>16888</v>
      </c>
      <c r="BL391" s="2">
        <v>22136</v>
      </c>
      <c r="BM391" s="2">
        <v>15635</v>
      </c>
      <c r="BN391" s="2">
        <v>10706</v>
      </c>
      <c r="BO391" s="2">
        <v>5070</v>
      </c>
      <c r="BP391" s="2">
        <v>4797</v>
      </c>
      <c r="BQ391" s="109">
        <v>151</v>
      </c>
      <c r="BR391" s="109">
        <v>793</v>
      </c>
      <c r="BS391" s="110">
        <v>512</v>
      </c>
      <c r="BT391" s="109">
        <v>619</v>
      </c>
      <c r="BU391" s="109">
        <v>5720</v>
      </c>
      <c r="BV391" s="109">
        <v>12096</v>
      </c>
      <c r="BW391" s="109">
        <v>442</v>
      </c>
      <c r="BX391" s="84">
        <f t="shared" ref="BX391:BX454" si="505">SUM(BT391:BW391)</f>
        <v>18877</v>
      </c>
      <c r="BY391" s="111">
        <v>378</v>
      </c>
      <c r="BZ391" s="109">
        <v>1909</v>
      </c>
      <c r="CA391" s="109">
        <v>441</v>
      </c>
      <c r="CB391" s="2">
        <v>2097</v>
      </c>
      <c r="CC391" s="112">
        <f t="shared" ref="CC391:CC454" si="506">BT391/BK391</f>
        <v>3.6653244907626718E-2</v>
      </c>
      <c r="CD391" s="112">
        <f t="shared" ref="CD391:CD454" si="507">BU391/BL391</f>
        <v>0.25840260209613297</v>
      </c>
      <c r="CE391" s="112">
        <f t="shared" ref="CE391:CE454" si="508">((BT391+BU391+BV391)-BZ391)/(BK391+BL391+BM391)</f>
        <v>0.30234728041127718</v>
      </c>
      <c r="CF391" s="112">
        <f t="shared" ref="CF391:CF454" si="509">((BU391+BV391)-BZ391)/(BL391+BM391)</f>
        <v>0.4211432051044452</v>
      </c>
      <c r="CG391" s="112">
        <f t="shared" ref="CG391:CG454" si="510">(BV391-BZ391)/BM391</f>
        <v>0.65155100735529259</v>
      </c>
      <c r="CH391" s="87">
        <f t="shared" ref="CH391:CH454" si="511">BM391-(BV391-BZ391)</f>
        <v>5448</v>
      </c>
      <c r="CI391" s="31">
        <f t="shared" ref="CI391:CI454" si="512">(BM391+BO391)-(BV391+CB391)</f>
        <v>6512</v>
      </c>
      <c r="CJ391" s="31">
        <f t="shared" ref="CJ391:CJ454" si="513">CR391+CZ391</f>
        <v>9</v>
      </c>
      <c r="CK391" s="31">
        <f t="shared" ref="CK391:CK454" si="514">CS391+DA391</f>
        <v>29</v>
      </c>
      <c r="CL391" s="31">
        <f t="shared" ref="CL391:CL454" si="515">CT391+DB391</f>
        <v>54</v>
      </c>
      <c r="CM391" s="113">
        <f t="shared" ref="CM391:CM454" si="516">CU391+DC391</f>
        <v>384</v>
      </c>
      <c r="CN391" s="31">
        <f t="shared" ref="CN391:CN454" si="517">CV391+DD391</f>
        <v>97</v>
      </c>
      <c r="CO391" s="31">
        <f t="shared" ref="CO391:CO454" si="518">CW391+DE391</f>
        <v>125</v>
      </c>
      <c r="CP391" s="31">
        <f t="shared" ref="CP391:CP454" si="519">CX391+DF391</f>
        <v>159</v>
      </c>
      <c r="CQ391" s="31">
        <f t="shared" ref="CQ391:CQ454" si="520">CY391+DG391</f>
        <v>3</v>
      </c>
      <c r="CR391" s="32">
        <v>6</v>
      </c>
      <c r="CS391" s="32">
        <v>20</v>
      </c>
      <c r="CT391" s="32">
        <v>51</v>
      </c>
      <c r="CU391" s="88">
        <f t="shared" si="504"/>
        <v>281</v>
      </c>
      <c r="CV391" s="32">
        <v>86</v>
      </c>
      <c r="CW391" s="32">
        <v>95</v>
      </c>
      <c r="CX391" s="32">
        <v>100</v>
      </c>
      <c r="CY391" s="32">
        <v>0</v>
      </c>
      <c r="CZ391" s="32">
        <v>3</v>
      </c>
      <c r="DA391" s="32">
        <v>9</v>
      </c>
      <c r="DB391" s="32">
        <v>3</v>
      </c>
      <c r="DC391" s="88">
        <f t="shared" ref="DC391:DC454" si="521">DD391+DE391+DF391+DG391</f>
        <v>103</v>
      </c>
      <c r="DD391" s="32">
        <v>11</v>
      </c>
      <c r="DE391" s="32">
        <v>30</v>
      </c>
      <c r="DF391" s="32">
        <v>59</v>
      </c>
      <c r="DG391" s="32">
        <v>3</v>
      </c>
      <c r="DH391" s="32">
        <v>20</v>
      </c>
      <c r="DI391" s="32">
        <v>215</v>
      </c>
      <c r="DJ391" s="32">
        <v>128</v>
      </c>
      <c r="DK391" s="88">
        <f t="shared" ref="DK391:DK454" si="522">DL391+DM391+DN391+DO391</f>
        <v>6021</v>
      </c>
      <c r="DL391" s="32">
        <v>308</v>
      </c>
      <c r="DM391" s="32">
        <v>2306</v>
      </c>
      <c r="DN391" s="32">
        <v>3309</v>
      </c>
      <c r="DO391" s="32">
        <v>98</v>
      </c>
      <c r="DP391" s="32">
        <v>113</v>
      </c>
      <c r="DQ391" s="32">
        <v>512</v>
      </c>
      <c r="DR391" s="32">
        <v>272</v>
      </c>
      <c r="DS391" s="88">
        <f t="shared" ref="DS391:DS454" si="523">DT391+DU391+DV391+DW391</f>
        <v>11995</v>
      </c>
      <c r="DT391" s="32">
        <v>77</v>
      </c>
      <c r="DU391" s="32">
        <v>3153</v>
      </c>
      <c r="DV391" s="32">
        <v>8437</v>
      </c>
      <c r="DW391" s="32">
        <v>328</v>
      </c>
      <c r="DX391" s="32">
        <v>1</v>
      </c>
      <c r="DY391" s="32">
        <v>2</v>
      </c>
      <c r="DZ391" s="32">
        <v>3</v>
      </c>
      <c r="EA391" s="88">
        <f t="shared" ref="EA391:EA454" si="524">EB391+EC391+ED391+EE391</f>
        <v>21</v>
      </c>
      <c r="EB391" s="32">
        <v>1</v>
      </c>
      <c r="EC391" s="32">
        <v>13</v>
      </c>
      <c r="ED391" s="32">
        <v>7</v>
      </c>
      <c r="EF391" s="32">
        <v>6</v>
      </c>
      <c r="EG391" s="32">
        <v>23</v>
      </c>
      <c r="EH391" s="32">
        <v>43</v>
      </c>
      <c r="EI391" s="88">
        <f t="shared" ref="EI391:EI454" si="525">EJ391+EK391+EL391+EM391</f>
        <v>246</v>
      </c>
      <c r="EJ391" s="32">
        <v>103</v>
      </c>
      <c r="EK391" s="32">
        <v>80</v>
      </c>
      <c r="EL391" s="32">
        <v>60</v>
      </c>
      <c r="EM391" s="32">
        <v>3</v>
      </c>
      <c r="EN391" s="32">
        <v>2</v>
      </c>
      <c r="EO391" s="32">
        <v>12</v>
      </c>
      <c r="EP391" s="32">
        <v>12</v>
      </c>
      <c r="EQ391" s="88">
        <f t="shared" ref="EQ391:EQ454" si="526">ER391+ES391+ET391+EU391</f>
        <v>194</v>
      </c>
      <c r="ER391" s="32">
        <v>24</v>
      </c>
      <c r="ES391" s="32">
        <v>43</v>
      </c>
      <c r="ET391" s="32">
        <v>124</v>
      </c>
      <c r="EU391" s="32">
        <v>3</v>
      </c>
      <c r="EY391" s="88">
        <f t="shared" ref="EY391:EY454" si="527">EZ391+FA391+FB391+FC391</f>
        <v>0</v>
      </c>
      <c r="FG391" s="88">
        <f t="shared" ref="FG391:FG454" si="528">FH391+FI391+FJ391+FK391</f>
        <v>0</v>
      </c>
      <c r="FO391" s="88">
        <f t="shared" ref="FO391:FO454" si="529">FP391+FQ391+FR391+FS391</f>
        <v>0</v>
      </c>
      <c r="FW391" s="110">
        <f t="shared" ref="FW391:FW454" si="530">FX391+FY391+FZ391+GA391</f>
        <v>0</v>
      </c>
      <c r="GB391" s="110">
        <f t="shared" ref="GB391:GB454" si="531">EV391+FD391+FL391+FT391</f>
        <v>0</v>
      </c>
      <c r="GC391" s="110">
        <f t="shared" ref="GC391:GC454" si="532">EW391+FE391+FM391+FU391</f>
        <v>0</v>
      </c>
      <c r="GD391" s="110">
        <f t="shared" ref="GD391:GD454" si="533">EX391+FF391+FN391+FV391</f>
        <v>0</v>
      </c>
      <c r="GE391" s="110">
        <f t="shared" ref="GE391:GE454" si="534">EY391+FG391+FO391+FW391</f>
        <v>0</v>
      </c>
      <c r="GF391" s="110">
        <f t="shared" ref="GF391:GF454" si="535">EZ391+FH391+FP391+FX391</f>
        <v>0</v>
      </c>
      <c r="GG391" s="110">
        <f t="shared" ref="GG391:GG454" si="536">FA391+FI391+FQ391+FY391</f>
        <v>0</v>
      </c>
      <c r="GH391" s="110">
        <f t="shared" ref="GH391:GH454" si="537">FB391+FJ391+FR391+FZ391</f>
        <v>0</v>
      </c>
      <c r="GI391" s="110">
        <f t="shared" ref="GI391:GI454" si="538">FC391+FK391+FS391+GA391</f>
        <v>0</v>
      </c>
      <c r="GJ391" s="114">
        <f t="shared" si="502"/>
        <v>0.57157216925144005</v>
      </c>
      <c r="GK391" s="90">
        <f t="shared" si="503"/>
        <v>0.30808675767445082</v>
      </c>
      <c r="GL391" s="92" t="s">
        <v>1721</v>
      </c>
      <c r="GM391" s="92" t="s">
        <v>1722</v>
      </c>
      <c r="GN391" s="2" t="s">
        <v>1723</v>
      </c>
      <c r="GO391" s="92" t="s">
        <v>1724</v>
      </c>
      <c r="GP391" s="92" t="s">
        <v>1725</v>
      </c>
      <c r="GQ391" s="2" t="s">
        <v>1726</v>
      </c>
      <c r="GR391" s="115">
        <v>22072</v>
      </c>
      <c r="GS391" s="31">
        <f t="shared" ref="GS391:GS454" si="539">DH391+DP391+DX391</f>
        <v>134</v>
      </c>
      <c r="GT391" s="31">
        <f t="shared" ref="GT391:GT454" si="540">DJ391+DR391+DZ391</f>
        <v>403</v>
      </c>
      <c r="GU391" s="31">
        <f t="shared" ref="GU391:GU454" si="541">DI391+DQ391+DY391</f>
        <v>729</v>
      </c>
      <c r="GV391" s="31">
        <f t="shared" ref="GV391:GV454" si="542">DL391+DM391+DN391+DO391+DT391+DU391+DV391+DW391+EB391+EC391+ED391+EE391</f>
        <v>18037</v>
      </c>
      <c r="GW391" s="31">
        <f t="shared" ref="GW391:GW454" si="543">DN391+DO391+DV391+DW391+ED391+EE391</f>
        <v>12179</v>
      </c>
      <c r="GX391" s="31">
        <f t="shared" ref="GX391:GX454" si="544">GV391-(DL391+DT391+EB391)</f>
        <v>17651</v>
      </c>
    </row>
    <row r="392" spans="1:206" ht="15.75" hidden="1" customHeight="1" x14ac:dyDescent="0.25">
      <c r="A392" s="22" t="s">
        <v>1116</v>
      </c>
      <c r="B392" s="2" t="s">
        <v>368</v>
      </c>
      <c r="C392" s="116" t="s">
        <v>376</v>
      </c>
      <c r="D392" s="35" t="s">
        <v>368</v>
      </c>
      <c r="E392" s="117">
        <v>751</v>
      </c>
      <c r="F392" s="117">
        <v>4410</v>
      </c>
      <c r="G392" s="117">
        <v>6053</v>
      </c>
      <c r="H392" s="117">
        <v>11214</v>
      </c>
      <c r="I392" s="95">
        <v>677</v>
      </c>
      <c r="J392" s="118">
        <v>978</v>
      </c>
      <c r="K392" s="118">
        <v>4273</v>
      </c>
      <c r="L392" s="118">
        <v>6837</v>
      </c>
      <c r="M392" s="118">
        <v>12088</v>
      </c>
      <c r="N392" s="119">
        <v>1087</v>
      </c>
      <c r="O392" s="119">
        <v>1053</v>
      </c>
      <c r="P392" s="120">
        <v>13749</v>
      </c>
      <c r="Q392" s="120">
        <v>17068</v>
      </c>
      <c r="R392" s="120">
        <v>12594</v>
      </c>
      <c r="S392" s="70">
        <f t="shared" si="485"/>
        <v>7.1132445996072435E-2</v>
      </c>
      <c r="T392" s="70">
        <f t="shared" si="486"/>
        <v>0.25035153503632529</v>
      </c>
      <c r="U392" s="70">
        <f t="shared" si="487"/>
        <v>0.25341503305613783</v>
      </c>
      <c r="V392" s="70">
        <f t="shared" si="488"/>
        <v>0.33790708650799001</v>
      </c>
      <c r="W392" s="70">
        <f t="shared" si="489"/>
        <v>0.45656661902493251</v>
      </c>
      <c r="X392" s="121">
        <v>17438</v>
      </c>
      <c r="Y392" s="121">
        <v>13749</v>
      </c>
      <c r="Z392" s="121">
        <v>17068</v>
      </c>
      <c r="AA392" s="121">
        <v>12594</v>
      </c>
      <c r="AB392" s="121">
        <v>4301</v>
      </c>
      <c r="AC392" s="121">
        <v>3934</v>
      </c>
      <c r="AD392" s="17">
        <v>167</v>
      </c>
      <c r="AE392" s="17">
        <v>537</v>
      </c>
      <c r="AF392" s="100">
        <v>700</v>
      </c>
      <c r="AG392" s="101">
        <v>873</v>
      </c>
      <c r="AH392" s="101">
        <v>4070</v>
      </c>
      <c r="AI392" s="101">
        <v>7204</v>
      </c>
      <c r="AJ392" s="101">
        <v>255</v>
      </c>
      <c r="AK392" s="101">
        <f t="shared" si="490"/>
        <v>12402</v>
      </c>
      <c r="AL392" s="101">
        <f t="shared" si="491"/>
        <v>1284</v>
      </c>
      <c r="AM392" s="101">
        <v>1539</v>
      </c>
      <c r="AN392" s="102">
        <v>584</v>
      </c>
      <c r="AO392" s="103">
        <v>2518</v>
      </c>
      <c r="AP392" s="74">
        <f t="shared" si="492"/>
        <v>6.3495526947414352E-2</v>
      </c>
      <c r="AQ392" s="74">
        <f t="shared" si="493"/>
        <v>0.2384579329739864</v>
      </c>
      <c r="AR392" s="104">
        <f t="shared" si="494"/>
        <v>0.25023611527032319</v>
      </c>
      <c r="AS392" s="104">
        <f t="shared" si="495"/>
        <v>0.33679455195199243</v>
      </c>
      <c r="AT392" s="104">
        <f t="shared" si="496"/>
        <v>0.47006511037001747</v>
      </c>
      <c r="AU392" s="105">
        <v>13269</v>
      </c>
      <c r="AV392" s="105">
        <v>17909</v>
      </c>
      <c r="AW392" s="105">
        <v>13830</v>
      </c>
      <c r="AX392" s="100">
        <v>815</v>
      </c>
      <c r="AY392" s="106">
        <v>14652</v>
      </c>
      <c r="AZ392" s="106">
        <v>1040</v>
      </c>
      <c r="BA392" s="106">
        <v>5089</v>
      </c>
      <c r="BB392" s="106">
        <v>8143</v>
      </c>
      <c r="BC392" s="106">
        <v>380</v>
      </c>
      <c r="BD392" s="107">
        <v>1479</v>
      </c>
      <c r="BE392" s="108">
        <v>1366</v>
      </c>
      <c r="BF392" s="82">
        <f t="shared" si="497"/>
        <v>7.5198843094721621E-2</v>
      </c>
      <c r="BG392" s="82">
        <f t="shared" si="498"/>
        <v>0.28415880283656264</v>
      </c>
      <c r="BH392" s="83">
        <f t="shared" si="499"/>
        <v>0.28423835762531108</v>
      </c>
      <c r="BI392" s="83">
        <f t="shared" si="500"/>
        <v>0.37696452626852267</v>
      </c>
      <c r="BJ392" s="83">
        <f t="shared" si="501"/>
        <v>0.50222322707061573</v>
      </c>
      <c r="BK392" s="2">
        <v>14265</v>
      </c>
      <c r="BL392" s="2">
        <v>19140</v>
      </c>
      <c r="BM392" s="2">
        <v>13649</v>
      </c>
      <c r="BN392" s="2">
        <v>9336</v>
      </c>
      <c r="BO392" s="2">
        <v>4531</v>
      </c>
      <c r="BP392" s="2">
        <v>4070</v>
      </c>
      <c r="BQ392" s="109">
        <v>205</v>
      </c>
      <c r="BR392" s="109">
        <v>857</v>
      </c>
      <c r="BS392" s="110">
        <v>689</v>
      </c>
      <c r="BT392" s="109">
        <v>1032</v>
      </c>
      <c r="BU392" s="109">
        <v>5343</v>
      </c>
      <c r="BV392" s="109">
        <v>9520</v>
      </c>
      <c r="BW392" s="109">
        <v>353</v>
      </c>
      <c r="BX392" s="84">
        <f t="shared" si="505"/>
        <v>16248</v>
      </c>
      <c r="BY392" s="111">
        <v>478</v>
      </c>
      <c r="BZ392" s="109">
        <v>1640</v>
      </c>
      <c r="CA392" s="109">
        <v>349</v>
      </c>
      <c r="CB392" s="2">
        <v>2388</v>
      </c>
      <c r="CC392" s="112">
        <f t="shared" si="506"/>
        <v>7.2344900105152474E-2</v>
      </c>
      <c r="CD392" s="112">
        <f t="shared" si="507"/>
        <v>0.27915360501567399</v>
      </c>
      <c r="CE392" s="112">
        <f t="shared" si="508"/>
        <v>0.30294980235474134</v>
      </c>
      <c r="CF392" s="112">
        <f t="shared" si="509"/>
        <v>0.40327548873097685</v>
      </c>
      <c r="CG392" s="112">
        <f t="shared" si="510"/>
        <v>0.57733167265001095</v>
      </c>
      <c r="CH392" s="87">
        <f t="shared" si="511"/>
        <v>5769</v>
      </c>
      <c r="CI392" s="31">
        <f t="shared" si="512"/>
        <v>6272</v>
      </c>
      <c r="CJ392" s="31">
        <f t="shared" si="513"/>
        <v>12</v>
      </c>
      <c r="CK392" s="31">
        <f t="shared" si="514"/>
        <v>59</v>
      </c>
      <c r="CL392" s="31">
        <f t="shared" si="515"/>
        <v>83</v>
      </c>
      <c r="CM392" s="113">
        <f t="shared" si="516"/>
        <v>929</v>
      </c>
      <c r="CN392" s="31">
        <f t="shared" si="517"/>
        <v>51</v>
      </c>
      <c r="CO392" s="31">
        <f t="shared" si="518"/>
        <v>266</v>
      </c>
      <c r="CP392" s="31">
        <f t="shared" si="519"/>
        <v>560</v>
      </c>
      <c r="CQ392" s="31">
        <f t="shared" si="520"/>
        <v>52</v>
      </c>
      <c r="CR392" s="32">
        <v>3</v>
      </c>
      <c r="CS392" s="32">
        <v>10</v>
      </c>
      <c r="CT392" s="32">
        <v>34</v>
      </c>
      <c r="CU392" s="88">
        <f t="shared" si="504"/>
        <v>151</v>
      </c>
      <c r="CV392" s="32">
        <v>22</v>
      </c>
      <c r="CW392" s="32">
        <v>77</v>
      </c>
      <c r="CX392" s="32">
        <v>51</v>
      </c>
      <c r="CY392" s="32">
        <v>1</v>
      </c>
      <c r="CZ392" s="32">
        <v>9</v>
      </c>
      <c r="DA392" s="32">
        <v>49</v>
      </c>
      <c r="DB392" s="32">
        <v>49</v>
      </c>
      <c r="DC392" s="88">
        <f t="shared" si="521"/>
        <v>778</v>
      </c>
      <c r="DD392" s="32">
        <v>29</v>
      </c>
      <c r="DE392" s="32">
        <v>189</v>
      </c>
      <c r="DF392" s="32">
        <v>509</v>
      </c>
      <c r="DG392" s="32">
        <v>51</v>
      </c>
      <c r="DH392" s="32">
        <v>22</v>
      </c>
      <c r="DI392" s="32">
        <v>268</v>
      </c>
      <c r="DJ392" s="32">
        <v>162</v>
      </c>
      <c r="DK392" s="88">
        <f t="shared" si="522"/>
        <v>5646</v>
      </c>
      <c r="DL392" s="32">
        <v>436</v>
      </c>
      <c r="DM392" s="32">
        <v>1965</v>
      </c>
      <c r="DN392" s="32">
        <v>3131</v>
      </c>
      <c r="DO392" s="32">
        <v>114</v>
      </c>
      <c r="DP392" s="32">
        <v>130</v>
      </c>
      <c r="DQ392" s="32">
        <v>397</v>
      </c>
      <c r="DR392" s="32">
        <v>255</v>
      </c>
      <c r="DS392" s="88">
        <f t="shared" si="523"/>
        <v>8024</v>
      </c>
      <c r="DT392" s="32">
        <v>75</v>
      </c>
      <c r="DU392" s="32">
        <v>2420</v>
      </c>
      <c r="DV392" s="32">
        <v>5370</v>
      </c>
      <c r="DW392" s="32">
        <v>159</v>
      </c>
      <c r="DX392" s="32">
        <v>2</v>
      </c>
      <c r="DY392" s="32">
        <v>3</v>
      </c>
      <c r="DZ392" s="32">
        <v>4</v>
      </c>
      <c r="EA392" s="88">
        <f t="shared" si="524"/>
        <v>37</v>
      </c>
      <c r="EB392" s="32">
        <v>1</v>
      </c>
      <c r="EC392" s="32">
        <v>9</v>
      </c>
      <c r="ED392" s="32">
        <v>27</v>
      </c>
      <c r="EF392" s="32">
        <v>24</v>
      </c>
      <c r="EG392" s="32">
        <v>105</v>
      </c>
      <c r="EH392" s="32">
        <v>152</v>
      </c>
      <c r="EI392" s="88">
        <f t="shared" si="525"/>
        <v>1142</v>
      </c>
      <c r="EJ392" s="32">
        <v>441</v>
      </c>
      <c r="EK392" s="32">
        <v>463</v>
      </c>
      <c r="EL392" s="32">
        <v>226</v>
      </c>
      <c r="EM392" s="32">
        <v>12</v>
      </c>
      <c r="EN392" s="32">
        <v>1</v>
      </c>
      <c r="EO392" s="32">
        <v>6</v>
      </c>
      <c r="EP392" s="32">
        <v>6</v>
      </c>
      <c r="EQ392" s="88">
        <f t="shared" si="526"/>
        <v>89</v>
      </c>
      <c r="ER392" s="32">
        <v>28</v>
      </c>
      <c r="ES392" s="32">
        <v>25</v>
      </c>
      <c r="ET392" s="32">
        <v>32</v>
      </c>
      <c r="EU392" s="32">
        <v>4</v>
      </c>
      <c r="EV392" s="32">
        <v>13</v>
      </c>
      <c r="EW392" s="32">
        <v>18</v>
      </c>
      <c r="EX392" s="32">
        <v>20</v>
      </c>
      <c r="EY392" s="88">
        <f t="shared" si="527"/>
        <v>374</v>
      </c>
      <c r="EZ392" s="32">
        <v>0</v>
      </c>
      <c r="FA392" s="32">
        <v>194</v>
      </c>
      <c r="FB392" s="32">
        <v>168</v>
      </c>
      <c r="FC392" s="32">
        <v>12</v>
      </c>
      <c r="FD392" s="32">
        <v>1</v>
      </c>
      <c r="FE392" s="32">
        <v>1</v>
      </c>
      <c r="FF392" s="32">
        <v>1</v>
      </c>
      <c r="FG392" s="88">
        <f t="shared" si="528"/>
        <v>7</v>
      </c>
      <c r="FH392" s="32">
        <v>0</v>
      </c>
      <c r="FI392" s="32">
        <v>1</v>
      </c>
      <c r="FJ392" s="32">
        <v>6</v>
      </c>
      <c r="FK392" s="32">
        <v>0</v>
      </c>
      <c r="FO392" s="88">
        <f t="shared" si="529"/>
        <v>0</v>
      </c>
      <c r="FV392" s="32">
        <v>6</v>
      </c>
      <c r="FW392" s="110">
        <f t="shared" si="530"/>
        <v>0</v>
      </c>
      <c r="FX392" s="32">
        <v>0</v>
      </c>
      <c r="FY392" s="32">
        <v>0</v>
      </c>
      <c r="FZ392" s="32">
        <v>0</v>
      </c>
      <c r="GA392" s="32">
        <v>0</v>
      </c>
      <c r="GB392" s="110">
        <f t="shared" si="531"/>
        <v>14</v>
      </c>
      <c r="GC392" s="110">
        <f t="shared" si="532"/>
        <v>19</v>
      </c>
      <c r="GD392" s="110">
        <f t="shared" si="533"/>
        <v>27</v>
      </c>
      <c r="GE392" s="110">
        <f t="shared" si="534"/>
        <v>381</v>
      </c>
      <c r="GF392" s="110">
        <f t="shared" si="535"/>
        <v>0</v>
      </c>
      <c r="GG392" s="110">
        <f t="shared" si="536"/>
        <v>195</v>
      </c>
      <c r="GH392" s="110">
        <f t="shared" si="537"/>
        <v>174</v>
      </c>
      <c r="GI392" s="110">
        <f t="shared" si="538"/>
        <v>12</v>
      </c>
      <c r="GJ392" s="114">
        <f t="shared" si="502"/>
        <v>0.26450697136595441</v>
      </c>
      <c r="GK392" s="90">
        <f t="shared" si="503"/>
        <v>0.10892710892710893</v>
      </c>
      <c r="GL392" s="2" t="s">
        <v>2001</v>
      </c>
      <c r="GM392" s="92" t="s">
        <v>1644</v>
      </c>
      <c r="GN392" s="92" t="s">
        <v>1980</v>
      </c>
      <c r="GO392" s="2" t="s">
        <v>2273</v>
      </c>
      <c r="GP392" s="92" t="s">
        <v>1734</v>
      </c>
      <c r="GQ392" s="2" t="s">
        <v>1760</v>
      </c>
      <c r="GR392" s="115">
        <v>18884</v>
      </c>
      <c r="GS392" s="31">
        <f t="shared" si="539"/>
        <v>154</v>
      </c>
      <c r="GT392" s="31">
        <f t="shared" si="540"/>
        <v>421</v>
      </c>
      <c r="GU392" s="31">
        <f t="shared" si="541"/>
        <v>668</v>
      </c>
      <c r="GV392" s="31">
        <f t="shared" si="542"/>
        <v>13707</v>
      </c>
      <c r="GW392" s="31">
        <f t="shared" si="543"/>
        <v>8801</v>
      </c>
      <c r="GX392" s="31">
        <f t="shared" si="544"/>
        <v>13195</v>
      </c>
    </row>
    <row r="393" spans="1:206" ht="15.75" hidden="1" customHeight="1" x14ac:dyDescent="0.25">
      <c r="A393" s="22" t="s">
        <v>1116</v>
      </c>
      <c r="B393" s="2" t="s">
        <v>368</v>
      </c>
      <c r="C393" s="116" t="s">
        <v>377</v>
      </c>
      <c r="D393" s="35" t="s">
        <v>368</v>
      </c>
      <c r="E393" s="117">
        <v>7</v>
      </c>
      <c r="F393" s="117">
        <v>184</v>
      </c>
      <c r="G393" s="117">
        <v>169</v>
      </c>
      <c r="H393" s="117">
        <v>360</v>
      </c>
      <c r="I393" s="95">
        <v>23</v>
      </c>
      <c r="J393" s="118">
        <v>6</v>
      </c>
      <c r="K393" s="118">
        <v>179</v>
      </c>
      <c r="L393" s="118">
        <v>231</v>
      </c>
      <c r="M393" s="118">
        <v>416</v>
      </c>
      <c r="N393" s="119">
        <v>22</v>
      </c>
      <c r="O393" s="119">
        <v>41</v>
      </c>
      <c r="P393" s="120">
        <v>375</v>
      </c>
      <c r="Q393" s="120">
        <v>560</v>
      </c>
      <c r="R393" s="120">
        <v>382</v>
      </c>
      <c r="S393" s="70">
        <f t="shared" si="485"/>
        <v>1.6E-2</v>
      </c>
      <c r="T393" s="70">
        <f t="shared" si="486"/>
        <v>0.31964285714285712</v>
      </c>
      <c r="U393" s="70">
        <f t="shared" si="487"/>
        <v>0.29916476841306</v>
      </c>
      <c r="V393" s="70">
        <f t="shared" si="488"/>
        <v>0.41188959660297242</v>
      </c>
      <c r="W393" s="70">
        <f t="shared" si="489"/>
        <v>0.54712041884816753</v>
      </c>
      <c r="X393" s="121">
        <v>549</v>
      </c>
      <c r="Y393" s="121">
        <v>375</v>
      </c>
      <c r="Z393" s="121">
        <v>560</v>
      </c>
      <c r="AA393" s="121">
        <v>382</v>
      </c>
      <c r="AB393" s="121">
        <v>134</v>
      </c>
      <c r="AC393" s="121">
        <v>119</v>
      </c>
      <c r="AD393" s="17">
        <v>19</v>
      </c>
      <c r="AE393" s="17">
        <v>23</v>
      </c>
      <c r="AF393" s="100">
        <v>24</v>
      </c>
      <c r="AG393" s="101">
        <v>3</v>
      </c>
      <c r="AH393" s="101">
        <v>151</v>
      </c>
      <c r="AI393" s="101">
        <v>226</v>
      </c>
      <c r="AJ393" s="101">
        <v>3</v>
      </c>
      <c r="AK393" s="101">
        <f t="shared" si="490"/>
        <v>383</v>
      </c>
      <c r="AL393" s="101">
        <f t="shared" si="491"/>
        <v>18</v>
      </c>
      <c r="AM393" s="101">
        <v>21</v>
      </c>
      <c r="AN393" s="102">
        <v>23</v>
      </c>
      <c r="AO393" s="103">
        <v>108</v>
      </c>
      <c r="AP393" s="74">
        <f t="shared" si="492"/>
        <v>8.0000000000000002E-3</v>
      </c>
      <c r="AQ393" s="74">
        <f t="shared" si="493"/>
        <v>0.26964285714285713</v>
      </c>
      <c r="AR393" s="104">
        <f t="shared" si="494"/>
        <v>0.27486712224753229</v>
      </c>
      <c r="AS393" s="104">
        <f t="shared" si="495"/>
        <v>0.38110403397027603</v>
      </c>
      <c r="AT393" s="104">
        <f t="shared" si="496"/>
        <v>0.54450261780104714</v>
      </c>
      <c r="AU393" s="105">
        <v>362</v>
      </c>
      <c r="AV393" s="105">
        <v>487</v>
      </c>
      <c r="AW393" s="105">
        <v>422</v>
      </c>
      <c r="AX393" s="100">
        <v>25</v>
      </c>
      <c r="AY393" s="106">
        <v>454</v>
      </c>
      <c r="AZ393" s="106">
        <v>5</v>
      </c>
      <c r="BA393" s="106">
        <v>166</v>
      </c>
      <c r="BB393" s="106">
        <v>282</v>
      </c>
      <c r="BC393" s="106">
        <v>1</v>
      </c>
      <c r="BD393" s="107">
        <v>34</v>
      </c>
      <c r="BE393" s="108">
        <v>62</v>
      </c>
      <c r="BF393" s="82">
        <f t="shared" si="497"/>
        <v>1.1848341232227487E-2</v>
      </c>
      <c r="BG393" s="82">
        <f t="shared" si="498"/>
        <v>0.34086242299794661</v>
      </c>
      <c r="BH393" s="83">
        <f t="shared" si="499"/>
        <v>0.32966168371361132</v>
      </c>
      <c r="BI393" s="83">
        <f t="shared" si="500"/>
        <v>0.48763250883392228</v>
      </c>
      <c r="BJ393" s="83">
        <f t="shared" si="501"/>
        <v>0.68508287292817682</v>
      </c>
      <c r="BK393" s="2">
        <v>425</v>
      </c>
      <c r="BL393" s="2">
        <v>539</v>
      </c>
      <c r="BM393" s="2">
        <v>415</v>
      </c>
      <c r="BN393" s="2">
        <v>280</v>
      </c>
      <c r="BO393" s="2">
        <v>127</v>
      </c>
      <c r="BP393" s="2">
        <v>121</v>
      </c>
      <c r="BQ393" s="109">
        <v>22</v>
      </c>
      <c r="BR393" s="109">
        <v>28</v>
      </c>
      <c r="BS393" s="110">
        <v>27</v>
      </c>
      <c r="BT393" s="109">
        <v>15</v>
      </c>
      <c r="BU393" s="109">
        <v>171</v>
      </c>
      <c r="BV393" s="109">
        <v>258</v>
      </c>
      <c r="BW393" s="109">
        <v>0</v>
      </c>
      <c r="BX393" s="84">
        <f t="shared" si="505"/>
        <v>444</v>
      </c>
      <c r="BY393" s="111">
        <v>19</v>
      </c>
      <c r="BZ393" s="109">
        <v>20</v>
      </c>
      <c r="CA393" s="109">
        <v>0</v>
      </c>
      <c r="CB393" s="2">
        <v>87</v>
      </c>
      <c r="CC393" s="112">
        <f t="shared" si="506"/>
        <v>3.5294117647058823E-2</v>
      </c>
      <c r="CD393" s="112">
        <f t="shared" si="507"/>
        <v>0.31725417439703152</v>
      </c>
      <c r="CE393" s="112">
        <f t="shared" si="508"/>
        <v>0.30746918056562728</v>
      </c>
      <c r="CF393" s="112">
        <f t="shared" si="509"/>
        <v>0.42872117400419285</v>
      </c>
      <c r="CG393" s="112">
        <f t="shared" si="510"/>
        <v>0.57349397590361451</v>
      </c>
      <c r="CH393" s="87">
        <f t="shared" si="511"/>
        <v>177</v>
      </c>
      <c r="CI393" s="31">
        <f t="shared" si="512"/>
        <v>197</v>
      </c>
      <c r="CJ393" s="31">
        <f t="shared" si="513"/>
        <v>0</v>
      </c>
      <c r="CK393" s="31">
        <f t="shared" si="514"/>
        <v>0</v>
      </c>
      <c r="CL393" s="31">
        <f t="shared" si="515"/>
        <v>0</v>
      </c>
      <c r="CM393" s="113">
        <f t="shared" si="516"/>
        <v>0</v>
      </c>
      <c r="CN393" s="31">
        <f t="shared" si="517"/>
        <v>0</v>
      </c>
      <c r="CO393" s="31">
        <f t="shared" si="518"/>
        <v>0</v>
      </c>
      <c r="CP393" s="31">
        <f t="shared" si="519"/>
        <v>0</v>
      </c>
      <c r="CQ393" s="31">
        <f t="shared" si="520"/>
        <v>0</v>
      </c>
      <c r="CU393" s="88">
        <f t="shared" si="504"/>
        <v>0</v>
      </c>
      <c r="DC393" s="88">
        <f t="shared" si="521"/>
        <v>0</v>
      </c>
      <c r="DH393" s="32">
        <v>1</v>
      </c>
      <c r="DI393" s="32">
        <v>4</v>
      </c>
      <c r="DJ393" s="32">
        <v>4</v>
      </c>
      <c r="DK393" s="88">
        <f t="shared" si="522"/>
        <v>98</v>
      </c>
      <c r="DL393" s="32">
        <v>0</v>
      </c>
      <c r="DM393" s="32">
        <v>38</v>
      </c>
      <c r="DN393" s="32">
        <v>60</v>
      </c>
      <c r="DO393" s="32">
        <v>0</v>
      </c>
      <c r="DP393" s="32">
        <v>20</v>
      </c>
      <c r="DQ393" s="32">
        <v>23</v>
      </c>
      <c r="DR393" s="32">
        <v>22</v>
      </c>
      <c r="DS393" s="88">
        <f t="shared" si="523"/>
        <v>333</v>
      </c>
      <c r="DT393" s="32">
        <v>15</v>
      </c>
      <c r="DU393" s="32">
        <v>125</v>
      </c>
      <c r="DV393" s="32">
        <v>193</v>
      </c>
      <c r="DW393" s="32">
        <v>0</v>
      </c>
      <c r="EA393" s="88">
        <f t="shared" si="524"/>
        <v>0</v>
      </c>
      <c r="EI393" s="88">
        <f t="shared" si="525"/>
        <v>0</v>
      </c>
      <c r="EQ393" s="88">
        <f t="shared" si="526"/>
        <v>0</v>
      </c>
      <c r="EV393" s="32">
        <v>1</v>
      </c>
      <c r="EW393" s="32">
        <v>1</v>
      </c>
      <c r="EX393" s="32">
        <v>1</v>
      </c>
      <c r="EY393" s="88">
        <f t="shared" si="527"/>
        <v>13</v>
      </c>
      <c r="EZ393" s="32">
        <v>0</v>
      </c>
      <c r="FA393" s="32">
        <v>8</v>
      </c>
      <c r="FB393" s="32">
        <v>5</v>
      </c>
      <c r="FC393" s="32">
        <v>0</v>
      </c>
      <c r="FG393" s="88">
        <f t="shared" si="528"/>
        <v>0</v>
      </c>
      <c r="FO393" s="88">
        <f t="shared" si="529"/>
        <v>0</v>
      </c>
      <c r="FW393" s="110">
        <f t="shared" si="530"/>
        <v>0</v>
      </c>
      <c r="GB393" s="110">
        <f t="shared" si="531"/>
        <v>1</v>
      </c>
      <c r="GC393" s="110">
        <f t="shared" si="532"/>
        <v>1</v>
      </c>
      <c r="GD393" s="110">
        <f t="shared" si="533"/>
        <v>1</v>
      </c>
      <c r="GE393" s="110">
        <f t="shared" si="534"/>
        <v>13</v>
      </c>
      <c r="GF393" s="110">
        <f t="shared" si="535"/>
        <v>0</v>
      </c>
      <c r="GG393" s="110">
        <f t="shared" si="536"/>
        <v>8</v>
      </c>
      <c r="GH393" s="110">
        <f t="shared" si="537"/>
        <v>5</v>
      </c>
      <c r="GI393" s="110">
        <f t="shared" si="538"/>
        <v>0</v>
      </c>
      <c r="GJ393" s="114">
        <f t="shared" si="502"/>
        <v>4.8204300455410257E-2</v>
      </c>
      <c r="GK393" s="90">
        <f t="shared" si="503"/>
        <v>-2.2026431718061675E-2</v>
      </c>
      <c r="GL393" s="2" t="s">
        <v>2266</v>
      </c>
      <c r="GM393" s="2" t="s">
        <v>2310</v>
      </c>
      <c r="GN393" s="92" t="s">
        <v>2193</v>
      </c>
      <c r="GO393" s="92" t="s">
        <v>2304</v>
      </c>
      <c r="GP393" s="92" t="s">
        <v>2095</v>
      </c>
      <c r="GQ393" s="2" t="s">
        <v>2327</v>
      </c>
      <c r="GR393" s="115">
        <v>545</v>
      </c>
      <c r="GS393" s="31">
        <f t="shared" si="539"/>
        <v>21</v>
      </c>
      <c r="GT393" s="31">
        <f t="shared" si="540"/>
        <v>26</v>
      </c>
      <c r="GU393" s="31">
        <f t="shared" si="541"/>
        <v>27</v>
      </c>
      <c r="GV393" s="31">
        <f t="shared" si="542"/>
        <v>431</v>
      </c>
      <c r="GW393" s="31">
        <f t="shared" si="543"/>
        <v>253</v>
      </c>
      <c r="GX393" s="31">
        <f t="shared" si="544"/>
        <v>416</v>
      </c>
    </row>
    <row r="394" spans="1:206" ht="15.75" hidden="1" customHeight="1" x14ac:dyDescent="0.25">
      <c r="A394" s="22" t="s">
        <v>1112</v>
      </c>
      <c r="B394" s="2" t="s">
        <v>378</v>
      </c>
      <c r="C394" s="116" t="s">
        <v>379</v>
      </c>
      <c r="D394" s="35" t="s">
        <v>378</v>
      </c>
      <c r="E394" s="117">
        <v>8</v>
      </c>
      <c r="F394" s="117">
        <v>41</v>
      </c>
      <c r="G394" s="117">
        <v>29</v>
      </c>
      <c r="H394" s="117">
        <v>78</v>
      </c>
      <c r="I394" s="95">
        <v>5</v>
      </c>
      <c r="J394" s="118">
        <v>38</v>
      </c>
      <c r="K394" s="118">
        <v>40</v>
      </c>
      <c r="L394" s="118">
        <v>35</v>
      </c>
      <c r="M394" s="118">
        <v>113</v>
      </c>
      <c r="N394" s="119">
        <v>33</v>
      </c>
      <c r="O394" s="119">
        <v>4</v>
      </c>
      <c r="P394" s="120">
        <v>61</v>
      </c>
      <c r="Q394" s="120">
        <v>72</v>
      </c>
      <c r="R394" s="120">
        <v>62</v>
      </c>
      <c r="S394" s="70">
        <f t="shared" si="485"/>
        <v>0.62295081967213117</v>
      </c>
      <c r="T394" s="70">
        <f t="shared" si="486"/>
        <v>0.55555555555555558</v>
      </c>
      <c r="U394" s="70">
        <f t="shared" si="487"/>
        <v>0.41025641025641024</v>
      </c>
      <c r="V394" s="70">
        <f t="shared" si="488"/>
        <v>0.31343283582089554</v>
      </c>
      <c r="W394" s="70">
        <f t="shared" si="489"/>
        <v>3.2258064516129031E-2</v>
      </c>
      <c r="X394" s="121">
        <v>75</v>
      </c>
      <c r="Y394" s="121">
        <v>61</v>
      </c>
      <c r="Z394" s="121">
        <v>72</v>
      </c>
      <c r="AA394" s="121">
        <v>62</v>
      </c>
      <c r="AB394" s="121">
        <v>22</v>
      </c>
      <c r="AC394" s="121">
        <v>9</v>
      </c>
      <c r="AD394" s="17">
        <v>3</v>
      </c>
      <c r="AE394" s="17">
        <v>6</v>
      </c>
      <c r="AF394" s="100">
        <v>4</v>
      </c>
      <c r="AG394" s="101">
        <v>35</v>
      </c>
      <c r="AH394" s="101">
        <v>37</v>
      </c>
      <c r="AI394" s="101">
        <v>20</v>
      </c>
      <c r="AJ394" s="101">
        <v>0</v>
      </c>
      <c r="AK394" s="101">
        <f t="shared" si="490"/>
        <v>92</v>
      </c>
      <c r="AL394" s="101">
        <f t="shared" si="491"/>
        <v>2</v>
      </c>
      <c r="AM394" s="101">
        <v>2</v>
      </c>
      <c r="AN394" s="102">
        <v>7</v>
      </c>
      <c r="AO394" s="103">
        <v>15</v>
      </c>
      <c r="AP394" s="74">
        <f t="shared" si="492"/>
        <v>0.57377049180327866</v>
      </c>
      <c r="AQ394" s="74">
        <f t="shared" si="493"/>
        <v>0.51388888888888884</v>
      </c>
      <c r="AR394" s="104">
        <f t="shared" si="494"/>
        <v>0.46153846153846156</v>
      </c>
      <c r="AS394" s="104">
        <f t="shared" si="495"/>
        <v>0.41044776119402987</v>
      </c>
      <c r="AT394" s="104">
        <f t="shared" si="496"/>
        <v>0.29032258064516131</v>
      </c>
      <c r="AU394" s="105">
        <v>60</v>
      </c>
      <c r="AV394" s="105">
        <v>96</v>
      </c>
      <c r="AW394" s="105">
        <v>71</v>
      </c>
      <c r="AX394" s="100">
        <v>4</v>
      </c>
      <c r="AY394" s="106">
        <v>81</v>
      </c>
      <c r="AZ394" s="106">
        <v>23</v>
      </c>
      <c r="BA394" s="106">
        <v>35</v>
      </c>
      <c r="BB394" s="106">
        <v>23</v>
      </c>
      <c r="BC394" s="106">
        <v>0</v>
      </c>
      <c r="BD394" s="107">
        <v>6</v>
      </c>
      <c r="BE394" s="108">
        <v>8</v>
      </c>
      <c r="BF394" s="82">
        <f t="shared" si="497"/>
        <v>0.323943661971831</v>
      </c>
      <c r="BG394" s="82">
        <f t="shared" si="498"/>
        <v>0.36458333333333331</v>
      </c>
      <c r="BH394" s="83">
        <f t="shared" si="499"/>
        <v>0.33039647577092512</v>
      </c>
      <c r="BI394" s="83">
        <f t="shared" si="500"/>
        <v>0.33333333333333331</v>
      </c>
      <c r="BJ394" s="83">
        <f t="shared" si="501"/>
        <v>0.28333333333333333</v>
      </c>
      <c r="BK394" s="2">
        <v>57</v>
      </c>
      <c r="BL394" s="2">
        <v>81</v>
      </c>
      <c r="BM394" s="2">
        <v>51</v>
      </c>
      <c r="BN394" s="2">
        <v>36</v>
      </c>
      <c r="BO394" s="2">
        <v>17</v>
      </c>
      <c r="BP394" s="2">
        <v>13</v>
      </c>
      <c r="BQ394" s="109">
        <v>3</v>
      </c>
      <c r="BR394" s="109">
        <v>6</v>
      </c>
      <c r="BS394" s="110">
        <v>7</v>
      </c>
      <c r="BT394" s="109">
        <v>13</v>
      </c>
      <c r="BU394" s="109">
        <v>42</v>
      </c>
      <c r="BV394" s="109">
        <v>53</v>
      </c>
      <c r="BW394" s="109">
        <v>0</v>
      </c>
      <c r="BX394" s="84">
        <f t="shared" si="505"/>
        <v>108</v>
      </c>
      <c r="BY394" s="111">
        <v>5</v>
      </c>
      <c r="BZ394" s="109">
        <v>14</v>
      </c>
      <c r="CA394" s="109">
        <v>0</v>
      </c>
      <c r="CB394" s="2">
        <v>7</v>
      </c>
      <c r="CC394" s="112">
        <f t="shared" si="506"/>
        <v>0.22807017543859648</v>
      </c>
      <c r="CD394" s="112">
        <f t="shared" si="507"/>
        <v>0.51851851851851849</v>
      </c>
      <c r="CE394" s="112">
        <f t="shared" si="508"/>
        <v>0.49735449735449733</v>
      </c>
      <c r="CF394" s="112">
        <f t="shared" si="509"/>
        <v>0.61363636363636365</v>
      </c>
      <c r="CG394" s="112">
        <f t="shared" si="510"/>
        <v>0.76470588235294112</v>
      </c>
      <c r="CH394" s="87">
        <f t="shared" si="511"/>
        <v>12</v>
      </c>
      <c r="CI394" s="31">
        <f t="shared" si="512"/>
        <v>8</v>
      </c>
      <c r="CJ394" s="31">
        <f t="shared" si="513"/>
        <v>0</v>
      </c>
      <c r="CK394" s="31">
        <f t="shared" si="514"/>
        <v>0</v>
      </c>
      <c r="CL394" s="31">
        <f t="shared" si="515"/>
        <v>0</v>
      </c>
      <c r="CM394" s="113">
        <f t="shared" si="516"/>
        <v>0</v>
      </c>
      <c r="CN394" s="31">
        <f t="shared" si="517"/>
        <v>0</v>
      </c>
      <c r="CO394" s="31">
        <f t="shared" si="518"/>
        <v>0</v>
      </c>
      <c r="CP394" s="31">
        <f t="shared" si="519"/>
        <v>0</v>
      </c>
      <c r="CQ394" s="31">
        <f t="shared" si="520"/>
        <v>0</v>
      </c>
      <c r="CU394" s="88">
        <f t="shared" si="504"/>
        <v>0</v>
      </c>
      <c r="DC394" s="88">
        <f t="shared" si="521"/>
        <v>0</v>
      </c>
      <c r="DH394" s="32">
        <v>1</v>
      </c>
      <c r="DI394" s="32">
        <v>3</v>
      </c>
      <c r="DJ394" s="32">
        <v>4</v>
      </c>
      <c r="DK394" s="88">
        <f t="shared" si="522"/>
        <v>72</v>
      </c>
      <c r="DL394" s="32">
        <v>11</v>
      </c>
      <c r="DM394" s="32">
        <v>27</v>
      </c>
      <c r="DN394" s="32">
        <v>34</v>
      </c>
      <c r="DO394" s="32">
        <v>0</v>
      </c>
      <c r="DP394" s="32">
        <v>1</v>
      </c>
      <c r="DQ394" s="32">
        <v>1</v>
      </c>
      <c r="DR394" s="32">
        <v>1</v>
      </c>
      <c r="DS394" s="88">
        <f t="shared" si="523"/>
        <v>11</v>
      </c>
      <c r="DT394" s="32">
        <v>2</v>
      </c>
      <c r="DU394" s="32">
        <v>4</v>
      </c>
      <c r="DV394" s="32">
        <v>5</v>
      </c>
      <c r="DW394" s="32">
        <v>0</v>
      </c>
      <c r="EA394" s="88">
        <f t="shared" si="524"/>
        <v>0</v>
      </c>
      <c r="EI394" s="88">
        <f t="shared" si="525"/>
        <v>0</v>
      </c>
      <c r="EQ394" s="88">
        <f t="shared" si="526"/>
        <v>0</v>
      </c>
      <c r="EV394" s="32">
        <v>1</v>
      </c>
      <c r="EW394" s="32">
        <v>2</v>
      </c>
      <c r="EX394" s="32">
        <v>2</v>
      </c>
      <c r="EY394" s="88">
        <f t="shared" si="527"/>
        <v>25</v>
      </c>
      <c r="EZ394" s="32">
        <v>0</v>
      </c>
      <c r="FA394" s="32">
        <v>11</v>
      </c>
      <c r="FB394" s="32">
        <v>14</v>
      </c>
      <c r="FC394" s="32">
        <v>0</v>
      </c>
      <c r="FG394" s="88">
        <f t="shared" si="528"/>
        <v>0</v>
      </c>
      <c r="FO394" s="88">
        <f t="shared" si="529"/>
        <v>0</v>
      </c>
      <c r="FW394" s="110">
        <f t="shared" si="530"/>
        <v>0</v>
      </c>
      <c r="GB394" s="110">
        <f t="shared" si="531"/>
        <v>1</v>
      </c>
      <c r="GC394" s="110">
        <f t="shared" si="532"/>
        <v>2</v>
      </c>
      <c r="GD394" s="110">
        <f t="shared" si="533"/>
        <v>2</v>
      </c>
      <c r="GE394" s="110">
        <f t="shared" si="534"/>
        <v>25</v>
      </c>
      <c r="GF394" s="110">
        <f t="shared" si="535"/>
        <v>0</v>
      </c>
      <c r="GG394" s="110">
        <f t="shared" si="536"/>
        <v>11</v>
      </c>
      <c r="GH394" s="110">
        <f t="shared" si="537"/>
        <v>14</v>
      </c>
      <c r="GI394" s="110">
        <f t="shared" si="538"/>
        <v>0</v>
      </c>
      <c r="GJ394" s="114">
        <f t="shared" si="502"/>
        <v>22.705882352941178</v>
      </c>
      <c r="GK394" s="90">
        <f t="shared" si="503"/>
        <v>0.33333333333333331</v>
      </c>
      <c r="GL394" s="92" t="s">
        <v>1668</v>
      </c>
      <c r="GM394" s="92" t="s">
        <v>1669</v>
      </c>
      <c r="GN394" s="92" t="s">
        <v>1670</v>
      </c>
      <c r="GO394" s="92" t="s">
        <v>1612</v>
      </c>
      <c r="GP394" s="2" t="s">
        <v>1671</v>
      </c>
      <c r="GQ394" s="2" t="s">
        <v>1672</v>
      </c>
      <c r="GR394" s="115">
        <v>96</v>
      </c>
      <c r="GS394" s="31">
        <f t="shared" si="539"/>
        <v>2</v>
      </c>
      <c r="GT394" s="31">
        <f t="shared" si="540"/>
        <v>5</v>
      </c>
      <c r="GU394" s="31">
        <f t="shared" si="541"/>
        <v>4</v>
      </c>
      <c r="GV394" s="31">
        <f t="shared" si="542"/>
        <v>83</v>
      </c>
      <c r="GW394" s="31">
        <f t="shared" si="543"/>
        <v>39</v>
      </c>
      <c r="GX394" s="31">
        <f t="shared" si="544"/>
        <v>70</v>
      </c>
    </row>
    <row r="395" spans="1:206" ht="15.75" hidden="1" customHeight="1" x14ac:dyDescent="0.25">
      <c r="A395" s="22" t="s">
        <v>1112</v>
      </c>
      <c r="B395" s="2" t="s">
        <v>378</v>
      </c>
      <c r="C395" s="116" t="s">
        <v>380</v>
      </c>
      <c r="D395" s="35" t="s">
        <v>378</v>
      </c>
      <c r="E395" s="117">
        <v>78</v>
      </c>
      <c r="F395" s="117">
        <v>374</v>
      </c>
      <c r="G395" s="117">
        <v>451</v>
      </c>
      <c r="H395" s="117">
        <v>903</v>
      </c>
      <c r="I395" s="95">
        <v>55</v>
      </c>
      <c r="J395" s="118">
        <v>131</v>
      </c>
      <c r="K395" s="118">
        <v>387</v>
      </c>
      <c r="L395" s="118">
        <v>491</v>
      </c>
      <c r="M395" s="118">
        <v>1009</v>
      </c>
      <c r="N395" s="119">
        <v>8</v>
      </c>
      <c r="O395" s="119">
        <v>47</v>
      </c>
      <c r="P395" s="120">
        <v>611</v>
      </c>
      <c r="Q395" s="120">
        <v>752</v>
      </c>
      <c r="R395" s="120">
        <v>646</v>
      </c>
      <c r="S395" s="70">
        <f t="shared" si="485"/>
        <v>0.2144026186579378</v>
      </c>
      <c r="T395" s="70">
        <f t="shared" si="486"/>
        <v>0.5146276595744681</v>
      </c>
      <c r="U395" s="70">
        <f t="shared" si="487"/>
        <v>0.49825783972125437</v>
      </c>
      <c r="V395" s="70">
        <f t="shared" si="488"/>
        <v>0.62231759656652363</v>
      </c>
      <c r="W395" s="70">
        <f t="shared" si="489"/>
        <v>0.74767801857585137</v>
      </c>
      <c r="X395" s="121">
        <v>774</v>
      </c>
      <c r="Y395" s="121">
        <v>611</v>
      </c>
      <c r="Z395" s="121">
        <v>752</v>
      </c>
      <c r="AA395" s="121">
        <v>646</v>
      </c>
      <c r="AB395" s="121">
        <v>194</v>
      </c>
      <c r="AC395" s="121">
        <v>187</v>
      </c>
      <c r="AD395" s="17">
        <v>29</v>
      </c>
      <c r="AE395" s="17">
        <v>52</v>
      </c>
      <c r="AF395" s="100">
        <v>64</v>
      </c>
      <c r="AG395" s="101">
        <v>169</v>
      </c>
      <c r="AH395" s="101">
        <v>411</v>
      </c>
      <c r="AI395" s="101">
        <v>575</v>
      </c>
      <c r="AJ395" s="101">
        <v>19</v>
      </c>
      <c r="AK395" s="101">
        <f t="shared" si="490"/>
        <v>1174</v>
      </c>
      <c r="AL395" s="101">
        <f t="shared" si="491"/>
        <v>108</v>
      </c>
      <c r="AM395" s="101">
        <v>127</v>
      </c>
      <c r="AN395" s="102">
        <v>42</v>
      </c>
      <c r="AO395" s="103">
        <v>73</v>
      </c>
      <c r="AP395" s="74">
        <f t="shared" si="492"/>
        <v>0.27659574468085107</v>
      </c>
      <c r="AQ395" s="74">
        <f t="shared" si="493"/>
        <v>0.54654255319148937</v>
      </c>
      <c r="AR395" s="104">
        <f t="shared" si="494"/>
        <v>0.52115480338476849</v>
      </c>
      <c r="AS395" s="104">
        <f t="shared" si="495"/>
        <v>0.62804005722460654</v>
      </c>
      <c r="AT395" s="104">
        <f t="shared" si="496"/>
        <v>0.72291021671826627</v>
      </c>
      <c r="AU395" s="105">
        <v>608</v>
      </c>
      <c r="AV395" s="105">
        <v>809</v>
      </c>
      <c r="AW395" s="105">
        <v>585</v>
      </c>
      <c r="AX395" s="100">
        <v>65</v>
      </c>
      <c r="AY395" s="106">
        <v>1160</v>
      </c>
      <c r="AZ395" s="106">
        <v>123</v>
      </c>
      <c r="BA395" s="106">
        <v>447</v>
      </c>
      <c r="BB395" s="106">
        <v>566</v>
      </c>
      <c r="BC395" s="106">
        <v>24</v>
      </c>
      <c r="BD395" s="107">
        <v>120</v>
      </c>
      <c r="BE395" s="108">
        <v>30</v>
      </c>
      <c r="BF395" s="82">
        <f t="shared" si="497"/>
        <v>0.21025641025641026</v>
      </c>
      <c r="BG395" s="82">
        <f t="shared" si="498"/>
        <v>0.55253399258343638</v>
      </c>
      <c r="BH395" s="83">
        <f t="shared" si="499"/>
        <v>0.50749250749250752</v>
      </c>
      <c r="BI395" s="83">
        <f t="shared" si="500"/>
        <v>0.63020465772759349</v>
      </c>
      <c r="BJ395" s="83">
        <f t="shared" si="501"/>
        <v>0.73355263157894735</v>
      </c>
      <c r="BK395" s="2">
        <v>606</v>
      </c>
      <c r="BL395" s="2">
        <v>833</v>
      </c>
      <c r="BM395" s="2">
        <v>596</v>
      </c>
      <c r="BN395" s="2">
        <v>394</v>
      </c>
      <c r="BO395" s="2">
        <v>210</v>
      </c>
      <c r="BP395" s="2">
        <v>194</v>
      </c>
      <c r="BQ395" s="109">
        <v>33</v>
      </c>
      <c r="BR395" s="109">
        <v>73</v>
      </c>
      <c r="BS395" s="110">
        <v>66</v>
      </c>
      <c r="BT395" s="109">
        <v>139</v>
      </c>
      <c r="BU395" s="109">
        <v>473</v>
      </c>
      <c r="BV395" s="109">
        <v>657</v>
      </c>
      <c r="BW395" s="109">
        <v>21</v>
      </c>
      <c r="BX395" s="84">
        <f t="shared" si="505"/>
        <v>1290</v>
      </c>
      <c r="BY395" s="111">
        <v>31</v>
      </c>
      <c r="BZ395" s="109">
        <v>137</v>
      </c>
      <c r="CA395" s="109">
        <v>21</v>
      </c>
      <c r="CB395" s="2">
        <v>73</v>
      </c>
      <c r="CC395" s="112">
        <f t="shared" si="506"/>
        <v>0.22937293729372937</v>
      </c>
      <c r="CD395" s="112">
        <f t="shared" si="507"/>
        <v>0.56782713085234093</v>
      </c>
      <c r="CE395" s="112">
        <f t="shared" si="508"/>
        <v>0.55626535626535623</v>
      </c>
      <c r="CF395" s="112">
        <f t="shared" si="509"/>
        <v>0.69489153254023794</v>
      </c>
      <c r="CG395" s="112">
        <f t="shared" si="510"/>
        <v>0.87248322147651003</v>
      </c>
      <c r="CH395" s="87">
        <f t="shared" si="511"/>
        <v>76</v>
      </c>
      <c r="CI395" s="31">
        <f t="shared" si="512"/>
        <v>76</v>
      </c>
      <c r="CJ395" s="31">
        <f t="shared" si="513"/>
        <v>0</v>
      </c>
      <c r="CK395" s="31">
        <f t="shared" si="514"/>
        <v>0</v>
      </c>
      <c r="CL395" s="31">
        <f t="shared" si="515"/>
        <v>0</v>
      </c>
      <c r="CM395" s="113">
        <f t="shared" si="516"/>
        <v>0</v>
      </c>
      <c r="CN395" s="31">
        <f t="shared" si="517"/>
        <v>0</v>
      </c>
      <c r="CO395" s="31">
        <f t="shared" si="518"/>
        <v>0</v>
      </c>
      <c r="CP395" s="31">
        <f t="shared" si="519"/>
        <v>0</v>
      </c>
      <c r="CQ395" s="31">
        <f t="shared" si="520"/>
        <v>0</v>
      </c>
      <c r="CU395" s="88">
        <f t="shared" si="504"/>
        <v>0</v>
      </c>
      <c r="DC395" s="88">
        <f t="shared" si="521"/>
        <v>0</v>
      </c>
      <c r="DH395" s="32">
        <v>3</v>
      </c>
      <c r="DI395" s="32">
        <v>19</v>
      </c>
      <c r="DJ395" s="32">
        <v>17</v>
      </c>
      <c r="DK395" s="88">
        <f t="shared" si="522"/>
        <v>364</v>
      </c>
      <c r="DL395" s="32">
        <v>79</v>
      </c>
      <c r="DM395" s="32">
        <v>118</v>
      </c>
      <c r="DN395" s="32">
        <v>163</v>
      </c>
      <c r="DO395" s="32">
        <v>4</v>
      </c>
      <c r="DP395" s="32">
        <v>21</v>
      </c>
      <c r="DQ395" s="32">
        <v>37</v>
      </c>
      <c r="DR395" s="32">
        <v>27</v>
      </c>
      <c r="DS395" s="88">
        <f t="shared" si="523"/>
        <v>677</v>
      </c>
      <c r="DT395" s="32">
        <v>28</v>
      </c>
      <c r="DU395" s="32">
        <v>240</v>
      </c>
      <c r="DV395" s="32">
        <v>394</v>
      </c>
      <c r="DW395" s="32">
        <v>15</v>
      </c>
      <c r="DX395" s="32">
        <v>2</v>
      </c>
      <c r="DY395" s="32">
        <v>3</v>
      </c>
      <c r="DZ395" s="32">
        <v>3</v>
      </c>
      <c r="EA395" s="88">
        <f t="shared" si="524"/>
        <v>57</v>
      </c>
      <c r="EB395" s="32">
        <v>6</v>
      </c>
      <c r="EC395" s="32">
        <v>22</v>
      </c>
      <c r="ED395" s="32">
        <v>29</v>
      </c>
      <c r="EF395" s="32">
        <v>3</v>
      </c>
      <c r="EG395" s="32">
        <v>7</v>
      </c>
      <c r="EH395" s="32">
        <v>15</v>
      </c>
      <c r="EI395" s="88">
        <f t="shared" si="525"/>
        <v>79</v>
      </c>
      <c r="EJ395" s="32">
        <v>25</v>
      </c>
      <c r="EK395" s="32">
        <v>24</v>
      </c>
      <c r="EL395" s="32">
        <v>29</v>
      </c>
      <c r="EM395" s="32">
        <v>1</v>
      </c>
      <c r="EQ395" s="88">
        <f t="shared" si="526"/>
        <v>0</v>
      </c>
      <c r="EV395" s="32">
        <v>4</v>
      </c>
      <c r="EW395" s="32">
        <v>7</v>
      </c>
      <c r="EX395" s="32">
        <v>4</v>
      </c>
      <c r="EY395" s="88">
        <f t="shared" si="527"/>
        <v>113</v>
      </c>
      <c r="EZ395" s="32">
        <v>1</v>
      </c>
      <c r="FA395" s="32">
        <v>69</v>
      </c>
      <c r="FB395" s="32">
        <v>42</v>
      </c>
      <c r="FC395" s="32">
        <v>1</v>
      </c>
      <c r="FG395" s="88">
        <f t="shared" si="528"/>
        <v>0</v>
      </c>
      <c r="FO395" s="88">
        <f t="shared" si="529"/>
        <v>0</v>
      </c>
      <c r="FW395" s="110">
        <f t="shared" si="530"/>
        <v>0</v>
      </c>
      <c r="GB395" s="110">
        <f t="shared" si="531"/>
        <v>4</v>
      </c>
      <c r="GC395" s="110">
        <f t="shared" si="532"/>
        <v>7</v>
      </c>
      <c r="GD395" s="110">
        <f t="shared" si="533"/>
        <v>4</v>
      </c>
      <c r="GE395" s="110">
        <f t="shared" si="534"/>
        <v>113</v>
      </c>
      <c r="GF395" s="110">
        <f t="shared" si="535"/>
        <v>1</v>
      </c>
      <c r="GG395" s="110">
        <f t="shared" si="536"/>
        <v>69</v>
      </c>
      <c r="GH395" s="110">
        <f t="shared" si="537"/>
        <v>42</v>
      </c>
      <c r="GI395" s="110">
        <f t="shared" si="538"/>
        <v>1</v>
      </c>
      <c r="GJ395" s="114">
        <f t="shared" si="502"/>
        <v>0.16692372893131574</v>
      </c>
      <c r="GK395" s="90">
        <f t="shared" si="503"/>
        <v>0.11206896551724138</v>
      </c>
      <c r="GL395" s="92" t="s">
        <v>1547</v>
      </c>
      <c r="GM395" s="92" t="s">
        <v>1894</v>
      </c>
      <c r="GN395" s="92" t="s">
        <v>1776</v>
      </c>
      <c r="GO395" s="92" t="s">
        <v>1787</v>
      </c>
      <c r="GP395" s="2" t="s">
        <v>1729</v>
      </c>
      <c r="GQ395" s="2" t="s">
        <v>1923</v>
      </c>
      <c r="GR395" s="115">
        <v>815</v>
      </c>
      <c r="GS395" s="31">
        <f t="shared" si="539"/>
        <v>26</v>
      </c>
      <c r="GT395" s="31">
        <f t="shared" si="540"/>
        <v>47</v>
      </c>
      <c r="GU395" s="31">
        <f t="shared" si="541"/>
        <v>59</v>
      </c>
      <c r="GV395" s="31">
        <f t="shared" si="542"/>
        <v>1098</v>
      </c>
      <c r="GW395" s="31">
        <f t="shared" si="543"/>
        <v>605</v>
      </c>
      <c r="GX395" s="31">
        <f t="shared" si="544"/>
        <v>985</v>
      </c>
    </row>
    <row r="396" spans="1:206" ht="15.75" hidden="1" customHeight="1" x14ac:dyDescent="0.25">
      <c r="A396" s="22" t="s">
        <v>1112</v>
      </c>
      <c r="B396" s="2" t="s">
        <v>378</v>
      </c>
      <c r="C396" s="116" t="s">
        <v>381</v>
      </c>
      <c r="D396" s="35" t="s">
        <v>378</v>
      </c>
      <c r="E396" s="117">
        <v>1</v>
      </c>
      <c r="F396" s="117">
        <v>2</v>
      </c>
      <c r="G396" s="117">
        <v>6</v>
      </c>
      <c r="H396" s="117">
        <v>9</v>
      </c>
      <c r="I396" s="95">
        <v>2</v>
      </c>
      <c r="J396" s="118">
        <v>7</v>
      </c>
      <c r="K396" s="118">
        <v>23</v>
      </c>
      <c r="L396" s="118">
        <v>12</v>
      </c>
      <c r="M396" s="118">
        <v>42</v>
      </c>
      <c r="N396" s="119">
        <v>91</v>
      </c>
      <c r="O396" s="119">
        <v>8</v>
      </c>
      <c r="P396" s="120">
        <v>33</v>
      </c>
      <c r="Q396" s="120">
        <v>38</v>
      </c>
      <c r="R396" s="120">
        <v>26</v>
      </c>
      <c r="S396" s="70">
        <f t="shared" si="485"/>
        <v>0.21212121212121213</v>
      </c>
      <c r="T396" s="70">
        <f t="shared" si="486"/>
        <v>0.60526315789473684</v>
      </c>
      <c r="U396" s="70">
        <f t="shared" si="487"/>
        <v>-0.50515463917525771</v>
      </c>
      <c r="V396" s="70">
        <f t="shared" si="488"/>
        <v>-0.875</v>
      </c>
      <c r="W396" s="70">
        <f t="shared" si="489"/>
        <v>-3.0384615384615383</v>
      </c>
      <c r="X396" s="121">
        <v>36</v>
      </c>
      <c r="Y396" s="121">
        <v>33</v>
      </c>
      <c r="Z396" s="121">
        <v>38</v>
      </c>
      <c r="AA396" s="121">
        <v>26</v>
      </c>
      <c r="AB396" s="121">
        <v>9</v>
      </c>
      <c r="AC396" s="121">
        <v>13</v>
      </c>
      <c r="AD396" s="17">
        <v>1</v>
      </c>
      <c r="AE396" s="17">
        <v>1</v>
      </c>
      <c r="AF396" s="100">
        <v>2</v>
      </c>
      <c r="AG396" s="101">
        <v>3</v>
      </c>
      <c r="AH396" s="101">
        <v>15</v>
      </c>
      <c r="AI396" s="101">
        <v>8</v>
      </c>
      <c r="AJ396" s="101">
        <v>0</v>
      </c>
      <c r="AK396" s="101">
        <f t="shared" si="490"/>
        <v>26</v>
      </c>
      <c r="AL396" s="101">
        <f t="shared" si="491"/>
        <v>0</v>
      </c>
      <c r="AM396" s="101">
        <v>0</v>
      </c>
      <c r="AN396" s="102">
        <v>6</v>
      </c>
      <c r="AO396" s="103">
        <v>3</v>
      </c>
      <c r="AP396" s="74">
        <f t="shared" si="492"/>
        <v>9.0909090909090912E-2</v>
      </c>
      <c r="AQ396" s="74">
        <f t="shared" si="493"/>
        <v>0.39473684210526316</v>
      </c>
      <c r="AR396" s="104">
        <f t="shared" si="494"/>
        <v>0.26804123711340205</v>
      </c>
      <c r="AS396" s="104">
        <f t="shared" si="495"/>
        <v>0.359375</v>
      </c>
      <c r="AT396" s="104">
        <f t="shared" si="496"/>
        <v>0.30769230769230771</v>
      </c>
      <c r="AU396" s="105">
        <v>37</v>
      </c>
      <c r="AV396" s="105">
        <v>45</v>
      </c>
      <c r="AW396" s="105">
        <v>36</v>
      </c>
      <c r="AX396" s="100">
        <v>2</v>
      </c>
      <c r="AY396" s="106">
        <v>57</v>
      </c>
      <c r="AZ396" s="106">
        <v>5</v>
      </c>
      <c r="BA396" s="106">
        <v>21</v>
      </c>
      <c r="BB396" s="106">
        <v>31</v>
      </c>
      <c r="BC396" s="106">
        <v>0</v>
      </c>
      <c r="BD396" s="107">
        <v>2</v>
      </c>
      <c r="BE396" s="108">
        <v>4</v>
      </c>
      <c r="BF396" s="82">
        <f t="shared" si="497"/>
        <v>0.1388888888888889</v>
      </c>
      <c r="BG396" s="82">
        <f t="shared" si="498"/>
        <v>0.46666666666666667</v>
      </c>
      <c r="BH396" s="83">
        <f t="shared" si="499"/>
        <v>0.46610169491525422</v>
      </c>
      <c r="BI396" s="83">
        <f t="shared" si="500"/>
        <v>0.6097560975609756</v>
      </c>
      <c r="BJ396" s="83">
        <f t="shared" si="501"/>
        <v>0.78378378378378377</v>
      </c>
      <c r="BK396" s="2">
        <v>49</v>
      </c>
      <c r="BL396" s="2">
        <v>68</v>
      </c>
      <c r="BM396" s="2">
        <v>49</v>
      </c>
      <c r="BN396" s="2">
        <v>31</v>
      </c>
      <c r="BO396" s="2">
        <v>26</v>
      </c>
      <c r="BP396" s="2">
        <v>21</v>
      </c>
      <c r="BQ396" s="109">
        <v>2</v>
      </c>
      <c r="BR396" s="109">
        <v>3</v>
      </c>
      <c r="BS396" s="110">
        <v>3</v>
      </c>
      <c r="BT396" s="109">
        <v>0</v>
      </c>
      <c r="BU396" s="109">
        <v>27</v>
      </c>
      <c r="BV396" s="109">
        <v>31</v>
      </c>
      <c r="BW396" s="109">
        <v>0</v>
      </c>
      <c r="BX396" s="84">
        <f t="shared" si="505"/>
        <v>58</v>
      </c>
      <c r="BY396" s="111">
        <v>0</v>
      </c>
      <c r="BZ396" s="109">
        <v>0</v>
      </c>
      <c r="CA396" s="109">
        <v>0</v>
      </c>
      <c r="CB396" s="2">
        <v>4</v>
      </c>
      <c r="CC396" s="112">
        <f t="shared" si="506"/>
        <v>0</v>
      </c>
      <c r="CD396" s="112">
        <f t="shared" si="507"/>
        <v>0.39705882352941174</v>
      </c>
      <c r="CE396" s="112">
        <f t="shared" si="508"/>
        <v>0.3493975903614458</v>
      </c>
      <c r="CF396" s="112">
        <f t="shared" si="509"/>
        <v>0.49572649572649574</v>
      </c>
      <c r="CG396" s="112">
        <f t="shared" si="510"/>
        <v>0.63265306122448983</v>
      </c>
      <c r="CH396" s="87">
        <f t="shared" si="511"/>
        <v>18</v>
      </c>
      <c r="CI396" s="31">
        <f t="shared" si="512"/>
        <v>40</v>
      </c>
      <c r="CJ396" s="31">
        <f t="shared" si="513"/>
        <v>0</v>
      </c>
      <c r="CK396" s="31">
        <f t="shared" si="514"/>
        <v>0</v>
      </c>
      <c r="CL396" s="31">
        <f t="shared" si="515"/>
        <v>0</v>
      </c>
      <c r="CM396" s="113">
        <f t="shared" si="516"/>
        <v>0</v>
      </c>
      <c r="CN396" s="31">
        <f t="shared" si="517"/>
        <v>0</v>
      </c>
      <c r="CO396" s="31">
        <f t="shared" si="518"/>
        <v>0</v>
      </c>
      <c r="CP396" s="31">
        <f t="shared" si="519"/>
        <v>0</v>
      </c>
      <c r="CQ396" s="31">
        <f t="shared" si="520"/>
        <v>0</v>
      </c>
      <c r="CU396" s="88">
        <f t="shared" si="504"/>
        <v>0</v>
      </c>
      <c r="DC396" s="88">
        <f t="shared" si="521"/>
        <v>0</v>
      </c>
      <c r="DH396" s="32">
        <v>1</v>
      </c>
      <c r="DI396" s="32">
        <v>2</v>
      </c>
      <c r="DJ396" s="32">
        <v>2</v>
      </c>
      <c r="DK396" s="88">
        <f t="shared" si="522"/>
        <v>39</v>
      </c>
      <c r="DL396" s="32">
        <v>0</v>
      </c>
      <c r="DM396" s="32">
        <v>14</v>
      </c>
      <c r="DN396" s="32">
        <v>25</v>
      </c>
      <c r="DO396" s="32">
        <v>0</v>
      </c>
      <c r="DS396" s="88">
        <f t="shared" si="523"/>
        <v>0</v>
      </c>
      <c r="EA396" s="88">
        <f t="shared" si="524"/>
        <v>0</v>
      </c>
      <c r="EI396" s="88">
        <f t="shared" si="525"/>
        <v>0</v>
      </c>
      <c r="EQ396" s="88">
        <f t="shared" si="526"/>
        <v>0</v>
      </c>
      <c r="EV396" s="32">
        <v>1</v>
      </c>
      <c r="EW396" s="32">
        <v>1</v>
      </c>
      <c r="EX396" s="32">
        <v>1</v>
      </c>
      <c r="EY396" s="88">
        <f t="shared" si="527"/>
        <v>19</v>
      </c>
      <c r="EZ396" s="32">
        <v>0</v>
      </c>
      <c r="FA396" s="32">
        <v>13</v>
      </c>
      <c r="FB396" s="32">
        <v>6</v>
      </c>
      <c r="FC396" s="32">
        <v>0</v>
      </c>
      <c r="FG396" s="88">
        <f t="shared" si="528"/>
        <v>0</v>
      </c>
      <c r="FO396" s="88">
        <f t="shared" si="529"/>
        <v>0</v>
      </c>
      <c r="FW396" s="110">
        <f t="shared" si="530"/>
        <v>0</v>
      </c>
      <c r="GB396" s="110">
        <f t="shared" si="531"/>
        <v>1</v>
      </c>
      <c r="GC396" s="110">
        <f t="shared" si="532"/>
        <v>1</v>
      </c>
      <c r="GD396" s="110">
        <f t="shared" si="533"/>
        <v>1</v>
      </c>
      <c r="GE396" s="110">
        <f t="shared" si="534"/>
        <v>19</v>
      </c>
      <c r="GF396" s="110">
        <f t="shared" si="535"/>
        <v>0</v>
      </c>
      <c r="GG396" s="110">
        <f t="shared" si="536"/>
        <v>13</v>
      </c>
      <c r="GH396" s="110">
        <f t="shared" si="537"/>
        <v>6</v>
      </c>
      <c r="GI396" s="110">
        <f t="shared" si="538"/>
        <v>0</v>
      </c>
      <c r="GJ396" s="114">
        <f t="shared" si="502"/>
        <v>-1.2082149315422372</v>
      </c>
      <c r="GK396" s="90">
        <f t="shared" si="503"/>
        <v>1.7543859649122806E-2</v>
      </c>
      <c r="GL396" s="92" t="s">
        <v>1934</v>
      </c>
      <c r="GM396" s="2" t="s">
        <v>2229</v>
      </c>
      <c r="GN396" s="92" t="s">
        <v>1795</v>
      </c>
      <c r="GO396" s="92" t="s">
        <v>1804</v>
      </c>
      <c r="GP396" s="92" t="s">
        <v>2238</v>
      </c>
      <c r="GQ396" s="2" t="s">
        <v>1761</v>
      </c>
      <c r="GR396" s="115">
        <v>75</v>
      </c>
      <c r="GS396" s="31">
        <f t="shared" si="539"/>
        <v>1</v>
      </c>
      <c r="GT396" s="31">
        <f t="shared" si="540"/>
        <v>2</v>
      </c>
      <c r="GU396" s="31">
        <f t="shared" si="541"/>
        <v>2</v>
      </c>
      <c r="GV396" s="31">
        <f t="shared" si="542"/>
        <v>39</v>
      </c>
      <c r="GW396" s="31">
        <f t="shared" si="543"/>
        <v>25</v>
      </c>
      <c r="GX396" s="31">
        <f t="shared" si="544"/>
        <v>39</v>
      </c>
    </row>
    <row r="397" spans="1:206" ht="15.75" hidden="1" customHeight="1" x14ac:dyDescent="0.25">
      <c r="A397" s="22" t="s">
        <v>1112</v>
      </c>
      <c r="B397" s="2" t="s">
        <v>378</v>
      </c>
      <c r="C397" s="116" t="s">
        <v>382</v>
      </c>
      <c r="D397" s="35" t="s">
        <v>378</v>
      </c>
      <c r="E397" s="117">
        <v>4</v>
      </c>
      <c r="F397" s="117">
        <v>40</v>
      </c>
      <c r="G397" s="117">
        <v>34</v>
      </c>
      <c r="H397" s="117">
        <v>78</v>
      </c>
      <c r="I397" s="95">
        <v>6</v>
      </c>
      <c r="J397" s="118">
        <v>20</v>
      </c>
      <c r="K397" s="118">
        <v>41</v>
      </c>
      <c r="L397" s="118">
        <v>31</v>
      </c>
      <c r="M397" s="118">
        <v>92</v>
      </c>
      <c r="N397" s="119">
        <v>3</v>
      </c>
      <c r="O397" s="119">
        <v>12</v>
      </c>
      <c r="P397" s="120">
        <v>50</v>
      </c>
      <c r="Q397" s="120">
        <v>66</v>
      </c>
      <c r="R397" s="120">
        <v>43</v>
      </c>
      <c r="S397" s="70">
        <f t="shared" si="485"/>
        <v>0.4</v>
      </c>
      <c r="T397" s="70">
        <f t="shared" si="486"/>
        <v>0.62121212121212122</v>
      </c>
      <c r="U397" s="70">
        <f t="shared" si="487"/>
        <v>0.55974842767295596</v>
      </c>
      <c r="V397" s="70">
        <f t="shared" si="488"/>
        <v>0.6330275229357798</v>
      </c>
      <c r="W397" s="70">
        <f t="shared" si="489"/>
        <v>0.65116279069767447</v>
      </c>
      <c r="X397" s="121">
        <v>63</v>
      </c>
      <c r="Y397" s="121">
        <v>50</v>
      </c>
      <c r="Z397" s="121">
        <v>66</v>
      </c>
      <c r="AA397" s="121">
        <v>43</v>
      </c>
      <c r="AB397" s="121">
        <v>16</v>
      </c>
      <c r="AC397" s="121">
        <v>19</v>
      </c>
      <c r="AD397" s="17">
        <v>5</v>
      </c>
      <c r="AE397" s="17">
        <v>7</v>
      </c>
      <c r="AF397" s="100">
        <v>7</v>
      </c>
      <c r="AG397" s="101">
        <v>17</v>
      </c>
      <c r="AH397" s="101">
        <v>44</v>
      </c>
      <c r="AI397" s="101">
        <v>39</v>
      </c>
      <c r="AJ397" s="101">
        <v>1</v>
      </c>
      <c r="AK397" s="101">
        <f t="shared" si="490"/>
        <v>101</v>
      </c>
      <c r="AL397" s="101">
        <f t="shared" si="491"/>
        <v>2</v>
      </c>
      <c r="AM397" s="101">
        <v>3</v>
      </c>
      <c r="AN397" s="102">
        <v>1</v>
      </c>
      <c r="AO397" s="103">
        <v>10</v>
      </c>
      <c r="AP397" s="74">
        <f t="shared" si="492"/>
        <v>0.34</v>
      </c>
      <c r="AQ397" s="74">
        <f t="shared" si="493"/>
        <v>0.66666666666666663</v>
      </c>
      <c r="AR397" s="104">
        <f t="shared" si="494"/>
        <v>0.61635220125786161</v>
      </c>
      <c r="AS397" s="104">
        <f t="shared" si="495"/>
        <v>0.74311926605504586</v>
      </c>
      <c r="AT397" s="104">
        <f t="shared" si="496"/>
        <v>0.86046511627906974</v>
      </c>
      <c r="AU397" s="105">
        <v>56</v>
      </c>
      <c r="AV397" s="105">
        <v>74</v>
      </c>
      <c r="AW397" s="105">
        <v>44</v>
      </c>
      <c r="AX397" s="100">
        <v>6</v>
      </c>
      <c r="AY397" s="106">
        <v>82</v>
      </c>
      <c r="AZ397" s="106">
        <v>5</v>
      </c>
      <c r="BA397" s="106">
        <v>29</v>
      </c>
      <c r="BB397" s="106">
        <v>48</v>
      </c>
      <c r="BC397" s="106">
        <v>0</v>
      </c>
      <c r="BD397" s="107">
        <v>8</v>
      </c>
      <c r="BE397" s="108">
        <v>3</v>
      </c>
      <c r="BF397" s="82">
        <f t="shared" si="497"/>
        <v>0.11363636363636363</v>
      </c>
      <c r="BG397" s="82">
        <f t="shared" si="498"/>
        <v>0.39189189189189189</v>
      </c>
      <c r="BH397" s="83">
        <f t="shared" si="499"/>
        <v>0.42528735632183906</v>
      </c>
      <c r="BI397" s="83">
        <f t="shared" si="500"/>
        <v>0.53076923076923077</v>
      </c>
      <c r="BJ397" s="83">
        <f t="shared" si="501"/>
        <v>0.7142857142857143</v>
      </c>
      <c r="BK397" s="2">
        <v>46</v>
      </c>
      <c r="BL397" s="2">
        <v>57</v>
      </c>
      <c r="BM397" s="2">
        <v>48</v>
      </c>
      <c r="BN397" s="2">
        <v>28</v>
      </c>
      <c r="BO397" s="2">
        <v>17</v>
      </c>
      <c r="BP397" s="2">
        <v>16</v>
      </c>
      <c r="BQ397" s="109">
        <v>5</v>
      </c>
      <c r="BR397" s="109">
        <v>6</v>
      </c>
      <c r="BS397" s="110">
        <v>6</v>
      </c>
      <c r="BT397" s="109">
        <v>11</v>
      </c>
      <c r="BU397" s="109">
        <v>34</v>
      </c>
      <c r="BV397" s="109">
        <v>47</v>
      </c>
      <c r="BW397" s="109">
        <v>1</v>
      </c>
      <c r="BX397" s="84">
        <f t="shared" si="505"/>
        <v>93</v>
      </c>
      <c r="BY397" s="111">
        <v>0</v>
      </c>
      <c r="BZ397" s="109">
        <v>4</v>
      </c>
      <c r="CA397" s="109">
        <v>1</v>
      </c>
      <c r="CB397" s="2">
        <v>6</v>
      </c>
      <c r="CC397" s="112">
        <f t="shared" si="506"/>
        <v>0.2391304347826087</v>
      </c>
      <c r="CD397" s="112">
        <f t="shared" si="507"/>
        <v>0.59649122807017541</v>
      </c>
      <c r="CE397" s="112">
        <f t="shared" si="508"/>
        <v>0.58278145695364236</v>
      </c>
      <c r="CF397" s="112">
        <f t="shared" si="509"/>
        <v>0.73333333333333328</v>
      </c>
      <c r="CG397" s="112">
        <f t="shared" si="510"/>
        <v>0.89583333333333337</v>
      </c>
      <c r="CH397" s="87">
        <f t="shared" si="511"/>
        <v>5</v>
      </c>
      <c r="CI397" s="31">
        <f t="shared" si="512"/>
        <v>12</v>
      </c>
      <c r="CJ397" s="31">
        <f t="shared" si="513"/>
        <v>0</v>
      </c>
      <c r="CK397" s="31">
        <f t="shared" si="514"/>
        <v>0</v>
      </c>
      <c r="CL397" s="31">
        <f t="shared" si="515"/>
        <v>0</v>
      </c>
      <c r="CM397" s="113">
        <f t="shared" si="516"/>
        <v>0</v>
      </c>
      <c r="CN397" s="31">
        <f t="shared" si="517"/>
        <v>0</v>
      </c>
      <c r="CO397" s="31">
        <f t="shared" si="518"/>
        <v>0</v>
      </c>
      <c r="CP397" s="31">
        <f t="shared" si="519"/>
        <v>0</v>
      </c>
      <c r="CQ397" s="31">
        <f t="shared" si="520"/>
        <v>0</v>
      </c>
      <c r="CU397" s="88">
        <f t="shared" si="504"/>
        <v>0</v>
      </c>
      <c r="DC397" s="88">
        <f t="shared" si="521"/>
        <v>0</v>
      </c>
      <c r="DH397" s="32">
        <v>1</v>
      </c>
      <c r="DI397" s="32">
        <v>2</v>
      </c>
      <c r="DJ397" s="32">
        <v>2</v>
      </c>
      <c r="DK397" s="88">
        <f t="shared" si="522"/>
        <v>36</v>
      </c>
      <c r="DL397" s="32">
        <v>7</v>
      </c>
      <c r="DM397" s="32">
        <v>8</v>
      </c>
      <c r="DN397" s="32">
        <v>20</v>
      </c>
      <c r="DO397" s="32">
        <v>1</v>
      </c>
      <c r="DP397" s="32">
        <v>2</v>
      </c>
      <c r="DQ397" s="32">
        <v>2</v>
      </c>
      <c r="DR397" s="32">
        <v>2</v>
      </c>
      <c r="DS397" s="88">
        <f t="shared" si="523"/>
        <v>29</v>
      </c>
      <c r="DT397" s="32">
        <v>0</v>
      </c>
      <c r="DU397" s="32">
        <v>11</v>
      </c>
      <c r="DV397" s="32">
        <v>18</v>
      </c>
      <c r="DW397" s="32">
        <v>0</v>
      </c>
      <c r="DX397" s="32">
        <v>1</v>
      </c>
      <c r="DY397" s="32">
        <v>1</v>
      </c>
      <c r="DZ397" s="32">
        <v>1</v>
      </c>
      <c r="EA397" s="88">
        <f t="shared" si="524"/>
        <v>10</v>
      </c>
      <c r="EB397" s="32">
        <v>4</v>
      </c>
      <c r="EC397" s="32">
        <v>6</v>
      </c>
      <c r="EI397" s="88">
        <f t="shared" si="525"/>
        <v>0</v>
      </c>
      <c r="EQ397" s="88">
        <f t="shared" si="526"/>
        <v>0</v>
      </c>
      <c r="EV397" s="32">
        <v>1</v>
      </c>
      <c r="EW397" s="32">
        <v>1</v>
      </c>
      <c r="EX397" s="32">
        <v>1</v>
      </c>
      <c r="EY397" s="88">
        <f t="shared" si="527"/>
        <v>18</v>
      </c>
      <c r="EZ397" s="32">
        <v>0</v>
      </c>
      <c r="FA397" s="32">
        <v>9</v>
      </c>
      <c r="FB397" s="32">
        <v>9</v>
      </c>
      <c r="FC397" s="32">
        <v>0</v>
      </c>
      <c r="FG397" s="88">
        <f t="shared" si="528"/>
        <v>0</v>
      </c>
      <c r="FO397" s="88">
        <f t="shared" si="529"/>
        <v>0</v>
      </c>
      <c r="FW397" s="110">
        <f t="shared" si="530"/>
        <v>0</v>
      </c>
      <c r="GB397" s="110">
        <f t="shared" si="531"/>
        <v>1</v>
      </c>
      <c r="GC397" s="110">
        <f t="shared" si="532"/>
        <v>1</v>
      </c>
      <c r="GD397" s="110">
        <f t="shared" si="533"/>
        <v>1</v>
      </c>
      <c r="GE397" s="110">
        <f t="shared" si="534"/>
        <v>18</v>
      </c>
      <c r="GF397" s="110">
        <f t="shared" si="535"/>
        <v>0</v>
      </c>
      <c r="GG397" s="110">
        <f t="shared" si="536"/>
        <v>9</v>
      </c>
      <c r="GH397" s="110">
        <f t="shared" si="537"/>
        <v>9</v>
      </c>
      <c r="GI397" s="110">
        <f t="shared" si="538"/>
        <v>0</v>
      </c>
      <c r="GJ397" s="114">
        <f t="shared" si="502"/>
        <v>0.37574404761904756</v>
      </c>
      <c r="GK397" s="90">
        <f t="shared" si="503"/>
        <v>0.13414634146341464</v>
      </c>
      <c r="GL397" s="2" t="s">
        <v>1884</v>
      </c>
      <c r="GM397" s="92" t="s">
        <v>1503</v>
      </c>
      <c r="GN397" s="2" t="s">
        <v>1660</v>
      </c>
      <c r="GO397" s="92" t="s">
        <v>1458</v>
      </c>
      <c r="GP397" s="2" t="s">
        <v>1383</v>
      </c>
      <c r="GQ397" s="2" t="s">
        <v>2090</v>
      </c>
      <c r="GR397" s="115">
        <v>58</v>
      </c>
      <c r="GS397" s="31">
        <f t="shared" si="539"/>
        <v>4</v>
      </c>
      <c r="GT397" s="31">
        <f t="shared" si="540"/>
        <v>5</v>
      </c>
      <c r="GU397" s="31">
        <f t="shared" si="541"/>
        <v>5</v>
      </c>
      <c r="GV397" s="31">
        <f t="shared" si="542"/>
        <v>75</v>
      </c>
      <c r="GW397" s="31">
        <f t="shared" si="543"/>
        <v>39</v>
      </c>
      <c r="GX397" s="31">
        <f t="shared" si="544"/>
        <v>64</v>
      </c>
    </row>
    <row r="398" spans="1:206" ht="15.75" hidden="1" customHeight="1" x14ac:dyDescent="0.25">
      <c r="A398" s="22" t="s">
        <v>1112</v>
      </c>
      <c r="B398" s="2" t="s">
        <v>378</v>
      </c>
      <c r="C398" s="116" t="s">
        <v>383</v>
      </c>
      <c r="D398" s="35" t="s">
        <v>378</v>
      </c>
      <c r="E398" s="117">
        <v>18</v>
      </c>
      <c r="F398" s="117">
        <v>78</v>
      </c>
      <c r="G398" s="117">
        <v>82</v>
      </c>
      <c r="H398" s="117">
        <v>178</v>
      </c>
      <c r="I398" s="95">
        <v>11</v>
      </c>
      <c r="J398" s="118">
        <v>40</v>
      </c>
      <c r="K398" s="118">
        <v>98</v>
      </c>
      <c r="L398" s="118">
        <v>102</v>
      </c>
      <c r="M398" s="118">
        <v>240</v>
      </c>
      <c r="N398" s="119">
        <v>18</v>
      </c>
      <c r="O398" s="119">
        <v>16</v>
      </c>
      <c r="P398" s="120">
        <v>173</v>
      </c>
      <c r="Q398" s="120">
        <v>189</v>
      </c>
      <c r="R398" s="120">
        <v>157</v>
      </c>
      <c r="S398" s="70">
        <f t="shared" si="485"/>
        <v>0.23121387283236994</v>
      </c>
      <c r="T398" s="70">
        <f t="shared" si="486"/>
        <v>0.51851851851851849</v>
      </c>
      <c r="U398" s="70">
        <f t="shared" si="487"/>
        <v>0.4277456647398844</v>
      </c>
      <c r="V398" s="70">
        <f t="shared" si="488"/>
        <v>0.52601156069364163</v>
      </c>
      <c r="W398" s="70">
        <f t="shared" si="489"/>
        <v>0.53503184713375795</v>
      </c>
      <c r="X398" s="121">
        <v>205</v>
      </c>
      <c r="Y398" s="121">
        <v>173</v>
      </c>
      <c r="Z398" s="121">
        <v>189</v>
      </c>
      <c r="AA398" s="121">
        <v>157</v>
      </c>
      <c r="AB398" s="121">
        <v>42</v>
      </c>
      <c r="AC398" s="121">
        <v>46</v>
      </c>
      <c r="AD398" s="17">
        <v>9</v>
      </c>
      <c r="AE398" s="17">
        <v>11</v>
      </c>
      <c r="AF398" s="100">
        <v>11</v>
      </c>
      <c r="AG398" s="101">
        <v>11</v>
      </c>
      <c r="AH398" s="101">
        <v>65</v>
      </c>
      <c r="AI398" s="101">
        <v>96</v>
      </c>
      <c r="AJ398" s="101">
        <v>0</v>
      </c>
      <c r="AK398" s="101">
        <f t="shared" si="490"/>
        <v>172</v>
      </c>
      <c r="AL398" s="101">
        <f t="shared" si="491"/>
        <v>11</v>
      </c>
      <c r="AM398" s="101">
        <v>11</v>
      </c>
      <c r="AN398" s="102">
        <v>7</v>
      </c>
      <c r="AO398" s="103">
        <v>20</v>
      </c>
      <c r="AP398" s="74">
        <f t="shared" si="492"/>
        <v>6.358381502890173E-2</v>
      </c>
      <c r="AQ398" s="74">
        <f t="shared" si="493"/>
        <v>0.3439153439153439</v>
      </c>
      <c r="AR398" s="104">
        <f t="shared" si="494"/>
        <v>0.31021194605009633</v>
      </c>
      <c r="AS398" s="104">
        <f t="shared" si="495"/>
        <v>0.43352601156069365</v>
      </c>
      <c r="AT398" s="104">
        <f t="shared" si="496"/>
        <v>0.54140127388535031</v>
      </c>
      <c r="AU398" s="105">
        <v>198</v>
      </c>
      <c r="AV398" s="105">
        <v>259</v>
      </c>
      <c r="AW398" s="105">
        <v>188</v>
      </c>
      <c r="AX398" s="100">
        <v>11</v>
      </c>
      <c r="AY398" s="106">
        <v>157</v>
      </c>
      <c r="AZ398" s="106">
        <v>11</v>
      </c>
      <c r="BA398" s="106">
        <v>67</v>
      </c>
      <c r="BB398" s="106">
        <v>79</v>
      </c>
      <c r="BC398" s="106">
        <v>0</v>
      </c>
      <c r="BD398" s="107">
        <v>10</v>
      </c>
      <c r="BE398" s="108">
        <v>12</v>
      </c>
      <c r="BF398" s="82">
        <f t="shared" si="497"/>
        <v>5.8510638297872342E-2</v>
      </c>
      <c r="BG398" s="82">
        <f t="shared" si="498"/>
        <v>0.25868725868725867</v>
      </c>
      <c r="BH398" s="83">
        <f t="shared" si="499"/>
        <v>0.22790697674418606</v>
      </c>
      <c r="BI398" s="83">
        <f t="shared" si="500"/>
        <v>0.2975929978118162</v>
      </c>
      <c r="BJ398" s="83">
        <f t="shared" si="501"/>
        <v>0.34848484848484851</v>
      </c>
      <c r="BK398" s="2">
        <v>139</v>
      </c>
      <c r="BL398" s="2">
        <v>206</v>
      </c>
      <c r="BM398" s="2">
        <v>159</v>
      </c>
      <c r="BN398" s="2">
        <v>116</v>
      </c>
      <c r="BO398" s="2">
        <v>51</v>
      </c>
      <c r="BP398" s="2">
        <v>45</v>
      </c>
      <c r="BQ398" s="109">
        <v>8</v>
      </c>
      <c r="BR398" s="109">
        <v>10</v>
      </c>
      <c r="BS398" s="110">
        <v>11</v>
      </c>
      <c r="BT398" s="109">
        <v>4</v>
      </c>
      <c r="BU398" s="109">
        <v>66</v>
      </c>
      <c r="BV398" s="109">
        <v>103</v>
      </c>
      <c r="BW398" s="109">
        <v>1</v>
      </c>
      <c r="BX398" s="84">
        <f t="shared" si="505"/>
        <v>174</v>
      </c>
      <c r="BY398" s="111">
        <v>7</v>
      </c>
      <c r="BZ398" s="109">
        <v>18</v>
      </c>
      <c r="CA398" s="109">
        <v>1</v>
      </c>
      <c r="CB398" s="2">
        <v>21</v>
      </c>
      <c r="CC398" s="112">
        <f t="shared" si="506"/>
        <v>2.8776978417266189E-2</v>
      </c>
      <c r="CD398" s="112">
        <f t="shared" si="507"/>
        <v>0.32038834951456313</v>
      </c>
      <c r="CE398" s="112">
        <f t="shared" si="508"/>
        <v>0.30753968253968256</v>
      </c>
      <c r="CF398" s="112">
        <f t="shared" si="509"/>
        <v>0.41369863013698632</v>
      </c>
      <c r="CG398" s="112">
        <f t="shared" si="510"/>
        <v>0.53459119496855345</v>
      </c>
      <c r="CH398" s="87">
        <f t="shared" si="511"/>
        <v>74</v>
      </c>
      <c r="CI398" s="31">
        <f t="shared" si="512"/>
        <v>86</v>
      </c>
      <c r="CJ398" s="31">
        <f t="shared" si="513"/>
        <v>0</v>
      </c>
      <c r="CK398" s="31">
        <f t="shared" si="514"/>
        <v>0</v>
      </c>
      <c r="CL398" s="31">
        <f t="shared" si="515"/>
        <v>0</v>
      </c>
      <c r="CM398" s="113">
        <f t="shared" si="516"/>
        <v>0</v>
      </c>
      <c r="CN398" s="31">
        <f t="shared" si="517"/>
        <v>0</v>
      </c>
      <c r="CO398" s="31">
        <f t="shared" si="518"/>
        <v>0</v>
      </c>
      <c r="CP398" s="31">
        <f t="shared" si="519"/>
        <v>0</v>
      </c>
      <c r="CQ398" s="31">
        <f t="shared" si="520"/>
        <v>0</v>
      </c>
      <c r="CU398" s="88">
        <f t="shared" si="504"/>
        <v>0</v>
      </c>
      <c r="DC398" s="88">
        <f t="shared" si="521"/>
        <v>0</v>
      </c>
      <c r="DH398" s="32">
        <v>1</v>
      </c>
      <c r="DI398" s="32">
        <v>3</v>
      </c>
      <c r="DJ398" s="32">
        <v>4</v>
      </c>
      <c r="DK398" s="88">
        <f t="shared" si="522"/>
        <v>59</v>
      </c>
      <c r="DL398" s="32">
        <v>3</v>
      </c>
      <c r="DM398" s="32">
        <v>19</v>
      </c>
      <c r="DN398" s="32">
        <v>37</v>
      </c>
      <c r="DO398" s="32">
        <v>0</v>
      </c>
      <c r="DP398" s="32">
        <v>7</v>
      </c>
      <c r="DQ398" s="32">
        <v>7</v>
      </c>
      <c r="DR398" s="32">
        <v>7</v>
      </c>
      <c r="DS398" s="88">
        <f t="shared" si="523"/>
        <v>115</v>
      </c>
      <c r="DT398" s="32">
        <v>1</v>
      </c>
      <c r="DU398" s="32">
        <v>47</v>
      </c>
      <c r="DV398" s="32">
        <v>66</v>
      </c>
      <c r="DW398" s="32">
        <v>1</v>
      </c>
      <c r="EA398" s="88">
        <f t="shared" si="524"/>
        <v>0</v>
      </c>
      <c r="EI398" s="88">
        <f t="shared" si="525"/>
        <v>0</v>
      </c>
      <c r="EQ398" s="88">
        <f t="shared" si="526"/>
        <v>0</v>
      </c>
      <c r="EY398" s="88">
        <f t="shared" si="527"/>
        <v>0</v>
      </c>
      <c r="FG398" s="88">
        <f t="shared" si="528"/>
        <v>0</v>
      </c>
      <c r="FO398" s="88">
        <f t="shared" si="529"/>
        <v>0</v>
      </c>
      <c r="FW398" s="110">
        <f t="shared" si="530"/>
        <v>0</v>
      </c>
      <c r="GB398" s="110">
        <f t="shared" si="531"/>
        <v>0</v>
      </c>
      <c r="GC398" s="110">
        <f t="shared" si="532"/>
        <v>0</v>
      </c>
      <c r="GD398" s="110">
        <f t="shared" si="533"/>
        <v>0</v>
      </c>
      <c r="GE398" s="110">
        <f t="shared" si="534"/>
        <v>0</v>
      </c>
      <c r="GF398" s="110">
        <f t="shared" si="535"/>
        <v>0</v>
      </c>
      <c r="GG398" s="110">
        <f t="shared" si="536"/>
        <v>0</v>
      </c>
      <c r="GH398" s="110">
        <f t="shared" si="537"/>
        <v>0</v>
      </c>
      <c r="GI398" s="110">
        <f t="shared" si="538"/>
        <v>0</v>
      </c>
      <c r="GJ398" s="114">
        <f t="shared" si="502"/>
        <v>-8.2359988020365362E-4</v>
      </c>
      <c r="GK398" s="90">
        <f t="shared" si="503"/>
        <v>0.10828025477707007</v>
      </c>
      <c r="GL398" s="2" t="s">
        <v>2275</v>
      </c>
      <c r="GM398" s="92" t="s">
        <v>1876</v>
      </c>
      <c r="GN398" s="2" t="s">
        <v>2276</v>
      </c>
      <c r="GO398" s="92" t="s">
        <v>2138</v>
      </c>
      <c r="GP398" s="92" t="s">
        <v>2277</v>
      </c>
      <c r="GQ398" s="2" t="s">
        <v>2227</v>
      </c>
      <c r="GR398" s="115">
        <v>196</v>
      </c>
      <c r="GS398" s="31">
        <f t="shared" si="539"/>
        <v>8</v>
      </c>
      <c r="GT398" s="31">
        <f t="shared" si="540"/>
        <v>11</v>
      </c>
      <c r="GU398" s="31">
        <f t="shared" si="541"/>
        <v>10</v>
      </c>
      <c r="GV398" s="31">
        <f t="shared" si="542"/>
        <v>174</v>
      </c>
      <c r="GW398" s="31">
        <f t="shared" si="543"/>
        <v>104</v>
      </c>
      <c r="GX398" s="31">
        <f t="shared" si="544"/>
        <v>170</v>
      </c>
    </row>
    <row r="399" spans="1:206" ht="15.75" hidden="1" customHeight="1" x14ac:dyDescent="0.25">
      <c r="A399" s="22" t="s">
        <v>1112</v>
      </c>
      <c r="B399" s="2" t="s">
        <v>378</v>
      </c>
      <c r="C399" s="116" t="s">
        <v>384</v>
      </c>
      <c r="D399" s="35" t="s">
        <v>378</v>
      </c>
      <c r="E399" s="117">
        <v>10</v>
      </c>
      <c r="F399" s="117">
        <v>38</v>
      </c>
      <c r="G399" s="117">
        <v>56</v>
      </c>
      <c r="H399" s="117">
        <v>104</v>
      </c>
      <c r="I399" s="95">
        <v>5</v>
      </c>
      <c r="J399" s="118">
        <v>24</v>
      </c>
      <c r="K399" s="118">
        <v>50</v>
      </c>
      <c r="L399" s="118">
        <v>47</v>
      </c>
      <c r="M399" s="118">
        <v>121</v>
      </c>
      <c r="N399" s="119">
        <v>5</v>
      </c>
      <c r="O399" s="119">
        <v>8</v>
      </c>
      <c r="P399" s="120">
        <v>60</v>
      </c>
      <c r="Q399" s="120">
        <v>99</v>
      </c>
      <c r="R399" s="120">
        <v>69</v>
      </c>
      <c r="S399" s="70">
        <f t="shared" si="485"/>
        <v>0.4</v>
      </c>
      <c r="T399" s="70">
        <f t="shared" si="486"/>
        <v>0.50505050505050508</v>
      </c>
      <c r="U399" s="70">
        <f t="shared" si="487"/>
        <v>0.50877192982456143</v>
      </c>
      <c r="V399" s="70">
        <f t="shared" si="488"/>
        <v>0.54761904761904767</v>
      </c>
      <c r="W399" s="70">
        <f t="shared" si="489"/>
        <v>0.60869565217391308</v>
      </c>
      <c r="X399" s="121">
        <v>87</v>
      </c>
      <c r="Y399" s="121">
        <v>60</v>
      </c>
      <c r="Z399" s="121">
        <v>99</v>
      </c>
      <c r="AA399" s="121">
        <v>69</v>
      </c>
      <c r="AB399" s="121">
        <v>21</v>
      </c>
      <c r="AC399" s="121">
        <v>29</v>
      </c>
      <c r="AD399" s="17">
        <v>3</v>
      </c>
      <c r="AE399" s="17">
        <v>8</v>
      </c>
      <c r="AF399" s="100">
        <v>5</v>
      </c>
      <c r="AG399" s="101">
        <v>14</v>
      </c>
      <c r="AH399" s="101">
        <v>56</v>
      </c>
      <c r="AI399" s="101">
        <v>51</v>
      </c>
      <c r="AJ399" s="101">
        <v>0</v>
      </c>
      <c r="AK399" s="101">
        <f t="shared" si="490"/>
        <v>121</v>
      </c>
      <c r="AL399" s="101">
        <f t="shared" si="491"/>
        <v>1</v>
      </c>
      <c r="AM399" s="101">
        <v>1</v>
      </c>
      <c r="AN399" s="102">
        <v>2</v>
      </c>
      <c r="AO399" s="103">
        <v>8</v>
      </c>
      <c r="AP399" s="74">
        <f t="shared" si="492"/>
        <v>0.23333333333333334</v>
      </c>
      <c r="AQ399" s="74">
        <f t="shared" si="493"/>
        <v>0.56565656565656564</v>
      </c>
      <c r="AR399" s="104">
        <f t="shared" si="494"/>
        <v>0.52631578947368418</v>
      </c>
      <c r="AS399" s="104">
        <f t="shared" si="495"/>
        <v>0.63095238095238093</v>
      </c>
      <c r="AT399" s="104">
        <f t="shared" si="496"/>
        <v>0.72463768115942029</v>
      </c>
      <c r="AU399" s="105">
        <v>67</v>
      </c>
      <c r="AV399" s="105">
        <v>83</v>
      </c>
      <c r="AW399" s="105">
        <v>44</v>
      </c>
      <c r="AX399" s="100">
        <v>9</v>
      </c>
      <c r="AY399" s="106">
        <v>126</v>
      </c>
      <c r="AZ399" s="106">
        <v>12</v>
      </c>
      <c r="BA399" s="106">
        <v>52</v>
      </c>
      <c r="BB399" s="106">
        <v>62</v>
      </c>
      <c r="BC399" s="106">
        <v>0</v>
      </c>
      <c r="BD399" s="107">
        <v>3</v>
      </c>
      <c r="BE399" s="108">
        <v>7</v>
      </c>
      <c r="BF399" s="82">
        <f t="shared" si="497"/>
        <v>0.27272727272727271</v>
      </c>
      <c r="BG399" s="82">
        <f t="shared" si="498"/>
        <v>0.62650602409638556</v>
      </c>
      <c r="BH399" s="83">
        <f t="shared" si="499"/>
        <v>0.634020618556701</v>
      </c>
      <c r="BI399" s="83">
        <f t="shared" si="500"/>
        <v>0.74</v>
      </c>
      <c r="BJ399" s="83">
        <f t="shared" si="501"/>
        <v>0.88059701492537312</v>
      </c>
      <c r="BK399" s="2">
        <v>58</v>
      </c>
      <c r="BL399" s="2">
        <v>63</v>
      </c>
      <c r="BM399" s="2">
        <v>54</v>
      </c>
      <c r="BN399" s="2">
        <v>31</v>
      </c>
      <c r="BO399" s="2">
        <v>13</v>
      </c>
      <c r="BP399" s="2">
        <v>23</v>
      </c>
      <c r="BQ399" s="109">
        <v>4</v>
      </c>
      <c r="BR399" s="109">
        <v>7</v>
      </c>
      <c r="BS399" s="110">
        <v>9</v>
      </c>
      <c r="BT399" s="109">
        <v>8</v>
      </c>
      <c r="BU399" s="109">
        <v>50</v>
      </c>
      <c r="BV399" s="109">
        <v>65</v>
      </c>
      <c r="BW399" s="109">
        <v>0</v>
      </c>
      <c r="BX399" s="84">
        <f t="shared" si="505"/>
        <v>123</v>
      </c>
      <c r="BY399" s="111">
        <v>1</v>
      </c>
      <c r="BZ399" s="109">
        <v>3</v>
      </c>
      <c r="CA399" s="109">
        <v>0</v>
      </c>
      <c r="CB399" s="2">
        <v>7</v>
      </c>
      <c r="CC399" s="112">
        <f t="shared" si="506"/>
        <v>0.13793103448275862</v>
      </c>
      <c r="CD399" s="112">
        <f t="shared" si="507"/>
        <v>0.79365079365079361</v>
      </c>
      <c r="CE399" s="112">
        <f t="shared" si="508"/>
        <v>0.68571428571428572</v>
      </c>
      <c r="CF399" s="112">
        <f t="shared" si="509"/>
        <v>0.95726495726495731</v>
      </c>
      <c r="CG399" s="112">
        <f t="shared" si="510"/>
        <v>1.1481481481481481</v>
      </c>
      <c r="CH399" s="87">
        <f t="shared" si="511"/>
        <v>-8</v>
      </c>
      <c r="CI399" s="31">
        <f t="shared" si="512"/>
        <v>-5</v>
      </c>
      <c r="CJ399" s="31">
        <f t="shared" si="513"/>
        <v>0</v>
      </c>
      <c r="CK399" s="31">
        <f t="shared" si="514"/>
        <v>0</v>
      </c>
      <c r="CL399" s="31">
        <f t="shared" si="515"/>
        <v>0</v>
      </c>
      <c r="CM399" s="113">
        <f t="shared" si="516"/>
        <v>0</v>
      </c>
      <c r="CN399" s="31">
        <f t="shared" si="517"/>
        <v>0</v>
      </c>
      <c r="CO399" s="31">
        <f t="shared" si="518"/>
        <v>0</v>
      </c>
      <c r="CP399" s="31">
        <f t="shared" si="519"/>
        <v>0</v>
      </c>
      <c r="CQ399" s="31">
        <f t="shared" si="520"/>
        <v>0</v>
      </c>
      <c r="CU399" s="88">
        <f t="shared" si="504"/>
        <v>0</v>
      </c>
      <c r="DC399" s="88">
        <f t="shared" si="521"/>
        <v>0</v>
      </c>
      <c r="DH399" s="32">
        <v>1</v>
      </c>
      <c r="DI399" s="32">
        <v>3</v>
      </c>
      <c r="DJ399" s="32">
        <v>4</v>
      </c>
      <c r="DK399" s="88">
        <f t="shared" si="522"/>
        <v>56</v>
      </c>
      <c r="DL399" s="32">
        <v>7</v>
      </c>
      <c r="DM399" s="32">
        <v>21</v>
      </c>
      <c r="DN399" s="32">
        <v>28</v>
      </c>
      <c r="DO399" s="32">
        <v>0</v>
      </c>
      <c r="DP399" s="32">
        <v>2</v>
      </c>
      <c r="DQ399" s="32">
        <v>2</v>
      </c>
      <c r="DR399" s="32">
        <v>2</v>
      </c>
      <c r="DS399" s="88">
        <f t="shared" si="523"/>
        <v>42</v>
      </c>
      <c r="DT399" s="32">
        <v>1</v>
      </c>
      <c r="DU399" s="32">
        <v>16</v>
      </c>
      <c r="DV399" s="32">
        <v>25</v>
      </c>
      <c r="DW399" s="32">
        <v>0</v>
      </c>
      <c r="EA399" s="88">
        <f t="shared" si="524"/>
        <v>0</v>
      </c>
      <c r="EI399" s="88">
        <f t="shared" si="525"/>
        <v>0</v>
      </c>
      <c r="EQ399" s="88">
        <f t="shared" si="526"/>
        <v>0</v>
      </c>
      <c r="EV399" s="32">
        <v>1</v>
      </c>
      <c r="EW399" s="32">
        <v>2</v>
      </c>
      <c r="EX399" s="32">
        <v>3</v>
      </c>
      <c r="EY399" s="88">
        <f t="shared" si="527"/>
        <v>25</v>
      </c>
      <c r="EZ399" s="32">
        <v>0</v>
      </c>
      <c r="FA399" s="32">
        <v>13</v>
      </c>
      <c r="FB399" s="32">
        <v>12</v>
      </c>
      <c r="FC399" s="32">
        <v>0</v>
      </c>
      <c r="FG399" s="88">
        <f t="shared" si="528"/>
        <v>0</v>
      </c>
      <c r="FO399" s="88">
        <f t="shared" si="529"/>
        <v>0</v>
      </c>
      <c r="FW399" s="110">
        <f t="shared" si="530"/>
        <v>0</v>
      </c>
      <c r="GB399" s="110">
        <f t="shared" si="531"/>
        <v>1</v>
      </c>
      <c r="GC399" s="110">
        <f t="shared" si="532"/>
        <v>2</v>
      </c>
      <c r="GD399" s="110">
        <f t="shared" si="533"/>
        <v>3</v>
      </c>
      <c r="GE399" s="110">
        <f t="shared" si="534"/>
        <v>25</v>
      </c>
      <c r="GF399" s="110">
        <f t="shared" si="535"/>
        <v>0</v>
      </c>
      <c r="GG399" s="110">
        <f t="shared" si="536"/>
        <v>13</v>
      </c>
      <c r="GH399" s="110">
        <f t="shared" si="537"/>
        <v>12</v>
      </c>
      <c r="GI399" s="110">
        <f t="shared" si="538"/>
        <v>0</v>
      </c>
      <c r="GJ399" s="114">
        <f t="shared" si="502"/>
        <v>0.88624338624338606</v>
      </c>
      <c r="GK399" s="90">
        <f t="shared" si="503"/>
        <v>-2.3809523809523808E-2</v>
      </c>
      <c r="GL399" s="92" t="s">
        <v>2201</v>
      </c>
      <c r="GM399" s="92" t="s">
        <v>1441</v>
      </c>
      <c r="GN399" s="2" t="s">
        <v>1364</v>
      </c>
      <c r="GO399" s="92" t="s">
        <v>1387</v>
      </c>
      <c r="GP399" s="92" t="s">
        <v>1399</v>
      </c>
      <c r="GQ399" s="2" t="s">
        <v>2054</v>
      </c>
      <c r="GR399" s="115">
        <v>64</v>
      </c>
      <c r="GS399" s="31">
        <f t="shared" si="539"/>
        <v>3</v>
      </c>
      <c r="GT399" s="31">
        <f t="shared" si="540"/>
        <v>6</v>
      </c>
      <c r="GU399" s="31">
        <f t="shared" si="541"/>
        <v>5</v>
      </c>
      <c r="GV399" s="31">
        <f t="shared" si="542"/>
        <v>98</v>
      </c>
      <c r="GW399" s="31">
        <f t="shared" si="543"/>
        <v>53</v>
      </c>
      <c r="GX399" s="31">
        <f t="shared" si="544"/>
        <v>90</v>
      </c>
    </row>
    <row r="400" spans="1:206" ht="15.75" hidden="1" customHeight="1" x14ac:dyDescent="0.25">
      <c r="A400" s="22" t="s">
        <v>1112</v>
      </c>
      <c r="B400" s="2" t="s">
        <v>378</v>
      </c>
      <c r="C400" s="116" t="s">
        <v>385</v>
      </c>
      <c r="D400" s="35" t="s">
        <v>378</v>
      </c>
      <c r="E400" s="117">
        <v>22</v>
      </c>
      <c r="F400" s="117">
        <v>102</v>
      </c>
      <c r="G400" s="117">
        <v>159</v>
      </c>
      <c r="H400" s="117">
        <v>283</v>
      </c>
      <c r="I400" s="95">
        <v>15</v>
      </c>
      <c r="J400" s="118">
        <v>33</v>
      </c>
      <c r="K400" s="118">
        <v>119</v>
      </c>
      <c r="L400" s="118">
        <v>207</v>
      </c>
      <c r="M400" s="118">
        <v>359</v>
      </c>
      <c r="N400" s="119">
        <v>37</v>
      </c>
      <c r="O400" s="119">
        <v>21</v>
      </c>
      <c r="P400" s="120">
        <v>348</v>
      </c>
      <c r="Q400" s="120">
        <v>443</v>
      </c>
      <c r="R400" s="120">
        <v>313</v>
      </c>
      <c r="S400" s="70">
        <f t="shared" si="485"/>
        <v>9.4827586206896547E-2</v>
      </c>
      <c r="T400" s="70">
        <f t="shared" si="486"/>
        <v>0.26862302483069977</v>
      </c>
      <c r="U400" s="70">
        <f t="shared" si="487"/>
        <v>0.29166666666666669</v>
      </c>
      <c r="V400" s="70">
        <f t="shared" si="488"/>
        <v>0.38227513227513227</v>
      </c>
      <c r="W400" s="70">
        <f t="shared" si="489"/>
        <v>0.54313099041533541</v>
      </c>
      <c r="X400" s="121">
        <v>442</v>
      </c>
      <c r="Y400" s="121">
        <v>348</v>
      </c>
      <c r="Z400" s="121">
        <v>443</v>
      </c>
      <c r="AA400" s="121">
        <v>313</v>
      </c>
      <c r="AB400" s="121">
        <v>115</v>
      </c>
      <c r="AC400" s="121">
        <v>121</v>
      </c>
      <c r="AD400" s="17">
        <v>11</v>
      </c>
      <c r="AE400" s="17">
        <v>16</v>
      </c>
      <c r="AF400" s="100">
        <v>18</v>
      </c>
      <c r="AG400" s="101">
        <v>21</v>
      </c>
      <c r="AH400" s="101">
        <v>164</v>
      </c>
      <c r="AI400" s="101">
        <v>301</v>
      </c>
      <c r="AJ400" s="101">
        <v>9</v>
      </c>
      <c r="AK400" s="101">
        <f t="shared" si="490"/>
        <v>495</v>
      </c>
      <c r="AL400" s="101">
        <f t="shared" si="491"/>
        <v>67</v>
      </c>
      <c r="AM400" s="101">
        <v>76</v>
      </c>
      <c r="AN400" s="102">
        <v>18</v>
      </c>
      <c r="AO400" s="103">
        <v>24</v>
      </c>
      <c r="AP400" s="74">
        <f t="shared" si="492"/>
        <v>6.0344827586206899E-2</v>
      </c>
      <c r="AQ400" s="74">
        <f t="shared" si="493"/>
        <v>0.37020316027088035</v>
      </c>
      <c r="AR400" s="104">
        <f t="shared" si="494"/>
        <v>0.3795289855072464</v>
      </c>
      <c r="AS400" s="104">
        <f t="shared" si="495"/>
        <v>0.52645502645502651</v>
      </c>
      <c r="AT400" s="104">
        <f t="shared" si="496"/>
        <v>0.74760383386581475</v>
      </c>
      <c r="AU400" s="105">
        <v>340</v>
      </c>
      <c r="AV400" s="105">
        <v>456</v>
      </c>
      <c r="AW400" s="105">
        <v>343</v>
      </c>
      <c r="AX400" s="100">
        <v>19</v>
      </c>
      <c r="AY400" s="106">
        <v>689</v>
      </c>
      <c r="AZ400" s="106">
        <v>117</v>
      </c>
      <c r="BA400" s="106">
        <v>278</v>
      </c>
      <c r="BB400" s="106">
        <v>292</v>
      </c>
      <c r="BC400" s="106">
        <v>2</v>
      </c>
      <c r="BD400" s="107">
        <v>52</v>
      </c>
      <c r="BE400" s="108">
        <v>33</v>
      </c>
      <c r="BF400" s="82">
        <f t="shared" si="497"/>
        <v>0.34110787172011664</v>
      </c>
      <c r="BG400" s="82">
        <f t="shared" si="498"/>
        <v>0.60964912280701755</v>
      </c>
      <c r="BH400" s="83">
        <f t="shared" si="499"/>
        <v>0.55750658472344161</v>
      </c>
      <c r="BI400" s="83">
        <f t="shared" si="500"/>
        <v>0.65075376884422109</v>
      </c>
      <c r="BJ400" s="83">
        <f t="shared" si="501"/>
        <v>0.70588235294117652</v>
      </c>
      <c r="BK400" s="2">
        <v>330</v>
      </c>
      <c r="BL400" s="2">
        <v>366</v>
      </c>
      <c r="BM400" s="2">
        <v>321</v>
      </c>
      <c r="BN400" s="2">
        <v>209</v>
      </c>
      <c r="BO400" s="2">
        <v>103</v>
      </c>
      <c r="BP400" s="2">
        <v>93</v>
      </c>
      <c r="BQ400" s="109">
        <v>12</v>
      </c>
      <c r="BR400" s="109">
        <v>22</v>
      </c>
      <c r="BS400" s="110">
        <v>20</v>
      </c>
      <c r="BT400" s="109">
        <v>31</v>
      </c>
      <c r="BU400" s="109">
        <v>172</v>
      </c>
      <c r="BV400" s="109">
        <v>303</v>
      </c>
      <c r="BW400" s="109">
        <v>7</v>
      </c>
      <c r="BX400" s="84">
        <f t="shared" si="505"/>
        <v>513</v>
      </c>
      <c r="BY400" s="111">
        <v>10</v>
      </c>
      <c r="BZ400" s="109">
        <v>45</v>
      </c>
      <c r="CA400" s="109">
        <v>7</v>
      </c>
      <c r="CB400" s="2">
        <v>36</v>
      </c>
      <c r="CC400" s="112">
        <f t="shared" si="506"/>
        <v>9.3939393939393934E-2</v>
      </c>
      <c r="CD400" s="112">
        <f t="shared" si="507"/>
        <v>0.46994535519125685</v>
      </c>
      <c r="CE400" s="112">
        <f t="shared" si="508"/>
        <v>0.45329400196656833</v>
      </c>
      <c r="CF400" s="112">
        <f t="shared" si="509"/>
        <v>0.62590975254730719</v>
      </c>
      <c r="CG400" s="112">
        <f t="shared" si="510"/>
        <v>0.80373831775700932</v>
      </c>
      <c r="CH400" s="87">
        <f t="shared" si="511"/>
        <v>63</v>
      </c>
      <c r="CI400" s="31">
        <f t="shared" si="512"/>
        <v>85</v>
      </c>
      <c r="CJ400" s="31">
        <f t="shared" si="513"/>
        <v>0</v>
      </c>
      <c r="CK400" s="31">
        <f t="shared" si="514"/>
        <v>0</v>
      </c>
      <c r="CL400" s="31">
        <f t="shared" si="515"/>
        <v>0</v>
      </c>
      <c r="CM400" s="113">
        <f t="shared" si="516"/>
        <v>0</v>
      </c>
      <c r="CN400" s="31">
        <f t="shared" si="517"/>
        <v>0</v>
      </c>
      <c r="CO400" s="31">
        <f t="shared" si="518"/>
        <v>0</v>
      </c>
      <c r="CP400" s="31">
        <f t="shared" si="519"/>
        <v>0</v>
      </c>
      <c r="CQ400" s="31">
        <f t="shared" si="520"/>
        <v>0</v>
      </c>
      <c r="CU400" s="88">
        <f t="shared" si="504"/>
        <v>0</v>
      </c>
      <c r="DC400" s="88">
        <f t="shared" si="521"/>
        <v>0</v>
      </c>
      <c r="DH400" s="32">
        <v>1</v>
      </c>
      <c r="DI400" s="32">
        <v>6</v>
      </c>
      <c r="DJ400" s="32">
        <v>4</v>
      </c>
      <c r="DK400" s="88">
        <f t="shared" si="522"/>
        <v>154</v>
      </c>
      <c r="DL400" s="32">
        <v>21</v>
      </c>
      <c r="DM400" s="32">
        <v>59</v>
      </c>
      <c r="DN400" s="32">
        <v>70</v>
      </c>
      <c r="DO400" s="32">
        <v>4</v>
      </c>
      <c r="DP400" s="32">
        <v>9</v>
      </c>
      <c r="DQ400" s="32">
        <v>12</v>
      </c>
      <c r="DR400" s="32">
        <v>10</v>
      </c>
      <c r="DS400" s="88">
        <f t="shared" si="523"/>
        <v>284</v>
      </c>
      <c r="DT400" s="32">
        <v>3</v>
      </c>
      <c r="DU400" s="32">
        <v>75</v>
      </c>
      <c r="DV400" s="32">
        <v>203</v>
      </c>
      <c r="DW400" s="32">
        <v>3</v>
      </c>
      <c r="EA400" s="88">
        <f t="shared" si="524"/>
        <v>0</v>
      </c>
      <c r="EF400" s="32">
        <v>1</v>
      </c>
      <c r="EG400" s="32">
        <v>2</v>
      </c>
      <c r="EH400" s="32">
        <v>4</v>
      </c>
      <c r="EI400" s="88">
        <f t="shared" si="525"/>
        <v>40</v>
      </c>
      <c r="EJ400" s="32">
        <v>7</v>
      </c>
      <c r="EK400" s="32">
        <v>21</v>
      </c>
      <c r="EL400" s="32">
        <v>12</v>
      </c>
      <c r="EM400" s="32">
        <v>0</v>
      </c>
      <c r="EQ400" s="88">
        <f t="shared" si="526"/>
        <v>0</v>
      </c>
      <c r="EV400" s="32">
        <v>1</v>
      </c>
      <c r="EW400" s="32">
        <v>2</v>
      </c>
      <c r="EX400" s="32">
        <v>2</v>
      </c>
      <c r="EY400" s="88">
        <f t="shared" si="527"/>
        <v>35</v>
      </c>
      <c r="EZ400" s="32">
        <v>0</v>
      </c>
      <c r="FA400" s="32">
        <v>17</v>
      </c>
      <c r="FB400" s="32">
        <v>18</v>
      </c>
      <c r="FC400" s="32">
        <v>0</v>
      </c>
      <c r="FG400" s="88">
        <f t="shared" si="528"/>
        <v>0</v>
      </c>
      <c r="FO400" s="88">
        <f t="shared" si="529"/>
        <v>0</v>
      </c>
      <c r="FW400" s="110">
        <f t="shared" si="530"/>
        <v>0</v>
      </c>
      <c r="GB400" s="110">
        <f t="shared" si="531"/>
        <v>1</v>
      </c>
      <c r="GC400" s="110">
        <f t="shared" si="532"/>
        <v>2</v>
      </c>
      <c r="GD400" s="110">
        <f t="shared" si="533"/>
        <v>2</v>
      </c>
      <c r="GE400" s="110">
        <f t="shared" si="534"/>
        <v>35</v>
      </c>
      <c r="GF400" s="110">
        <f t="shared" si="535"/>
        <v>0</v>
      </c>
      <c r="GG400" s="110">
        <f t="shared" si="536"/>
        <v>17</v>
      </c>
      <c r="GH400" s="110">
        <f t="shared" si="537"/>
        <v>18</v>
      </c>
      <c r="GI400" s="110">
        <f t="shared" si="538"/>
        <v>0</v>
      </c>
      <c r="GJ400" s="114">
        <f t="shared" si="502"/>
        <v>0.47982407916437614</v>
      </c>
      <c r="GK400" s="90">
        <f t="shared" si="503"/>
        <v>-0.25544267053701014</v>
      </c>
      <c r="GL400" s="2" t="s">
        <v>1833</v>
      </c>
      <c r="GM400" s="92" t="s">
        <v>2013</v>
      </c>
      <c r="GN400" s="2" t="s">
        <v>2042</v>
      </c>
      <c r="GO400" s="2" t="s">
        <v>2130</v>
      </c>
      <c r="GP400" s="2" t="s">
        <v>1428</v>
      </c>
      <c r="GQ400" s="2" t="s">
        <v>1450</v>
      </c>
      <c r="GR400" s="115">
        <v>394</v>
      </c>
      <c r="GS400" s="31">
        <f t="shared" si="539"/>
        <v>10</v>
      </c>
      <c r="GT400" s="31">
        <f t="shared" si="540"/>
        <v>14</v>
      </c>
      <c r="GU400" s="31">
        <f t="shared" si="541"/>
        <v>18</v>
      </c>
      <c r="GV400" s="31">
        <f t="shared" si="542"/>
        <v>438</v>
      </c>
      <c r="GW400" s="31">
        <f t="shared" si="543"/>
        <v>280</v>
      </c>
      <c r="GX400" s="31">
        <f t="shared" si="544"/>
        <v>414</v>
      </c>
    </row>
    <row r="401" spans="1:206" ht="15.75" hidden="1" customHeight="1" x14ac:dyDescent="0.25">
      <c r="A401" s="22" t="s">
        <v>1112</v>
      </c>
      <c r="B401" s="2" t="s">
        <v>378</v>
      </c>
      <c r="C401" s="116" t="s">
        <v>386</v>
      </c>
      <c r="D401" s="35" t="s">
        <v>378</v>
      </c>
      <c r="E401" s="117">
        <v>30</v>
      </c>
      <c r="F401" s="117">
        <v>64</v>
      </c>
      <c r="G401" s="117">
        <v>55</v>
      </c>
      <c r="H401" s="117">
        <v>149</v>
      </c>
      <c r="I401" s="95">
        <v>11</v>
      </c>
      <c r="J401" s="118">
        <v>50</v>
      </c>
      <c r="K401" s="118">
        <v>115</v>
      </c>
      <c r="L401" s="118">
        <v>60</v>
      </c>
      <c r="M401" s="118">
        <v>225</v>
      </c>
      <c r="N401" s="119">
        <v>12</v>
      </c>
      <c r="O401" s="119">
        <v>7</v>
      </c>
      <c r="P401" s="120">
        <v>96</v>
      </c>
      <c r="Q401" s="120">
        <v>108</v>
      </c>
      <c r="R401" s="120">
        <v>98</v>
      </c>
      <c r="S401" s="70">
        <f t="shared" si="485"/>
        <v>0.52083333333333337</v>
      </c>
      <c r="T401" s="70">
        <f t="shared" si="486"/>
        <v>1.0648148148148149</v>
      </c>
      <c r="U401" s="70">
        <f t="shared" si="487"/>
        <v>0.70529801324503316</v>
      </c>
      <c r="V401" s="70">
        <f t="shared" si="488"/>
        <v>0.79126213592233008</v>
      </c>
      <c r="W401" s="70">
        <f t="shared" si="489"/>
        <v>0.48979591836734693</v>
      </c>
      <c r="X401" s="121">
        <v>114</v>
      </c>
      <c r="Y401" s="121">
        <v>96</v>
      </c>
      <c r="Z401" s="121">
        <v>108</v>
      </c>
      <c r="AA401" s="121">
        <v>98</v>
      </c>
      <c r="AB401" s="121">
        <v>31</v>
      </c>
      <c r="AC401" s="121">
        <v>21</v>
      </c>
      <c r="AD401" s="17">
        <v>7</v>
      </c>
      <c r="AE401" s="17">
        <v>9</v>
      </c>
      <c r="AF401" s="100">
        <v>10</v>
      </c>
      <c r="AG401" s="101">
        <v>31</v>
      </c>
      <c r="AH401" s="101">
        <v>76</v>
      </c>
      <c r="AI401" s="101">
        <v>96</v>
      </c>
      <c r="AJ401" s="101">
        <v>1</v>
      </c>
      <c r="AK401" s="101">
        <f t="shared" si="490"/>
        <v>204</v>
      </c>
      <c r="AL401" s="101">
        <f t="shared" si="491"/>
        <v>22</v>
      </c>
      <c r="AM401" s="101">
        <v>23</v>
      </c>
      <c r="AN401" s="102">
        <v>4</v>
      </c>
      <c r="AO401" s="103">
        <v>8</v>
      </c>
      <c r="AP401" s="74">
        <f t="shared" si="492"/>
        <v>0.32291666666666669</v>
      </c>
      <c r="AQ401" s="74">
        <f t="shared" si="493"/>
        <v>0.70370370370370372</v>
      </c>
      <c r="AR401" s="104">
        <f t="shared" si="494"/>
        <v>0.59933774834437081</v>
      </c>
      <c r="AS401" s="104">
        <f t="shared" si="495"/>
        <v>0.72815533980582525</v>
      </c>
      <c r="AT401" s="104">
        <f t="shared" si="496"/>
        <v>0.75510204081632648</v>
      </c>
      <c r="AU401" s="105">
        <v>82</v>
      </c>
      <c r="AV401" s="105">
        <v>114</v>
      </c>
      <c r="AW401" s="105">
        <v>78</v>
      </c>
      <c r="AX401" s="100">
        <v>9</v>
      </c>
      <c r="AY401" s="106">
        <v>167</v>
      </c>
      <c r="AZ401" s="106">
        <v>20</v>
      </c>
      <c r="BA401" s="106">
        <v>67</v>
      </c>
      <c r="BB401" s="106">
        <v>77</v>
      </c>
      <c r="BC401" s="106">
        <v>3</v>
      </c>
      <c r="BD401" s="107">
        <v>17</v>
      </c>
      <c r="BE401" s="108">
        <v>8</v>
      </c>
      <c r="BF401" s="82">
        <f t="shared" si="497"/>
        <v>0.25641025641025639</v>
      </c>
      <c r="BG401" s="82">
        <f t="shared" si="498"/>
        <v>0.58771929824561409</v>
      </c>
      <c r="BH401" s="83">
        <f t="shared" si="499"/>
        <v>0.53649635036496346</v>
      </c>
      <c r="BI401" s="83">
        <f t="shared" si="500"/>
        <v>0.64795918367346939</v>
      </c>
      <c r="BJ401" s="83">
        <f t="shared" si="501"/>
        <v>0.73170731707317072</v>
      </c>
      <c r="BK401" s="2">
        <v>86</v>
      </c>
      <c r="BL401" s="2">
        <v>97</v>
      </c>
      <c r="BM401" s="2">
        <v>78</v>
      </c>
      <c r="BN401" s="2">
        <v>55</v>
      </c>
      <c r="BO401" s="2">
        <v>28</v>
      </c>
      <c r="BP401" s="2">
        <v>25</v>
      </c>
      <c r="BQ401" s="109">
        <v>5</v>
      </c>
      <c r="BR401" s="109">
        <v>9</v>
      </c>
      <c r="BS401" s="110">
        <v>9</v>
      </c>
      <c r="BT401" s="109">
        <v>12</v>
      </c>
      <c r="BU401" s="109">
        <v>45</v>
      </c>
      <c r="BV401" s="109">
        <v>81</v>
      </c>
      <c r="BW401" s="109">
        <v>1</v>
      </c>
      <c r="BX401" s="84">
        <f t="shared" si="505"/>
        <v>139</v>
      </c>
      <c r="BY401" s="111">
        <v>4</v>
      </c>
      <c r="BZ401" s="109">
        <v>16</v>
      </c>
      <c r="CA401" s="109">
        <v>1</v>
      </c>
      <c r="CB401" s="2">
        <v>11</v>
      </c>
      <c r="CC401" s="112">
        <f t="shared" si="506"/>
        <v>0.13953488372093023</v>
      </c>
      <c r="CD401" s="112">
        <f t="shared" si="507"/>
        <v>0.46391752577319589</v>
      </c>
      <c r="CE401" s="112">
        <f t="shared" si="508"/>
        <v>0.46743295019157088</v>
      </c>
      <c r="CF401" s="112">
        <f t="shared" si="509"/>
        <v>0.62857142857142856</v>
      </c>
      <c r="CG401" s="112">
        <f t="shared" si="510"/>
        <v>0.83333333333333337</v>
      </c>
      <c r="CH401" s="87">
        <f t="shared" si="511"/>
        <v>13</v>
      </c>
      <c r="CI401" s="31">
        <f t="shared" si="512"/>
        <v>14</v>
      </c>
      <c r="CJ401" s="31">
        <f t="shared" si="513"/>
        <v>0</v>
      </c>
      <c r="CK401" s="31">
        <f t="shared" si="514"/>
        <v>0</v>
      </c>
      <c r="CL401" s="31">
        <f t="shared" si="515"/>
        <v>0</v>
      </c>
      <c r="CM401" s="113">
        <f t="shared" si="516"/>
        <v>0</v>
      </c>
      <c r="CN401" s="31">
        <f t="shared" si="517"/>
        <v>0</v>
      </c>
      <c r="CO401" s="31">
        <f t="shared" si="518"/>
        <v>0</v>
      </c>
      <c r="CP401" s="31">
        <f t="shared" si="519"/>
        <v>0</v>
      </c>
      <c r="CQ401" s="31">
        <f t="shared" si="520"/>
        <v>0</v>
      </c>
      <c r="CU401" s="88">
        <f t="shared" si="504"/>
        <v>0</v>
      </c>
      <c r="DC401" s="88">
        <f t="shared" si="521"/>
        <v>0</v>
      </c>
      <c r="DH401" s="32">
        <v>1</v>
      </c>
      <c r="DI401" s="32">
        <v>4</v>
      </c>
      <c r="DJ401" s="32">
        <v>4</v>
      </c>
      <c r="DK401" s="88">
        <f t="shared" si="522"/>
        <v>50</v>
      </c>
      <c r="DL401" s="32">
        <v>10</v>
      </c>
      <c r="DM401" s="32">
        <v>17</v>
      </c>
      <c r="DN401" s="32">
        <v>22</v>
      </c>
      <c r="DO401" s="32">
        <v>1</v>
      </c>
      <c r="DP401" s="32">
        <v>3</v>
      </c>
      <c r="DQ401" s="32">
        <v>4</v>
      </c>
      <c r="DR401" s="32">
        <v>4</v>
      </c>
      <c r="DS401" s="88">
        <f t="shared" si="523"/>
        <v>69</v>
      </c>
      <c r="DT401" s="32">
        <v>0</v>
      </c>
      <c r="DU401" s="32">
        <v>21</v>
      </c>
      <c r="DV401" s="32">
        <v>48</v>
      </c>
      <c r="DW401" s="32">
        <v>0</v>
      </c>
      <c r="DX401" s="32">
        <v>1</v>
      </c>
      <c r="DY401" s="32">
        <v>1</v>
      </c>
      <c r="DZ401" s="32">
        <v>1</v>
      </c>
      <c r="EA401" s="88">
        <f t="shared" si="524"/>
        <v>20</v>
      </c>
      <c r="EB401" s="32">
        <v>2</v>
      </c>
      <c r="EC401" s="32">
        <v>7</v>
      </c>
      <c r="ED401" s="32">
        <v>11</v>
      </c>
      <c r="EI401" s="88">
        <f t="shared" si="525"/>
        <v>0</v>
      </c>
      <c r="EQ401" s="88">
        <f t="shared" si="526"/>
        <v>0</v>
      </c>
      <c r="EY401" s="88">
        <f t="shared" si="527"/>
        <v>0</v>
      </c>
      <c r="FG401" s="88">
        <f t="shared" si="528"/>
        <v>0</v>
      </c>
      <c r="FO401" s="88">
        <f t="shared" si="529"/>
        <v>0</v>
      </c>
      <c r="FW401" s="110">
        <f t="shared" si="530"/>
        <v>0</v>
      </c>
      <c r="GB401" s="110">
        <f t="shared" si="531"/>
        <v>0</v>
      </c>
      <c r="GC401" s="110">
        <f t="shared" si="532"/>
        <v>0</v>
      </c>
      <c r="GD401" s="110">
        <f t="shared" si="533"/>
        <v>0</v>
      </c>
      <c r="GE401" s="110">
        <f t="shared" si="534"/>
        <v>0</v>
      </c>
      <c r="GF401" s="110">
        <f t="shared" si="535"/>
        <v>0</v>
      </c>
      <c r="GG401" s="110">
        <f t="shared" si="536"/>
        <v>0</v>
      </c>
      <c r="GH401" s="110">
        <f t="shared" si="537"/>
        <v>0</v>
      </c>
      <c r="GI401" s="110">
        <f t="shared" si="538"/>
        <v>0</v>
      </c>
      <c r="GJ401" s="114">
        <f t="shared" si="502"/>
        <v>0.70138888888888895</v>
      </c>
      <c r="GK401" s="90">
        <f t="shared" si="503"/>
        <v>-0.16766467065868262</v>
      </c>
      <c r="GL401" s="2" t="s">
        <v>1863</v>
      </c>
      <c r="GM401" s="2" t="s">
        <v>2207</v>
      </c>
      <c r="GN401" s="92" t="s">
        <v>1673</v>
      </c>
      <c r="GO401" s="92" t="s">
        <v>1807</v>
      </c>
      <c r="GP401" s="2" t="s">
        <v>1692</v>
      </c>
      <c r="GQ401" s="2" t="s">
        <v>2306</v>
      </c>
      <c r="GR401" s="115">
        <v>109</v>
      </c>
      <c r="GS401" s="31">
        <f t="shared" si="539"/>
        <v>5</v>
      </c>
      <c r="GT401" s="31">
        <f t="shared" si="540"/>
        <v>9</v>
      </c>
      <c r="GU401" s="31">
        <f t="shared" si="541"/>
        <v>9</v>
      </c>
      <c r="GV401" s="31">
        <f t="shared" si="542"/>
        <v>139</v>
      </c>
      <c r="GW401" s="31">
        <f t="shared" si="543"/>
        <v>82</v>
      </c>
      <c r="GX401" s="31">
        <f t="shared" si="544"/>
        <v>127</v>
      </c>
    </row>
    <row r="402" spans="1:206" ht="15.75" hidden="1" customHeight="1" x14ac:dyDescent="0.25">
      <c r="A402" s="22" t="s">
        <v>1112</v>
      </c>
      <c r="B402" s="2" t="s">
        <v>378</v>
      </c>
      <c r="C402" s="116" t="s">
        <v>387</v>
      </c>
      <c r="D402" s="35" t="s">
        <v>378</v>
      </c>
      <c r="E402" s="117">
        <v>39</v>
      </c>
      <c r="F402" s="117">
        <v>152</v>
      </c>
      <c r="G402" s="117">
        <v>199</v>
      </c>
      <c r="H402" s="117">
        <v>390</v>
      </c>
      <c r="I402" s="95">
        <v>24</v>
      </c>
      <c r="J402" s="118">
        <v>66</v>
      </c>
      <c r="K402" s="118">
        <v>159</v>
      </c>
      <c r="L402" s="118">
        <v>206</v>
      </c>
      <c r="M402" s="118">
        <v>431</v>
      </c>
      <c r="N402" s="119">
        <v>45</v>
      </c>
      <c r="O402" s="119">
        <v>12</v>
      </c>
      <c r="P402" s="120">
        <v>237</v>
      </c>
      <c r="Q402" s="120">
        <v>315</v>
      </c>
      <c r="R402" s="120">
        <v>235</v>
      </c>
      <c r="S402" s="70">
        <f t="shared" si="485"/>
        <v>0.27848101265822783</v>
      </c>
      <c r="T402" s="70">
        <f t="shared" si="486"/>
        <v>0.50476190476190474</v>
      </c>
      <c r="U402" s="70">
        <f t="shared" si="487"/>
        <v>0.49047013977128334</v>
      </c>
      <c r="V402" s="70">
        <f t="shared" si="488"/>
        <v>0.58181818181818179</v>
      </c>
      <c r="W402" s="70">
        <f t="shared" si="489"/>
        <v>0.68510638297872339</v>
      </c>
      <c r="X402" s="121">
        <v>311</v>
      </c>
      <c r="Y402" s="121">
        <v>237</v>
      </c>
      <c r="Z402" s="121">
        <v>315</v>
      </c>
      <c r="AA402" s="121">
        <v>235</v>
      </c>
      <c r="AB402" s="121">
        <v>87</v>
      </c>
      <c r="AC402" s="121">
        <v>91</v>
      </c>
      <c r="AD402" s="17">
        <v>15</v>
      </c>
      <c r="AE402" s="17">
        <v>23</v>
      </c>
      <c r="AF402" s="100">
        <v>26</v>
      </c>
      <c r="AG402" s="101">
        <v>63</v>
      </c>
      <c r="AH402" s="101">
        <v>168</v>
      </c>
      <c r="AI402" s="101">
        <v>220</v>
      </c>
      <c r="AJ402" s="101">
        <v>10</v>
      </c>
      <c r="AK402" s="101">
        <f t="shared" si="490"/>
        <v>461</v>
      </c>
      <c r="AL402" s="101">
        <f t="shared" si="491"/>
        <v>45</v>
      </c>
      <c r="AM402" s="101">
        <v>55</v>
      </c>
      <c r="AN402" s="102">
        <v>17</v>
      </c>
      <c r="AO402" s="103">
        <v>34</v>
      </c>
      <c r="AP402" s="74">
        <f t="shared" si="492"/>
        <v>0.26582278481012656</v>
      </c>
      <c r="AQ402" s="74">
        <f t="shared" si="493"/>
        <v>0.53333333333333333</v>
      </c>
      <c r="AR402" s="104">
        <f t="shared" si="494"/>
        <v>0.51588310038119445</v>
      </c>
      <c r="AS402" s="104">
        <f t="shared" si="495"/>
        <v>0.62363636363636366</v>
      </c>
      <c r="AT402" s="104">
        <f t="shared" si="496"/>
        <v>0.74468085106382975</v>
      </c>
      <c r="AU402" s="105">
        <v>225</v>
      </c>
      <c r="AV402" s="105">
        <v>307</v>
      </c>
      <c r="AW402" s="105">
        <v>217</v>
      </c>
      <c r="AX402" s="100">
        <v>28</v>
      </c>
      <c r="AY402" s="106">
        <v>492</v>
      </c>
      <c r="AZ402" s="106">
        <v>64</v>
      </c>
      <c r="BA402" s="106">
        <v>184</v>
      </c>
      <c r="BB402" s="106">
        <v>236</v>
      </c>
      <c r="BC402" s="106">
        <v>8</v>
      </c>
      <c r="BD402" s="107">
        <v>62</v>
      </c>
      <c r="BE402" s="108">
        <v>10</v>
      </c>
      <c r="BF402" s="82">
        <f t="shared" si="497"/>
        <v>0.29493087557603687</v>
      </c>
      <c r="BG402" s="82">
        <f t="shared" si="498"/>
        <v>0.59934853420195444</v>
      </c>
      <c r="BH402" s="83">
        <f t="shared" si="499"/>
        <v>0.56341789052069424</v>
      </c>
      <c r="BI402" s="83">
        <f t="shared" si="500"/>
        <v>0.67293233082706772</v>
      </c>
      <c r="BJ402" s="83">
        <f t="shared" si="501"/>
        <v>0.77333333333333332</v>
      </c>
      <c r="BK402" s="2">
        <v>216</v>
      </c>
      <c r="BL402" s="2">
        <v>300</v>
      </c>
      <c r="BM402" s="2">
        <v>216</v>
      </c>
      <c r="BN402" s="2">
        <v>138</v>
      </c>
      <c r="BO402" s="2">
        <v>66</v>
      </c>
      <c r="BP402" s="2">
        <v>64</v>
      </c>
      <c r="BQ402" s="109">
        <v>15</v>
      </c>
      <c r="BR402" s="109">
        <v>29</v>
      </c>
      <c r="BS402" s="110">
        <v>24</v>
      </c>
      <c r="BT402" s="109">
        <v>65</v>
      </c>
      <c r="BU402" s="109">
        <v>169</v>
      </c>
      <c r="BV402" s="109">
        <v>252</v>
      </c>
      <c r="BW402" s="109">
        <v>6</v>
      </c>
      <c r="BX402" s="84">
        <f t="shared" si="505"/>
        <v>492</v>
      </c>
      <c r="BY402" s="111">
        <v>3</v>
      </c>
      <c r="BZ402" s="109">
        <v>56</v>
      </c>
      <c r="CA402" s="109">
        <v>6</v>
      </c>
      <c r="CB402" s="2">
        <v>25</v>
      </c>
      <c r="CC402" s="112">
        <f t="shared" si="506"/>
        <v>0.30092592592592593</v>
      </c>
      <c r="CD402" s="112">
        <f t="shared" si="507"/>
        <v>0.56333333333333335</v>
      </c>
      <c r="CE402" s="112">
        <f t="shared" si="508"/>
        <v>0.58743169398907102</v>
      </c>
      <c r="CF402" s="112">
        <f t="shared" si="509"/>
        <v>0.70736434108527135</v>
      </c>
      <c r="CG402" s="112">
        <f t="shared" si="510"/>
        <v>0.90740740740740744</v>
      </c>
      <c r="CH402" s="87">
        <f t="shared" si="511"/>
        <v>20</v>
      </c>
      <c r="CI402" s="31">
        <f t="shared" si="512"/>
        <v>5</v>
      </c>
      <c r="CJ402" s="31">
        <f t="shared" si="513"/>
        <v>0</v>
      </c>
      <c r="CK402" s="31">
        <f t="shared" si="514"/>
        <v>0</v>
      </c>
      <c r="CL402" s="31">
        <f t="shared" si="515"/>
        <v>0</v>
      </c>
      <c r="CM402" s="113">
        <f t="shared" si="516"/>
        <v>0</v>
      </c>
      <c r="CN402" s="31">
        <f t="shared" si="517"/>
        <v>0</v>
      </c>
      <c r="CO402" s="31">
        <f t="shared" si="518"/>
        <v>0</v>
      </c>
      <c r="CP402" s="31">
        <f t="shared" si="519"/>
        <v>0</v>
      </c>
      <c r="CQ402" s="31">
        <f t="shared" si="520"/>
        <v>0</v>
      </c>
      <c r="CU402" s="88">
        <f t="shared" si="504"/>
        <v>0</v>
      </c>
      <c r="DC402" s="88">
        <f t="shared" si="521"/>
        <v>0</v>
      </c>
      <c r="DH402" s="32">
        <v>1</v>
      </c>
      <c r="DI402" s="32">
        <v>9</v>
      </c>
      <c r="DJ402" s="32">
        <v>7</v>
      </c>
      <c r="DK402" s="88">
        <f t="shared" si="522"/>
        <v>151</v>
      </c>
      <c r="DL402" s="32">
        <v>33</v>
      </c>
      <c r="DM402" s="32">
        <v>61</v>
      </c>
      <c r="DN402" s="32">
        <v>54</v>
      </c>
      <c r="DO402" s="32">
        <v>3</v>
      </c>
      <c r="DP402" s="32">
        <v>12</v>
      </c>
      <c r="DQ402" s="32">
        <v>17</v>
      </c>
      <c r="DR402" s="32">
        <v>12</v>
      </c>
      <c r="DS402" s="88">
        <f t="shared" si="523"/>
        <v>278</v>
      </c>
      <c r="DT402" s="32">
        <v>20</v>
      </c>
      <c r="DU402" s="32">
        <v>86</v>
      </c>
      <c r="DV402" s="32">
        <v>169</v>
      </c>
      <c r="DW402" s="32">
        <v>3</v>
      </c>
      <c r="EA402" s="88">
        <f t="shared" si="524"/>
        <v>0</v>
      </c>
      <c r="EF402" s="32">
        <v>1</v>
      </c>
      <c r="EG402" s="32">
        <v>2</v>
      </c>
      <c r="EH402" s="32">
        <v>3</v>
      </c>
      <c r="EI402" s="88">
        <f t="shared" si="525"/>
        <v>33</v>
      </c>
      <c r="EJ402" s="32">
        <v>11</v>
      </c>
      <c r="EK402" s="32">
        <v>8</v>
      </c>
      <c r="EL402" s="32">
        <v>14</v>
      </c>
      <c r="EM402" s="32">
        <v>0</v>
      </c>
      <c r="EQ402" s="88">
        <f t="shared" si="526"/>
        <v>0</v>
      </c>
      <c r="EV402" s="32">
        <v>1</v>
      </c>
      <c r="EW402" s="32">
        <v>1</v>
      </c>
      <c r="EX402" s="32">
        <v>2</v>
      </c>
      <c r="EY402" s="88">
        <f t="shared" si="527"/>
        <v>30</v>
      </c>
      <c r="EZ402" s="32">
        <v>1</v>
      </c>
      <c r="FA402" s="32">
        <v>14</v>
      </c>
      <c r="FB402" s="32">
        <v>15</v>
      </c>
      <c r="FC402" s="32">
        <v>0</v>
      </c>
      <c r="FG402" s="88">
        <f t="shared" si="528"/>
        <v>0</v>
      </c>
      <c r="FO402" s="88">
        <f t="shared" si="529"/>
        <v>0</v>
      </c>
      <c r="FW402" s="110">
        <f t="shared" si="530"/>
        <v>0</v>
      </c>
      <c r="GB402" s="110">
        <f t="shared" si="531"/>
        <v>1</v>
      </c>
      <c r="GC402" s="110">
        <f t="shared" si="532"/>
        <v>1</v>
      </c>
      <c r="GD402" s="110">
        <f t="shared" si="533"/>
        <v>2</v>
      </c>
      <c r="GE402" s="110">
        <f t="shared" si="534"/>
        <v>30</v>
      </c>
      <c r="GF402" s="110">
        <f t="shared" si="535"/>
        <v>1</v>
      </c>
      <c r="GG402" s="110">
        <f t="shared" si="536"/>
        <v>14</v>
      </c>
      <c r="GH402" s="110">
        <f t="shared" si="537"/>
        <v>15</v>
      </c>
      <c r="GI402" s="110">
        <f t="shared" si="538"/>
        <v>0</v>
      </c>
      <c r="GJ402" s="114">
        <f t="shared" si="502"/>
        <v>0.32447665056360714</v>
      </c>
      <c r="GK402" s="90">
        <f t="shared" si="503"/>
        <v>0</v>
      </c>
      <c r="GL402" s="2" t="s">
        <v>1455</v>
      </c>
      <c r="GM402" s="92" t="s">
        <v>1892</v>
      </c>
      <c r="GN402" s="2" t="s">
        <v>1637</v>
      </c>
      <c r="GO402" s="2" t="s">
        <v>1726</v>
      </c>
      <c r="GP402" s="2" t="s">
        <v>1359</v>
      </c>
      <c r="GQ402" s="2" t="s">
        <v>2225</v>
      </c>
      <c r="GR402" s="115">
        <v>291</v>
      </c>
      <c r="GS402" s="31">
        <f t="shared" si="539"/>
        <v>13</v>
      </c>
      <c r="GT402" s="31">
        <f t="shared" si="540"/>
        <v>19</v>
      </c>
      <c r="GU402" s="31">
        <f t="shared" si="541"/>
        <v>26</v>
      </c>
      <c r="GV402" s="31">
        <f t="shared" si="542"/>
        <v>429</v>
      </c>
      <c r="GW402" s="31">
        <f t="shared" si="543"/>
        <v>229</v>
      </c>
      <c r="GX402" s="31">
        <f t="shared" si="544"/>
        <v>376</v>
      </c>
    </row>
    <row r="403" spans="1:206" ht="15.75" hidden="1" customHeight="1" x14ac:dyDescent="0.25">
      <c r="A403" s="22" t="s">
        <v>1112</v>
      </c>
      <c r="B403" s="2" t="s">
        <v>378</v>
      </c>
      <c r="C403" s="116" t="s">
        <v>388</v>
      </c>
      <c r="D403" s="35" t="s">
        <v>378</v>
      </c>
      <c r="E403" s="117">
        <v>19</v>
      </c>
      <c r="F403" s="117">
        <v>62</v>
      </c>
      <c r="G403" s="117">
        <v>38</v>
      </c>
      <c r="H403" s="117">
        <v>119</v>
      </c>
      <c r="I403" s="95">
        <v>10</v>
      </c>
      <c r="J403" s="118">
        <v>32</v>
      </c>
      <c r="K403" s="118">
        <v>68</v>
      </c>
      <c r="L403" s="118">
        <v>36</v>
      </c>
      <c r="M403" s="118">
        <v>136</v>
      </c>
      <c r="N403" s="119">
        <v>1</v>
      </c>
      <c r="O403" s="119">
        <v>22</v>
      </c>
      <c r="P403" s="120">
        <v>69</v>
      </c>
      <c r="Q403" s="120">
        <v>102</v>
      </c>
      <c r="R403" s="120">
        <v>68</v>
      </c>
      <c r="S403" s="70">
        <f t="shared" si="485"/>
        <v>0.46376811594202899</v>
      </c>
      <c r="T403" s="70">
        <f t="shared" si="486"/>
        <v>0.66666666666666663</v>
      </c>
      <c r="U403" s="70">
        <f t="shared" si="487"/>
        <v>0.56485355648535562</v>
      </c>
      <c r="V403" s="70">
        <f t="shared" si="488"/>
        <v>0.60588235294117643</v>
      </c>
      <c r="W403" s="70">
        <f t="shared" si="489"/>
        <v>0.51470588235294112</v>
      </c>
      <c r="X403" s="121">
        <v>101</v>
      </c>
      <c r="Y403" s="121">
        <v>69</v>
      </c>
      <c r="Z403" s="121">
        <v>102</v>
      </c>
      <c r="AA403" s="121">
        <v>68</v>
      </c>
      <c r="AB403" s="121">
        <v>20</v>
      </c>
      <c r="AC403" s="121">
        <v>24</v>
      </c>
      <c r="AD403" s="17">
        <v>9</v>
      </c>
      <c r="AE403" s="17">
        <v>12</v>
      </c>
      <c r="AF403" s="100">
        <v>11</v>
      </c>
      <c r="AG403" s="101">
        <v>37</v>
      </c>
      <c r="AH403" s="101">
        <v>78</v>
      </c>
      <c r="AI403" s="101">
        <v>41</v>
      </c>
      <c r="AJ403" s="101">
        <v>0</v>
      </c>
      <c r="AK403" s="101">
        <f t="shared" si="490"/>
        <v>156</v>
      </c>
      <c r="AL403" s="101">
        <f t="shared" si="491"/>
        <v>5</v>
      </c>
      <c r="AM403" s="101">
        <v>5</v>
      </c>
      <c r="AN403" s="102">
        <v>19</v>
      </c>
      <c r="AO403" s="103">
        <v>12</v>
      </c>
      <c r="AP403" s="74">
        <f t="shared" si="492"/>
        <v>0.53623188405797106</v>
      </c>
      <c r="AQ403" s="74">
        <f t="shared" si="493"/>
        <v>0.76470588235294112</v>
      </c>
      <c r="AR403" s="104">
        <f t="shared" si="494"/>
        <v>0.63179916317991636</v>
      </c>
      <c r="AS403" s="104">
        <f t="shared" si="495"/>
        <v>0.6705882352941176</v>
      </c>
      <c r="AT403" s="104">
        <f t="shared" si="496"/>
        <v>0.52941176470588236</v>
      </c>
      <c r="AU403" s="105">
        <v>63</v>
      </c>
      <c r="AV403" s="105">
        <v>97</v>
      </c>
      <c r="AW403" s="105">
        <v>61</v>
      </c>
      <c r="AX403" s="100">
        <v>10</v>
      </c>
      <c r="AY403" s="106">
        <v>115</v>
      </c>
      <c r="AZ403" s="106">
        <v>11</v>
      </c>
      <c r="BA403" s="106">
        <v>60</v>
      </c>
      <c r="BB403" s="106">
        <v>44</v>
      </c>
      <c r="BC403" s="106">
        <v>0</v>
      </c>
      <c r="BD403" s="107">
        <v>4</v>
      </c>
      <c r="BE403" s="108">
        <v>13</v>
      </c>
      <c r="BF403" s="82">
        <f t="shared" si="497"/>
        <v>0.18032786885245902</v>
      </c>
      <c r="BG403" s="82">
        <f t="shared" si="498"/>
        <v>0.61855670103092786</v>
      </c>
      <c r="BH403" s="83">
        <f t="shared" si="499"/>
        <v>0.50226244343891402</v>
      </c>
      <c r="BI403" s="83">
        <f t="shared" si="500"/>
        <v>0.625</v>
      </c>
      <c r="BJ403" s="83">
        <f t="shared" si="501"/>
        <v>0.63492063492063489</v>
      </c>
      <c r="BK403" s="2">
        <v>70</v>
      </c>
      <c r="BL403" s="2">
        <v>103</v>
      </c>
      <c r="BM403" s="2">
        <v>81</v>
      </c>
      <c r="BN403" s="2">
        <v>54</v>
      </c>
      <c r="BO403" s="2">
        <v>14</v>
      </c>
      <c r="BP403" s="2">
        <v>17</v>
      </c>
      <c r="BQ403" s="109">
        <v>8</v>
      </c>
      <c r="BR403" s="109">
        <v>10</v>
      </c>
      <c r="BS403" s="110">
        <v>10</v>
      </c>
      <c r="BT403" s="109">
        <v>31</v>
      </c>
      <c r="BU403" s="109">
        <v>52</v>
      </c>
      <c r="BV403" s="109">
        <v>35</v>
      </c>
      <c r="BW403" s="109">
        <v>2</v>
      </c>
      <c r="BX403" s="84">
        <f t="shared" si="505"/>
        <v>120</v>
      </c>
      <c r="BY403" s="111">
        <v>10</v>
      </c>
      <c r="BZ403" s="109">
        <v>8</v>
      </c>
      <c r="CA403" s="109">
        <v>2</v>
      </c>
      <c r="CB403" s="2">
        <v>18</v>
      </c>
      <c r="CC403" s="112">
        <f t="shared" si="506"/>
        <v>0.44285714285714284</v>
      </c>
      <c r="CD403" s="112">
        <f t="shared" si="507"/>
        <v>0.50485436893203883</v>
      </c>
      <c r="CE403" s="112">
        <f t="shared" si="508"/>
        <v>0.43307086614173229</v>
      </c>
      <c r="CF403" s="112">
        <f t="shared" si="509"/>
        <v>0.42934782608695654</v>
      </c>
      <c r="CG403" s="112">
        <f t="shared" si="510"/>
        <v>0.33333333333333331</v>
      </c>
      <c r="CH403" s="87">
        <f t="shared" si="511"/>
        <v>54</v>
      </c>
      <c r="CI403" s="31">
        <f t="shared" si="512"/>
        <v>42</v>
      </c>
      <c r="CJ403" s="31">
        <f t="shared" si="513"/>
        <v>0</v>
      </c>
      <c r="CK403" s="31">
        <f t="shared" si="514"/>
        <v>0</v>
      </c>
      <c r="CL403" s="31">
        <f t="shared" si="515"/>
        <v>0</v>
      </c>
      <c r="CM403" s="113">
        <f t="shared" si="516"/>
        <v>0</v>
      </c>
      <c r="CN403" s="31">
        <f t="shared" si="517"/>
        <v>0</v>
      </c>
      <c r="CO403" s="31">
        <f t="shared" si="518"/>
        <v>0</v>
      </c>
      <c r="CP403" s="31">
        <f t="shared" si="519"/>
        <v>0</v>
      </c>
      <c r="CQ403" s="31">
        <f t="shared" si="520"/>
        <v>0</v>
      </c>
      <c r="CU403" s="88">
        <f t="shared" si="504"/>
        <v>0</v>
      </c>
      <c r="DC403" s="88">
        <f t="shared" si="521"/>
        <v>0</v>
      </c>
      <c r="DH403" s="32">
        <v>1</v>
      </c>
      <c r="DI403" s="32">
        <v>3</v>
      </c>
      <c r="DJ403" s="32">
        <v>3</v>
      </c>
      <c r="DK403" s="88">
        <f t="shared" si="522"/>
        <v>41</v>
      </c>
      <c r="DL403" s="32">
        <v>16</v>
      </c>
      <c r="DM403" s="32">
        <v>15</v>
      </c>
      <c r="DN403" s="32">
        <v>8</v>
      </c>
      <c r="DO403" s="32">
        <v>2</v>
      </c>
      <c r="DP403" s="32">
        <v>6</v>
      </c>
      <c r="DQ403" s="32">
        <v>6</v>
      </c>
      <c r="DR403" s="32">
        <v>6</v>
      </c>
      <c r="DS403" s="88">
        <f t="shared" si="523"/>
        <v>63</v>
      </c>
      <c r="DT403" s="32">
        <v>15</v>
      </c>
      <c r="DU403" s="32">
        <v>28</v>
      </c>
      <c r="DV403" s="32">
        <v>20</v>
      </c>
      <c r="DW403" s="32">
        <v>0</v>
      </c>
      <c r="EA403" s="88">
        <f t="shared" si="524"/>
        <v>0</v>
      </c>
      <c r="EI403" s="88">
        <f t="shared" si="525"/>
        <v>0</v>
      </c>
      <c r="EQ403" s="88">
        <f t="shared" si="526"/>
        <v>0</v>
      </c>
      <c r="EV403" s="32">
        <v>1</v>
      </c>
      <c r="EW403" s="32">
        <v>1</v>
      </c>
      <c r="EX403" s="32">
        <v>1</v>
      </c>
      <c r="EY403" s="88">
        <f t="shared" si="527"/>
        <v>16</v>
      </c>
      <c r="EZ403" s="32">
        <v>0</v>
      </c>
      <c r="FA403" s="32">
        <v>9</v>
      </c>
      <c r="FB403" s="32">
        <v>7</v>
      </c>
      <c r="FC403" s="32">
        <v>0</v>
      </c>
      <c r="FG403" s="88">
        <f t="shared" si="528"/>
        <v>0</v>
      </c>
      <c r="FO403" s="88">
        <f t="shared" si="529"/>
        <v>0</v>
      </c>
      <c r="FW403" s="110">
        <f t="shared" si="530"/>
        <v>0</v>
      </c>
      <c r="GB403" s="110">
        <f t="shared" si="531"/>
        <v>1</v>
      </c>
      <c r="GC403" s="110">
        <f t="shared" si="532"/>
        <v>1</v>
      </c>
      <c r="GD403" s="110">
        <f t="shared" si="533"/>
        <v>1</v>
      </c>
      <c r="GE403" s="110">
        <f t="shared" si="534"/>
        <v>16</v>
      </c>
      <c r="GF403" s="110">
        <f t="shared" si="535"/>
        <v>0</v>
      </c>
      <c r="GG403" s="110">
        <f t="shared" si="536"/>
        <v>9</v>
      </c>
      <c r="GH403" s="110">
        <f t="shared" si="537"/>
        <v>7</v>
      </c>
      <c r="GI403" s="110">
        <f t="shared" si="538"/>
        <v>0</v>
      </c>
      <c r="GJ403" s="114">
        <f t="shared" si="502"/>
        <v>-0.35238095238095235</v>
      </c>
      <c r="GK403" s="90">
        <f t="shared" si="503"/>
        <v>4.3478260869565216E-2</v>
      </c>
      <c r="GL403" s="92" t="s">
        <v>1484</v>
      </c>
      <c r="GM403" s="2" t="s">
        <v>1409</v>
      </c>
      <c r="GN403" s="2" t="s">
        <v>2200</v>
      </c>
      <c r="GO403" s="2" t="s">
        <v>2274</v>
      </c>
      <c r="GP403" s="92" t="s">
        <v>2261</v>
      </c>
      <c r="GQ403" s="2" t="s">
        <v>1957</v>
      </c>
      <c r="GR403" s="115">
        <v>95</v>
      </c>
      <c r="GS403" s="31">
        <f t="shared" si="539"/>
        <v>7</v>
      </c>
      <c r="GT403" s="31">
        <f t="shared" si="540"/>
        <v>9</v>
      </c>
      <c r="GU403" s="31">
        <f t="shared" si="541"/>
        <v>9</v>
      </c>
      <c r="GV403" s="31">
        <f t="shared" si="542"/>
        <v>104</v>
      </c>
      <c r="GW403" s="31">
        <f t="shared" si="543"/>
        <v>30</v>
      </c>
      <c r="GX403" s="31">
        <f t="shared" si="544"/>
        <v>73</v>
      </c>
    </row>
    <row r="404" spans="1:206" ht="15.75" hidden="1" customHeight="1" x14ac:dyDescent="0.25">
      <c r="A404" s="22" t="s">
        <v>1112</v>
      </c>
      <c r="B404" s="2" t="s">
        <v>378</v>
      </c>
      <c r="C404" s="116" t="s">
        <v>389</v>
      </c>
      <c r="D404" s="35" t="s">
        <v>378</v>
      </c>
      <c r="E404" s="117">
        <v>15</v>
      </c>
      <c r="F404" s="117">
        <v>89</v>
      </c>
      <c r="G404" s="117">
        <v>104</v>
      </c>
      <c r="H404" s="117">
        <v>208</v>
      </c>
      <c r="I404" s="95">
        <v>15</v>
      </c>
      <c r="J404" s="118">
        <v>38</v>
      </c>
      <c r="K404" s="118">
        <v>96</v>
      </c>
      <c r="L404" s="118">
        <v>112</v>
      </c>
      <c r="M404" s="118">
        <v>246</v>
      </c>
      <c r="N404" s="119">
        <v>26</v>
      </c>
      <c r="O404" s="119">
        <v>9</v>
      </c>
      <c r="P404" s="120">
        <v>122</v>
      </c>
      <c r="Q404" s="120">
        <v>158</v>
      </c>
      <c r="R404" s="120">
        <v>134</v>
      </c>
      <c r="S404" s="70">
        <f t="shared" si="485"/>
        <v>0.31147540983606559</v>
      </c>
      <c r="T404" s="70">
        <f t="shared" si="486"/>
        <v>0.60759493670886078</v>
      </c>
      <c r="U404" s="70">
        <f t="shared" si="487"/>
        <v>0.53140096618357491</v>
      </c>
      <c r="V404" s="70">
        <f t="shared" si="488"/>
        <v>0.62328767123287676</v>
      </c>
      <c r="W404" s="70">
        <f t="shared" si="489"/>
        <v>0.64179104477611937</v>
      </c>
      <c r="X404" s="121">
        <v>167</v>
      </c>
      <c r="Y404" s="121">
        <v>122</v>
      </c>
      <c r="Z404" s="121">
        <v>158</v>
      </c>
      <c r="AA404" s="121">
        <v>134</v>
      </c>
      <c r="AB404" s="121">
        <v>44</v>
      </c>
      <c r="AC404" s="121">
        <v>28</v>
      </c>
      <c r="AD404" s="17">
        <v>7</v>
      </c>
      <c r="AE404" s="17">
        <v>12</v>
      </c>
      <c r="AF404" s="100">
        <v>14</v>
      </c>
      <c r="AG404" s="101">
        <v>23</v>
      </c>
      <c r="AH404" s="101">
        <v>81</v>
      </c>
      <c r="AI404" s="101">
        <v>124</v>
      </c>
      <c r="AJ404" s="101">
        <v>3</v>
      </c>
      <c r="AK404" s="101">
        <f t="shared" si="490"/>
        <v>231</v>
      </c>
      <c r="AL404" s="101">
        <f t="shared" si="491"/>
        <v>30</v>
      </c>
      <c r="AM404" s="101">
        <v>33</v>
      </c>
      <c r="AN404" s="102">
        <v>4</v>
      </c>
      <c r="AO404" s="103">
        <v>7</v>
      </c>
      <c r="AP404" s="74">
        <f t="shared" si="492"/>
        <v>0.18852459016393441</v>
      </c>
      <c r="AQ404" s="74">
        <f t="shared" si="493"/>
        <v>0.51265822784810122</v>
      </c>
      <c r="AR404" s="104">
        <f t="shared" si="494"/>
        <v>0.47826086956521741</v>
      </c>
      <c r="AS404" s="104">
        <f t="shared" si="495"/>
        <v>0.59931506849315064</v>
      </c>
      <c r="AT404" s="104">
        <f t="shared" si="496"/>
        <v>0.70149253731343286</v>
      </c>
      <c r="AU404" s="105">
        <v>104</v>
      </c>
      <c r="AV404" s="105">
        <v>143</v>
      </c>
      <c r="AW404" s="105">
        <v>103</v>
      </c>
      <c r="AX404" s="100">
        <v>20</v>
      </c>
      <c r="AY404" s="106">
        <v>265</v>
      </c>
      <c r="AZ404" s="106">
        <v>18</v>
      </c>
      <c r="BA404" s="106">
        <v>107</v>
      </c>
      <c r="BB404" s="106">
        <v>137</v>
      </c>
      <c r="BC404" s="106">
        <v>3</v>
      </c>
      <c r="BD404" s="107">
        <v>29</v>
      </c>
      <c r="BE404" s="108">
        <v>7</v>
      </c>
      <c r="BF404" s="82">
        <f t="shared" si="497"/>
        <v>0.17475728155339806</v>
      </c>
      <c r="BG404" s="82">
        <f t="shared" si="498"/>
        <v>0.74825174825174823</v>
      </c>
      <c r="BH404" s="83">
        <f t="shared" si="499"/>
        <v>0.6657142857142857</v>
      </c>
      <c r="BI404" s="83">
        <f t="shared" si="500"/>
        <v>0.87044534412955465</v>
      </c>
      <c r="BJ404" s="83">
        <f t="shared" si="501"/>
        <v>1.0384615384615385</v>
      </c>
      <c r="BK404" s="2">
        <v>115</v>
      </c>
      <c r="BL404" s="2">
        <v>165</v>
      </c>
      <c r="BM404" s="2">
        <v>112</v>
      </c>
      <c r="BN404" s="2">
        <v>74</v>
      </c>
      <c r="BO404" s="2">
        <v>38</v>
      </c>
      <c r="BP404" s="2">
        <v>35</v>
      </c>
      <c r="BQ404" s="109">
        <v>9</v>
      </c>
      <c r="BR404" s="109">
        <v>20</v>
      </c>
      <c r="BS404" s="110">
        <v>20</v>
      </c>
      <c r="BT404" s="109">
        <v>23</v>
      </c>
      <c r="BU404" s="109">
        <v>94</v>
      </c>
      <c r="BV404" s="109">
        <v>141</v>
      </c>
      <c r="BW404" s="109">
        <v>7</v>
      </c>
      <c r="BX404" s="84">
        <f t="shared" si="505"/>
        <v>265</v>
      </c>
      <c r="BY404" s="111">
        <v>2</v>
      </c>
      <c r="BZ404" s="109">
        <v>35</v>
      </c>
      <c r="CA404" s="109">
        <v>7</v>
      </c>
      <c r="CB404" s="2">
        <v>11</v>
      </c>
      <c r="CC404" s="112">
        <f t="shared" si="506"/>
        <v>0.2</v>
      </c>
      <c r="CD404" s="112">
        <f t="shared" si="507"/>
        <v>0.5696969696969697</v>
      </c>
      <c r="CE404" s="112">
        <f t="shared" si="508"/>
        <v>0.56887755102040816</v>
      </c>
      <c r="CF404" s="112">
        <f t="shared" si="509"/>
        <v>0.72202166064981954</v>
      </c>
      <c r="CG404" s="112">
        <f t="shared" si="510"/>
        <v>0.9464285714285714</v>
      </c>
      <c r="CH404" s="87">
        <f t="shared" si="511"/>
        <v>6</v>
      </c>
      <c r="CI404" s="31">
        <f t="shared" si="512"/>
        <v>-2</v>
      </c>
      <c r="CJ404" s="31">
        <f t="shared" si="513"/>
        <v>1</v>
      </c>
      <c r="CK404" s="31">
        <f t="shared" si="514"/>
        <v>3</v>
      </c>
      <c r="CL404" s="31">
        <f t="shared" si="515"/>
        <v>3</v>
      </c>
      <c r="CM404" s="113">
        <f t="shared" si="516"/>
        <v>38</v>
      </c>
      <c r="CN404" s="31">
        <f t="shared" si="517"/>
        <v>1</v>
      </c>
      <c r="CO404" s="31">
        <f t="shared" si="518"/>
        <v>8</v>
      </c>
      <c r="CP404" s="31">
        <f t="shared" si="519"/>
        <v>27</v>
      </c>
      <c r="CQ404" s="31">
        <f t="shared" si="520"/>
        <v>2</v>
      </c>
      <c r="CU404" s="88">
        <f t="shared" si="504"/>
        <v>0</v>
      </c>
      <c r="CZ404" s="32">
        <v>1</v>
      </c>
      <c r="DA404" s="32">
        <v>3</v>
      </c>
      <c r="DB404" s="32">
        <v>3</v>
      </c>
      <c r="DC404" s="88">
        <f t="shared" si="521"/>
        <v>38</v>
      </c>
      <c r="DD404" s="32">
        <v>1</v>
      </c>
      <c r="DE404" s="32">
        <v>8</v>
      </c>
      <c r="DF404" s="32">
        <v>27</v>
      </c>
      <c r="DG404" s="32">
        <v>2</v>
      </c>
      <c r="DH404" s="32">
        <v>1</v>
      </c>
      <c r="DI404" s="32">
        <v>6</v>
      </c>
      <c r="DJ404" s="32">
        <v>4</v>
      </c>
      <c r="DK404" s="88">
        <f t="shared" si="522"/>
        <v>89</v>
      </c>
      <c r="DL404" s="32">
        <v>17</v>
      </c>
      <c r="DM404" s="32">
        <v>28</v>
      </c>
      <c r="DN404" s="32">
        <v>43</v>
      </c>
      <c r="DO404" s="32">
        <v>1</v>
      </c>
      <c r="DP404" s="32">
        <v>4</v>
      </c>
      <c r="DQ404" s="32">
        <v>4</v>
      </c>
      <c r="DR404" s="32">
        <v>4</v>
      </c>
      <c r="DS404" s="88">
        <f t="shared" si="523"/>
        <v>52</v>
      </c>
      <c r="DT404" s="32">
        <v>2</v>
      </c>
      <c r="DU404" s="32">
        <v>19</v>
      </c>
      <c r="DV404" s="32">
        <v>27</v>
      </c>
      <c r="DW404" s="32">
        <v>4</v>
      </c>
      <c r="DX404" s="32">
        <v>1</v>
      </c>
      <c r="DY404" s="32">
        <v>1</v>
      </c>
      <c r="DZ404" s="32">
        <v>1</v>
      </c>
      <c r="EA404" s="88">
        <f t="shared" si="524"/>
        <v>13</v>
      </c>
      <c r="EC404" s="32">
        <v>6</v>
      </c>
      <c r="ED404" s="32">
        <v>7</v>
      </c>
      <c r="EF404" s="32">
        <v>1</v>
      </c>
      <c r="EG404" s="32">
        <v>1</v>
      </c>
      <c r="EH404" s="32">
        <v>4</v>
      </c>
      <c r="EI404" s="88">
        <f t="shared" si="525"/>
        <v>14</v>
      </c>
      <c r="EJ404" s="32">
        <v>3</v>
      </c>
      <c r="EK404" s="32">
        <v>7</v>
      </c>
      <c r="EL404" s="32">
        <v>4</v>
      </c>
      <c r="EM404" s="32">
        <v>0</v>
      </c>
      <c r="EQ404" s="88">
        <f t="shared" si="526"/>
        <v>0</v>
      </c>
      <c r="EV404" s="32">
        <v>1</v>
      </c>
      <c r="EW404" s="32">
        <v>5</v>
      </c>
      <c r="EX404" s="32">
        <v>4</v>
      </c>
      <c r="EY404" s="88">
        <f t="shared" si="527"/>
        <v>59</v>
      </c>
      <c r="EZ404" s="32">
        <v>0</v>
      </c>
      <c r="FA404" s="32">
        <v>26</v>
      </c>
      <c r="FB404" s="32">
        <v>33</v>
      </c>
      <c r="FC404" s="32">
        <v>0</v>
      </c>
      <c r="FG404" s="88">
        <f t="shared" si="528"/>
        <v>0</v>
      </c>
      <c r="FO404" s="88">
        <f t="shared" si="529"/>
        <v>0</v>
      </c>
      <c r="FW404" s="110">
        <f t="shared" si="530"/>
        <v>0</v>
      </c>
      <c r="GB404" s="110">
        <f t="shared" si="531"/>
        <v>1</v>
      </c>
      <c r="GC404" s="110">
        <f t="shared" si="532"/>
        <v>5</v>
      </c>
      <c r="GD404" s="110">
        <f t="shared" si="533"/>
        <v>4</v>
      </c>
      <c r="GE404" s="110">
        <f t="shared" si="534"/>
        <v>59</v>
      </c>
      <c r="GF404" s="110">
        <f t="shared" si="535"/>
        <v>0</v>
      </c>
      <c r="GG404" s="110">
        <f t="shared" si="536"/>
        <v>26</v>
      </c>
      <c r="GH404" s="110">
        <f t="shared" si="537"/>
        <v>33</v>
      </c>
      <c r="GI404" s="110">
        <f t="shared" si="538"/>
        <v>0</v>
      </c>
      <c r="GJ404" s="114">
        <f t="shared" si="502"/>
        <v>0.47466777408637878</v>
      </c>
      <c r="GK404" s="90">
        <f t="shared" si="503"/>
        <v>0</v>
      </c>
      <c r="GL404" s="92" t="s">
        <v>1531</v>
      </c>
      <c r="GM404" s="2" t="s">
        <v>1884</v>
      </c>
      <c r="GN404" s="2" t="s">
        <v>1726</v>
      </c>
      <c r="GO404" s="92" t="s">
        <v>1466</v>
      </c>
      <c r="GP404" s="2" t="s">
        <v>1637</v>
      </c>
      <c r="GQ404" s="2" t="s">
        <v>2036</v>
      </c>
      <c r="GR404" s="115">
        <v>167</v>
      </c>
      <c r="GS404" s="31">
        <f t="shared" si="539"/>
        <v>6</v>
      </c>
      <c r="GT404" s="31">
        <f t="shared" si="540"/>
        <v>9</v>
      </c>
      <c r="GU404" s="31">
        <f t="shared" si="541"/>
        <v>11</v>
      </c>
      <c r="GV404" s="31">
        <f t="shared" si="542"/>
        <v>154</v>
      </c>
      <c r="GW404" s="31">
        <f t="shared" si="543"/>
        <v>82</v>
      </c>
      <c r="GX404" s="31">
        <f t="shared" si="544"/>
        <v>135</v>
      </c>
    </row>
    <row r="405" spans="1:206" ht="15.75" hidden="1" customHeight="1" x14ac:dyDescent="0.25">
      <c r="A405" s="22" t="s">
        <v>1112</v>
      </c>
      <c r="B405" s="2" t="s">
        <v>378</v>
      </c>
      <c r="C405" s="116" t="s">
        <v>1010</v>
      </c>
      <c r="D405" s="35" t="s">
        <v>378</v>
      </c>
      <c r="E405" s="117">
        <v>280</v>
      </c>
      <c r="F405" s="117">
        <v>771</v>
      </c>
      <c r="G405" s="117">
        <v>1015</v>
      </c>
      <c r="H405" s="117">
        <v>2066</v>
      </c>
      <c r="I405" s="95">
        <v>129</v>
      </c>
      <c r="J405" s="118">
        <v>291</v>
      </c>
      <c r="K405" s="118">
        <v>781</v>
      </c>
      <c r="L405" s="118">
        <v>1132</v>
      </c>
      <c r="M405" s="118">
        <v>2204</v>
      </c>
      <c r="N405" s="119">
        <v>282</v>
      </c>
      <c r="O405" s="119">
        <v>28</v>
      </c>
      <c r="P405" s="120">
        <v>1115</v>
      </c>
      <c r="Q405" s="120">
        <v>1504</v>
      </c>
      <c r="R405" s="120">
        <v>1177</v>
      </c>
      <c r="S405" s="70">
        <f t="shared" si="485"/>
        <v>0.2609865470852018</v>
      </c>
      <c r="T405" s="70">
        <f t="shared" si="486"/>
        <v>0.51928191489361697</v>
      </c>
      <c r="U405" s="70">
        <f t="shared" si="487"/>
        <v>0.5063224446786091</v>
      </c>
      <c r="V405" s="70">
        <f t="shared" si="488"/>
        <v>0.60835509138381205</v>
      </c>
      <c r="W405" s="70">
        <f t="shared" si="489"/>
        <v>0.72217502124044175</v>
      </c>
      <c r="X405" s="121">
        <v>1513</v>
      </c>
      <c r="Y405" s="121">
        <v>1115</v>
      </c>
      <c r="Z405" s="121">
        <v>1504</v>
      </c>
      <c r="AA405" s="121">
        <v>1177</v>
      </c>
      <c r="AB405" s="121">
        <v>367</v>
      </c>
      <c r="AC405" s="121">
        <v>341</v>
      </c>
      <c r="AD405" s="17">
        <v>45</v>
      </c>
      <c r="AE405" s="17">
        <v>112</v>
      </c>
      <c r="AF405" s="100">
        <v>146</v>
      </c>
      <c r="AG405" s="101">
        <v>331</v>
      </c>
      <c r="AH405" s="101">
        <v>888</v>
      </c>
      <c r="AI405" s="101">
        <v>1227</v>
      </c>
      <c r="AJ405" s="101">
        <v>51</v>
      </c>
      <c r="AK405" s="101">
        <f t="shared" si="490"/>
        <v>2497</v>
      </c>
      <c r="AL405" s="101">
        <f t="shared" si="491"/>
        <v>287</v>
      </c>
      <c r="AM405" s="101">
        <v>338</v>
      </c>
      <c r="AN405" s="102">
        <v>21</v>
      </c>
      <c r="AO405" s="103">
        <v>64</v>
      </c>
      <c r="AP405" s="74">
        <f t="shared" si="492"/>
        <v>0.2968609865470852</v>
      </c>
      <c r="AQ405" s="74">
        <f t="shared" si="493"/>
        <v>0.59042553191489366</v>
      </c>
      <c r="AR405" s="104">
        <f t="shared" si="494"/>
        <v>0.56875658587987354</v>
      </c>
      <c r="AS405" s="104">
        <f t="shared" si="495"/>
        <v>0.6818351361432301</v>
      </c>
      <c r="AT405" s="104">
        <f t="shared" si="496"/>
        <v>0.79864061172472389</v>
      </c>
      <c r="AU405" s="105">
        <v>1154</v>
      </c>
      <c r="AV405" s="105">
        <v>1576</v>
      </c>
      <c r="AW405" s="105">
        <v>1225</v>
      </c>
      <c r="AX405" s="100">
        <v>159</v>
      </c>
      <c r="AY405" s="106">
        <v>2672</v>
      </c>
      <c r="AZ405" s="106">
        <v>376</v>
      </c>
      <c r="BA405" s="106">
        <v>955</v>
      </c>
      <c r="BB405" s="106">
        <v>1278</v>
      </c>
      <c r="BC405" s="106">
        <v>63</v>
      </c>
      <c r="BD405" s="107">
        <v>311</v>
      </c>
      <c r="BE405" s="108">
        <v>36</v>
      </c>
      <c r="BF405" s="82">
        <f t="shared" si="497"/>
        <v>0.3069387755102041</v>
      </c>
      <c r="BG405" s="82">
        <f t="shared" si="498"/>
        <v>0.60596446700507611</v>
      </c>
      <c r="BH405" s="83">
        <f t="shared" si="499"/>
        <v>0.58103666245259167</v>
      </c>
      <c r="BI405" s="83">
        <f t="shared" si="500"/>
        <v>0.70402930402930408</v>
      </c>
      <c r="BJ405" s="83">
        <f t="shared" si="501"/>
        <v>0.83795493934142118</v>
      </c>
      <c r="BK405" s="2">
        <v>1218</v>
      </c>
      <c r="BL405" s="2">
        <v>1579</v>
      </c>
      <c r="BM405" s="2">
        <v>1202</v>
      </c>
      <c r="BN405" s="2">
        <v>821</v>
      </c>
      <c r="BO405" s="2">
        <v>405</v>
      </c>
      <c r="BP405" s="2">
        <v>380</v>
      </c>
      <c r="BQ405" s="109">
        <v>49</v>
      </c>
      <c r="BR405" s="109">
        <v>172</v>
      </c>
      <c r="BS405" s="110">
        <v>146</v>
      </c>
      <c r="BT405" s="109">
        <v>381</v>
      </c>
      <c r="BU405" s="109">
        <v>992</v>
      </c>
      <c r="BV405" s="109">
        <v>1361</v>
      </c>
      <c r="BW405" s="109">
        <v>76</v>
      </c>
      <c r="BX405" s="84">
        <f t="shared" si="505"/>
        <v>2810</v>
      </c>
      <c r="BY405" s="111">
        <v>17</v>
      </c>
      <c r="BZ405" s="109">
        <v>315</v>
      </c>
      <c r="CA405" s="109">
        <v>79</v>
      </c>
      <c r="CB405" s="2">
        <v>58</v>
      </c>
      <c r="CC405" s="112">
        <f t="shared" si="506"/>
        <v>0.31280788177339902</v>
      </c>
      <c r="CD405" s="112">
        <f t="shared" si="507"/>
        <v>0.62824572514249521</v>
      </c>
      <c r="CE405" s="112">
        <f t="shared" si="508"/>
        <v>0.60490122530632662</v>
      </c>
      <c r="CF405" s="112">
        <f t="shared" si="509"/>
        <v>0.73282991729593672</v>
      </c>
      <c r="CG405" s="112">
        <f t="shared" si="510"/>
        <v>0.87021630615640599</v>
      </c>
      <c r="CH405" s="87">
        <f t="shared" si="511"/>
        <v>156</v>
      </c>
      <c r="CI405" s="31">
        <f t="shared" si="512"/>
        <v>188</v>
      </c>
      <c r="CJ405" s="31">
        <f t="shared" si="513"/>
        <v>0</v>
      </c>
      <c r="CK405" s="31">
        <f t="shared" si="514"/>
        <v>0</v>
      </c>
      <c r="CL405" s="31">
        <f t="shared" si="515"/>
        <v>0</v>
      </c>
      <c r="CM405" s="113">
        <f t="shared" si="516"/>
        <v>0</v>
      </c>
      <c r="CN405" s="31">
        <f t="shared" si="517"/>
        <v>0</v>
      </c>
      <c r="CO405" s="31">
        <f t="shared" si="518"/>
        <v>0</v>
      </c>
      <c r="CP405" s="31">
        <f t="shared" si="519"/>
        <v>0</v>
      </c>
      <c r="CQ405" s="31">
        <f t="shared" si="520"/>
        <v>0</v>
      </c>
      <c r="CU405" s="88">
        <f t="shared" si="504"/>
        <v>0</v>
      </c>
      <c r="DC405" s="88">
        <f t="shared" si="521"/>
        <v>0</v>
      </c>
      <c r="DH405" s="32">
        <v>6</v>
      </c>
      <c r="DI405" s="32">
        <v>63</v>
      </c>
      <c r="DJ405" s="32">
        <v>40</v>
      </c>
      <c r="DK405" s="88">
        <f t="shared" si="522"/>
        <v>1261</v>
      </c>
      <c r="DL405" s="32">
        <v>260</v>
      </c>
      <c r="DM405" s="32">
        <v>512</v>
      </c>
      <c r="DN405" s="32">
        <v>457</v>
      </c>
      <c r="DO405" s="32">
        <v>32</v>
      </c>
      <c r="DP405" s="32">
        <v>29</v>
      </c>
      <c r="DQ405" s="32">
        <v>65</v>
      </c>
      <c r="DR405" s="32">
        <v>44</v>
      </c>
      <c r="DS405" s="88">
        <f t="shared" si="523"/>
        <v>1115</v>
      </c>
      <c r="DT405" s="32">
        <v>29</v>
      </c>
      <c r="DU405" s="32">
        <v>303</v>
      </c>
      <c r="DV405" s="32">
        <v>750</v>
      </c>
      <c r="DW405" s="32">
        <v>33</v>
      </c>
      <c r="DX405" s="32">
        <v>1</v>
      </c>
      <c r="DY405" s="32">
        <v>2</v>
      </c>
      <c r="DZ405" s="32">
        <v>6</v>
      </c>
      <c r="EA405" s="88">
        <f t="shared" si="524"/>
        <v>24</v>
      </c>
      <c r="EB405" s="32">
        <v>7</v>
      </c>
      <c r="EC405" s="32">
        <v>12</v>
      </c>
      <c r="ED405" s="32">
        <v>4</v>
      </c>
      <c r="EE405" s="32">
        <v>1</v>
      </c>
      <c r="EF405" s="32">
        <v>9</v>
      </c>
      <c r="EG405" s="32">
        <v>24</v>
      </c>
      <c r="EH405" s="32">
        <v>40</v>
      </c>
      <c r="EI405" s="88">
        <f t="shared" si="525"/>
        <v>229</v>
      </c>
      <c r="EJ405" s="32">
        <v>85</v>
      </c>
      <c r="EK405" s="32">
        <v>85</v>
      </c>
      <c r="EL405" s="32">
        <v>53</v>
      </c>
      <c r="EM405" s="32">
        <v>6</v>
      </c>
      <c r="EQ405" s="88">
        <f t="shared" si="526"/>
        <v>0</v>
      </c>
      <c r="EV405" s="32">
        <v>4</v>
      </c>
      <c r="EW405" s="32">
        <v>18</v>
      </c>
      <c r="EX405" s="32">
        <v>16</v>
      </c>
      <c r="EY405" s="88">
        <f t="shared" si="527"/>
        <v>181</v>
      </c>
      <c r="EZ405" s="32">
        <v>0</v>
      </c>
      <c r="FA405" s="32">
        <v>80</v>
      </c>
      <c r="FB405" s="32">
        <v>97</v>
      </c>
      <c r="FC405" s="32">
        <v>4</v>
      </c>
      <c r="FG405" s="88">
        <f t="shared" si="528"/>
        <v>0</v>
      </c>
      <c r="FO405" s="88">
        <f t="shared" si="529"/>
        <v>0</v>
      </c>
      <c r="FW405" s="110">
        <f t="shared" si="530"/>
        <v>0</v>
      </c>
      <c r="GB405" s="110">
        <f t="shared" si="531"/>
        <v>4</v>
      </c>
      <c r="GC405" s="110">
        <f t="shared" si="532"/>
        <v>18</v>
      </c>
      <c r="GD405" s="110">
        <f t="shared" si="533"/>
        <v>16</v>
      </c>
      <c r="GE405" s="110">
        <f t="shared" si="534"/>
        <v>181</v>
      </c>
      <c r="GF405" s="110">
        <f t="shared" si="535"/>
        <v>0</v>
      </c>
      <c r="GG405" s="110">
        <f t="shared" si="536"/>
        <v>80</v>
      </c>
      <c r="GH405" s="110">
        <f t="shared" si="537"/>
        <v>97</v>
      </c>
      <c r="GI405" s="110">
        <f t="shared" si="538"/>
        <v>4</v>
      </c>
      <c r="GJ405" s="114">
        <f t="shared" si="502"/>
        <v>0.20499363805422344</v>
      </c>
      <c r="GK405" s="90">
        <f t="shared" si="503"/>
        <v>5.1646706586826345E-2</v>
      </c>
      <c r="GL405" s="92" t="s">
        <v>1511</v>
      </c>
      <c r="GM405" s="92" t="s">
        <v>1672</v>
      </c>
      <c r="GN405" s="2" t="s">
        <v>1586</v>
      </c>
      <c r="GO405" s="2" t="s">
        <v>1610</v>
      </c>
      <c r="GP405" s="92" t="s">
        <v>1913</v>
      </c>
      <c r="GQ405" s="2" t="s">
        <v>1833</v>
      </c>
      <c r="GR405" s="115">
        <v>1616</v>
      </c>
      <c r="GS405" s="31">
        <f t="shared" si="539"/>
        <v>36</v>
      </c>
      <c r="GT405" s="31">
        <f t="shared" si="540"/>
        <v>90</v>
      </c>
      <c r="GU405" s="31">
        <f t="shared" si="541"/>
        <v>130</v>
      </c>
      <c r="GV405" s="31">
        <f t="shared" si="542"/>
        <v>2400</v>
      </c>
      <c r="GW405" s="31">
        <f t="shared" si="543"/>
        <v>1277</v>
      </c>
      <c r="GX405" s="31">
        <f t="shared" si="544"/>
        <v>2104</v>
      </c>
    </row>
    <row r="406" spans="1:206" ht="15.75" hidden="1" customHeight="1" x14ac:dyDescent="0.25">
      <c r="A406" s="22" t="s">
        <v>1112</v>
      </c>
      <c r="B406" s="2" t="s">
        <v>378</v>
      </c>
      <c r="C406" s="116" t="s">
        <v>390</v>
      </c>
      <c r="D406" s="35" t="s">
        <v>378</v>
      </c>
      <c r="E406" s="117">
        <v>30</v>
      </c>
      <c r="F406" s="117">
        <v>69</v>
      </c>
      <c r="G406" s="117">
        <v>61</v>
      </c>
      <c r="H406" s="117">
        <v>160</v>
      </c>
      <c r="I406" s="95">
        <v>9</v>
      </c>
      <c r="J406" s="118">
        <v>31</v>
      </c>
      <c r="K406" s="118">
        <v>68</v>
      </c>
      <c r="L406" s="118">
        <v>68</v>
      </c>
      <c r="M406" s="118">
        <v>167</v>
      </c>
      <c r="N406" s="119">
        <v>18</v>
      </c>
      <c r="O406" s="119">
        <v>10</v>
      </c>
      <c r="P406" s="120">
        <v>75</v>
      </c>
      <c r="Q406" s="120">
        <v>102</v>
      </c>
      <c r="R406" s="120">
        <v>90</v>
      </c>
      <c r="S406" s="70">
        <f t="shared" si="485"/>
        <v>0.41333333333333333</v>
      </c>
      <c r="T406" s="70">
        <f t="shared" si="486"/>
        <v>0.66666666666666663</v>
      </c>
      <c r="U406" s="70">
        <f t="shared" si="487"/>
        <v>0.55805243445692887</v>
      </c>
      <c r="V406" s="70">
        <f t="shared" si="488"/>
        <v>0.61458333333333337</v>
      </c>
      <c r="W406" s="70">
        <f t="shared" si="489"/>
        <v>0.55555555555555558</v>
      </c>
      <c r="X406" s="121">
        <v>97</v>
      </c>
      <c r="Y406" s="121">
        <v>75</v>
      </c>
      <c r="Z406" s="121">
        <v>102</v>
      </c>
      <c r="AA406" s="121">
        <v>90</v>
      </c>
      <c r="AB406" s="121">
        <v>22</v>
      </c>
      <c r="AC406" s="121">
        <v>31</v>
      </c>
      <c r="AD406" s="17">
        <v>6</v>
      </c>
      <c r="AE406" s="17">
        <v>9</v>
      </c>
      <c r="AF406" s="100">
        <v>9</v>
      </c>
      <c r="AG406" s="101">
        <v>21</v>
      </c>
      <c r="AH406" s="101">
        <v>68</v>
      </c>
      <c r="AI406" s="101">
        <v>75</v>
      </c>
      <c r="AJ406" s="101">
        <v>3</v>
      </c>
      <c r="AK406" s="101">
        <f t="shared" si="490"/>
        <v>167</v>
      </c>
      <c r="AL406" s="101">
        <f t="shared" si="491"/>
        <v>15</v>
      </c>
      <c r="AM406" s="101">
        <v>18</v>
      </c>
      <c r="AN406" s="102">
        <v>9</v>
      </c>
      <c r="AO406" s="103">
        <v>9</v>
      </c>
      <c r="AP406" s="74">
        <f t="shared" si="492"/>
        <v>0.28000000000000003</v>
      </c>
      <c r="AQ406" s="74">
        <f t="shared" si="493"/>
        <v>0.66666666666666663</v>
      </c>
      <c r="AR406" s="104">
        <f t="shared" si="494"/>
        <v>0.55805243445692887</v>
      </c>
      <c r="AS406" s="104">
        <f t="shared" si="495"/>
        <v>0.66666666666666663</v>
      </c>
      <c r="AT406" s="104">
        <f t="shared" si="496"/>
        <v>0.66666666666666663</v>
      </c>
      <c r="AU406" s="105">
        <v>84</v>
      </c>
      <c r="AV406" s="105">
        <v>108</v>
      </c>
      <c r="AW406" s="105">
        <v>83</v>
      </c>
      <c r="AX406" s="100">
        <v>11</v>
      </c>
      <c r="AY406" s="106">
        <v>174</v>
      </c>
      <c r="AZ406" s="106">
        <v>20</v>
      </c>
      <c r="BA406" s="106">
        <v>75</v>
      </c>
      <c r="BB406" s="106">
        <v>78</v>
      </c>
      <c r="BC406" s="106">
        <v>1</v>
      </c>
      <c r="BD406" s="107">
        <v>19</v>
      </c>
      <c r="BE406" s="108">
        <v>4</v>
      </c>
      <c r="BF406" s="82">
        <f t="shared" si="497"/>
        <v>0.24096385542168675</v>
      </c>
      <c r="BG406" s="82">
        <f t="shared" si="498"/>
        <v>0.69444444444444442</v>
      </c>
      <c r="BH406" s="83">
        <f t="shared" si="499"/>
        <v>0.56000000000000005</v>
      </c>
      <c r="BI406" s="83">
        <f t="shared" si="500"/>
        <v>0.69791666666666663</v>
      </c>
      <c r="BJ406" s="83">
        <f t="shared" si="501"/>
        <v>0.70238095238095233</v>
      </c>
      <c r="BK406" s="2">
        <v>66</v>
      </c>
      <c r="BL406" s="2">
        <v>105</v>
      </c>
      <c r="BM406" s="2">
        <v>79</v>
      </c>
      <c r="BN406" s="2">
        <v>54</v>
      </c>
      <c r="BO406" s="2">
        <v>26</v>
      </c>
      <c r="BP406" s="2">
        <v>27</v>
      </c>
      <c r="BQ406" s="109">
        <v>7</v>
      </c>
      <c r="BR406" s="109">
        <v>11</v>
      </c>
      <c r="BS406" s="110">
        <v>14</v>
      </c>
      <c r="BT406" s="109">
        <v>23</v>
      </c>
      <c r="BU406" s="109">
        <v>77</v>
      </c>
      <c r="BV406" s="109">
        <v>84</v>
      </c>
      <c r="BW406" s="109">
        <v>4</v>
      </c>
      <c r="BX406" s="84">
        <f t="shared" si="505"/>
        <v>188</v>
      </c>
      <c r="BY406" s="111">
        <v>1</v>
      </c>
      <c r="BZ406" s="109">
        <v>18</v>
      </c>
      <c r="CA406" s="109">
        <v>4</v>
      </c>
      <c r="CB406" s="2">
        <v>4</v>
      </c>
      <c r="CC406" s="112">
        <f t="shared" si="506"/>
        <v>0.34848484848484851</v>
      </c>
      <c r="CD406" s="112">
        <f t="shared" si="507"/>
        <v>0.73333333333333328</v>
      </c>
      <c r="CE406" s="112">
        <f t="shared" si="508"/>
        <v>0.66400000000000003</v>
      </c>
      <c r="CF406" s="112">
        <f t="shared" si="509"/>
        <v>0.77717391304347827</v>
      </c>
      <c r="CG406" s="112">
        <f t="shared" si="510"/>
        <v>0.83544303797468356</v>
      </c>
      <c r="CH406" s="87">
        <f t="shared" si="511"/>
        <v>13</v>
      </c>
      <c r="CI406" s="31">
        <f t="shared" si="512"/>
        <v>17</v>
      </c>
      <c r="CJ406" s="31">
        <f t="shared" si="513"/>
        <v>0</v>
      </c>
      <c r="CK406" s="31">
        <f t="shared" si="514"/>
        <v>0</v>
      </c>
      <c r="CL406" s="31">
        <f t="shared" si="515"/>
        <v>0</v>
      </c>
      <c r="CM406" s="113">
        <f t="shared" si="516"/>
        <v>0</v>
      </c>
      <c r="CN406" s="31">
        <f t="shared" si="517"/>
        <v>0</v>
      </c>
      <c r="CO406" s="31">
        <f t="shared" si="518"/>
        <v>0</v>
      </c>
      <c r="CP406" s="31">
        <f t="shared" si="519"/>
        <v>0</v>
      </c>
      <c r="CQ406" s="31">
        <f t="shared" si="520"/>
        <v>0</v>
      </c>
      <c r="CU406" s="88">
        <f t="shared" si="504"/>
        <v>0</v>
      </c>
      <c r="DC406" s="88">
        <f t="shared" si="521"/>
        <v>0</v>
      </c>
      <c r="DH406" s="32">
        <v>1</v>
      </c>
      <c r="DI406" s="32">
        <v>4</v>
      </c>
      <c r="DJ406" s="32">
        <v>4</v>
      </c>
      <c r="DK406" s="88">
        <f t="shared" si="522"/>
        <v>71</v>
      </c>
      <c r="DL406" s="32">
        <v>15</v>
      </c>
      <c r="DM406" s="32">
        <v>29</v>
      </c>
      <c r="DN406" s="32">
        <v>26</v>
      </c>
      <c r="DO406" s="32">
        <v>1</v>
      </c>
      <c r="DP406" s="32">
        <v>5</v>
      </c>
      <c r="DQ406" s="32">
        <v>6</v>
      </c>
      <c r="DR406" s="32">
        <v>8</v>
      </c>
      <c r="DS406" s="88">
        <f t="shared" si="523"/>
        <v>91</v>
      </c>
      <c r="DT406" s="32">
        <v>7</v>
      </c>
      <c r="DU406" s="32">
        <v>33</v>
      </c>
      <c r="DV406" s="32">
        <v>49</v>
      </c>
      <c r="DW406" s="32">
        <v>2</v>
      </c>
      <c r="EA406" s="88">
        <f t="shared" si="524"/>
        <v>0</v>
      </c>
      <c r="EI406" s="88">
        <f t="shared" si="525"/>
        <v>0</v>
      </c>
      <c r="EQ406" s="88">
        <f t="shared" si="526"/>
        <v>0</v>
      </c>
      <c r="EV406" s="32">
        <v>1</v>
      </c>
      <c r="EW406" s="32">
        <v>1</v>
      </c>
      <c r="EX406" s="32">
        <v>2</v>
      </c>
      <c r="EY406" s="88">
        <f t="shared" si="527"/>
        <v>26</v>
      </c>
      <c r="EZ406" s="32">
        <v>1</v>
      </c>
      <c r="FA406" s="32">
        <v>15</v>
      </c>
      <c r="FB406" s="32">
        <v>9</v>
      </c>
      <c r="FC406" s="32">
        <v>1</v>
      </c>
      <c r="FG406" s="88">
        <f t="shared" si="528"/>
        <v>0</v>
      </c>
      <c r="FO406" s="88">
        <f t="shared" si="529"/>
        <v>0</v>
      </c>
      <c r="FW406" s="110">
        <f t="shared" si="530"/>
        <v>0</v>
      </c>
      <c r="GB406" s="110">
        <f t="shared" si="531"/>
        <v>1</v>
      </c>
      <c r="GC406" s="110">
        <f t="shared" si="532"/>
        <v>1</v>
      </c>
      <c r="GD406" s="110">
        <f t="shared" si="533"/>
        <v>2</v>
      </c>
      <c r="GE406" s="110">
        <f t="shared" si="534"/>
        <v>26</v>
      </c>
      <c r="GF406" s="110">
        <f t="shared" si="535"/>
        <v>1</v>
      </c>
      <c r="GG406" s="110">
        <f t="shared" si="536"/>
        <v>15</v>
      </c>
      <c r="GH406" s="110">
        <f t="shared" si="537"/>
        <v>9</v>
      </c>
      <c r="GI406" s="110">
        <f t="shared" si="538"/>
        <v>1</v>
      </c>
      <c r="GJ406" s="114">
        <f t="shared" si="502"/>
        <v>0.50379746835443029</v>
      </c>
      <c r="GK406" s="90">
        <f t="shared" si="503"/>
        <v>8.0459770114942528E-2</v>
      </c>
      <c r="GL406" s="2" t="s">
        <v>1391</v>
      </c>
      <c r="GM406" s="2" t="s">
        <v>1487</v>
      </c>
      <c r="GN406" s="92" t="s">
        <v>1385</v>
      </c>
      <c r="GO406" s="2" t="s">
        <v>1517</v>
      </c>
      <c r="GP406" s="2" t="s">
        <v>1709</v>
      </c>
      <c r="GQ406" s="2" t="s">
        <v>1649</v>
      </c>
      <c r="GR406" s="115">
        <v>106</v>
      </c>
      <c r="GS406" s="31">
        <f t="shared" si="539"/>
        <v>6</v>
      </c>
      <c r="GT406" s="31">
        <f t="shared" si="540"/>
        <v>12</v>
      </c>
      <c r="GU406" s="31">
        <f t="shared" si="541"/>
        <v>10</v>
      </c>
      <c r="GV406" s="31">
        <f t="shared" si="542"/>
        <v>162</v>
      </c>
      <c r="GW406" s="31">
        <f t="shared" si="543"/>
        <v>78</v>
      </c>
      <c r="GX406" s="31">
        <f t="shared" si="544"/>
        <v>140</v>
      </c>
    </row>
    <row r="407" spans="1:206" ht="15.75" hidden="1" customHeight="1" x14ac:dyDescent="0.25">
      <c r="A407" s="22" t="s">
        <v>1112</v>
      </c>
      <c r="B407" s="2" t="s">
        <v>378</v>
      </c>
      <c r="C407" s="116" t="s">
        <v>391</v>
      </c>
      <c r="D407" s="35" t="s">
        <v>378</v>
      </c>
      <c r="E407" s="117">
        <v>51</v>
      </c>
      <c r="F407" s="117">
        <v>97</v>
      </c>
      <c r="G407" s="117">
        <v>115</v>
      </c>
      <c r="H407" s="117">
        <v>263</v>
      </c>
      <c r="I407" s="95">
        <v>14</v>
      </c>
      <c r="J407" s="118">
        <v>44</v>
      </c>
      <c r="K407" s="118">
        <v>101</v>
      </c>
      <c r="L407" s="118">
        <v>135</v>
      </c>
      <c r="M407" s="118">
        <v>280</v>
      </c>
      <c r="N407" s="119">
        <v>24</v>
      </c>
      <c r="O407" s="119">
        <v>5</v>
      </c>
      <c r="P407" s="120">
        <v>165</v>
      </c>
      <c r="Q407" s="120">
        <v>224</v>
      </c>
      <c r="R407" s="120">
        <v>177</v>
      </c>
      <c r="S407" s="70">
        <f t="shared" si="485"/>
        <v>0.26666666666666666</v>
      </c>
      <c r="T407" s="70">
        <f t="shared" si="486"/>
        <v>0.45089285714285715</v>
      </c>
      <c r="U407" s="70">
        <f t="shared" si="487"/>
        <v>0.45229681978798586</v>
      </c>
      <c r="V407" s="70">
        <f t="shared" si="488"/>
        <v>0.52867830423940154</v>
      </c>
      <c r="W407" s="70">
        <f t="shared" si="489"/>
        <v>0.6271186440677966</v>
      </c>
      <c r="X407" s="121">
        <v>224</v>
      </c>
      <c r="Y407" s="121">
        <v>165</v>
      </c>
      <c r="Z407" s="121">
        <v>224</v>
      </c>
      <c r="AA407" s="121">
        <v>177</v>
      </c>
      <c r="AB407" s="121">
        <v>44</v>
      </c>
      <c r="AC407" s="121">
        <v>51</v>
      </c>
      <c r="AD407" s="17">
        <v>7</v>
      </c>
      <c r="AE407" s="17">
        <v>11</v>
      </c>
      <c r="AF407" s="100">
        <v>14</v>
      </c>
      <c r="AG407" s="101">
        <v>42</v>
      </c>
      <c r="AH407" s="101">
        <v>85</v>
      </c>
      <c r="AI407" s="101">
        <v>114</v>
      </c>
      <c r="AJ407" s="101">
        <v>5</v>
      </c>
      <c r="AK407" s="101">
        <f t="shared" si="490"/>
        <v>246</v>
      </c>
      <c r="AL407" s="101">
        <f t="shared" si="491"/>
        <v>20</v>
      </c>
      <c r="AM407" s="101">
        <v>25</v>
      </c>
      <c r="AN407" s="102">
        <v>6</v>
      </c>
      <c r="AO407" s="103">
        <v>17</v>
      </c>
      <c r="AP407" s="74">
        <f t="shared" si="492"/>
        <v>0.25454545454545452</v>
      </c>
      <c r="AQ407" s="74">
        <f t="shared" si="493"/>
        <v>0.3794642857142857</v>
      </c>
      <c r="AR407" s="104">
        <f t="shared" si="494"/>
        <v>0.39045936395759717</v>
      </c>
      <c r="AS407" s="104">
        <f t="shared" si="495"/>
        <v>0.44638403990024939</v>
      </c>
      <c r="AT407" s="104">
        <f t="shared" si="496"/>
        <v>0.53107344632768361</v>
      </c>
      <c r="AU407" s="105">
        <v>150</v>
      </c>
      <c r="AV407" s="105">
        <v>204</v>
      </c>
      <c r="AW407" s="105">
        <v>162</v>
      </c>
      <c r="AX407" s="100">
        <v>13</v>
      </c>
      <c r="AY407" s="106">
        <v>238</v>
      </c>
      <c r="AZ407" s="106">
        <v>29</v>
      </c>
      <c r="BA407" s="106">
        <v>79</v>
      </c>
      <c r="BB407" s="106">
        <v>121</v>
      </c>
      <c r="BC407" s="106">
        <v>9</v>
      </c>
      <c r="BD407" s="107">
        <v>22</v>
      </c>
      <c r="BE407" s="108">
        <v>8</v>
      </c>
      <c r="BF407" s="82">
        <f t="shared" si="497"/>
        <v>0.17901234567901234</v>
      </c>
      <c r="BG407" s="82">
        <f t="shared" si="498"/>
        <v>0.38725490196078433</v>
      </c>
      <c r="BH407" s="83">
        <f t="shared" si="499"/>
        <v>0.40116279069767441</v>
      </c>
      <c r="BI407" s="83">
        <f t="shared" si="500"/>
        <v>0.50282485875706218</v>
      </c>
      <c r="BJ407" s="83">
        <f t="shared" si="501"/>
        <v>0.66</v>
      </c>
      <c r="BK407" s="2">
        <v>174</v>
      </c>
      <c r="BL407" s="2">
        <v>242</v>
      </c>
      <c r="BM407" s="2">
        <v>168</v>
      </c>
      <c r="BN407" s="2">
        <v>122</v>
      </c>
      <c r="BO407" s="2">
        <v>58</v>
      </c>
      <c r="BP407" s="2">
        <v>45</v>
      </c>
      <c r="BQ407" s="109">
        <v>6</v>
      </c>
      <c r="BR407" s="109">
        <v>14</v>
      </c>
      <c r="BS407" s="110">
        <v>13</v>
      </c>
      <c r="BT407" s="109">
        <v>31</v>
      </c>
      <c r="BU407" s="109">
        <v>80</v>
      </c>
      <c r="BV407" s="109">
        <v>123</v>
      </c>
      <c r="BW407" s="109">
        <v>17</v>
      </c>
      <c r="BX407" s="84">
        <f t="shared" si="505"/>
        <v>251</v>
      </c>
      <c r="BY407" s="111">
        <v>4</v>
      </c>
      <c r="BZ407" s="109">
        <v>31</v>
      </c>
      <c r="CA407" s="109">
        <v>17</v>
      </c>
      <c r="CB407" s="2">
        <v>6</v>
      </c>
      <c r="CC407" s="112">
        <f t="shared" si="506"/>
        <v>0.17816091954022989</v>
      </c>
      <c r="CD407" s="112">
        <f t="shared" si="507"/>
        <v>0.33057851239669422</v>
      </c>
      <c r="CE407" s="112">
        <f t="shared" si="508"/>
        <v>0.3476027397260274</v>
      </c>
      <c r="CF407" s="112">
        <f t="shared" si="509"/>
        <v>0.4195121951219512</v>
      </c>
      <c r="CG407" s="112">
        <f t="shared" si="510"/>
        <v>0.54761904761904767</v>
      </c>
      <c r="CH407" s="87">
        <f t="shared" si="511"/>
        <v>76</v>
      </c>
      <c r="CI407" s="31">
        <f t="shared" si="512"/>
        <v>97</v>
      </c>
      <c r="CJ407" s="31">
        <f t="shared" si="513"/>
        <v>0</v>
      </c>
      <c r="CK407" s="31">
        <f t="shared" si="514"/>
        <v>0</v>
      </c>
      <c r="CL407" s="31">
        <f t="shared" si="515"/>
        <v>0</v>
      </c>
      <c r="CM407" s="113">
        <f t="shared" si="516"/>
        <v>0</v>
      </c>
      <c r="CN407" s="31">
        <f t="shared" si="517"/>
        <v>0</v>
      </c>
      <c r="CO407" s="31">
        <f t="shared" si="518"/>
        <v>0</v>
      </c>
      <c r="CP407" s="31">
        <f t="shared" si="519"/>
        <v>0</v>
      </c>
      <c r="CQ407" s="31">
        <f t="shared" si="520"/>
        <v>0</v>
      </c>
      <c r="CU407" s="88">
        <f t="shared" si="504"/>
        <v>0</v>
      </c>
      <c r="DC407" s="88">
        <f t="shared" si="521"/>
        <v>0</v>
      </c>
      <c r="DH407" s="32">
        <v>1</v>
      </c>
      <c r="DI407" s="32">
        <v>6</v>
      </c>
      <c r="DJ407" s="32">
        <v>4</v>
      </c>
      <c r="DK407" s="88">
        <f t="shared" si="522"/>
        <v>136</v>
      </c>
      <c r="DL407" s="32">
        <v>27</v>
      </c>
      <c r="DM407" s="32">
        <v>43</v>
      </c>
      <c r="DN407" s="32">
        <v>55</v>
      </c>
      <c r="DO407" s="32">
        <v>11</v>
      </c>
      <c r="DP407" s="32">
        <v>3</v>
      </c>
      <c r="DQ407" s="32">
        <v>4</v>
      </c>
      <c r="DR407" s="32">
        <v>4</v>
      </c>
      <c r="DS407" s="88">
        <f t="shared" si="523"/>
        <v>48</v>
      </c>
      <c r="DT407" s="32">
        <v>1</v>
      </c>
      <c r="DU407" s="32">
        <v>11</v>
      </c>
      <c r="DV407" s="32">
        <v>34</v>
      </c>
      <c r="DW407" s="32">
        <v>2</v>
      </c>
      <c r="DX407" s="32">
        <v>1</v>
      </c>
      <c r="DY407" s="32">
        <v>2</v>
      </c>
      <c r="DZ407" s="32">
        <v>2</v>
      </c>
      <c r="EA407" s="88">
        <f t="shared" si="524"/>
        <v>33</v>
      </c>
      <c r="EC407" s="32">
        <v>12</v>
      </c>
      <c r="ED407" s="32">
        <v>17</v>
      </c>
      <c r="EE407" s="32">
        <v>4</v>
      </c>
      <c r="EI407" s="88">
        <f t="shared" si="525"/>
        <v>0</v>
      </c>
      <c r="EQ407" s="88">
        <f t="shared" si="526"/>
        <v>0</v>
      </c>
      <c r="EV407" s="32">
        <v>1</v>
      </c>
      <c r="EW407" s="32">
        <v>2</v>
      </c>
      <c r="EX407" s="32">
        <v>3</v>
      </c>
      <c r="EY407" s="88">
        <f t="shared" si="527"/>
        <v>34</v>
      </c>
      <c r="EZ407" s="32">
        <v>3</v>
      </c>
      <c r="FA407" s="32">
        <v>14</v>
      </c>
      <c r="FB407" s="32">
        <v>17</v>
      </c>
      <c r="FC407" s="32">
        <v>0</v>
      </c>
      <c r="FG407" s="88">
        <f t="shared" si="528"/>
        <v>0</v>
      </c>
      <c r="FO407" s="88">
        <f t="shared" si="529"/>
        <v>0</v>
      </c>
      <c r="FW407" s="110">
        <f t="shared" si="530"/>
        <v>0</v>
      </c>
      <c r="GB407" s="110">
        <f t="shared" si="531"/>
        <v>1</v>
      </c>
      <c r="GC407" s="110">
        <f t="shared" si="532"/>
        <v>2</v>
      </c>
      <c r="GD407" s="110">
        <f t="shared" si="533"/>
        <v>3</v>
      </c>
      <c r="GE407" s="110">
        <f t="shared" si="534"/>
        <v>34</v>
      </c>
      <c r="GF407" s="110">
        <f t="shared" si="535"/>
        <v>3</v>
      </c>
      <c r="GG407" s="110">
        <f t="shared" si="536"/>
        <v>14</v>
      </c>
      <c r="GH407" s="110">
        <f t="shared" si="537"/>
        <v>17</v>
      </c>
      <c r="GI407" s="110">
        <f t="shared" si="538"/>
        <v>0</v>
      </c>
      <c r="GJ407" s="114">
        <f t="shared" si="502"/>
        <v>-0.12676962676962666</v>
      </c>
      <c r="GK407" s="90">
        <f t="shared" si="503"/>
        <v>5.4621848739495799E-2</v>
      </c>
      <c r="GL407" s="92" t="s">
        <v>1406</v>
      </c>
      <c r="GM407" s="2" t="s">
        <v>2015</v>
      </c>
      <c r="GN407" s="92" t="s">
        <v>1792</v>
      </c>
      <c r="GO407" s="92" t="s">
        <v>2277</v>
      </c>
      <c r="GP407" s="92" t="s">
        <v>2304</v>
      </c>
      <c r="GQ407" s="2" t="s">
        <v>1902</v>
      </c>
      <c r="GR407" s="115">
        <v>231</v>
      </c>
      <c r="GS407" s="31">
        <f t="shared" si="539"/>
        <v>5</v>
      </c>
      <c r="GT407" s="31">
        <f t="shared" si="540"/>
        <v>10</v>
      </c>
      <c r="GU407" s="31">
        <f t="shared" si="541"/>
        <v>12</v>
      </c>
      <c r="GV407" s="31">
        <f t="shared" si="542"/>
        <v>217</v>
      </c>
      <c r="GW407" s="31">
        <f t="shared" si="543"/>
        <v>123</v>
      </c>
      <c r="GX407" s="31">
        <f t="shared" si="544"/>
        <v>189</v>
      </c>
    </row>
    <row r="408" spans="1:206" ht="15.75" hidden="1" customHeight="1" x14ac:dyDescent="0.25">
      <c r="A408" s="22" t="s">
        <v>1112</v>
      </c>
      <c r="B408" s="2" t="s">
        <v>378</v>
      </c>
      <c r="C408" s="116" t="s">
        <v>392</v>
      </c>
      <c r="D408" s="35" t="s">
        <v>378</v>
      </c>
      <c r="E408" s="117">
        <v>47</v>
      </c>
      <c r="F408" s="117">
        <v>187</v>
      </c>
      <c r="G408" s="117">
        <v>192</v>
      </c>
      <c r="H408" s="117">
        <v>426</v>
      </c>
      <c r="I408" s="95">
        <v>25</v>
      </c>
      <c r="J408" s="118">
        <v>54</v>
      </c>
      <c r="K408" s="118">
        <v>169</v>
      </c>
      <c r="L408" s="118">
        <v>189</v>
      </c>
      <c r="M408" s="118">
        <v>412</v>
      </c>
      <c r="N408" s="119">
        <v>47</v>
      </c>
      <c r="O408" s="119">
        <v>22</v>
      </c>
      <c r="P408" s="120">
        <v>235</v>
      </c>
      <c r="Q408" s="120">
        <v>302</v>
      </c>
      <c r="R408" s="120">
        <v>259</v>
      </c>
      <c r="S408" s="70">
        <f t="shared" si="485"/>
        <v>0.22978723404255319</v>
      </c>
      <c r="T408" s="70">
        <f t="shared" si="486"/>
        <v>0.55960264900662249</v>
      </c>
      <c r="U408" s="70">
        <f t="shared" si="487"/>
        <v>0.45854271356783921</v>
      </c>
      <c r="V408" s="70">
        <f t="shared" si="488"/>
        <v>0.55436720142602491</v>
      </c>
      <c r="W408" s="70">
        <f t="shared" si="489"/>
        <v>0.54826254826254828</v>
      </c>
      <c r="X408" s="121">
        <v>309</v>
      </c>
      <c r="Y408" s="121">
        <v>235</v>
      </c>
      <c r="Z408" s="121">
        <v>302</v>
      </c>
      <c r="AA408" s="121">
        <v>259</v>
      </c>
      <c r="AB408" s="121">
        <v>90</v>
      </c>
      <c r="AC408" s="121">
        <v>61</v>
      </c>
      <c r="AD408" s="17">
        <v>21</v>
      </c>
      <c r="AE408" s="17">
        <v>29</v>
      </c>
      <c r="AF408" s="100">
        <v>30</v>
      </c>
      <c r="AG408" s="101">
        <v>64</v>
      </c>
      <c r="AH408" s="101">
        <v>178</v>
      </c>
      <c r="AI408" s="101">
        <v>215</v>
      </c>
      <c r="AJ408" s="101">
        <v>8</v>
      </c>
      <c r="AK408" s="101">
        <f t="shared" si="490"/>
        <v>465</v>
      </c>
      <c r="AL408" s="101">
        <f t="shared" si="491"/>
        <v>46</v>
      </c>
      <c r="AM408" s="101">
        <v>54</v>
      </c>
      <c r="AN408" s="102">
        <v>17</v>
      </c>
      <c r="AO408" s="103">
        <v>41</v>
      </c>
      <c r="AP408" s="74">
        <f t="shared" si="492"/>
        <v>0.2723404255319149</v>
      </c>
      <c r="AQ408" s="74">
        <f t="shared" si="493"/>
        <v>0.58940397350993379</v>
      </c>
      <c r="AR408" s="104">
        <f t="shared" si="494"/>
        <v>0.51633165829145733</v>
      </c>
      <c r="AS408" s="104">
        <f t="shared" si="495"/>
        <v>0.61853832442067735</v>
      </c>
      <c r="AT408" s="104">
        <f t="shared" si="496"/>
        <v>0.65250965250965254</v>
      </c>
      <c r="AU408" s="105">
        <v>216</v>
      </c>
      <c r="AV408" s="105">
        <v>297</v>
      </c>
      <c r="AW408" s="105">
        <v>232</v>
      </c>
      <c r="AX408" s="100">
        <v>29</v>
      </c>
      <c r="AY408" s="106">
        <v>447</v>
      </c>
      <c r="AZ408" s="106">
        <v>62</v>
      </c>
      <c r="BA408" s="106">
        <v>158</v>
      </c>
      <c r="BB408" s="106">
        <v>219</v>
      </c>
      <c r="BC408" s="106">
        <v>8</v>
      </c>
      <c r="BD408" s="107">
        <v>43</v>
      </c>
      <c r="BE408" s="108">
        <v>13</v>
      </c>
      <c r="BF408" s="82">
        <f t="shared" si="497"/>
        <v>0.26724137931034481</v>
      </c>
      <c r="BG408" s="82">
        <f t="shared" si="498"/>
        <v>0.53198653198653201</v>
      </c>
      <c r="BH408" s="83">
        <f t="shared" si="499"/>
        <v>0.53154362416107381</v>
      </c>
      <c r="BI408" s="83">
        <f t="shared" si="500"/>
        <v>0.65107212475633525</v>
      </c>
      <c r="BJ408" s="83">
        <f t="shared" si="501"/>
        <v>0.81481481481481477</v>
      </c>
      <c r="BK408" s="2">
        <v>262</v>
      </c>
      <c r="BL408" s="2">
        <v>325</v>
      </c>
      <c r="BM408" s="2">
        <v>232</v>
      </c>
      <c r="BN408" s="2">
        <v>155</v>
      </c>
      <c r="BO408" s="2">
        <v>73</v>
      </c>
      <c r="BP408" s="2">
        <v>65</v>
      </c>
      <c r="BQ408" s="109">
        <v>16</v>
      </c>
      <c r="BR408" s="109">
        <v>27</v>
      </c>
      <c r="BS408" s="110">
        <v>29</v>
      </c>
      <c r="BT408" s="109">
        <v>53</v>
      </c>
      <c r="BU408" s="109">
        <v>157</v>
      </c>
      <c r="BV408" s="109">
        <v>212</v>
      </c>
      <c r="BW408" s="109">
        <v>10</v>
      </c>
      <c r="BX408" s="84">
        <f t="shared" si="505"/>
        <v>432</v>
      </c>
      <c r="BY408" s="111">
        <v>10</v>
      </c>
      <c r="BZ408" s="109">
        <v>53</v>
      </c>
      <c r="CA408" s="109">
        <v>10</v>
      </c>
      <c r="CB408" s="2">
        <v>19</v>
      </c>
      <c r="CC408" s="112">
        <f t="shared" si="506"/>
        <v>0.20229007633587787</v>
      </c>
      <c r="CD408" s="112">
        <f t="shared" si="507"/>
        <v>0.48307692307692307</v>
      </c>
      <c r="CE408" s="112">
        <f t="shared" si="508"/>
        <v>0.45054945054945056</v>
      </c>
      <c r="CF408" s="112">
        <f t="shared" si="509"/>
        <v>0.56732495511669656</v>
      </c>
      <c r="CG408" s="112">
        <f t="shared" si="510"/>
        <v>0.68534482758620685</v>
      </c>
      <c r="CH408" s="87">
        <f t="shared" si="511"/>
        <v>73</v>
      </c>
      <c r="CI408" s="31">
        <f t="shared" si="512"/>
        <v>74</v>
      </c>
      <c r="CJ408" s="31">
        <f t="shared" si="513"/>
        <v>0</v>
      </c>
      <c r="CK408" s="31">
        <f t="shared" si="514"/>
        <v>0</v>
      </c>
      <c r="CL408" s="31">
        <f t="shared" si="515"/>
        <v>0</v>
      </c>
      <c r="CM408" s="113">
        <f t="shared" si="516"/>
        <v>0</v>
      </c>
      <c r="CN408" s="31">
        <f t="shared" si="517"/>
        <v>0</v>
      </c>
      <c r="CO408" s="31">
        <f t="shared" si="518"/>
        <v>0</v>
      </c>
      <c r="CP408" s="31">
        <f t="shared" si="519"/>
        <v>0</v>
      </c>
      <c r="CQ408" s="31">
        <f t="shared" si="520"/>
        <v>0</v>
      </c>
      <c r="CU408" s="88">
        <f t="shared" si="504"/>
        <v>0</v>
      </c>
      <c r="DC408" s="88">
        <f t="shared" si="521"/>
        <v>0</v>
      </c>
      <c r="DH408" s="32">
        <v>2</v>
      </c>
      <c r="DI408" s="32">
        <v>9</v>
      </c>
      <c r="DJ408" s="32">
        <v>8</v>
      </c>
      <c r="DK408" s="88">
        <f t="shared" si="522"/>
        <v>185</v>
      </c>
      <c r="DL408" s="32">
        <v>37</v>
      </c>
      <c r="DM408" s="32">
        <v>73</v>
      </c>
      <c r="DN408" s="32">
        <v>72</v>
      </c>
      <c r="DO408" s="32">
        <v>3</v>
      </c>
      <c r="DP408" s="32">
        <v>9</v>
      </c>
      <c r="DQ408" s="32">
        <v>12</v>
      </c>
      <c r="DR408" s="32">
        <v>12</v>
      </c>
      <c r="DS408" s="88">
        <f t="shared" si="523"/>
        <v>172</v>
      </c>
      <c r="DT408" s="32">
        <v>13</v>
      </c>
      <c r="DU408" s="32">
        <v>44</v>
      </c>
      <c r="DV408" s="32">
        <v>109</v>
      </c>
      <c r="DW408" s="32">
        <v>6</v>
      </c>
      <c r="DX408" s="32">
        <v>1</v>
      </c>
      <c r="DY408" s="32">
        <v>1</v>
      </c>
      <c r="DZ408" s="32">
        <v>1</v>
      </c>
      <c r="EA408" s="88">
        <f t="shared" si="524"/>
        <v>12</v>
      </c>
      <c r="EC408" s="32">
        <v>4</v>
      </c>
      <c r="ED408" s="32">
        <v>8</v>
      </c>
      <c r="EI408" s="88">
        <f t="shared" si="525"/>
        <v>0</v>
      </c>
      <c r="EQ408" s="88">
        <f t="shared" si="526"/>
        <v>0</v>
      </c>
      <c r="EV408" s="32">
        <v>4</v>
      </c>
      <c r="EW408" s="32">
        <v>5</v>
      </c>
      <c r="EX408" s="32">
        <v>8</v>
      </c>
      <c r="EY408" s="88">
        <f t="shared" si="527"/>
        <v>63</v>
      </c>
      <c r="EZ408" s="32">
        <v>3</v>
      </c>
      <c r="FA408" s="32">
        <v>36</v>
      </c>
      <c r="FB408" s="32">
        <v>23</v>
      </c>
      <c r="FC408" s="32">
        <v>1</v>
      </c>
      <c r="FG408" s="88">
        <f t="shared" si="528"/>
        <v>0</v>
      </c>
      <c r="FO408" s="88">
        <f t="shared" si="529"/>
        <v>0</v>
      </c>
      <c r="FW408" s="110">
        <f t="shared" si="530"/>
        <v>0</v>
      </c>
      <c r="GB408" s="110">
        <f t="shared" si="531"/>
        <v>4</v>
      </c>
      <c r="GC408" s="110">
        <f t="shared" si="532"/>
        <v>5</v>
      </c>
      <c r="GD408" s="110">
        <f t="shared" si="533"/>
        <v>8</v>
      </c>
      <c r="GE408" s="110">
        <f t="shared" si="534"/>
        <v>63</v>
      </c>
      <c r="GF408" s="110">
        <f t="shared" si="535"/>
        <v>3</v>
      </c>
      <c r="GG408" s="110">
        <f t="shared" si="536"/>
        <v>36</v>
      </c>
      <c r="GH408" s="110">
        <f t="shared" si="537"/>
        <v>23</v>
      </c>
      <c r="GI408" s="110">
        <f t="shared" si="538"/>
        <v>1</v>
      </c>
      <c r="GJ408" s="114">
        <f t="shared" si="502"/>
        <v>0.25003035454103922</v>
      </c>
      <c r="GK408" s="90">
        <f t="shared" si="503"/>
        <v>-3.3557046979865772E-2</v>
      </c>
      <c r="GL408" s="2" t="s">
        <v>1709</v>
      </c>
      <c r="GM408" s="92" t="s">
        <v>1673</v>
      </c>
      <c r="GN408" s="2" t="s">
        <v>2071</v>
      </c>
      <c r="GO408" s="2" t="s">
        <v>2051</v>
      </c>
      <c r="GP408" s="2" t="s">
        <v>2019</v>
      </c>
      <c r="GQ408" s="2" t="s">
        <v>1800</v>
      </c>
      <c r="GR408" s="115">
        <v>312</v>
      </c>
      <c r="GS408" s="31">
        <f t="shared" si="539"/>
        <v>12</v>
      </c>
      <c r="GT408" s="31">
        <f t="shared" si="540"/>
        <v>21</v>
      </c>
      <c r="GU408" s="31">
        <f t="shared" si="541"/>
        <v>22</v>
      </c>
      <c r="GV408" s="31">
        <f t="shared" si="542"/>
        <v>369</v>
      </c>
      <c r="GW408" s="31">
        <f t="shared" si="543"/>
        <v>198</v>
      </c>
      <c r="GX408" s="31">
        <f t="shared" si="544"/>
        <v>319</v>
      </c>
    </row>
    <row r="409" spans="1:206" ht="15.75" hidden="1" customHeight="1" x14ac:dyDescent="0.25">
      <c r="A409" s="22" t="s">
        <v>1112</v>
      </c>
      <c r="B409" s="2" t="s">
        <v>378</v>
      </c>
      <c r="C409" s="116" t="s">
        <v>393</v>
      </c>
      <c r="D409" s="35" t="s">
        <v>378</v>
      </c>
      <c r="E409" s="117">
        <v>33</v>
      </c>
      <c r="F409" s="117">
        <v>70</v>
      </c>
      <c r="G409" s="117">
        <v>77</v>
      </c>
      <c r="H409" s="117">
        <v>180</v>
      </c>
      <c r="I409" s="95">
        <v>8</v>
      </c>
      <c r="J409" s="118">
        <v>38</v>
      </c>
      <c r="K409" s="118">
        <v>74</v>
      </c>
      <c r="L409" s="118">
        <v>80</v>
      </c>
      <c r="M409" s="118">
        <v>192</v>
      </c>
      <c r="N409" s="119">
        <v>10</v>
      </c>
      <c r="O409" s="119">
        <v>15</v>
      </c>
      <c r="P409" s="120">
        <v>158</v>
      </c>
      <c r="Q409" s="120">
        <v>169</v>
      </c>
      <c r="R409" s="120">
        <v>116</v>
      </c>
      <c r="S409" s="70">
        <f t="shared" si="485"/>
        <v>0.24050632911392406</v>
      </c>
      <c r="T409" s="70">
        <f t="shared" si="486"/>
        <v>0.43786982248520712</v>
      </c>
      <c r="U409" s="70">
        <f t="shared" si="487"/>
        <v>0.41083521444695259</v>
      </c>
      <c r="V409" s="70">
        <f t="shared" si="488"/>
        <v>0.50526315789473686</v>
      </c>
      <c r="W409" s="70">
        <f t="shared" si="489"/>
        <v>0.60344827586206895</v>
      </c>
      <c r="X409" s="121">
        <v>171</v>
      </c>
      <c r="Y409" s="121">
        <v>158</v>
      </c>
      <c r="Z409" s="121">
        <v>169</v>
      </c>
      <c r="AA409" s="121">
        <v>116</v>
      </c>
      <c r="AB409" s="121">
        <v>42</v>
      </c>
      <c r="AC409" s="121">
        <v>43</v>
      </c>
      <c r="AD409" s="17">
        <v>5</v>
      </c>
      <c r="AE409" s="17">
        <v>9</v>
      </c>
      <c r="AF409" s="100">
        <v>8</v>
      </c>
      <c r="AG409" s="101">
        <v>27</v>
      </c>
      <c r="AH409" s="101">
        <v>60</v>
      </c>
      <c r="AI409" s="101">
        <v>82</v>
      </c>
      <c r="AJ409" s="101">
        <v>1</v>
      </c>
      <c r="AK409" s="101">
        <f t="shared" si="490"/>
        <v>170</v>
      </c>
      <c r="AL409" s="101">
        <f t="shared" si="491"/>
        <v>13</v>
      </c>
      <c r="AM409" s="101">
        <v>14</v>
      </c>
      <c r="AN409" s="102">
        <v>16</v>
      </c>
      <c r="AO409" s="103">
        <v>24</v>
      </c>
      <c r="AP409" s="74">
        <f t="shared" si="492"/>
        <v>0.17088607594936708</v>
      </c>
      <c r="AQ409" s="74">
        <f t="shared" si="493"/>
        <v>0.35502958579881655</v>
      </c>
      <c r="AR409" s="104">
        <f t="shared" si="494"/>
        <v>0.35214446952595935</v>
      </c>
      <c r="AS409" s="104">
        <f t="shared" si="495"/>
        <v>0.45263157894736844</v>
      </c>
      <c r="AT409" s="104">
        <f t="shared" si="496"/>
        <v>0.59482758620689657</v>
      </c>
      <c r="AU409" s="105">
        <v>146</v>
      </c>
      <c r="AV409" s="105">
        <v>195</v>
      </c>
      <c r="AW409" s="105">
        <v>142</v>
      </c>
      <c r="AX409" s="100">
        <v>8</v>
      </c>
      <c r="AY409" s="106">
        <v>141</v>
      </c>
      <c r="AZ409" s="106">
        <v>11</v>
      </c>
      <c r="BA409" s="106">
        <v>72</v>
      </c>
      <c r="BB409" s="106">
        <v>54</v>
      </c>
      <c r="BC409" s="106">
        <v>4</v>
      </c>
      <c r="BD409" s="107">
        <v>4</v>
      </c>
      <c r="BE409" s="108">
        <v>14</v>
      </c>
      <c r="BF409" s="82">
        <f t="shared" si="497"/>
        <v>7.746478873239436E-2</v>
      </c>
      <c r="BG409" s="82">
        <f t="shared" si="498"/>
        <v>0.36923076923076925</v>
      </c>
      <c r="BH409" s="83">
        <f t="shared" si="499"/>
        <v>0.27536231884057971</v>
      </c>
      <c r="BI409" s="83">
        <f t="shared" si="500"/>
        <v>0.35777126099706746</v>
      </c>
      <c r="BJ409" s="83">
        <f t="shared" si="501"/>
        <v>0.34246575342465752</v>
      </c>
      <c r="BK409" s="2">
        <v>117</v>
      </c>
      <c r="BL409" s="2">
        <v>175</v>
      </c>
      <c r="BM409" s="2">
        <v>125</v>
      </c>
      <c r="BN409" s="2">
        <v>84</v>
      </c>
      <c r="BO409" s="2">
        <v>43</v>
      </c>
      <c r="BP409" s="2">
        <v>34</v>
      </c>
      <c r="BQ409" s="109">
        <v>5</v>
      </c>
      <c r="BR409" s="109">
        <v>9</v>
      </c>
      <c r="BS409" s="110">
        <v>9</v>
      </c>
      <c r="BT409" s="109">
        <v>10</v>
      </c>
      <c r="BU409" s="109">
        <v>51</v>
      </c>
      <c r="BV409" s="109">
        <v>80</v>
      </c>
      <c r="BW409" s="109">
        <v>2</v>
      </c>
      <c r="BX409" s="84">
        <f t="shared" si="505"/>
        <v>143</v>
      </c>
      <c r="BY409" s="111">
        <v>13</v>
      </c>
      <c r="BZ409" s="109">
        <v>13</v>
      </c>
      <c r="CA409" s="109">
        <v>2</v>
      </c>
      <c r="CB409" s="2">
        <v>18</v>
      </c>
      <c r="CC409" s="112">
        <f t="shared" si="506"/>
        <v>8.5470085470085472E-2</v>
      </c>
      <c r="CD409" s="112">
        <f t="shared" si="507"/>
        <v>0.29142857142857143</v>
      </c>
      <c r="CE409" s="112">
        <f t="shared" si="508"/>
        <v>0.30695443645083931</v>
      </c>
      <c r="CF409" s="112">
        <f t="shared" si="509"/>
        <v>0.39333333333333331</v>
      </c>
      <c r="CG409" s="112">
        <f t="shared" si="510"/>
        <v>0.53600000000000003</v>
      </c>
      <c r="CH409" s="87">
        <f t="shared" si="511"/>
        <v>58</v>
      </c>
      <c r="CI409" s="31">
        <f t="shared" si="512"/>
        <v>70</v>
      </c>
      <c r="CJ409" s="31">
        <f t="shared" si="513"/>
        <v>0</v>
      </c>
      <c r="CK409" s="31">
        <f t="shared" si="514"/>
        <v>0</v>
      </c>
      <c r="CL409" s="31">
        <f t="shared" si="515"/>
        <v>0</v>
      </c>
      <c r="CM409" s="113">
        <f t="shared" si="516"/>
        <v>0</v>
      </c>
      <c r="CN409" s="31">
        <f t="shared" si="517"/>
        <v>0</v>
      </c>
      <c r="CO409" s="31">
        <f t="shared" si="518"/>
        <v>0</v>
      </c>
      <c r="CP409" s="31">
        <f t="shared" si="519"/>
        <v>0</v>
      </c>
      <c r="CQ409" s="31">
        <f t="shared" si="520"/>
        <v>0</v>
      </c>
      <c r="CU409" s="88">
        <f t="shared" si="504"/>
        <v>0</v>
      </c>
      <c r="DC409" s="88">
        <f t="shared" si="521"/>
        <v>0</v>
      </c>
      <c r="DH409" s="32">
        <v>1</v>
      </c>
      <c r="DI409" s="32">
        <v>4</v>
      </c>
      <c r="DJ409" s="32">
        <v>4</v>
      </c>
      <c r="DK409" s="88">
        <f t="shared" si="522"/>
        <v>51</v>
      </c>
      <c r="DL409" s="32">
        <v>8</v>
      </c>
      <c r="DM409" s="32">
        <v>20</v>
      </c>
      <c r="DN409" s="32">
        <v>23</v>
      </c>
      <c r="DO409" s="32">
        <v>0</v>
      </c>
      <c r="DP409" s="32">
        <v>4</v>
      </c>
      <c r="DQ409" s="32">
        <v>5</v>
      </c>
      <c r="DR409" s="32">
        <v>5</v>
      </c>
      <c r="DS409" s="88">
        <f t="shared" si="523"/>
        <v>92</v>
      </c>
      <c r="DT409" s="32">
        <v>2</v>
      </c>
      <c r="DU409" s="32">
        <v>31</v>
      </c>
      <c r="DV409" s="32">
        <v>57</v>
      </c>
      <c r="DW409" s="32">
        <v>2</v>
      </c>
      <c r="EA409" s="88">
        <f t="shared" si="524"/>
        <v>0</v>
      </c>
      <c r="EI409" s="88">
        <f t="shared" si="525"/>
        <v>0</v>
      </c>
      <c r="EQ409" s="88">
        <f t="shared" si="526"/>
        <v>0</v>
      </c>
      <c r="EY409" s="88">
        <f t="shared" si="527"/>
        <v>0</v>
      </c>
      <c r="FG409" s="88">
        <f t="shared" si="528"/>
        <v>0</v>
      </c>
      <c r="FO409" s="88">
        <f t="shared" si="529"/>
        <v>0</v>
      </c>
      <c r="FW409" s="110">
        <f t="shared" si="530"/>
        <v>0</v>
      </c>
      <c r="GB409" s="110">
        <f t="shared" si="531"/>
        <v>0</v>
      </c>
      <c r="GC409" s="110">
        <f t="shared" si="532"/>
        <v>0</v>
      </c>
      <c r="GD409" s="110">
        <f t="shared" si="533"/>
        <v>0</v>
      </c>
      <c r="GE409" s="110">
        <f t="shared" si="534"/>
        <v>0</v>
      </c>
      <c r="GF409" s="110">
        <f t="shared" si="535"/>
        <v>0</v>
      </c>
      <c r="GG409" s="110">
        <f t="shared" si="536"/>
        <v>0</v>
      </c>
      <c r="GH409" s="110">
        <f t="shared" si="537"/>
        <v>0</v>
      </c>
      <c r="GI409" s="110">
        <f t="shared" si="538"/>
        <v>0</v>
      </c>
      <c r="GJ409" s="114">
        <f t="shared" si="502"/>
        <v>-0.11177142857142849</v>
      </c>
      <c r="GK409" s="90">
        <f t="shared" si="503"/>
        <v>1.4184397163120567E-2</v>
      </c>
      <c r="GL409" s="2" t="s">
        <v>2014</v>
      </c>
      <c r="GM409" s="2" t="s">
        <v>2254</v>
      </c>
      <c r="GN409" s="92" t="s">
        <v>1636</v>
      </c>
      <c r="GO409" s="2" t="s">
        <v>2160</v>
      </c>
      <c r="GP409" s="2" t="s">
        <v>1688</v>
      </c>
      <c r="GQ409" s="2" t="s">
        <v>1551</v>
      </c>
      <c r="GR409" s="115">
        <v>172</v>
      </c>
      <c r="GS409" s="31">
        <f t="shared" si="539"/>
        <v>5</v>
      </c>
      <c r="GT409" s="31">
        <f t="shared" si="540"/>
        <v>9</v>
      </c>
      <c r="GU409" s="31">
        <f t="shared" si="541"/>
        <v>9</v>
      </c>
      <c r="GV409" s="31">
        <f t="shared" si="542"/>
        <v>143</v>
      </c>
      <c r="GW409" s="31">
        <f t="shared" si="543"/>
        <v>82</v>
      </c>
      <c r="GX409" s="31">
        <f t="shared" si="544"/>
        <v>133</v>
      </c>
    </row>
    <row r="410" spans="1:206" ht="15.75" hidden="1" customHeight="1" x14ac:dyDescent="0.25">
      <c r="A410" s="22" t="s">
        <v>1112</v>
      </c>
      <c r="B410" s="2" t="s">
        <v>394</v>
      </c>
      <c r="C410" s="116" t="s">
        <v>395</v>
      </c>
      <c r="D410" s="35" t="s">
        <v>394</v>
      </c>
      <c r="E410" s="117">
        <v>19</v>
      </c>
      <c r="F410" s="117">
        <v>103</v>
      </c>
      <c r="G410" s="117">
        <v>168</v>
      </c>
      <c r="H410" s="117">
        <v>290</v>
      </c>
      <c r="I410" s="95">
        <v>22</v>
      </c>
      <c r="J410" s="118">
        <v>31</v>
      </c>
      <c r="K410" s="118">
        <v>106</v>
      </c>
      <c r="L410" s="118">
        <v>194</v>
      </c>
      <c r="M410" s="118">
        <v>331</v>
      </c>
      <c r="N410" s="119">
        <v>24</v>
      </c>
      <c r="O410" s="119">
        <v>32</v>
      </c>
      <c r="P410" s="120">
        <v>471</v>
      </c>
      <c r="Q410" s="120">
        <v>646</v>
      </c>
      <c r="R410" s="120">
        <v>463</v>
      </c>
      <c r="S410" s="70">
        <f t="shared" si="485"/>
        <v>6.5817409766454352E-2</v>
      </c>
      <c r="T410" s="70">
        <f t="shared" si="486"/>
        <v>0.16408668730650156</v>
      </c>
      <c r="U410" s="70">
        <f t="shared" si="487"/>
        <v>0.19430379746835444</v>
      </c>
      <c r="V410" s="70">
        <f t="shared" si="488"/>
        <v>0.24887285843101895</v>
      </c>
      <c r="W410" s="70">
        <f t="shared" si="489"/>
        <v>0.367170626349892</v>
      </c>
      <c r="X410" s="121">
        <v>640</v>
      </c>
      <c r="Y410" s="121">
        <v>471</v>
      </c>
      <c r="Z410" s="121">
        <v>646</v>
      </c>
      <c r="AA410" s="121">
        <v>463</v>
      </c>
      <c r="AB410" s="121">
        <v>138</v>
      </c>
      <c r="AC410" s="121">
        <v>138</v>
      </c>
      <c r="AD410" s="17">
        <v>12</v>
      </c>
      <c r="AE410" s="17">
        <v>28</v>
      </c>
      <c r="AF410" s="100">
        <v>25</v>
      </c>
      <c r="AG410" s="101">
        <v>37</v>
      </c>
      <c r="AH410" s="101">
        <v>142</v>
      </c>
      <c r="AI410" s="101">
        <v>179</v>
      </c>
      <c r="AJ410" s="101">
        <v>5</v>
      </c>
      <c r="AK410" s="101">
        <f t="shared" si="490"/>
        <v>363</v>
      </c>
      <c r="AL410" s="101">
        <f t="shared" si="491"/>
        <v>27</v>
      </c>
      <c r="AM410" s="101">
        <v>32</v>
      </c>
      <c r="AN410" s="102">
        <v>21</v>
      </c>
      <c r="AO410" s="103">
        <v>37</v>
      </c>
      <c r="AP410" s="74">
        <f t="shared" si="492"/>
        <v>7.8556263269639062E-2</v>
      </c>
      <c r="AQ410" s="74">
        <f t="shared" si="493"/>
        <v>0.21981424148606812</v>
      </c>
      <c r="AR410" s="104">
        <f t="shared" si="494"/>
        <v>0.20949367088607596</v>
      </c>
      <c r="AS410" s="104">
        <f t="shared" si="495"/>
        <v>0.26510369702434627</v>
      </c>
      <c r="AT410" s="104">
        <f t="shared" si="496"/>
        <v>0.3282937365010799</v>
      </c>
      <c r="AU410" s="105">
        <v>620</v>
      </c>
      <c r="AV410" s="105">
        <v>789</v>
      </c>
      <c r="AW410" s="105">
        <v>557</v>
      </c>
      <c r="AX410" s="100">
        <v>20</v>
      </c>
      <c r="AY410" s="106">
        <v>476</v>
      </c>
      <c r="AZ410" s="106">
        <v>47</v>
      </c>
      <c r="BA410" s="106">
        <v>174</v>
      </c>
      <c r="BB410" s="106">
        <v>255</v>
      </c>
      <c r="BC410" s="106">
        <v>0</v>
      </c>
      <c r="BD410" s="107">
        <v>24</v>
      </c>
      <c r="BE410" s="108">
        <v>15</v>
      </c>
      <c r="BF410" s="82">
        <f t="shared" si="497"/>
        <v>8.4380610412926396E-2</v>
      </c>
      <c r="BG410" s="82">
        <f t="shared" si="498"/>
        <v>0.22053231939163498</v>
      </c>
      <c r="BH410" s="83">
        <f t="shared" si="499"/>
        <v>0.22990844354018311</v>
      </c>
      <c r="BI410" s="83">
        <f t="shared" si="500"/>
        <v>0.28743789921930446</v>
      </c>
      <c r="BJ410" s="83">
        <f t="shared" si="501"/>
        <v>0.3725806451612903</v>
      </c>
      <c r="BK410" s="2">
        <v>567</v>
      </c>
      <c r="BL410" s="2">
        <v>758</v>
      </c>
      <c r="BM410" s="2">
        <v>565</v>
      </c>
      <c r="BN410" s="2">
        <v>397</v>
      </c>
      <c r="BO410" s="2">
        <v>153</v>
      </c>
      <c r="BP410" s="2">
        <v>174</v>
      </c>
      <c r="BQ410" s="109">
        <v>14</v>
      </c>
      <c r="BR410" s="109">
        <v>26</v>
      </c>
      <c r="BS410" s="110">
        <v>29</v>
      </c>
      <c r="BT410" s="109">
        <v>26</v>
      </c>
      <c r="BU410" s="109">
        <v>196</v>
      </c>
      <c r="BV410" s="109">
        <v>281</v>
      </c>
      <c r="BW410" s="109">
        <v>6</v>
      </c>
      <c r="BX410" s="84">
        <f t="shared" si="505"/>
        <v>509</v>
      </c>
      <c r="BY410" s="111">
        <v>6</v>
      </c>
      <c r="BZ410" s="109">
        <v>46</v>
      </c>
      <c r="CA410" s="109">
        <v>6</v>
      </c>
      <c r="CB410" s="2">
        <v>29</v>
      </c>
      <c r="CC410" s="112">
        <f t="shared" si="506"/>
        <v>4.585537918871252E-2</v>
      </c>
      <c r="CD410" s="112">
        <f t="shared" si="507"/>
        <v>0.25857519788918204</v>
      </c>
      <c r="CE410" s="112">
        <f t="shared" si="508"/>
        <v>0.24179894179894179</v>
      </c>
      <c r="CF410" s="112">
        <f t="shared" si="509"/>
        <v>0.32577475434618292</v>
      </c>
      <c r="CG410" s="112">
        <f t="shared" si="510"/>
        <v>0.41592920353982299</v>
      </c>
      <c r="CH410" s="87">
        <f t="shared" si="511"/>
        <v>330</v>
      </c>
      <c r="CI410" s="31">
        <f t="shared" si="512"/>
        <v>408</v>
      </c>
      <c r="CJ410" s="31">
        <f t="shared" si="513"/>
        <v>0</v>
      </c>
      <c r="CK410" s="31">
        <f t="shared" si="514"/>
        <v>0</v>
      </c>
      <c r="CL410" s="31">
        <f t="shared" si="515"/>
        <v>0</v>
      </c>
      <c r="CM410" s="113">
        <f t="shared" si="516"/>
        <v>0</v>
      </c>
      <c r="CN410" s="31">
        <f t="shared" si="517"/>
        <v>0</v>
      </c>
      <c r="CO410" s="31">
        <f t="shared" si="518"/>
        <v>0</v>
      </c>
      <c r="CP410" s="31">
        <f t="shared" si="519"/>
        <v>0</v>
      </c>
      <c r="CQ410" s="31">
        <f t="shared" si="520"/>
        <v>0</v>
      </c>
      <c r="CU410" s="88">
        <f t="shared" si="504"/>
        <v>0</v>
      </c>
      <c r="DC410" s="88">
        <f t="shared" si="521"/>
        <v>0</v>
      </c>
      <c r="DH410" s="32">
        <v>1</v>
      </c>
      <c r="DI410" s="32">
        <v>7</v>
      </c>
      <c r="DJ410" s="32">
        <v>7</v>
      </c>
      <c r="DK410" s="88">
        <f t="shared" si="522"/>
        <v>138</v>
      </c>
      <c r="DL410" s="32">
        <v>14</v>
      </c>
      <c r="DM410" s="32">
        <v>46</v>
      </c>
      <c r="DN410" s="32">
        <v>76</v>
      </c>
      <c r="DO410" s="32">
        <v>2</v>
      </c>
      <c r="DP410" s="32">
        <v>9</v>
      </c>
      <c r="DQ410" s="32">
        <v>11</v>
      </c>
      <c r="DR410" s="32">
        <v>9</v>
      </c>
      <c r="DS410" s="88">
        <f t="shared" si="523"/>
        <v>194</v>
      </c>
      <c r="DT410" s="32">
        <v>6</v>
      </c>
      <c r="DU410" s="32">
        <v>62</v>
      </c>
      <c r="DV410" s="32">
        <v>122</v>
      </c>
      <c r="DW410" s="32">
        <v>4</v>
      </c>
      <c r="DX410" s="32">
        <v>1</v>
      </c>
      <c r="DY410" s="32">
        <v>1</v>
      </c>
      <c r="DZ410" s="32">
        <v>1</v>
      </c>
      <c r="EA410" s="88">
        <f t="shared" si="524"/>
        <v>13</v>
      </c>
      <c r="EB410" s="32">
        <v>5</v>
      </c>
      <c r="EC410" s="32">
        <v>7</v>
      </c>
      <c r="ED410" s="32">
        <v>1</v>
      </c>
      <c r="EF410" s="32">
        <v>1</v>
      </c>
      <c r="EG410" s="32">
        <v>1</v>
      </c>
      <c r="EH410" s="32">
        <v>4</v>
      </c>
      <c r="EI410" s="88">
        <f t="shared" si="525"/>
        <v>14</v>
      </c>
      <c r="EJ410" s="32">
        <v>1</v>
      </c>
      <c r="EK410" s="32">
        <v>7</v>
      </c>
      <c r="EL410" s="32">
        <v>6</v>
      </c>
      <c r="EM410" s="32">
        <v>0</v>
      </c>
      <c r="EQ410" s="88">
        <f t="shared" si="526"/>
        <v>0</v>
      </c>
      <c r="EV410" s="32">
        <v>2</v>
      </c>
      <c r="EW410" s="32">
        <v>6</v>
      </c>
      <c r="EX410" s="32">
        <v>8</v>
      </c>
      <c r="EY410" s="88">
        <f t="shared" si="527"/>
        <v>150</v>
      </c>
      <c r="EZ410" s="32">
        <v>0</v>
      </c>
      <c r="FA410" s="32">
        <v>74</v>
      </c>
      <c r="FB410" s="32">
        <v>76</v>
      </c>
      <c r="FC410" s="32">
        <v>0</v>
      </c>
      <c r="FG410" s="88">
        <f t="shared" si="528"/>
        <v>0</v>
      </c>
      <c r="FO410" s="88">
        <f t="shared" si="529"/>
        <v>0</v>
      </c>
      <c r="FW410" s="110">
        <f t="shared" si="530"/>
        <v>0</v>
      </c>
      <c r="GB410" s="110">
        <f t="shared" si="531"/>
        <v>2</v>
      </c>
      <c r="GC410" s="110">
        <f t="shared" si="532"/>
        <v>6</v>
      </c>
      <c r="GD410" s="110">
        <f t="shared" si="533"/>
        <v>8</v>
      </c>
      <c r="GE410" s="110">
        <f t="shared" si="534"/>
        <v>150</v>
      </c>
      <c r="GF410" s="110">
        <f t="shared" si="535"/>
        <v>0</v>
      </c>
      <c r="GG410" s="110">
        <f t="shared" si="536"/>
        <v>74</v>
      </c>
      <c r="GH410" s="110">
        <f t="shared" si="537"/>
        <v>76</v>
      </c>
      <c r="GI410" s="110">
        <f t="shared" si="538"/>
        <v>0</v>
      </c>
      <c r="GJ410" s="114">
        <f t="shared" si="502"/>
        <v>0.13279541905257675</v>
      </c>
      <c r="GK410" s="90">
        <f t="shared" si="503"/>
        <v>6.9327731092436978E-2</v>
      </c>
      <c r="GL410" s="92" t="s">
        <v>2161</v>
      </c>
      <c r="GM410" s="92" t="s">
        <v>1522</v>
      </c>
      <c r="GN410" s="2" t="s">
        <v>1452</v>
      </c>
      <c r="GO410" s="92" t="s">
        <v>2004</v>
      </c>
      <c r="GP410" s="92" t="s">
        <v>2317</v>
      </c>
      <c r="GQ410" s="2" t="s">
        <v>1438</v>
      </c>
      <c r="GR410" s="115">
        <v>749</v>
      </c>
      <c r="GS410" s="31">
        <f t="shared" si="539"/>
        <v>11</v>
      </c>
      <c r="GT410" s="31">
        <f t="shared" si="540"/>
        <v>17</v>
      </c>
      <c r="GU410" s="31">
        <f t="shared" si="541"/>
        <v>19</v>
      </c>
      <c r="GV410" s="31">
        <f t="shared" si="542"/>
        <v>345</v>
      </c>
      <c r="GW410" s="31">
        <f t="shared" si="543"/>
        <v>205</v>
      </c>
      <c r="GX410" s="31">
        <f t="shared" si="544"/>
        <v>320</v>
      </c>
    </row>
    <row r="411" spans="1:206" ht="15.75" hidden="1" customHeight="1" x14ac:dyDescent="0.25">
      <c r="A411" s="22" t="s">
        <v>1112</v>
      </c>
      <c r="B411" s="2" t="s">
        <v>394</v>
      </c>
      <c r="C411" s="116" t="s">
        <v>396</v>
      </c>
      <c r="D411" s="35" t="s">
        <v>394</v>
      </c>
      <c r="E411" s="117">
        <v>19</v>
      </c>
      <c r="F411" s="117">
        <v>40</v>
      </c>
      <c r="G411" s="117">
        <v>25</v>
      </c>
      <c r="H411" s="117">
        <v>84</v>
      </c>
      <c r="I411" s="95">
        <v>4</v>
      </c>
      <c r="J411" s="118">
        <v>1</v>
      </c>
      <c r="K411" s="118">
        <v>27</v>
      </c>
      <c r="L411" s="118">
        <v>35</v>
      </c>
      <c r="M411" s="118">
        <v>63</v>
      </c>
      <c r="N411" s="119">
        <v>4</v>
      </c>
      <c r="O411" s="119">
        <v>11</v>
      </c>
      <c r="P411" s="120">
        <v>67</v>
      </c>
      <c r="Q411" s="120">
        <v>86</v>
      </c>
      <c r="R411" s="120">
        <v>70</v>
      </c>
      <c r="S411" s="70">
        <f t="shared" si="485"/>
        <v>1.4925373134328358E-2</v>
      </c>
      <c r="T411" s="70">
        <f t="shared" si="486"/>
        <v>0.31395348837209303</v>
      </c>
      <c r="U411" s="70">
        <f t="shared" si="487"/>
        <v>0.26457399103139012</v>
      </c>
      <c r="V411" s="70">
        <f t="shared" si="488"/>
        <v>0.37179487179487181</v>
      </c>
      <c r="W411" s="70">
        <f t="shared" si="489"/>
        <v>0.44285714285714284</v>
      </c>
      <c r="X411" s="121">
        <v>82</v>
      </c>
      <c r="Y411" s="121">
        <v>67</v>
      </c>
      <c r="Z411" s="121">
        <v>86</v>
      </c>
      <c r="AA411" s="121">
        <v>70</v>
      </c>
      <c r="AB411" s="121">
        <v>22</v>
      </c>
      <c r="AC411" s="121">
        <v>17</v>
      </c>
      <c r="AD411" s="17">
        <v>3</v>
      </c>
      <c r="AE411" s="17">
        <v>4</v>
      </c>
      <c r="AF411" s="100">
        <v>4</v>
      </c>
      <c r="AG411" s="101">
        <v>10</v>
      </c>
      <c r="AH411" s="101">
        <v>21</v>
      </c>
      <c r="AI411" s="101">
        <v>25</v>
      </c>
      <c r="AJ411" s="101">
        <v>0</v>
      </c>
      <c r="AK411" s="101">
        <f t="shared" si="490"/>
        <v>56</v>
      </c>
      <c r="AL411" s="101">
        <f t="shared" si="491"/>
        <v>4</v>
      </c>
      <c r="AM411" s="101">
        <v>4</v>
      </c>
      <c r="AN411" s="102">
        <v>7</v>
      </c>
      <c r="AO411" s="103">
        <v>7</v>
      </c>
      <c r="AP411" s="74">
        <f t="shared" si="492"/>
        <v>0.14925373134328357</v>
      </c>
      <c r="AQ411" s="74">
        <f t="shared" si="493"/>
        <v>0.2441860465116279</v>
      </c>
      <c r="AR411" s="104">
        <f t="shared" si="494"/>
        <v>0.23318385650224216</v>
      </c>
      <c r="AS411" s="104">
        <f t="shared" si="495"/>
        <v>0.26923076923076922</v>
      </c>
      <c r="AT411" s="104">
        <f t="shared" si="496"/>
        <v>0.3</v>
      </c>
      <c r="AU411" s="105">
        <v>83</v>
      </c>
      <c r="AV411" s="105">
        <v>112</v>
      </c>
      <c r="AW411" s="105">
        <v>86</v>
      </c>
      <c r="AX411" s="100">
        <v>4</v>
      </c>
      <c r="AY411" s="106">
        <v>69</v>
      </c>
      <c r="AZ411" s="106">
        <v>14</v>
      </c>
      <c r="BA411" s="106">
        <v>29</v>
      </c>
      <c r="BB411" s="106">
        <v>25</v>
      </c>
      <c r="BC411" s="106">
        <v>1</v>
      </c>
      <c r="BD411" s="107">
        <v>3</v>
      </c>
      <c r="BE411" s="108">
        <v>4</v>
      </c>
      <c r="BF411" s="82">
        <f t="shared" si="497"/>
        <v>0.16279069767441862</v>
      </c>
      <c r="BG411" s="82">
        <f t="shared" si="498"/>
        <v>0.25892857142857145</v>
      </c>
      <c r="BH411" s="83">
        <f t="shared" si="499"/>
        <v>0.23131672597864769</v>
      </c>
      <c r="BI411" s="83">
        <f t="shared" si="500"/>
        <v>0.26153846153846155</v>
      </c>
      <c r="BJ411" s="83">
        <f t="shared" si="501"/>
        <v>0.26506024096385544</v>
      </c>
      <c r="BK411" s="2">
        <v>81</v>
      </c>
      <c r="BL411" s="2">
        <v>90</v>
      </c>
      <c r="BM411" s="2">
        <v>80</v>
      </c>
      <c r="BN411" s="2">
        <v>60</v>
      </c>
      <c r="BO411" s="2">
        <v>24</v>
      </c>
      <c r="BP411" s="2">
        <v>23</v>
      </c>
      <c r="BQ411" s="109">
        <v>2</v>
      </c>
      <c r="BR411" s="109">
        <v>4</v>
      </c>
      <c r="BS411" s="110">
        <v>4</v>
      </c>
      <c r="BT411" s="109">
        <v>7</v>
      </c>
      <c r="BU411" s="109">
        <v>34</v>
      </c>
      <c r="BV411" s="109">
        <v>29</v>
      </c>
      <c r="BW411" s="109">
        <v>0</v>
      </c>
      <c r="BX411" s="84">
        <f t="shared" si="505"/>
        <v>70</v>
      </c>
      <c r="BY411" s="111">
        <v>3</v>
      </c>
      <c r="BZ411" s="109">
        <v>2</v>
      </c>
      <c r="CA411" s="109">
        <v>0</v>
      </c>
      <c r="CB411" s="2">
        <v>8</v>
      </c>
      <c r="CC411" s="112">
        <f t="shared" si="506"/>
        <v>8.6419753086419748E-2</v>
      </c>
      <c r="CD411" s="112">
        <f t="shared" si="507"/>
        <v>0.37777777777777777</v>
      </c>
      <c r="CE411" s="112">
        <f t="shared" si="508"/>
        <v>0.27091633466135456</v>
      </c>
      <c r="CF411" s="112">
        <f t="shared" si="509"/>
        <v>0.35882352941176471</v>
      </c>
      <c r="CG411" s="112">
        <f t="shared" si="510"/>
        <v>0.33750000000000002</v>
      </c>
      <c r="CH411" s="87">
        <f t="shared" si="511"/>
        <v>53</v>
      </c>
      <c r="CI411" s="31">
        <f t="shared" si="512"/>
        <v>67</v>
      </c>
      <c r="CJ411" s="31">
        <f t="shared" si="513"/>
        <v>0</v>
      </c>
      <c r="CK411" s="31">
        <f t="shared" si="514"/>
        <v>0</v>
      </c>
      <c r="CL411" s="31">
        <f t="shared" si="515"/>
        <v>0</v>
      </c>
      <c r="CM411" s="113">
        <f t="shared" si="516"/>
        <v>0</v>
      </c>
      <c r="CN411" s="31">
        <f t="shared" si="517"/>
        <v>0</v>
      </c>
      <c r="CO411" s="31">
        <f t="shared" si="518"/>
        <v>0</v>
      </c>
      <c r="CP411" s="31">
        <f t="shared" si="519"/>
        <v>0</v>
      </c>
      <c r="CQ411" s="31">
        <f t="shared" si="520"/>
        <v>0</v>
      </c>
      <c r="CU411" s="88">
        <f t="shared" si="504"/>
        <v>0</v>
      </c>
      <c r="DC411" s="88">
        <f t="shared" si="521"/>
        <v>0</v>
      </c>
      <c r="DH411" s="32">
        <v>1</v>
      </c>
      <c r="DI411" s="32">
        <v>3</v>
      </c>
      <c r="DJ411" s="32">
        <v>3</v>
      </c>
      <c r="DK411" s="88">
        <f t="shared" si="522"/>
        <v>59</v>
      </c>
      <c r="DL411" s="32">
        <v>7</v>
      </c>
      <c r="DM411" s="32">
        <v>29</v>
      </c>
      <c r="DN411" s="32">
        <v>23</v>
      </c>
      <c r="DO411" s="32">
        <v>0</v>
      </c>
      <c r="DP411" s="32">
        <v>1</v>
      </c>
      <c r="DQ411" s="32">
        <v>1</v>
      </c>
      <c r="DR411" s="32">
        <v>1</v>
      </c>
      <c r="DS411" s="88">
        <f t="shared" si="523"/>
        <v>11</v>
      </c>
      <c r="DT411" s="32">
        <v>0</v>
      </c>
      <c r="DU411" s="32">
        <v>5</v>
      </c>
      <c r="DV411" s="32">
        <v>6</v>
      </c>
      <c r="DW411" s="32">
        <v>0</v>
      </c>
      <c r="EA411" s="88">
        <f t="shared" si="524"/>
        <v>0</v>
      </c>
      <c r="EI411" s="88">
        <f t="shared" si="525"/>
        <v>0</v>
      </c>
      <c r="EQ411" s="88">
        <f t="shared" si="526"/>
        <v>0</v>
      </c>
      <c r="EY411" s="88">
        <f t="shared" si="527"/>
        <v>0</v>
      </c>
      <c r="FG411" s="88">
        <f t="shared" si="528"/>
        <v>0</v>
      </c>
      <c r="FO411" s="88">
        <f t="shared" si="529"/>
        <v>0</v>
      </c>
      <c r="FW411" s="110">
        <f t="shared" si="530"/>
        <v>0</v>
      </c>
      <c r="GB411" s="110">
        <f t="shared" si="531"/>
        <v>0</v>
      </c>
      <c r="GC411" s="110">
        <f t="shared" si="532"/>
        <v>0</v>
      </c>
      <c r="GD411" s="110">
        <f t="shared" si="533"/>
        <v>0</v>
      </c>
      <c r="GE411" s="110">
        <f t="shared" si="534"/>
        <v>0</v>
      </c>
      <c r="GF411" s="110">
        <f t="shared" si="535"/>
        <v>0</v>
      </c>
      <c r="GG411" s="110">
        <f t="shared" si="536"/>
        <v>0</v>
      </c>
      <c r="GH411" s="110">
        <f t="shared" si="537"/>
        <v>0</v>
      </c>
      <c r="GI411" s="110">
        <f t="shared" si="538"/>
        <v>0</v>
      </c>
      <c r="GJ411" s="114">
        <f t="shared" si="502"/>
        <v>-0.23790322580645154</v>
      </c>
      <c r="GK411" s="90">
        <f t="shared" si="503"/>
        <v>1.4492753623188406E-2</v>
      </c>
      <c r="GL411" s="2" t="s">
        <v>1901</v>
      </c>
      <c r="GM411" s="92" t="s">
        <v>2213</v>
      </c>
      <c r="GN411" s="92" t="s">
        <v>2321</v>
      </c>
      <c r="GO411" s="2" t="s">
        <v>2061</v>
      </c>
      <c r="GP411" s="92" t="s">
        <v>2080</v>
      </c>
      <c r="GQ411" s="2" t="s">
        <v>1820</v>
      </c>
      <c r="GR411" s="115">
        <v>98</v>
      </c>
      <c r="GS411" s="31">
        <f t="shared" si="539"/>
        <v>2</v>
      </c>
      <c r="GT411" s="31">
        <f t="shared" si="540"/>
        <v>4</v>
      </c>
      <c r="GU411" s="31">
        <f t="shared" si="541"/>
        <v>4</v>
      </c>
      <c r="GV411" s="31">
        <f t="shared" si="542"/>
        <v>70</v>
      </c>
      <c r="GW411" s="31">
        <f t="shared" si="543"/>
        <v>29</v>
      </c>
      <c r="GX411" s="31">
        <f t="shared" si="544"/>
        <v>63</v>
      </c>
    </row>
    <row r="412" spans="1:206" ht="15.75" hidden="1" customHeight="1" x14ac:dyDescent="0.25">
      <c r="A412" s="22" t="s">
        <v>1112</v>
      </c>
      <c r="B412" s="2" t="s">
        <v>394</v>
      </c>
      <c r="C412" s="116" t="s">
        <v>397</v>
      </c>
      <c r="D412" s="35" t="s">
        <v>394</v>
      </c>
      <c r="E412" s="117">
        <v>19</v>
      </c>
      <c r="F412" s="117">
        <v>89</v>
      </c>
      <c r="G412" s="117">
        <v>81</v>
      </c>
      <c r="H412" s="117">
        <v>189</v>
      </c>
      <c r="I412" s="95">
        <v>15</v>
      </c>
      <c r="J412" s="118">
        <v>50</v>
      </c>
      <c r="K412" s="118">
        <v>80</v>
      </c>
      <c r="L412" s="118">
        <v>58</v>
      </c>
      <c r="M412" s="118">
        <v>188</v>
      </c>
      <c r="N412" s="119">
        <v>8</v>
      </c>
      <c r="O412" s="119">
        <v>19</v>
      </c>
      <c r="P412" s="120">
        <v>131</v>
      </c>
      <c r="Q412" s="120">
        <v>170</v>
      </c>
      <c r="R412" s="120">
        <v>126</v>
      </c>
      <c r="S412" s="70">
        <f t="shared" si="485"/>
        <v>0.38167938931297712</v>
      </c>
      <c r="T412" s="70">
        <f t="shared" si="486"/>
        <v>0.47058823529411764</v>
      </c>
      <c r="U412" s="70">
        <f t="shared" si="487"/>
        <v>0.42154566744730682</v>
      </c>
      <c r="V412" s="70">
        <f t="shared" si="488"/>
        <v>0.4391891891891892</v>
      </c>
      <c r="W412" s="70">
        <f t="shared" si="489"/>
        <v>0.3968253968253968</v>
      </c>
      <c r="X412" s="121">
        <v>161</v>
      </c>
      <c r="Y412" s="121">
        <v>131</v>
      </c>
      <c r="Z412" s="121">
        <v>170</v>
      </c>
      <c r="AA412" s="121">
        <v>126</v>
      </c>
      <c r="AB412" s="121">
        <v>33</v>
      </c>
      <c r="AC412" s="121">
        <v>33</v>
      </c>
      <c r="AD412" s="17">
        <v>10</v>
      </c>
      <c r="AE412" s="17">
        <v>10</v>
      </c>
      <c r="AF412" s="100">
        <v>12</v>
      </c>
      <c r="AG412" s="101">
        <v>27</v>
      </c>
      <c r="AH412" s="101">
        <v>70</v>
      </c>
      <c r="AI412" s="101">
        <v>62</v>
      </c>
      <c r="AJ412" s="101">
        <v>5</v>
      </c>
      <c r="AK412" s="101">
        <f t="shared" si="490"/>
        <v>164</v>
      </c>
      <c r="AL412" s="101">
        <f t="shared" si="491"/>
        <v>8</v>
      </c>
      <c r="AM412" s="101">
        <v>13</v>
      </c>
      <c r="AN412" s="102">
        <v>15</v>
      </c>
      <c r="AO412" s="103">
        <v>15</v>
      </c>
      <c r="AP412" s="74">
        <f t="shared" si="492"/>
        <v>0.20610687022900764</v>
      </c>
      <c r="AQ412" s="74">
        <f t="shared" si="493"/>
        <v>0.41176470588235292</v>
      </c>
      <c r="AR412" s="104">
        <f t="shared" si="494"/>
        <v>0.35362997658079626</v>
      </c>
      <c r="AS412" s="104">
        <f t="shared" si="495"/>
        <v>0.41891891891891891</v>
      </c>
      <c r="AT412" s="104">
        <f t="shared" si="496"/>
        <v>0.42857142857142855</v>
      </c>
      <c r="AU412" s="105">
        <v>148</v>
      </c>
      <c r="AV412" s="105">
        <v>204</v>
      </c>
      <c r="AW412" s="105">
        <v>152</v>
      </c>
      <c r="AX412" s="100">
        <v>13</v>
      </c>
      <c r="AY412" s="106">
        <v>166</v>
      </c>
      <c r="AZ412" s="106">
        <v>34</v>
      </c>
      <c r="BA412" s="106">
        <v>73</v>
      </c>
      <c r="BB412" s="106">
        <v>59</v>
      </c>
      <c r="BC412" s="106">
        <v>0</v>
      </c>
      <c r="BD412" s="107">
        <v>5</v>
      </c>
      <c r="BE412" s="108">
        <v>19</v>
      </c>
      <c r="BF412" s="82">
        <f t="shared" si="497"/>
        <v>0.22368421052631579</v>
      </c>
      <c r="BG412" s="82">
        <f t="shared" si="498"/>
        <v>0.35784313725490197</v>
      </c>
      <c r="BH412" s="83">
        <f t="shared" si="499"/>
        <v>0.31944444444444442</v>
      </c>
      <c r="BI412" s="83">
        <f t="shared" si="500"/>
        <v>0.36079545454545453</v>
      </c>
      <c r="BJ412" s="83">
        <f t="shared" si="501"/>
        <v>0.36486486486486486</v>
      </c>
      <c r="BK412" s="2">
        <v>141</v>
      </c>
      <c r="BL412" s="2">
        <v>236</v>
      </c>
      <c r="BM412" s="2">
        <v>160</v>
      </c>
      <c r="BN412" s="2">
        <v>116</v>
      </c>
      <c r="BO412" s="2">
        <v>36</v>
      </c>
      <c r="BP412" s="2">
        <v>36</v>
      </c>
      <c r="BQ412" s="109">
        <v>11</v>
      </c>
      <c r="BR412" s="109">
        <v>14</v>
      </c>
      <c r="BS412" s="110">
        <v>17</v>
      </c>
      <c r="BT412" s="109">
        <v>33</v>
      </c>
      <c r="BU412" s="109">
        <v>76</v>
      </c>
      <c r="BV412" s="109">
        <v>74</v>
      </c>
      <c r="BW412" s="109">
        <v>2</v>
      </c>
      <c r="BX412" s="84">
        <f t="shared" si="505"/>
        <v>185</v>
      </c>
      <c r="BY412" s="111">
        <v>13</v>
      </c>
      <c r="BZ412" s="109">
        <v>15</v>
      </c>
      <c r="CA412" s="109">
        <v>2</v>
      </c>
      <c r="CB412" s="2">
        <v>19</v>
      </c>
      <c r="CC412" s="112">
        <f t="shared" si="506"/>
        <v>0.23404255319148937</v>
      </c>
      <c r="CD412" s="112">
        <f t="shared" si="507"/>
        <v>0.32203389830508472</v>
      </c>
      <c r="CE412" s="112">
        <f t="shared" si="508"/>
        <v>0.31284916201117319</v>
      </c>
      <c r="CF412" s="112">
        <f t="shared" si="509"/>
        <v>0.34090909090909088</v>
      </c>
      <c r="CG412" s="112">
        <f t="shared" si="510"/>
        <v>0.36875000000000002</v>
      </c>
      <c r="CH412" s="87">
        <f t="shared" si="511"/>
        <v>101</v>
      </c>
      <c r="CI412" s="31">
        <f t="shared" si="512"/>
        <v>103</v>
      </c>
      <c r="CJ412" s="31">
        <f t="shared" si="513"/>
        <v>0</v>
      </c>
      <c r="CK412" s="31">
        <f t="shared" si="514"/>
        <v>0</v>
      </c>
      <c r="CL412" s="31">
        <f t="shared" si="515"/>
        <v>0</v>
      </c>
      <c r="CM412" s="113">
        <f t="shared" si="516"/>
        <v>0</v>
      </c>
      <c r="CN412" s="31">
        <f t="shared" si="517"/>
        <v>0</v>
      </c>
      <c r="CO412" s="31">
        <f t="shared" si="518"/>
        <v>0</v>
      </c>
      <c r="CP412" s="31">
        <f t="shared" si="519"/>
        <v>0</v>
      </c>
      <c r="CQ412" s="31">
        <f t="shared" si="520"/>
        <v>0</v>
      </c>
      <c r="CU412" s="88">
        <f t="shared" si="504"/>
        <v>0</v>
      </c>
      <c r="DC412" s="88">
        <f t="shared" si="521"/>
        <v>0</v>
      </c>
      <c r="DH412" s="32">
        <v>1</v>
      </c>
      <c r="DI412" s="32">
        <v>4</v>
      </c>
      <c r="DJ412" s="32">
        <v>6</v>
      </c>
      <c r="DK412" s="88">
        <f t="shared" si="522"/>
        <v>73</v>
      </c>
      <c r="DL412" s="32">
        <v>11</v>
      </c>
      <c r="DM412" s="32">
        <v>28</v>
      </c>
      <c r="DN412" s="32">
        <v>33</v>
      </c>
      <c r="DO412" s="32">
        <v>1</v>
      </c>
      <c r="DP412" s="32">
        <v>9</v>
      </c>
      <c r="DQ412" s="32">
        <v>9</v>
      </c>
      <c r="DR412" s="32">
        <v>11</v>
      </c>
      <c r="DS412" s="88">
        <f t="shared" si="523"/>
        <v>105</v>
      </c>
      <c r="DT412" s="32">
        <v>20</v>
      </c>
      <c r="DU412" s="32">
        <v>44</v>
      </c>
      <c r="DV412" s="32">
        <v>40</v>
      </c>
      <c r="DW412" s="32">
        <v>1</v>
      </c>
      <c r="DX412" s="32">
        <v>1</v>
      </c>
      <c r="DY412" s="32">
        <v>1</v>
      </c>
      <c r="EA412" s="88">
        <f t="shared" si="524"/>
        <v>7</v>
      </c>
      <c r="EB412" s="32">
        <v>2</v>
      </c>
      <c r="EC412" s="32">
        <v>4</v>
      </c>
      <c r="ED412" s="32">
        <v>1</v>
      </c>
      <c r="EI412" s="88">
        <f t="shared" si="525"/>
        <v>0</v>
      </c>
      <c r="EQ412" s="88">
        <f t="shared" si="526"/>
        <v>0</v>
      </c>
      <c r="EY412" s="88">
        <f t="shared" si="527"/>
        <v>0</v>
      </c>
      <c r="FG412" s="88">
        <f t="shared" si="528"/>
        <v>0</v>
      </c>
      <c r="FO412" s="88">
        <f t="shared" si="529"/>
        <v>0</v>
      </c>
      <c r="FW412" s="110">
        <f t="shared" si="530"/>
        <v>0</v>
      </c>
      <c r="GB412" s="110">
        <f t="shared" si="531"/>
        <v>0</v>
      </c>
      <c r="GC412" s="110">
        <f t="shared" si="532"/>
        <v>0</v>
      </c>
      <c r="GD412" s="110">
        <f t="shared" si="533"/>
        <v>0</v>
      </c>
      <c r="GE412" s="110">
        <f t="shared" si="534"/>
        <v>0</v>
      </c>
      <c r="GF412" s="110">
        <f t="shared" si="535"/>
        <v>0</v>
      </c>
      <c r="GG412" s="110">
        <f t="shared" si="536"/>
        <v>0</v>
      </c>
      <c r="GH412" s="110">
        <f t="shared" si="537"/>
        <v>0</v>
      </c>
      <c r="GI412" s="110">
        <f t="shared" si="538"/>
        <v>0</v>
      </c>
      <c r="GJ412" s="114">
        <f t="shared" si="502"/>
        <v>-7.0749999999999896E-2</v>
      </c>
      <c r="GK412" s="90">
        <f t="shared" si="503"/>
        <v>0.1144578313253012</v>
      </c>
      <c r="GL412" s="92" t="s">
        <v>1806</v>
      </c>
      <c r="GM412" s="2" t="s">
        <v>1557</v>
      </c>
      <c r="GN412" s="2" t="s">
        <v>1835</v>
      </c>
      <c r="GO412" s="2" t="s">
        <v>2263</v>
      </c>
      <c r="GP412" s="2" t="s">
        <v>1932</v>
      </c>
      <c r="GQ412" s="2" t="s">
        <v>1666</v>
      </c>
      <c r="GR412" s="115">
        <v>215</v>
      </c>
      <c r="GS412" s="31">
        <f t="shared" si="539"/>
        <v>11</v>
      </c>
      <c r="GT412" s="31">
        <f t="shared" si="540"/>
        <v>17</v>
      </c>
      <c r="GU412" s="31">
        <f t="shared" si="541"/>
        <v>14</v>
      </c>
      <c r="GV412" s="31">
        <f t="shared" si="542"/>
        <v>185</v>
      </c>
      <c r="GW412" s="31">
        <f t="shared" si="543"/>
        <v>76</v>
      </c>
      <c r="GX412" s="31">
        <f t="shared" si="544"/>
        <v>152</v>
      </c>
    </row>
    <row r="413" spans="1:206" ht="15.75" hidden="1" customHeight="1" x14ac:dyDescent="0.25">
      <c r="A413" s="22" t="s">
        <v>1112</v>
      </c>
      <c r="B413" s="2" t="s">
        <v>394</v>
      </c>
      <c r="C413" s="116" t="s">
        <v>1011</v>
      </c>
      <c r="D413" s="35" t="s">
        <v>394</v>
      </c>
      <c r="E413" s="117">
        <v>55</v>
      </c>
      <c r="F413" s="117">
        <v>206</v>
      </c>
      <c r="G413" s="117">
        <v>286</v>
      </c>
      <c r="H413" s="117">
        <v>547</v>
      </c>
      <c r="I413" s="95">
        <v>34</v>
      </c>
      <c r="J413" s="118">
        <v>75</v>
      </c>
      <c r="K413" s="118">
        <v>199</v>
      </c>
      <c r="L413" s="118">
        <v>314</v>
      </c>
      <c r="M413" s="118">
        <v>588</v>
      </c>
      <c r="N413" s="119">
        <v>71</v>
      </c>
      <c r="O413" s="119">
        <v>18</v>
      </c>
      <c r="P413" s="120">
        <v>471</v>
      </c>
      <c r="Q413" s="120">
        <v>597</v>
      </c>
      <c r="R413" s="120">
        <v>440</v>
      </c>
      <c r="S413" s="70">
        <f t="shared" si="485"/>
        <v>0.15923566878980891</v>
      </c>
      <c r="T413" s="70">
        <f t="shared" si="486"/>
        <v>0.33333333333333331</v>
      </c>
      <c r="U413" s="70">
        <f t="shared" si="487"/>
        <v>0.34283819628647216</v>
      </c>
      <c r="V413" s="70">
        <f t="shared" si="488"/>
        <v>0.42622950819672129</v>
      </c>
      <c r="W413" s="70">
        <f t="shared" si="489"/>
        <v>0.55227272727272725</v>
      </c>
      <c r="X413" s="121">
        <v>580</v>
      </c>
      <c r="Y413" s="121">
        <v>471</v>
      </c>
      <c r="Z413" s="121">
        <v>597</v>
      </c>
      <c r="AA413" s="121">
        <v>440</v>
      </c>
      <c r="AB413" s="121">
        <v>116</v>
      </c>
      <c r="AC413" s="121">
        <v>132</v>
      </c>
      <c r="AD413" s="17">
        <v>17</v>
      </c>
      <c r="AE413" s="17">
        <v>29</v>
      </c>
      <c r="AF413" s="100">
        <v>36</v>
      </c>
      <c r="AG413" s="101">
        <v>63</v>
      </c>
      <c r="AH413" s="101">
        <v>258</v>
      </c>
      <c r="AI413" s="101">
        <v>349</v>
      </c>
      <c r="AJ413" s="101">
        <v>10</v>
      </c>
      <c r="AK413" s="101">
        <f t="shared" si="490"/>
        <v>680</v>
      </c>
      <c r="AL413" s="101">
        <f t="shared" si="491"/>
        <v>58</v>
      </c>
      <c r="AM413" s="101">
        <v>68</v>
      </c>
      <c r="AN413" s="102">
        <v>17</v>
      </c>
      <c r="AO413" s="103">
        <v>43</v>
      </c>
      <c r="AP413" s="74">
        <f t="shared" si="492"/>
        <v>0.13375796178343949</v>
      </c>
      <c r="AQ413" s="74">
        <f t="shared" si="493"/>
        <v>0.43216080402010049</v>
      </c>
      <c r="AR413" s="104">
        <f t="shared" si="494"/>
        <v>0.40583554376657827</v>
      </c>
      <c r="AS413" s="104">
        <f t="shared" si="495"/>
        <v>0.52941176470588236</v>
      </c>
      <c r="AT413" s="104">
        <f t="shared" si="496"/>
        <v>0.66136363636363638</v>
      </c>
      <c r="AU413" s="105">
        <v>504</v>
      </c>
      <c r="AV413" s="105">
        <v>668</v>
      </c>
      <c r="AW413" s="105">
        <v>533</v>
      </c>
      <c r="AX413" s="100">
        <v>41</v>
      </c>
      <c r="AY413" s="106">
        <v>715</v>
      </c>
      <c r="AZ413" s="106">
        <v>66</v>
      </c>
      <c r="BA413" s="106">
        <v>232</v>
      </c>
      <c r="BB413" s="106">
        <v>398</v>
      </c>
      <c r="BC413" s="106">
        <v>19</v>
      </c>
      <c r="BD413" s="107">
        <v>85</v>
      </c>
      <c r="BE413" s="108">
        <v>15</v>
      </c>
      <c r="BF413" s="82">
        <f t="shared" si="497"/>
        <v>0.12382739212007504</v>
      </c>
      <c r="BG413" s="82">
        <f t="shared" si="498"/>
        <v>0.3473053892215569</v>
      </c>
      <c r="BH413" s="83">
        <f t="shared" si="499"/>
        <v>0.35835777126099705</v>
      </c>
      <c r="BI413" s="83">
        <f t="shared" si="500"/>
        <v>0.46501706484641636</v>
      </c>
      <c r="BJ413" s="83">
        <f t="shared" si="501"/>
        <v>0.62103174603174605</v>
      </c>
      <c r="BK413" s="2">
        <v>545</v>
      </c>
      <c r="BL413" s="2">
        <v>662</v>
      </c>
      <c r="BM413" s="2">
        <v>523</v>
      </c>
      <c r="BN413" s="2">
        <v>370</v>
      </c>
      <c r="BO413" s="2">
        <v>155</v>
      </c>
      <c r="BP413" s="2">
        <v>138</v>
      </c>
      <c r="BQ413" s="109">
        <v>17</v>
      </c>
      <c r="BR413" s="109">
        <v>49</v>
      </c>
      <c r="BS413" s="110">
        <v>45</v>
      </c>
      <c r="BT413" s="109">
        <v>75</v>
      </c>
      <c r="BU413" s="109">
        <v>274</v>
      </c>
      <c r="BV413" s="109">
        <v>425</v>
      </c>
      <c r="BW413" s="109">
        <v>26</v>
      </c>
      <c r="BX413" s="84">
        <f t="shared" si="505"/>
        <v>800</v>
      </c>
      <c r="BY413" s="111">
        <v>14</v>
      </c>
      <c r="BZ413" s="109">
        <v>88</v>
      </c>
      <c r="CA413" s="109">
        <v>26</v>
      </c>
      <c r="CB413" s="2">
        <v>19</v>
      </c>
      <c r="CC413" s="112">
        <f t="shared" si="506"/>
        <v>0.13761467889908258</v>
      </c>
      <c r="CD413" s="112">
        <f t="shared" si="507"/>
        <v>0.41389728096676737</v>
      </c>
      <c r="CE413" s="112">
        <f t="shared" si="508"/>
        <v>0.39653179190751447</v>
      </c>
      <c r="CF413" s="112">
        <f t="shared" si="509"/>
        <v>0.51561181434599157</v>
      </c>
      <c r="CG413" s="112">
        <f t="shared" si="510"/>
        <v>0.6443594646271511</v>
      </c>
      <c r="CH413" s="87">
        <f t="shared" si="511"/>
        <v>186</v>
      </c>
      <c r="CI413" s="31">
        <f t="shared" si="512"/>
        <v>234</v>
      </c>
      <c r="CJ413" s="31">
        <f t="shared" si="513"/>
        <v>1</v>
      </c>
      <c r="CK413" s="31">
        <f t="shared" si="514"/>
        <v>2</v>
      </c>
      <c r="CL413" s="31">
        <f t="shared" si="515"/>
        <v>2</v>
      </c>
      <c r="CM413" s="113">
        <f t="shared" si="516"/>
        <v>14</v>
      </c>
      <c r="CN413" s="31">
        <f t="shared" si="517"/>
        <v>1</v>
      </c>
      <c r="CO413" s="31">
        <f t="shared" si="518"/>
        <v>6</v>
      </c>
      <c r="CP413" s="31">
        <f t="shared" si="519"/>
        <v>6</v>
      </c>
      <c r="CQ413" s="31">
        <f t="shared" si="520"/>
        <v>1</v>
      </c>
      <c r="CU413" s="88">
        <f t="shared" si="504"/>
        <v>0</v>
      </c>
      <c r="CZ413" s="32">
        <v>1</v>
      </c>
      <c r="DA413" s="32">
        <v>2</v>
      </c>
      <c r="DB413" s="32">
        <v>2</v>
      </c>
      <c r="DC413" s="88">
        <f t="shared" si="521"/>
        <v>14</v>
      </c>
      <c r="DD413" s="32">
        <v>1</v>
      </c>
      <c r="DE413" s="32">
        <v>6</v>
      </c>
      <c r="DF413" s="32">
        <v>6</v>
      </c>
      <c r="DG413" s="32">
        <v>1</v>
      </c>
      <c r="DH413" s="32">
        <v>3</v>
      </c>
      <c r="DI413" s="32">
        <v>22</v>
      </c>
      <c r="DJ413" s="32">
        <v>22</v>
      </c>
      <c r="DK413" s="88">
        <f t="shared" si="522"/>
        <v>376</v>
      </c>
      <c r="DL413" s="32">
        <v>64</v>
      </c>
      <c r="DM413" s="32">
        <v>140</v>
      </c>
      <c r="DN413" s="32">
        <v>166</v>
      </c>
      <c r="DO413" s="32">
        <v>6</v>
      </c>
      <c r="DP413" s="32">
        <v>11</v>
      </c>
      <c r="DQ413" s="32">
        <v>22</v>
      </c>
      <c r="DR413" s="32">
        <v>17</v>
      </c>
      <c r="DS413" s="88">
        <f t="shared" si="523"/>
        <v>369</v>
      </c>
      <c r="DT413" s="32">
        <v>7</v>
      </c>
      <c r="DU413" s="32">
        <v>104</v>
      </c>
      <c r="DV413" s="32">
        <v>240</v>
      </c>
      <c r="DW413" s="32">
        <v>18</v>
      </c>
      <c r="DX413" s="32">
        <v>1</v>
      </c>
      <c r="DY413" s="32">
        <v>1</v>
      </c>
      <c r="DZ413" s="32">
        <v>1</v>
      </c>
      <c r="EA413" s="88">
        <f t="shared" si="524"/>
        <v>14</v>
      </c>
      <c r="EC413" s="32">
        <v>2</v>
      </c>
      <c r="ED413" s="32">
        <v>11</v>
      </c>
      <c r="EE413" s="32">
        <v>1</v>
      </c>
      <c r="EI413" s="88">
        <f t="shared" si="525"/>
        <v>0</v>
      </c>
      <c r="EQ413" s="88">
        <f t="shared" si="526"/>
        <v>0</v>
      </c>
      <c r="EV413" s="32">
        <v>1</v>
      </c>
      <c r="EW413" s="32">
        <v>2</v>
      </c>
      <c r="EX413" s="32">
        <v>3</v>
      </c>
      <c r="EY413" s="88">
        <f t="shared" si="527"/>
        <v>27</v>
      </c>
      <c r="EZ413" s="32">
        <v>3</v>
      </c>
      <c r="FA413" s="32">
        <v>22</v>
      </c>
      <c r="FB413" s="32">
        <v>2</v>
      </c>
      <c r="FC413" s="32">
        <v>0</v>
      </c>
      <c r="FG413" s="88">
        <f t="shared" si="528"/>
        <v>0</v>
      </c>
      <c r="FO413" s="88">
        <f t="shared" si="529"/>
        <v>0</v>
      </c>
      <c r="FW413" s="110">
        <f t="shared" si="530"/>
        <v>0</v>
      </c>
      <c r="GB413" s="110">
        <f t="shared" si="531"/>
        <v>1</v>
      </c>
      <c r="GC413" s="110">
        <f t="shared" si="532"/>
        <v>2</v>
      </c>
      <c r="GD413" s="110">
        <f t="shared" si="533"/>
        <v>3</v>
      </c>
      <c r="GE413" s="110">
        <f t="shared" si="534"/>
        <v>27</v>
      </c>
      <c r="GF413" s="110">
        <f t="shared" si="535"/>
        <v>3</v>
      </c>
      <c r="GG413" s="110">
        <f t="shared" si="536"/>
        <v>22</v>
      </c>
      <c r="GH413" s="110">
        <f t="shared" si="537"/>
        <v>2</v>
      </c>
      <c r="GI413" s="110">
        <f t="shared" si="538"/>
        <v>0</v>
      </c>
      <c r="GJ413" s="114">
        <f t="shared" si="502"/>
        <v>0.16674141743187859</v>
      </c>
      <c r="GK413" s="90">
        <f t="shared" si="503"/>
        <v>0.11888111888111888</v>
      </c>
      <c r="GL413" s="2" t="s">
        <v>1917</v>
      </c>
      <c r="GM413" s="2" t="s">
        <v>1990</v>
      </c>
      <c r="GN413" s="2" t="s">
        <v>2256</v>
      </c>
      <c r="GO413" s="2" t="s">
        <v>1762</v>
      </c>
      <c r="GP413" s="92" t="s">
        <v>1950</v>
      </c>
      <c r="GQ413" s="2" t="s">
        <v>2141</v>
      </c>
      <c r="GR413" s="115">
        <v>664</v>
      </c>
      <c r="GS413" s="31">
        <f t="shared" si="539"/>
        <v>15</v>
      </c>
      <c r="GT413" s="31">
        <f t="shared" si="540"/>
        <v>40</v>
      </c>
      <c r="GU413" s="31">
        <f t="shared" si="541"/>
        <v>45</v>
      </c>
      <c r="GV413" s="31">
        <f t="shared" si="542"/>
        <v>759</v>
      </c>
      <c r="GW413" s="31">
        <f t="shared" si="543"/>
        <v>442</v>
      </c>
      <c r="GX413" s="31">
        <f t="shared" si="544"/>
        <v>688</v>
      </c>
    </row>
    <row r="414" spans="1:206" ht="15.75" hidden="1" customHeight="1" x14ac:dyDescent="0.25">
      <c r="A414" s="22" t="s">
        <v>1112</v>
      </c>
      <c r="B414" s="2" t="s">
        <v>394</v>
      </c>
      <c r="C414" s="116" t="s">
        <v>398</v>
      </c>
      <c r="D414" s="35" t="s">
        <v>394</v>
      </c>
      <c r="E414" s="117">
        <v>13</v>
      </c>
      <c r="F414" s="117">
        <v>61</v>
      </c>
      <c r="G414" s="117">
        <v>80</v>
      </c>
      <c r="H414" s="117">
        <v>154</v>
      </c>
      <c r="I414" s="95">
        <v>9</v>
      </c>
      <c r="J414" s="118">
        <v>12</v>
      </c>
      <c r="K414" s="118">
        <v>41</v>
      </c>
      <c r="L414" s="118">
        <v>57</v>
      </c>
      <c r="M414" s="118">
        <v>110</v>
      </c>
      <c r="N414" s="119">
        <v>6</v>
      </c>
      <c r="O414" s="119">
        <v>9</v>
      </c>
      <c r="P414" s="120">
        <v>206</v>
      </c>
      <c r="Q414" s="120">
        <v>293</v>
      </c>
      <c r="R414" s="120">
        <v>204</v>
      </c>
      <c r="S414" s="70">
        <f t="shared" si="485"/>
        <v>5.8252427184466021E-2</v>
      </c>
      <c r="T414" s="70">
        <f t="shared" si="486"/>
        <v>0.13993174061433447</v>
      </c>
      <c r="U414" s="70">
        <f t="shared" si="487"/>
        <v>0.14793741109530584</v>
      </c>
      <c r="V414" s="70">
        <f t="shared" si="488"/>
        <v>0.18511066398390341</v>
      </c>
      <c r="W414" s="70">
        <f t="shared" si="489"/>
        <v>0.25</v>
      </c>
      <c r="X414" s="121">
        <v>285</v>
      </c>
      <c r="Y414" s="121">
        <v>206</v>
      </c>
      <c r="Z414" s="121">
        <v>293</v>
      </c>
      <c r="AA414" s="121">
        <v>204</v>
      </c>
      <c r="AB414" s="121">
        <v>72</v>
      </c>
      <c r="AC414" s="121">
        <v>70</v>
      </c>
      <c r="AD414" s="17">
        <v>4</v>
      </c>
      <c r="AE414" s="17">
        <v>9</v>
      </c>
      <c r="AF414" s="100">
        <v>9</v>
      </c>
      <c r="AG414" s="101">
        <v>20</v>
      </c>
      <c r="AH414" s="101">
        <v>42</v>
      </c>
      <c r="AI414" s="101">
        <v>54</v>
      </c>
      <c r="AJ414" s="101">
        <v>2</v>
      </c>
      <c r="AK414" s="101">
        <f t="shared" si="490"/>
        <v>118</v>
      </c>
      <c r="AL414" s="101">
        <f t="shared" si="491"/>
        <v>7</v>
      </c>
      <c r="AM414" s="101">
        <v>9</v>
      </c>
      <c r="AN414" s="102">
        <v>4</v>
      </c>
      <c r="AO414" s="103">
        <v>21</v>
      </c>
      <c r="AP414" s="74">
        <f t="shared" si="492"/>
        <v>9.7087378640776698E-2</v>
      </c>
      <c r="AQ414" s="74">
        <f t="shared" si="493"/>
        <v>0.14334470989761092</v>
      </c>
      <c r="AR414" s="104">
        <f t="shared" si="494"/>
        <v>0.155049786628734</v>
      </c>
      <c r="AS414" s="104">
        <f t="shared" si="495"/>
        <v>0.17907444668008049</v>
      </c>
      <c r="AT414" s="104">
        <f t="shared" si="496"/>
        <v>0.23039215686274508</v>
      </c>
      <c r="AU414" s="105">
        <v>243</v>
      </c>
      <c r="AV414" s="105">
        <v>330</v>
      </c>
      <c r="AW414" s="105">
        <v>233</v>
      </c>
      <c r="AX414" s="100">
        <v>10</v>
      </c>
      <c r="AY414" s="106">
        <v>127</v>
      </c>
      <c r="AZ414" s="106">
        <v>20</v>
      </c>
      <c r="BA414" s="106">
        <v>48</v>
      </c>
      <c r="BB414" s="106">
        <v>57</v>
      </c>
      <c r="BC414" s="106">
        <v>2</v>
      </c>
      <c r="BD414" s="107">
        <v>12</v>
      </c>
      <c r="BE414" s="108">
        <v>8</v>
      </c>
      <c r="BF414" s="82">
        <f t="shared" si="497"/>
        <v>8.5836909871244635E-2</v>
      </c>
      <c r="BG414" s="82">
        <f t="shared" si="498"/>
        <v>0.14545454545454545</v>
      </c>
      <c r="BH414" s="83">
        <f t="shared" si="499"/>
        <v>0.14019851116625309</v>
      </c>
      <c r="BI414" s="83">
        <f t="shared" si="500"/>
        <v>0.16230366492146597</v>
      </c>
      <c r="BJ414" s="83">
        <f t="shared" si="501"/>
        <v>0.18518518518518517</v>
      </c>
      <c r="BK414" s="2">
        <v>216</v>
      </c>
      <c r="BL414" s="2">
        <v>275</v>
      </c>
      <c r="BM414" s="2">
        <v>225</v>
      </c>
      <c r="BN414" s="2">
        <v>156</v>
      </c>
      <c r="BO414" s="2">
        <v>60</v>
      </c>
      <c r="BP414" s="2">
        <v>65</v>
      </c>
      <c r="BQ414" s="109">
        <v>6</v>
      </c>
      <c r="BR414" s="109">
        <v>12</v>
      </c>
      <c r="BS414" s="110">
        <v>12</v>
      </c>
      <c r="BT414" s="109">
        <v>20</v>
      </c>
      <c r="BU414" s="109">
        <v>55</v>
      </c>
      <c r="BV414" s="109">
        <v>80</v>
      </c>
      <c r="BW414" s="109">
        <v>2</v>
      </c>
      <c r="BX414" s="84">
        <f t="shared" si="505"/>
        <v>157</v>
      </c>
      <c r="BY414" s="111">
        <v>5</v>
      </c>
      <c r="BZ414" s="109">
        <v>23</v>
      </c>
      <c r="CA414" s="109">
        <v>2</v>
      </c>
      <c r="CB414" s="2">
        <v>17</v>
      </c>
      <c r="CC414" s="112">
        <f t="shared" si="506"/>
        <v>9.2592592592592587E-2</v>
      </c>
      <c r="CD414" s="112">
        <f t="shared" si="507"/>
        <v>0.2</v>
      </c>
      <c r="CE414" s="112">
        <f t="shared" si="508"/>
        <v>0.18435754189944134</v>
      </c>
      <c r="CF414" s="112">
        <f t="shared" si="509"/>
        <v>0.224</v>
      </c>
      <c r="CG414" s="112">
        <f t="shared" si="510"/>
        <v>0.25333333333333335</v>
      </c>
      <c r="CH414" s="87">
        <f t="shared" si="511"/>
        <v>168</v>
      </c>
      <c r="CI414" s="31">
        <f t="shared" si="512"/>
        <v>188</v>
      </c>
      <c r="CJ414" s="31">
        <f t="shared" si="513"/>
        <v>0</v>
      </c>
      <c r="CK414" s="31">
        <f t="shared" si="514"/>
        <v>0</v>
      </c>
      <c r="CL414" s="31">
        <f t="shared" si="515"/>
        <v>0</v>
      </c>
      <c r="CM414" s="113">
        <f t="shared" si="516"/>
        <v>0</v>
      </c>
      <c r="CN414" s="31">
        <f t="shared" si="517"/>
        <v>0</v>
      </c>
      <c r="CO414" s="31">
        <f t="shared" si="518"/>
        <v>0</v>
      </c>
      <c r="CP414" s="31">
        <f t="shared" si="519"/>
        <v>0</v>
      </c>
      <c r="CQ414" s="31">
        <f t="shared" si="520"/>
        <v>0</v>
      </c>
      <c r="CU414" s="88">
        <f t="shared" si="504"/>
        <v>0</v>
      </c>
      <c r="DC414" s="88">
        <f t="shared" si="521"/>
        <v>0</v>
      </c>
      <c r="DH414" s="32">
        <v>1</v>
      </c>
      <c r="DI414" s="32">
        <v>6</v>
      </c>
      <c r="DJ414" s="32">
        <v>6</v>
      </c>
      <c r="DK414" s="88">
        <f t="shared" si="522"/>
        <v>87</v>
      </c>
      <c r="DL414" s="32">
        <v>14</v>
      </c>
      <c r="DM414" s="32">
        <v>34</v>
      </c>
      <c r="DN414" s="32">
        <v>39</v>
      </c>
      <c r="DO414" s="32">
        <v>0</v>
      </c>
      <c r="DP414" s="32">
        <v>4</v>
      </c>
      <c r="DQ414" s="32">
        <v>4</v>
      </c>
      <c r="DR414" s="32">
        <v>4</v>
      </c>
      <c r="DS414" s="88">
        <f t="shared" si="523"/>
        <v>42</v>
      </c>
      <c r="DT414" s="32">
        <v>6</v>
      </c>
      <c r="DU414" s="32">
        <v>12</v>
      </c>
      <c r="DV414" s="32">
        <v>23</v>
      </c>
      <c r="DW414" s="32">
        <v>1</v>
      </c>
      <c r="EA414" s="88">
        <f t="shared" si="524"/>
        <v>0</v>
      </c>
      <c r="EI414" s="88">
        <f t="shared" si="525"/>
        <v>0</v>
      </c>
      <c r="EQ414" s="88">
        <f t="shared" si="526"/>
        <v>0</v>
      </c>
      <c r="EV414" s="32">
        <v>1</v>
      </c>
      <c r="EW414" s="32">
        <v>2</v>
      </c>
      <c r="EX414" s="32">
        <v>2</v>
      </c>
      <c r="EY414" s="88">
        <f t="shared" si="527"/>
        <v>28</v>
      </c>
      <c r="EZ414" s="32">
        <v>0</v>
      </c>
      <c r="FA414" s="32">
        <v>9</v>
      </c>
      <c r="FB414" s="32">
        <v>18</v>
      </c>
      <c r="FC414" s="32">
        <v>1</v>
      </c>
      <c r="FG414" s="88">
        <f t="shared" si="528"/>
        <v>0</v>
      </c>
      <c r="FO414" s="88">
        <f t="shared" si="529"/>
        <v>0</v>
      </c>
      <c r="FW414" s="110">
        <f t="shared" si="530"/>
        <v>0</v>
      </c>
      <c r="GB414" s="110">
        <f t="shared" si="531"/>
        <v>1</v>
      </c>
      <c r="GC414" s="110">
        <f t="shared" si="532"/>
        <v>2</v>
      </c>
      <c r="GD414" s="110">
        <f t="shared" si="533"/>
        <v>2</v>
      </c>
      <c r="GE414" s="110">
        <f t="shared" si="534"/>
        <v>28</v>
      </c>
      <c r="GF414" s="110">
        <f t="shared" si="535"/>
        <v>0</v>
      </c>
      <c r="GG414" s="110">
        <f t="shared" si="536"/>
        <v>9</v>
      </c>
      <c r="GH414" s="110">
        <f t="shared" si="537"/>
        <v>18</v>
      </c>
      <c r="GI414" s="110">
        <f t="shared" si="538"/>
        <v>1</v>
      </c>
      <c r="GJ414" s="114">
        <f t="shared" si="502"/>
        <v>1.3333333333333419E-2</v>
      </c>
      <c r="GK414" s="90">
        <f t="shared" si="503"/>
        <v>0.23622047244094488</v>
      </c>
      <c r="GL414" s="92" t="s">
        <v>1931</v>
      </c>
      <c r="GM414" s="2" t="s">
        <v>1932</v>
      </c>
      <c r="GN414" s="2" t="s">
        <v>1933</v>
      </c>
      <c r="GO414" s="92" t="s">
        <v>1934</v>
      </c>
      <c r="GP414" s="92" t="s">
        <v>1602</v>
      </c>
      <c r="GQ414" s="2" t="s">
        <v>1935</v>
      </c>
      <c r="GR414" s="115">
        <v>282</v>
      </c>
      <c r="GS414" s="31">
        <f t="shared" si="539"/>
        <v>5</v>
      </c>
      <c r="GT414" s="31">
        <f t="shared" si="540"/>
        <v>10</v>
      </c>
      <c r="GU414" s="31">
        <f t="shared" si="541"/>
        <v>10</v>
      </c>
      <c r="GV414" s="31">
        <f t="shared" si="542"/>
        <v>129</v>
      </c>
      <c r="GW414" s="31">
        <f t="shared" si="543"/>
        <v>63</v>
      </c>
      <c r="GX414" s="31">
        <f t="shared" si="544"/>
        <v>109</v>
      </c>
    </row>
    <row r="415" spans="1:206" ht="15.75" hidden="1" customHeight="1" x14ac:dyDescent="0.25">
      <c r="A415" s="22" t="s">
        <v>1112</v>
      </c>
      <c r="B415" s="2" t="s">
        <v>394</v>
      </c>
      <c r="C415" s="116" t="s">
        <v>399</v>
      </c>
      <c r="D415" s="35" t="s">
        <v>394</v>
      </c>
      <c r="E415" s="117">
        <v>15</v>
      </c>
      <c r="F415" s="117">
        <v>54</v>
      </c>
      <c r="G415" s="117">
        <v>56</v>
      </c>
      <c r="H415" s="117">
        <v>125</v>
      </c>
      <c r="I415" s="95">
        <v>8</v>
      </c>
      <c r="J415" s="118">
        <v>15</v>
      </c>
      <c r="K415" s="118">
        <v>65</v>
      </c>
      <c r="L415" s="118">
        <v>65</v>
      </c>
      <c r="M415" s="118">
        <v>145</v>
      </c>
      <c r="N415" s="119">
        <v>9</v>
      </c>
      <c r="O415" s="119">
        <v>6</v>
      </c>
      <c r="P415" s="120">
        <v>98</v>
      </c>
      <c r="Q415" s="120">
        <v>91</v>
      </c>
      <c r="R415" s="120">
        <v>85</v>
      </c>
      <c r="S415" s="70">
        <f t="shared" si="485"/>
        <v>0.15306122448979592</v>
      </c>
      <c r="T415" s="70">
        <f t="shared" si="486"/>
        <v>0.7142857142857143</v>
      </c>
      <c r="U415" s="70">
        <f t="shared" si="487"/>
        <v>0.49635036496350365</v>
      </c>
      <c r="V415" s="70">
        <f t="shared" si="488"/>
        <v>0.6875</v>
      </c>
      <c r="W415" s="70">
        <f t="shared" si="489"/>
        <v>0.6588235294117647</v>
      </c>
      <c r="X415" s="121">
        <v>104</v>
      </c>
      <c r="Y415" s="121">
        <v>98</v>
      </c>
      <c r="Z415" s="121">
        <v>91</v>
      </c>
      <c r="AA415" s="121">
        <v>85</v>
      </c>
      <c r="AB415" s="121">
        <v>35</v>
      </c>
      <c r="AC415" s="121">
        <v>23</v>
      </c>
      <c r="AD415" s="17">
        <v>4</v>
      </c>
      <c r="AE415" s="17">
        <v>9</v>
      </c>
      <c r="AF415" s="100">
        <v>8</v>
      </c>
      <c r="AG415" s="101">
        <v>18</v>
      </c>
      <c r="AH415" s="101">
        <v>40</v>
      </c>
      <c r="AI415" s="101">
        <v>66</v>
      </c>
      <c r="AJ415" s="101">
        <v>1</v>
      </c>
      <c r="AK415" s="101">
        <f t="shared" si="490"/>
        <v>125</v>
      </c>
      <c r="AL415" s="101">
        <f t="shared" si="491"/>
        <v>18</v>
      </c>
      <c r="AM415" s="101">
        <v>19</v>
      </c>
      <c r="AN415" s="102">
        <v>5</v>
      </c>
      <c r="AO415" s="103">
        <v>14</v>
      </c>
      <c r="AP415" s="74">
        <f t="shared" si="492"/>
        <v>0.18367346938775511</v>
      </c>
      <c r="AQ415" s="74">
        <f t="shared" si="493"/>
        <v>0.43956043956043955</v>
      </c>
      <c r="AR415" s="104">
        <f t="shared" si="494"/>
        <v>0.38686131386861317</v>
      </c>
      <c r="AS415" s="104">
        <f t="shared" si="495"/>
        <v>0.5</v>
      </c>
      <c r="AT415" s="104">
        <f t="shared" si="496"/>
        <v>0.56470588235294117</v>
      </c>
      <c r="AU415" s="105">
        <v>111</v>
      </c>
      <c r="AV415" s="105">
        <v>155</v>
      </c>
      <c r="AW415" s="105">
        <v>120</v>
      </c>
      <c r="AX415" s="100">
        <v>9</v>
      </c>
      <c r="AY415" s="106">
        <v>130</v>
      </c>
      <c r="AZ415" s="106">
        <v>12</v>
      </c>
      <c r="BA415" s="106">
        <v>50</v>
      </c>
      <c r="BB415" s="106">
        <v>63</v>
      </c>
      <c r="BC415" s="106">
        <v>5</v>
      </c>
      <c r="BD415" s="107">
        <v>14</v>
      </c>
      <c r="BE415" s="108">
        <v>4</v>
      </c>
      <c r="BF415" s="82">
        <f t="shared" si="497"/>
        <v>0.1</v>
      </c>
      <c r="BG415" s="82">
        <f t="shared" si="498"/>
        <v>0.32258064516129031</v>
      </c>
      <c r="BH415" s="83">
        <f t="shared" si="499"/>
        <v>0.28756476683937826</v>
      </c>
      <c r="BI415" s="83">
        <f t="shared" si="500"/>
        <v>0.37218045112781956</v>
      </c>
      <c r="BJ415" s="83">
        <f t="shared" si="501"/>
        <v>0.44144144144144143</v>
      </c>
      <c r="BK415" s="2">
        <v>109</v>
      </c>
      <c r="BL415" s="2">
        <v>160</v>
      </c>
      <c r="BM415" s="2">
        <v>122</v>
      </c>
      <c r="BN415" s="2">
        <v>85</v>
      </c>
      <c r="BO415" s="2">
        <v>34</v>
      </c>
      <c r="BP415" s="2">
        <v>39</v>
      </c>
      <c r="BQ415" s="109">
        <v>4</v>
      </c>
      <c r="BR415" s="109">
        <v>9</v>
      </c>
      <c r="BS415" s="110">
        <v>8</v>
      </c>
      <c r="BT415" s="109">
        <v>15</v>
      </c>
      <c r="BU415" s="109">
        <v>51</v>
      </c>
      <c r="BV415" s="109">
        <v>80</v>
      </c>
      <c r="BW415" s="109">
        <v>2</v>
      </c>
      <c r="BX415" s="84">
        <f t="shared" si="505"/>
        <v>148</v>
      </c>
      <c r="BY415" s="111">
        <v>5</v>
      </c>
      <c r="BZ415" s="109">
        <v>17</v>
      </c>
      <c r="CA415" s="109">
        <v>2</v>
      </c>
      <c r="CB415" s="2">
        <v>8</v>
      </c>
      <c r="CC415" s="112">
        <f t="shared" si="506"/>
        <v>0.13761467889908258</v>
      </c>
      <c r="CD415" s="112">
        <f t="shared" si="507"/>
        <v>0.31874999999999998</v>
      </c>
      <c r="CE415" s="112">
        <f t="shared" si="508"/>
        <v>0.32992327365728902</v>
      </c>
      <c r="CF415" s="112">
        <f t="shared" si="509"/>
        <v>0.40425531914893614</v>
      </c>
      <c r="CG415" s="112">
        <f t="shared" si="510"/>
        <v>0.51639344262295084</v>
      </c>
      <c r="CH415" s="87">
        <f t="shared" si="511"/>
        <v>59</v>
      </c>
      <c r="CI415" s="31">
        <f t="shared" si="512"/>
        <v>68</v>
      </c>
      <c r="CJ415" s="31">
        <f t="shared" si="513"/>
        <v>0</v>
      </c>
      <c r="CK415" s="31">
        <f t="shared" si="514"/>
        <v>0</v>
      </c>
      <c r="CL415" s="31">
        <f t="shared" si="515"/>
        <v>0</v>
      </c>
      <c r="CM415" s="113">
        <f t="shared" si="516"/>
        <v>0</v>
      </c>
      <c r="CN415" s="31">
        <f t="shared" si="517"/>
        <v>0</v>
      </c>
      <c r="CO415" s="31">
        <f t="shared" si="518"/>
        <v>0</v>
      </c>
      <c r="CP415" s="31">
        <f t="shared" si="519"/>
        <v>0</v>
      </c>
      <c r="CQ415" s="31">
        <f t="shared" si="520"/>
        <v>0</v>
      </c>
      <c r="CU415" s="88">
        <f t="shared" si="504"/>
        <v>0</v>
      </c>
      <c r="DC415" s="88">
        <f t="shared" si="521"/>
        <v>0</v>
      </c>
      <c r="DH415" s="32">
        <v>1</v>
      </c>
      <c r="DI415" s="32">
        <v>6</v>
      </c>
      <c r="DJ415" s="32">
        <v>5</v>
      </c>
      <c r="DK415" s="88">
        <f t="shared" si="522"/>
        <v>118</v>
      </c>
      <c r="DL415" s="32">
        <v>12</v>
      </c>
      <c r="DM415" s="32">
        <v>43</v>
      </c>
      <c r="DN415" s="32">
        <v>61</v>
      </c>
      <c r="DO415" s="32">
        <v>2</v>
      </c>
      <c r="DP415" s="32">
        <v>3</v>
      </c>
      <c r="DQ415" s="32">
        <v>3</v>
      </c>
      <c r="DR415" s="32">
        <v>3</v>
      </c>
      <c r="DS415" s="88">
        <f t="shared" si="523"/>
        <v>30</v>
      </c>
      <c r="DT415" s="32">
        <v>3</v>
      </c>
      <c r="DU415" s="32">
        <v>8</v>
      </c>
      <c r="DV415" s="32">
        <v>19</v>
      </c>
      <c r="DW415" s="32">
        <v>0</v>
      </c>
      <c r="EA415" s="88">
        <f t="shared" si="524"/>
        <v>0</v>
      </c>
      <c r="EI415" s="88">
        <f t="shared" si="525"/>
        <v>0</v>
      </c>
      <c r="EQ415" s="88">
        <f t="shared" si="526"/>
        <v>0</v>
      </c>
      <c r="EY415" s="88">
        <f t="shared" si="527"/>
        <v>0</v>
      </c>
      <c r="FG415" s="88">
        <f t="shared" si="528"/>
        <v>0</v>
      </c>
      <c r="FO415" s="88">
        <f t="shared" si="529"/>
        <v>0</v>
      </c>
      <c r="FW415" s="110">
        <f t="shared" si="530"/>
        <v>0</v>
      </c>
      <c r="GB415" s="110">
        <f t="shared" si="531"/>
        <v>0</v>
      </c>
      <c r="GC415" s="110">
        <f t="shared" si="532"/>
        <v>0</v>
      </c>
      <c r="GD415" s="110">
        <f t="shared" si="533"/>
        <v>0</v>
      </c>
      <c r="GE415" s="110">
        <f t="shared" si="534"/>
        <v>0</v>
      </c>
      <c r="GF415" s="110">
        <f t="shared" si="535"/>
        <v>0</v>
      </c>
      <c r="GG415" s="110">
        <f t="shared" si="536"/>
        <v>0</v>
      </c>
      <c r="GH415" s="110">
        <f t="shared" si="537"/>
        <v>0</v>
      </c>
      <c r="GI415" s="110">
        <f t="shared" si="538"/>
        <v>0</v>
      </c>
      <c r="GJ415" s="114">
        <f t="shared" si="502"/>
        <v>-0.21618852459016388</v>
      </c>
      <c r="GK415" s="90">
        <f t="shared" si="503"/>
        <v>0.13846153846153847</v>
      </c>
      <c r="GL415" s="92" t="s">
        <v>1781</v>
      </c>
      <c r="GM415" s="92" t="s">
        <v>2225</v>
      </c>
      <c r="GN415" s="92" t="s">
        <v>2002</v>
      </c>
      <c r="GO415" s="92" t="s">
        <v>2140</v>
      </c>
      <c r="GP415" s="92" t="s">
        <v>2226</v>
      </c>
      <c r="GQ415" s="2" t="s">
        <v>1671</v>
      </c>
      <c r="GR415" s="115">
        <v>150</v>
      </c>
      <c r="GS415" s="31">
        <f t="shared" si="539"/>
        <v>4</v>
      </c>
      <c r="GT415" s="31">
        <f t="shared" si="540"/>
        <v>8</v>
      </c>
      <c r="GU415" s="31">
        <f t="shared" si="541"/>
        <v>9</v>
      </c>
      <c r="GV415" s="31">
        <f t="shared" si="542"/>
        <v>148</v>
      </c>
      <c r="GW415" s="31">
        <f t="shared" si="543"/>
        <v>82</v>
      </c>
      <c r="GX415" s="31">
        <f t="shared" si="544"/>
        <v>133</v>
      </c>
    </row>
    <row r="416" spans="1:206" ht="15.75" hidden="1" customHeight="1" x14ac:dyDescent="0.25">
      <c r="A416" s="22" t="s">
        <v>1117</v>
      </c>
      <c r="B416" s="2" t="s">
        <v>400</v>
      </c>
      <c r="C416" s="116" t="s">
        <v>401</v>
      </c>
      <c r="D416" s="35" t="s">
        <v>400</v>
      </c>
      <c r="E416" s="117">
        <v>53</v>
      </c>
      <c r="F416" s="117">
        <v>111</v>
      </c>
      <c r="G416" s="117">
        <v>72</v>
      </c>
      <c r="H416" s="117">
        <v>236</v>
      </c>
      <c r="I416" s="95">
        <v>19</v>
      </c>
      <c r="J416" s="118">
        <v>92</v>
      </c>
      <c r="K416" s="118">
        <v>149</v>
      </c>
      <c r="L416" s="118">
        <v>109</v>
      </c>
      <c r="M416" s="118">
        <v>350</v>
      </c>
      <c r="N416" s="119">
        <v>8</v>
      </c>
      <c r="O416" s="119">
        <v>51</v>
      </c>
      <c r="P416" s="120">
        <v>184</v>
      </c>
      <c r="Q416" s="120">
        <v>233</v>
      </c>
      <c r="R416" s="120">
        <v>169</v>
      </c>
      <c r="S416" s="70">
        <f t="shared" si="485"/>
        <v>0.5</v>
      </c>
      <c r="T416" s="70">
        <f t="shared" si="486"/>
        <v>0.63948497854077258</v>
      </c>
      <c r="U416" s="70">
        <f t="shared" si="487"/>
        <v>0.58361774744027306</v>
      </c>
      <c r="V416" s="70">
        <f t="shared" si="488"/>
        <v>0.62189054726368154</v>
      </c>
      <c r="W416" s="70">
        <f t="shared" si="489"/>
        <v>0.59763313609467461</v>
      </c>
      <c r="X416" s="121">
        <v>246</v>
      </c>
      <c r="Y416" s="121">
        <v>184</v>
      </c>
      <c r="Z416" s="121">
        <v>233</v>
      </c>
      <c r="AA416" s="121">
        <v>169</v>
      </c>
      <c r="AB416" s="121">
        <v>63</v>
      </c>
      <c r="AC416" s="121">
        <v>60</v>
      </c>
      <c r="AD416" s="17">
        <v>14</v>
      </c>
      <c r="AE416" s="17">
        <v>19</v>
      </c>
      <c r="AF416" s="100">
        <v>20</v>
      </c>
      <c r="AG416" s="101">
        <v>104</v>
      </c>
      <c r="AH416" s="101">
        <v>178</v>
      </c>
      <c r="AI416" s="101">
        <v>106</v>
      </c>
      <c r="AJ416" s="101">
        <v>20</v>
      </c>
      <c r="AK416" s="101">
        <f t="shared" si="490"/>
        <v>408</v>
      </c>
      <c r="AL416" s="101">
        <f t="shared" si="491"/>
        <v>9</v>
      </c>
      <c r="AM416" s="101">
        <v>29</v>
      </c>
      <c r="AN416" s="102">
        <v>44</v>
      </c>
      <c r="AO416" s="103">
        <v>50</v>
      </c>
      <c r="AP416" s="74">
        <f t="shared" si="492"/>
        <v>0.56521739130434778</v>
      </c>
      <c r="AQ416" s="74">
        <f t="shared" si="493"/>
        <v>0.76394849785407726</v>
      </c>
      <c r="AR416" s="104">
        <f t="shared" si="494"/>
        <v>0.64675767918088733</v>
      </c>
      <c r="AS416" s="104">
        <f t="shared" si="495"/>
        <v>0.6840796019900498</v>
      </c>
      <c r="AT416" s="104">
        <f t="shared" si="496"/>
        <v>0.57396449704142016</v>
      </c>
      <c r="AU416" s="105">
        <v>152</v>
      </c>
      <c r="AV416" s="105">
        <v>215</v>
      </c>
      <c r="AW416" s="105">
        <v>170</v>
      </c>
      <c r="AX416" s="100">
        <v>20</v>
      </c>
      <c r="AY416" s="106">
        <v>334</v>
      </c>
      <c r="AZ416" s="106">
        <v>81</v>
      </c>
      <c r="BA416" s="106">
        <v>163</v>
      </c>
      <c r="BB416" s="106">
        <v>87</v>
      </c>
      <c r="BC416" s="106">
        <v>3</v>
      </c>
      <c r="BD416" s="107">
        <v>5</v>
      </c>
      <c r="BE416" s="108">
        <v>25</v>
      </c>
      <c r="BF416" s="82">
        <f t="shared" si="497"/>
        <v>0.47647058823529409</v>
      </c>
      <c r="BG416" s="82">
        <f t="shared" si="498"/>
        <v>0.75813953488372088</v>
      </c>
      <c r="BH416" s="83">
        <f t="shared" si="499"/>
        <v>0.6070763500931099</v>
      </c>
      <c r="BI416" s="83">
        <f t="shared" si="500"/>
        <v>0.66757493188010897</v>
      </c>
      <c r="BJ416" s="83">
        <f t="shared" si="501"/>
        <v>0.53947368421052633</v>
      </c>
      <c r="BK416" s="2">
        <v>177</v>
      </c>
      <c r="BL416" s="2">
        <v>257</v>
      </c>
      <c r="BM416" s="2">
        <v>169</v>
      </c>
      <c r="BN416" s="2">
        <v>106</v>
      </c>
      <c r="BO416" s="2">
        <v>62</v>
      </c>
      <c r="BP416" s="2">
        <v>34</v>
      </c>
      <c r="BQ416" s="109">
        <v>13</v>
      </c>
      <c r="BR416" s="109">
        <v>18</v>
      </c>
      <c r="BS416" s="110">
        <v>22</v>
      </c>
      <c r="BT416" s="109">
        <v>78</v>
      </c>
      <c r="BU416" s="109">
        <v>172</v>
      </c>
      <c r="BV416" s="109">
        <v>122</v>
      </c>
      <c r="BW416" s="109">
        <v>2</v>
      </c>
      <c r="BX416" s="84">
        <f t="shared" si="505"/>
        <v>374</v>
      </c>
      <c r="BY416" s="111">
        <v>31</v>
      </c>
      <c r="BZ416" s="109">
        <v>12</v>
      </c>
      <c r="CA416" s="109">
        <v>2</v>
      </c>
      <c r="CB416" s="2">
        <v>47</v>
      </c>
      <c r="CC416" s="112">
        <f t="shared" si="506"/>
        <v>0.44067796610169491</v>
      </c>
      <c r="CD416" s="112">
        <f t="shared" si="507"/>
        <v>0.66926070038910501</v>
      </c>
      <c r="CE416" s="112">
        <f t="shared" si="508"/>
        <v>0.59701492537313428</v>
      </c>
      <c r="CF416" s="112">
        <f t="shared" si="509"/>
        <v>0.6619718309859155</v>
      </c>
      <c r="CG416" s="112">
        <f t="shared" si="510"/>
        <v>0.65088757396449703</v>
      </c>
      <c r="CH416" s="87">
        <f t="shared" si="511"/>
        <v>59</v>
      </c>
      <c r="CI416" s="31">
        <f t="shared" si="512"/>
        <v>62</v>
      </c>
      <c r="CJ416" s="31">
        <f t="shared" si="513"/>
        <v>0</v>
      </c>
      <c r="CK416" s="31">
        <f t="shared" si="514"/>
        <v>0</v>
      </c>
      <c r="CL416" s="31">
        <f t="shared" si="515"/>
        <v>0</v>
      </c>
      <c r="CM416" s="113">
        <f t="shared" si="516"/>
        <v>0</v>
      </c>
      <c r="CN416" s="31">
        <f t="shared" si="517"/>
        <v>0</v>
      </c>
      <c r="CO416" s="31">
        <f t="shared" si="518"/>
        <v>0</v>
      </c>
      <c r="CP416" s="31">
        <f t="shared" si="519"/>
        <v>0</v>
      </c>
      <c r="CQ416" s="31">
        <f t="shared" si="520"/>
        <v>0</v>
      </c>
      <c r="CU416" s="88">
        <f t="shared" si="504"/>
        <v>0</v>
      </c>
      <c r="DC416" s="88">
        <f t="shared" si="521"/>
        <v>0</v>
      </c>
      <c r="DH416" s="32">
        <v>3</v>
      </c>
      <c r="DI416" s="32">
        <v>7</v>
      </c>
      <c r="DJ416" s="32">
        <v>9</v>
      </c>
      <c r="DK416" s="88">
        <f t="shared" si="522"/>
        <v>162</v>
      </c>
      <c r="DL416" s="32">
        <v>35</v>
      </c>
      <c r="DM416" s="32">
        <v>90</v>
      </c>
      <c r="DN416" s="32">
        <v>37</v>
      </c>
      <c r="DO416" s="32">
        <v>0</v>
      </c>
      <c r="DP416" s="32">
        <v>10</v>
      </c>
      <c r="DQ416" s="32">
        <v>11</v>
      </c>
      <c r="DR416" s="32">
        <v>13</v>
      </c>
      <c r="DS416" s="88">
        <f t="shared" si="523"/>
        <v>212</v>
      </c>
      <c r="DT416" s="32">
        <v>43</v>
      </c>
      <c r="DU416" s="32">
        <v>82</v>
      </c>
      <c r="DV416" s="32">
        <v>85</v>
      </c>
      <c r="DW416" s="32">
        <v>2</v>
      </c>
      <c r="EA416" s="88">
        <f t="shared" si="524"/>
        <v>0</v>
      </c>
      <c r="EI416" s="88">
        <f t="shared" si="525"/>
        <v>0</v>
      </c>
      <c r="EQ416" s="88">
        <f t="shared" si="526"/>
        <v>0</v>
      </c>
      <c r="EY416" s="88">
        <f t="shared" si="527"/>
        <v>0</v>
      </c>
      <c r="FG416" s="88">
        <f t="shared" si="528"/>
        <v>0</v>
      </c>
      <c r="FO416" s="88">
        <f t="shared" si="529"/>
        <v>0</v>
      </c>
      <c r="FW416" s="110">
        <f t="shared" si="530"/>
        <v>0</v>
      </c>
      <c r="GB416" s="110">
        <f t="shared" si="531"/>
        <v>0</v>
      </c>
      <c r="GC416" s="110">
        <f t="shared" si="532"/>
        <v>0</v>
      </c>
      <c r="GD416" s="110">
        <f t="shared" si="533"/>
        <v>0</v>
      </c>
      <c r="GE416" s="110">
        <f t="shared" si="534"/>
        <v>0</v>
      </c>
      <c r="GF416" s="110">
        <f t="shared" si="535"/>
        <v>0</v>
      </c>
      <c r="GG416" s="110">
        <f t="shared" si="536"/>
        <v>0</v>
      </c>
      <c r="GH416" s="110">
        <f t="shared" si="537"/>
        <v>0</v>
      </c>
      <c r="GI416" s="110">
        <f t="shared" si="538"/>
        <v>0</v>
      </c>
      <c r="GJ416" s="114">
        <f t="shared" si="502"/>
        <v>8.9108910891088994E-2</v>
      </c>
      <c r="GK416" s="90">
        <f t="shared" si="503"/>
        <v>0.11976047904191617</v>
      </c>
      <c r="GL416" s="2" t="s">
        <v>1487</v>
      </c>
      <c r="GM416" s="92" t="s">
        <v>1575</v>
      </c>
      <c r="GN416" s="2" t="s">
        <v>1610</v>
      </c>
      <c r="GO416" s="92" t="s">
        <v>1970</v>
      </c>
      <c r="GP416" s="2" t="s">
        <v>1493</v>
      </c>
      <c r="GQ416" s="2" t="s">
        <v>2144</v>
      </c>
      <c r="GR416" s="115">
        <v>251</v>
      </c>
      <c r="GS416" s="31">
        <f t="shared" si="539"/>
        <v>13</v>
      </c>
      <c r="GT416" s="31">
        <f t="shared" si="540"/>
        <v>22</v>
      </c>
      <c r="GU416" s="31">
        <f t="shared" si="541"/>
        <v>18</v>
      </c>
      <c r="GV416" s="31">
        <f t="shared" si="542"/>
        <v>374</v>
      </c>
      <c r="GW416" s="31">
        <f t="shared" si="543"/>
        <v>124</v>
      </c>
      <c r="GX416" s="31">
        <f t="shared" si="544"/>
        <v>296</v>
      </c>
    </row>
    <row r="417" spans="1:206" ht="15.75" hidden="1" customHeight="1" x14ac:dyDescent="0.25">
      <c r="A417" s="22" t="s">
        <v>1117</v>
      </c>
      <c r="B417" s="2" t="s">
        <v>400</v>
      </c>
      <c r="C417" s="116" t="s">
        <v>1012</v>
      </c>
      <c r="D417" s="35" t="s">
        <v>400</v>
      </c>
      <c r="E417" s="117">
        <v>169</v>
      </c>
      <c r="F417" s="117">
        <v>618</v>
      </c>
      <c r="G417" s="117">
        <v>513</v>
      </c>
      <c r="H417" s="117">
        <v>1300</v>
      </c>
      <c r="I417" s="95">
        <v>113</v>
      </c>
      <c r="J417" s="118">
        <v>295</v>
      </c>
      <c r="K417" s="118">
        <v>736</v>
      </c>
      <c r="L417" s="118">
        <v>633</v>
      </c>
      <c r="M417" s="118">
        <v>1664</v>
      </c>
      <c r="N417" s="119">
        <v>80</v>
      </c>
      <c r="O417" s="119">
        <v>210</v>
      </c>
      <c r="P417" s="120">
        <v>1227</v>
      </c>
      <c r="Q417" s="120">
        <v>1563</v>
      </c>
      <c r="R417" s="120">
        <v>1027</v>
      </c>
      <c r="S417" s="70">
        <f t="shared" si="485"/>
        <v>0.24042379788101059</v>
      </c>
      <c r="T417" s="70">
        <f t="shared" si="486"/>
        <v>0.47088931541906592</v>
      </c>
      <c r="U417" s="70">
        <f t="shared" si="487"/>
        <v>0.41498559077809799</v>
      </c>
      <c r="V417" s="70">
        <f t="shared" si="488"/>
        <v>0.4976833976833977</v>
      </c>
      <c r="W417" s="70">
        <f t="shared" si="489"/>
        <v>0.53846153846153844</v>
      </c>
      <c r="X417" s="121">
        <v>1569</v>
      </c>
      <c r="Y417" s="121">
        <v>1227</v>
      </c>
      <c r="Z417" s="121">
        <v>1563</v>
      </c>
      <c r="AA417" s="121">
        <v>1027</v>
      </c>
      <c r="AB417" s="121">
        <v>396</v>
      </c>
      <c r="AC417" s="121">
        <v>305</v>
      </c>
      <c r="AD417" s="17">
        <v>46</v>
      </c>
      <c r="AE417" s="17">
        <v>74</v>
      </c>
      <c r="AF417" s="100">
        <v>116</v>
      </c>
      <c r="AG417" s="101">
        <v>282</v>
      </c>
      <c r="AH417" s="101">
        <v>735</v>
      </c>
      <c r="AI417" s="101">
        <v>574</v>
      </c>
      <c r="AJ417" s="101">
        <v>19</v>
      </c>
      <c r="AK417" s="101">
        <f t="shared" si="490"/>
        <v>1610</v>
      </c>
      <c r="AL417" s="101">
        <f t="shared" si="491"/>
        <v>71</v>
      </c>
      <c r="AM417" s="101">
        <v>90</v>
      </c>
      <c r="AN417" s="102">
        <v>198</v>
      </c>
      <c r="AO417" s="103">
        <v>312</v>
      </c>
      <c r="AP417" s="74">
        <f t="shared" si="492"/>
        <v>0.22982885085574573</v>
      </c>
      <c r="AQ417" s="74">
        <f t="shared" si="493"/>
        <v>0.47024952015355087</v>
      </c>
      <c r="AR417" s="104">
        <f t="shared" si="494"/>
        <v>0.39821849620120514</v>
      </c>
      <c r="AS417" s="104">
        <f t="shared" si="495"/>
        <v>0.477992277992278</v>
      </c>
      <c r="AT417" s="104">
        <f t="shared" si="496"/>
        <v>0.48977604673807207</v>
      </c>
      <c r="AU417" s="105">
        <v>1066</v>
      </c>
      <c r="AV417" s="105">
        <v>1451</v>
      </c>
      <c r="AW417" s="105">
        <v>1174</v>
      </c>
      <c r="AX417" s="100">
        <v>123</v>
      </c>
      <c r="AY417" s="106">
        <v>1736</v>
      </c>
      <c r="AZ417" s="106">
        <v>287</v>
      </c>
      <c r="BA417" s="106">
        <v>780</v>
      </c>
      <c r="BB417" s="106">
        <v>656</v>
      </c>
      <c r="BC417" s="106">
        <v>13</v>
      </c>
      <c r="BD417" s="107">
        <v>77</v>
      </c>
      <c r="BE417" s="108">
        <v>158</v>
      </c>
      <c r="BF417" s="82">
        <f t="shared" si="497"/>
        <v>0.24446337308347529</v>
      </c>
      <c r="BG417" s="82">
        <f t="shared" si="498"/>
        <v>0.53756030323914539</v>
      </c>
      <c r="BH417" s="83">
        <f t="shared" si="499"/>
        <v>0.44594960715253318</v>
      </c>
      <c r="BI417" s="83">
        <f t="shared" si="500"/>
        <v>0.53992848629320622</v>
      </c>
      <c r="BJ417" s="83">
        <f t="shared" si="501"/>
        <v>0.54315196998123827</v>
      </c>
      <c r="BK417" s="2">
        <v>1128</v>
      </c>
      <c r="BL417" s="2">
        <v>1543</v>
      </c>
      <c r="BM417" s="2">
        <v>1131</v>
      </c>
      <c r="BN417" s="2">
        <v>807</v>
      </c>
      <c r="BO417" s="2">
        <v>348</v>
      </c>
      <c r="BP417" s="2">
        <v>271</v>
      </c>
      <c r="BQ417" s="109">
        <v>42</v>
      </c>
      <c r="BR417" s="109">
        <v>121</v>
      </c>
      <c r="BS417" s="110">
        <v>75</v>
      </c>
      <c r="BT417" s="109">
        <v>228</v>
      </c>
      <c r="BU417" s="109">
        <v>818</v>
      </c>
      <c r="BV417" s="109">
        <v>853</v>
      </c>
      <c r="BW417" s="109">
        <v>17</v>
      </c>
      <c r="BX417" s="84">
        <f t="shared" si="505"/>
        <v>1916</v>
      </c>
      <c r="BY417" s="111">
        <v>147</v>
      </c>
      <c r="BZ417" s="109">
        <v>87</v>
      </c>
      <c r="CA417" s="109">
        <v>17</v>
      </c>
      <c r="CB417" s="2">
        <v>282</v>
      </c>
      <c r="CC417" s="112">
        <f t="shared" si="506"/>
        <v>0.20212765957446807</v>
      </c>
      <c r="CD417" s="112">
        <f t="shared" si="507"/>
        <v>0.53013609850939725</v>
      </c>
      <c r="CE417" s="112">
        <f t="shared" si="508"/>
        <v>0.47659126775381377</v>
      </c>
      <c r="CF417" s="112">
        <f t="shared" si="509"/>
        <v>0.59237097980553477</v>
      </c>
      <c r="CG417" s="112">
        <f t="shared" si="510"/>
        <v>0.67727674624226353</v>
      </c>
      <c r="CH417" s="87">
        <f t="shared" si="511"/>
        <v>365</v>
      </c>
      <c r="CI417" s="31">
        <f t="shared" si="512"/>
        <v>344</v>
      </c>
      <c r="CJ417" s="31">
        <f t="shared" si="513"/>
        <v>1</v>
      </c>
      <c r="CK417" s="31">
        <f t="shared" si="514"/>
        <v>1</v>
      </c>
      <c r="CL417" s="31">
        <f t="shared" si="515"/>
        <v>2</v>
      </c>
      <c r="CM417" s="113">
        <f t="shared" si="516"/>
        <v>5</v>
      </c>
      <c r="CN417" s="31">
        <f t="shared" si="517"/>
        <v>0</v>
      </c>
      <c r="CO417" s="31">
        <f t="shared" si="518"/>
        <v>2</v>
      </c>
      <c r="CP417" s="31">
        <f t="shared" si="519"/>
        <v>3</v>
      </c>
      <c r="CQ417" s="31">
        <f t="shared" si="520"/>
        <v>0</v>
      </c>
      <c r="CU417" s="88">
        <f t="shared" si="504"/>
        <v>0</v>
      </c>
      <c r="CZ417" s="32">
        <v>1</v>
      </c>
      <c r="DA417" s="32">
        <v>1</v>
      </c>
      <c r="DB417" s="32">
        <v>2</v>
      </c>
      <c r="DC417" s="88">
        <f t="shared" si="521"/>
        <v>5</v>
      </c>
      <c r="DD417" s="32">
        <v>0</v>
      </c>
      <c r="DE417" s="32">
        <v>2</v>
      </c>
      <c r="DF417" s="32">
        <v>3</v>
      </c>
      <c r="DG417" s="32">
        <v>0</v>
      </c>
      <c r="DH417" s="32">
        <v>9</v>
      </c>
      <c r="DI417" s="32">
        <v>54</v>
      </c>
      <c r="DJ417" s="32">
        <v>27</v>
      </c>
      <c r="DK417" s="88">
        <f t="shared" si="522"/>
        <v>887</v>
      </c>
      <c r="DL417" s="32">
        <v>158</v>
      </c>
      <c r="DM417" s="32">
        <v>397</v>
      </c>
      <c r="DN417" s="32">
        <v>329</v>
      </c>
      <c r="DO417" s="32">
        <v>3</v>
      </c>
      <c r="DP417" s="32">
        <v>31</v>
      </c>
      <c r="DQ417" s="32">
        <v>61</v>
      </c>
      <c r="DR417" s="32">
        <v>42</v>
      </c>
      <c r="DS417" s="88">
        <f t="shared" si="523"/>
        <v>981</v>
      </c>
      <c r="DT417" s="32">
        <v>64</v>
      </c>
      <c r="DU417" s="32">
        <v>391</v>
      </c>
      <c r="DV417" s="32">
        <v>512</v>
      </c>
      <c r="DW417" s="32">
        <v>14</v>
      </c>
      <c r="DZ417" s="32">
        <v>1</v>
      </c>
      <c r="EA417" s="88">
        <f t="shared" si="524"/>
        <v>0</v>
      </c>
      <c r="EI417" s="88">
        <f t="shared" si="525"/>
        <v>0</v>
      </c>
      <c r="EQ417" s="88">
        <f t="shared" si="526"/>
        <v>0</v>
      </c>
      <c r="EV417" s="32">
        <v>1</v>
      </c>
      <c r="EW417" s="32">
        <v>5</v>
      </c>
      <c r="EX417" s="32">
        <v>3</v>
      </c>
      <c r="EY417" s="88">
        <f t="shared" si="527"/>
        <v>43</v>
      </c>
      <c r="EZ417" s="32">
        <v>6</v>
      </c>
      <c r="FA417" s="32">
        <v>28</v>
      </c>
      <c r="FB417" s="32">
        <v>9</v>
      </c>
      <c r="FC417" s="32">
        <v>0</v>
      </c>
      <c r="FG417" s="88">
        <f t="shared" si="528"/>
        <v>0</v>
      </c>
      <c r="FO417" s="88">
        <f t="shared" si="529"/>
        <v>0</v>
      </c>
      <c r="FW417" s="110">
        <f t="shared" si="530"/>
        <v>0</v>
      </c>
      <c r="GB417" s="110">
        <f t="shared" si="531"/>
        <v>1</v>
      </c>
      <c r="GC417" s="110">
        <f t="shared" si="532"/>
        <v>5</v>
      </c>
      <c r="GD417" s="110">
        <f t="shared" si="533"/>
        <v>3</v>
      </c>
      <c r="GE417" s="110">
        <f t="shared" si="534"/>
        <v>43</v>
      </c>
      <c r="GF417" s="110">
        <f t="shared" si="535"/>
        <v>6</v>
      </c>
      <c r="GG417" s="110">
        <f t="shared" si="536"/>
        <v>28</v>
      </c>
      <c r="GH417" s="110">
        <f t="shared" si="537"/>
        <v>9</v>
      </c>
      <c r="GI417" s="110">
        <f t="shared" si="538"/>
        <v>0</v>
      </c>
      <c r="GJ417" s="114">
        <f t="shared" si="502"/>
        <v>0.25779967159277517</v>
      </c>
      <c r="GK417" s="90">
        <f t="shared" si="503"/>
        <v>0.10368663594470046</v>
      </c>
      <c r="GL417" s="92" t="s">
        <v>1669</v>
      </c>
      <c r="GM417" s="92" t="s">
        <v>1971</v>
      </c>
      <c r="GN417" s="92" t="s">
        <v>1380</v>
      </c>
      <c r="GO417" s="2" t="s">
        <v>1942</v>
      </c>
      <c r="GP417" s="92" t="s">
        <v>2288</v>
      </c>
      <c r="GQ417" s="2" t="s">
        <v>2032</v>
      </c>
      <c r="GR417" s="115">
        <v>1535</v>
      </c>
      <c r="GS417" s="31">
        <f t="shared" si="539"/>
        <v>40</v>
      </c>
      <c r="GT417" s="31">
        <f t="shared" si="540"/>
        <v>70</v>
      </c>
      <c r="GU417" s="31">
        <f t="shared" si="541"/>
        <v>115</v>
      </c>
      <c r="GV417" s="31">
        <f t="shared" si="542"/>
        <v>1868</v>
      </c>
      <c r="GW417" s="31">
        <f t="shared" si="543"/>
        <v>858</v>
      </c>
      <c r="GX417" s="31">
        <f t="shared" si="544"/>
        <v>1646</v>
      </c>
    </row>
    <row r="418" spans="1:206" ht="15.75" hidden="1" customHeight="1" x14ac:dyDescent="0.25">
      <c r="A418" s="22" t="s">
        <v>1117</v>
      </c>
      <c r="B418" s="2" t="s">
        <v>400</v>
      </c>
      <c r="C418" s="116" t="s">
        <v>402</v>
      </c>
      <c r="D418" s="35" t="s">
        <v>400</v>
      </c>
      <c r="E418" s="117">
        <v>30</v>
      </c>
      <c r="F418" s="117">
        <v>120</v>
      </c>
      <c r="G418" s="117">
        <v>109</v>
      </c>
      <c r="H418" s="117">
        <v>259</v>
      </c>
      <c r="I418" s="95">
        <v>34</v>
      </c>
      <c r="J418" s="118">
        <v>51</v>
      </c>
      <c r="K418" s="118">
        <v>236</v>
      </c>
      <c r="L418" s="118">
        <v>183</v>
      </c>
      <c r="M418" s="118">
        <v>470</v>
      </c>
      <c r="N418" s="119">
        <v>17</v>
      </c>
      <c r="O418" s="119">
        <v>136</v>
      </c>
      <c r="P418" s="120">
        <v>1094</v>
      </c>
      <c r="Q418" s="120">
        <v>1450</v>
      </c>
      <c r="R418" s="120">
        <v>940</v>
      </c>
      <c r="S418" s="70">
        <f t="shared" si="485"/>
        <v>4.6617915904936018E-2</v>
      </c>
      <c r="T418" s="70">
        <f t="shared" si="486"/>
        <v>0.16275862068965516</v>
      </c>
      <c r="U418" s="70">
        <f t="shared" si="487"/>
        <v>0.13002296211251435</v>
      </c>
      <c r="V418" s="70">
        <f t="shared" si="488"/>
        <v>0.16820083682008369</v>
      </c>
      <c r="W418" s="70">
        <f t="shared" si="489"/>
        <v>0.17659574468085107</v>
      </c>
      <c r="X418" s="121">
        <v>1492</v>
      </c>
      <c r="Y418" s="121">
        <v>1094</v>
      </c>
      <c r="Z418" s="121">
        <v>1450</v>
      </c>
      <c r="AA418" s="121">
        <v>940</v>
      </c>
      <c r="AB418" s="121">
        <v>377</v>
      </c>
      <c r="AC418" s="121">
        <v>294</v>
      </c>
      <c r="AD418" s="17">
        <v>37</v>
      </c>
      <c r="AE418" s="17">
        <v>42</v>
      </c>
      <c r="AF418" s="100">
        <v>52</v>
      </c>
      <c r="AG418" s="101">
        <v>108</v>
      </c>
      <c r="AH418" s="101">
        <v>441</v>
      </c>
      <c r="AI418" s="101">
        <v>322</v>
      </c>
      <c r="AJ418" s="101">
        <v>6</v>
      </c>
      <c r="AK418" s="101">
        <f t="shared" si="490"/>
        <v>877</v>
      </c>
      <c r="AL418" s="101">
        <f t="shared" si="491"/>
        <v>18</v>
      </c>
      <c r="AM418" s="101">
        <v>24</v>
      </c>
      <c r="AN418" s="102">
        <v>95</v>
      </c>
      <c r="AO418" s="103">
        <v>310</v>
      </c>
      <c r="AP418" s="74">
        <f t="shared" si="492"/>
        <v>9.8720292504570387E-2</v>
      </c>
      <c r="AQ418" s="74">
        <f t="shared" si="493"/>
        <v>0.30413793103448278</v>
      </c>
      <c r="AR418" s="104">
        <f t="shared" si="494"/>
        <v>0.24483352468427094</v>
      </c>
      <c r="AS418" s="104">
        <f t="shared" si="495"/>
        <v>0.31171548117154813</v>
      </c>
      <c r="AT418" s="104">
        <f t="shared" si="496"/>
        <v>0.32340425531914896</v>
      </c>
      <c r="AU418" s="105">
        <v>1013</v>
      </c>
      <c r="AV418" s="105">
        <v>1428</v>
      </c>
      <c r="AW418" s="105">
        <v>1082</v>
      </c>
      <c r="AX418" s="100">
        <v>59</v>
      </c>
      <c r="AY418" s="106">
        <v>1078</v>
      </c>
      <c r="AZ418" s="106">
        <v>119</v>
      </c>
      <c r="BA418" s="106">
        <v>531</v>
      </c>
      <c r="BB418" s="106">
        <v>406</v>
      </c>
      <c r="BC418" s="106">
        <v>22</v>
      </c>
      <c r="BD418" s="107">
        <v>33</v>
      </c>
      <c r="BE418" s="108">
        <v>190</v>
      </c>
      <c r="BF418" s="82">
        <f t="shared" si="497"/>
        <v>0.10998151571164511</v>
      </c>
      <c r="BG418" s="82">
        <f t="shared" si="498"/>
        <v>0.37184873949579833</v>
      </c>
      <c r="BH418" s="83">
        <f t="shared" si="499"/>
        <v>0.29037751915980697</v>
      </c>
      <c r="BI418" s="83">
        <f t="shared" si="500"/>
        <v>0.37034002458009013</v>
      </c>
      <c r="BJ418" s="83">
        <f t="shared" si="501"/>
        <v>0.36821322803553802</v>
      </c>
      <c r="BK418" s="2">
        <v>1008</v>
      </c>
      <c r="BL418" s="2">
        <v>1502</v>
      </c>
      <c r="BM418" s="2">
        <v>1045</v>
      </c>
      <c r="BN418" s="2">
        <v>733</v>
      </c>
      <c r="BO418" s="2">
        <v>355</v>
      </c>
      <c r="BP418" s="2">
        <v>311</v>
      </c>
      <c r="BQ418" s="109">
        <v>51</v>
      </c>
      <c r="BR418" s="109">
        <v>83</v>
      </c>
      <c r="BS418" s="110">
        <v>64</v>
      </c>
      <c r="BT418" s="109">
        <v>75</v>
      </c>
      <c r="BU418" s="109">
        <v>709</v>
      </c>
      <c r="BV418" s="109">
        <v>772</v>
      </c>
      <c r="BW418" s="109">
        <v>6</v>
      </c>
      <c r="BX418" s="84">
        <f t="shared" si="505"/>
        <v>1562</v>
      </c>
      <c r="BY418" s="111">
        <v>128</v>
      </c>
      <c r="BZ418" s="109">
        <v>20</v>
      </c>
      <c r="CA418" s="109">
        <v>5</v>
      </c>
      <c r="CB418" s="2">
        <v>352</v>
      </c>
      <c r="CC418" s="112">
        <f t="shared" si="506"/>
        <v>7.4404761904761904E-2</v>
      </c>
      <c r="CD418" s="112">
        <f t="shared" si="507"/>
        <v>0.47203728362183756</v>
      </c>
      <c r="CE418" s="112">
        <f t="shared" si="508"/>
        <v>0.43206751054852321</v>
      </c>
      <c r="CF418" s="112">
        <f t="shared" si="509"/>
        <v>0.57361601884570079</v>
      </c>
      <c r="CG418" s="112">
        <f t="shared" si="510"/>
        <v>0.71961722488038282</v>
      </c>
      <c r="CH418" s="87">
        <f t="shared" si="511"/>
        <v>293</v>
      </c>
      <c r="CI418" s="31">
        <f t="shared" si="512"/>
        <v>276</v>
      </c>
      <c r="CJ418" s="31">
        <f t="shared" si="513"/>
        <v>0</v>
      </c>
      <c r="CK418" s="31">
        <f t="shared" si="514"/>
        <v>0</v>
      </c>
      <c r="CL418" s="31">
        <f t="shared" si="515"/>
        <v>0</v>
      </c>
      <c r="CM418" s="113">
        <f t="shared" si="516"/>
        <v>0</v>
      </c>
      <c r="CN418" s="31">
        <f t="shared" si="517"/>
        <v>0</v>
      </c>
      <c r="CO418" s="31">
        <f t="shared" si="518"/>
        <v>0</v>
      </c>
      <c r="CP418" s="31">
        <f t="shared" si="519"/>
        <v>0</v>
      </c>
      <c r="CQ418" s="31">
        <f t="shared" si="520"/>
        <v>0</v>
      </c>
      <c r="CU418" s="88">
        <f t="shared" si="504"/>
        <v>0</v>
      </c>
      <c r="DC418" s="88">
        <f t="shared" si="521"/>
        <v>0</v>
      </c>
      <c r="DH418" s="32">
        <v>2</v>
      </c>
      <c r="DI418" s="32">
        <v>10</v>
      </c>
      <c r="DJ418" s="32">
        <v>7</v>
      </c>
      <c r="DK418" s="88">
        <f t="shared" si="522"/>
        <v>207</v>
      </c>
      <c r="DL418" s="32">
        <v>24</v>
      </c>
      <c r="DM418" s="32">
        <v>88</v>
      </c>
      <c r="DN418" s="32">
        <v>95</v>
      </c>
      <c r="DO418" s="32">
        <v>0</v>
      </c>
      <c r="DP418" s="32">
        <v>49</v>
      </c>
      <c r="DQ418" s="32">
        <v>73</v>
      </c>
      <c r="DR418" s="32">
        <v>57</v>
      </c>
      <c r="DS418" s="88">
        <f t="shared" si="523"/>
        <v>1355</v>
      </c>
      <c r="DT418" s="32">
        <v>51</v>
      </c>
      <c r="DU418" s="32">
        <v>621</v>
      </c>
      <c r="DV418" s="32">
        <v>677</v>
      </c>
      <c r="DW418" s="32">
        <v>6</v>
      </c>
      <c r="EA418" s="88">
        <f t="shared" si="524"/>
        <v>0</v>
      </c>
      <c r="EI418" s="88">
        <f t="shared" si="525"/>
        <v>0</v>
      </c>
      <c r="EQ418" s="88">
        <f t="shared" si="526"/>
        <v>0</v>
      </c>
      <c r="EY418" s="88">
        <f t="shared" si="527"/>
        <v>0</v>
      </c>
      <c r="FG418" s="88">
        <f t="shared" si="528"/>
        <v>0</v>
      </c>
      <c r="FO418" s="88">
        <f t="shared" si="529"/>
        <v>0</v>
      </c>
      <c r="FW418" s="110">
        <f t="shared" si="530"/>
        <v>0</v>
      </c>
      <c r="GB418" s="110">
        <f t="shared" si="531"/>
        <v>0</v>
      </c>
      <c r="GC418" s="110">
        <f t="shared" si="532"/>
        <v>0</v>
      </c>
      <c r="GD418" s="110">
        <f t="shared" si="533"/>
        <v>0</v>
      </c>
      <c r="GE418" s="110">
        <f t="shared" si="534"/>
        <v>0</v>
      </c>
      <c r="GF418" s="110">
        <f t="shared" si="535"/>
        <v>0</v>
      </c>
      <c r="GG418" s="110">
        <f t="shared" si="536"/>
        <v>0</v>
      </c>
      <c r="GH418" s="110">
        <f t="shared" si="537"/>
        <v>0</v>
      </c>
      <c r="GI418" s="110">
        <f t="shared" si="538"/>
        <v>0</v>
      </c>
      <c r="GJ418" s="114">
        <f t="shared" si="502"/>
        <v>3.0749409119732523</v>
      </c>
      <c r="GK418" s="90">
        <f t="shared" si="503"/>
        <v>0.44897959183673469</v>
      </c>
      <c r="GL418" s="92" t="s">
        <v>1551</v>
      </c>
      <c r="GM418" s="2" t="s">
        <v>1552</v>
      </c>
      <c r="GN418" s="92" t="s">
        <v>1553</v>
      </c>
      <c r="GO418" s="2" t="s">
        <v>1479</v>
      </c>
      <c r="GP418" s="92" t="s">
        <v>1418</v>
      </c>
      <c r="GQ418" s="2" t="s">
        <v>1478</v>
      </c>
      <c r="GR418" s="115">
        <v>1435</v>
      </c>
      <c r="GS418" s="31">
        <f t="shared" si="539"/>
        <v>51</v>
      </c>
      <c r="GT418" s="31">
        <f t="shared" si="540"/>
        <v>64</v>
      </c>
      <c r="GU418" s="31">
        <f t="shared" si="541"/>
        <v>83</v>
      </c>
      <c r="GV418" s="31">
        <f t="shared" si="542"/>
        <v>1562</v>
      </c>
      <c r="GW418" s="31">
        <f t="shared" si="543"/>
        <v>778</v>
      </c>
      <c r="GX418" s="31">
        <f t="shared" si="544"/>
        <v>1487</v>
      </c>
    </row>
    <row r="419" spans="1:206" ht="15.75" hidden="1" customHeight="1" x14ac:dyDescent="0.25">
      <c r="A419" s="22" t="s">
        <v>1117</v>
      </c>
      <c r="B419" s="2" t="s">
        <v>400</v>
      </c>
      <c r="C419" s="116" t="s">
        <v>403</v>
      </c>
      <c r="D419" s="35" t="s">
        <v>400</v>
      </c>
      <c r="E419" s="117">
        <v>93</v>
      </c>
      <c r="F419" s="117">
        <v>452</v>
      </c>
      <c r="G419" s="117">
        <v>383</v>
      </c>
      <c r="H419" s="117">
        <v>928</v>
      </c>
      <c r="I419" s="95">
        <v>59</v>
      </c>
      <c r="J419" s="118">
        <v>114</v>
      </c>
      <c r="K419" s="118">
        <v>485</v>
      </c>
      <c r="L419" s="118">
        <v>405</v>
      </c>
      <c r="M419" s="118">
        <v>1004</v>
      </c>
      <c r="N419" s="119">
        <v>39</v>
      </c>
      <c r="O419" s="119">
        <v>347</v>
      </c>
      <c r="P419" s="120">
        <v>1894</v>
      </c>
      <c r="Q419" s="120">
        <v>2355</v>
      </c>
      <c r="R419" s="120">
        <v>1776</v>
      </c>
      <c r="S419" s="70">
        <f t="shared" si="485"/>
        <v>6.0190073917634639E-2</v>
      </c>
      <c r="T419" s="70">
        <f t="shared" si="486"/>
        <v>0.20594479830148621</v>
      </c>
      <c r="U419" s="70">
        <f t="shared" si="487"/>
        <v>0.16016597510373445</v>
      </c>
      <c r="V419" s="70">
        <f t="shared" si="488"/>
        <v>0.20600338900992496</v>
      </c>
      <c r="W419" s="70">
        <f t="shared" si="489"/>
        <v>0.20608108108108109</v>
      </c>
      <c r="X419" s="121">
        <v>2376</v>
      </c>
      <c r="Y419" s="121">
        <v>1894</v>
      </c>
      <c r="Z419" s="121">
        <v>2355</v>
      </c>
      <c r="AA419" s="121">
        <v>1776</v>
      </c>
      <c r="AB419" s="121">
        <v>646</v>
      </c>
      <c r="AC419" s="121">
        <v>544</v>
      </c>
      <c r="AD419" s="17">
        <v>51</v>
      </c>
      <c r="AE419" s="17">
        <v>64</v>
      </c>
      <c r="AF419" s="100">
        <v>88</v>
      </c>
      <c r="AG419" s="101">
        <v>287</v>
      </c>
      <c r="AH419" s="101">
        <v>837</v>
      </c>
      <c r="AI419" s="101">
        <v>556</v>
      </c>
      <c r="AJ419" s="101">
        <v>6</v>
      </c>
      <c r="AK419" s="101">
        <f t="shared" si="490"/>
        <v>1686</v>
      </c>
      <c r="AL419" s="101">
        <f t="shared" si="491"/>
        <v>38</v>
      </c>
      <c r="AM419" s="101">
        <v>44</v>
      </c>
      <c r="AN419" s="102">
        <v>341</v>
      </c>
      <c r="AO419" s="103">
        <v>598</v>
      </c>
      <c r="AP419" s="74">
        <f t="shared" si="492"/>
        <v>0.15153115100316789</v>
      </c>
      <c r="AQ419" s="74">
        <f t="shared" si="493"/>
        <v>0.35541401273885348</v>
      </c>
      <c r="AR419" s="104">
        <f t="shared" si="494"/>
        <v>0.27253112033195021</v>
      </c>
      <c r="AS419" s="104">
        <f t="shared" si="495"/>
        <v>0.32800774630839991</v>
      </c>
      <c r="AT419" s="104">
        <f t="shared" si="496"/>
        <v>0.29166666666666669</v>
      </c>
      <c r="AU419" s="105">
        <v>1654</v>
      </c>
      <c r="AV419" s="105">
        <v>2223</v>
      </c>
      <c r="AW419" s="105">
        <v>1916</v>
      </c>
      <c r="AX419" s="100">
        <v>82</v>
      </c>
      <c r="AY419" s="106">
        <v>1673</v>
      </c>
      <c r="AZ419" s="106">
        <v>283</v>
      </c>
      <c r="BA419" s="106">
        <v>800</v>
      </c>
      <c r="BB419" s="106">
        <v>524</v>
      </c>
      <c r="BC419" s="106">
        <v>66</v>
      </c>
      <c r="BD419" s="107">
        <v>60</v>
      </c>
      <c r="BE419" s="108">
        <v>319</v>
      </c>
      <c r="BF419" s="82">
        <f t="shared" si="497"/>
        <v>0.14770354906054281</v>
      </c>
      <c r="BG419" s="82">
        <f t="shared" si="498"/>
        <v>0.35987404408457041</v>
      </c>
      <c r="BH419" s="83">
        <f t="shared" si="499"/>
        <v>0.26704643535301226</v>
      </c>
      <c r="BI419" s="83">
        <f t="shared" si="500"/>
        <v>0.32602527727624453</v>
      </c>
      <c r="BJ419" s="83">
        <f t="shared" si="501"/>
        <v>0.28053204353083433</v>
      </c>
      <c r="BK419" s="2">
        <v>1868</v>
      </c>
      <c r="BL419" s="2">
        <v>2430</v>
      </c>
      <c r="BM419" s="2">
        <v>1816</v>
      </c>
      <c r="BN419" s="2">
        <v>1310</v>
      </c>
      <c r="BO419" s="2">
        <v>613</v>
      </c>
      <c r="BP419" s="2">
        <v>463</v>
      </c>
      <c r="BQ419" s="109">
        <v>50</v>
      </c>
      <c r="BR419" s="109">
        <v>104</v>
      </c>
      <c r="BS419" s="110">
        <v>74</v>
      </c>
      <c r="BT419" s="109">
        <v>175</v>
      </c>
      <c r="BU419" s="109">
        <v>963</v>
      </c>
      <c r="BV419" s="109">
        <v>884</v>
      </c>
      <c r="BW419" s="109">
        <v>9</v>
      </c>
      <c r="BX419" s="84">
        <f t="shared" si="505"/>
        <v>2031</v>
      </c>
      <c r="BY419" s="111">
        <v>285</v>
      </c>
      <c r="BZ419" s="109">
        <v>56</v>
      </c>
      <c r="CA419" s="109">
        <v>8</v>
      </c>
      <c r="CB419" s="2">
        <v>493</v>
      </c>
      <c r="CC419" s="112">
        <f t="shared" si="506"/>
        <v>9.3683083511777301E-2</v>
      </c>
      <c r="CD419" s="112">
        <f t="shared" si="507"/>
        <v>0.39629629629629631</v>
      </c>
      <c r="CE419" s="112">
        <f t="shared" si="508"/>
        <v>0.32155708210664052</v>
      </c>
      <c r="CF419" s="112">
        <f t="shared" si="509"/>
        <v>0.4218087611869995</v>
      </c>
      <c r="CG419" s="112">
        <f t="shared" si="510"/>
        <v>0.45594713656387664</v>
      </c>
      <c r="CH419" s="87">
        <f t="shared" si="511"/>
        <v>988</v>
      </c>
      <c r="CI419" s="31">
        <f t="shared" si="512"/>
        <v>1052</v>
      </c>
      <c r="CJ419" s="31">
        <f t="shared" si="513"/>
        <v>1</v>
      </c>
      <c r="CK419" s="31">
        <f t="shared" si="514"/>
        <v>3</v>
      </c>
      <c r="CL419" s="31">
        <f t="shared" si="515"/>
        <v>3</v>
      </c>
      <c r="CM419" s="113">
        <f t="shared" si="516"/>
        <v>20</v>
      </c>
      <c r="CN419" s="31">
        <f t="shared" si="517"/>
        <v>3</v>
      </c>
      <c r="CO419" s="31">
        <f t="shared" si="518"/>
        <v>8</v>
      </c>
      <c r="CP419" s="31">
        <f t="shared" si="519"/>
        <v>4</v>
      </c>
      <c r="CQ419" s="31">
        <f t="shared" si="520"/>
        <v>5</v>
      </c>
      <c r="CR419" s="32">
        <v>1</v>
      </c>
      <c r="CS419" s="32">
        <v>3</v>
      </c>
      <c r="CT419" s="32">
        <v>3</v>
      </c>
      <c r="CU419" s="88">
        <f t="shared" si="504"/>
        <v>20</v>
      </c>
      <c r="CV419" s="32">
        <v>3</v>
      </c>
      <c r="CW419" s="32">
        <v>8</v>
      </c>
      <c r="CX419" s="32">
        <v>4</v>
      </c>
      <c r="CY419" s="32">
        <v>5</v>
      </c>
      <c r="DC419" s="88">
        <f t="shared" si="521"/>
        <v>0</v>
      </c>
      <c r="DH419" s="32">
        <v>8</v>
      </c>
      <c r="DI419" s="32">
        <v>30</v>
      </c>
      <c r="DJ419" s="32">
        <v>26</v>
      </c>
      <c r="DK419" s="88">
        <f t="shared" si="522"/>
        <v>690</v>
      </c>
      <c r="DL419" s="32">
        <v>69</v>
      </c>
      <c r="DM419" s="32">
        <v>312</v>
      </c>
      <c r="DN419" s="32">
        <v>309</v>
      </c>
      <c r="DO419" s="32">
        <v>0</v>
      </c>
      <c r="DP419" s="32">
        <v>39</v>
      </c>
      <c r="DQ419" s="32">
        <v>69</v>
      </c>
      <c r="DR419" s="32">
        <v>38</v>
      </c>
      <c r="DS419" s="88">
        <f t="shared" si="523"/>
        <v>1198</v>
      </c>
      <c r="DT419" s="32">
        <v>97</v>
      </c>
      <c r="DU419" s="32">
        <v>570</v>
      </c>
      <c r="DV419" s="32">
        <v>522</v>
      </c>
      <c r="DW419" s="32">
        <v>9</v>
      </c>
      <c r="DX419" s="32">
        <v>1</v>
      </c>
      <c r="DY419" s="32">
        <v>1</v>
      </c>
      <c r="DZ419" s="32">
        <v>1</v>
      </c>
      <c r="EA419" s="88">
        <f t="shared" si="524"/>
        <v>12</v>
      </c>
      <c r="EB419" s="32">
        <v>1</v>
      </c>
      <c r="EC419" s="32">
        <v>6</v>
      </c>
      <c r="ED419" s="32">
        <v>5</v>
      </c>
      <c r="EI419" s="88">
        <f t="shared" si="525"/>
        <v>0</v>
      </c>
      <c r="EQ419" s="88">
        <f t="shared" si="526"/>
        <v>0</v>
      </c>
      <c r="EV419" s="32">
        <v>1</v>
      </c>
      <c r="EW419" s="32">
        <v>1</v>
      </c>
      <c r="EX419" s="32">
        <v>6</v>
      </c>
      <c r="EY419" s="88">
        <f t="shared" si="527"/>
        <v>116</v>
      </c>
      <c r="EZ419" s="32">
        <v>5</v>
      </c>
      <c r="FA419" s="32">
        <v>67</v>
      </c>
      <c r="FB419" s="32">
        <v>44</v>
      </c>
      <c r="FC419" s="32">
        <v>0</v>
      </c>
      <c r="FG419" s="88">
        <f t="shared" si="528"/>
        <v>0</v>
      </c>
      <c r="FO419" s="88">
        <f t="shared" si="529"/>
        <v>0</v>
      </c>
      <c r="FW419" s="110">
        <f t="shared" si="530"/>
        <v>0</v>
      </c>
      <c r="GB419" s="110">
        <f t="shared" si="531"/>
        <v>1</v>
      </c>
      <c r="GC419" s="110">
        <f t="shared" si="532"/>
        <v>1</v>
      </c>
      <c r="GD419" s="110">
        <f t="shared" si="533"/>
        <v>6</v>
      </c>
      <c r="GE419" s="110">
        <f t="shared" si="534"/>
        <v>116</v>
      </c>
      <c r="GF419" s="110">
        <f t="shared" si="535"/>
        <v>5</v>
      </c>
      <c r="GG419" s="110">
        <f t="shared" si="536"/>
        <v>67</v>
      </c>
      <c r="GH419" s="110">
        <f t="shared" si="537"/>
        <v>44</v>
      </c>
      <c r="GI419" s="110">
        <f t="shared" si="538"/>
        <v>0</v>
      </c>
      <c r="GJ419" s="114">
        <f t="shared" si="502"/>
        <v>1.2124647938181554</v>
      </c>
      <c r="GK419" s="90">
        <f t="shared" si="503"/>
        <v>0.21398684997011358</v>
      </c>
      <c r="GL419" s="2" t="s">
        <v>1555</v>
      </c>
      <c r="GM419" s="2" t="s">
        <v>2008</v>
      </c>
      <c r="GN419" s="92" t="s">
        <v>1724</v>
      </c>
      <c r="GO419" s="92" t="s">
        <v>1869</v>
      </c>
      <c r="GP419" s="92" t="s">
        <v>2009</v>
      </c>
      <c r="GQ419" s="2" t="s">
        <v>1730</v>
      </c>
      <c r="GR419" s="115">
        <v>2436</v>
      </c>
      <c r="GS419" s="31">
        <f t="shared" si="539"/>
        <v>48</v>
      </c>
      <c r="GT419" s="31">
        <f t="shared" si="540"/>
        <v>65</v>
      </c>
      <c r="GU419" s="31">
        <f t="shared" si="541"/>
        <v>100</v>
      </c>
      <c r="GV419" s="31">
        <f t="shared" si="542"/>
        <v>1900</v>
      </c>
      <c r="GW419" s="31">
        <f t="shared" si="543"/>
        <v>845</v>
      </c>
      <c r="GX419" s="31">
        <f t="shared" si="544"/>
        <v>1733</v>
      </c>
    </row>
    <row r="420" spans="1:206" ht="15.75" hidden="1" customHeight="1" x14ac:dyDescent="0.25">
      <c r="A420" s="22" t="s">
        <v>1111</v>
      </c>
      <c r="B420" s="2" t="s">
        <v>404</v>
      </c>
      <c r="C420" s="116" t="s">
        <v>405</v>
      </c>
      <c r="D420" s="35" t="s">
        <v>404</v>
      </c>
      <c r="E420" s="117">
        <v>274</v>
      </c>
      <c r="F420" s="117">
        <v>1359</v>
      </c>
      <c r="G420" s="117">
        <v>687</v>
      </c>
      <c r="H420" s="117">
        <v>2320</v>
      </c>
      <c r="I420" s="95">
        <v>141</v>
      </c>
      <c r="J420" s="118">
        <v>227</v>
      </c>
      <c r="K420" s="118">
        <v>1100</v>
      </c>
      <c r="L420" s="118">
        <v>1095</v>
      </c>
      <c r="M420" s="118">
        <v>2422</v>
      </c>
      <c r="N420" s="119">
        <v>79</v>
      </c>
      <c r="O420" s="119">
        <v>177</v>
      </c>
      <c r="P420" s="120">
        <v>998</v>
      </c>
      <c r="Q420" s="120">
        <v>1371</v>
      </c>
      <c r="R420" s="120">
        <v>997</v>
      </c>
      <c r="S420" s="70">
        <f t="shared" si="485"/>
        <v>0.22745490981963928</v>
      </c>
      <c r="T420" s="70">
        <f t="shared" si="486"/>
        <v>0.80233406272793584</v>
      </c>
      <c r="U420" s="70">
        <f t="shared" si="487"/>
        <v>0.69607843137254899</v>
      </c>
      <c r="V420" s="70">
        <f t="shared" si="488"/>
        <v>0.89358108108108103</v>
      </c>
      <c r="W420" s="70">
        <f t="shared" si="489"/>
        <v>1.0190571715145436</v>
      </c>
      <c r="X420" s="121">
        <v>1384</v>
      </c>
      <c r="Y420" s="121">
        <v>998</v>
      </c>
      <c r="Z420" s="121">
        <v>1371</v>
      </c>
      <c r="AA420" s="121">
        <v>997</v>
      </c>
      <c r="AB420" s="121">
        <v>330</v>
      </c>
      <c r="AC420" s="121">
        <v>327</v>
      </c>
      <c r="AD420" s="17">
        <v>41</v>
      </c>
      <c r="AE420" s="17">
        <v>83</v>
      </c>
      <c r="AF420" s="100">
        <v>102</v>
      </c>
      <c r="AG420" s="101">
        <v>194</v>
      </c>
      <c r="AH420" s="101">
        <v>1083</v>
      </c>
      <c r="AI420" s="101">
        <v>923</v>
      </c>
      <c r="AJ420" s="101">
        <v>12</v>
      </c>
      <c r="AK420" s="101">
        <f t="shared" si="490"/>
        <v>2212</v>
      </c>
      <c r="AL420" s="101">
        <f t="shared" si="491"/>
        <v>62</v>
      </c>
      <c r="AM420" s="101">
        <v>74</v>
      </c>
      <c r="AN420" s="102">
        <v>116</v>
      </c>
      <c r="AO420" s="103">
        <v>264</v>
      </c>
      <c r="AP420" s="74">
        <f t="shared" si="492"/>
        <v>0.19438877755511022</v>
      </c>
      <c r="AQ420" s="74">
        <f t="shared" si="493"/>
        <v>0.78993435448577676</v>
      </c>
      <c r="AR420" s="104">
        <f t="shared" si="494"/>
        <v>0.6351752822341058</v>
      </c>
      <c r="AS420" s="104">
        <f t="shared" si="495"/>
        <v>0.82094594594594594</v>
      </c>
      <c r="AT420" s="104">
        <f t="shared" si="496"/>
        <v>0.86359077231695081</v>
      </c>
      <c r="AU420" s="105">
        <v>973</v>
      </c>
      <c r="AV420" s="105">
        <v>1291</v>
      </c>
      <c r="AW420" s="105">
        <v>1034</v>
      </c>
      <c r="AX420" s="100">
        <v>102</v>
      </c>
      <c r="AY420" s="106">
        <v>2372</v>
      </c>
      <c r="AZ420" s="106">
        <v>163</v>
      </c>
      <c r="BA420" s="106">
        <v>930</v>
      </c>
      <c r="BB420" s="106">
        <v>1261</v>
      </c>
      <c r="BC420" s="106">
        <v>18</v>
      </c>
      <c r="BD420" s="107">
        <v>254</v>
      </c>
      <c r="BE420" s="108">
        <v>152</v>
      </c>
      <c r="BF420" s="82">
        <f t="shared" si="497"/>
        <v>0.15764023210831721</v>
      </c>
      <c r="BG420" s="82">
        <f t="shared" si="498"/>
        <v>0.72037180480247864</v>
      </c>
      <c r="BH420" s="83">
        <f t="shared" si="499"/>
        <v>0.63674954517889626</v>
      </c>
      <c r="BI420" s="83">
        <f t="shared" si="500"/>
        <v>0.85556537102473496</v>
      </c>
      <c r="BJ420" s="83">
        <f t="shared" si="501"/>
        <v>1.0349434737923946</v>
      </c>
      <c r="BK420" s="2">
        <v>1157</v>
      </c>
      <c r="BL420" s="2">
        <v>1465</v>
      </c>
      <c r="BM420" s="2">
        <v>1068</v>
      </c>
      <c r="BN420" s="2">
        <v>708</v>
      </c>
      <c r="BO420" s="2">
        <v>311</v>
      </c>
      <c r="BP420" s="2">
        <v>311</v>
      </c>
      <c r="BQ420" s="109">
        <v>41</v>
      </c>
      <c r="BR420" s="109">
        <v>106</v>
      </c>
      <c r="BS420" s="110">
        <v>81</v>
      </c>
      <c r="BT420" s="109">
        <v>115</v>
      </c>
      <c r="BU420" s="109">
        <v>746</v>
      </c>
      <c r="BV420" s="109">
        <v>1213</v>
      </c>
      <c r="BW420" s="109">
        <v>20</v>
      </c>
      <c r="BX420" s="84">
        <f t="shared" si="505"/>
        <v>2094</v>
      </c>
      <c r="BY420" s="111">
        <v>59</v>
      </c>
      <c r="BZ420" s="109">
        <v>81</v>
      </c>
      <c r="CA420" s="109">
        <v>21</v>
      </c>
      <c r="CB420" s="2">
        <v>213</v>
      </c>
      <c r="CC420" s="112">
        <f t="shared" si="506"/>
        <v>9.9394987035436477E-2</v>
      </c>
      <c r="CD420" s="112">
        <f t="shared" si="507"/>
        <v>0.5092150170648464</v>
      </c>
      <c r="CE420" s="112">
        <f t="shared" si="508"/>
        <v>0.54010840108401081</v>
      </c>
      <c r="CF420" s="112">
        <f t="shared" si="509"/>
        <v>0.7414133438610343</v>
      </c>
      <c r="CG420" s="112">
        <f t="shared" si="510"/>
        <v>1.0599250936329587</v>
      </c>
      <c r="CH420" s="87">
        <f t="shared" si="511"/>
        <v>-64</v>
      </c>
      <c r="CI420" s="31">
        <f t="shared" si="512"/>
        <v>-47</v>
      </c>
      <c r="CJ420" s="31">
        <f t="shared" si="513"/>
        <v>0</v>
      </c>
      <c r="CK420" s="31">
        <f t="shared" si="514"/>
        <v>0</v>
      </c>
      <c r="CL420" s="31">
        <f t="shared" si="515"/>
        <v>0</v>
      </c>
      <c r="CM420" s="113">
        <f t="shared" si="516"/>
        <v>0</v>
      </c>
      <c r="CN420" s="31">
        <f t="shared" si="517"/>
        <v>0</v>
      </c>
      <c r="CO420" s="31">
        <f t="shared" si="518"/>
        <v>0</v>
      </c>
      <c r="CP420" s="31">
        <f t="shared" si="519"/>
        <v>0</v>
      </c>
      <c r="CQ420" s="31">
        <f t="shared" si="520"/>
        <v>0</v>
      </c>
      <c r="CU420" s="88">
        <f t="shared" si="504"/>
        <v>0</v>
      </c>
      <c r="DC420" s="88">
        <f t="shared" si="521"/>
        <v>0</v>
      </c>
      <c r="DH420" s="32">
        <v>4</v>
      </c>
      <c r="DI420" s="32">
        <v>21</v>
      </c>
      <c r="DJ420" s="32">
        <v>14</v>
      </c>
      <c r="DK420" s="88">
        <f t="shared" si="522"/>
        <v>408</v>
      </c>
      <c r="DL420" s="32">
        <v>51</v>
      </c>
      <c r="DM420" s="32">
        <v>148</v>
      </c>
      <c r="DN420" s="32">
        <v>203</v>
      </c>
      <c r="DO420" s="32">
        <v>6</v>
      </c>
      <c r="DP420" s="32">
        <v>34</v>
      </c>
      <c r="DQ420" s="32">
        <v>81</v>
      </c>
      <c r="DR420" s="32">
        <v>64</v>
      </c>
      <c r="DS420" s="88">
        <f t="shared" si="523"/>
        <v>1625</v>
      </c>
      <c r="DT420" s="32">
        <v>60</v>
      </c>
      <c r="DU420" s="32">
        <v>569</v>
      </c>
      <c r="DV420" s="32">
        <v>982</v>
      </c>
      <c r="DW420" s="32">
        <v>14</v>
      </c>
      <c r="DX420" s="32">
        <v>2</v>
      </c>
      <c r="DY420" s="32">
        <v>2</v>
      </c>
      <c r="DZ420" s="32">
        <v>2</v>
      </c>
      <c r="EA420" s="88">
        <f t="shared" si="524"/>
        <v>31</v>
      </c>
      <c r="EB420" s="32">
        <v>4</v>
      </c>
      <c r="EC420" s="32">
        <v>14</v>
      </c>
      <c r="ED420" s="32">
        <v>13</v>
      </c>
      <c r="EI420" s="88">
        <f t="shared" si="525"/>
        <v>0</v>
      </c>
      <c r="EQ420" s="88">
        <f t="shared" si="526"/>
        <v>0</v>
      </c>
      <c r="EV420" s="32">
        <v>1</v>
      </c>
      <c r="EW420" s="32">
        <v>2</v>
      </c>
      <c r="EX420" s="32">
        <v>1</v>
      </c>
      <c r="EY420" s="88">
        <f t="shared" si="527"/>
        <v>30</v>
      </c>
      <c r="EZ420" s="32">
        <v>0</v>
      </c>
      <c r="FA420" s="32">
        <v>15</v>
      </c>
      <c r="FB420" s="32">
        <v>15</v>
      </c>
      <c r="FC420" s="32">
        <v>0</v>
      </c>
      <c r="FG420" s="88">
        <f t="shared" si="528"/>
        <v>0</v>
      </c>
      <c r="FO420" s="88">
        <f t="shared" si="529"/>
        <v>0</v>
      </c>
      <c r="FW420" s="110">
        <f t="shared" si="530"/>
        <v>0</v>
      </c>
      <c r="GB420" s="110">
        <f t="shared" si="531"/>
        <v>1</v>
      </c>
      <c r="GC420" s="110">
        <f t="shared" si="532"/>
        <v>2</v>
      </c>
      <c r="GD420" s="110">
        <f t="shared" si="533"/>
        <v>1</v>
      </c>
      <c r="GE420" s="110">
        <f t="shared" si="534"/>
        <v>30</v>
      </c>
      <c r="GF420" s="110">
        <f t="shared" si="535"/>
        <v>0</v>
      </c>
      <c r="GG420" s="110">
        <f t="shared" si="536"/>
        <v>15</v>
      </c>
      <c r="GH420" s="110">
        <f t="shared" si="537"/>
        <v>15</v>
      </c>
      <c r="GI420" s="110">
        <f t="shared" si="538"/>
        <v>0</v>
      </c>
      <c r="GJ420" s="114">
        <f t="shared" si="502"/>
        <v>4.0103659795334569E-2</v>
      </c>
      <c r="GK420" s="90">
        <f t="shared" si="503"/>
        <v>-0.11720067453625632</v>
      </c>
      <c r="GL420" s="2" t="s">
        <v>2216</v>
      </c>
      <c r="GM420" s="92" t="s">
        <v>1683</v>
      </c>
      <c r="GN420" s="92" t="s">
        <v>1836</v>
      </c>
      <c r="GO420" s="2" t="s">
        <v>1586</v>
      </c>
      <c r="GP420" s="92" t="s">
        <v>1462</v>
      </c>
      <c r="GQ420" s="2" t="s">
        <v>1643</v>
      </c>
      <c r="GR420" s="115">
        <v>1513</v>
      </c>
      <c r="GS420" s="31">
        <f t="shared" si="539"/>
        <v>40</v>
      </c>
      <c r="GT420" s="31">
        <f t="shared" si="540"/>
        <v>80</v>
      </c>
      <c r="GU420" s="31">
        <f t="shared" si="541"/>
        <v>104</v>
      </c>
      <c r="GV420" s="31">
        <f t="shared" si="542"/>
        <v>2064</v>
      </c>
      <c r="GW420" s="31">
        <f t="shared" si="543"/>
        <v>1218</v>
      </c>
      <c r="GX420" s="31">
        <f t="shared" si="544"/>
        <v>1949</v>
      </c>
    </row>
    <row r="421" spans="1:206" ht="15.75" hidden="1" customHeight="1" x14ac:dyDescent="0.25">
      <c r="A421" s="22">
        <v>0</v>
      </c>
      <c r="B421" s="134" t="s">
        <v>404</v>
      </c>
      <c r="C421" s="135" t="s">
        <v>406</v>
      </c>
      <c r="D421" s="35" t="s">
        <v>404</v>
      </c>
      <c r="E421" s="117">
        <v>126</v>
      </c>
      <c r="F421" s="117">
        <v>87</v>
      </c>
      <c r="G421" s="117">
        <v>28</v>
      </c>
      <c r="H421" s="117">
        <v>241</v>
      </c>
      <c r="I421" s="95">
        <v>387</v>
      </c>
      <c r="J421" s="118">
        <v>525</v>
      </c>
      <c r="K421" s="118">
        <v>2479</v>
      </c>
      <c r="L421" s="118">
        <v>4276</v>
      </c>
      <c r="M421" s="118">
        <v>7280</v>
      </c>
      <c r="N421" s="119">
        <v>722</v>
      </c>
      <c r="O421" s="119">
        <v>352</v>
      </c>
      <c r="P421" s="120">
        <v>5655</v>
      </c>
      <c r="Q421" s="120">
        <v>7078</v>
      </c>
      <c r="R421" s="120">
        <v>5415</v>
      </c>
      <c r="S421" s="70">
        <f t="shared" si="485"/>
        <v>9.2838196286472149E-2</v>
      </c>
      <c r="T421" s="70">
        <f t="shared" si="486"/>
        <v>0.35024018084204578</v>
      </c>
      <c r="U421" s="70">
        <f t="shared" si="487"/>
        <v>0.36136213356843727</v>
      </c>
      <c r="V421" s="70">
        <f t="shared" si="488"/>
        <v>0.48291042984071081</v>
      </c>
      <c r="W421" s="70">
        <f t="shared" si="489"/>
        <v>0.65632502308402585</v>
      </c>
      <c r="X421" s="121">
        <v>7246</v>
      </c>
      <c r="Y421" s="121">
        <v>5655</v>
      </c>
      <c r="Z421" s="121">
        <v>7078</v>
      </c>
      <c r="AA421" s="121">
        <v>5415</v>
      </c>
      <c r="AB421" s="121">
        <v>1764</v>
      </c>
      <c r="AC421" s="121">
        <v>1574</v>
      </c>
      <c r="AD421" s="17">
        <v>121</v>
      </c>
      <c r="AE421" s="17">
        <v>268</v>
      </c>
      <c r="AF421" s="100">
        <v>384</v>
      </c>
      <c r="AG421" s="101">
        <v>422</v>
      </c>
      <c r="AH421" s="101">
        <v>2207</v>
      </c>
      <c r="AI421" s="101">
        <v>4346</v>
      </c>
      <c r="AJ421" s="101">
        <v>94</v>
      </c>
      <c r="AK421" s="101">
        <f t="shared" si="490"/>
        <v>7069</v>
      </c>
      <c r="AL421" s="101">
        <f t="shared" si="491"/>
        <v>794</v>
      </c>
      <c r="AM421" s="101">
        <v>888</v>
      </c>
      <c r="AN421" s="102">
        <v>192</v>
      </c>
      <c r="AO421" s="103">
        <v>902</v>
      </c>
      <c r="AP421" s="74">
        <f t="shared" si="492"/>
        <v>7.4624226348364284E-2</v>
      </c>
      <c r="AQ421" s="74">
        <f t="shared" si="493"/>
        <v>0.31181124611472166</v>
      </c>
      <c r="AR421" s="104">
        <f t="shared" si="494"/>
        <v>0.34058849459995594</v>
      </c>
      <c r="AS421" s="104">
        <f t="shared" si="495"/>
        <v>0.46097814776274715</v>
      </c>
      <c r="AT421" s="104">
        <f t="shared" si="496"/>
        <v>0.65595567867036009</v>
      </c>
      <c r="AU421" s="105">
        <v>5542</v>
      </c>
      <c r="AV421" s="105">
        <v>7506</v>
      </c>
      <c r="AW421" s="105">
        <v>5613</v>
      </c>
      <c r="AX421" s="100">
        <v>408</v>
      </c>
      <c r="AY421" s="106">
        <v>8326</v>
      </c>
      <c r="AZ421" s="106">
        <v>555</v>
      </c>
      <c r="BA421" s="106">
        <v>2608</v>
      </c>
      <c r="BB421" s="106">
        <v>4981</v>
      </c>
      <c r="BC421" s="106">
        <v>182</v>
      </c>
      <c r="BD421" s="107">
        <v>1283</v>
      </c>
      <c r="BE421" s="108">
        <v>444</v>
      </c>
      <c r="BF421" s="82">
        <f t="shared" si="497"/>
        <v>9.8877605558524859E-2</v>
      </c>
      <c r="BG421" s="82">
        <f t="shared" si="498"/>
        <v>0.34745536903810287</v>
      </c>
      <c r="BH421" s="83">
        <f t="shared" si="499"/>
        <v>0.36766518407373666</v>
      </c>
      <c r="BI421" s="83">
        <f t="shared" si="500"/>
        <v>0.48329245861434705</v>
      </c>
      <c r="BJ421" s="83">
        <f t="shared" si="501"/>
        <v>0.66726813424756404</v>
      </c>
      <c r="BK421" s="2">
        <v>5927</v>
      </c>
      <c r="BL421" s="2">
        <v>7936</v>
      </c>
      <c r="BM421" s="2">
        <v>5732</v>
      </c>
      <c r="BN421" s="2">
        <v>3916</v>
      </c>
      <c r="BO421" s="2">
        <v>1780</v>
      </c>
      <c r="BP421" s="2">
        <v>1797</v>
      </c>
      <c r="BQ421" s="109">
        <v>131</v>
      </c>
      <c r="BR421" s="109">
        <v>459</v>
      </c>
      <c r="BS421" s="110">
        <v>377</v>
      </c>
      <c r="BT421" s="109">
        <v>420</v>
      </c>
      <c r="BU421" s="109">
        <v>2984</v>
      </c>
      <c r="BV421" s="109">
        <v>6319</v>
      </c>
      <c r="BW421" s="109">
        <v>159</v>
      </c>
      <c r="BX421" s="84">
        <f t="shared" si="505"/>
        <v>9882</v>
      </c>
      <c r="BY421" s="111">
        <v>149</v>
      </c>
      <c r="BZ421" s="109">
        <v>1077</v>
      </c>
      <c r="CA421" s="109">
        <v>155</v>
      </c>
      <c r="CB421" s="2">
        <v>745</v>
      </c>
      <c r="CC421" s="112">
        <f t="shared" si="506"/>
        <v>7.0862156234182558E-2</v>
      </c>
      <c r="CD421" s="112">
        <f t="shared" si="507"/>
        <v>0.37600806451612906</v>
      </c>
      <c r="CE421" s="112">
        <f t="shared" si="508"/>
        <v>0.44123500893084971</v>
      </c>
      <c r="CF421" s="112">
        <f t="shared" si="509"/>
        <v>0.60184372256365237</v>
      </c>
      <c r="CG421" s="112">
        <f t="shared" si="510"/>
        <v>0.91451500348918358</v>
      </c>
      <c r="CH421" s="87">
        <f t="shared" si="511"/>
        <v>490</v>
      </c>
      <c r="CI421" s="31">
        <f t="shared" si="512"/>
        <v>448</v>
      </c>
      <c r="CJ421" s="31">
        <f t="shared" si="513"/>
        <v>7</v>
      </c>
      <c r="CK421" s="31">
        <f t="shared" si="514"/>
        <v>17</v>
      </c>
      <c r="CL421" s="31">
        <f t="shared" si="515"/>
        <v>38</v>
      </c>
      <c r="CM421" s="113">
        <f t="shared" si="516"/>
        <v>218</v>
      </c>
      <c r="CN421" s="31">
        <f t="shared" si="517"/>
        <v>42</v>
      </c>
      <c r="CO421" s="31">
        <f t="shared" si="518"/>
        <v>75</v>
      </c>
      <c r="CP421" s="31">
        <f t="shared" si="519"/>
        <v>99</v>
      </c>
      <c r="CQ421" s="31">
        <f t="shared" si="520"/>
        <v>2</v>
      </c>
      <c r="CR421" s="32">
        <v>5</v>
      </c>
      <c r="CS421" s="32">
        <v>11</v>
      </c>
      <c r="CT421" s="32">
        <v>30</v>
      </c>
      <c r="CU421" s="88">
        <f t="shared" si="504"/>
        <v>115</v>
      </c>
      <c r="CV421" s="32">
        <v>39</v>
      </c>
      <c r="CW421" s="32">
        <v>45</v>
      </c>
      <c r="CX421" s="32">
        <v>31</v>
      </c>
      <c r="CY421" s="32">
        <v>0</v>
      </c>
      <c r="CZ421" s="32">
        <v>2</v>
      </c>
      <c r="DA421" s="32">
        <v>6</v>
      </c>
      <c r="DB421" s="32">
        <v>8</v>
      </c>
      <c r="DC421" s="88">
        <f t="shared" si="521"/>
        <v>103</v>
      </c>
      <c r="DD421" s="32">
        <v>3</v>
      </c>
      <c r="DE421" s="32">
        <v>30</v>
      </c>
      <c r="DF421" s="32">
        <v>68</v>
      </c>
      <c r="DG421" s="32">
        <v>2</v>
      </c>
      <c r="DH421" s="32">
        <v>13</v>
      </c>
      <c r="DI421" s="32">
        <v>131</v>
      </c>
      <c r="DJ421" s="32">
        <v>74</v>
      </c>
      <c r="DK421" s="88">
        <f t="shared" si="522"/>
        <v>2801</v>
      </c>
      <c r="DL421" s="32">
        <v>137</v>
      </c>
      <c r="DM421" s="32">
        <v>927</v>
      </c>
      <c r="DN421" s="32">
        <v>1699</v>
      </c>
      <c r="DO421" s="32">
        <v>38</v>
      </c>
      <c r="DP421" s="32">
        <v>87</v>
      </c>
      <c r="DQ421" s="32">
        <v>244</v>
      </c>
      <c r="DR421" s="32">
        <v>147</v>
      </c>
      <c r="DS421" s="88">
        <f t="shared" si="523"/>
        <v>5987</v>
      </c>
      <c r="DT421" s="32">
        <v>41</v>
      </c>
      <c r="DU421" s="32">
        <v>1591</v>
      </c>
      <c r="DV421" s="32">
        <v>4245</v>
      </c>
      <c r="DW421" s="32">
        <v>110</v>
      </c>
      <c r="DX421" s="32">
        <v>1</v>
      </c>
      <c r="DY421" s="32">
        <v>2</v>
      </c>
      <c r="DZ421" s="32">
        <v>26</v>
      </c>
      <c r="EA421" s="88">
        <f t="shared" si="524"/>
        <v>44</v>
      </c>
      <c r="EB421" s="32">
        <v>2</v>
      </c>
      <c r="EC421" s="32">
        <v>13</v>
      </c>
      <c r="ED421" s="32">
        <v>27</v>
      </c>
      <c r="EE421" s="32">
        <v>2</v>
      </c>
      <c r="EF421" s="32">
        <v>14</v>
      </c>
      <c r="EG421" s="32">
        <v>45</v>
      </c>
      <c r="EH421" s="32">
        <v>71</v>
      </c>
      <c r="EI421" s="88">
        <f t="shared" si="525"/>
        <v>470</v>
      </c>
      <c r="EJ421" s="32">
        <v>198</v>
      </c>
      <c r="EK421" s="32">
        <v>198</v>
      </c>
      <c r="EL421" s="32">
        <v>71</v>
      </c>
      <c r="EM421" s="32">
        <v>3</v>
      </c>
      <c r="EQ421" s="88">
        <f t="shared" si="526"/>
        <v>0</v>
      </c>
      <c r="EV421" s="32">
        <v>9</v>
      </c>
      <c r="EW421" s="32">
        <v>20</v>
      </c>
      <c r="EX421" s="32">
        <v>17</v>
      </c>
      <c r="EY421" s="88">
        <f t="shared" si="527"/>
        <v>361</v>
      </c>
      <c r="EZ421" s="32">
        <v>0</v>
      </c>
      <c r="FA421" s="32">
        <v>180</v>
      </c>
      <c r="FB421" s="32">
        <v>178</v>
      </c>
      <c r="FC421" s="32">
        <v>3</v>
      </c>
      <c r="FG421" s="88">
        <f t="shared" si="528"/>
        <v>0</v>
      </c>
      <c r="FO421" s="88">
        <f t="shared" si="529"/>
        <v>0</v>
      </c>
      <c r="FV421" s="32">
        <v>4</v>
      </c>
      <c r="FW421" s="110">
        <f t="shared" si="530"/>
        <v>0</v>
      </c>
      <c r="FX421" s="32">
        <v>0</v>
      </c>
      <c r="FY421" s="32">
        <v>0</v>
      </c>
      <c r="FZ421" s="32">
        <v>0</v>
      </c>
      <c r="GA421" s="32">
        <v>0</v>
      </c>
      <c r="GB421" s="110">
        <f t="shared" si="531"/>
        <v>9</v>
      </c>
      <c r="GC421" s="110">
        <f t="shared" si="532"/>
        <v>20</v>
      </c>
      <c r="GD421" s="110">
        <f t="shared" si="533"/>
        <v>21</v>
      </c>
      <c r="GE421" s="110">
        <f t="shared" si="534"/>
        <v>361</v>
      </c>
      <c r="GF421" s="110">
        <f t="shared" si="535"/>
        <v>0</v>
      </c>
      <c r="GG421" s="110">
        <f t="shared" si="536"/>
        <v>180</v>
      </c>
      <c r="GH421" s="110">
        <f t="shared" si="537"/>
        <v>178</v>
      </c>
      <c r="GI421" s="110">
        <f t="shared" si="538"/>
        <v>3</v>
      </c>
      <c r="GJ421" s="114">
        <f t="shared" si="502"/>
        <v>0.39338737869834811</v>
      </c>
      <c r="GK421" s="90">
        <f t="shared" si="503"/>
        <v>0.18688445832332454</v>
      </c>
      <c r="GL421" s="2" t="s">
        <v>1557</v>
      </c>
      <c r="GM421" s="92" t="s">
        <v>2087</v>
      </c>
      <c r="GN421" s="92" t="s">
        <v>2088</v>
      </c>
      <c r="GO421" s="2" t="s">
        <v>1530</v>
      </c>
      <c r="GP421" s="2" t="s">
        <v>1748</v>
      </c>
      <c r="GQ421" s="2" t="s">
        <v>1670</v>
      </c>
      <c r="GR421" s="115">
        <v>8102</v>
      </c>
      <c r="GS421" s="31">
        <f t="shared" si="539"/>
        <v>101</v>
      </c>
      <c r="GT421" s="31">
        <f t="shared" si="540"/>
        <v>247</v>
      </c>
      <c r="GU421" s="31">
        <f t="shared" si="541"/>
        <v>377</v>
      </c>
      <c r="GV421" s="31">
        <f t="shared" si="542"/>
        <v>8832</v>
      </c>
      <c r="GW421" s="31">
        <f t="shared" si="543"/>
        <v>6121</v>
      </c>
      <c r="GX421" s="31">
        <f t="shared" si="544"/>
        <v>8652</v>
      </c>
    </row>
    <row r="422" spans="1:206" ht="15.75" hidden="1" customHeight="1" x14ac:dyDescent="0.25">
      <c r="A422" s="22" t="s">
        <v>1111</v>
      </c>
      <c r="B422" s="130" t="s">
        <v>404</v>
      </c>
      <c r="C422" s="131" t="s">
        <v>407</v>
      </c>
      <c r="D422" s="35" t="s">
        <v>404</v>
      </c>
      <c r="E422" s="117">
        <v>0</v>
      </c>
      <c r="F422" s="117">
        <v>0</v>
      </c>
      <c r="G422" s="117">
        <v>0</v>
      </c>
      <c r="H422" s="117">
        <v>0</v>
      </c>
      <c r="I422" s="95">
        <v>81</v>
      </c>
      <c r="J422" s="118">
        <v>62</v>
      </c>
      <c r="K422" s="118">
        <v>488</v>
      </c>
      <c r="L422" s="118">
        <v>854</v>
      </c>
      <c r="M422" s="118">
        <v>1404</v>
      </c>
      <c r="N422" s="119">
        <v>123</v>
      </c>
      <c r="O422" s="119">
        <v>89</v>
      </c>
      <c r="P422" s="120">
        <v>1081</v>
      </c>
      <c r="Q422" s="120">
        <v>1436</v>
      </c>
      <c r="R422" s="120">
        <v>1113</v>
      </c>
      <c r="S422" s="70">
        <f t="shared" si="485"/>
        <v>5.7354301572617949E-2</v>
      </c>
      <c r="T422" s="70">
        <f t="shared" si="486"/>
        <v>0.33983286908077992</v>
      </c>
      <c r="U422" s="70">
        <f t="shared" si="487"/>
        <v>0.35289256198347108</v>
      </c>
      <c r="V422" s="70">
        <f t="shared" si="488"/>
        <v>0.4782267555904276</v>
      </c>
      <c r="W422" s="70">
        <f t="shared" si="489"/>
        <v>0.65678346810422283</v>
      </c>
      <c r="X422" s="121">
        <v>1426</v>
      </c>
      <c r="Y422" s="121">
        <v>1081</v>
      </c>
      <c r="Z422" s="121">
        <v>1436</v>
      </c>
      <c r="AA422" s="121">
        <v>1113</v>
      </c>
      <c r="AB422" s="121">
        <v>348</v>
      </c>
      <c r="AC422" s="121">
        <v>389</v>
      </c>
      <c r="AD422" s="17">
        <v>51</v>
      </c>
      <c r="AE422" s="17">
        <v>96</v>
      </c>
      <c r="AF422" s="100">
        <v>110</v>
      </c>
      <c r="AG422" s="101">
        <v>158</v>
      </c>
      <c r="AH422" s="101">
        <v>598</v>
      </c>
      <c r="AI422" s="101">
        <v>986</v>
      </c>
      <c r="AJ422" s="101">
        <v>21</v>
      </c>
      <c r="AK422" s="101">
        <f t="shared" si="490"/>
        <v>1763</v>
      </c>
      <c r="AL422" s="101">
        <f t="shared" si="491"/>
        <v>184</v>
      </c>
      <c r="AM422" s="101">
        <v>205</v>
      </c>
      <c r="AN422" s="102">
        <v>66</v>
      </c>
      <c r="AO422" s="103">
        <v>161</v>
      </c>
      <c r="AP422" s="74">
        <f t="shared" si="492"/>
        <v>0.1461609620721554</v>
      </c>
      <c r="AQ422" s="74">
        <f t="shared" si="493"/>
        <v>0.41643454038997213</v>
      </c>
      <c r="AR422" s="104">
        <f t="shared" si="494"/>
        <v>0.42920110192837463</v>
      </c>
      <c r="AS422" s="104">
        <f t="shared" si="495"/>
        <v>0.54923499411533938</v>
      </c>
      <c r="AT422" s="104">
        <f t="shared" si="496"/>
        <v>0.72057502246181493</v>
      </c>
      <c r="AU422" s="105">
        <v>1133</v>
      </c>
      <c r="AV422" s="105">
        <v>1495</v>
      </c>
      <c r="AW422" s="105">
        <v>1103</v>
      </c>
      <c r="AX422" s="100">
        <v>117</v>
      </c>
      <c r="AY422" s="106">
        <v>1775</v>
      </c>
      <c r="AZ422" s="106">
        <v>224</v>
      </c>
      <c r="BA422" s="106">
        <v>530</v>
      </c>
      <c r="BB422" s="106">
        <v>1001</v>
      </c>
      <c r="BC422" s="106">
        <v>20</v>
      </c>
      <c r="BD422" s="107">
        <v>201</v>
      </c>
      <c r="BE422" s="108">
        <v>74</v>
      </c>
      <c r="BF422" s="82">
        <f t="shared" si="497"/>
        <v>0.20308250226654578</v>
      </c>
      <c r="BG422" s="82">
        <f t="shared" si="498"/>
        <v>0.35451505016722407</v>
      </c>
      <c r="BH422" s="83">
        <f t="shared" si="499"/>
        <v>0.41651031894934332</v>
      </c>
      <c r="BI422" s="83">
        <f t="shared" si="500"/>
        <v>0.5060882800608828</v>
      </c>
      <c r="BJ422" s="83">
        <f t="shared" si="501"/>
        <v>0.70609002647837604</v>
      </c>
      <c r="BK422" s="2">
        <v>1194</v>
      </c>
      <c r="BL422" s="2">
        <v>1576</v>
      </c>
      <c r="BM422" s="2">
        <v>1099</v>
      </c>
      <c r="BN422" s="2">
        <v>758</v>
      </c>
      <c r="BO422" s="2">
        <v>363</v>
      </c>
      <c r="BP422" s="2">
        <v>378</v>
      </c>
      <c r="BQ422" s="109">
        <v>58</v>
      </c>
      <c r="BR422" s="109">
        <v>125</v>
      </c>
      <c r="BS422" s="110">
        <v>138</v>
      </c>
      <c r="BT422" s="109">
        <v>206</v>
      </c>
      <c r="BU422" s="109">
        <v>581</v>
      </c>
      <c r="BV422" s="109">
        <v>1216</v>
      </c>
      <c r="BW422" s="109">
        <v>31</v>
      </c>
      <c r="BX422" s="84">
        <f t="shared" si="505"/>
        <v>2034</v>
      </c>
      <c r="BY422" s="111">
        <v>35</v>
      </c>
      <c r="BZ422" s="109">
        <v>240</v>
      </c>
      <c r="CA422" s="109">
        <v>28</v>
      </c>
      <c r="CB422" s="2">
        <v>126</v>
      </c>
      <c r="CC422" s="112">
        <f t="shared" si="506"/>
        <v>0.17252931323283083</v>
      </c>
      <c r="CD422" s="112">
        <f t="shared" si="507"/>
        <v>0.36865482233502539</v>
      </c>
      <c r="CE422" s="112">
        <f t="shared" si="508"/>
        <v>0.45567330059446887</v>
      </c>
      <c r="CF422" s="112">
        <f t="shared" si="509"/>
        <v>0.58205607476635512</v>
      </c>
      <c r="CG422" s="112">
        <f t="shared" si="510"/>
        <v>0.88808007279344858</v>
      </c>
      <c r="CH422" s="87">
        <f t="shared" si="511"/>
        <v>123</v>
      </c>
      <c r="CI422" s="31">
        <f t="shared" si="512"/>
        <v>120</v>
      </c>
      <c r="CJ422" s="31">
        <f t="shared" si="513"/>
        <v>6</v>
      </c>
      <c r="CK422" s="31">
        <f t="shared" si="514"/>
        <v>21</v>
      </c>
      <c r="CL422" s="31">
        <f t="shared" si="515"/>
        <v>25</v>
      </c>
      <c r="CM422" s="113">
        <f t="shared" si="516"/>
        <v>324</v>
      </c>
      <c r="CN422" s="31">
        <f t="shared" si="517"/>
        <v>82</v>
      </c>
      <c r="CO422" s="31">
        <f t="shared" si="518"/>
        <v>99</v>
      </c>
      <c r="CP422" s="31">
        <f t="shared" si="519"/>
        <v>138</v>
      </c>
      <c r="CQ422" s="31">
        <f t="shared" si="520"/>
        <v>5</v>
      </c>
      <c r="CR422" s="32">
        <v>4</v>
      </c>
      <c r="CS422" s="32">
        <v>17</v>
      </c>
      <c r="CT422" s="32">
        <v>21</v>
      </c>
      <c r="CU422" s="88">
        <f t="shared" si="504"/>
        <v>258</v>
      </c>
      <c r="CV422" s="32">
        <v>76</v>
      </c>
      <c r="CW422" s="32">
        <v>82</v>
      </c>
      <c r="CX422" s="32">
        <v>98</v>
      </c>
      <c r="CY422" s="32">
        <v>2</v>
      </c>
      <c r="CZ422" s="32">
        <v>2</v>
      </c>
      <c r="DA422" s="32">
        <v>4</v>
      </c>
      <c r="DB422" s="32">
        <v>4</v>
      </c>
      <c r="DC422" s="88">
        <f t="shared" si="521"/>
        <v>66</v>
      </c>
      <c r="DD422" s="32">
        <v>6</v>
      </c>
      <c r="DE422" s="32">
        <v>17</v>
      </c>
      <c r="DF422" s="32">
        <v>40</v>
      </c>
      <c r="DG422" s="32">
        <v>3</v>
      </c>
      <c r="DH422" s="32">
        <v>1</v>
      </c>
      <c r="DI422" s="32">
        <v>5</v>
      </c>
      <c r="DJ422" s="32">
        <v>5</v>
      </c>
      <c r="DK422" s="88">
        <f t="shared" si="522"/>
        <v>108</v>
      </c>
      <c r="DL422" s="32">
        <v>5</v>
      </c>
      <c r="DM422" s="32">
        <v>24</v>
      </c>
      <c r="DN422" s="32">
        <v>79</v>
      </c>
      <c r="DO422" s="32">
        <v>0</v>
      </c>
      <c r="DP422" s="32">
        <v>39</v>
      </c>
      <c r="DQ422" s="32">
        <v>65</v>
      </c>
      <c r="DR422" s="32">
        <v>53</v>
      </c>
      <c r="DS422" s="88">
        <f t="shared" si="523"/>
        <v>1275</v>
      </c>
      <c r="DT422" s="32">
        <v>21</v>
      </c>
      <c r="DU422" s="32">
        <v>322</v>
      </c>
      <c r="DV422" s="32">
        <v>914</v>
      </c>
      <c r="DW422" s="32">
        <v>18</v>
      </c>
      <c r="DX422" s="32">
        <v>1</v>
      </c>
      <c r="DY422" s="32">
        <v>2</v>
      </c>
      <c r="DZ422" s="32">
        <v>2</v>
      </c>
      <c r="EA422" s="88">
        <f t="shared" si="524"/>
        <v>30</v>
      </c>
      <c r="EB422" s="32">
        <v>1</v>
      </c>
      <c r="EC422" s="32">
        <v>11</v>
      </c>
      <c r="ED422" s="32">
        <v>17</v>
      </c>
      <c r="EE422" s="32">
        <v>1</v>
      </c>
      <c r="EF422" s="32">
        <v>10</v>
      </c>
      <c r="EG422" s="32">
        <v>30</v>
      </c>
      <c r="EH422" s="32">
        <v>49</v>
      </c>
      <c r="EI422" s="88">
        <f t="shared" si="525"/>
        <v>271</v>
      </c>
      <c r="EJ422" s="32">
        <v>96</v>
      </c>
      <c r="EK422" s="32">
        <v>106</v>
      </c>
      <c r="EL422" s="32">
        <v>65</v>
      </c>
      <c r="EM422" s="32">
        <v>4</v>
      </c>
      <c r="EQ422" s="88">
        <f t="shared" si="526"/>
        <v>0</v>
      </c>
      <c r="EV422" s="32">
        <v>1</v>
      </c>
      <c r="EW422" s="32">
        <v>2</v>
      </c>
      <c r="EX422" s="32">
        <v>2</v>
      </c>
      <c r="EY422" s="88">
        <f t="shared" si="527"/>
        <v>23</v>
      </c>
      <c r="EZ422" s="32">
        <v>1</v>
      </c>
      <c r="FA422" s="32">
        <v>19</v>
      </c>
      <c r="FB422" s="32">
        <v>3</v>
      </c>
      <c r="FC422" s="32">
        <v>0</v>
      </c>
      <c r="FG422" s="88">
        <f t="shared" si="528"/>
        <v>0</v>
      </c>
      <c r="FO422" s="88">
        <f t="shared" si="529"/>
        <v>0</v>
      </c>
      <c r="FV422" s="32">
        <v>2</v>
      </c>
      <c r="FW422" s="110">
        <f t="shared" si="530"/>
        <v>0</v>
      </c>
      <c r="FX422" s="32">
        <v>0</v>
      </c>
      <c r="FY422" s="32">
        <v>0</v>
      </c>
      <c r="FZ422" s="32">
        <v>0</v>
      </c>
      <c r="GA422" s="32">
        <v>0</v>
      </c>
      <c r="GB422" s="110">
        <f t="shared" si="531"/>
        <v>1</v>
      </c>
      <c r="GC422" s="110">
        <f t="shared" si="532"/>
        <v>2</v>
      </c>
      <c r="GD422" s="110">
        <f t="shared" si="533"/>
        <v>4</v>
      </c>
      <c r="GE422" s="110">
        <f t="shared" si="534"/>
        <v>23</v>
      </c>
      <c r="GF422" s="110">
        <f t="shared" si="535"/>
        <v>1</v>
      </c>
      <c r="GG422" s="110">
        <f t="shared" si="536"/>
        <v>19</v>
      </c>
      <c r="GH422" s="110">
        <f t="shared" si="537"/>
        <v>3</v>
      </c>
      <c r="GI422" s="110">
        <f t="shared" si="538"/>
        <v>0</v>
      </c>
      <c r="GJ422" s="114">
        <f t="shared" si="502"/>
        <v>0.35216569222860228</v>
      </c>
      <c r="GK422" s="90">
        <f t="shared" si="503"/>
        <v>0.14591549295774647</v>
      </c>
      <c r="GL422" s="2" t="s">
        <v>2185</v>
      </c>
      <c r="GM422" s="92" t="s">
        <v>1661</v>
      </c>
      <c r="GN422" s="92" t="s">
        <v>1782</v>
      </c>
      <c r="GO422" s="92" t="s">
        <v>1945</v>
      </c>
      <c r="GP422" s="92" t="s">
        <v>1684</v>
      </c>
      <c r="GQ422" s="2" t="s">
        <v>1552</v>
      </c>
      <c r="GR422" s="115">
        <v>1607</v>
      </c>
      <c r="GS422" s="31">
        <f t="shared" si="539"/>
        <v>41</v>
      </c>
      <c r="GT422" s="31">
        <f t="shared" si="540"/>
        <v>60</v>
      </c>
      <c r="GU422" s="31">
        <f t="shared" si="541"/>
        <v>72</v>
      </c>
      <c r="GV422" s="31">
        <f t="shared" si="542"/>
        <v>1413</v>
      </c>
      <c r="GW422" s="31">
        <f t="shared" si="543"/>
        <v>1029</v>
      </c>
      <c r="GX422" s="31">
        <f t="shared" si="544"/>
        <v>1386</v>
      </c>
    </row>
    <row r="423" spans="1:206" ht="15.75" hidden="1" customHeight="1" x14ac:dyDescent="0.25">
      <c r="A423" s="22" t="s">
        <v>1111</v>
      </c>
      <c r="B423" s="2" t="s">
        <v>404</v>
      </c>
      <c r="C423" s="116" t="s">
        <v>408</v>
      </c>
      <c r="D423" s="35" t="s">
        <v>404</v>
      </c>
      <c r="E423" s="117">
        <v>62</v>
      </c>
      <c r="F423" s="117">
        <v>467</v>
      </c>
      <c r="G423" s="117">
        <v>390</v>
      </c>
      <c r="H423" s="117">
        <v>919</v>
      </c>
      <c r="I423" s="95">
        <v>38</v>
      </c>
      <c r="J423" s="118">
        <v>31</v>
      </c>
      <c r="K423" s="118">
        <v>193</v>
      </c>
      <c r="L423" s="118">
        <v>394</v>
      </c>
      <c r="M423" s="118">
        <v>618</v>
      </c>
      <c r="N423" s="119">
        <v>105</v>
      </c>
      <c r="O423" s="119">
        <v>17</v>
      </c>
      <c r="P423" s="120">
        <v>417</v>
      </c>
      <c r="Q423" s="120">
        <v>535</v>
      </c>
      <c r="R423" s="120">
        <v>414</v>
      </c>
      <c r="S423" s="70">
        <f t="shared" si="485"/>
        <v>7.4340527577937646E-2</v>
      </c>
      <c r="T423" s="70">
        <f t="shared" si="486"/>
        <v>0.36074766355140186</v>
      </c>
      <c r="U423" s="70">
        <f t="shared" si="487"/>
        <v>0.37554904831625185</v>
      </c>
      <c r="V423" s="70">
        <f t="shared" si="488"/>
        <v>0.50790305584826134</v>
      </c>
      <c r="W423" s="70">
        <f t="shared" si="489"/>
        <v>0.69806763285024154</v>
      </c>
      <c r="X423" s="121">
        <v>553</v>
      </c>
      <c r="Y423" s="121">
        <v>417</v>
      </c>
      <c r="Z423" s="121">
        <v>535</v>
      </c>
      <c r="AA423" s="121">
        <v>414</v>
      </c>
      <c r="AB423" s="121">
        <v>137</v>
      </c>
      <c r="AC423" s="121">
        <v>119</v>
      </c>
      <c r="AD423" s="17">
        <v>19</v>
      </c>
      <c r="AE423" s="17">
        <v>27</v>
      </c>
      <c r="AF423" s="100">
        <v>36</v>
      </c>
      <c r="AG423" s="101">
        <v>28</v>
      </c>
      <c r="AH423" s="101">
        <v>200</v>
      </c>
      <c r="AI423" s="101">
        <v>415</v>
      </c>
      <c r="AJ423" s="101">
        <v>23</v>
      </c>
      <c r="AK423" s="101">
        <f t="shared" si="490"/>
        <v>666</v>
      </c>
      <c r="AL423" s="101">
        <f t="shared" si="491"/>
        <v>87</v>
      </c>
      <c r="AM423" s="101">
        <v>110</v>
      </c>
      <c r="AN423" s="102">
        <v>12</v>
      </c>
      <c r="AO423" s="103">
        <v>36</v>
      </c>
      <c r="AP423" s="74">
        <f t="shared" si="492"/>
        <v>6.7146282973621102E-2</v>
      </c>
      <c r="AQ423" s="74">
        <f t="shared" si="493"/>
        <v>0.37383177570093457</v>
      </c>
      <c r="AR423" s="104">
        <f t="shared" si="494"/>
        <v>0.40702781844802344</v>
      </c>
      <c r="AS423" s="104">
        <f t="shared" si="495"/>
        <v>0.55637513171759745</v>
      </c>
      <c r="AT423" s="104">
        <f t="shared" si="496"/>
        <v>0.79227053140096615</v>
      </c>
      <c r="AU423" s="105">
        <v>430</v>
      </c>
      <c r="AV423" s="105">
        <v>585</v>
      </c>
      <c r="AW423" s="105">
        <v>399</v>
      </c>
      <c r="AX423" s="100">
        <v>37</v>
      </c>
      <c r="AY423" s="106">
        <v>665</v>
      </c>
      <c r="AZ423" s="106">
        <v>35</v>
      </c>
      <c r="BA423" s="106">
        <v>206</v>
      </c>
      <c r="BB423" s="106">
        <v>400</v>
      </c>
      <c r="BC423" s="106">
        <v>24</v>
      </c>
      <c r="BD423" s="107">
        <v>113</v>
      </c>
      <c r="BE423" s="108">
        <v>16</v>
      </c>
      <c r="BF423" s="82">
        <f t="shared" si="497"/>
        <v>8.771929824561403E-2</v>
      </c>
      <c r="BG423" s="82">
        <f t="shared" si="498"/>
        <v>0.35213675213675216</v>
      </c>
      <c r="BH423" s="83">
        <f t="shared" si="499"/>
        <v>0.37340876944837342</v>
      </c>
      <c r="BI423" s="83">
        <f t="shared" si="500"/>
        <v>0.48571428571428571</v>
      </c>
      <c r="BJ423" s="83">
        <f t="shared" si="501"/>
        <v>0.66744186046511633</v>
      </c>
      <c r="BK423" s="2">
        <v>452</v>
      </c>
      <c r="BL423" s="2">
        <v>567</v>
      </c>
      <c r="BM423" s="2">
        <v>388</v>
      </c>
      <c r="BN423" s="2">
        <v>272</v>
      </c>
      <c r="BO423" s="2">
        <v>124</v>
      </c>
      <c r="BP423" s="2">
        <v>143</v>
      </c>
      <c r="BQ423" s="109">
        <v>21</v>
      </c>
      <c r="BR423" s="109">
        <v>47</v>
      </c>
      <c r="BS423" s="110">
        <v>49</v>
      </c>
      <c r="BT423" s="109">
        <v>33</v>
      </c>
      <c r="BU423" s="109">
        <v>228</v>
      </c>
      <c r="BV423" s="109">
        <v>534</v>
      </c>
      <c r="BW423" s="109">
        <v>29</v>
      </c>
      <c r="BX423" s="84">
        <f t="shared" si="505"/>
        <v>824</v>
      </c>
      <c r="BY423" s="111">
        <v>6</v>
      </c>
      <c r="BZ423" s="109">
        <v>114</v>
      </c>
      <c r="CA423" s="109">
        <v>29</v>
      </c>
      <c r="CB423" s="2">
        <v>27</v>
      </c>
      <c r="CC423" s="112">
        <f t="shared" si="506"/>
        <v>7.3008849557522126E-2</v>
      </c>
      <c r="CD423" s="112">
        <f t="shared" si="507"/>
        <v>0.40211640211640209</v>
      </c>
      <c r="CE423" s="112">
        <f t="shared" si="508"/>
        <v>0.48400852878464817</v>
      </c>
      <c r="CF423" s="112">
        <f t="shared" si="509"/>
        <v>0.67853403141361257</v>
      </c>
      <c r="CG423" s="112">
        <f t="shared" si="510"/>
        <v>1.0824742268041236</v>
      </c>
      <c r="CH423" s="87">
        <f t="shared" si="511"/>
        <v>-32</v>
      </c>
      <c r="CI423" s="31">
        <f t="shared" si="512"/>
        <v>-49</v>
      </c>
      <c r="CJ423" s="31">
        <f t="shared" si="513"/>
        <v>2</v>
      </c>
      <c r="CK423" s="31">
        <f t="shared" si="514"/>
        <v>5</v>
      </c>
      <c r="CL423" s="31">
        <f t="shared" si="515"/>
        <v>14</v>
      </c>
      <c r="CM423" s="113">
        <f t="shared" si="516"/>
        <v>79</v>
      </c>
      <c r="CN423" s="31">
        <f t="shared" si="517"/>
        <v>12</v>
      </c>
      <c r="CO423" s="31">
        <f t="shared" si="518"/>
        <v>36</v>
      </c>
      <c r="CP423" s="31">
        <f t="shared" si="519"/>
        <v>30</v>
      </c>
      <c r="CQ423" s="31">
        <f t="shared" si="520"/>
        <v>1</v>
      </c>
      <c r="CR423" s="32">
        <v>1</v>
      </c>
      <c r="CS423" s="32">
        <v>3</v>
      </c>
      <c r="CT423" s="32">
        <v>7</v>
      </c>
      <c r="CU423" s="88">
        <f t="shared" si="504"/>
        <v>50</v>
      </c>
      <c r="CV423" s="32">
        <v>7</v>
      </c>
      <c r="CW423" s="32">
        <v>27</v>
      </c>
      <c r="CX423" s="32">
        <v>15</v>
      </c>
      <c r="CY423" s="32">
        <v>1</v>
      </c>
      <c r="CZ423" s="32">
        <v>1</v>
      </c>
      <c r="DA423" s="32">
        <v>2</v>
      </c>
      <c r="DB423" s="32">
        <v>7</v>
      </c>
      <c r="DC423" s="88">
        <f t="shared" si="521"/>
        <v>29</v>
      </c>
      <c r="DD423" s="32">
        <v>5</v>
      </c>
      <c r="DE423" s="32">
        <v>9</v>
      </c>
      <c r="DF423" s="32">
        <v>15</v>
      </c>
      <c r="DG423" s="32">
        <v>0</v>
      </c>
      <c r="DH423" s="32">
        <v>1</v>
      </c>
      <c r="DI423" s="32">
        <v>8</v>
      </c>
      <c r="DJ423" s="32">
        <v>9</v>
      </c>
      <c r="DK423" s="88">
        <f t="shared" si="522"/>
        <v>168</v>
      </c>
      <c r="DL423" s="32">
        <v>17</v>
      </c>
      <c r="DM423" s="32">
        <v>46</v>
      </c>
      <c r="DN423" s="32">
        <v>98</v>
      </c>
      <c r="DO423" s="32">
        <v>7</v>
      </c>
      <c r="DP423" s="32">
        <v>14</v>
      </c>
      <c r="DQ423" s="32">
        <v>28</v>
      </c>
      <c r="DR423" s="32">
        <v>18</v>
      </c>
      <c r="DS423" s="88">
        <f t="shared" si="523"/>
        <v>509</v>
      </c>
      <c r="DT423" s="32">
        <v>2</v>
      </c>
      <c r="DU423" s="32">
        <v>106</v>
      </c>
      <c r="DV423" s="32">
        <v>381</v>
      </c>
      <c r="DW423" s="32">
        <v>20</v>
      </c>
      <c r="EA423" s="88">
        <f t="shared" si="524"/>
        <v>0</v>
      </c>
      <c r="EF423" s="32">
        <v>1</v>
      </c>
      <c r="EG423" s="32">
        <v>1</v>
      </c>
      <c r="EH423" s="32">
        <v>2</v>
      </c>
      <c r="EI423" s="88">
        <f t="shared" si="525"/>
        <v>8</v>
      </c>
      <c r="EJ423" s="32">
        <v>2</v>
      </c>
      <c r="EK423" s="32">
        <v>5</v>
      </c>
      <c r="EL423" s="32">
        <v>1</v>
      </c>
      <c r="EM423" s="32">
        <v>0</v>
      </c>
      <c r="EQ423" s="88">
        <f t="shared" si="526"/>
        <v>0</v>
      </c>
      <c r="EV423" s="32">
        <v>3</v>
      </c>
      <c r="EW423" s="32">
        <v>5</v>
      </c>
      <c r="EX423" s="32">
        <v>6</v>
      </c>
      <c r="EY423" s="88">
        <f t="shared" si="527"/>
        <v>61</v>
      </c>
      <c r="EZ423" s="32">
        <v>0</v>
      </c>
      <c r="FA423" s="32">
        <v>35</v>
      </c>
      <c r="FB423" s="32">
        <v>24</v>
      </c>
      <c r="FC423" s="32">
        <v>2</v>
      </c>
      <c r="FG423" s="88">
        <f t="shared" si="528"/>
        <v>0</v>
      </c>
      <c r="FO423" s="88">
        <f t="shared" si="529"/>
        <v>0</v>
      </c>
      <c r="FW423" s="110">
        <f t="shared" si="530"/>
        <v>0</v>
      </c>
      <c r="GB423" s="110">
        <f t="shared" si="531"/>
        <v>3</v>
      </c>
      <c r="GC423" s="110">
        <f t="shared" si="532"/>
        <v>5</v>
      </c>
      <c r="GD423" s="110">
        <f t="shared" si="533"/>
        <v>6</v>
      </c>
      <c r="GE423" s="110">
        <f t="shared" si="534"/>
        <v>61</v>
      </c>
      <c r="GF423" s="110">
        <f t="shared" si="535"/>
        <v>0</v>
      </c>
      <c r="GG423" s="110">
        <f t="shared" si="536"/>
        <v>35</v>
      </c>
      <c r="GH423" s="110">
        <f t="shared" si="537"/>
        <v>24</v>
      </c>
      <c r="GI423" s="110">
        <f t="shared" si="538"/>
        <v>2</v>
      </c>
      <c r="GJ423" s="114">
        <f t="shared" si="502"/>
        <v>0.5506724217886062</v>
      </c>
      <c r="GK423" s="90">
        <f t="shared" si="503"/>
        <v>0.23909774436090225</v>
      </c>
      <c r="GL423" s="92" t="s">
        <v>1907</v>
      </c>
      <c r="GM423" s="2" t="s">
        <v>1650</v>
      </c>
      <c r="GN423" s="92" t="s">
        <v>1624</v>
      </c>
      <c r="GO423" s="92" t="s">
        <v>1894</v>
      </c>
      <c r="GP423" s="92" t="s">
        <v>1441</v>
      </c>
      <c r="GQ423" s="2" t="s">
        <v>1806</v>
      </c>
      <c r="GR423" s="115">
        <v>546</v>
      </c>
      <c r="GS423" s="31">
        <f t="shared" si="539"/>
        <v>15</v>
      </c>
      <c r="GT423" s="31">
        <f t="shared" si="540"/>
        <v>27</v>
      </c>
      <c r="GU423" s="31">
        <f t="shared" si="541"/>
        <v>36</v>
      </c>
      <c r="GV423" s="31">
        <f t="shared" si="542"/>
        <v>677</v>
      </c>
      <c r="GW423" s="31">
        <f t="shared" si="543"/>
        <v>506</v>
      </c>
      <c r="GX423" s="31">
        <f t="shared" si="544"/>
        <v>658</v>
      </c>
    </row>
    <row r="424" spans="1:206" ht="15.75" hidden="1" customHeight="1" x14ac:dyDescent="0.25">
      <c r="A424" s="22" t="s">
        <v>1111</v>
      </c>
      <c r="B424" s="130" t="s">
        <v>404</v>
      </c>
      <c r="C424" s="131" t="s">
        <v>409</v>
      </c>
      <c r="D424" s="35" t="s">
        <v>404</v>
      </c>
      <c r="E424" s="117">
        <v>0</v>
      </c>
      <c r="F424" s="117">
        <v>0</v>
      </c>
      <c r="G424" s="117">
        <v>0</v>
      </c>
      <c r="H424" s="117">
        <v>0</v>
      </c>
      <c r="I424" s="95">
        <v>153</v>
      </c>
      <c r="J424" s="118">
        <v>227</v>
      </c>
      <c r="K424" s="118">
        <v>1015</v>
      </c>
      <c r="L424" s="118">
        <v>1656</v>
      </c>
      <c r="M424" s="118">
        <v>2898</v>
      </c>
      <c r="N424" s="119">
        <v>265</v>
      </c>
      <c r="O424" s="119">
        <v>127</v>
      </c>
      <c r="P424" s="120">
        <v>1899</v>
      </c>
      <c r="Q424" s="120">
        <v>2568</v>
      </c>
      <c r="R424" s="120">
        <v>1881</v>
      </c>
      <c r="S424" s="70">
        <f t="shared" si="485"/>
        <v>0.119536598209584</v>
      </c>
      <c r="T424" s="70">
        <f t="shared" si="486"/>
        <v>0.39524922118380063</v>
      </c>
      <c r="U424" s="70">
        <f t="shared" si="487"/>
        <v>0.4147763074984247</v>
      </c>
      <c r="V424" s="70">
        <f t="shared" si="488"/>
        <v>0.54079568442346593</v>
      </c>
      <c r="W424" s="70">
        <f t="shared" si="489"/>
        <v>0.73950026581605532</v>
      </c>
      <c r="X424" s="121">
        <v>2598</v>
      </c>
      <c r="Y424" s="121">
        <v>1899</v>
      </c>
      <c r="Z424" s="121">
        <v>2568</v>
      </c>
      <c r="AA424" s="121">
        <v>1881</v>
      </c>
      <c r="AB424" s="121">
        <v>561</v>
      </c>
      <c r="AC424" s="121">
        <v>558</v>
      </c>
      <c r="AD424" s="17">
        <v>59</v>
      </c>
      <c r="AE424" s="17">
        <v>125</v>
      </c>
      <c r="AF424" s="100">
        <v>172</v>
      </c>
      <c r="AG424" s="101">
        <v>196</v>
      </c>
      <c r="AH424" s="101">
        <v>1094</v>
      </c>
      <c r="AI424" s="101">
        <v>1893</v>
      </c>
      <c r="AJ424" s="101">
        <v>23</v>
      </c>
      <c r="AK424" s="101">
        <f t="shared" si="490"/>
        <v>3206</v>
      </c>
      <c r="AL424" s="101">
        <f t="shared" si="491"/>
        <v>304</v>
      </c>
      <c r="AM424" s="101">
        <v>327</v>
      </c>
      <c r="AN424" s="102">
        <v>64</v>
      </c>
      <c r="AO424" s="103">
        <v>245</v>
      </c>
      <c r="AP424" s="74">
        <f t="shared" si="492"/>
        <v>0.10321221695629279</v>
      </c>
      <c r="AQ424" s="74">
        <f t="shared" si="493"/>
        <v>0.42601246105919005</v>
      </c>
      <c r="AR424" s="104">
        <f t="shared" si="494"/>
        <v>0.45352867044738499</v>
      </c>
      <c r="AS424" s="104">
        <f t="shared" si="495"/>
        <v>0.60305686671162062</v>
      </c>
      <c r="AT424" s="104">
        <f t="shared" si="496"/>
        <v>0.84476342371079216</v>
      </c>
      <c r="AU424" s="105">
        <v>1921</v>
      </c>
      <c r="AV424" s="105">
        <v>2524</v>
      </c>
      <c r="AW424" s="105">
        <v>1902</v>
      </c>
      <c r="AX424" s="100">
        <v>184</v>
      </c>
      <c r="AY424" s="106">
        <v>3351</v>
      </c>
      <c r="AZ424" s="106">
        <v>256</v>
      </c>
      <c r="BA424" s="106">
        <v>1075</v>
      </c>
      <c r="BB424" s="106">
        <v>1993</v>
      </c>
      <c r="BC424" s="106">
        <v>27</v>
      </c>
      <c r="BD424" s="107">
        <v>310</v>
      </c>
      <c r="BE424" s="108">
        <v>136</v>
      </c>
      <c r="BF424" s="82">
        <f t="shared" si="497"/>
        <v>0.13459516298633017</v>
      </c>
      <c r="BG424" s="82">
        <f t="shared" si="498"/>
        <v>0.42591125198098256</v>
      </c>
      <c r="BH424" s="83">
        <f t="shared" si="499"/>
        <v>0.47487001733102252</v>
      </c>
      <c r="BI424" s="83">
        <f t="shared" si="500"/>
        <v>0.62047244094488185</v>
      </c>
      <c r="BJ424" s="83">
        <f t="shared" si="501"/>
        <v>0.87610619469026552</v>
      </c>
      <c r="BK424" s="2">
        <v>1964</v>
      </c>
      <c r="BL424" s="2">
        <v>2698</v>
      </c>
      <c r="BM424" s="2">
        <v>1970</v>
      </c>
      <c r="BN424" s="2">
        <v>1368</v>
      </c>
      <c r="BO424" s="2">
        <v>595</v>
      </c>
      <c r="BP424" s="2">
        <v>626</v>
      </c>
      <c r="BQ424" s="109">
        <v>65</v>
      </c>
      <c r="BR424" s="109">
        <v>196</v>
      </c>
      <c r="BS424" s="110">
        <v>170</v>
      </c>
      <c r="BT424" s="109">
        <v>249</v>
      </c>
      <c r="BU424" s="109">
        <v>1203</v>
      </c>
      <c r="BV424" s="109">
        <v>2151</v>
      </c>
      <c r="BW424" s="109">
        <v>34</v>
      </c>
      <c r="BX424" s="84">
        <f t="shared" si="505"/>
        <v>3637</v>
      </c>
      <c r="BY424" s="111">
        <v>38</v>
      </c>
      <c r="BZ424" s="109">
        <v>410</v>
      </c>
      <c r="CA424" s="109">
        <v>34</v>
      </c>
      <c r="CB424" s="2">
        <v>217</v>
      </c>
      <c r="CC424" s="112">
        <f t="shared" si="506"/>
        <v>0.12678207739307534</v>
      </c>
      <c r="CD424" s="112">
        <f t="shared" si="507"/>
        <v>0.4458858413639733</v>
      </c>
      <c r="CE424" s="112">
        <f t="shared" si="508"/>
        <v>0.48145355850422195</v>
      </c>
      <c r="CF424" s="112">
        <f t="shared" si="509"/>
        <v>0.63067694944301633</v>
      </c>
      <c r="CG424" s="112">
        <f t="shared" si="510"/>
        <v>0.88375634517766499</v>
      </c>
      <c r="CH424" s="87">
        <f t="shared" si="511"/>
        <v>229</v>
      </c>
      <c r="CI424" s="31">
        <f t="shared" si="512"/>
        <v>197</v>
      </c>
      <c r="CJ424" s="31">
        <f t="shared" si="513"/>
        <v>7</v>
      </c>
      <c r="CK424" s="31">
        <f t="shared" si="514"/>
        <v>34</v>
      </c>
      <c r="CL424" s="31">
        <f t="shared" si="515"/>
        <v>54</v>
      </c>
      <c r="CM424" s="113">
        <f t="shared" si="516"/>
        <v>523</v>
      </c>
      <c r="CN424" s="31">
        <f t="shared" si="517"/>
        <v>90</v>
      </c>
      <c r="CO424" s="31">
        <f t="shared" si="518"/>
        <v>177</v>
      </c>
      <c r="CP424" s="31">
        <f t="shared" si="519"/>
        <v>241</v>
      </c>
      <c r="CQ424" s="31">
        <f t="shared" si="520"/>
        <v>15</v>
      </c>
      <c r="CR424" s="32">
        <v>4</v>
      </c>
      <c r="CS424" s="32">
        <v>16</v>
      </c>
      <c r="CT424" s="32">
        <v>35</v>
      </c>
      <c r="CU424" s="88">
        <f t="shared" si="504"/>
        <v>204</v>
      </c>
      <c r="CV424" s="32">
        <v>75</v>
      </c>
      <c r="CW424" s="32">
        <v>78</v>
      </c>
      <c r="CX424" s="32">
        <v>43</v>
      </c>
      <c r="CY424" s="32">
        <v>8</v>
      </c>
      <c r="CZ424" s="32">
        <v>3</v>
      </c>
      <c r="DA424" s="32">
        <v>18</v>
      </c>
      <c r="DB424" s="32">
        <v>19</v>
      </c>
      <c r="DC424" s="88">
        <f t="shared" si="521"/>
        <v>319</v>
      </c>
      <c r="DD424" s="32">
        <v>15</v>
      </c>
      <c r="DE424" s="32">
        <v>99</v>
      </c>
      <c r="DF424" s="32">
        <v>198</v>
      </c>
      <c r="DG424" s="32">
        <v>7</v>
      </c>
      <c r="DH424" s="32">
        <v>5</v>
      </c>
      <c r="DI424" s="32">
        <v>38</v>
      </c>
      <c r="DJ424" s="32">
        <v>23</v>
      </c>
      <c r="DK424" s="88">
        <f t="shared" si="522"/>
        <v>744</v>
      </c>
      <c r="DL424" s="32">
        <v>38</v>
      </c>
      <c r="DM424" s="32">
        <v>337</v>
      </c>
      <c r="DN424" s="32">
        <v>363</v>
      </c>
      <c r="DO424" s="32">
        <v>6</v>
      </c>
      <c r="DP424" s="32">
        <v>44</v>
      </c>
      <c r="DQ424" s="32">
        <v>95</v>
      </c>
      <c r="DR424" s="32">
        <v>59</v>
      </c>
      <c r="DS424" s="88">
        <f t="shared" si="523"/>
        <v>2130</v>
      </c>
      <c r="DT424" s="32">
        <v>9</v>
      </c>
      <c r="DU424" s="32">
        <v>584</v>
      </c>
      <c r="DV424" s="32">
        <v>1519</v>
      </c>
      <c r="DW424" s="32">
        <v>18</v>
      </c>
      <c r="EA424" s="88">
        <f t="shared" si="524"/>
        <v>0</v>
      </c>
      <c r="EF424" s="32">
        <v>7</v>
      </c>
      <c r="EG424" s="32">
        <v>27</v>
      </c>
      <c r="EH424" s="32">
        <v>32</v>
      </c>
      <c r="EI424" s="88">
        <f t="shared" si="525"/>
        <v>225</v>
      </c>
      <c r="EJ424" s="32">
        <v>108</v>
      </c>
      <c r="EK424" s="32">
        <v>88</v>
      </c>
      <c r="EL424" s="32">
        <v>28</v>
      </c>
      <c r="EM424" s="32">
        <v>1</v>
      </c>
      <c r="EQ424" s="88">
        <f t="shared" si="526"/>
        <v>0</v>
      </c>
      <c r="EV424" s="32">
        <v>2</v>
      </c>
      <c r="EW424" s="32">
        <v>2</v>
      </c>
      <c r="EX424" s="32">
        <v>2</v>
      </c>
      <c r="EY424" s="88">
        <f t="shared" si="527"/>
        <v>21</v>
      </c>
      <c r="EZ424" s="32">
        <v>4</v>
      </c>
      <c r="FA424" s="32">
        <v>17</v>
      </c>
      <c r="FB424" s="32">
        <v>0</v>
      </c>
      <c r="FC424" s="32">
        <v>0</v>
      </c>
      <c r="FG424" s="88">
        <f t="shared" si="528"/>
        <v>0</v>
      </c>
      <c r="FO424" s="88">
        <f t="shared" si="529"/>
        <v>0</v>
      </c>
      <c r="FW424" s="110">
        <f t="shared" si="530"/>
        <v>0</v>
      </c>
      <c r="GB424" s="110">
        <f t="shared" si="531"/>
        <v>2</v>
      </c>
      <c r="GC424" s="110">
        <f t="shared" si="532"/>
        <v>2</v>
      </c>
      <c r="GD424" s="110">
        <f t="shared" si="533"/>
        <v>2</v>
      </c>
      <c r="GE424" s="110">
        <f t="shared" si="534"/>
        <v>21</v>
      </c>
      <c r="GF424" s="110">
        <f t="shared" si="535"/>
        <v>4</v>
      </c>
      <c r="GG424" s="110">
        <f t="shared" si="536"/>
        <v>17</v>
      </c>
      <c r="GH424" s="110">
        <f t="shared" si="537"/>
        <v>0</v>
      </c>
      <c r="GI424" s="110">
        <f t="shared" si="538"/>
        <v>0</v>
      </c>
      <c r="GJ424" s="114">
        <f t="shared" si="502"/>
        <v>0.1950723833782802</v>
      </c>
      <c r="GK424" s="90">
        <f t="shared" si="503"/>
        <v>8.5347657415696804E-2</v>
      </c>
      <c r="GL424" s="2" t="s">
        <v>1629</v>
      </c>
      <c r="GM424" s="92" t="s">
        <v>2205</v>
      </c>
      <c r="GN424" s="92" t="s">
        <v>1912</v>
      </c>
      <c r="GO424" s="92" t="s">
        <v>1682</v>
      </c>
      <c r="GP424" s="92" t="s">
        <v>1892</v>
      </c>
      <c r="GQ424" s="2" t="s">
        <v>2083</v>
      </c>
      <c r="GR424" s="115">
        <v>2684</v>
      </c>
      <c r="GS424" s="31">
        <f t="shared" si="539"/>
        <v>49</v>
      </c>
      <c r="GT424" s="31">
        <f t="shared" si="540"/>
        <v>82</v>
      </c>
      <c r="GU424" s="31">
        <f t="shared" si="541"/>
        <v>133</v>
      </c>
      <c r="GV424" s="31">
        <f t="shared" si="542"/>
        <v>2874</v>
      </c>
      <c r="GW424" s="31">
        <f t="shared" si="543"/>
        <v>1906</v>
      </c>
      <c r="GX424" s="31">
        <f t="shared" si="544"/>
        <v>2827</v>
      </c>
    </row>
    <row r="425" spans="1:206" ht="15.75" hidden="1" customHeight="1" x14ac:dyDescent="0.25">
      <c r="A425" s="22" t="s">
        <v>1111</v>
      </c>
      <c r="B425" s="2" t="s">
        <v>404</v>
      </c>
      <c r="C425" s="116" t="s">
        <v>410</v>
      </c>
      <c r="D425" s="35" t="s">
        <v>404</v>
      </c>
      <c r="E425" s="117">
        <v>234</v>
      </c>
      <c r="F425" s="117">
        <v>1293</v>
      </c>
      <c r="G425" s="117">
        <v>1953</v>
      </c>
      <c r="H425" s="117">
        <v>3480</v>
      </c>
      <c r="I425" s="95">
        <v>145</v>
      </c>
      <c r="J425" s="118">
        <v>234</v>
      </c>
      <c r="K425" s="118">
        <v>709</v>
      </c>
      <c r="L425" s="118">
        <v>1826</v>
      </c>
      <c r="M425" s="118">
        <v>2769</v>
      </c>
      <c r="N425" s="119">
        <v>540</v>
      </c>
      <c r="O425" s="119">
        <v>32</v>
      </c>
      <c r="P425" s="120">
        <v>1800</v>
      </c>
      <c r="Q425" s="120">
        <v>2293</v>
      </c>
      <c r="R425" s="120">
        <v>1630</v>
      </c>
      <c r="S425" s="70">
        <f t="shared" si="485"/>
        <v>0.13</v>
      </c>
      <c r="T425" s="70">
        <f t="shared" si="486"/>
        <v>0.30920191888355864</v>
      </c>
      <c r="U425" s="70">
        <f t="shared" si="487"/>
        <v>0.38948104141184692</v>
      </c>
      <c r="V425" s="70">
        <f t="shared" si="488"/>
        <v>0.50853938312515934</v>
      </c>
      <c r="W425" s="70">
        <f t="shared" si="489"/>
        <v>0.78895705521472392</v>
      </c>
      <c r="X425" s="121">
        <v>2353</v>
      </c>
      <c r="Y425" s="121">
        <v>1800</v>
      </c>
      <c r="Z425" s="121">
        <v>2293</v>
      </c>
      <c r="AA425" s="121">
        <v>1630</v>
      </c>
      <c r="AB425" s="121">
        <v>609</v>
      </c>
      <c r="AC425" s="121">
        <v>643</v>
      </c>
      <c r="AD425" s="17">
        <v>39</v>
      </c>
      <c r="AE425" s="17">
        <v>87</v>
      </c>
      <c r="AF425" s="100">
        <v>132</v>
      </c>
      <c r="AG425" s="101">
        <v>189</v>
      </c>
      <c r="AH425" s="101">
        <v>638</v>
      </c>
      <c r="AI425" s="101">
        <v>1449</v>
      </c>
      <c r="AJ425" s="101">
        <v>165</v>
      </c>
      <c r="AK425" s="101">
        <f t="shared" si="490"/>
        <v>2441</v>
      </c>
      <c r="AL425" s="101">
        <f t="shared" si="491"/>
        <v>423</v>
      </c>
      <c r="AM425" s="101">
        <v>588</v>
      </c>
      <c r="AN425" s="102">
        <v>21</v>
      </c>
      <c r="AO425" s="103">
        <v>123</v>
      </c>
      <c r="AP425" s="74">
        <f t="shared" si="492"/>
        <v>0.105</v>
      </c>
      <c r="AQ425" s="74">
        <f t="shared" si="493"/>
        <v>0.27823811600523329</v>
      </c>
      <c r="AR425" s="104">
        <f t="shared" si="494"/>
        <v>0.32378123361873146</v>
      </c>
      <c r="AS425" s="104">
        <f t="shared" si="495"/>
        <v>0.42416517970940609</v>
      </c>
      <c r="AT425" s="104">
        <f t="shared" si="496"/>
        <v>0.62944785276073623</v>
      </c>
      <c r="AU425" s="105">
        <v>1778</v>
      </c>
      <c r="AV425" s="105">
        <v>2437</v>
      </c>
      <c r="AW425" s="105">
        <v>1711</v>
      </c>
      <c r="AX425" s="100">
        <v>129</v>
      </c>
      <c r="AY425" s="106">
        <v>2550</v>
      </c>
      <c r="AZ425" s="106">
        <v>212</v>
      </c>
      <c r="BA425" s="106">
        <v>715</v>
      </c>
      <c r="BB425" s="106">
        <v>1456</v>
      </c>
      <c r="BC425" s="106">
        <v>167</v>
      </c>
      <c r="BD425" s="107">
        <v>411</v>
      </c>
      <c r="BE425" s="108">
        <v>64</v>
      </c>
      <c r="BF425" s="82">
        <f t="shared" si="497"/>
        <v>0.12390414962010521</v>
      </c>
      <c r="BG425" s="82">
        <f t="shared" si="498"/>
        <v>0.29339351661879359</v>
      </c>
      <c r="BH425" s="83">
        <f t="shared" si="499"/>
        <v>0.33277084036449545</v>
      </c>
      <c r="BI425" s="83">
        <f t="shared" si="500"/>
        <v>0.41755634638196915</v>
      </c>
      <c r="BJ425" s="83">
        <f t="shared" si="501"/>
        <v>0.58773903262092242</v>
      </c>
      <c r="BK425" s="2">
        <v>1741</v>
      </c>
      <c r="BL425" s="2">
        <v>2544</v>
      </c>
      <c r="BM425" s="2">
        <v>1802</v>
      </c>
      <c r="BN425" s="2">
        <v>1182</v>
      </c>
      <c r="BO425" s="2">
        <v>551</v>
      </c>
      <c r="BP425" s="2">
        <v>581</v>
      </c>
      <c r="BQ425" s="109">
        <v>46</v>
      </c>
      <c r="BR425" s="109">
        <v>167</v>
      </c>
      <c r="BS425" s="110">
        <v>109</v>
      </c>
      <c r="BT425" s="109">
        <v>150</v>
      </c>
      <c r="BU425" s="109">
        <v>1042</v>
      </c>
      <c r="BV425" s="109">
        <v>2110</v>
      </c>
      <c r="BW425" s="109">
        <v>208</v>
      </c>
      <c r="BX425" s="84">
        <f t="shared" si="505"/>
        <v>3510</v>
      </c>
      <c r="BY425" s="111">
        <v>22</v>
      </c>
      <c r="BZ425" s="109">
        <v>467</v>
      </c>
      <c r="CA425" s="109">
        <v>200</v>
      </c>
      <c r="CB425" s="2">
        <v>150</v>
      </c>
      <c r="CC425" s="112">
        <f t="shared" si="506"/>
        <v>8.61573808156232E-2</v>
      </c>
      <c r="CD425" s="112">
        <f t="shared" si="507"/>
        <v>0.40959119496855345</v>
      </c>
      <c r="CE425" s="112">
        <f t="shared" si="508"/>
        <v>0.4657466732380483</v>
      </c>
      <c r="CF425" s="112">
        <f t="shared" si="509"/>
        <v>0.6178094799815923</v>
      </c>
      <c r="CG425" s="112">
        <f t="shared" si="510"/>
        <v>0.91176470588235292</v>
      </c>
      <c r="CH425" s="87">
        <f t="shared" si="511"/>
        <v>159</v>
      </c>
      <c r="CI425" s="31">
        <f t="shared" si="512"/>
        <v>93</v>
      </c>
      <c r="CJ425" s="31">
        <f t="shared" si="513"/>
        <v>2</v>
      </c>
      <c r="CK425" s="31">
        <f t="shared" si="514"/>
        <v>4</v>
      </c>
      <c r="CL425" s="31">
        <f t="shared" si="515"/>
        <v>5</v>
      </c>
      <c r="CM425" s="113">
        <f t="shared" si="516"/>
        <v>60</v>
      </c>
      <c r="CN425" s="31">
        <f t="shared" si="517"/>
        <v>8</v>
      </c>
      <c r="CO425" s="31">
        <f t="shared" si="518"/>
        <v>15</v>
      </c>
      <c r="CP425" s="31">
        <f t="shared" si="519"/>
        <v>31</v>
      </c>
      <c r="CQ425" s="31">
        <f t="shared" si="520"/>
        <v>6</v>
      </c>
      <c r="CR425" s="32">
        <v>1</v>
      </c>
      <c r="CS425" s="32">
        <v>2</v>
      </c>
      <c r="CT425" s="32">
        <v>3</v>
      </c>
      <c r="CU425" s="88">
        <f t="shared" si="504"/>
        <v>29</v>
      </c>
      <c r="CV425" s="32">
        <v>8</v>
      </c>
      <c r="CW425" s="32">
        <v>8</v>
      </c>
      <c r="CX425" s="32">
        <v>13</v>
      </c>
      <c r="CY425" s="32">
        <v>0</v>
      </c>
      <c r="CZ425" s="32">
        <v>1</v>
      </c>
      <c r="DA425" s="32">
        <v>2</v>
      </c>
      <c r="DB425" s="32">
        <v>2</v>
      </c>
      <c r="DC425" s="88">
        <f t="shared" si="521"/>
        <v>31</v>
      </c>
      <c r="DD425" s="32">
        <v>0</v>
      </c>
      <c r="DE425" s="32">
        <v>7</v>
      </c>
      <c r="DF425" s="32">
        <v>18</v>
      </c>
      <c r="DG425" s="32">
        <v>6</v>
      </c>
      <c r="DH425" s="32">
        <v>5</v>
      </c>
      <c r="DI425" s="32">
        <v>36</v>
      </c>
      <c r="DJ425" s="32">
        <v>22</v>
      </c>
      <c r="DK425" s="88">
        <f t="shared" si="522"/>
        <v>712</v>
      </c>
      <c r="DL425" s="32">
        <v>54</v>
      </c>
      <c r="DM425" s="32">
        <v>223</v>
      </c>
      <c r="DN425" s="32">
        <v>402</v>
      </c>
      <c r="DO425" s="32">
        <v>33</v>
      </c>
      <c r="DP425" s="32">
        <v>29</v>
      </c>
      <c r="DQ425" s="32">
        <v>90</v>
      </c>
      <c r="DR425" s="32">
        <v>52</v>
      </c>
      <c r="DS425" s="88">
        <f t="shared" si="523"/>
        <v>2218</v>
      </c>
      <c r="DT425" s="32">
        <v>26</v>
      </c>
      <c r="DU425" s="32">
        <v>590</v>
      </c>
      <c r="DV425" s="32">
        <v>1458</v>
      </c>
      <c r="DW425" s="32">
        <v>144</v>
      </c>
      <c r="DX425" s="32">
        <v>1</v>
      </c>
      <c r="DY425" s="32">
        <v>2</v>
      </c>
      <c r="DZ425" s="32">
        <v>1</v>
      </c>
      <c r="EA425" s="88">
        <f t="shared" si="524"/>
        <v>22</v>
      </c>
      <c r="EB425" s="32">
        <v>2</v>
      </c>
      <c r="EC425" s="32">
        <v>17</v>
      </c>
      <c r="ED425" s="32">
        <v>3</v>
      </c>
      <c r="EF425" s="32">
        <v>5</v>
      </c>
      <c r="EG425" s="32">
        <v>17</v>
      </c>
      <c r="EH425" s="32">
        <v>19</v>
      </c>
      <c r="EI425" s="88">
        <f t="shared" si="525"/>
        <v>170</v>
      </c>
      <c r="EJ425" s="32">
        <v>59</v>
      </c>
      <c r="EK425" s="32">
        <v>70</v>
      </c>
      <c r="EL425" s="32">
        <v>34</v>
      </c>
      <c r="EM425" s="32">
        <v>7</v>
      </c>
      <c r="EQ425" s="88">
        <f t="shared" si="526"/>
        <v>0</v>
      </c>
      <c r="EV425" s="32">
        <v>4</v>
      </c>
      <c r="EW425" s="32">
        <v>18</v>
      </c>
      <c r="EX425" s="32">
        <v>10</v>
      </c>
      <c r="EY425" s="88">
        <f t="shared" si="527"/>
        <v>300</v>
      </c>
      <c r="EZ425" s="32">
        <v>1</v>
      </c>
      <c r="FA425" s="32">
        <v>127</v>
      </c>
      <c r="FB425" s="32">
        <v>155</v>
      </c>
      <c r="FC425" s="32">
        <v>17</v>
      </c>
      <c r="FG425" s="88">
        <f t="shared" si="528"/>
        <v>0</v>
      </c>
      <c r="FO425" s="88">
        <f t="shared" si="529"/>
        <v>0</v>
      </c>
      <c r="FW425" s="110">
        <f t="shared" si="530"/>
        <v>0</v>
      </c>
      <c r="GB425" s="110">
        <f t="shared" si="531"/>
        <v>4</v>
      </c>
      <c r="GC425" s="110">
        <f t="shared" si="532"/>
        <v>18</v>
      </c>
      <c r="GD425" s="110">
        <f t="shared" si="533"/>
        <v>10</v>
      </c>
      <c r="GE425" s="110">
        <f t="shared" si="534"/>
        <v>300</v>
      </c>
      <c r="GF425" s="110">
        <f t="shared" si="535"/>
        <v>1</v>
      </c>
      <c r="GG425" s="110">
        <f t="shared" si="536"/>
        <v>127</v>
      </c>
      <c r="GH425" s="110">
        <f t="shared" si="537"/>
        <v>155</v>
      </c>
      <c r="GI425" s="110">
        <f t="shared" si="538"/>
        <v>17</v>
      </c>
      <c r="GJ425" s="114">
        <f t="shared" si="502"/>
        <v>0.1556582197420181</v>
      </c>
      <c r="GK425" s="90">
        <f t="shared" si="503"/>
        <v>0.37647058823529411</v>
      </c>
      <c r="GL425" s="92" t="s">
        <v>1615</v>
      </c>
      <c r="GM425" s="92" t="s">
        <v>1560</v>
      </c>
      <c r="GN425" s="92" t="s">
        <v>1616</v>
      </c>
      <c r="GO425" s="2" t="s">
        <v>1617</v>
      </c>
      <c r="GP425" s="92" t="s">
        <v>1618</v>
      </c>
      <c r="GQ425" s="2" t="s">
        <v>1619</v>
      </c>
      <c r="GR425" s="115">
        <v>2525</v>
      </c>
      <c r="GS425" s="31">
        <f t="shared" si="539"/>
        <v>35</v>
      </c>
      <c r="GT425" s="31">
        <f t="shared" si="540"/>
        <v>75</v>
      </c>
      <c r="GU425" s="31">
        <f t="shared" si="541"/>
        <v>128</v>
      </c>
      <c r="GV425" s="31">
        <f t="shared" si="542"/>
        <v>2952</v>
      </c>
      <c r="GW425" s="31">
        <f t="shared" si="543"/>
        <v>2040</v>
      </c>
      <c r="GX425" s="31">
        <f t="shared" si="544"/>
        <v>2870</v>
      </c>
    </row>
    <row r="426" spans="1:206" ht="15.75" hidden="1" customHeight="1" x14ac:dyDescent="0.25">
      <c r="A426" s="22" t="s">
        <v>1111</v>
      </c>
      <c r="B426" s="2" t="s">
        <v>404</v>
      </c>
      <c r="C426" s="116" t="s">
        <v>411</v>
      </c>
      <c r="D426" s="35" t="s">
        <v>404</v>
      </c>
      <c r="E426" s="117">
        <v>109</v>
      </c>
      <c r="F426" s="117">
        <v>638</v>
      </c>
      <c r="G426" s="117">
        <v>576</v>
      </c>
      <c r="H426" s="117">
        <v>1323</v>
      </c>
      <c r="I426" s="95">
        <v>55</v>
      </c>
      <c r="J426" s="118">
        <v>135</v>
      </c>
      <c r="K426" s="118">
        <v>563</v>
      </c>
      <c r="L426" s="118">
        <v>631</v>
      </c>
      <c r="M426" s="118">
        <v>1329</v>
      </c>
      <c r="N426" s="119">
        <v>149</v>
      </c>
      <c r="O426" s="119">
        <v>32</v>
      </c>
      <c r="P426" s="120">
        <v>565</v>
      </c>
      <c r="Q426" s="120">
        <v>737</v>
      </c>
      <c r="R426" s="120">
        <v>582</v>
      </c>
      <c r="S426" s="70">
        <f t="shared" si="485"/>
        <v>0.23893805309734514</v>
      </c>
      <c r="T426" s="70">
        <f t="shared" si="486"/>
        <v>0.76390773405698775</v>
      </c>
      <c r="U426" s="70">
        <f t="shared" si="487"/>
        <v>0.62632696390658171</v>
      </c>
      <c r="V426" s="70">
        <f t="shared" si="488"/>
        <v>0.79226686884003028</v>
      </c>
      <c r="W426" s="70">
        <f t="shared" si="489"/>
        <v>0.82817869415807566</v>
      </c>
      <c r="X426" s="121">
        <v>746</v>
      </c>
      <c r="Y426" s="121">
        <v>565</v>
      </c>
      <c r="Z426" s="121">
        <v>737</v>
      </c>
      <c r="AA426" s="121">
        <v>582</v>
      </c>
      <c r="AB426" s="121">
        <v>168</v>
      </c>
      <c r="AC426" s="121">
        <v>191</v>
      </c>
      <c r="AD426" s="17">
        <v>20</v>
      </c>
      <c r="AE426" s="17">
        <v>37</v>
      </c>
      <c r="AF426" s="100">
        <v>58</v>
      </c>
      <c r="AG426" s="101">
        <v>84</v>
      </c>
      <c r="AH426" s="101">
        <v>443</v>
      </c>
      <c r="AI426" s="101">
        <v>536</v>
      </c>
      <c r="AJ426" s="101">
        <v>40</v>
      </c>
      <c r="AK426" s="101">
        <f t="shared" si="490"/>
        <v>1103</v>
      </c>
      <c r="AL426" s="101">
        <f t="shared" si="491"/>
        <v>96</v>
      </c>
      <c r="AM426" s="101">
        <v>136</v>
      </c>
      <c r="AN426" s="102">
        <v>19</v>
      </c>
      <c r="AO426" s="103">
        <v>72</v>
      </c>
      <c r="AP426" s="74">
        <f t="shared" si="492"/>
        <v>0.14867256637168141</v>
      </c>
      <c r="AQ426" s="74">
        <f t="shared" si="493"/>
        <v>0.60108548168249665</v>
      </c>
      <c r="AR426" s="104">
        <f t="shared" si="494"/>
        <v>0.51326963906581746</v>
      </c>
      <c r="AS426" s="104">
        <f t="shared" si="495"/>
        <v>0.66944655041698253</v>
      </c>
      <c r="AT426" s="104">
        <f t="shared" si="496"/>
        <v>0.75601374570446733</v>
      </c>
      <c r="AU426" s="105">
        <v>552</v>
      </c>
      <c r="AV426" s="105">
        <v>742</v>
      </c>
      <c r="AW426" s="105">
        <v>608</v>
      </c>
      <c r="AX426" s="100">
        <v>59</v>
      </c>
      <c r="AY426" s="106">
        <v>1319</v>
      </c>
      <c r="AZ426" s="106">
        <v>151</v>
      </c>
      <c r="BA426" s="106">
        <v>548</v>
      </c>
      <c r="BB426" s="106">
        <v>574</v>
      </c>
      <c r="BC426" s="106">
        <v>46</v>
      </c>
      <c r="BD426" s="107">
        <v>116</v>
      </c>
      <c r="BE426" s="108">
        <v>35</v>
      </c>
      <c r="BF426" s="82">
        <f t="shared" si="497"/>
        <v>0.24835526315789475</v>
      </c>
      <c r="BG426" s="82">
        <f t="shared" si="498"/>
        <v>0.73854447439353099</v>
      </c>
      <c r="BH426" s="83">
        <f t="shared" si="499"/>
        <v>0.60830704521556256</v>
      </c>
      <c r="BI426" s="83">
        <f t="shared" si="500"/>
        <v>0.77743431221020087</v>
      </c>
      <c r="BJ426" s="83">
        <f t="shared" si="501"/>
        <v>0.82971014492753625</v>
      </c>
      <c r="BK426" s="2">
        <v>607</v>
      </c>
      <c r="BL426" s="2">
        <v>787</v>
      </c>
      <c r="BM426" s="2">
        <v>618</v>
      </c>
      <c r="BN426" s="2">
        <v>411</v>
      </c>
      <c r="BO426" s="2">
        <v>174</v>
      </c>
      <c r="BP426" s="2">
        <v>193</v>
      </c>
      <c r="BQ426" s="109">
        <v>22</v>
      </c>
      <c r="BR426" s="109">
        <v>63</v>
      </c>
      <c r="BS426" s="110">
        <v>44</v>
      </c>
      <c r="BT426" s="109">
        <v>72</v>
      </c>
      <c r="BU426" s="109">
        <v>497</v>
      </c>
      <c r="BV426" s="109">
        <v>651</v>
      </c>
      <c r="BW426" s="109">
        <v>31</v>
      </c>
      <c r="BX426" s="84">
        <f t="shared" si="505"/>
        <v>1251</v>
      </c>
      <c r="BY426" s="111">
        <v>12</v>
      </c>
      <c r="BZ426" s="109">
        <v>125</v>
      </c>
      <c r="CA426" s="109">
        <v>31</v>
      </c>
      <c r="CB426" s="2">
        <v>64</v>
      </c>
      <c r="CC426" s="112">
        <f t="shared" si="506"/>
        <v>0.1186161449752883</v>
      </c>
      <c r="CD426" s="112">
        <f t="shared" si="507"/>
        <v>0.63151207115628971</v>
      </c>
      <c r="CE426" s="112">
        <f t="shared" si="508"/>
        <v>0.54423459244532801</v>
      </c>
      <c r="CF426" s="112">
        <f t="shared" si="509"/>
        <v>0.72811387900355873</v>
      </c>
      <c r="CG426" s="112">
        <f t="shared" si="510"/>
        <v>0.85113268608414239</v>
      </c>
      <c r="CH426" s="87">
        <f t="shared" si="511"/>
        <v>92</v>
      </c>
      <c r="CI426" s="31">
        <f t="shared" si="512"/>
        <v>77</v>
      </c>
      <c r="CJ426" s="31">
        <f t="shared" si="513"/>
        <v>0</v>
      </c>
      <c r="CK426" s="31">
        <f t="shared" si="514"/>
        <v>0</v>
      </c>
      <c r="CL426" s="31">
        <f t="shared" si="515"/>
        <v>0</v>
      </c>
      <c r="CM426" s="113">
        <f t="shared" si="516"/>
        <v>0</v>
      </c>
      <c r="CN426" s="31">
        <f t="shared" si="517"/>
        <v>0</v>
      </c>
      <c r="CO426" s="31">
        <f t="shared" si="518"/>
        <v>0</v>
      </c>
      <c r="CP426" s="31">
        <f t="shared" si="519"/>
        <v>0</v>
      </c>
      <c r="CQ426" s="31">
        <f t="shared" si="520"/>
        <v>0</v>
      </c>
      <c r="CU426" s="88">
        <f t="shared" si="504"/>
        <v>0</v>
      </c>
      <c r="DC426" s="88">
        <f t="shared" si="521"/>
        <v>0</v>
      </c>
      <c r="DH426" s="32">
        <v>3</v>
      </c>
      <c r="DI426" s="32">
        <v>16</v>
      </c>
      <c r="DJ426" s="32">
        <v>11</v>
      </c>
      <c r="DK426" s="88">
        <f t="shared" si="522"/>
        <v>318</v>
      </c>
      <c r="DL426" s="32">
        <v>46</v>
      </c>
      <c r="DM426" s="32">
        <v>134</v>
      </c>
      <c r="DN426" s="32">
        <v>131</v>
      </c>
      <c r="DO426" s="32">
        <v>7</v>
      </c>
      <c r="DP426" s="32">
        <v>16</v>
      </c>
      <c r="DQ426" s="32">
        <v>42</v>
      </c>
      <c r="DR426" s="32">
        <v>26</v>
      </c>
      <c r="DS426" s="88">
        <f t="shared" si="523"/>
        <v>878</v>
      </c>
      <c r="DT426" s="32">
        <v>13</v>
      </c>
      <c r="DU426" s="32">
        <v>331</v>
      </c>
      <c r="DV426" s="32">
        <v>510</v>
      </c>
      <c r="DW426" s="32">
        <v>24</v>
      </c>
      <c r="EA426" s="88">
        <f t="shared" si="524"/>
        <v>0</v>
      </c>
      <c r="EF426" s="32">
        <v>1</v>
      </c>
      <c r="EG426" s="32">
        <v>3</v>
      </c>
      <c r="EH426" s="32">
        <v>5</v>
      </c>
      <c r="EI426" s="88">
        <f t="shared" si="525"/>
        <v>21</v>
      </c>
      <c r="EJ426" s="32">
        <v>12</v>
      </c>
      <c r="EK426" s="32">
        <v>8</v>
      </c>
      <c r="EL426" s="32">
        <v>1</v>
      </c>
      <c r="EM426" s="32">
        <v>0</v>
      </c>
      <c r="EQ426" s="88">
        <f t="shared" si="526"/>
        <v>0</v>
      </c>
      <c r="EV426" s="32">
        <v>2</v>
      </c>
      <c r="EW426" s="32">
        <v>2</v>
      </c>
      <c r="EX426" s="32">
        <v>2</v>
      </c>
      <c r="EY426" s="88">
        <f t="shared" si="527"/>
        <v>34</v>
      </c>
      <c r="EZ426" s="32">
        <v>1</v>
      </c>
      <c r="FA426" s="32">
        <v>24</v>
      </c>
      <c r="FB426" s="32">
        <v>9</v>
      </c>
      <c r="FC426" s="32">
        <v>0</v>
      </c>
      <c r="FG426" s="88">
        <f t="shared" si="528"/>
        <v>0</v>
      </c>
      <c r="FO426" s="88">
        <f t="shared" si="529"/>
        <v>0</v>
      </c>
      <c r="FW426" s="110">
        <f t="shared" si="530"/>
        <v>0</v>
      </c>
      <c r="GB426" s="110">
        <f t="shared" si="531"/>
        <v>2</v>
      </c>
      <c r="GC426" s="110">
        <f t="shared" si="532"/>
        <v>2</v>
      </c>
      <c r="GD426" s="110">
        <f t="shared" si="533"/>
        <v>2</v>
      </c>
      <c r="GE426" s="110">
        <f t="shared" si="534"/>
        <v>34</v>
      </c>
      <c r="GF426" s="110">
        <f t="shared" si="535"/>
        <v>1</v>
      </c>
      <c r="GG426" s="110">
        <f t="shared" si="536"/>
        <v>24</v>
      </c>
      <c r="GH426" s="110">
        <f t="shared" si="537"/>
        <v>9</v>
      </c>
      <c r="GI426" s="110">
        <f t="shared" si="538"/>
        <v>0</v>
      </c>
      <c r="GJ426" s="114">
        <f t="shared" si="502"/>
        <v>2.7716230914877252E-2</v>
      </c>
      <c r="GK426" s="90">
        <f t="shared" si="503"/>
        <v>-5.1554207733131158E-2</v>
      </c>
      <c r="GL426" s="2" t="s">
        <v>2178</v>
      </c>
      <c r="GM426" s="2" t="s">
        <v>1584</v>
      </c>
      <c r="GN426" s="92" t="s">
        <v>1809</v>
      </c>
      <c r="GO426" s="2" t="s">
        <v>1627</v>
      </c>
      <c r="GP426" s="92" t="s">
        <v>1700</v>
      </c>
      <c r="GQ426" s="2" t="s">
        <v>2320</v>
      </c>
      <c r="GR426" s="115">
        <v>786</v>
      </c>
      <c r="GS426" s="31">
        <f t="shared" si="539"/>
        <v>19</v>
      </c>
      <c r="GT426" s="31">
        <f t="shared" si="540"/>
        <v>37</v>
      </c>
      <c r="GU426" s="31">
        <f t="shared" si="541"/>
        <v>58</v>
      </c>
      <c r="GV426" s="31">
        <f t="shared" si="542"/>
        <v>1196</v>
      </c>
      <c r="GW426" s="31">
        <f t="shared" si="543"/>
        <v>672</v>
      </c>
      <c r="GX426" s="31">
        <f t="shared" si="544"/>
        <v>1137</v>
      </c>
    </row>
    <row r="427" spans="1:206" ht="15.75" hidden="1" customHeight="1" x14ac:dyDescent="0.25">
      <c r="A427" s="22" t="s">
        <v>1111</v>
      </c>
      <c r="B427" s="2" t="s">
        <v>404</v>
      </c>
      <c r="C427" s="116" t="s">
        <v>412</v>
      </c>
      <c r="D427" s="35" t="s">
        <v>404</v>
      </c>
      <c r="E427" s="117">
        <v>113</v>
      </c>
      <c r="F427" s="117">
        <v>935</v>
      </c>
      <c r="G427" s="117">
        <v>736</v>
      </c>
      <c r="H427" s="117">
        <v>1784</v>
      </c>
      <c r="I427" s="95">
        <v>71</v>
      </c>
      <c r="J427" s="118">
        <v>79</v>
      </c>
      <c r="K427" s="118">
        <v>549</v>
      </c>
      <c r="L427" s="118">
        <v>616</v>
      </c>
      <c r="M427" s="118">
        <v>1244</v>
      </c>
      <c r="N427" s="119">
        <v>100</v>
      </c>
      <c r="O427" s="119">
        <v>71</v>
      </c>
      <c r="P427" s="120">
        <v>827</v>
      </c>
      <c r="Q427" s="120">
        <v>993</v>
      </c>
      <c r="R427" s="120">
        <v>845</v>
      </c>
      <c r="S427" s="70">
        <f t="shared" si="485"/>
        <v>9.5525997581620309E-2</v>
      </c>
      <c r="T427" s="70">
        <f t="shared" si="486"/>
        <v>0.55287009063444104</v>
      </c>
      <c r="U427" s="70">
        <f t="shared" si="487"/>
        <v>0.42926829268292682</v>
      </c>
      <c r="V427" s="70">
        <f t="shared" si="488"/>
        <v>0.57943416757344945</v>
      </c>
      <c r="W427" s="70">
        <f t="shared" si="489"/>
        <v>0.61065088757396446</v>
      </c>
      <c r="X427" s="121">
        <v>1001</v>
      </c>
      <c r="Y427" s="121">
        <v>827</v>
      </c>
      <c r="Z427" s="121">
        <v>993</v>
      </c>
      <c r="AA427" s="121">
        <v>845</v>
      </c>
      <c r="AB427" s="121">
        <v>255</v>
      </c>
      <c r="AC427" s="121">
        <v>269</v>
      </c>
      <c r="AD427" s="17">
        <v>41</v>
      </c>
      <c r="AE427" s="17">
        <v>63</v>
      </c>
      <c r="AF427" s="100">
        <v>76</v>
      </c>
      <c r="AG427" s="101">
        <v>61</v>
      </c>
      <c r="AH427" s="101">
        <v>533</v>
      </c>
      <c r="AI427" s="101">
        <v>801</v>
      </c>
      <c r="AJ427" s="101">
        <v>25</v>
      </c>
      <c r="AK427" s="101">
        <f t="shared" si="490"/>
        <v>1420</v>
      </c>
      <c r="AL427" s="101">
        <f t="shared" si="491"/>
        <v>106</v>
      </c>
      <c r="AM427" s="101">
        <v>131</v>
      </c>
      <c r="AN427" s="102">
        <v>55</v>
      </c>
      <c r="AO427" s="103">
        <v>130</v>
      </c>
      <c r="AP427" s="74">
        <f t="shared" si="492"/>
        <v>7.3760580411124543E-2</v>
      </c>
      <c r="AQ427" s="74">
        <f t="shared" si="493"/>
        <v>0.53675730110775433</v>
      </c>
      <c r="AR427" s="104">
        <f t="shared" si="494"/>
        <v>0.48367729831144463</v>
      </c>
      <c r="AS427" s="104">
        <f t="shared" si="495"/>
        <v>0.66811751904243744</v>
      </c>
      <c r="AT427" s="104">
        <f t="shared" si="496"/>
        <v>0.8224852071005917</v>
      </c>
      <c r="AU427" s="105">
        <v>801</v>
      </c>
      <c r="AV427" s="105">
        <v>1064</v>
      </c>
      <c r="AW427" s="105">
        <v>734</v>
      </c>
      <c r="AX427" s="100">
        <v>68</v>
      </c>
      <c r="AY427" s="106">
        <v>1266</v>
      </c>
      <c r="AZ427" s="106">
        <v>58</v>
      </c>
      <c r="BA427" s="106">
        <v>472</v>
      </c>
      <c r="BB427" s="106">
        <v>693</v>
      </c>
      <c r="BC427" s="106">
        <v>43</v>
      </c>
      <c r="BD427" s="107">
        <v>125</v>
      </c>
      <c r="BE427" s="108">
        <v>74</v>
      </c>
      <c r="BF427" s="82">
        <f t="shared" si="497"/>
        <v>7.901907356948229E-2</v>
      </c>
      <c r="BG427" s="82">
        <f t="shared" si="498"/>
        <v>0.44360902255639095</v>
      </c>
      <c r="BH427" s="83">
        <f t="shared" si="499"/>
        <v>0.42247018083878413</v>
      </c>
      <c r="BI427" s="83">
        <f t="shared" si="500"/>
        <v>0.55764075067024133</v>
      </c>
      <c r="BJ427" s="83">
        <f t="shared" si="501"/>
        <v>0.70911360799001244</v>
      </c>
      <c r="BK427" s="2">
        <v>729</v>
      </c>
      <c r="BL427" s="2">
        <v>1074</v>
      </c>
      <c r="BM427" s="2">
        <v>763</v>
      </c>
      <c r="BN427" s="2">
        <v>510</v>
      </c>
      <c r="BO427" s="2">
        <v>236</v>
      </c>
      <c r="BP427" s="2">
        <v>239</v>
      </c>
      <c r="BQ427" s="109">
        <v>42</v>
      </c>
      <c r="BR427" s="109">
        <v>78</v>
      </c>
      <c r="BS427" s="110">
        <v>83</v>
      </c>
      <c r="BT427" s="109">
        <v>61</v>
      </c>
      <c r="BU427" s="109">
        <v>474</v>
      </c>
      <c r="BV427" s="109">
        <v>925</v>
      </c>
      <c r="BW427" s="109">
        <v>37</v>
      </c>
      <c r="BX427" s="84">
        <f t="shared" si="505"/>
        <v>1497</v>
      </c>
      <c r="BY427" s="111">
        <v>17</v>
      </c>
      <c r="BZ427" s="109">
        <v>146</v>
      </c>
      <c r="CA427" s="109">
        <v>35</v>
      </c>
      <c r="CB427" s="2">
        <v>105</v>
      </c>
      <c r="CC427" s="112">
        <f t="shared" si="506"/>
        <v>8.3676268861454045E-2</v>
      </c>
      <c r="CD427" s="112">
        <f t="shared" si="507"/>
        <v>0.44134078212290501</v>
      </c>
      <c r="CE427" s="112">
        <f t="shared" si="508"/>
        <v>0.51208106001558851</v>
      </c>
      <c r="CF427" s="112">
        <f t="shared" si="509"/>
        <v>0.68209036472509521</v>
      </c>
      <c r="CG427" s="112">
        <f t="shared" si="510"/>
        <v>1.0209698558322411</v>
      </c>
      <c r="CH427" s="87">
        <f t="shared" si="511"/>
        <v>-16</v>
      </c>
      <c r="CI427" s="31">
        <f t="shared" si="512"/>
        <v>-31</v>
      </c>
      <c r="CJ427" s="31">
        <f t="shared" si="513"/>
        <v>0</v>
      </c>
      <c r="CK427" s="31">
        <f t="shared" si="514"/>
        <v>0</v>
      </c>
      <c r="CL427" s="31">
        <f t="shared" si="515"/>
        <v>0</v>
      </c>
      <c r="CM427" s="113">
        <f t="shared" si="516"/>
        <v>0</v>
      </c>
      <c r="CN427" s="31">
        <f t="shared" si="517"/>
        <v>0</v>
      </c>
      <c r="CO427" s="31">
        <f t="shared" si="518"/>
        <v>0</v>
      </c>
      <c r="CP427" s="31">
        <f t="shared" si="519"/>
        <v>0</v>
      </c>
      <c r="CQ427" s="31">
        <f t="shared" si="520"/>
        <v>0</v>
      </c>
      <c r="CU427" s="88">
        <f t="shared" si="504"/>
        <v>0</v>
      </c>
      <c r="DC427" s="88">
        <f t="shared" si="521"/>
        <v>0</v>
      </c>
      <c r="DH427" s="32">
        <v>4</v>
      </c>
      <c r="DI427" s="32">
        <v>17</v>
      </c>
      <c r="DJ427" s="32">
        <v>22</v>
      </c>
      <c r="DK427" s="88">
        <f t="shared" si="522"/>
        <v>393</v>
      </c>
      <c r="DL427" s="32">
        <v>18</v>
      </c>
      <c r="DM427" s="32">
        <v>129</v>
      </c>
      <c r="DN427" s="32">
        <v>241</v>
      </c>
      <c r="DO427" s="32">
        <v>5</v>
      </c>
      <c r="DP427" s="32">
        <v>34</v>
      </c>
      <c r="DQ427" s="32">
        <v>51</v>
      </c>
      <c r="DR427" s="32">
        <v>52</v>
      </c>
      <c r="DS427" s="88">
        <f t="shared" si="523"/>
        <v>978</v>
      </c>
      <c r="DT427" s="32">
        <v>35</v>
      </c>
      <c r="DU427" s="32">
        <v>298</v>
      </c>
      <c r="DV427" s="32">
        <v>614</v>
      </c>
      <c r="DW427" s="32">
        <v>31</v>
      </c>
      <c r="DX427" s="32">
        <v>1</v>
      </c>
      <c r="DY427" s="32">
        <v>2</v>
      </c>
      <c r="DZ427" s="32">
        <v>1</v>
      </c>
      <c r="EA427" s="88">
        <f t="shared" si="524"/>
        <v>34</v>
      </c>
      <c r="EB427" s="32">
        <v>1</v>
      </c>
      <c r="EC427" s="32">
        <v>7</v>
      </c>
      <c r="ED427" s="32">
        <v>26</v>
      </c>
      <c r="EF427" s="32">
        <v>1</v>
      </c>
      <c r="EG427" s="32">
        <v>3</v>
      </c>
      <c r="EH427" s="32">
        <v>3</v>
      </c>
      <c r="EI427" s="88">
        <f t="shared" si="525"/>
        <v>12</v>
      </c>
      <c r="EJ427" s="32">
        <v>7</v>
      </c>
      <c r="EK427" s="32">
        <v>5</v>
      </c>
      <c r="EL427" s="32">
        <v>0</v>
      </c>
      <c r="EM427" s="32">
        <v>0</v>
      </c>
      <c r="EQ427" s="88">
        <f t="shared" si="526"/>
        <v>0</v>
      </c>
      <c r="EV427" s="32">
        <v>2</v>
      </c>
      <c r="EW427" s="32">
        <v>5</v>
      </c>
      <c r="EX427" s="32">
        <v>5</v>
      </c>
      <c r="EY427" s="88">
        <f t="shared" si="527"/>
        <v>80</v>
      </c>
      <c r="EZ427" s="32">
        <v>0</v>
      </c>
      <c r="FA427" s="32">
        <v>35</v>
      </c>
      <c r="FB427" s="32">
        <v>44</v>
      </c>
      <c r="FC427" s="32">
        <v>1</v>
      </c>
      <c r="FG427" s="88">
        <f t="shared" si="528"/>
        <v>0</v>
      </c>
      <c r="FO427" s="88">
        <f t="shared" si="529"/>
        <v>0</v>
      </c>
      <c r="FW427" s="110">
        <f t="shared" si="530"/>
        <v>0</v>
      </c>
      <c r="GB427" s="110">
        <f t="shared" si="531"/>
        <v>2</v>
      </c>
      <c r="GC427" s="110">
        <f t="shared" si="532"/>
        <v>5</v>
      </c>
      <c r="GD427" s="110">
        <f t="shared" si="533"/>
        <v>5</v>
      </c>
      <c r="GE427" s="110">
        <f t="shared" si="534"/>
        <v>80</v>
      </c>
      <c r="GF427" s="110">
        <f t="shared" si="535"/>
        <v>0</v>
      </c>
      <c r="GG427" s="110">
        <f t="shared" si="536"/>
        <v>35</v>
      </c>
      <c r="GH427" s="110">
        <f t="shared" si="537"/>
        <v>44</v>
      </c>
      <c r="GI427" s="110">
        <f t="shared" si="538"/>
        <v>1</v>
      </c>
      <c r="GJ427" s="114">
        <f t="shared" si="502"/>
        <v>0.67193707011287551</v>
      </c>
      <c r="GK427" s="90">
        <f t="shared" si="503"/>
        <v>0.18246445497630331</v>
      </c>
      <c r="GL427" s="2" t="s">
        <v>1491</v>
      </c>
      <c r="GM427" s="92" t="s">
        <v>2088</v>
      </c>
      <c r="GN427" s="2" t="s">
        <v>1537</v>
      </c>
      <c r="GO427" s="92" t="s">
        <v>1430</v>
      </c>
      <c r="GP427" s="2" t="s">
        <v>1498</v>
      </c>
      <c r="GQ427" s="2" t="s">
        <v>1908</v>
      </c>
      <c r="GR427" s="115">
        <v>1056</v>
      </c>
      <c r="GS427" s="31">
        <f t="shared" si="539"/>
        <v>39</v>
      </c>
      <c r="GT427" s="31">
        <f t="shared" si="540"/>
        <v>75</v>
      </c>
      <c r="GU427" s="31">
        <f t="shared" si="541"/>
        <v>70</v>
      </c>
      <c r="GV427" s="31">
        <f t="shared" si="542"/>
        <v>1405</v>
      </c>
      <c r="GW427" s="31">
        <f t="shared" si="543"/>
        <v>917</v>
      </c>
      <c r="GX427" s="31">
        <f t="shared" si="544"/>
        <v>1351</v>
      </c>
    </row>
    <row r="428" spans="1:206" ht="15.75" hidden="1" customHeight="1" x14ac:dyDescent="0.25">
      <c r="A428" s="22" t="s">
        <v>1111</v>
      </c>
      <c r="B428" s="132" t="s">
        <v>404</v>
      </c>
      <c r="C428" s="133" t="s">
        <v>413</v>
      </c>
      <c r="D428" s="35" t="s">
        <v>404</v>
      </c>
      <c r="E428" s="117">
        <v>397</v>
      </c>
      <c r="F428" s="117">
        <v>2514</v>
      </c>
      <c r="G428" s="117">
        <v>2996</v>
      </c>
      <c r="H428" s="117">
        <v>5907</v>
      </c>
      <c r="I428" s="95">
        <v>233</v>
      </c>
      <c r="J428" s="118">
        <v>309</v>
      </c>
      <c r="K428" s="118">
        <v>1221</v>
      </c>
      <c r="L428" s="118">
        <v>2442</v>
      </c>
      <c r="M428" s="118">
        <v>3972</v>
      </c>
      <c r="N428" s="119">
        <v>578</v>
      </c>
      <c r="O428" s="119">
        <v>119</v>
      </c>
      <c r="P428" s="120">
        <v>3098</v>
      </c>
      <c r="Q428" s="120">
        <v>4071</v>
      </c>
      <c r="R428" s="120">
        <v>2976</v>
      </c>
      <c r="S428" s="70">
        <f t="shared" si="485"/>
        <v>9.9741768883150422E-2</v>
      </c>
      <c r="T428" s="70">
        <f t="shared" si="486"/>
        <v>0.29992630803242448</v>
      </c>
      <c r="U428" s="70">
        <f t="shared" si="487"/>
        <v>0.33454903893543619</v>
      </c>
      <c r="V428" s="70">
        <f t="shared" si="488"/>
        <v>0.43777493969064851</v>
      </c>
      <c r="W428" s="70">
        <f t="shared" si="489"/>
        <v>0.62634408602150538</v>
      </c>
      <c r="X428" s="121">
        <v>4105</v>
      </c>
      <c r="Y428" s="121">
        <v>3098</v>
      </c>
      <c r="Z428" s="121">
        <v>4071</v>
      </c>
      <c r="AA428" s="121">
        <v>2976</v>
      </c>
      <c r="AB428" s="121">
        <v>1036</v>
      </c>
      <c r="AC428" s="121">
        <v>1005</v>
      </c>
      <c r="AD428" s="17">
        <v>65</v>
      </c>
      <c r="AE428" s="17">
        <v>152</v>
      </c>
      <c r="AF428" s="100">
        <v>211</v>
      </c>
      <c r="AG428" s="101">
        <v>273</v>
      </c>
      <c r="AH428" s="101">
        <v>1277</v>
      </c>
      <c r="AI428" s="101">
        <v>2621</v>
      </c>
      <c r="AJ428" s="101">
        <v>128</v>
      </c>
      <c r="AK428" s="101">
        <f t="shared" si="490"/>
        <v>4299</v>
      </c>
      <c r="AL428" s="101">
        <f t="shared" si="491"/>
        <v>545</v>
      </c>
      <c r="AM428" s="101">
        <v>673</v>
      </c>
      <c r="AN428" s="102">
        <v>67</v>
      </c>
      <c r="AO428" s="103">
        <v>323</v>
      </c>
      <c r="AP428" s="74">
        <f t="shared" si="492"/>
        <v>8.8121368624919302E-2</v>
      </c>
      <c r="AQ428" s="74">
        <f t="shared" si="493"/>
        <v>0.31368214197985755</v>
      </c>
      <c r="AR428" s="104">
        <f t="shared" si="494"/>
        <v>0.35741744701823558</v>
      </c>
      <c r="AS428" s="104">
        <f t="shared" si="495"/>
        <v>0.47580530722293174</v>
      </c>
      <c r="AT428" s="104">
        <f t="shared" si="496"/>
        <v>0.69758064516129037</v>
      </c>
      <c r="AU428" s="105">
        <v>3004</v>
      </c>
      <c r="AV428" s="105">
        <v>4082</v>
      </c>
      <c r="AW428" s="105">
        <v>3158</v>
      </c>
      <c r="AX428" s="100">
        <v>226</v>
      </c>
      <c r="AY428" s="106">
        <v>4364</v>
      </c>
      <c r="AZ428" s="106">
        <v>263</v>
      </c>
      <c r="BA428" s="106">
        <v>1224</v>
      </c>
      <c r="BB428" s="106">
        <v>2737</v>
      </c>
      <c r="BC428" s="106">
        <v>140</v>
      </c>
      <c r="BD428" s="107">
        <v>655</v>
      </c>
      <c r="BE428" s="108">
        <v>176</v>
      </c>
      <c r="BF428" s="82">
        <f t="shared" si="497"/>
        <v>8.3280557314756171E-2</v>
      </c>
      <c r="BG428" s="82">
        <f t="shared" si="498"/>
        <v>0.29985301322880942</v>
      </c>
      <c r="BH428" s="83">
        <f t="shared" si="499"/>
        <v>0.34839906286606792</v>
      </c>
      <c r="BI428" s="83">
        <f t="shared" si="500"/>
        <v>0.46655376799322607</v>
      </c>
      <c r="BJ428" s="83">
        <f t="shared" si="501"/>
        <v>0.69307589880159792</v>
      </c>
      <c r="BK428" s="2">
        <v>3182</v>
      </c>
      <c r="BL428" s="2">
        <v>4384</v>
      </c>
      <c r="BM428" s="2">
        <v>3121</v>
      </c>
      <c r="BN428" s="2">
        <v>2086</v>
      </c>
      <c r="BO428" s="2">
        <v>1080</v>
      </c>
      <c r="BP428" s="2">
        <v>1007</v>
      </c>
      <c r="BQ428" s="109">
        <v>72</v>
      </c>
      <c r="BR428" s="109">
        <v>245</v>
      </c>
      <c r="BS428" s="110">
        <v>225</v>
      </c>
      <c r="BT428" s="109">
        <v>307</v>
      </c>
      <c r="BU428" s="109">
        <v>1388</v>
      </c>
      <c r="BV428" s="109">
        <v>3085</v>
      </c>
      <c r="BW428" s="109">
        <v>165</v>
      </c>
      <c r="BX428" s="84">
        <f t="shared" si="505"/>
        <v>4945</v>
      </c>
      <c r="BY428" s="111">
        <v>50</v>
      </c>
      <c r="BZ428" s="109">
        <v>705</v>
      </c>
      <c r="CA428" s="109">
        <v>162</v>
      </c>
      <c r="CB428" s="2">
        <v>264</v>
      </c>
      <c r="CC428" s="112">
        <f t="shared" si="506"/>
        <v>9.6480201131363921E-2</v>
      </c>
      <c r="CD428" s="112">
        <f t="shared" si="507"/>
        <v>0.31660583941605841</v>
      </c>
      <c r="CE428" s="112">
        <f t="shared" si="508"/>
        <v>0.38130438850940396</v>
      </c>
      <c r="CF428" s="112">
        <f t="shared" si="509"/>
        <v>0.50206528980679543</v>
      </c>
      <c r="CG428" s="112">
        <f t="shared" si="510"/>
        <v>0.76257609740467802</v>
      </c>
      <c r="CH428" s="87">
        <f t="shared" si="511"/>
        <v>741</v>
      </c>
      <c r="CI428" s="31">
        <f t="shared" si="512"/>
        <v>852</v>
      </c>
      <c r="CJ428" s="31">
        <f t="shared" si="513"/>
        <v>9</v>
      </c>
      <c r="CK428" s="31">
        <f t="shared" si="514"/>
        <v>29</v>
      </c>
      <c r="CL428" s="31">
        <f t="shared" si="515"/>
        <v>41</v>
      </c>
      <c r="CM428" s="113">
        <f t="shared" si="516"/>
        <v>425</v>
      </c>
      <c r="CN428" s="31">
        <f t="shared" si="517"/>
        <v>116</v>
      </c>
      <c r="CO428" s="31">
        <f t="shared" si="518"/>
        <v>159</v>
      </c>
      <c r="CP428" s="31">
        <f t="shared" si="519"/>
        <v>146</v>
      </c>
      <c r="CQ428" s="31">
        <f t="shared" si="520"/>
        <v>4</v>
      </c>
      <c r="CR428" s="32">
        <v>5</v>
      </c>
      <c r="CS428" s="32">
        <v>22</v>
      </c>
      <c r="CT428" s="32">
        <v>32</v>
      </c>
      <c r="CU428" s="88">
        <f t="shared" si="504"/>
        <v>342</v>
      </c>
      <c r="CV428" s="32">
        <v>113</v>
      </c>
      <c r="CW428" s="32">
        <v>142</v>
      </c>
      <c r="CX428" s="32">
        <v>86</v>
      </c>
      <c r="CY428" s="32">
        <v>1</v>
      </c>
      <c r="CZ428" s="32">
        <v>4</v>
      </c>
      <c r="DA428" s="32">
        <v>7</v>
      </c>
      <c r="DB428" s="32">
        <v>9</v>
      </c>
      <c r="DC428" s="88">
        <f t="shared" si="521"/>
        <v>83</v>
      </c>
      <c r="DD428" s="32">
        <v>3</v>
      </c>
      <c r="DE428" s="32">
        <v>17</v>
      </c>
      <c r="DF428" s="32">
        <v>60</v>
      </c>
      <c r="DG428" s="32">
        <v>3</v>
      </c>
      <c r="DH428" s="32">
        <v>10</v>
      </c>
      <c r="DI428" s="32">
        <v>75</v>
      </c>
      <c r="DJ428" s="32">
        <v>59</v>
      </c>
      <c r="DK428" s="88">
        <f t="shared" si="522"/>
        <v>1612</v>
      </c>
      <c r="DL428" s="32">
        <v>47</v>
      </c>
      <c r="DM428" s="32">
        <v>485</v>
      </c>
      <c r="DN428" s="32">
        <v>1023</v>
      </c>
      <c r="DO428" s="32">
        <v>57</v>
      </c>
      <c r="DP428" s="32">
        <v>38</v>
      </c>
      <c r="DQ428" s="32">
        <v>101</v>
      </c>
      <c r="DR428" s="32">
        <v>66</v>
      </c>
      <c r="DS428" s="88">
        <f t="shared" si="523"/>
        <v>2369</v>
      </c>
      <c r="DT428" s="32">
        <v>6</v>
      </c>
      <c r="DU428" s="32">
        <v>506</v>
      </c>
      <c r="DV428" s="32">
        <v>1765</v>
      </c>
      <c r="DW428" s="32">
        <v>92</v>
      </c>
      <c r="DX428" s="32">
        <v>1</v>
      </c>
      <c r="DY428" s="32">
        <v>6</v>
      </c>
      <c r="DZ428" s="32">
        <v>4</v>
      </c>
      <c r="EA428" s="88">
        <f t="shared" si="524"/>
        <v>122</v>
      </c>
      <c r="EB428" s="32">
        <v>23</v>
      </c>
      <c r="EC428" s="32">
        <v>58</v>
      </c>
      <c r="ED428" s="32">
        <v>38</v>
      </c>
      <c r="EE428" s="32">
        <v>3</v>
      </c>
      <c r="EF428" s="32">
        <v>11</v>
      </c>
      <c r="EG428" s="32">
        <v>29</v>
      </c>
      <c r="EH428" s="32">
        <v>46</v>
      </c>
      <c r="EI428" s="88">
        <f t="shared" si="525"/>
        <v>283</v>
      </c>
      <c r="EJ428" s="32">
        <v>115</v>
      </c>
      <c r="EK428" s="32">
        <v>105</v>
      </c>
      <c r="EL428" s="32">
        <v>63</v>
      </c>
      <c r="EM428" s="32">
        <v>0</v>
      </c>
      <c r="EQ428" s="88">
        <f t="shared" si="526"/>
        <v>0</v>
      </c>
      <c r="EV428" s="32">
        <v>3</v>
      </c>
      <c r="EW428" s="32">
        <v>5</v>
      </c>
      <c r="EX428" s="32">
        <v>9</v>
      </c>
      <c r="EY428" s="88">
        <f t="shared" si="527"/>
        <v>127</v>
      </c>
      <c r="EZ428" s="32">
        <v>0</v>
      </c>
      <c r="FA428" s="32">
        <v>75</v>
      </c>
      <c r="FB428" s="32">
        <v>50</v>
      </c>
      <c r="FC428" s="32">
        <v>2</v>
      </c>
      <c r="FG428" s="88">
        <f t="shared" si="528"/>
        <v>0</v>
      </c>
      <c r="FO428" s="88">
        <f t="shared" si="529"/>
        <v>0</v>
      </c>
      <c r="FW428" s="110">
        <f t="shared" si="530"/>
        <v>0</v>
      </c>
      <c r="GB428" s="110">
        <f t="shared" si="531"/>
        <v>3</v>
      </c>
      <c r="GC428" s="110">
        <f t="shared" si="532"/>
        <v>5</v>
      </c>
      <c r="GD428" s="110">
        <f t="shared" si="533"/>
        <v>9</v>
      </c>
      <c r="GE428" s="110">
        <f t="shared" si="534"/>
        <v>127</v>
      </c>
      <c r="GF428" s="110">
        <f t="shared" si="535"/>
        <v>0</v>
      </c>
      <c r="GG428" s="110">
        <f t="shared" si="536"/>
        <v>75</v>
      </c>
      <c r="GH428" s="110">
        <f t="shared" si="537"/>
        <v>50</v>
      </c>
      <c r="GI428" s="110">
        <f t="shared" si="538"/>
        <v>2</v>
      </c>
      <c r="GJ428" s="114">
        <f t="shared" si="502"/>
        <v>0.21750346881776919</v>
      </c>
      <c r="GK428" s="90">
        <f t="shared" si="503"/>
        <v>0.13313473877176901</v>
      </c>
      <c r="GL428" s="2" t="s">
        <v>2092</v>
      </c>
      <c r="GM428" s="2" t="s">
        <v>2235</v>
      </c>
      <c r="GN428" s="2" t="s">
        <v>2092</v>
      </c>
      <c r="GO428" s="2" t="s">
        <v>2222</v>
      </c>
      <c r="GP428" s="2" t="s">
        <v>2107</v>
      </c>
      <c r="GQ428" s="2" t="s">
        <v>1915</v>
      </c>
      <c r="GR428" s="115">
        <v>4372</v>
      </c>
      <c r="GS428" s="31">
        <f t="shared" si="539"/>
        <v>49</v>
      </c>
      <c r="GT428" s="31">
        <f t="shared" si="540"/>
        <v>129</v>
      </c>
      <c r="GU428" s="31">
        <f t="shared" si="541"/>
        <v>182</v>
      </c>
      <c r="GV428" s="31">
        <f t="shared" si="542"/>
        <v>4103</v>
      </c>
      <c r="GW428" s="31">
        <f t="shared" si="543"/>
        <v>2978</v>
      </c>
      <c r="GX428" s="31">
        <f t="shared" si="544"/>
        <v>4027</v>
      </c>
    </row>
    <row r="429" spans="1:206" ht="15.75" hidden="1" customHeight="1" x14ac:dyDescent="0.25">
      <c r="A429" s="22" t="s">
        <v>1111</v>
      </c>
      <c r="B429" s="2" t="s">
        <v>404</v>
      </c>
      <c r="C429" s="116" t="s">
        <v>414</v>
      </c>
      <c r="D429" s="35" t="s">
        <v>404</v>
      </c>
      <c r="E429" s="117">
        <v>203</v>
      </c>
      <c r="F429" s="117">
        <v>1179</v>
      </c>
      <c r="G429" s="117">
        <v>1232</v>
      </c>
      <c r="H429" s="117">
        <v>2614</v>
      </c>
      <c r="I429" s="95">
        <v>129</v>
      </c>
      <c r="J429" s="118">
        <v>177</v>
      </c>
      <c r="K429" s="118">
        <v>1068</v>
      </c>
      <c r="L429" s="118">
        <v>1479</v>
      </c>
      <c r="M429" s="118">
        <v>2724</v>
      </c>
      <c r="N429" s="119">
        <v>345</v>
      </c>
      <c r="O429" s="119">
        <v>92</v>
      </c>
      <c r="P429" s="120">
        <v>1668</v>
      </c>
      <c r="Q429" s="120">
        <v>1969</v>
      </c>
      <c r="R429" s="120">
        <v>1520</v>
      </c>
      <c r="S429" s="70">
        <f t="shared" si="485"/>
        <v>0.10611510791366907</v>
      </c>
      <c r="T429" s="70">
        <f t="shared" si="486"/>
        <v>0.54240731335703407</v>
      </c>
      <c r="U429" s="70">
        <f t="shared" si="487"/>
        <v>0.46131471785922046</v>
      </c>
      <c r="V429" s="70">
        <f t="shared" si="488"/>
        <v>0.63112639724849529</v>
      </c>
      <c r="W429" s="70">
        <f t="shared" si="489"/>
        <v>0.74605263157894741</v>
      </c>
      <c r="X429" s="121">
        <v>2016</v>
      </c>
      <c r="Y429" s="121">
        <v>1668</v>
      </c>
      <c r="Z429" s="121">
        <v>1969</v>
      </c>
      <c r="AA429" s="121">
        <v>1520</v>
      </c>
      <c r="AB429" s="121">
        <v>558</v>
      </c>
      <c r="AC429" s="121">
        <v>511</v>
      </c>
      <c r="AD429" s="17">
        <v>61</v>
      </c>
      <c r="AE429" s="17">
        <v>98</v>
      </c>
      <c r="AF429" s="100">
        <v>133</v>
      </c>
      <c r="AG429" s="101">
        <v>297</v>
      </c>
      <c r="AH429" s="101">
        <v>1038</v>
      </c>
      <c r="AI429" s="101">
        <v>1592</v>
      </c>
      <c r="AJ429" s="101">
        <v>76</v>
      </c>
      <c r="AK429" s="101">
        <f t="shared" si="490"/>
        <v>3003</v>
      </c>
      <c r="AL429" s="101">
        <f t="shared" si="491"/>
        <v>278</v>
      </c>
      <c r="AM429" s="101">
        <v>354</v>
      </c>
      <c r="AN429" s="102">
        <v>63</v>
      </c>
      <c r="AO429" s="103">
        <v>244</v>
      </c>
      <c r="AP429" s="74">
        <f t="shared" si="492"/>
        <v>0.17805755395683454</v>
      </c>
      <c r="AQ429" s="74">
        <f t="shared" si="493"/>
        <v>0.52717115286947691</v>
      </c>
      <c r="AR429" s="104">
        <f t="shared" si="494"/>
        <v>0.51367073880162883</v>
      </c>
      <c r="AS429" s="104">
        <f t="shared" si="495"/>
        <v>0.67411865864144449</v>
      </c>
      <c r="AT429" s="104">
        <f t="shared" si="496"/>
        <v>0.86447368421052628</v>
      </c>
      <c r="AU429" s="105">
        <v>1597</v>
      </c>
      <c r="AV429" s="105">
        <v>2172</v>
      </c>
      <c r="AW429" s="105">
        <v>1651</v>
      </c>
      <c r="AX429" s="100">
        <v>155</v>
      </c>
      <c r="AY429" s="106">
        <v>3273</v>
      </c>
      <c r="AZ429" s="106">
        <v>227</v>
      </c>
      <c r="BA429" s="106">
        <v>1244</v>
      </c>
      <c r="BB429" s="106">
        <v>1696</v>
      </c>
      <c r="BC429" s="106">
        <v>106</v>
      </c>
      <c r="BD429" s="107">
        <v>479</v>
      </c>
      <c r="BE429" s="108">
        <v>105</v>
      </c>
      <c r="BF429" s="82">
        <f t="shared" si="497"/>
        <v>0.13749242883101151</v>
      </c>
      <c r="BG429" s="82">
        <f t="shared" si="498"/>
        <v>0.57274401473296499</v>
      </c>
      <c r="BH429" s="83">
        <f t="shared" si="499"/>
        <v>0.4959409594095941</v>
      </c>
      <c r="BI429" s="83">
        <f t="shared" si="500"/>
        <v>0.65295834438843192</v>
      </c>
      <c r="BJ429" s="83">
        <f t="shared" si="501"/>
        <v>0.76205385097056977</v>
      </c>
      <c r="BK429" s="2">
        <v>1825</v>
      </c>
      <c r="BL429" s="2">
        <v>2478</v>
      </c>
      <c r="BM429" s="2">
        <v>1615</v>
      </c>
      <c r="BN429" s="2">
        <v>1104</v>
      </c>
      <c r="BO429" s="2">
        <v>561</v>
      </c>
      <c r="BP429" s="2">
        <v>467</v>
      </c>
      <c r="BQ429" s="109">
        <v>69</v>
      </c>
      <c r="BR429" s="109">
        <v>172</v>
      </c>
      <c r="BS429" s="110">
        <v>120</v>
      </c>
      <c r="BT429" s="109">
        <v>224</v>
      </c>
      <c r="BU429" s="109">
        <v>1206</v>
      </c>
      <c r="BV429" s="109">
        <v>2071</v>
      </c>
      <c r="BW429" s="109">
        <v>80</v>
      </c>
      <c r="BX429" s="84">
        <f t="shared" si="505"/>
        <v>3581</v>
      </c>
      <c r="BY429" s="111">
        <v>35</v>
      </c>
      <c r="BZ429" s="109">
        <v>329</v>
      </c>
      <c r="CA429" s="109">
        <v>81</v>
      </c>
      <c r="CB429" s="2">
        <v>214</v>
      </c>
      <c r="CC429" s="112">
        <f t="shared" si="506"/>
        <v>0.12273972602739726</v>
      </c>
      <c r="CD429" s="112">
        <f t="shared" si="507"/>
        <v>0.48668280871670705</v>
      </c>
      <c r="CE429" s="112">
        <f t="shared" si="508"/>
        <v>0.53599188915174045</v>
      </c>
      <c r="CF429" s="112">
        <f t="shared" si="509"/>
        <v>0.72025409235279747</v>
      </c>
      <c r="CG429" s="112">
        <f t="shared" si="510"/>
        <v>1.0786377708978327</v>
      </c>
      <c r="CH429" s="87">
        <f t="shared" si="511"/>
        <v>-127</v>
      </c>
      <c r="CI429" s="31">
        <f t="shared" si="512"/>
        <v>-109</v>
      </c>
      <c r="CJ429" s="31">
        <f t="shared" si="513"/>
        <v>1</v>
      </c>
      <c r="CK429" s="31">
        <f t="shared" si="514"/>
        <v>1</v>
      </c>
      <c r="CL429" s="31">
        <f t="shared" si="515"/>
        <v>2</v>
      </c>
      <c r="CM429" s="113">
        <f t="shared" si="516"/>
        <v>10</v>
      </c>
      <c r="CN429" s="31">
        <f t="shared" si="517"/>
        <v>0</v>
      </c>
      <c r="CO429" s="31">
        <f t="shared" si="518"/>
        <v>7</v>
      </c>
      <c r="CP429" s="31">
        <f t="shared" si="519"/>
        <v>3</v>
      </c>
      <c r="CQ429" s="31">
        <f t="shared" si="520"/>
        <v>0</v>
      </c>
      <c r="CU429" s="88">
        <f t="shared" si="504"/>
        <v>0</v>
      </c>
      <c r="CZ429" s="32">
        <v>1</v>
      </c>
      <c r="DA429" s="32">
        <v>1</v>
      </c>
      <c r="DB429" s="32">
        <v>2</v>
      </c>
      <c r="DC429" s="88">
        <f t="shared" si="521"/>
        <v>10</v>
      </c>
      <c r="DD429" s="32">
        <v>0</v>
      </c>
      <c r="DE429" s="32">
        <v>7</v>
      </c>
      <c r="DF429" s="32">
        <v>3</v>
      </c>
      <c r="DG429" s="32">
        <v>0</v>
      </c>
      <c r="DH429" s="32">
        <v>6</v>
      </c>
      <c r="DI429" s="32">
        <v>53</v>
      </c>
      <c r="DJ429" s="32">
        <v>24</v>
      </c>
      <c r="DK429" s="88">
        <f t="shared" si="522"/>
        <v>1336</v>
      </c>
      <c r="DL429" s="32">
        <v>99</v>
      </c>
      <c r="DM429" s="32">
        <v>448</v>
      </c>
      <c r="DN429" s="32">
        <v>762</v>
      </c>
      <c r="DO429" s="32">
        <v>27</v>
      </c>
      <c r="DP429" s="32">
        <v>48</v>
      </c>
      <c r="DQ429" s="32">
        <v>96</v>
      </c>
      <c r="DR429" s="32">
        <v>61</v>
      </c>
      <c r="DS429" s="88">
        <f t="shared" si="523"/>
        <v>1962</v>
      </c>
      <c r="DT429" s="32">
        <v>69</v>
      </c>
      <c r="DU429" s="32">
        <v>613</v>
      </c>
      <c r="DV429" s="32">
        <v>1228</v>
      </c>
      <c r="DW429" s="32">
        <v>52</v>
      </c>
      <c r="DX429" s="32">
        <v>1</v>
      </c>
      <c r="DY429" s="32">
        <v>3</v>
      </c>
      <c r="DZ429" s="32">
        <v>3</v>
      </c>
      <c r="EA429" s="88">
        <f t="shared" si="524"/>
        <v>37</v>
      </c>
      <c r="EB429" s="32">
        <v>5</v>
      </c>
      <c r="EC429" s="32">
        <v>18</v>
      </c>
      <c r="ED429" s="32">
        <v>14</v>
      </c>
      <c r="EF429" s="32">
        <v>3</v>
      </c>
      <c r="EG429" s="32">
        <v>8</v>
      </c>
      <c r="EH429" s="32">
        <v>12</v>
      </c>
      <c r="EI429" s="88">
        <f t="shared" si="525"/>
        <v>112</v>
      </c>
      <c r="EJ429" s="32">
        <v>47</v>
      </c>
      <c r="EK429" s="32">
        <v>42</v>
      </c>
      <c r="EL429" s="32">
        <v>22</v>
      </c>
      <c r="EM429" s="32">
        <v>1</v>
      </c>
      <c r="EQ429" s="88">
        <f t="shared" si="526"/>
        <v>0</v>
      </c>
      <c r="EV429" s="32">
        <v>10</v>
      </c>
      <c r="EW429" s="32">
        <v>11</v>
      </c>
      <c r="EX429" s="32">
        <v>18</v>
      </c>
      <c r="EY429" s="88">
        <f t="shared" si="527"/>
        <v>124</v>
      </c>
      <c r="EZ429" s="32">
        <v>4</v>
      </c>
      <c r="FA429" s="32">
        <v>78</v>
      </c>
      <c r="FB429" s="32">
        <v>42</v>
      </c>
      <c r="FC429" s="32">
        <v>0</v>
      </c>
      <c r="FG429" s="88">
        <f t="shared" si="528"/>
        <v>0</v>
      </c>
      <c r="FO429" s="88">
        <f t="shared" si="529"/>
        <v>0</v>
      </c>
      <c r="FW429" s="110">
        <f t="shared" si="530"/>
        <v>0</v>
      </c>
      <c r="GB429" s="110">
        <f t="shared" si="531"/>
        <v>10</v>
      </c>
      <c r="GC429" s="110">
        <f t="shared" si="532"/>
        <v>11</v>
      </c>
      <c r="GD429" s="110">
        <f t="shared" si="533"/>
        <v>18</v>
      </c>
      <c r="GE429" s="110">
        <f t="shared" si="534"/>
        <v>124</v>
      </c>
      <c r="GF429" s="110">
        <f t="shared" si="535"/>
        <v>4</v>
      </c>
      <c r="GG429" s="110">
        <f t="shared" si="536"/>
        <v>78</v>
      </c>
      <c r="GH429" s="110">
        <f t="shared" si="537"/>
        <v>42</v>
      </c>
      <c r="GI429" s="110">
        <f t="shared" si="538"/>
        <v>0</v>
      </c>
      <c r="GJ429" s="114">
        <f t="shared" si="502"/>
        <v>0.44579313206764171</v>
      </c>
      <c r="GK429" s="90">
        <f t="shared" si="503"/>
        <v>9.4103269172013448E-2</v>
      </c>
      <c r="GL429" s="2" t="s">
        <v>2075</v>
      </c>
      <c r="GM429" s="2" t="s">
        <v>1559</v>
      </c>
      <c r="GN429" s="2" t="s">
        <v>1383</v>
      </c>
      <c r="GO429" s="92" t="s">
        <v>1600</v>
      </c>
      <c r="GP429" s="2" t="s">
        <v>1447</v>
      </c>
      <c r="GQ429" s="2" t="s">
        <v>2101</v>
      </c>
      <c r="GR429" s="115">
        <v>2526</v>
      </c>
      <c r="GS429" s="31">
        <f t="shared" si="539"/>
        <v>55</v>
      </c>
      <c r="GT429" s="31">
        <f t="shared" si="540"/>
        <v>88</v>
      </c>
      <c r="GU429" s="31">
        <f t="shared" si="541"/>
        <v>152</v>
      </c>
      <c r="GV429" s="31">
        <f t="shared" si="542"/>
        <v>3335</v>
      </c>
      <c r="GW429" s="31">
        <f t="shared" si="543"/>
        <v>2083</v>
      </c>
      <c r="GX429" s="31">
        <f t="shared" si="544"/>
        <v>3162</v>
      </c>
    </row>
    <row r="430" spans="1:206" ht="15.75" hidden="1" customHeight="1" x14ac:dyDescent="0.25">
      <c r="A430" s="22" t="s">
        <v>1111</v>
      </c>
      <c r="B430" s="2" t="s">
        <v>404</v>
      </c>
      <c r="C430" s="116" t="s">
        <v>415</v>
      </c>
      <c r="D430" s="35" t="s">
        <v>404</v>
      </c>
      <c r="E430" s="117">
        <v>154</v>
      </c>
      <c r="F430" s="117">
        <v>299</v>
      </c>
      <c r="G430" s="117">
        <v>198</v>
      </c>
      <c r="H430" s="117">
        <v>651</v>
      </c>
      <c r="I430" s="95">
        <v>24</v>
      </c>
      <c r="J430" s="118">
        <v>45</v>
      </c>
      <c r="K430" s="118">
        <v>211</v>
      </c>
      <c r="L430" s="118">
        <v>184</v>
      </c>
      <c r="M430" s="118">
        <v>440</v>
      </c>
      <c r="N430" s="119">
        <v>20</v>
      </c>
      <c r="O430" s="119">
        <v>31</v>
      </c>
      <c r="P430" s="120">
        <v>204</v>
      </c>
      <c r="Q430" s="120">
        <v>264</v>
      </c>
      <c r="R430" s="120">
        <v>212</v>
      </c>
      <c r="S430" s="70">
        <f t="shared" si="485"/>
        <v>0.22058823529411764</v>
      </c>
      <c r="T430" s="70">
        <f t="shared" si="486"/>
        <v>0.7992424242424242</v>
      </c>
      <c r="U430" s="70">
        <f t="shared" si="487"/>
        <v>0.61764705882352944</v>
      </c>
      <c r="V430" s="70">
        <f t="shared" si="488"/>
        <v>0.78781512605042014</v>
      </c>
      <c r="W430" s="70">
        <f t="shared" si="489"/>
        <v>0.77358490566037741</v>
      </c>
      <c r="X430" s="121">
        <v>273</v>
      </c>
      <c r="Y430" s="121">
        <v>204</v>
      </c>
      <c r="Z430" s="121">
        <v>264</v>
      </c>
      <c r="AA430" s="121">
        <v>212</v>
      </c>
      <c r="AB430" s="121">
        <v>85</v>
      </c>
      <c r="AC430" s="121">
        <v>54</v>
      </c>
      <c r="AD430" s="17">
        <v>14</v>
      </c>
      <c r="AE430" s="17">
        <v>21</v>
      </c>
      <c r="AF430" s="100">
        <v>22</v>
      </c>
      <c r="AG430" s="101">
        <v>22</v>
      </c>
      <c r="AH430" s="101">
        <v>160</v>
      </c>
      <c r="AI430" s="101">
        <v>195</v>
      </c>
      <c r="AJ430" s="101">
        <v>2</v>
      </c>
      <c r="AK430" s="101">
        <f t="shared" si="490"/>
        <v>379</v>
      </c>
      <c r="AL430" s="101">
        <f t="shared" si="491"/>
        <v>23</v>
      </c>
      <c r="AM430" s="101">
        <v>25</v>
      </c>
      <c r="AN430" s="102">
        <v>33</v>
      </c>
      <c r="AO430" s="103">
        <v>61</v>
      </c>
      <c r="AP430" s="74">
        <f t="shared" si="492"/>
        <v>0.10784313725490197</v>
      </c>
      <c r="AQ430" s="74">
        <f t="shared" si="493"/>
        <v>0.60606060606060608</v>
      </c>
      <c r="AR430" s="104">
        <f t="shared" si="494"/>
        <v>0.52058823529411768</v>
      </c>
      <c r="AS430" s="104">
        <f t="shared" si="495"/>
        <v>0.69747899159663862</v>
      </c>
      <c r="AT430" s="104">
        <f t="shared" si="496"/>
        <v>0.81132075471698117</v>
      </c>
      <c r="AU430" s="105">
        <v>195</v>
      </c>
      <c r="AV430" s="105">
        <v>274</v>
      </c>
      <c r="AW430" s="105">
        <v>225</v>
      </c>
      <c r="AX430" s="100">
        <v>21</v>
      </c>
      <c r="AY430" s="106">
        <v>369</v>
      </c>
      <c r="AZ430" s="106">
        <v>42</v>
      </c>
      <c r="BA430" s="106">
        <v>166</v>
      </c>
      <c r="BB430" s="106">
        <v>158</v>
      </c>
      <c r="BC430" s="106">
        <v>3</v>
      </c>
      <c r="BD430" s="107">
        <v>24</v>
      </c>
      <c r="BE430" s="108">
        <v>28</v>
      </c>
      <c r="BF430" s="82">
        <f t="shared" si="497"/>
        <v>0.18666666666666668</v>
      </c>
      <c r="BG430" s="82">
        <f t="shared" si="498"/>
        <v>0.6058394160583942</v>
      </c>
      <c r="BH430" s="83">
        <f t="shared" si="499"/>
        <v>0.49279538904899134</v>
      </c>
      <c r="BI430" s="83">
        <f t="shared" si="500"/>
        <v>0.63965884861407252</v>
      </c>
      <c r="BJ430" s="83">
        <f t="shared" si="501"/>
        <v>0.68717948717948718</v>
      </c>
      <c r="BK430" s="2">
        <v>250</v>
      </c>
      <c r="BL430" s="2">
        <v>316</v>
      </c>
      <c r="BM430" s="2">
        <v>192</v>
      </c>
      <c r="BN430" s="2">
        <v>131</v>
      </c>
      <c r="BO430" s="2">
        <v>84</v>
      </c>
      <c r="BP430" s="2">
        <v>68</v>
      </c>
      <c r="BQ430" s="109">
        <v>14</v>
      </c>
      <c r="BR430" s="109">
        <v>25</v>
      </c>
      <c r="BS430" s="110">
        <v>24</v>
      </c>
      <c r="BT430" s="109">
        <v>25</v>
      </c>
      <c r="BU430" s="109">
        <v>215</v>
      </c>
      <c r="BV430" s="109">
        <v>214</v>
      </c>
      <c r="BW430" s="109">
        <v>6</v>
      </c>
      <c r="BX430" s="84">
        <f t="shared" si="505"/>
        <v>460</v>
      </c>
      <c r="BY430" s="111">
        <v>18</v>
      </c>
      <c r="BZ430" s="109">
        <v>21</v>
      </c>
      <c r="CA430" s="109">
        <v>6</v>
      </c>
      <c r="CB430" s="2">
        <v>55</v>
      </c>
      <c r="CC430" s="112">
        <f t="shared" si="506"/>
        <v>0.1</v>
      </c>
      <c r="CD430" s="112">
        <f t="shared" si="507"/>
        <v>0.680379746835443</v>
      </c>
      <c r="CE430" s="112">
        <f t="shared" si="508"/>
        <v>0.5712401055408971</v>
      </c>
      <c r="CF430" s="112">
        <f t="shared" si="509"/>
        <v>0.80314960629921262</v>
      </c>
      <c r="CG430" s="112">
        <f t="shared" si="510"/>
        <v>1.0052083333333333</v>
      </c>
      <c r="CH430" s="87">
        <f t="shared" si="511"/>
        <v>-1</v>
      </c>
      <c r="CI430" s="31">
        <f t="shared" si="512"/>
        <v>7</v>
      </c>
      <c r="CJ430" s="31">
        <f t="shared" si="513"/>
        <v>0</v>
      </c>
      <c r="CK430" s="31">
        <f t="shared" si="514"/>
        <v>0</v>
      </c>
      <c r="CL430" s="31">
        <f t="shared" si="515"/>
        <v>0</v>
      </c>
      <c r="CM430" s="113">
        <f t="shared" si="516"/>
        <v>0</v>
      </c>
      <c r="CN430" s="31">
        <f t="shared" si="517"/>
        <v>0</v>
      </c>
      <c r="CO430" s="31">
        <f t="shared" si="518"/>
        <v>0</v>
      </c>
      <c r="CP430" s="31">
        <f t="shared" si="519"/>
        <v>0</v>
      </c>
      <c r="CQ430" s="31">
        <f t="shared" si="520"/>
        <v>0</v>
      </c>
      <c r="CU430" s="88">
        <f t="shared" si="504"/>
        <v>0</v>
      </c>
      <c r="DC430" s="88">
        <f t="shared" si="521"/>
        <v>0</v>
      </c>
      <c r="DH430" s="32">
        <v>2</v>
      </c>
      <c r="DI430" s="32">
        <v>7</v>
      </c>
      <c r="DJ430" s="32">
        <v>8</v>
      </c>
      <c r="DK430" s="88">
        <f t="shared" si="522"/>
        <v>134</v>
      </c>
      <c r="DL430" s="32">
        <v>10</v>
      </c>
      <c r="DM430" s="32">
        <v>53</v>
      </c>
      <c r="DN430" s="32">
        <v>68</v>
      </c>
      <c r="DO430" s="32">
        <v>3</v>
      </c>
      <c r="DP430" s="32">
        <v>11</v>
      </c>
      <c r="DQ430" s="32">
        <v>17</v>
      </c>
      <c r="DR430" s="32">
        <v>14</v>
      </c>
      <c r="DS430" s="88">
        <f t="shared" si="523"/>
        <v>310</v>
      </c>
      <c r="DT430" s="32">
        <v>9</v>
      </c>
      <c r="DU430" s="32">
        <v>154</v>
      </c>
      <c r="DV430" s="32">
        <v>144</v>
      </c>
      <c r="DW430" s="32">
        <v>3</v>
      </c>
      <c r="EA430" s="88">
        <f t="shared" si="524"/>
        <v>0</v>
      </c>
      <c r="EI430" s="88">
        <f t="shared" si="525"/>
        <v>0</v>
      </c>
      <c r="EQ430" s="88">
        <f t="shared" si="526"/>
        <v>0</v>
      </c>
      <c r="EV430" s="32">
        <v>1</v>
      </c>
      <c r="EW430" s="32">
        <v>1</v>
      </c>
      <c r="EX430" s="32">
        <v>1</v>
      </c>
      <c r="EY430" s="88">
        <f t="shared" si="527"/>
        <v>16</v>
      </c>
      <c r="EZ430" s="32">
        <v>6</v>
      </c>
      <c r="FA430" s="32">
        <v>8</v>
      </c>
      <c r="FB430" s="32">
        <v>2</v>
      </c>
      <c r="FC430" s="32">
        <v>0</v>
      </c>
      <c r="FG430" s="88">
        <f t="shared" si="528"/>
        <v>0</v>
      </c>
      <c r="FO430" s="88">
        <f t="shared" si="529"/>
        <v>0</v>
      </c>
      <c r="FV430" s="32">
        <v>1</v>
      </c>
      <c r="FW430" s="110">
        <f t="shared" si="530"/>
        <v>0</v>
      </c>
      <c r="FX430" s="32">
        <v>0</v>
      </c>
      <c r="FY430" s="32">
        <v>0</v>
      </c>
      <c r="FZ430" s="32">
        <v>0</v>
      </c>
      <c r="GA430" s="32">
        <v>0</v>
      </c>
      <c r="GB430" s="110">
        <f t="shared" si="531"/>
        <v>1</v>
      </c>
      <c r="GC430" s="110">
        <f t="shared" si="532"/>
        <v>1</v>
      </c>
      <c r="GD430" s="110">
        <f t="shared" si="533"/>
        <v>2</v>
      </c>
      <c r="GE430" s="110">
        <f t="shared" si="534"/>
        <v>16</v>
      </c>
      <c r="GF430" s="110">
        <f t="shared" si="535"/>
        <v>6</v>
      </c>
      <c r="GG430" s="110">
        <f t="shared" si="536"/>
        <v>8</v>
      </c>
      <c r="GH430" s="110">
        <f t="shared" si="537"/>
        <v>2</v>
      </c>
      <c r="GI430" s="110">
        <f t="shared" si="538"/>
        <v>0</v>
      </c>
      <c r="GJ430" s="114">
        <f t="shared" si="502"/>
        <v>0.29941565040650386</v>
      </c>
      <c r="GK430" s="90">
        <f t="shared" si="503"/>
        <v>0.24661246612466126</v>
      </c>
      <c r="GL430" s="92" t="s">
        <v>1411</v>
      </c>
      <c r="GM430" s="92" t="s">
        <v>1358</v>
      </c>
      <c r="GN430" s="92" t="s">
        <v>1711</v>
      </c>
      <c r="GO430" s="2" t="s">
        <v>1463</v>
      </c>
      <c r="GP430" s="2" t="s">
        <v>1517</v>
      </c>
      <c r="GQ430" s="2" t="s">
        <v>1892</v>
      </c>
      <c r="GR430" s="115">
        <v>319</v>
      </c>
      <c r="GS430" s="31">
        <f t="shared" si="539"/>
        <v>13</v>
      </c>
      <c r="GT430" s="31">
        <f t="shared" si="540"/>
        <v>22</v>
      </c>
      <c r="GU430" s="31">
        <f t="shared" si="541"/>
        <v>24</v>
      </c>
      <c r="GV430" s="31">
        <f t="shared" si="542"/>
        <v>444</v>
      </c>
      <c r="GW430" s="31">
        <f t="shared" si="543"/>
        <v>218</v>
      </c>
      <c r="GX430" s="31">
        <f t="shared" si="544"/>
        <v>425</v>
      </c>
    </row>
    <row r="431" spans="1:206" ht="15.75" hidden="1" customHeight="1" x14ac:dyDescent="0.25">
      <c r="A431" s="22" t="s">
        <v>1111</v>
      </c>
      <c r="B431" s="130" t="s">
        <v>404</v>
      </c>
      <c r="C431" s="131" t="s">
        <v>416</v>
      </c>
      <c r="D431" s="35" t="s">
        <v>404</v>
      </c>
      <c r="E431" s="117">
        <v>0</v>
      </c>
      <c r="F431" s="117">
        <v>0</v>
      </c>
      <c r="G431" s="117">
        <v>0</v>
      </c>
      <c r="H431" s="117">
        <v>0</v>
      </c>
      <c r="I431" s="95">
        <v>44</v>
      </c>
      <c r="J431" s="118">
        <v>76</v>
      </c>
      <c r="K431" s="118">
        <v>335</v>
      </c>
      <c r="L431" s="118">
        <v>586</v>
      </c>
      <c r="M431" s="118">
        <v>997</v>
      </c>
      <c r="N431" s="119">
        <v>138</v>
      </c>
      <c r="O431" s="119">
        <v>29</v>
      </c>
      <c r="P431" s="120">
        <v>615</v>
      </c>
      <c r="Q431" s="120">
        <v>762</v>
      </c>
      <c r="R431" s="120">
        <v>623</v>
      </c>
      <c r="S431" s="70">
        <f t="shared" si="485"/>
        <v>0.12357723577235773</v>
      </c>
      <c r="T431" s="70">
        <f t="shared" si="486"/>
        <v>0.43963254593175854</v>
      </c>
      <c r="U431" s="70">
        <f t="shared" si="487"/>
        <v>0.42949999999999999</v>
      </c>
      <c r="V431" s="70">
        <f t="shared" si="488"/>
        <v>0.5653429602888087</v>
      </c>
      <c r="W431" s="70">
        <f t="shared" si="489"/>
        <v>0.7191011235955056</v>
      </c>
      <c r="X431" s="121">
        <v>761</v>
      </c>
      <c r="Y431" s="121">
        <v>615</v>
      </c>
      <c r="Z431" s="121">
        <v>762</v>
      </c>
      <c r="AA431" s="121">
        <v>623</v>
      </c>
      <c r="AB431" s="121">
        <v>224</v>
      </c>
      <c r="AC431" s="121">
        <v>200</v>
      </c>
      <c r="AD431" s="17">
        <v>15</v>
      </c>
      <c r="AE431" s="17">
        <v>31</v>
      </c>
      <c r="AF431" s="100">
        <v>44</v>
      </c>
      <c r="AG431" s="101">
        <v>41</v>
      </c>
      <c r="AH431" s="101">
        <v>225</v>
      </c>
      <c r="AI431" s="101">
        <v>590</v>
      </c>
      <c r="AJ431" s="101">
        <v>31</v>
      </c>
      <c r="AK431" s="101">
        <f t="shared" si="490"/>
        <v>887</v>
      </c>
      <c r="AL431" s="101">
        <f t="shared" si="491"/>
        <v>168</v>
      </c>
      <c r="AM431" s="101">
        <v>199</v>
      </c>
      <c r="AN431" s="102">
        <v>17</v>
      </c>
      <c r="AO431" s="103">
        <v>39</v>
      </c>
      <c r="AP431" s="74">
        <f t="shared" si="492"/>
        <v>6.6666666666666666E-2</v>
      </c>
      <c r="AQ431" s="74">
        <f t="shared" si="493"/>
        <v>0.29527559055118108</v>
      </c>
      <c r="AR431" s="104">
        <f t="shared" si="494"/>
        <v>0.34399999999999997</v>
      </c>
      <c r="AS431" s="104">
        <f t="shared" si="495"/>
        <v>0.46714801444043319</v>
      </c>
      <c r="AT431" s="104">
        <f t="shared" si="496"/>
        <v>0.6773675762439807</v>
      </c>
      <c r="AU431" s="105">
        <v>597</v>
      </c>
      <c r="AV431" s="105">
        <v>782</v>
      </c>
      <c r="AW431" s="105">
        <v>540</v>
      </c>
      <c r="AX431" s="100">
        <v>44</v>
      </c>
      <c r="AY431" s="106">
        <v>930</v>
      </c>
      <c r="AZ431" s="106">
        <v>35</v>
      </c>
      <c r="BA431" s="106">
        <v>272</v>
      </c>
      <c r="BB431" s="106">
        <v>577</v>
      </c>
      <c r="BC431" s="106">
        <v>46</v>
      </c>
      <c r="BD431" s="107">
        <v>137</v>
      </c>
      <c r="BE431" s="108">
        <v>37</v>
      </c>
      <c r="BF431" s="82">
        <f t="shared" si="497"/>
        <v>6.4814814814814811E-2</v>
      </c>
      <c r="BG431" s="82">
        <f t="shared" si="498"/>
        <v>0.34782608695652173</v>
      </c>
      <c r="BH431" s="83">
        <f t="shared" si="499"/>
        <v>0.38926524231370507</v>
      </c>
      <c r="BI431" s="83">
        <f t="shared" si="500"/>
        <v>0.51631617113850614</v>
      </c>
      <c r="BJ431" s="83">
        <f t="shared" si="501"/>
        <v>0.73701842546063656</v>
      </c>
      <c r="BK431" s="2">
        <v>586</v>
      </c>
      <c r="BL431" s="2">
        <v>865</v>
      </c>
      <c r="BM431" s="2">
        <v>578</v>
      </c>
      <c r="BN431" s="2">
        <v>353</v>
      </c>
      <c r="BO431" s="2">
        <v>188</v>
      </c>
      <c r="BP431" s="2">
        <v>188</v>
      </c>
      <c r="BQ431" s="109">
        <v>19</v>
      </c>
      <c r="BR431" s="109">
        <v>52</v>
      </c>
      <c r="BS431" s="110">
        <v>42</v>
      </c>
      <c r="BT431" s="109">
        <v>38</v>
      </c>
      <c r="BU431" s="109">
        <v>248</v>
      </c>
      <c r="BV431" s="109">
        <v>569</v>
      </c>
      <c r="BW431" s="109">
        <v>30</v>
      </c>
      <c r="BX431" s="84">
        <f t="shared" si="505"/>
        <v>885</v>
      </c>
      <c r="BY431" s="111">
        <v>11</v>
      </c>
      <c r="BZ431" s="109">
        <v>127</v>
      </c>
      <c r="CA431" s="109">
        <v>30</v>
      </c>
      <c r="CB431" s="2">
        <v>45</v>
      </c>
      <c r="CC431" s="112">
        <f t="shared" si="506"/>
        <v>6.4846416382252553E-2</v>
      </c>
      <c r="CD431" s="112">
        <f t="shared" si="507"/>
        <v>0.28670520231213875</v>
      </c>
      <c r="CE431" s="112">
        <f t="shared" si="508"/>
        <v>0.35879743716116314</v>
      </c>
      <c r="CF431" s="112">
        <f t="shared" si="509"/>
        <v>0.4781704781704782</v>
      </c>
      <c r="CG431" s="112">
        <f t="shared" si="510"/>
        <v>0.76470588235294112</v>
      </c>
      <c r="CH431" s="87">
        <f t="shared" si="511"/>
        <v>136</v>
      </c>
      <c r="CI431" s="31">
        <f t="shared" si="512"/>
        <v>152</v>
      </c>
      <c r="CJ431" s="31">
        <f t="shared" si="513"/>
        <v>0</v>
      </c>
      <c r="CK431" s="31">
        <f t="shared" si="514"/>
        <v>0</v>
      </c>
      <c r="CL431" s="31">
        <f t="shared" si="515"/>
        <v>0</v>
      </c>
      <c r="CM431" s="113">
        <f t="shared" si="516"/>
        <v>0</v>
      </c>
      <c r="CN431" s="31">
        <f t="shared" si="517"/>
        <v>0</v>
      </c>
      <c r="CO431" s="31">
        <f t="shared" si="518"/>
        <v>0</v>
      </c>
      <c r="CP431" s="31">
        <f t="shared" si="519"/>
        <v>0</v>
      </c>
      <c r="CQ431" s="31">
        <f t="shared" si="520"/>
        <v>0</v>
      </c>
      <c r="CU431" s="88">
        <f t="shared" si="504"/>
        <v>0</v>
      </c>
      <c r="DC431" s="88">
        <f t="shared" si="521"/>
        <v>0</v>
      </c>
      <c r="DH431" s="32">
        <v>1</v>
      </c>
      <c r="DI431" s="32">
        <v>14</v>
      </c>
      <c r="DJ431" s="32">
        <v>8</v>
      </c>
      <c r="DK431" s="88">
        <f t="shared" si="522"/>
        <v>263</v>
      </c>
      <c r="DL431" s="32">
        <v>10</v>
      </c>
      <c r="DM431" s="32">
        <v>76</v>
      </c>
      <c r="DN431" s="32">
        <v>172</v>
      </c>
      <c r="DO431" s="32">
        <v>5</v>
      </c>
      <c r="DP431" s="32">
        <v>10</v>
      </c>
      <c r="DQ431" s="32">
        <v>19</v>
      </c>
      <c r="DR431" s="32">
        <v>16</v>
      </c>
      <c r="DS431" s="88">
        <f t="shared" si="523"/>
        <v>447</v>
      </c>
      <c r="DT431" s="32">
        <v>1</v>
      </c>
      <c r="DU431" s="32">
        <v>88</v>
      </c>
      <c r="DV431" s="32">
        <v>336</v>
      </c>
      <c r="DW431" s="32">
        <v>22</v>
      </c>
      <c r="EA431" s="88">
        <f t="shared" si="524"/>
        <v>0</v>
      </c>
      <c r="EF431" s="32">
        <v>3</v>
      </c>
      <c r="EG431" s="32">
        <v>10</v>
      </c>
      <c r="EH431" s="32">
        <v>12</v>
      </c>
      <c r="EI431" s="88">
        <f t="shared" si="525"/>
        <v>47</v>
      </c>
      <c r="EJ431" s="32">
        <v>26</v>
      </c>
      <c r="EK431" s="32">
        <v>11</v>
      </c>
      <c r="EL431" s="32">
        <v>8</v>
      </c>
      <c r="EM431" s="32">
        <v>2</v>
      </c>
      <c r="EQ431" s="88">
        <f t="shared" si="526"/>
        <v>0</v>
      </c>
      <c r="EV431" s="32">
        <v>5</v>
      </c>
      <c r="EW431" s="32">
        <v>9</v>
      </c>
      <c r="EX431" s="32">
        <v>6</v>
      </c>
      <c r="EY431" s="88">
        <f t="shared" si="527"/>
        <v>128</v>
      </c>
      <c r="EZ431" s="32">
        <v>1</v>
      </c>
      <c r="FA431" s="32">
        <v>73</v>
      </c>
      <c r="FB431" s="32">
        <v>53</v>
      </c>
      <c r="FC431" s="32">
        <v>1</v>
      </c>
      <c r="FG431" s="88">
        <f t="shared" si="528"/>
        <v>0</v>
      </c>
      <c r="FO431" s="88">
        <f t="shared" si="529"/>
        <v>0</v>
      </c>
      <c r="FW431" s="110">
        <f t="shared" si="530"/>
        <v>0</v>
      </c>
      <c r="GB431" s="110">
        <f t="shared" si="531"/>
        <v>5</v>
      </c>
      <c r="GC431" s="110">
        <f t="shared" si="532"/>
        <v>9</v>
      </c>
      <c r="GD431" s="110">
        <f t="shared" si="533"/>
        <v>6</v>
      </c>
      <c r="GE431" s="110">
        <f t="shared" si="534"/>
        <v>128</v>
      </c>
      <c r="GF431" s="110">
        <f t="shared" si="535"/>
        <v>1</v>
      </c>
      <c r="GG431" s="110">
        <f t="shared" si="536"/>
        <v>73</v>
      </c>
      <c r="GH431" s="110">
        <f t="shared" si="537"/>
        <v>53</v>
      </c>
      <c r="GI431" s="110">
        <f t="shared" si="538"/>
        <v>1</v>
      </c>
      <c r="GJ431" s="114">
        <f t="shared" si="502"/>
        <v>6.3419117647058779E-2</v>
      </c>
      <c r="GK431" s="90">
        <f t="shared" si="503"/>
        <v>-4.8387096774193547E-2</v>
      </c>
      <c r="GL431" s="92" t="s">
        <v>2002</v>
      </c>
      <c r="GM431" s="2" t="s">
        <v>1509</v>
      </c>
      <c r="GN431" s="92" t="s">
        <v>2173</v>
      </c>
      <c r="GO431" s="2" t="s">
        <v>1918</v>
      </c>
      <c r="GP431" s="92" t="s">
        <v>1782</v>
      </c>
      <c r="GQ431" s="2" t="s">
        <v>2244</v>
      </c>
      <c r="GR431" s="115">
        <v>835</v>
      </c>
      <c r="GS431" s="31">
        <f t="shared" si="539"/>
        <v>11</v>
      </c>
      <c r="GT431" s="31">
        <f t="shared" si="540"/>
        <v>24</v>
      </c>
      <c r="GU431" s="31">
        <f t="shared" si="541"/>
        <v>33</v>
      </c>
      <c r="GV431" s="31">
        <f t="shared" si="542"/>
        <v>710</v>
      </c>
      <c r="GW431" s="31">
        <f t="shared" si="543"/>
        <v>535</v>
      </c>
      <c r="GX431" s="31">
        <f t="shared" si="544"/>
        <v>699</v>
      </c>
    </row>
    <row r="432" spans="1:206" ht="15.75" hidden="1" customHeight="1" x14ac:dyDescent="0.25">
      <c r="A432" s="22" t="s">
        <v>1111</v>
      </c>
      <c r="B432" s="2" t="s">
        <v>404</v>
      </c>
      <c r="C432" s="116" t="s">
        <v>417</v>
      </c>
      <c r="D432" s="35" t="s">
        <v>404</v>
      </c>
      <c r="E432" s="117">
        <v>264</v>
      </c>
      <c r="F432" s="117">
        <v>1418</v>
      </c>
      <c r="G432" s="117">
        <v>968</v>
      </c>
      <c r="H432" s="117">
        <v>2650</v>
      </c>
      <c r="I432" s="95">
        <v>98</v>
      </c>
      <c r="J432" s="118">
        <v>142</v>
      </c>
      <c r="K432" s="118">
        <v>939</v>
      </c>
      <c r="L432" s="118">
        <v>996</v>
      </c>
      <c r="M432" s="118">
        <v>2077</v>
      </c>
      <c r="N432" s="119">
        <v>101</v>
      </c>
      <c r="O432" s="119">
        <v>225</v>
      </c>
      <c r="P432" s="120">
        <v>1748</v>
      </c>
      <c r="Q432" s="120">
        <v>2179</v>
      </c>
      <c r="R432" s="120">
        <v>1574</v>
      </c>
      <c r="S432" s="70">
        <f t="shared" si="485"/>
        <v>8.1235697940503435E-2</v>
      </c>
      <c r="T432" s="70">
        <f t="shared" si="486"/>
        <v>0.43093162000917851</v>
      </c>
      <c r="U432" s="70">
        <f t="shared" si="487"/>
        <v>0.35920741683330304</v>
      </c>
      <c r="V432" s="70">
        <f t="shared" si="488"/>
        <v>0.48867572608579801</v>
      </c>
      <c r="W432" s="70">
        <f t="shared" si="489"/>
        <v>0.56861499364675983</v>
      </c>
      <c r="X432" s="121">
        <v>2218</v>
      </c>
      <c r="Y432" s="121">
        <v>1748</v>
      </c>
      <c r="Z432" s="121">
        <v>2179</v>
      </c>
      <c r="AA432" s="121">
        <v>1574</v>
      </c>
      <c r="AB432" s="121">
        <v>593</v>
      </c>
      <c r="AC432" s="121">
        <v>474</v>
      </c>
      <c r="AD432" s="17">
        <v>48</v>
      </c>
      <c r="AE432" s="17">
        <v>78</v>
      </c>
      <c r="AF432" s="100">
        <v>89</v>
      </c>
      <c r="AG432" s="101">
        <v>136</v>
      </c>
      <c r="AH432" s="101">
        <v>699</v>
      </c>
      <c r="AI432" s="101">
        <v>919</v>
      </c>
      <c r="AJ432" s="101">
        <v>26</v>
      </c>
      <c r="AK432" s="101">
        <f t="shared" si="490"/>
        <v>1780</v>
      </c>
      <c r="AL432" s="101">
        <f t="shared" si="491"/>
        <v>116</v>
      </c>
      <c r="AM432" s="101">
        <v>142</v>
      </c>
      <c r="AN432" s="102">
        <v>156</v>
      </c>
      <c r="AO432" s="103">
        <v>419</v>
      </c>
      <c r="AP432" s="74">
        <f t="shared" si="492"/>
        <v>7.780320366132723E-2</v>
      </c>
      <c r="AQ432" s="74">
        <f t="shared" si="493"/>
        <v>0.32078935291418081</v>
      </c>
      <c r="AR432" s="104">
        <f t="shared" si="494"/>
        <v>0.29776404290129066</v>
      </c>
      <c r="AS432" s="104">
        <f t="shared" si="495"/>
        <v>0.40021316280309088</v>
      </c>
      <c r="AT432" s="104">
        <f t="shared" si="496"/>
        <v>0.5101651842439644</v>
      </c>
      <c r="AU432" s="105">
        <v>1619</v>
      </c>
      <c r="AV432" s="105">
        <v>2243</v>
      </c>
      <c r="AW432" s="105">
        <v>1714</v>
      </c>
      <c r="AX432" s="100">
        <v>129</v>
      </c>
      <c r="AY432" s="106">
        <v>2333</v>
      </c>
      <c r="AZ432" s="106">
        <v>266</v>
      </c>
      <c r="BA432" s="106">
        <v>955</v>
      </c>
      <c r="BB432" s="106">
        <v>1086</v>
      </c>
      <c r="BC432" s="106">
        <v>26</v>
      </c>
      <c r="BD432" s="107">
        <v>221</v>
      </c>
      <c r="BE432" s="108">
        <v>223</v>
      </c>
      <c r="BF432" s="82">
        <f t="shared" si="497"/>
        <v>0.15519253208868145</v>
      </c>
      <c r="BG432" s="82">
        <f t="shared" si="498"/>
        <v>0.42576905929558628</v>
      </c>
      <c r="BH432" s="83">
        <f t="shared" si="499"/>
        <v>0.37410329985652796</v>
      </c>
      <c r="BI432" s="83">
        <f t="shared" si="500"/>
        <v>0.47125841532884516</v>
      </c>
      <c r="BJ432" s="83">
        <f t="shared" si="501"/>
        <v>0.53428042001235332</v>
      </c>
      <c r="BK432" s="2">
        <v>1889</v>
      </c>
      <c r="BL432" s="2">
        <v>2583</v>
      </c>
      <c r="BM432" s="2">
        <v>1610</v>
      </c>
      <c r="BN432" s="2">
        <v>1112</v>
      </c>
      <c r="BO432" s="2">
        <v>652</v>
      </c>
      <c r="BP432" s="2">
        <v>517</v>
      </c>
      <c r="BQ432" s="109">
        <v>56</v>
      </c>
      <c r="BR432" s="109">
        <v>149</v>
      </c>
      <c r="BS432" s="110">
        <v>98</v>
      </c>
      <c r="BT432" s="109">
        <v>260</v>
      </c>
      <c r="BU432" s="109">
        <v>1267</v>
      </c>
      <c r="BV432" s="109">
        <v>1685</v>
      </c>
      <c r="BW432" s="109">
        <v>19</v>
      </c>
      <c r="BX432" s="84">
        <f t="shared" si="505"/>
        <v>3231</v>
      </c>
      <c r="BY432" s="111">
        <v>102</v>
      </c>
      <c r="BZ432" s="109">
        <v>170</v>
      </c>
      <c r="CA432" s="109">
        <v>21</v>
      </c>
      <c r="CB432" s="2">
        <v>415</v>
      </c>
      <c r="CC432" s="112">
        <f t="shared" si="506"/>
        <v>0.13763896241397564</v>
      </c>
      <c r="CD432" s="112">
        <f t="shared" si="507"/>
        <v>0.49051490514905149</v>
      </c>
      <c r="CE432" s="112">
        <f t="shared" si="508"/>
        <v>0.50016441959881619</v>
      </c>
      <c r="CF432" s="112">
        <f t="shared" si="509"/>
        <v>0.66348676365370851</v>
      </c>
      <c r="CG432" s="112">
        <f t="shared" si="510"/>
        <v>0.94099378881987583</v>
      </c>
      <c r="CH432" s="87">
        <f t="shared" si="511"/>
        <v>95</v>
      </c>
      <c r="CI432" s="31">
        <f t="shared" si="512"/>
        <v>162</v>
      </c>
      <c r="CJ432" s="31">
        <f t="shared" si="513"/>
        <v>1</v>
      </c>
      <c r="CK432" s="31">
        <f t="shared" si="514"/>
        <v>1</v>
      </c>
      <c r="CL432" s="31">
        <f t="shared" si="515"/>
        <v>3</v>
      </c>
      <c r="CM432" s="113">
        <f t="shared" si="516"/>
        <v>18</v>
      </c>
      <c r="CN432" s="31">
        <f t="shared" si="517"/>
        <v>0</v>
      </c>
      <c r="CO432" s="31">
        <f t="shared" si="518"/>
        <v>9</v>
      </c>
      <c r="CP432" s="31">
        <f t="shared" si="519"/>
        <v>9</v>
      </c>
      <c r="CQ432" s="31">
        <f t="shared" si="520"/>
        <v>0</v>
      </c>
      <c r="CU432" s="88">
        <f t="shared" si="504"/>
        <v>0</v>
      </c>
      <c r="CZ432" s="32">
        <v>1</v>
      </c>
      <c r="DA432" s="32">
        <v>1</v>
      </c>
      <c r="DB432" s="32">
        <v>3</v>
      </c>
      <c r="DC432" s="88">
        <f t="shared" si="521"/>
        <v>18</v>
      </c>
      <c r="DD432" s="32">
        <v>0</v>
      </c>
      <c r="DE432" s="32">
        <v>9</v>
      </c>
      <c r="DF432" s="32">
        <v>9</v>
      </c>
      <c r="DG432" s="32">
        <v>0</v>
      </c>
      <c r="DH432" s="32">
        <v>3</v>
      </c>
      <c r="DI432" s="32">
        <v>48</v>
      </c>
      <c r="DJ432" s="32">
        <v>12</v>
      </c>
      <c r="DK432" s="88">
        <f t="shared" si="522"/>
        <v>1144</v>
      </c>
      <c r="DL432" s="32">
        <v>168</v>
      </c>
      <c r="DM432" s="32">
        <v>490</v>
      </c>
      <c r="DN432" s="32">
        <v>485</v>
      </c>
      <c r="DO432" s="32">
        <v>1</v>
      </c>
      <c r="DP432" s="32">
        <v>44</v>
      </c>
      <c r="DQ432" s="32">
        <v>84</v>
      </c>
      <c r="DR432" s="32">
        <v>53</v>
      </c>
      <c r="DS432" s="88">
        <f t="shared" si="523"/>
        <v>1908</v>
      </c>
      <c r="DT432" s="32">
        <v>50</v>
      </c>
      <c r="DU432" s="32">
        <v>710</v>
      </c>
      <c r="DV432" s="32">
        <v>1131</v>
      </c>
      <c r="DW432" s="32">
        <v>17</v>
      </c>
      <c r="DX432" s="32">
        <v>1</v>
      </c>
      <c r="DY432" s="32">
        <v>2</v>
      </c>
      <c r="DZ432" s="32">
        <v>2</v>
      </c>
      <c r="EA432" s="88">
        <f t="shared" si="524"/>
        <v>46</v>
      </c>
      <c r="EB432" s="32">
        <v>9</v>
      </c>
      <c r="EC432" s="32">
        <v>14</v>
      </c>
      <c r="ED432" s="32">
        <v>23</v>
      </c>
      <c r="EF432" s="32">
        <v>5</v>
      </c>
      <c r="EG432" s="32">
        <v>12</v>
      </c>
      <c r="EH432" s="32">
        <v>22</v>
      </c>
      <c r="EI432" s="88">
        <f t="shared" si="525"/>
        <v>97</v>
      </c>
      <c r="EJ432" s="32">
        <v>32</v>
      </c>
      <c r="EK432" s="32">
        <v>32</v>
      </c>
      <c r="EL432" s="32">
        <v>32</v>
      </c>
      <c r="EM432" s="32">
        <v>1</v>
      </c>
      <c r="EQ432" s="88">
        <f t="shared" si="526"/>
        <v>0</v>
      </c>
      <c r="EV432" s="32">
        <v>2</v>
      </c>
      <c r="EW432" s="32">
        <v>2</v>
      </c>
      <c r="EX432" s="32">
        <v>2</v>
      </c>
      <c r="EY432" s="88">
        <f t="shared" si="527"/>
        <v>18</v>
      </c>
      <c r="EZ432" s="32">
        <v>1</v>
      </c>
      <c r="FA432" s="32">
        <v>12</v>
      </c>
      <c r="FB432" s="32">
        <v>5</v>
      </c>
      <c r="FC432" s="32">
        <v>0</v>
      </c>
      <c r="FG432" s="88">
        <f t="shared" si="528"/>
        <v>0</v>
      </c>
      <c r="FO432" s="88">
        <f t="shared" si="529"/>
        <v>0</v>
      </c>
      <c r="FV432" s="32">
        <v>4</v>
      </c>
      <c r="FW432" s="110">
        <f t="shared" si="530"/>
        <v>0</v>
      </c>
      <c r="FX432" s="32">
        <v>0</v>
      </c>
      <c r="FY432" s="32">
        <v>0</v>
      </c>
      <c r="FZ432" s="32">
        <v>0</v>
      </c>
      <c r="GA432" s="32">
        <v>0</v>
      </c>
      <c r="GB432" s="110">
        <f t="shared" si="531"/>
        <v>2</v>
      </c>
      <c r="GC432" s="110">
        <f t="shared" si="532"/>
        <v>2</v>
      </c>
      <c r="GD432" s="110">
        <f t="shared" si="533"/>
        <v>6</v>
      </c>
      <c r="GE432" s="110">
        <f t="shared" si="534"/>
        <v>18</v>
      </c>
      <c r="GF432" s="110">
        <f t="shared" si="535"/>
        <v>1</v>
      </c>
      <c r="GG432" s="110">
        <f t="shared" si="536"/>
        <v>12</v>
      </c>
      <c r="GH432" s="110">
        <f t="shared" si="537"/>
        <v>5</v>
      </c>
      <c r="GI432" s="110">
        <f t="shared" si="538"/>
        <v>0</v>
      </c>
      <c r="GJ432" s="114">
        <f t="shared" si="502"/>
        <v>0.6548874006731672</v>
      </c>
      <c r="GK432" s="90">
        <f t="shared" si="503"/>
        <v>0.38491213030432919</v>
      </c>
      <c r="GL432" s="92" t="s">
        <v>1611</v>
      </c>
      <c r="GM432" s="92" t="s">
        <v>1612</v>
      </c>
      <c r="GN432" s="2" t="s">
        <v>1613</v>
      </c>
      <c r="GO432" s="92" t="s">
        <v>1614</v>
      </c>
      <c r="GP432" s="2" t="s">
        <v>1584</v>
      </c>
      <c r="GQ432" s="2" t="s">
        <v>1371</v>
      </c>
      <c r="GR432" s="115">
        <v>2636</v>
      </c>
      <c r="GS432" s="31">
        <f t="shared" si="539"/>
        <v>48</v>
      </c>
      <c r="GT432" s="31">
        <f t="shared" si="540"/>
        <v>67</v>
      </c>
      <c r="GU432" s="31">
        <f t="shared" si="541"/>
        <v>134</v>
      </c>
      <c r="GV432" s="31">
        <f t="shared" si="542"/>
        <v>3098</v>
      </c>
      <c r="GW432" s="31">
        <f t="shared" si="543"/>
        <v>1657</v>
      </c>
      <c r="GX432" s="31">
        <f t="shared" si="544"/>
        <v>2871</v>
      </c>
    </row>
    <row r="433" spans="1:206" ht="15.75" hidden="1" customHeight="1" x14ac:dyDescent="0.25">
      <c r="A433" s="22" t="s">
        <v>1111</v>
      </c>
      <c r="B433" s="2" t="s">
        <v>404</v>
      </c>
      <c r="C433" s="116" t="s">
        <v>418</v>
      </c>
      <c r="D433" s="35" t="s">
        <v>404</v>
      </c>
      <c r="E433" s="117">
        <v>304</v>
      </c>
      <c r="F433" s="117">
        <v>1707</v>
      </c>
      <c r="G433" s="117">
        <v>1580</v>
      </c>
      <c r="H433" s="117">
        <v>3591</v>
      </c>
      <c r="I433" s="95">
        <v>133</v>
      </c>
      <c r="J433" s="118">
        <v>142</v>
      </c>
      <c r="K433" s="118">
        <v>1155</v>
      </c>
      <c r="L433" s="118">
        <v>1504</v>
      </c>
      <c r="M433" s="118">
        <v>2801</v>
      </c>
      <c r="N433" s="119">
        <v>225</v>
      </c>
      <c r="O433" s="119">
        <v>136</v>
      </c>
      <c r="P433" s="120">
        <v>1800</v>
      </c>
      <c r="Q433" s="120">
        <v>2212</v>
      </c>
      <c r="R433" s="120">
        <v>1780</v>
      </c>
      <c r="S433" s="70">
        <f t="shared" si="485"/>
        <v>7.8888888888888883E-2</v>
      </c>
      <c r="T433" s="70">
        <f t="shared" si="486"/>
        <v>0.52215189873417722</v>
      </c>
      <c r="U433" s="70">
        <f t="shared" si="487"/>
        <v>0.44475138121546959</v>
      </c>
      <c r="V433" s="70">
        <f t="shared" si="488"/>
        <v>0.60971943887775548</v>
      </c>
      <c r="W433" s="70">
        <f t="shared" si="489"/>
        <v>0.71853932584269664</v>
      </c>
      <c r="X433" s="121">
        <v>2204</v>
      </c>
      <c r="Y433" s="121">
        <v>1800</v>
      </c>
      <c r="Z433" s="121">
        <v>2212</v>
      </c>
      <c r="AA433" s="121">
        <v>1780</v>
      </c>
      <c r="AB433" s="121">
        <v>572</v>
      </c>
      <c r="AC433" s="121">
        <v>528</v>
      </c>
      <c r="AD433" s="17">
        <v>50</v>
      </c>
      <c r="AE433" s="17">
        <v>84</v>
      </c>
      <c r="AF433" s="100">
        <v>132</v>
      </c>
      <c r="AG433" s="101">
        <v>117</v>
      </c>
      <c r="AH433" s="101">
        <v>857</v>
      </c>
      <c r="AI433" s="101">
        <v>1654</v>
      </c>
      <c r="AJ433" s="101">
        <v>16</v>
      </c>
      <c r="AK433" s="101">
        <f t="shared" si="490"/>
        <v>2644</v>
      </c>
      <c r="AL433" s="101">
        <f t="shared" si="491"/>
        <v>294</v>
      </c>
      <c r="AM433" s="101">
        <v>310</v>
      </c>
      <c r="AN433" s="102">
        <v>86</v>
      </c>
      <c r="AO433" s="103">
        <v>258</v>
      </c>
      <c r="AP433" s="74">
        <f t="shared" si="492"/>
        <v>6.5000000000000002E-2</v>
      </c>
      <c r="AQ433" s="74">
        <f t="shared" si="493"/>
        <v>0.38743218806509944</v>
      </c>
      <c r="AR433" s="104">
        <f t="shared" si="494"/>
        <v>0.40296961325966851</v>
      </c>
      <c r="AS433" s="104">
        <f t="shared" si="495"/>
        <v>0.55536072144288573</v>
      </c>
      <c r="AT433" s="104">
        <f t="shared" si="496"/>
        <v>0.7640449438202247</v>
      </c>
      <c r="AU433" s="105">
        <v>1806</v>
      </c>
      <c r="AV433" s="105">
        <v>2355</v>
      </c>
      <c r="AW433" s="105">
        <v>1721</v>
      </c>
      <c r="AX433" s="100">
        <v>137</v>
      </c>
      <c r="AY433" s="106">
        <v>2679</v>
      </c>
      <c r="AZ433" s="106">
        <v>111</v>
      </c>
      <c r="BA433" s="106">
        <v>940</v>
      </c>
      <c r="BB433" s="106">
        <v>1597</v>
      </c>
      <c r="BC433" s="106">
        <v>31</v>
      </c>
      <c r="BD433" s="107">
        <v>294</v>
      </c>
      <c r="BE433" s="108">
        <v>141</v>
      </c>
      <c r="BF433" s="82">
        <f t="shared" si="497"/>
        <v>6.4497385241138877E-2</v>
      </c>
      <c r="BG433" s="82">
        <f t="shared" si="498"/>
        <v>0.39915074309978771</v>
      </c>
      <c r="BH433" s="83">
        <f t="shared" si="499"/>
        <v>0.40020401224073443</v>
      </c>
      <c r="BI433" s="83">
        <f t="shared" si="500"/>
        <v>0.53905311223263641</v>
      </c>
      <c r="BJ433" s="83">
        <f t="shared" si="501"/>
        <v>0.72148394241417502</v>
      </c>
      <c r="BK433" s="2">
        <v>1732</v>
      </c>
      <c r="BL433" s="2">
        <v>2425</v>
      </c>
      <c r="BM433" s="2">
        <v>1754</v>
      </c>
      <c r="BN433" s="2">
        <v>1191</v>
      </c>
      <c r="BO433" s="2">
        <v>528</v>
      </c>
      <c r="BP433" s="2">
        <v>557</v>
      </c>
      <c r="BQ433" s="109">
        <v>54</v>
      </c>
      <c r="BR433" s="109">
        <v>148</v>
      </c>
      <c r="BS433" s="110">
        <v>103</v>
      </c>
      <c r="BT433" s="109">
        <v>147</v>
      </c>
      <c r="BU433" s="109">
        <v>898</v>
      </c>
      <c r="BV433" s="109">
        <v>1883</v>
      </c>
      <c r="BW433" s="109">
        <v>36</v>
      </c>
      <c r="BX433" s="84">
        <f t="shared" si="505"/>
        <v>2964</v>
      </c>
      <c r="BY433" s="111">
        <v>40</v>
      </c>
      <c r="BZ433" s="109">
        <v>316</v>
      </c>
      <c r="CA433" s="109">
        <v>35</v>
      </c>
      <c r="CB433" s="2">
        <v>218</v>
      </c>
      <c r="CC433" s="112">
        <f t="shared" si="506"/>
        <v>8.4872979214780597E-2</v>
      </c>
      <c r="CD433" s="112">
        <f t="shared" si="507"/>
        <v>0.37030927835051547</v>
      </c>
      <c r="CE433" s="112">
        <f t="shared" si="508"/>
        <v>0.4418880054136356</v>
      </c>
      <c r="CF433" s="112">
        <f t="shared" si="509"/>
        <v>0.58985403206508735</v>
      </c>
      <c r="CG433" s="112">
        <f t="shared" si="510"/>
        <v>0.89338654503990877</v>
      </c>
      <c r="CH433" s="87">
        <f t="shared" si="511"/>
        <v>187</v>
      </c>
      <c r="CI433" s="31">
        <f t="shared" si="512"/>
        <v>181</v>
      </c>
      <c r="CJ433" s="31">
        <f t="shared" si="513"/>
        <v>0</v>
      </c>
      <c r="CK433" s="31">
        <f t="shared" si="514"/>
        <v>0</v>
      </c>
      <c r="CL433" s="31">
        <f t="shared" si="515"/>
        <v>0</v>
      </c>
      <c r="CM433" s="113">
        <f t="shared" si="516"/>
        <v>0</v>
      </c>
      <c r="CN433" s="31">
        <f t="shared" si="517"/>
        <v>0</v>
      </c>
      <c r="CO433" s="31">
        <f t="shared" si="518"/>
        <v>0</v>
      </c>
      <c r="CP433" s="31">
        <f t="shared" si="519"/>
        <v>0</v>
      </c>
      <c r="CQ433" s="31">
        <f t="shared" si="520"/>
        <v>0</v>
      </c>
      <c r="CU433" s="88">
        <f t="shared" si="504"/>
        <v>0</v>
      </c>
      <c r="DC433" s="88">
        <f t="shared" si="521"/>
        <v>0</v>
      </c>
      <c r="DH433" s="32">
        <v>4</v>
      </c>
      <c r="DI433" s="32">
        <v>33</v>
      </c>
      <c r="DJ433" s="32">
        <v>20</v>
      </c>
      <c r="DK433" s="88">
        <f t="shared" si="522"/>
        <v>730</v>
      </c>
      <c r="DL433" s="32">
        <v>56</v>
      </c>
      <c r="DM433" s="32">
        <v>296</v>
      </c>
      <c r="DN433" s="32">
        <v>374</v>
      </c>
      <c r="DO433" s="32">
        <v>4</v>
      </c>
      <c r="DP433" s="32">
        <v>43</v>
      </c>
      <c r="DQ433" s="32">
        <v>97</v>
      </c>
      <c r="DR433" s="32">
        <v>59</v>
      </c>
      <c r="DS433" s="88">
        <f t="shared" si="523"/>
        <v>2081</v>
      </c>
      <c r="DT433" s="32">
        <v>24</v>
      </c>
      <c r="DU433" s="32">
        <v>536</v>
      </c>
      <c r="DV433" s="32">
        <v>1490</v>
      </c>
      <c r="DW433" s="32">
        <v>31</v>
      </c>
      <c r="DX433" s="32">
        <v>1</v>
      </c>
      <c r="DY433" s="32">
        <v>1</v>
      </c>
      <c r="DZ433" s="32">
        <v>1</v>
      </c>
      <c r="EA433" s="88">
        <f t="shared" si="524"/>
        <v>13</v>
      </c>
      <c r="EC433" s="32">
        <v>4</v>
      </c>
      <c r="ED433" s="32">
        <v>9</v>
      </c>
      <c r="EF433" s="32">
        <v>5</v>
      </c>
      <c r="EG433" s="32">
        <v>13</v>
      </c>
      <c r="EH433" s="32">
        <v>19</v>
      </c>
      <c r="EI433" s="88">
        <f t="shared" si="525"/>
        <v>105</v>
      </c>
      <c r="EJ433" s="32">
        <v>51</v>
      </c>
      <c r="EK433" s="32">
        <v>44</v>
      </c>
      <c r="EL433" s="32">
        <v>9</v>
      </c>
      <c r="EM433" s="32">
        <v>1</v>
      </c>
      <c r="EN433" s="32">
        <v>1</v>
      </c>
      <c r="EO433" s="32">
        <v>4</v>
      </c>
      <c r="EP433" s="32">
        <v>4</v>
      </c>
      <c r="EQ433" s="88">
        <f t="shared" si="526"/>
        <v>35</v>
      </c>
      <c r="ER433" s="32">
        <v>16</v>
      </c>
      <c r="ES433" s="32">
        <v>18</v>
      </c>
      <c r="ET433" s="32">
        <v>1</v>
      </c>
      <c r="EU433" s="32">
        <v>0</v>
      </c>
      <c r="EY433" s="88">
        <f t="shared" si="527"/>
        <v>0</v>
      </c>
      <c r="FG433" s="88">
        <f t="shared" si="528"/>
        <v>0</v>
      </c>
      <c r="FO433" s="88">
        <f t="shared" si="529"/>
        <v>0</v>
      </c>
      <c r="FW433" s="110">
        <f t="shared" si="530"/>
        <v>0</v>
      </c>
      <c r="GB433" s="110">
        <f t="shared" si="531"/>
        <v>0</v>
      </c>
      <c r="GC433" s="110">
        <f t="shared" si="532"/>
        <v>0</v>
      </c>
      <c r="GD433" s="110">
        <f t="shared" si="533"/>
        <v>0</v>
      </c>
      <c r="GE433" s="110">
        <f t="shared" si="534"/>
        <v>0</v>
      </c>
      <c r="GF433" s="110">
        <f t="shared" si="535"/>
        <v>0</v>
      </c>
      <c r="GG433" s="110">
        <f t="shared" si="536"/>
        <v>0</v>
      </c>
      <c r="GH433" s="110">
        <f t="shared" si="537"/>
        <v>0</v>
      </c>
      <c r="GI433" s="110">
        <f t="shared" si="538"/>
        <v>0</v>
      </c>
      <c r="GJ433" s="114">
        <f t="shared" si="502"/>
        <v>0.24333702124396997</v>
      </c>
      <c r="GK433" s="90">
        <f t="shared" si="503"/>
        <v>0.10638297872340426</v>
      </c>
      <c r="GL433" s="2" t="s">
        <v>2127</v>
      </c>
      <c r="GM433" s="2" t="s">
        <v>2216</v>
      </c>
      <c r="GN433" s="2" t="s">
        <v>2051</v>
      </c>
      <c r="GO433" s="92" t="s">
        <v>1427</v>
      </c>
      <c r="GP433" s="2" t="s">
        <v>1505</v>
      </c>
      <c r="GQ433" s="2" t="s">
        <v>1860</v>
      </c>
      <c r="GR433" s="115">
        <v>2386</v>
      </c>
      <c r="GS433" s="31">
        <f t="shared" si="539"/>
        <v>48</v>
      </c>
      <c r="GT433" s="31">
        <f t="shared" si="540"/>
        <v>80</v>
      </c>
      <c r="GU433" s="31">
        <f t="shared" si="541"/>
        <v>131</v>
      </c>
      <c r="GV433" s="31">
        <f t="shared" si="542"/>
        <v>2824</v>
      </c>
      <c r="GW433" s="31">
        <f t="shared" si="543"/>
        <v>1908</v>
      </c>
      <c r="GX433" s="31">
        <f t="shared" si="544"/>
        <v>2744</v>
      </c>
    </row>
    <row r="434" spans="1:206" ht="15.75" hidden="1" customHeight="1" x14ac:dyDescent="0.25">
      <c r="A434" s="22" t="s">
        <v>1111</v>
      </c>
      <c r="B434" s="2" t="s">
        <v>404</v>
      </c>
      <c r="C434" s="116" t="s">
        <v>419</v>
      </c>
      <c r="D434" s="35" t="s">
        <v>404</v>
      </c>
      <c r="E434" s="117">
        <v>58</v>
      </c>
      <c r="F434" s="117">
        <v>241</v>
      </c>
      <c r="G434" s="117">
        <v>231</v>
      </c>
      <c r="H434" s="117">
        <v>530</v>
      </c>
      <c r="I434" s="95">
        <v>40</v>
      </c>
      <c r="J434" s="118">
        <v>61</v>
      </c>
      <c r="K434" s="118">
        <v>337</v>
      </c>
      <c r="L434" s="118">
        <v>335</v>
      </c>
      <c r="M434" s="118">
        <v>733</v>
      </c>
      <c r="N434" s="119">
        <v>48</v>
      </c>
      <c r="O434" s="119">
        <v>25</v>
      </c>
      <c r="P434" s="120">
        <v>358</v>
      </c>
      <c r="Q434" s="120">
        <v>459</v>
      </c>
      <c r="R434" s="120">
        <v>349</v>
      </c>
      <c r="S434" s="70">
        <f t="shared" si="485"/>
        <v>0.17039106145251395</v>
      </c>
      <c r="T434" s="70">
        <f t="shared" si="486"/>
        <v>0.73420479302832242</v>
      </c>
      <c r="U434" s="70">
        <f t="shared" si="487"/>
        <v>0.58747855917667235</v>
      </c>
      <c r="V434" s="70">
        <f t="shared" si="488"/>
        <v>0.7722772277227723</v>
      </c>
      <c r="W434" s="70">
        <f t="shared" si="489"/>
        <v>0.82234957020057309</v>
      </c>
      <c r="X434" s="121">
        <v>461</v>
      </c>
      <c r="Y434" s="121">
        <v>358</v>
      </c>
      <c r="Z434" s="121">
        <v>459</v>
      </c>
      <c r="AA434" s="121">
        <v>349</v>
      </c>
      <c r="AB434" s="121">
        <v>122</v>
      </c>
      <c r="AC434" s="121">
        <v>91</v>
      </c>
      <c r="AD434" s="17">
        <v>25</v>
      </c>
      <c r="AE434" s="17">
        <v>31</v>
      </c>
      <c r="AF434" s="100">
        <v>37</v>
      </c>
      <c r="AG434" s="101">
        <v>51</v>
      </c>
      <c r="AH434" s="101">
        <v>213</v>
      </c>
      <c r="AI434" s="101">
        <v>314</v>
      </c>
      <c r="AJ434" s="101">
        <v>8</v>
      </c>
      <c r="AK434" s="101">
        <f t="shared" si="490"/>
        <v>586</v>
      </c>
      <c r="AL434" s="101">
        <f t="shared" si="491"/>
        <v>42</v>
      </c>
      <c r="AM434" s="101">
        <v>50</v>
      </c>
      <c r="AN434" s="102">
        <v>19</v>
      </c>
      <c r="AO434" s="103">
        <v>69</v>
      </c>
      <c r="AP434" s="74">
        <f t="shared" si="492"/>
        <v>0.14245810055865921</v>
      </c>
      <c r="AQ434" s="74">
        <f t="shared" si="493"/>
        <v>0.46405228758169936</v>
      </c>
      <c r="AR434" s="104">
        <f t="shared" si="494"/>
        <v>0.45969125214408235</v>
      </c>
      <c r="AS434" s="104">
        <f t="shared" si="495"/>
        <v>0.60024752475247523</v>
      </c>
      <c r="AT434" s="104">
        <f t="shared" si="496"/>
        <v>0.77936962750716332</v>
      </c>
      <c r="AU434" s="105">
        <v>324</v>
      </c>
      <c r="AV434" s="105">
        <v>449</v>
      </c>
      <c r="AW434" s="105">
        <v>357</v>
      </c>
      <c r="AX434" s="100">
        <v>49</v>
      </c>
      <c r="AY434" s="106">
        <v>1033</v>
      </c>
      <c r="AZ434" s="106">
        <v>66</v>
      </c>
      <c r="BA434" s="106">
        <v>476</v>
      </c>
      <c r="BB434" s="106">
        <v>481</v>
      </c>
      <c r="BC434" s="106">
        <v>10</v>
      </c>
      <c r="BD434" s="107">
        <v>141</v>
      </c>
      <c r="BE434" s="108">
        <v>54</v>
      </c>
      <c r="BF434" s="82">
        <f t="shared" si="497"/>
        <v>0.18487394957983194</v>
      </c>
      <c r="BG434" s="82">
        <f t="shared" si="498"/>
        <v>1.0601336302895323</v>
      </c>
      <c r="BH434" s="83">
        <f t="shared" si="499"/>
        <v>0.78053097345132738</v>
      </c>
      <c r="BI434" s="83">
        <f t="shared" si="500"/>
        <v>1.0556274256144891</v>
      </c>
      <c r="BJ434" s="83">
        <f t="shared" si="501"/>
        <v>1.0493827160493827</v>
      </c>
      <c r="BK434" s="2">
        <v>374</v>
      </c>
      <c r="BL434" s="2">
        <v>508</v>
      </c>
      <c r="BM434" s="2">
        <v>326</v>
      </c>
      <c r="BN434" s="2">
        <v>224</v>
      </c>
      <c r="BO434" s="2">
        <v>135</v>
      </c>
      <c r="BP434" s="2">
        <v>93</v>
      </c>
      <c r="BQ434" s="109">
        <v>22</v>
      </c>
      <c r="BR434" s="109">
        <v>51</v>
      </c>
      <c r="BS434" s="110">
        <v>28</v>
      </c>
      <c r="BT434" s="109">
        <v>53</v>
      </c>
      <c r="BU434" s="109">
        <v>350</v>
      </c>
      <c r="BV434" s="109">
        <v>450</v>
      </c>
      <c r="BW434" s="109">
        <v>12</v>
      </c>
      <c r="BX434" s="84">
        <f t="shared" si="505"/>
        <v>865</v>
      </c>
      <c r="BY434" s="111">
        <v>12</v>
      </c>
      <c r="BZ434" s="109">
        <v>60</v>
      </c>
      <c r="CA434" s="109">
        <v>12</v>
      </c>
      <c r="CB434" s="2">
        <v>54</v>
      </c>
      <c r="CC434" s="112">
        <f t="shared" si="506"/>
        <v>0.14171122994652408</v>
      </c>
      <c r="CD434" s="112">
        <f t="shared" si="507"/>
        <v>0.6889763779527559</v>
      </c>
      <c r="CE434" s="112">
        <f t="shared" si="508"/>
        <v>0.6564569536423841</v>
      </c>
      <c r="CF434" s="112">
        <f t="shared" si="509"/>
        <v>0.88729016786570747</v>
      </c>
      <c r="CG434" s="112">
        <f t="shared" si="510"/>
        <v>1.196319018404908</v>
      </c>
      <c r="CH434" s="87">
        <f t="shared" si="511"/>
        <v>-64</v>
      </c>
      <c r="CI434" s="31">
        <f t="shared" si="512"/>
        <v>-43</v>
      </c>
      <c r="CJ434" s="31">
        <f t="shared" si="513"/>
        <v>0</v>
      </c>
      <c r="CK434" s="31">
        <f t="shared" si="514"/>
        <v>0</v>
      </c>
      <c r="CL434" s="31">
        <f t="shared" si="515"/>
        <v>0</v>
      </c>
      <c r="CM434" s="113">
        <f t="shared" si="516"/>
        <v>0</v>
      </c>
      <c r="CN434" s="31">
        <f t="shared" si="517"/>
        <v>0</v>
      </c>
      <c r="CO434" s="31">
        <f t="shared" si="518"/>
        <v>0</v>
      </c>
      <c r="CP434" s="31">
        <f t="shared" si="519"/>
        <v>0</v>
      </c>
      <c r="CQ434" s="31">
        <f t="shared" si="520"/>
        <v>0</v>
      </c>
      <c r="CU434" s="88">
        <f t="shared" si="504"/>
        <v>0</v>
      </c>
      <c r="DC434" s="88">
        <f t="shared" si="521"/>
        <v>0</v>
      </c>
      <c r="DH434" s="32">
        <v>1</v>
      </c>
      <c r="DI434" s="32">
        <v>5</v>
      </c>
      <c r="DJ434" s="32">
        <v>3</v>
      </c>
      <c r="DK434" s="88">
        <f t="shared" si="522"/>
        <v>93</v>
      </c>
      <c r="DL434" s="32">
        <v>5</v>
      </c>
      <c r="DM434" s="32">
        <v>32</v>
      </c>
      <c r="DN434" s="32">
        <v>55</v>
      </c>
      <c r="DO434" s="32">
        <v>1</v>
      </c>
      <c r="DP434" s="32">
        <v>19</v>
      </c>
      <c r="DQ434" s="32">
        <v>42</v>
      </c>
      <c r="DR434" s="32">
        <v>22</v>
      </c>
      <c r="DS434" s="88">
        <f t="shared" si="523"/>
        <v>710</v>
      </c>
      <c r="DT434" s="32">
        <v>47</v>
      </c>
      <c r="DU434" s="32">
        <v>288</v>
      </c>
      <c r="DV434" s="32">
        <v>364</v>
      </c>
      <c r="DW434" s="32">
        <v>11</v>
      </c>
      <c r="DX434" s="32">
        <v>1</v>
      </c>
      <c r="DY434" s="32">
        <v>2</v>
      </c>
      <c r="DZ434" s="32">
        <v>1</v>
      </c>
      <c r="EA434" s="88">
        <f t="shared" si="524"/>
        <v>31</v>
      </c>
      <c r="EB434" s="32">
        <v>1</v>
      </c>
      <c r="EC434" s="32">
        <v>11</v>
      </c>
      <c r="ED434" s="32">
        <v>19</v>
      </c>
      <c r="EI434" s="88">
        <f t="shared" si="525"/>
        <v>0</v>
      </c>
      <c r="EQ434" s="88">
        <f t="shared" si="526"/>
        <v>0</v>
      </c>
      <c r="EV434" s="32">
        <v>1</v>
      </c>
      <c r="EW434" s="32">
        <v>2</v>
      </c>
      <c r="EX434" s="32">
        <v>2</v>
      </c>
      <c r="EY434" s="88">
        <f t="shared" si="527"/>
        <v>31</v>
      </c>
      <c r="EZ434" s="32">
        <v>0</v>
      </c>
      <c r="FA434" s="32">
        <v>19</v>
      </c>
      <c r="FB434" s="32">
        <v>12</v>
      </c>
      <c r="FC434" s="32">
        <v>0</v>
      </c>
      <c r="FG434" s="88">
        <f t="shared" si="528"/>
        <v>0</v>
      </c>
      <c r="FO434" s="88">
        <f t="shared" si="529"/>
        <v>0</v>
      </c>
      <c r="FW434" s="110">
        <f t="shared" si="530"/>
        <v>0</v>
      </c>
      <c r="GB434" s="110">
        <f t="shared" si="531"/>
        <v>1</v>
      </c>
      <c r="GC434" s="110">
        <f t="shared" si="532"/>
        <v>2</v>
      </c>
      <c r="GD434" s="110">
        <f t="shared" si="533"/>
        <v>2</v>
      </c>
      <c r="GE434" s="110">
        <f t="shared" si="534"/>
        <v>31</v>
      </c>
      <c r="GF434" s="110">
        <f t="shared" si="535"/>
        <v>0</v>
      </c>
      <c r="GG434" s="110">
        <f t="shared" si="536"/>
        <v>19</v>
      </c>
      <c r="GH434" s="110">
        <f t="shared" si="537"/>
        <v>12</v>
      </c>
      <c r="GI434" s="110">
        <f t="shared" si="538"/>
        <v>0</v>
      </c>
      <c r="GJ434" s="114">
        <f t="shared" si="502"/>
        <v>0.45475727325196119</v>
      </c>
      <c r="GK434" s="90">
        <f t="shared" si="503"/>
        <v>-0.16263310745401743</v>
      </c>
      <c r="GL434" s="2" t="s">
        <v>2180</v>
      </c>
      <c r="GM434" s="92" t="s">
        <v>1366</v>
      </c>
      <c r="GN434" s="92" t="s">
        <v>1370</v>
      </c>
      <c r="GO434" s="92" t="s">
        <v>1399</v>
      </c>
      <c r="GP434" s="2" t="s">
        <v>1393</v>
      </c>
      <c r="GQ434" s="2" t="s">
        <v>1604</v>
      </c>
      <c r="GR434" s="115">
        <v>513</v>
      </c>
      <c r="GS434" s="31">
        <f t="shared" si="539"/>
        <v>21</v>
      </c>
      <c r="GT434" s="31">
        <f t="shared" si="540"/>
        <v>26</v>
      </c>
      <c r="GU434" s="31">
        <f t="shared" si="541"/>
        <v>49</v>
      </c>
      <c r="GV434" s="31">
        <f t="shared" si="542"/>
        <v>834</v>
      </c>
      <c r="GW434" s="31">
        <f t="shared" si="543"/>
        <v>450</v>
      </c>
      <c r="GX434" s="31">
        <f t="shared" si="544"/>
        <v>781</v>
      </c>
    </row>
    <row r="435" spans="1:206" ht="15.75" hidden="1" customHeight="1" x14ac:dyDescent="0.25">
      <c r="A435" s="22" t="s">
        <v>1117</v>
      </c>
      <c r="B435" s="2" t="s">
        <v>420</v>
      </c>
      <c r="C435" s="116" t="s">
        <v>421</v>
      </c>
      <c r="D435" s="35" t="s">
        <v>420</v>
      </c>
      <c r="E435" s="117">
        <v>16</v>
      </c>
      <c r="F435" s="117">
        <v>175</v>
      </c>
      <c r="G435" s="117">
        <v>166</v>
      </c>
      <c r="H435" s="117">
        <v>357</v>
      </c>
      <c r="I435" s="95">
        <v>27</v>
      </c>
      <c r="J435" s="118">
        <v>29</v>
      </c>
      <c r="K435" s="118">
        <v>187</v>
      </c>
      <c r="L435" s="118">
        <v>207</v>
      </c>
      <c r="M435" s="118">
        <v>423</v>
      </c>
      <c r="N435" s="119">
        <v>22</v>
      </c>
      <c r="O435" s="119">
        <v>63</v>
      </c>
      <c r="P435" s="120">
        <v>338</v>
      </c>
      <c r="Q435" s="120">
        <v>491</v>
      </c>
      <c r="R435" s="120">
        <v>333</v>
      </c>
      <c r="S435" s="70">
        <f t="shared" si="485"/>
        <v>8.5798816568047331E-2</v>
      </c>
      <c r="T435" s="70">
        <f t="shared" si="486"/>
        <v>0.38085539714867617</v>
      </c>
      <c r="U435" s="70">
        <f t="shared" si="487"/>
        <v>0.34509466437177283</v>
      </c>
      <c r="V435" s="70">
        <f t="shared" si="488"/>
        <v>0.45145631067961167</v>
      </c>
      <c r="W435" s="70">
        <f t="shared" si="489"/>
        <v>0.55555555555555558</v>
      </c>
      <c r="X435" s="121">
        <v>514</v>
      </c>
      <c r="Y435" s="121">
        <v>338</v>
      </c>
      <c r="Z435" s="121">
        <v>491</v>
      </c>
      <c r="AA435" s="121">
        <v>333</v>
      </c>
      <c r="AB435" s="121">
        <v>133</v>
      </c>
      <c r="AC435" s="121">
        <v>141</v>
      </c>
      <c r="AD435" s="17">
        <v>21</v>
      </c>
      <c r="AE435" s="17">
        <v>25</v>
      </c>
      <c r="AF435" s="100">
        <v>27</v>
      </c>
      <c r="AG435" s="101">
        <v>39</v>
      </c>
      <c r="AH435" s="101">
        <v>200</v>
      </c>
      <c r="AI435" s="101">
        <v>160</v>
      </c>
      <c r="AJ435" s="101">
        <v>2</v>
      </c>
      <c r="AK435" s="101">
        <f t="shared" si="490"/>
        <v>401</v>
      </c>
      <c r="AL435" s="101">
        <f t="shared" si="491"/>
        <v>11</v>
      </c>
      <c r="AM435" s="101">
        <v>13</v>
      </c>
      <c r="AN435" s="102">
        <v>70</v>
      </c>
      <c r="AO435" s="103">
        <v>117</v>
      </c>
      <c r="AP435" s="74">
        <f t="shared" si="492"/>
        <v>0.11538461538461539</v>
      </c>
      <c r="AQ435" s="74">
        <f t="shared" si="493"/>
        <v>0.40733197556008149</v>
      </c>
      <c r="AR435" s="104">
        <f t="shared" si="494"/>
        <v>0.33390705679862304</v>
      </c>
      <c r="AS435" s="104">
        <f t="shared" si="495"/>
        <v>0.42354368932038833</v>
      </c>
      <c r="AT435" s="104">
        <f t="shared" si="496"/>
        <v>0.44744744744744747</v>
      </c>
      <c r="AU435" s="105">
        <v>332</v>
      </c>
      <c r="AV435" s="105">
        <v>451</v>
      </c>
      <c r="AW435" s="105">
        <v>350</v>
      </c>
      <c r="AX435" s="100">
        <v>31</v>
      </c>
      <c r="AY435" s="106">
        <v>452</v>
      </c>
      <c r="AZ435" s="106">
        <v>32</v>
      </c>
      <c r="BA435" s="106">
        <v>214</v>
      </c>
      <c r="BB435" s="106">
        <v>204</v>
      </c>
      <c r="BC435" s="106">
        <v>2</v>
      </c>
      <c r="BD435" s="107">
        <v>5</v>
      </c>
      <c r="BE435" s="108">
        <v>57</v>
      </c>
      <c r="BF435" s="82">
        <f t="shared" si="497"/>
        <v>9.1428571428571428E-2</v>
      </c>
      <c r="BG435" s="82">
        <f t="shared" si="498"/>
        <v>0.4745011086474501</v>
      </c>
      <c r="BH435" s="83">
        <f t="shared" si="499"/>
        <v>0.39276257722859664</v>
      </c>
      <c r="BI435" s="83">
        <f t="shared" si="500"/>
        <v>0.52745849297573433</v>
      </c>
      <c r="BJ435" s="83">
        <f t="shared" si="501"/>
        <v>0.5993975903614458</v>
      </c>
      <c r="BK435" s="2">
        <v>318</v>
      </c>
      <c r="BL435" s="2">
        <v>496</v>
      </c>
      <c r="BM435" s="2">
        <v>342</v>
      </c>
      <c r="BN435" s="2">
        <v>229</v>
      </c>
      <c r="BO435" s="2">
        <v>114</v>
      </c>
      <c r="BP435" s="2">
        <v>121</v>
      </c>
      <c r="BQ435" s="109">
        <v>23</v>
      </c>
      <c r="BR435" s="109">
        <v>31</v>
      </c>
      <c r="BS435" s="110">
        <v>31</v>
      </c>
      <c r="BT435" s="109">
        <v>59</v>
      </c>
      <c r="BU435" s="109">
        <v>214</v>
      </c>
      <c r="BV435" s="109">
        <v>192</v>
      </c>
      <c r="BW435" s="109">
        <v>4</v>
      </c>
      <c r="BX435" s="84">
        <f t="shared" si="505"/>
        <v>469</v>
      </c>
      <c r="BY435" s="111">
        <v>62</v>
      </c>
      <c r="BZ435" s="109">
        <v>16</v>
      </c>
      <c r="CA435" s="109">
        <v>4</v>
      </c>
      <c r="CB435" s="2">
        <v>94</v>
      </c>
      <c r="CC435" s="112">
        <f t="shared" si="506"/>
        <v>0.18553459119496854</v>
      </c>
      <c r="CD435" s="112">
        <f t="shared" si="507"/>
        <v>0.43145161290322581</v>
      </c>
      <c r="CE435" s="112">
        <f t="shared" si="508"/>
        <v>0.38840830449826991</v>
      </c>
      <c r="CF435" s="112">
        <f t="shared" si="509"/>
        <v>0.46539379474940334</v>
      </c>
      <c r="CG435" s="112">
        <f t="shared" si="510"/>
        <v>0.51461988304093564</v>
      </c>
      <c r="CH435" s="87">
        <f t="shared" si="511"/>
        <v>166</v>
      </c>
      <c r="CI435" s="31">
        <f t="shared" si="512"/>
        <v>170</v>
      </c>
      <c r="CJ435" s="31">
        <f t="shared" si="513"/>
        <v>0</v>
      </c>
      <c r="CK435" s="31">
        <f t="shared" si="514"/>
        <v>0</v>
      </c>
      <c r="CL435" s="31">
        <f t="shared" si="515"/>
        <v>0</v>
      </c>
      <c r="CM435" s="113">
        <f t="shared" si="516"/>
        <v>0</v>
      </c>
      <c r="CN435" s="31">
        <f t="shared" si="517"/>
        <v>0</v>
      </c>
      <c r="CO435" s="31">
        <f t="shared" si="518"/>
        <v>0</v>
      </c>
      <c r="CP435" s="31">
        <f t="shared" si="519"/>
        <v>0</v>
      </c>
      <c r="CQ435" s="31">
        <f t="shared" si="520"/>
        <v>0</v>
      </c>
      <c r="CU435" s="88">
        <f t="shared" si="504"/>
        <v>0</v>
      </c>
      <c r="DC435" s="88">
        <f t="shared" si="521"/>
        <v>0</v>
      </c>
      <c r="DH435" s="32">
        <v>1</v>
      </c>
      <c r="DI435" s="32">
        <v>5</v>
      </c>
      <c r="DJ435" s="32">
        <v>3</v>
      </c>
      <c r="DK435" s="88">
        <f t="shared" si="522"/>
        <v>102</v>
      </c>
      <c r="DL435" s="32">
        <v>16</v>
      </c>
      <c r="DM435" s="32">
        <v>43</v>
      </c>
      <c r="DN435" s="32">
        <v>41</v>
      </c>
      <c r="DO435" s="32">
        <v>2</v>
      </c>
      <c r="DP435" s="32">
        <v>21</v>
      </c>
      <c r="DQ435" s="32">
        <v>25</v>
      </c>
      <c r="DR435" s="32">
        <v>24</v>
      </c>
      <c r="DS435" s="88">
        <f t="shared" si="523"/>
        <v>355</v>
      </c>
      <c r="DT435" s="32">
        <v>38</v>
      </c>
      <c r="DU435" s="32">
        <v>164</v>
      </c>
      <c r="DV435" s="32">
        <v>151</v>
      </c>
      <c r="DW435" s="32">
        <v>2</v>
      </c>
      <c r="DX435" s="32">
        <v>1</v>
      </c>
      <c r="DY435" s="32">
        <v>1</v>
      </c>
      <c r="DZ435" s="32">
        <v>4</v>
      </c>
      <c r="EA435" s="88">
        <f t="shared" si="524"/>
        <v>12</v>
      </c>
      <c r="EB435" s="32">
        <v>5</v>
      </c>
      <c r="EC435" s="32">
        <v>7</v>
      </c>
      <c r="EI435" s="88">
        <f t="shared" si="525"/>
        <v>0</v>
      </c>
      <c r="EQ435" s="88">
        <f t="shared" si="526"/>
        <v>0</v>
      </c>
      <c r="EY435" s="88">
        <f t="shared" si="527"/>
        <v>0</v>
      </c>
      <c r="FG435" s="88">
        <f t="shared" si="528"/>
        <v>0</v>
      </c>
      <c r="FO435" s="88">
        <f t="shared" si="529"/>
        <v>0</v>
      </c>
      <c r="FW435" s="110">
        <f t="shared" si="530"/>
        <v>0</v>
      </c>
      <c r="GB435" s="110">
        <f t="shared" si="531"/>
        <v>0</v>
      </c>
      <c r="GC435" s="110">
        <f t="shared" si="532"/>
        <v>0</v>
      </c>
      <c r="GD435" s="110">
        <f t="shared" si="533"/>
        <v>0</v>
      </c>
      <c r="GE435" s="110">
        <f t="shared" si="534"/>
        <v>0</v>
      </c>
      <c r="GF435" s="110">
        <f t="shared" si="535"/>
        <v>0</v>
      </c>
      <c r="GG435" s="110">
        <f t="shared" si="536"/>
        <v>0</v>
      </c>
      <c r="GH435" s="110">
        <f t="shared" si="537"/>
        <v>0</v>
      </c>
      <c r="GI435" s="110">
        <f t="shared" si="538"/>
        <v>0</v>
      </c>
      <c r="GJ435" s="114">
        <f t="shared" si="502"/>
        <v>-7.368421052631588E-2</v>
      </c>
      <c r="GK435" s="90">
        <f t="shared" si="503"/>
        <v>3.7610619469026552E-2</v>
      </c>
      <c r="GL435" s="92" t="s">
        <v>2073</v>
      </c>
      <c r="GM435" s="2" t="s">
        <v>2227</v>
      </c>
      <c r="GN435" s="92" t="s">
        <v>1989</v>
      </c>
      <c r="GO435" s="2" t="s">
        <v>1794</v>
      </c>
      <c r="GP435" s="2" t="s">
        <v>1712</v>
      </c>
      <c r="GQ435" s="2" t="s">
        <v>2025</v>
      </c>
      <c r="GR435" s="115">
        <v>459</v>
      </c>
      <c r="GS435" s="31">
        <f t="shared" si="539"/>
        <v>23</v>
      </c>
      <c r="GT435" s="31">
        <f t="shared" si="540"/>
        <v>31</v>
      </c>
      <c r="GU435" s="31">
        <f t="shared" si="541"/>
        <v>31</v>
      </c>
      <c r="GV435" s="31">
        <f t="shared" si="542"/>
        <v>469</v>
      </c>
      <c r="GW435" s="31">
        <f t="shared" si="543"/>
        <v>196</v>
      </c>
      <c r="GX435" s="31">
        <f t="shared" si="544"/>
        <v>410</v>
      </c>
    </row>
    <row r="436" spans="1:206" ht="15.75" hidden="1" customHeight="1" x14ac:dyDescent="0.25">
      <c r="A436" s="22" t="s">
        <v>1117</v>
      </c>
      <c r="B436" s="2" t="s">
        <v>420</v>
      </c>
      <c r="C436" s="116" t="s">
        <v>422</v>
      </c>
      <c r="D436" s="35" t="s">
        <v>420</v>
      </c>
      <c r="E436" s="117">
        <v>42</v>
      </c>
      <c r="F436" s="117">
        <v>145</v>
      </c>
      <c r="G436" s="117">
        <v>132</v>
      </c>
      <c r="H436" s="117">
        <v>319</v>
      </c>
      <c r="I436" s="95">
        <v>21</v>
      </c>
      <c r="J436" s="118">
        <v>33</v>
      </c>
      <c r="K436" s="118">
        <v>148</v>
      </c>
      <c r="L436" s="118">
        <v>138</v>
      </c>
      <c r="M436" s="118">
        <v>319</v>
      </c>
      <c r="N436" s="119">
        <v>12</v>
      </c>
      <c r="O436" s="119">
        <v>37</v>
      </c>
      <c r="P436" s="120">
        <v>198</v>
      </c>
      <c r="Q436" s="120">
        <v>265</v>
      </c>
      <c r="R436" s="120">
        <v>185</v>
      </c>
      <c r="S436" s="70">
        <f t="shared" si="485"/>
        <v>0.16666666666666666</v>
      </c>
      <c r="T436" s="70">
        <f t="shared" si="486"/>
        <v>0.55849056603773584</v>
      </c>
      <c r="U436" s="70">
        <f t="shared" si="487"/>
        <v>0.47376543209876543</v>
      </c>
      <c r="V436" s="70">
        <f t="shared" si="488"/>
        <v>0.60888888888888892</v>
      </c>
      <c r="W436" s="70">
        <f t="shared" si="489"/>
        <v>0.68108108108108112</v>
      </c>
      <c r="X436" s="121">
        <v>269</v>
      </c>
      <c r="Y436" s="121">
        <v>198</v>
      </c>
      <c r="Z436" s="121">
        <v>265</v>
      </c>
      <c r="AA436" s="121">
        <v>185</v>
      </c>
      <c r="AB436" s="121">
        <v>59</v>
      </c>
      <c r="AC436" s="121">
        <v>69</v>
      </c>
      <c r="AD436" s="17">
        <v>18</v>
      </c>
      <c r="AE436" s="17">
        <v>23</v>
      </c>
      <c r="AF436" s="100">
        <v>22</v>
      </c>
      <c r="AG436" s="101">
        <v>50</v>
      </c>
      <c r="AH436" s="101">
        <v>136</v>
      </c>
      <c r="AI436" s="101">
        <v>111</v>
      </c>
      <c r="AJ436" s="101">
        <v>1</v>
      </c>
      <c r="AK436" s="101">
        <f t="shared" si="490"/>
        <v>298</v>
      </c>
      <c r="AL436" s="101">
        <f t="shared" si="491"/>
        <v>14</v>
      </c>
      <c r="AM436" s="101">
        <v>15</v>
      </c>
      <c r="AN436" s="102">
        <v>53</v>
      </c>
      <c r="AO436" s="103">
        <v>44</v>
      </c>
      <c r="AP436" s="74">
        <f t="shared" si="492"/>
        <v>0.25252525252525254</v>
      </c>
      <c r="AQ436" s="74">
        <f t="shared" si="493"/>
        <v>0.51320754716981132</v>
      </c>
      <c r="AR436" s="104">
        <f t="shared" si="494"/>
        <v>0.43672839506172839</v>
      </c>
      <c r="AS436" s="104">
        <f t="shared" si="495"/>
        <v>0.51777777777777778</v>
      </c>
      <c r="AT436" s="104">
        <f t="shared" si="496"/>
        <v>0.5243243243243243</v>
      </c>
      <c r="AU436" s="105">
        <v>186</v>
      </c>
      <c r="AV436" s="105">
        <v>256</v>
      </c>
      <c r="AW436" s="105">
        <v>211</v>
      </c>
      <c r="AX436" s="100">
        <v>22</v>
      </c>
      <c r="AY436" s="106">
        <v>333</v>
      </c>
      <c r="AZ436" s="106">
        <v>37</v>
      </c>
      <c r="BA436" s="106">
        <v>159</v>
      </c>
      <c r="BB436" s="106">
        <v>137</v>
      </c>
      <c r="BC436" s="106">
        <v>0</v>
      </c>
      <c r="BD436" s="107">
        <v>11</v>
      </c>
      <c r="BE436" s="108">
        <v>23</v>
      </c>
      <c r="BF436" s="82">
        <f t="shared" si="497"/>
        <v>0.17535545023696683</v>
      </c>
      <c r="BG436" s="82">
        <f t="shared" si="498"/>
        <v>0.62109375</v>
      </c>
      <c r="BH436" s="83">
        <f t="shared" si="499"/>
        <v>0.49310872894333846</v>
      </c>
      <c r="BI436" s="83">
        <f t="shared" si="500"/>
        <v>0.64479638009049778</v>
      </c>
      <c r="BJ436" s="83">
        <f t="shared" si="501"/>
        <v>0.67741935483870963</v>
      </c>
      <c r="BK436" s="2">
        <v>232</v>
      </c>
      <c r="BL436" s="2">
        <v>253</v>
      </c>
      <c r="BM436" s="2">
        <v>226</v>
      </c>
      <c r="BN436" s="2">
        <v>144</v>
      </c>
      <c r="BO436" s="2">
        <v>68</v>
      </c>
      <c r="BP436" s="2">
        <v>58</v>
      </c>
      <c r="BQ436" s="109">
        <v>17</v>
      </c>
      <c r="BR436" s="109">
        <v>20</v>
      </c>
      <c r="BS436" s="110">
        <v>20</v>
      </c>
      <c r="BT436" s="109">
        <v>32</v>
      </c>
      <c r="BU436" s="109">
        <v>135</v>
      </c>
      <c r="BV436" s="109">
        <v>140</v>
      </c>
      <c r="BW436" s="109">
        <v>2</v>
      </c>
      <c r="BX436" s="84">
        <f t="shared" si="505"/>
        <v>309</v>
      </c>
      <c r="BY436" s="111">
        <v>30</v>
      </c>
      <c r="BZ436" s="109">
        <v>20</v>
      </c>
      <c r="CA436" s="109">
        <v>2</v>
      </c>
      <c r="CB436" s="2">
        <v>44</v>
      </c>
      <c r="CC436" s="112">
        <f t="shared" si="506"/>
        <v>0.13793103448275862</v>
      </c>
      <c r="CD436" s="112">
        <f t="shared" si="507"/>
        <v>0.53359683794466406</v>
      </c>
      <c r="CE436" s="112">
        <f t="shared" si="508"/>
        <v>0.40365682137834036</v>
      </c>
      <c r="CF436" s="112">
        <f t="shared" si="509"/>
        <v>0.53235908141962418</v>
      </c>
      <c r="CG436" s="112">
        <f t="shared" si="510"/>
        <v>0.53097345132743368</v>
      </c>
      <c r="CH436" s="87">
        <f t="shared" si="511"/>
        <v>106</v>
      </c>
      <c r="CI436" s="31">
        <f t="shared" si="512"/>
        <v>110</v>
      </c>
      <c r="CJ436" s="31">
        <f t="shared" si="513"/>
        <v>0</v>
      </c>
      <c r="CK436" s="31">
        <f t="shared" si="514"/>
        <v>0</v>
      </c>
      <c r="CL436" s="31">
        <f t="shared" si="515"/>
        <v>0</v>
      </c>
      <c r="CM436" s="113">
        <f t="shared" si="516"/>
        <v>0</v>
      </c>
      <c r="CN436" s="31">
        <f t="shared" si="517"/>
        <v>0</v>
      </c>
      <c r="CO436" s="31">
        <f t="shared" si="518"/>
        <v>0</v>
      </c>
      <c r="CP436" s="31">
        <f t="shared" si="519"/>
        <v>0</v>
      </c>
      <c r="CQ436" s="31">
        <f t="shared" si="520"/>
        <v>0</v>
      </c>
      <c r="CU436" s="88">
        <f t="shared" si="504"/>
        <v>0</v>
      </c>
      <c r="DC436" s="88">
        <f t="shared" si="521"/>
        <v>0</v>
      </c>
      <c r="DH436" s="32">
        <v>1</v>
      </c>
      <c r="DI436" s="32">
        <v>3</v>
      </c>
      <c r="DJ436" s="32">
        <v>3</v>
      </c>
      <c r="DK436" s="88">
        <f t="shared" si="522"/>
        <v>60</v>
      </c>
      <c r="DL436" s="32">
        <v>10</v>
      </c>
      <c r="DM436" s="32">
        <v>18</v>
      </c>
      <c r="DN436" s="32">
        <v>32</v>
      </c>
      <c r="DO436" s="32">
        <v>0</v>
      </c>
      <c r="DP436" s="32">
        <v>16</v>
      </c>
      <c r="DQ436" s="32">
        <v>17</v>
      </c>
      <c r="DR436" s="32">
        <v>17</v>
      </c>
      <c r="DS436" s="88">
        <f t="shared" si="523"/>
        <v>249</v>
      </c>
      <c r="DT436" s="32">
        <v>22</v>
      </c>
      <c r="DU436" s="32">
        <v>117</v>
      </c>
      <c r="DV436" s="32">
        <v>108</v>
      </c>
      <c r="DW436" s="32">
        <v>2</v>
      </c>
      <c r="EA436" s="88">
        <f t="shared" si="524"/>
        <v>0</v>
      </c>
      <c r="EI436" s="88">
        <f t="shared" si="525"/>
        <v>0</v>
      </c>
      <c r="EQ436" s="88">
        <f t="shared" si="526"/>
        <v>0</v>
      </c>
      <c r="EY436" s="88">
        <f t="shared" si="527"/>
        <v>0</v>
      </c>
      <c r="FG436" s="88">
        <f t="shared" si="528"/>
        <v>0</v>
      </c>
      <c r="FO436" s="88">
        <f t="shared" si="529"/>
        <v>0</v>
      </c>
      <c r="FW436" s="110">
        <f t="shared" si="530"/>
        <v>0</v>
      </c>
      <c r="GB436" s="110">
        <f t="shared" si="531"/>
        <v>0</v>
      </c>
      <c r="GC436" s="110">
        <f t="shared" si="532"/>
        <v>0</v>
      </c>
      <c r="GD436" s="110">
        <f t="shared" si="533"/>
        <v>0</v>
      </c>
      <c r="GE436" s="110">
        <f t="shared" si="534"/>
        <v>0</v>
      </c>
      <c r="GF436" s="110">
        <f t="shared" si="535"/>
        <v>0</v>
      </c>
      <c r="GG436" s="110">
        <f t="shared" si="536"/>
        <v>0</v>
      </c>
      <c r="GH436" s="110">
        <f t="shared" si="537"/>
        <v>0</v>
      </c>
      <c r="GI436" s="110">
        <f t="shared" si="538"/>
        <v>0</v>
      </c>
      <c r="GJ436" s="114">
        <f t="shared" si="502"/>
        <v>-0.22039612305099027</v>
      </c>
      <c r="GK436" s="90">
        <f t="shared" si="503"/>
        <v>-7.2072072072072071E-2</v>
      </c>
      <c r="GL436" s="2" t="s">
        <v>1880</v>
      </c>
      <c r="GM436" s="2" t="s">
        <v>1675</v>
      </c>
      <c r="GN436" s="92" t="s">
        <v>1647</v>
      </c>
      <c r="GO436" s="2" t="s">
        <v>1865</v>
      </c>
      <c r="GP436" s="2" t="s">
        <v>2054</v>
      </c>
      <c r="GQ436" s="2" t="s">
        <v>1784</v>
      </c>
      <c r="GR436" s="115">
        <v>260</v>
      </c>
      <c r="GS436" s="31">
        <f t="shared" si="539"/>
        <v>17</v>
      </c>
      <c r="GT436" s="31">
        <f t="shared" si="540"/>
        <v>20</v>
      </c>
      <c r="GU436" s="31">
        <f t="shared" si="541"/>
        <v>20</v>
      </c>
      <c r="GV436" s="31">
        <f t="shared" si="542"/>
        <v>309</v>
      </c>
      <c r="GW436" s="31">
        <f t="shared" si="543"/>
        <v>142</v>
      </c>
      <c r="GX436" s="31">
        <f t="shared" si="544"/>
        <v>277</v>
      </c>
    </row>
    <row r="437" spans="1:206" ht="15.75" hidden="1" customHeight="1" x14ac:dyDescent="0.25">
      <c r="A437" s="22" t="s">
        <v>1117</v>
      </c>
      <c r="B437" s="2" t="s">
        <v>420</v>
      </c>
      <c r="C437" s="116" t="s">
        <v>1013</v>
      </c>
      <c r="D437" s="35" t="s">
        <v>420</v>
      </c>
      <c r="E437" s="117">
        <v>167</v>
      </c>
      <c r="F437" s="117">
        <v>1051</v>
      </c>
      <c r="G437" s="117">
        <v>1075</v>
      </c>
      <c r="H437" s="117">
        <v>2293</v>
      </c>
      <c r="I437" s="95">
        <v>136</v>
      </c>
      <c r="J437" s="118">
        <v>202</v>
      </c>
      <c r="K437" s="118">
        <v>1015</v>
      </c>
      <c r="L437" s="118">
        <v>1189</v>
      </c>
      <c r="M437" s="118">
        <v>2406</v>
      </c>
      <c r="N437" s="119">
        <v>152</v>
      </c>
      <c r="O437" s="119">
        <v>405</v>
      </c>
      <c r="P437" s="120">
        <v>2233</v>
      </c>
      <c r="Q437" s="120">
        <v>2928</v>
      </c>
      <c r="R437" s="120">
        <v>2173</v>
      </c>
      <c r="S437" s="70">
        <f t="shared" si="485"/>
        <v>9.0461262875055973E-2</v>
      </c>
      <c r="T437" s="70">
        <f t="shared" si="486"/>
        <v>0.34665300546448086</v>
      </c>
      <c r="U437" s="70">
        <f t="shared" si="487"/>
        <v>0.30733569675484046</v>
      </c>
      <c r="V437" s="70">
        <f t="shared" si="488"/>
        <v>0.40227406390903742</v>
      </c>
      <c r="W437" s="70">
        <f t="shared" si="489"/>
        <v>0.47722043258168428</v>
      </c>
      <c r="X437" s="121">
        <v>3001</v>
      </c>
      <c r="Y437" s="121">
        <v>2233</v>
      </c>
      <c r="Z437" s="121">
        <v>2928</v>
      </c>
      <c r="AA437" s="121">
        <v>2173</v>
      </c>
      <c r="AB437" s="121">
        <v>701</v>
      </c>
      <c r="AC437" s="121">
        <v>764</v>
      </c>
      <c r="AD437" s="17">
        <v>61</v>
      </c>
      <c r="AE437" s="17">
        <v>109</v>
      </c>
      <c r="AF437" s="100">
        <v>129</v>
      </c>
      <c r="AG437" s="101">
        <v>214</v>
      </c>
      <c r="AH437" s="101">
        <v>1054</v>
      </c>
      <c r="AI437" s="101">
        <v>1209</v>
      </c>
      <c r="AJ437" s="101">
        <v>40</v>
      </c>
      <c r="AK437" s="101">
        <f t="shared" si="490"/>
        <v>2517</v>
      </c>
      <c r="AL437" s="101">
        <f t="shared" si="491"/>
        <v>160</v>
      </c>
      <c r="AM437" s="101">
        <v>200</v>
      </c>
      <c r="AN437" s="102">
        <v>289</v>
      </c>
      <c r="AO437" s="103">
        <v>514</v>
      </c>
      <c r="AP437" s="74">
        <f t="shared" si="492"/>
        <v>9.5835199283475142E-2</v>
      </c>
      <c r="AQ437" s="74">
        <f t="shared" si="493"/>
        <v>0.3599726775956284</v>
      </c>
      <c r="AR437" s="104">
        <f t="shared" si="494"/>
        <v>0.31592582492500682</v>
      </c>
      <c r="AS437" s="104">
        <f t="shared" si="495"/>
        <v>0.41227210350911586</v>
      </c>
      <c r="AT437" s="104">
        <f t="shared" si="496"/>
        <v>0.48274275195582145</v>
      </c>
      <c r="AU437" s="105">
        <v>2220</v>
      </c>
      <c r="AV437" s="105">
        <v>2950</v>
      </c>
      <c r="AW437" s="105">
        <v>2345</v>
      </c>
      <c r="AX437" s="100">
        <v>134</v>
      </c>
      <c r="AY437" s="106">
        <v>2608</v>
      </c>
      <c r="AZ437" s="106">
        <v>206</v>
      </c>
      <c r="BA437" s="106">
        <v>1033</v>
      </c>
      <c r="BB437" s="106">
        <v>1324</v>
      </c>
      <c r="BC437" s="106">
        <v>45</v>
      </c>
      <c r="BD437" s="107">
        <v>186</v>
      </c>
      <c r="BE437" s="108">
        <v>241</v>
      </c>
      <c r="BF437" s="82">
        <f t="shared" si="497"/>
        <v>8.7846481876332622E-2</v>
      </c>
      <c r="BG437" s="82">
        <f t="shared" si="498"/>
        <v>0.3501694915254237</v>
      </c>
      <c r="BH437" s="83">
        <f t="shared" si="499"/>
        <v>0.31630073186959412</v>
      </c>
      <c r="BI437" s="83">
        <f t="shared" si="500"/>
        <v>0.41992263056092843</v>
      </c>
      <c r="BJ437" s="83">
        <f t="shared" si="501"/>
        <v>0.51261261261261259</v>
      </c>
      <c r="BK437" s="2">
        <v>2360</v>
      </c>
      <c r="BL437" s="2">
        <v>3101</v>
      </c>
      <c r="BM437" s="2">
        <v>2383</v>
      </c>
      <c r="BN437" s="2">
        <v>1613</v>
      </c>
      <c r="BO437" s="2">
        <v>740</v>
      </c>
      <c r="BP437" s="2">
        <v>738</v>
      </c>
      <c r="BQ437" s="109">
        <v>65</v>
      </c>
      <c r="BR437" s="109">
        <v>150</v>
      </c>
      <c r="BS437" s="110">
        <v>144</v>
      </c>
      <c r="BT437" s="109">
        <v>205</v>
      </c>
      <c r="BU437" s="109">
        <v>1262</v>
      </c>
      <c r="BV437" s="109">
        <v>1565</v>
      </c>
      <c r="BW437" s="109">
        <v>37</v>
      </c>
      <c r="BX437" s="84">
        <f t="shared" si="505"/>
        <v>3069</v>
      </c>
      <c r="BY437" s="111">
        <v>210</v>
      </c>
      <c r="BZ437" s="109">
        <v>226</v>
      </c>
      <c r="CA437" s="109">
        <v>36</v>
      </c>
      <c r="CB437" s="2">
        <v>449</v>
      </c>
      <c r="CC437" s="112">
        <f t="shared" si="506"/>
        <v>8.6864406779661021E-2</v>
      </c>
      <c r="CD437" s="112">
        <f t="shared" si="507"/>
        <v>0.40696549500161239</v>
      </c>
      <c r="CE437" s="112">
        <f t="shared" si="508"/>
        <v>0.35772565017848035</v>
      </c>
      <c r="CF437" s="112">
        <f t="shared" si="509"/>
        <v>0.47428884026258206</v>
      </c>
      <c r="CG437" s="112">
        <f t="shared" si="510"/>
        <v>0.5618967687788502</v>
      </c>
      <c r="CH437" s="87">
        <f t="shared" si="511"/>
        <v>1044</v>
      </c>
      <c r="CI437" s="31">
        <f t="shared" si="512"/>
        <v>1109</v>
      </c>
      <c r="CJ437" s="31">
        <f t="shared" si="513"/>
        <v>3</v>
      </c>
      <c r="CK437" s="31">
        <f t="shared" si="514"/>
        <v>9</v>
      </c>
      <c r="CL437" s="31">
        <f t="shared" si="515"/>
        <v>20</v>
      </c>
      <c r="CM437" s="113">
        <f t="shared" si="516"/>
        <v>145</v>
      </c>
      <c r="CN437" s="31">
        <f t="shared" si="517"/>
        <v>36</v>
      </c>
      <c r="CO437" s="31">
        <f t="shared" si="518"/>
        <v>45</v>
      </c>
      <c r="CP437" s="31">
        <f t="shared" si="519"/>
        <v>61</v>
      </c>
      <c r="CQ437" s="31">
        <f t="shared" si="520"/>
        <v>3</v>
      </c>
      <c r="CR437" s="32">
        <v>1</v>
      </c>
      <c r="CS437" s="32">
        <v>3</v>
      </c>
      <c r="CT437" s="32">
        <v>4</v>
      </c>
      <c r="CU437" s="88">
        <f t="shared" si="504"/>
        <v>37</v>
      </c>
      <c r="CV437" s="32">
        <v>25</v>
      </c>
      <c r="CW437" s="32">
        <v>7</v>
      </c>
      <c r="CX437" s="32">
        <v>3</v>
      </c>
      <c r="CY437" s="32">
        <v>2</v>
      </c>
      <c r="CZ437" s="32">
        <v>2</v>
      </c>
      <c r="DA437" s="32">
        <v>6</v>
      </c>
      <c r="DB437" s="32">
        <v>16</v>
      </c>
      <c r="DC437" s="88">
        <f t="shared" si="521"/>
        <v>108</v>
      </c>
      <c r="DD437" s="32">
        <v>11</v>
      </c>
      <c r="DE437" s="32">
        <v>38</v>
      </c>
      <c r="DF437" s="32">
        <v>58</v>
      </c>
      <c r="DG437" s="32">
        <v>1</v>
      </c>
      <c r="DH437" s="32">
        <v>7</v>
      </c>
      <c r="DI437" s="32">
        <v>31</v>
      </c>
      <c r="DJ437" s="32">
        <v>24</v>
      </c>
      <c r="DK437" s="88">
        <f t="shared" si="522"/>
        <v>669</v>
      </c>
      <c r="DL437" s="32">
        <v>76</v>
      </c>
      <c r="DM437" s="32">
        <v>307</v>
      </c>
      <c r="DN437" s="32">
        <v>278</v>
      </c>
      <c r="DO437" s="32">
        <v>8</v>
      </c>
      <c r="DP437" s="32">
        <v>50</v>
      </c>
      <c r="DQ437" s="32">
        <v>93</v>
      </c>
      <c r="DR437" s="32">
        <v>78</v>
      </c>
      <c r="DS437" s="88">
        <f t="shared" si="523"/>
        <v>2021</v>
      </c>
      <c r="DT437" s="32">
        <v>57</v>
      </c>
      <c r="DU437" s="32">
        <v>787</v>
      </c>
      <c r="DV437" s="32">
        <v>1152</v>
      </c>
      <c r="DW437" s="32">
        <v>25</v>
      </c>
      <c r="DX437" s="32">
        <v>2</v>
      </c>
      <c r="DY437" s="32">
        <v>4</v>
      </c>
      <c r="DZ437" s="32">
        <v>3</v>
      </c>
      <c r="EA437" s="88">
        <f t="shared" si="524"/>
        <v>38</v>
      </c>
      <c r="EB437" s="32">
        <v>8</v>
      </c>
      <c r="EC437" s="32">
        <v>4</v>
      </c>
      <c r="ED437" s="32">
        <v>25</v>
      </c>
      <c r="EE437" s="32">
        <v>1</v>
      </c>
      <c r="EF437" s="32">
        <v>2</v>
      </c>
      <c r="EG437" s="32">
        <v>6</v>
      </c>
      <c r="EH437" s="32">
        <v>14</v>
      </c>
      <c r="EI437" s="88">
        <f t="shared" si="525"/>
        <v>54</v>
      </c>
      <c r="EJ437" s="32">
        <v>28</v>
      </c>
      <c r="EK437" s="32">
        <v>22</v>
      </c>
      <c r="EL437" s="32">
        <v>4</v>
      </c>
      <c r="EM437" s="32">
        <v>0</v>
      </c>
      <c r="EQ437" s="88">
        <f t="shared" si="526"/>
        <v>0</v>
      </c>
      <c r="EV437" s="32">
        <v>1</v>
      </c>
      <c r="EW437" s="32">
        <v>7</v>
      </c>
      <c r="EX437" s="32">
        <v>5</v>
      </c>
      <c r="EY437" s="88">
        <f t="shared" si="527"/>
        <v>108</v>
      </c>
      <c r="EZ437" s="32">
        <v>0</v>
      </c>
      <c r="FA437" s="32">
        <v>61</v>
      </c>
      <c r="FB437" s="32">
        <v>45</v>
      </c>
      <c r="FC437" s="32">
        <v>2</v>
      </c>
      <c r="FG437" s="88">
        <f t="shared" si="528"/>
        <v>0</v>
      </c>
      <c r="FO437" s="88">
        <f t="shared" si="529"/>
        <v>0</v>
      </c>
      <c r="FW437" s="110">
        <f t="shared" si="530"/>
        <v>0</v>
      </c>
      <c r="GB437" s="110">
        <f t="shared" si="531"/>
        <v>1</v>
      </c>
      <c r="GC437" s="110">
        <f t="shared" si="532"/>
        <v>7</v>
      </c>
      <c r="GD437" s="110">
        <f t="shared" si="533"/>
        <v>5</v>
      </c>
      <c r="GE437" s="110">
        <f t="shared" si="534"/>
        <v>108</v>
      </c>
      <c r="GF437" s="110">
        <f t="shared" si="535"/>
        <v>0</v>
      </c>
      <c r="GG437" s="110">
        <f t="shared" si="536"/>
        <v>61</v>
      </c>
      <c r="GH437" s="110">
        <f t="shared" si="537"/>
        <v>45</v>
      </c>
      <c r="GI437" s="110">
        <f t="shared" si="538"/>
        <v>2</v>
      </c>
      <c r="GJ437" s="114">
        <f t="shared" si="502"/>
        <v>0.17743652705539203</v>
      </c>
      <c r="GK437" s="90">
        <f t="shared" si="503"/>
        <v>0.1767638036809816</v>
      </c>
      <c r="GL437" s="2" t="s">
        <v>1918</v>
      </c>
      <c r="GM437" s="2" t="s">
        <v>2126</v>
      </c>
      <c r="GN437" s="92" t="s">
        <v>2103</v>
      </c>
      <c r="GO437" s="2" t="s">
        <v>2127</v>
      </c>
      <c r="GP437" s="2" t="s">
        <v>2109</v>
      </c>
      <c r="GQ437" s="2" t="s">
        <v>1558</v>
      </c>
      <c r="GR437" s="115">
        <v>3084</v>
      </c>
      <c r="GS437" s="31">
        <f t="shared" si="539"/>
        <v>59</v>
      </c>
      <c r="GT437" s="31">
        <f t="shared" si="540"/>
        <v>105</v>
      </c>
      <c r="GU437" s="31">
        <f t="shared" si="541"/>
        <v>128</v>
      </c>
      <c r="GV437" s="31">
        <f t="shared" si="542"/>
        <v>2728</v>
      </c>
      <c r="GW437" s="31">
        <f t="shared" si="543"/>
        <v>1489</v>
      </c>
      <c r="GX437" s="31">
        <f t="shared" si="544"/>
        <v>2587</v>
      </c>
    </row>
    <row r="438" spans="1:206" ht="15.75" hidden="1" customHeight="1" x14ac:dyDescent="0.25">
      <c r="A438" s="22" t="s">
        <v>1117</v>
      </c>
      <c r="B438" s="2" t="s">
        <v>420</v>
      </c>
      <c r="C438" s="116" t="s">
        <v>423</v>
      </c>
      <c r="D438" s="35" t="s">
        <v>420</v>
      </c>
      <c r="E438" s="117">
        <v>21</v>
      </c>
      <c r="F438" s="117">
        <v>123</v>
      </c>
      <c r="G438" s="117">
        <v>127</v>
      </c>
      <c r="H438" s="117">
        <v>271</v>
      </c>
      <c r="I438" s="95">
        <v>17</v>
      </c>
      <c r="J438" s="118">
        <v>25</v>
      </c>
      <c r="K438" s="118">
        <v>154</v>
      </c>
      <c r="L438" s="118">
        <v>103</v>
      </c>
      <c r="M438" s="118">
        <v>282</v>
      </c>
      <c r="N438" s="119">
        <v>9</v>
      </c>
      <c r="O438" s="119">
        <v>68</v>
      </c>
      <c r="P438" s="120">
        <v>369</v>
      </c>
      <c r="Q438" s="120">
        <v>468</v>
      </c>
      <c r="R438" s="120">
        <v>374</v>
      </c>
      <c r="S438" s="70">
        <f t="shared" si="485"/>
        <v>6.7750677506775062E-2</v>
      </c>
      <c r="T438" s="70">
        <f t="shared" si="486"/>
        <v>0.32905982905982906</v>
      </c>
      <c r="U438" s="70">
        <f t="shared" si="487"/>
        <v>0.22543352601156069</v>
      </c>
      <c r="V438" s="70">
        <f t="shared" si="488"/>
        <v>0.29453681710213775</v>
      </c>
      <c r="W438" s="70">
        <f t="shared" si="489"/>
        <v>0.25133689839572193</v>
      </c>
      <c r="X438" s="121">
        <v>454</v>
      </c>
      <c r="Y438" s="121">
        <v>369</v>
      </c>
      <c r="Z438" s="121">
        <v>468</v>
      </c>
      <c r="AA438" s="121">
        <v>374</v>
      </c>
      <c r="AB438" s="121">
        <v>132</v>
      </c>
      <c r="AC438" s="121">
        <v>99</v>
      </c>
      <c r="AD438" s="17">
        <v>14</v>
      </c>
      <c r="AE438" s="17">
        <v>19</v>
      </c>
      <c r="AF438" s="100">
        <v>19</v>
      </c>
      <c r="AG438" s="101">
        <v>26</v>
      </c>
      <c r="AH438" s="101">
        <v>142</v>
      </c>
      <c r="AI438" s="101">
        <v>117</v>
      </c>
      <c r="AJ438" s="101">
        <v>0</v>
      </c>
      <c r="AK438" s="101">
        <f t="shared" si="490"/>
        <v>285</v>
      </c>
      <c r="AL438" s="101">
        <f t="shared" si="491"/>
        <v>8</v>
      </c>
      <c r="AM438" s="101">
        <v>8</v>
      </c>
      <c r="AN438" s="102">
        <v>63</v>
      </c>
      <c r="AO438" s="103">
        <v>107</v>
      </c>
      <c r="AP438" s="74">
        <f t="shared" si="492"/>
        <v>7.0460704607046065E-2</v>
      </c>
      <c r="AQ438" s="74">
        <f t="shared" si="493"/>
        <v>0.3034188034188034</v>
      </c>
      <c r="AR438" s="104">
        <f t="shared" si="494"/>
        <v>0.22873658133773742</v>
      </c>
      <c r="AS438" s="104">
        <f t="shared" si="495"/>
        <v>0.29809976247030878</v>
      </c>
      <c r="AT438" s="104">
        <f t="shared" si="496"/>
        <v>0.29144385026737968</v>
      </c>
      <c r="AU438" s="105">
        <v>357</v>
      </c>
      <c r="AV438" s="105">
        <v>478</v>
      </c>
      <c r="AW438" s="105">
        <v>302</v>
      </c>
      <c r="AX438" s="100">
        <v>23</v>
      </c>
      <c r="AY438" s="106">
        <v>348</v>
      </c>
      <c r="AZ438" s="106">
        <v>32</v>
      </c>
      <c r="BA438" s="106">
        <v>170</v>
      </c>
      <c r="BB438" s="106">
        <v>143</v>
      </c>
      <c r="BC438" s="106">
        <v>3</v>
      </c>
      <c r="BD438" s="107">
        <v>22</v>
      </c>
      <c r="BE438" s="108">
        <v>49</v>
      </c>
      <c r="BF438" s="82">
        <f t="shared" si="497"/>
        <v>0.10596026490066225</v>
      </c>
      <c r="BG438" s="82">
        <f t="shared" si="498"/>
        <v>0.35564853556485354</v>
      </c>
      <c r="BH438" s="83">
        <f t="shared" si="499"/>
        <v>0.28408091468777485</v>
      </c>
      <c r="BI438" s="83">
        <f t="shared" si="500"/>
        <v>0.34850299401197604</v>
      </c>
      <c r="BJ438" s="83">
        <f t="shared" si="501"/>
        <v>0.33893557422969189</v>
      </c>
      <c r="BK438" s="2">
        <v>327</v>
      </c>
      <c r="BL438" s="2">
        <v>476</v>
      </c>
      <c r="BM438" s="2">
        <v>305</v>
      </c>
      <c r="BN438" s="2">
        <v>191</v>
      </c>
      <c r="BO438" s="2">
        <v>99</v>
      </c>
      <c r="BP438" s="2">
        <v>110</v>
      </c>
      <c r="BQ438" s="109">
        <v>18</v>
      </c>
      <c r="BR438" s="109">
        <v>26</v>
      </c>
      <c r="BS438" s="110">
        <v>31</v>
      </c>
      <c r="BT438" s="109">
        <v>36</v>
      </c>
      <c r="BU438" s="109">
        <v>161</v>
      </c>
      <c r="BV438" s="109">
        <v>227</v>
      </c>
      <c r="BW438" s="109">
        <v>2</v>
      </c>
      <c r="BX438" s="84">
        <f t="shared" si="505"/>
        <v>426</v>
      </c>
      <c r="BY438" s="111">
        <v>44</v>
      </c>
      <c r="BZ438" s="109">
        <v>22</v>
      </c>
      <c r="CA438" s="109">
        <v>2</v>
      </c>
      <c r="CB438" s="2">
        <v>87</v>
      </c>
      <c r="CC438" s="112">
        <f t="shared" si="506"/>
        <v>0.11009174311926606</v>
      </c>
      <c r="CD438" s="112">
        <f t="shared" si="507"/>
        <v>0.33823529411764708</v>
      </c>
      <c r="CE438" s="112">
        <f t="shared" si="508"/>
        <v>0.36281588447653429</v>
      </c>
      <c r="CF438" s="112">
        <f t="shared" si="509"/>
        <v>0.46862996158770809</v>
      </c>
      <c r="CG438" s="112">
        <f t="shared" si="510"/>
        <v>0.67213114754098358</v>
      </c>
      <c r="CH438" s="87">
        <f t="shared" si="511"/>
        <v>100</v>
      </c>
      <c r="CI438" s="31">
        <f t="shared" si="512"/>
        <v>90</v>
      </c>
      <c r="CJ438" s="31">
        <f t="shared" si="513"/>
        <v>0</v>
      </c>
      <c r="CK438" s="31">
        <f t="shared" si="514"/>
        <v>0</v>
      </c>
      <c r="CL438" s="31">
        <f t="shared" si="515"/>
        <v>0</v>
      </c>
      <c r="CM438" s="113">
        <f t="shared" si="516"/>
        <v>0</v>
      </c>
      <c r="CN438" s="31">
        <f t="shared" si="517"/>
        <v>0</v>
      </c>
      <c r="CO438" s="31">
        <f t="shared" si="518"/>
        <v>0</v>
      </c>
      <c r="CP438" s="31">
        <f t="shared" si="519"/>
        <v>0</v>
      </c>
      <c r="CQ438" s="31">
        <f t="shared" si="520"/>
        <v>0</v>
      </c>
      <c r="CU438" s="88">
        <f t="shared" si="504"/>
        <v>0</v>
      </c>
      <c r="DC438" s="88">
        <f t="shared" si="521"/>
        <v>0</v>
      </c>
      <c r="DH438" s="32">
        <v>3</v>
      </c>
      <c r="DI438" s="32">
        <v>9</v>
      </c>
      <c r="DJ438" s="32">
        <v>10</v>
      </c>
      <c r="DK438" s="88">
        <f t="shared" si="522"/>
        <v>162</v>
      </c>
      <c r="DL438" s="32">
        <v>20</v>
      </c>
      <c r="DM438" s="32">
        <v>52</v>
      </c>
      <c r="DN438" s="32">
        <v>89</v>
      </c>
      <c r="DO438" s="32">
        <v>1</v>
      </c>
      <c r="DP438" s="32">
        <v>14</v>
      </c>
      <c r="DQ438" s="32">
        <v>16</v>
      </c>
      <c r="DR438" s="32">
        <v>19</v>
      </c>
      <c r="DS438" s="88">
        <f t="shared" si="523"/>
        <v>256</v>
      </c>
      <c r="DT438" s="32">
        <v>16</v>
      </c>
      <c r="DU438" s="32">
        <v>108</v>
      </c>
      <c r="DV438" s="32">
        <v>131</v>
      </c>
      <c r="DW438" s="32">
        <v>1</v>
      </c>
      <c r="EA438" s="88">
        <f t="shared" si="524"/>
        <v>0</v>
      </c>
      <c r="EI438" s="88">
        <f t="shared" si="525"/>
        <v>0</v>
      </c>
      <c r="EQ438" s="88">
        <f t="shared" si="526"/>
        <v>0</v>
      </c>
      <c r="EV438" s="32">
        <v>1</v>
      </c>
      <c r="EW438" s="32">
        <v>1</v>
      </c>
      <c r="EX438" s="32">
        <v>2</v>
      </c>
      <c r="EY438" s="88">
        <f t="shared" si="527"/>
        <v>8</v>
      </c>
      <c r="EZ438" s="32">
        <v>0</v>
      </c>
      <c r="FA438" s="32">
        <v>1</v>
      </c>
      <c r="FB438" s="32">
        <v>7</v>
      </c>
      <c r="FC438" s="32">
        <v>0</v>
      </c>
      <c r="FG438" s="88">
        <f t="shared" si="528"/>
        <v>0</v>
      </c>
      <c r="FO438" s="88">
        <f t="shared" si="529"/>
        <v>0</v>
      </c>
      <c r="FW438" s="110">
        <f t="shared" si="530"/>
        <v>0</v>
      </c>
      <c r="GB438" s="110">
        <f t="shared" si="531"/>
        <v>1</v>
      </c>
      <c r="GC438" s="110">
        <f t="shared" si="532"/>
        <v>1</v>
      </c>
      <c r="GD438" s="110">
        <f t="shared" si="533"/>
        <v>2</v>
      </c>
      <c r="GE438" s="110">
        <f t="shared" si="534"/>
        <v>8</v>
      </c>
      <c r="GF438" s="110">
        <f t="shared" si="535"/>
        <v>0</v>
      </c>
      <c r="GG438" s="110">
        <f t="shared" si="536"/>
        <v>1</v>
      </c>
      <c r="GH438" s="110">
        <f t="shared" si="537"/>
        <v>7</v>
      </c>
      <c r="GI438" s="110">
        <f t="shared" si="538"/>
        <v>0</v>
      </c>
      <c r="GJ438" s="114">
        <f t="shared" si="502"/>
        <v>1.6742239274502964</v>
      </c>
      <c r="GK438" s="90">
        <f t="shared" si="503"/>
        <v>0.22413793103448276</v>
      </c>
      <c r="GL438" s="2" t="s">
        <v>1746</v>
      </c>
      <c r="GM438" s="92" t="s">
        <v>1968</v>
      </c>
      <c r="GN438" s="92" t="s">
        <v>1969</v>
      </c>
      <c r="GO438" s="2" t="s">
        <v>1839</v>
      </c>
      <c r="GP438" s="2" t="s">
        <v>1955</v>
      </c>
      <c r="GQ438" s="2" t="s">
        <v>1970</v>
      </c>
      <c r="GR438" s="115">
        <v>502</v>
      </c>
      <c r="GS438" s="31">
        <f t="shared" si="539"/>
        <v>17</v>
      </c>
      <c r="GT438" s="31">
        <f t="shared" si="540"/>
        <v>29</v>
      </c>
      <c r="GU438" s="31">
        <f t="shared" si="541"/>
        <v>25</v>
      </c>
      <c r="GV438" s="31">
        <f t="shared" si="542"/>
        <v>418</v>
      </c>
      <c r="GW438" s="31">
        <f t="shared" si="543"/>
        <v>222</v>
      </c>
      <c r="GX438" s="31">
        <f t="shared" si="544"/>
        <v>382</v>
      </c>
    </row>
    <row r="439" spans="1:206" ht="15.75" hidden="1" customHeight="1" x14ac:dyDescent="0.25">
      <c r="A439" s="22" t="s">
        <v>1111</v>
      </c>
      <c r="B439" s="2" t="s">
        <v>424</v>
      </c>
      <c r="C439" s="116" t="s">
        <v>963</v>
      </c>
      <c r="D439" s="35" t="s">
        <v>424</v>
      </c>
      <c r="E439" s="117">
        <v>4</v>
      </c>
      <c r="F439" s="117">
        <v>12</v>
      </c>
      <c r="G439" s="117">
        <v>20</v>
      </c>
      <c r="H439" s="117">
        <v>36</v>
      </c>
      <c r="I439" s="95">
        <v>3</v>
      </c>
      <c r="J439" s="118">
        <v>2</v>
      </c>
      <c r="K439" s="118">
        <v>11</v>
      </c>
      <c r="L439" s="118">
        <v>23</v>
      </c>
      <c r="M439" s="118">
        <v>36</v>
      </c>
      <c r="N439" s="119">
        <v>9</v>
      </c>
      <c r="O439" s="119"/>
      <c r="P439" s="120">
        <v>38</v>
      </c>
      <c r="Q439" s="120">
        <v>38</v>
      </c>
      <c r="R439" s="120">
        <v>26</v>
      </c>
      <c r="S439" s="70">
        <f t="shared" si="485"/>
        <v>5.2631578947368418E-2</v>
      </c>
      <c r="T439" s="70">
        <f t="shared" si="486"/>
        <v>0.28947368421052633</v>
      </c>
      <c r="U439" s="70">
        <f t="shared" si="487"/>
        <v>0.26470588235294118</v>
      </c>
      <c r="V439" s="70">
        <f t="shared" si="488"/>
        <v>0.390625</v>
      </c>
      <c r="W439" s="70">
        <f t="shared" si="489"/>
        <v>0.53846153846153844</v>
      </c>
      <c r="X439" s="121">
        <v>44</v>
      </c>
      <c r="Y439" s="121">
        <v>38</v>
      </c>
      <c r="Z439" s="121">
        <v>38</v>
      </c>
      <c r="AA439" s="121">
        <v>26</v>
      </c>
      <c r="AB439" s="121">
        <v>10</v>
      </c>
      <c r="AC439" s="121">
        <v>6</v>
      </c>
      <c r="AD439" s="17">
        <v>2</v>
      </c>
      <c r="AE439" s="17">
        <v>4</v>
      </c>
      <c r="AF439" s="100">
        <v>3</v>
      </c>
      <c r="AG439" s="101">
        <v>9</v>
      </c>
      <c r="AH439" s="101">
        <v>15</v>
      </c>
      <c r="AI439" s="101">
        <v>21</v>
      </c>
      <c r="AJ439" s="101">
        <v>1</v>
      </c>
      <c r="AK439" s="101">
        <f t="shared" si="490"/>
        <v>46</v>
      </c>
      <c r="AL439" s="101">
        <f t="shared" si="491"/>
        <v>6</v>
      </c>
      <c r="AM439" s="101">
        <v>7</v>
      </c>
      <c r="AN439" s="102">
        <v>1</v>
      </c>
      <c r="AO439" s="103">
        <v>3</v>
      </c>
      <c r="AP439" s="74">
        <f t="shared" si="492"/>
        <v>0.23684210526315788</v>
      </c>
      <c r="AQ439" s="74">
        <f t="shared" si="493"/>
        <v>0.39473684210526316</v>
      </c>
      <c r="AR439" s="104">
        <f t="shared" si="494"/>
        <v>0.38235294117647056</v>
      </c>
      <c r="AS439" s="104">
        <f t="shared" si="495"/>
        <v>0.46875</v>
      </c>
      <c r="AT439" s="104">
        <f t="shared" si="496"/>
        <v>0.57692307692307687</v>
      </c>
      <c r="AU439" s="105">
        <v>30</v>
      </c>
      <c r="AV439" s="105">
        <v>45</v>
      </c>
      <c r="AW439" s="105">
        <v>30</v>
      </c>
      <c r="AX439" s="100">
        <v>2</v>
      </c>
      <c r="AY439" s="106">
        <v>32</v>
      </c>
      <c r="AZ439" s="106">
        <v>3</v>
      </c>
      <c r="BA439" s="106">
        <v>11</v>
      </c>
      <c r="BB439" s="106">
        <v>18</v>
      </c>
      <c r="BC439" s="106">
        <v>0</v>
      </c>
      <c r="BD439" s="107">
        <v>3</v>
      </c>
      <c r="BE439" s="122"/>
      <c r="BF439" s="82">
        <f t="shared" si="497"/>
        <v>0.1</v>
      </c>
      <c r="BG439" s="82">
        <f t="shared" si="498"/>
        <v>0.24444444444444444</v>
      </c>
      <c r="BH439" s="83">
        <f t="shared" si="499"/>
        <v>0.27619047619047621</v>
      </c>
      <c r="BI439" s="83">
        <f t="shared" si="500"/>
        <v>0.34666666666666668</v>
      </c>
      <c r="BJ439" s="83">
        <f t="shared" si="501"/>
        <v>0.5</v>
      </c>
      <c r="BK439" s="2">
        <v>29</v>
      </c>
      <c r="BL439" s="2">
        <v>39</v>
      </c>
      <c r="BM439" s="2">
        <v>31</v>
      </c>
      <c r="BN439" s="2">
        <v>23</v>
      </c>
      <c r="BO439" s="2">
        <v>7</v>
      </c>
      <c r="BP439" s="2">
        <v>8</v>
      </c>
      <c r="BQ439" s="109">
        <v>2</v>
      </c>
      <c r="BR439" s="109">
        <v>4</v>
      </c>
      <c r="BS439" s="110">
        <v>5</v>
      </c>
      <c r="BT439" s="109">
        <v>7</v>
      </c>
      <c r="BU439" s="109">
        <v>19</v>
      </c>
      <c r="BV439" s="109">
        <v>31</v>
      </c>
      <c r="BW439" s="109">
        <v>1</v>
      </c>
      <c r="BX439" s="84">
        <f t="shared" si="505"/>
        <v>58</v>
      </c>
      <c r="BY439" s="111">
        <v>1</v>
      </c>
      <c r="BZ439" s="109">
        <v>10</v>
      </c>
      <c r="CA439" s="109">
        <v>1</v>
      </c>
      <c r="CB439" s="2">
        <v>5</v>
      </c>
      <c r="CC439" s="112">
        <f t="shared" si="506"/>
        <v>0.2413793103448276</v>
      </c>
      <c r="CD439" s="112">
        <f t="shared" si="507"/>
        <v>0.48717948717948717</v>
      </c>
      <c r="CE439" s="112">
        <f t="shared" si="508"/>
        <v>0.47474747474747475</v>
      </c>
      <c r="CF439" s="112">
        <f t="shared" si="509"/>
        <v>0.5714285714285714</v>
      </c>
      <c r="CG439" s="112">
        <f t="shared" si="510"/>
        <v>0.67741935483870963</v>
      </c>
      <c r="CH439" s="87">
        <f t="shared" si="511"/>
        <v>10</v>
      </c>
      <c r="CI439" s="31">
        <f t="shared" si="512"/>
        <v>2</v>
      </c>
      <c r="CJ439" s="31">
        <f t="shared" si="513"/>
        <v>0</v>
      </c>
      <c r="CK439" s="31">
        <f t="shared" si="514"/>
        <v>0</v>
      </c>
      <c r="CL439" s="31">
        <f t="shared" si="515"/>
        <v>0</v>
      </c>
      <c r="CM439" s="113">
        <f t="shared" si="516"/>
        <v>0</v>
      </c>
      <c r="CN439" s="31">
        <f t="shared" si="517"/>
        <v>0</v>
      </c>
      <c r="CO439" s="31">
        <f t="shared" si="518"/>
        <v>0</v>
      </c>
      <c r="CP439" s="31">
        <f t="shared" si="519"/>
        <v>0</v>
      </c>
      <c r="CQ439" s="31">
        <f t="shared" si="520"/>
        <v>0</v>
      </c>
      <c r="CU439" s="88">
        <f t="shared" si="504"/>
        <v>0</v>
      </c>
      <c r="DC439" s="88">
        <f t="shared" si="521"/>
        <v>0</v>
      </c>
      <c r="DH439" s="32">
        <v>1</v>
      </c>
      <c r="DI439" s="32">
        <v>3</v>
      </c>
      <c r="DJ439" s="32">
        <v>3</v>
      </c>
      <c r="DK439" s="88">
        <f t="shared" si="522"/>
        <v>43</v>
      </c>
      <c r="DL439" s="32">
        <v>2</v>
      </c>
      <c r="DM439" s="32">
        <v>13</v>
      </c>
      <c r="DN439" s="32">
        <v>28</v>
      </c>
      <c r="DO439" s="32">
        <v>0</v>
      </c>
      <c r="DP439" s="32">
        <v>1</v>
      </c>
      <c r="DQ439" s="32">
        <v>1</v>
      </c>
      <c r="DR439" s="32">
        <v>2</v>
      </c>
      <c r="DS439" s="88">
        <f t="shared" si="523"/>
        <v>15</v>
      </c>
      <c r="DT439" s="32">
        <v>5</v>
      </c>
      <c r="DU439" s="32">
        <v>6</v>
      </c>
      <c r="DV439" s="32">
        <v>3</v>
      </c>
      <c r="DW439" s="32">
        <v>1</v>
      </c>
      <c r="EA439" s="88">
        <f t="shared" si="524"/>
        <v>0</v>
      </c>
      <c r="EI439" s="88">
        <f t="shared" si="525"/>
        <v>0</v>
      </c>
      <c r="EQ439" s="88">
        <f t="shared" si="526"/>
        <v>0</v>
      </c>
      <c r="EY439" s="88">
        <f t="shared" si="527"/>
        <v>0</v>
      </c>
      <c r="FG439" s="88">
        <f t="shared" si="528"/>
        <v>0</v>
      </c>
      <c r="FO439" s="88">
        <f t="shared" si="529"/>
        <v>0</v>
      </c>
      <c r="FW439" s="110">
        <f t="shared" si="530"/>
        <v>0</v>
      </c>
      <c r="GB439" s="110">
        <f t="shared" si="531"/>
        <v>0</v>
      </c>
      <c r="GC439" s="110">
        <f t="shared" si="532"/>
        <v>0</v>
      </c>
      <c r="GD439" s="110">
        <f t="shared" si="533"/>
        <v>0</v>
      </c>
      <c r="GE439" s="110">
        <f t="shared" si="534"/>
        <v>0</v>
      </c>
      <c r="GF439" s="110">
        <f t="shared" si="535"/>
        <v>0</v>
      </c>
      <c r="GG439" s="110">
        <f t="shared" si="536"/>
        <v>0</v>
      </c>
      <c r="GH439" s="110">
        <f t="shared" si="537"/>
        <v>0</v>
      </c>
      <c r="GI439" s="110">
        <f t="shared" si="538"/>
        <v>0</v>
      </c>
      <c r="GJ439" s="114">
        <f t="shared" si="502"/>
        <v>0.25806451612903225</v>
      </c>
      <c r="GK439" s="90">
        <f t="shared" si="503"/>
        <v>0.8125</v>
      </c>
      <c r="GL439" s="2" t="s">
        <v>1404</v>
      </c>
      <c r="GM439" s="92" t="s">
        <v>1405</v>
      </c>
      <c r="GN439" s="92" t="s">
        <v>1406</v>
      </c>
      <c r="GO439" s="2" t="s">
        <v>1407</v>
      </c>
      <c r="GP439" s="2" t="s">
        <v>1408</v>
      </c>
      <c r="GQ439" s="2" t="s">
        <v>1400</v>
      </c>
      <c r="GR439" s="115">
        <v>39</v>
      </c>
      <c r="GS439" s="31">
        <f t="shared" si="539"/>
        <v>2</v>
      </c>
      <c r="GT439" s="31">
        <f t="shared" si="540"/>
        <v>5</v>
      </c>
      <c r="GU439" s="31">
        <f t="shared" si="541"/>
        <v>4</v>
      </c>
      <c r="GV439" s="31">
        <f t="shared" si="542"/>
        <v>58</v>
      </c>
      <c r="GW439" s="31">
        <f t="shared" si="543"/>
        <v>32</v>
      </c>
      <c r="GX439" s="31">
        <f t="shared" si="544"/>
        <v>51</v>
      </c>
    </row>
    <row r="440" spans="1:206" ht="15.75" hidden="1" customHeight="1" x14ac:dyDescent="0.25">
      <c r="A440" s="22" t="s">
        <v>1111</v>
      </c>
      <c r="B440" s="2" t="s">
        <v>424</v>
      </c>
      <c r="C440" s="116" t="s">
        <v>425</v>
      </c>
      <c r="D440" s="35" t="s">
        <v>424</v>
      </c>
      <c r="E440" s="117">
        <v>4</v>
      </c>
      <c r="F440" s="117">
        <v>19</v>
      </c>
      <c r="G440" s="117">
        <v>43</v>
      </c>
      <c r="H440" s="117">
        <v>66</v>
      </c>
      <c r="I440" s="95">
        <v>5</v>
      </c>
      <c r="J440" s="118">
        <v>30</v>
      </c>
      <c r="K440" s="118">
        <v>37</v>
      </c>
      <c r="L440" s="118">
        <v>50</v>
      </c>
      <c r="M440" s="118">
        <v>117</v>
      </c>
      <c r="N440" s="119">
        <v>17</v>
      </c>
      <c r="O440" s="119"/>
      <c r="P440" s="120">
        <v>52</v>
      </c>
      <c r="Q440" s="120">
        <v>74</v>
      </c>
      <c r="R440" s="120">
        <v>34</v>
      </c>
      <c r="S440" s="70">
        <f t="shared" si="485"/>
        <v>0.57692307692307687</v>
      </c>
      <c r="T440" s="70">
        <f t="shared" si="486"/>
        <v>0.5</v>
      </c>
      <c r="U440" s="70">
        <f t="shared" si="487"/>
        <v>0.625</v>
      </c>
      <c r="V440" s="70">
        <f t="shared" si="488"/>
        <v>0.64814814814814814</v>
      </c>
      <c r="W440" s="70">
        <f t="shared" si="489"/>
        <v>0.97058823529411764</v>
      </c>
      <c r="X440" s="121">
        <v>68</v>
      </c>
      <c r="Y440" s="121">
        <v>52</v>
      </c>
      <c r="Z440" s="121">
        <v>74</v>
      </c>
      <c r="AA440" s="121">
        <v>34</v>
      </c>
      <c r="AB440" s="121">
        <v>17</v>
      </c>
      <c r="AC440" s="121">
        <v>14</v>
      </c>
      <c r="AD440" s="17">
        <v>2</v>
      </c>
      <c r="AE440" s="17">
        <v>5</v>
      </c>
      <c r="AF440" s="100">
        <v>5</v>
      </c>
      <c r="AG440" s="101">
        <v>13</v>
      </c>
      <c r="AH440" s="101">
        <v>32</v>
      </c>
      <c r="AI440" s="101">
        <v>37</v>
      </c>
      <c r="AJ440" s="101">
        <v>2</v>
      </c>
      <c r="AK440" s="101">
        <f t="shared" si="490"/>
        <v>84</v>
      </c>
      <c r="AL440" s="101">
        <f t="shared" si="491"/>
        <v>11</v>
      </c>
      <c r="AM440" s="101">
        <v>13</v>
      </c>
      <c r="AN440" s="101"/>
      <c r="AO440" s="103">
        <v>5</v>
      </c>
      <c r="AP440" s="74">
        <f t="shared" si="492"/>
        <v>0.25</v>
      </c>
      <c r="AQ440" s="74">
        <f t="shared" si="493"/>
        <v>0.43243243243243246</v>
      </c>
      <c r="AR440" s="104">
        <f t="shared" si="494"/>
        <v>0.44374999999999998</v>
      </c>
      <c r="AS440" s="104">
        <f t="shared" si="495"/>
        <v>0.53703703703703709</v>
      </c>
      <c r="AT440" s="104">
        <f t="shared" si="496"/>
        <v>0.76470588235294112</v>
      </c>
      <c r="AU440" s="105">
        <v>43</v>
      </c>
      <c r="AV440" s="105">
        <v>63</v>
      </c>
      <c r="AW440" s="105">
        <v>35</v>
      </c>
      <c r="AX440" s="100">
        <v>5</v>
      </c>
      <c r="AY440" s="106">
        <v>83</v>
      </c>
      <c r="AZ440" s="106">
        <v>9</v>
      </c>
      <c r="BA440" s="106">
        <v>29</v>
      </c>
      <c r="BB440" s="106">
        <v>42</v>
      </c>
      <c r="BC440" s="106">
        <v>3</v>
      </c>
      <c r="BD440" s="107">
        <v>19</v>
      </c>
      <c r="BE440" s="108">
        <v>2</v>
      </c>
      <c r="BF440" s="82">
        <f t="shared" si="497"/>
        <v>0.25714285714285712</v>
      </c>
      <c r="BG440" s="82">
        <f t="shared" si="498"/>
        <v>0.46031746031746029</v>
      </c>
      <c r="BH440" s="83">
        <f t="shared" si="499"/>
        <v>0.43262411347517732</v>
      </c>
      <c r="BI440" s="83">
        <f t="shared" si="500"/>
        <v>0.49056603773584906</v>
      </c>
      <c r="BJ440" s="83">
        <f t="shared" si="501"/>
        <v>0.53488372093023251</v>
      </c>
      <c r="BK440" s="2">
        <v>51</v>
      </c>
      <c r="BL440" s="2">
        <v>69</v>
      </c>
      <c r="BM440" s="2">
        <v>53</v>
      </c>
      <c r="BN440" s="2">
        <v>30</v>
      </c>
      <c r="BO440" s="2">
        <v>8</v>
      </c>
      <c r="BP440" s="2">
        <v>10</v>
      </c>
      <c r="BQ440" s="109">
        <v>2</v>
      </c>
      <c r="BR440" s="109">
        <v>5</v>
      </c>
      <c r="BS440" s="110">
        <v>5</v>
      </c>
      <c r="BT440" s="109">
        <v>2</v>
      </c>
      <c r="BU440" s="109">
        <v>29</v>
      </c>
      <c r="BV440" s="109">
        <v>52</v>
      </c>
      <c r="BW440" s="109">
        <v>2</v>
      </c>
      <c r="BX440" s="84">
        <f t="shared" si="505"/>
        <v>85</v>
      </c>
      <c r="BY440" s="111">
        <v>0</v>
      </c>
      <c r="BZ440" s="109">
        <v>12</v>
      </c>
      <c r="CA440" s="109">
        <v>2</v>
      </c>
      <c r="CB440" s="2">
        <v>4</v>
      </c>
      <c r="CC440" s="112">
        <f t="shared" si="506"/>
        <v>3.9215686274509803E-2</v>
      </c>
      <c r="CD440" s="112">
        <f t="shared" si="507"/>
        <v>0.42028985507246375</v>
      </c>
      <c r="CE440" s="112">
        <f t="shared" si="508"/>
        <v>0.41040462427745666</v>
      </c>
      <c r="CF440" s="112">
        <f t="shared" si="509"/>
        <v>0.56557377049180324</v>
      </c>
      <c r="CG440" s="112">
        <f t="shared" si="510"/>
        <v>0.75471698113207553</v>
      </c>
      <c r="CH440" s="87">
        <f t="shared" si="511"/>
        <v>13</v>
      </c>
      <c r="CI440" s="31">
        <f t="shared" si="512"/>
        <v>5</v>
      </c>
      <c r="CJ440" s="31">
        <f t="shared" si="513"/>
        <v>0</v>
      </c>
      <c r="CK440" s="31">
        <f t="shared" si="514"/>
        <v>0</v>
      </c>
      <c r="CL440" s="31">
        <f t="shared" si="515"/>
        <v>0</v>
      </c>
      <c r="CM440" s="113">
        <f t="shared" si="516"/>
        <v>0</v>
      </c>
      <c r="CN440" s="31">
        <f t="shared" si="517"/>
        <v>0</v>
      </c>
      <c r="CO440" s="31">
        <f t="shared" si="518"/>
        <v>0</v>
      </c>
      <c r="CP440" s="31">
        <f t="shared" si="519"/>
        <v>0</v>
      </c>
      <c r="CQ440" s="31">
        <f t="shared" si="520"/>
        <v>0</v>
      </c>
      <c r="CU440" s="88">
        <f t="shared" si="504"/>
        <v>0</v>
      </c>
      <c r="DC440" s="88">
        <f t="shared" si="521"/>
        <v>0</v>
      </c>
      <c r="DH440" s="32">
        <v>1</v>
      </c>
      <c r="DI440" s="32">
        <v>4</v>
      </c>
      <c r="DJ440" s="32">
        <v>4</v>
      </c>
      <c r="DK440" s="88">
        <f t="shared" si="522"/>
        <v>73</v>
      </c>
      <c r="DL440" s="32">
        <v>2</v>
      </c>
      <c r="DM440" s="32">
        <v>23</v>
      </c>
      <c r="DN440" s="32">
        <v>46</v>
      </c>
      <c r="DO440" s="32">
        <v>2</v>
      </c>
      <c r="DP440" s="32">
        <v>1</v>
      </c>
      <c r="DQ440" s="32">
        <v>1</v>
      </c>
      <c r="DR440" s="32">
        <v>1</v>
      </c>
      <c r="DS440" s="88">
        <f t="shared" si="523"/>
        <v>12</v>
      </c>
      <c r="DT440" s="32">
        <v>0</v>
      </c>
      <c r="DU440" s="32">
        <v>6</v>
      </c>
      <c r="DV440" s="32">
        <v>6</v>
      </c>
      <c r="DW440" s="32">
        <v>0</v>
      </c>
      <c r="EA440" s="88">
        <f t="shared" si="524"/>
        <v>0</v>
      </c>
      <c r="EI440" s="88">
        <f t="shared" si="525"/>
        <v>0</v>
      </c>
      <c r="EQ440" s="88">
        <f t="shared" si="526"/>
        <v>0</v>
      </c>
      <c r="EY440" s="88">
        <f t="shared" si="527"/>
        <v>0</v>
      </c>
      <c r="FG440" s="88">
        <f t="shared" si="528"/>
        <v>0</v>
      </c>
      <c r="FO440" s="88">
        <f t="shared" si="529"/>
        <v>0</v>
      </c>
      <c r="FW440" s="110">
        <f t="shared" si="530"/>
        <v>0</v>
      </c>
      <c r="GB440" s="110">
        <f t="shared" si="531"/>
        <v>0</v>
      </c>
      <c r="GC440" s="110">
        <f t="shared" si="532"/>
        <v>0</v>
      </c>
      <c r="GD440" s="110">
        <f t="shared" si="533"/>
        <v>0</v>
      </c>
      <c r="GE440" s="110">
        <f t="shared" si="534"/>
        <v>0</v>
      </c>
      <c r="GF440" s="110">
        <f t="shared" si="535"/>
        <v>0</v>
      </c>
      <c r="GG440" s="110">
        <f t="shared" si="536"/>
        <v>0</v>
      </c>
      <c r="GH440" s="110">
        <f t="shared" si="537"/>
        <v>0</v>
      </c>
      <c r="GI440" s="110">
        <f t="shared" si="538"/>
        <v>0</v>
      </c>
      <c r="GJ440" s="114">
        <f t="shared" si="502"/>
        <v>-0.22241280731846763</v>
      </c>
      <c r="GK440" s="90">
        <f t="shared" si="503"/>
        <v>2.4096385542168676E-2</v>
      </c>
      <c r="GL440" s="92" t="s">
        <v>1722</v>
      </c>
      <c r="GM440" s="92" t="s">
        <v>1501</v>
      </c>
      <c r="GN440" s="2" t="s">
        <v>2101</v>
      </c>
      <c r="GO440" s="92" t="s">
        <v>1849</v>
      </c>
      <c r="GP440" s="2" t="s">
        <v>1881</v>
      </c>
      <c r="GQ440" s="2" t="s">
        <v>2024</v>
      </c>
      <c r="GR440" s="115">
        <v>75</v>
      </c>
      <c r="GS440" s="31">
        <f t="shared" si="539"/>
        <v>2</v>
      </c>
      <c r="GT440" s="31">
        <f t="shared" si="540"/>
        <v>5</v>
      </c>
      <c r="GU440" s="31">
        <f t="shared" si="541"/>
        <v>5</v>
      </c>
      <c r="GV440" s="31">
        <f t="shared" si="542"/>
        <v>85</v>
      </c>
      <c r="GW440" s="31">
        <f t="shared" si="543"/>
        <v>54</v>
      </c>
      <c r="GX440" s="31">
        <f t="shared" si="544"/>
        <v>83</v>
      </c>
    </row>
    <row r="441" spans="1:206" ht="15.75" hidden="1" customHeight="1" x14ac:dyDescent="0.25">
      <c r="A441" s="22" t="s">
        <v>1111</v>
      </c>
      <c r="B441" s="2" t="s">
        <v>424</v>
      </c>
      <c r="C441" s="116" t="s">
        <v>426</v>
      </c>
      <c r="D441" s="35" t="s">
        <v>424</v>
      </c>
      <c r="E441" s="117">
        <v>37</v>
      </c>
      <c r="F441" s="117">
        <v>117</v>
      </c>
      <c r="G441" s="117">
        <v>283</v>
      </c>
      <c r="H441" s="117">
        <v>437</v>
      </c>
      <c r="I441" s="95">
        <v>34</v>
      </c>
      <c r="J441" s="118">
        <v>39</v>
      </c>
      <c r="K441" s="118">
        <v>124</v>
      </c>
      <c r="L441" s="118">
        <v>297</v>
      </c>
      <c r="M441" s="118">
        <v>460</v>
      </c>
      <c r="N441" s="119">
        <v>111</v>
      </c>
      <c r="O441" s="119">
        <v>5</v>
      </c>
      <c r="P441" s="120">
        <v>324</v>
      </c>
      <c r="Q441" s="120">
        <v>377</v>
      </c>
      <c r="R441" s="120">
        <v>296</v>
      </c>
      <c r="S441" s="70">
        <f t="shared" si="485"/>
        <v>0.12037037037037036</v>
      </c>
      <c r="T441" s="70">
        <f t="shared" si="486"/>
        <v>0.32891246684350134</v>
      </c>
      <c r="U441" s="70">
        <f t="shared" si="487"/>
        <v>0.35005015045135407</v>
      </c>
      <c r="V441" s="70">
        <f t="shared" si="488"/>
        <v>0.46062407132243682</v>
      </c>
      <c r="W441" s="70">
        <f t="shared" si="489"/>
        <v>0.6283783783783784</v>
      </c>
      <c r="X441" s="121">
        <v>371</v>
      </c>
      <c r="Y441" s="121">
        <v>324</v>
      </c>
      <c r="Z441" s="121">
        <v>377</v>
      </c>
      <c r="AA441" s="121">
        <v>296</v>
      </c>
      <c r="AB441" s="121">
        <v>124</v>
      </c>
      <c r="AC441" s="121">
        <v>71</v>
      </c>
      <c r="AD441" s="17">
        <v>18</v>
      </c>
      <c r="AE441" s="17">
        <v>33</v>
      </c>
      <c r="AF441" s="100">
        <v>33</v>
      </c>
      <c r="AG441" s="101">
        <v>46</v>
      </c>
      <c r="AH441" s="101">
        <v>133</v>
      </c>
      <c r="AI441" s="101">
        <v>290</v>
      </c>
      <c r="AJ441" s="101">
        <v>18</v>
      </c>
      <c r="AK441" s="101">
        <f t="shared" si="490"/>
        <v>487</v>
      </c>
      <c r="AL441" s="101">
        <f t="shared" si="491"/>
        <v>89</v>
      </c>
      <c r="AM441" s="101">
        <v>107</v>
      </c>
      <c r="AN441" s="102">
        <v>2</v>
      </c>
      <c r="AO441" s="103">
        <v>20</v>
      </c>
      <c r="AP441" s="74">
        <f t="shared" si="492"/>
        <v>0.1419753086419753</v>
      </c>
      <c r="AQ441" s="74">
        <f t="shared" si="493"/>
        <v>0.35278514588859416</v>
      </c>
      <c r="AR441" s="104">
        <f t="shared" si="494"/>
        <v>0.38114343029087261</v>
      </c>
      <c r="AS441" s="104">
        <f t="shared" si="495"/>
        <v>0.49628528974739972</v>
      </c>
      <c r="AT441" s="104">
        <f t="shared" si="496"/>
        <v>0.67905405405405406</v>
      </c>
      <c r="AU441" s="105">
        <v>298</v>
      </c>
      <c r="AV441" s="105">
        <v>402</v>
      </c>
      <c r="AW441" s="105">
        <v>359</v>
      </c>
      <c r="AX441" s="100">
        <v>37</v>
      </c>
      <c r="AY441" s="106">
        <v>491</v>
      </c>
      <c r="AZ441" s="106">
        <v>49</v>
      </c>
      <c r="BA441" s="106">
        <v>149</v>
      </c>
      <c r="BB441" s="106">
        <v>272</v>
      </c>
      <c r="BC441" s="106">
        <v>21</v>
      </c>
      <c r="BD441" s="107">
        <v>82</v>
      </c>
      <c r="BE441" s="108">
        <v>8</v>
      </c>
      <c r="BF441" s="82">
        <f t="shared" si="497"/>
        <v>0.13649025069637882</v>
      </c>
      <c r="BG441" s="82">
        <f t="shared" si="498"/>
        <v>0.37064676616915421</v>
      </c>
      <c r="BH441" s="83">
        <f t="shared" si="499"/>
        <v>0.36638338054768649</v>
      </c>
      <c r="BI441" s="83">
        <f t="shared" si="500"/>
        <v>0.48428571428571426</v>
      </c>
      <c r="BJ441" s="83">
        <f t="shared" si="501"/>
        <v>0.63758389261744963</v>
      </c>
      <c r="BK441" s="2">
        <v>344</v>
      </c>
      <c r="BL441" s="2">
        <v>438</v>
      </c>
      <c r="BM441" s="2">
        <v>347</v>
      </c>
      <c r="BN441" s="2">
        <v>248</v>
      </c>
      <c r="BO441" s="2">
        <v>111</v>
      </c>
      <c r="BP441" s="2">
        <v>82</v>
      </c>
      <c r="BQ441" s="109">
        <v>21</v>
      </c>
      <c r="BR441" s="109">
        <v>38</v>
      </c>
      <c r="BS441" s="110">
        <v>38</v>
      </c>
      <c r="BT441" s="109">
        <v>53</v>
      </c>
      <c r="BU441" s="109">
        <v>192</v>
      </c>
      <c r="BV441" s="109">
        <v>344</v>
      </c>
      <c r="BW441" s="109">
        <v>25</v>
      </c>
      <c r="BX441" s="84">
        <f t="shared" si="505"/>
        <v>614</v>
      </c>
      <c r="BY441" s="111">
        <v>5</v>
      </c>
      <c r="BZ441" s="109">
        <v>80</v>
      </c>
      <c r="CA441" s="109">
        <v>21</v>
      </c>
      <c r="CB441" s="2">
        <v>15</v>
      </c>
      <c r="CC441" s="112">
        <f t="shared" si="506"/>
        <v>0.15406976744186046</v>
      </c>
      <c r="CD441" s="112">
        <f t="shared" si="507"/>
        <v>0.43835616438356162</v>
      </c>
      <c r="CE441" s="112">
        <f t="shared" si="508"/>
        <v>0.45084145261293179</v>
      </c>
      <c r="CF441" s="112">
        <f t="shared" si="509"/>
        <v>0.58089171974522291</v>
      </c>
      <c r="CG441" s="112">
        <f t="shared" si="510"/>
        <v>0.76080691642651299</v>
      </c>
      <c r="CH441" s="87">
        <f t="shared" si="511"/>
        <v>83</v>
      </c>
      <c r="CI441" s="31">
        <f t="shared" si="512"/>
        <v>99</v>
      </c>
      <c r="CJ441" s="31">
        <f t="shared" si="513"/>
        <v>0</v>
      </c>
      <c r="CK441" s="31">
        <f t="shared" si="514"/>
        <v>0</v>
      </c>
      <c r="CL441" s="31">
        <f t="shared" si="515"/>
        <v>0</v>
      </c>
      <c r="CM441" s="113">
        <f t="shared" si="516"/>
        <v>0</v>
      </c>
      <c r="CN441" s="31">
        <f t="shared" si="517"/>
        <v>0</v>
      </c>
      <c r="CO441" s="31">
        <f t="shared" si="518"/>
        <v>0</v>
      </c>
      <c r="CP441" s="31">
        <f t="shared" si="519"/>
        <v>0</v>
      </c>
      <c r="CQ441" s="31">
        <f t="shared" si="520"/>
        <v>0</v>
      </c>
      <c r="CU441" s="88">
        <f t="shared" si="504"/>
        <v>0</v>
      </c>
      <c r="DC441" s="88">
        <f t="shared" si="521"/>
        <v>0</v>
      </c>
      <c r="DH441" s="32">
        <v>2</v>
      </c>
      <c r="DI441" s="32">
        <v>10</v>
      </c>
      <c r="DJ441" s="32">
        <v>10</v>
      </c>
      <c r="DK441" s="88">
        <f t="shared" si="522"/>
        <v>201</v>
      </c>
      <c r="DL441" s="32">
        <v>18</v>
      </c>
      <c r="DM441" s="32">
        <v>71</v>
      </c>
      <c r="DN441" s="32">
        <v>105</v>
      </c>
      <c r="DO441" s="32">
        <v>7</v>
      </c>
      <c r="DP441" s="32">
        <v>18</v>
      </c>
      <c r="DQ441" s="32">
        <v>23</v>
      </c>
      <c r="DR441" s="32">
        <v>23</v>
      </c>
      <c r="DS441" s="88">
        <f t="shared" si="523"/>
        <v>336</v>
      </c>
      <c r="DT441" s="32">
        <v>22</v>
      </c>
      <c r="DU441" s="32">
        <v>92</v>
      </c>
      <c r="DV441" s="32">
        <v>206</v>
      </c>
      <c r="DW441" s="32">
        <v>16</v>
      </c>
      <c r="EA441" s="88">
        <f t="shared" si="524"/>
        <v>0</v>
      </c>
      <c r="EF441" s="32">
        <v>1</v>
      </c>
      <c r="EG441" s="32">
        <v>5</v>
      </c>
      <c r="EH441" s="32">
        <v>5</v>
      </c>
      <c r="EI441" s="88">
        <f t="shared" si="525"/>
        <v>77</v>
      </c>
      <c r="EJ441" s="32">
        <v>13</v>
      </c>
      <c r="EK441" s="32">
        <v>29</v>
      </c>
      <c r="EL441" s="32">
        <v>33</v>
      </c>
      <c r="EM441" s="32">
        <v>2</v>
      </c>
      <c r="EQ441" s="88">
        <f t="shared" si="526"/>
        <v>0</v>
      </c>
      <c r="EY441" s="88">
        <f t="shared" si="527"/>
        <v>0</v>
      </c>
      <c r="FG441" s="88">
        <f t="shared" si="528"/>
        <v>0</v>
      </c>
      <c r="FO441" s="88">
        <f t="shared" si="529"/>
        <v>0</v>
      </c>
      <c r="FW441" s="110">
        <f t="shared" si="530"/>
        <v>0</v>
      </c>
      <c r="GB441" s="110">
        <f t="shared" si="531"/>
        <v>0</v>
      </c>
      <c r="GC441" s="110">
        <f t="shared" si="532"/>
        <v>0</v>
      </c>
      <c r="GD441" s="110">
        <f t="shared" si="533"/>
        <v>0</v>
      </c>
      <c r="GE441" s="110">
        <f t="shared" si="534"/>
        <v>0</v>
      </c>
      <c r="GF441" s="110">
        <f t="shared" si="535"/>
        <v>0</v>
      </c>
      <c r="GG441" s="110">
        <f t="shared" si="536"/>
        <v>0</v>
      </c>
      <c r="GH441" s="110">
        <f t="shared" si="537"/>
        <v>0</v>
      </c>
      <c r="GI441" s="110">
        <f t="shared" si="538"/>
        <v>0</v>
      </c>
      <c r="GJ441" s="114">
        <f t="shared" si="502"/>
        <v>0.21074649065724643</v>
      </c>
      <c r="GK441" s="90">
        <f t="shared" si="503"/>
        <v>0.25050916496945008</v>
      </c>
      <c r="GL441" s="2" t="s">
        <v>1593</v>
      </c>
      <c r="GM441" s="2" t="s">
        <v>1880</v>
      </c>
      <c r="GN441" s="2" t="s">
        <v>1881</v>
      </c>
      <c r="GO441" s="2" t="s">
        <v>1855</v>
      </c>
      <c r="GP441" s="2" t="s">
        <v>1882</v>
      </c>
      <c r="GQ441" s="2" t="s">
        <v>1684</v>
      </c>
      <c r="GR441" s="115">
        <v>432</v>
      </c>
      <c r="GS441" s="31">
        <f t="shared" si="539"/>
        <v>20</v>
      </c>
      <c r="GT441" s="31">
        <f t="shared" si="540"/>
        <v>33</v>
      </c>
      <c r="GU441" s="31">
        <f t="shared" si="541"/>
        <v>33</v>
      </c>
      <c r="GV441" s="31">
        <f t="shared" si="542"/>
        <v>537</v>
      </c>
      <c r="GW441" s="31">
        <f t="shared" si="543"/>
        <v>334</v>
      </c>
      <c r="GX441" s="31">
        <f t="shared" si="544"/>
        <v>497</v>
      </c>
    </row>
    <row r="442" spans="1:206" ht="15.75" hidden="1" customHeight="1" x14ac:dyDescent="0.25">
      <c r="A442" s="22" t="s">
        <v>1111</v>
      </c>
      <c r="B442" s="2" t="s">
        <v>424</v>
      </c>
      <c r="C442" s="116" t="s">
        <v>427</v>
      </c>
      <c r="D442" s="35" t="s">
        <v>424</v>
      </c>
      <c r="E442" s="117">
        <v>19</v>
      </c>
      <c r="F442" s="117">
        <v>63</v>
      </c>
      <c r="G442" s="117">
        <v>118</v>
      </c>
      <c r="H442" s="117">
        <v>200</v>
      </c>
      <c r="I442" s="95">
        <v>13</v>
      </c>
      <c r="J442" s="118">
        <v>16</v>
      </c>
      <c r="K442" s="118">
        <v>69</v>
      </c>
      <c r="L442" s="118">
        <v>129</v>
      </c>
      <c r="M442" s="118">
        <v>214</v>
      </c>
      <c r="N442" s="119">
        <v>37</v>
      </c>
      <c r="O442" s="119">
        <v>3</v>
      </c>
      <c r="P442" s="120">
        <v>142</v>
      </c>
      <c r="Q442" s="120">
        <v>194</v>
      </c>
      <c r="R442" s="120">
        <v>115</v>
      </c>
      <c r="S442" s="70">
        <f t="shared" si="485"/>
        <v>0.11267605633802817</v>
      </c>
      <c r="T442" s="70">
        <f t="shared" si="486"/>
        <v>0.35567010309278352</v>
      </c>
      <c r="U442" s="70">
        <f t="shared" si="487"/>
        <v>0.39246119733924612</v>
      </c>
      <c r="V442" s="70">
        <f t="shared" si="488"/>
        <v>0.52103559870550165</v>
      </c>
      <c r="W442" s="70">
        <f t="shared" si="489"/>
        <v>0.8</v>
      </c>
      <c r="X442" s="121">
        <v>190</v>
      </c>
      <c r="Y442" s="121">
        <v>142</v>
      </c>
      <c r="Z442" s="121">
        <v>194</v>
      </c>
      <c r="AA442" s="121">
        <v>115</v>
      </c>
      <c r="AB442" s="121">
        <v>60</v>
      </c>
      <c r="AC442" s="121">
        <v>37</v>
      </c>
      <c r="AD442" s="17">
        <v>11</v>
      </c>
      <c r="AE442" s="17">
        <v>14</v>
      </c>
      <c r="AF442" s="100">
        <v>14</v>
      </c>
      <c r="AG442" s="101">
        <v>17</v>
      </c>
      <c r="AH442" s="101">
        <v>65</v>
      </c>
      <c r="AI442" s="101">
        <v>129</v>
      </c>
      <c r="AJ442" s="101">
        <v>12</v>
      </c>
      <c r="AK442" s="101">
        <f t="shared" si="490"/>
        <v>223</v>
      </c>
      <c r="AL442" s="101">
        <f t="shared" si="491"/>
        <v>41</v>
      </c>
      <c r="AM442" s="101">
        <v>53</v>
      </c>
      <c r="AN442" s="102">
        <v>5</v>
      </c>
      <c r="AO442" s="103">
        <v>17</v>
      </c>
      <c r="AP442" s="74">
        <f t="shared" si="492"/>
        <v>0.11971830985915492</v>
      </c>
      <c r="AQ442" s="74">
        <f t="shared" si="493"/>
        <v>0.33505154639175255</v>
      </c>
      <c r="AR442" s="104">
        <f t="shared" si="494"/>
        <v>0.37694013303769403</v>
      </c>
      <c r="AS442" s="104">
        <f t="shared" si="495"/>
        <v>0.49514563106796117</v>
      </c>
      <c r="AT442" s="104">
        <f t="shared" si="496"/>
        <v>0.76521739130434785</v>
      </c>
      <c r="AU442" s="105">
        <v>143</v>
      </c>
      <c r="AV442" s="105">
        <v>183</v>
      </c>
      <c r="AW442" s="105">
        <v>156</v>
      </c>
      <c r="AX442" s="100">
        <v>13</v>
      </c>
      <c r="AY442" s="106">
        <v>216</v>
      </c>
      <c r="AZ442" s="106">
        <v>13</v>
      </c>
      <c r="BA442" s="106">
        <v>55</v>
      </c>
      <c r="BB442" s="106">
        <v>138</v>
      </c>
      <c r="BC442" s="106">
        <v>10</v>
      </c>
      <c r="BD442" s="107">
        <v>29</v>
      </c>
      <c r="BE442" s="108">
        <v>3</v>
      </c>
      <c r="BF442" s="82">
        <f t="shared" si="497"/>
        <v>8.3333333333333329E-2</v>
      </c>
      <c r="BG442" s="82">
        <f t="shared" si="498"/>
        <v>0.30054644808743169</v>
      </c>
      <c r="BH442" s="83">
        <f t="shared" si="499"/>
        <v>0.36721991701244816</v>
      </c>
      <c r="BI442" s="83">
        <f t="shared" si="500"/>
        <v>0.50306748466257667</v>
      </c>
      <c r="BJ442" s="83">
        <f t="shared" si="501"/>
        <v>0.76223776223776218</v>
      </c>
      <c r="BK442" s="2">
        <v>141</v>
      </c>
      <c r="BL442" s="2">
        <v>165</v>
      </c>
      <c r="BM442" s="2">
        <v>153</v>
      </c>
      <c r="BN442" s="2">
        <v>107</v>
      </c>
      <c r="BO442" s="2">
        <v>46</v>
      </c>
      <c r="BP442" s="2">
        <v>37</v>
      </c>
      <c r="BQ442" s="109">
        <v>11</v>
      </c>
      <c r="BR442" s="109">
        <v>14</v>
      </c>
      <c r="BS442" s="110">
        <v>16</v>
      </c>
      <c r="BT442" s="109">
        <v>22</v>
      </c>
      <c r="BU442" s="109">
        <v>61</v>
      </c>
      <c r="BV442" s="109">
        <v>156</v>
      </c>
      <c r="BW442" s="109">
        <v>5</v>
      </c>
      <c r="BX442" s="84">
        <f t="shared" si="505"/>
        <v>244</v>
      </c>
      <c r="BY442" s="111">
        <v>1</v>
      </c>
      <c r="BZ442" s="109">
        <v>34</v>
      </c>
      <c r="CA442" s="109">
        <v>5</v>
      </c>
      <c r="CB442" s="2">
        <v>5</v>
      </c>
      <c r="CC442" s="112">
        <f t="shared" si="506"/>
        <v>0.15602836879432624</v>
      </c>
      <c r="CD442" s="112">
        <f t="shared" si="507"/>
        <v>0.36969696969696969</v>
      </c>
      <c r="CE442" s="112">
        <f t="shared" si="508"/>
        <v>0.44662309368191722</v>
      </c>
      <c r="CF442" s="112">
        <f t="shared" si="509"/>
        <v>0.57547169811320753</v>
      </c>
      <c r="CG442" s="112">
        <f t="shared" si="510"/>
        <v>0.79738562091503273</v>
      </c>
      <c r="CH442" s="87">
        <f t="shared" si="511"/>
        <v>31</v>
      </c>
      <c r="CI442" s="31">
        <f t="shared" si="512"/>
        <v>38</v>
      </c>
      <c r="CJ442" s="31">
        <f t="shared" si="513"/>
        <v>0</v>
      </c>
      <c r="CK442" s="31">
        <f t="shared" si="514"/>
        <v>0</v>
      </c>
      <c r="CL442" s="31">
        <f t="shared" si="515"/>
        <v>0</v>
      </c>
      <c r="CM442" s="113">
        <f t="shared" si="516"/>
        <v>0</v>
      </c>
      <c r="CN442" s="31">
        <f t="shared" si="517"/>
        <v>0</v>
      </c>
      <c r="CO442" s="31">
        <f t="shared" si="518"/>
        <v>0</v>
      </c>
      <c r="CP442" s="31">
        <f t="shared" si="519"/>
        <v>0</v>
      </c>
      <c r="CQ442" s="31">
        <f t="shared" si="520"/>
        <v>0</v>
      </c>
      <c r="CU442" s="88">
        <f t="shared" si="504"/>
        <v>0</v>
      </c>
      <c r="DC442" s="88">
        <f t="shared" si="521"/>
        <v>0</v>
      </c>
      <c r="DH442" s="32">
        <v>1</v>
      </c>
      <c r="DI442" s="32">
        <v>3</v>
      </c>
      <c r="DJ442" s="32">
        <v>5</v>
      </c>
      <c r="DK442" s="88">
        <f t="shared" si="522"/>
        <v>61</v>
      </c>
      <c r="DL442" s="32">
        <v>12</v>
      </c>
      <c r="DM442" s="32">
        <v>19</v>
      </c>
      <c r="DN442" s="32">
        <v>29</v>
      </c>
      <c r="DO442" s="32">
        <v>1</v>
      </c>
      <c r="DP442" s="32">
        <v>10</v>
      </c>
      <c r="DQ442" s="32">
        <v>11</v>
      </c>
      <c r="DR442" s="32">
        <v>11</v>
      </c>
      <c r="DS442" s="88">
        <f t="shared" si="523"/>
        <v>183</v>
      </c>
      <c r="DT442" s="32">
        <v>10</v>
      </c>
      <c r="DU442" s="32">
        <v>42</v>
      </c>
      <c r="DV442" s="32">
        <v>127</v>
      </c>
      <c r="DW442" s="32">
        <v>4</v>
      </c>
      <c r="EA442" s="88">
        <f t="shared" si="524"/>
        <v>0</v>
      </c>
      <c r="EI442" s="88">
        <f t="shared" si="525"/>
        <v>0</v>
      </c>
      <c r="EQ442" s="88">
        <f t="shared" si="526"/>
        <v>0</v>
      </c>
      <c r="EY442" s="88">
        <f t="shared" si="527"/>
        <v>0</v>
      </c>
      <c r="FG442" s="88">
        <f t="shared" si="528"/>
        <v>0</v>
      </c>
      <c r="FO442" s="88">
        <f t="shared" si="529"/>
        <v>0</v>
      </c>
      <c r="FW442" s="110">
        <f t="shared" si="530"/>
        <v>0</v>
      </c>
      <c r="GB442" s="110">
        <f t="shared" si="531"/>
        <v>0</v>
      </c>
      <c r="GC442" s="110">
        <f t="shared" si="532"/>
        <v>0</v>
      </c>
      <c r="GD442" s="110">
        <f t="shared" si="533"/>
        <v>0</v>
      </c>
      <c r="GE442" s="110">
        <f t="shared" si="534"/>
        <v>0</v>
      </c>
      <c r="GF442" s="110">
        <f t="shared" si="535"/>
        <v>0</v>
      </c>
      <c r="GG442" s="110">
        <f t="shared" si="536"/>
        <v>0</v>
      </c>
      <c r="GH442" s="110">
        <f t="shared" si="537"/>
        <v>0</v>
      </c>
      <c r="GI442" s="110">
        <f t="shared" si="538"/>
        <v>0</v>
      </c>
      <c r="GJ442" s="114">
        <f t="shared" si="502"/>
        <v>-3.2679738562091387E-3</v>
      </c>
      <c r="GK442" s="90">
        <f t="shared" si="503"/>
        <v>0.12962962962962962</v>
      </c>
      <c r="GL442" s="92" t="s">
        <v>1986</v>
      </c>
      <c r="GM442" s="92" t="s">
        <v>1664</v>
      </c>
      <c r="GN442" s="2" t="s">
        <v>1946</v>
      </c>
      <c r="GO442" s="2" t="s">
        <v>1946</v>
      </c>
      <c r="GP442" s="2" t="s">
        <v>1617</v>
      </c>
      <c r="GQ442" s="2" t="s">
        <v>1699</v>
      </c>
      <c r="GR442" s="115">
        <v>173</v>
      </c>
      <c r="GS442" s="31">
        <f t="shared" si="539"/>
        <v>11</v>
      </c>
      <c r="GT442" s="31">
        <f t="shared" si="540"/>
        <v>16</v>
      </c>
      <c r="GU442" s="31">
        <f t="shared" si="541"/>
        <v>14</v>
      </c>
      <c r="GV442" s="31">
        <f t="shared" si="542"/>
        <v>244</v>
      </c>
      <c r="GW442" s="31">
        <f t="shared" si="543"/>
        <v>161</v>
      </c>
      <c r="GX442" s="31">
        <f t="shared" si="544"/>
        <v>222</v>
      </c>
    </row>
    <row r="443" spans="1:206" ht="15.75" hidden="1" customHeight="1" x14ac:dyDescent="0.25">
      <c r="A443" s="22" t="s">
        <v>1111</v>
      </c>
      <c r="B443" s="2" t="s">
        <v>424</v>
      </c>
      <c r="C443" s="116" t="s">
        <v>981</v>
      </c>
      <c r="D443" s="35" t="s">
        <v>424</v>
      </c>
      <c r="E443" s="117">
        <v>13</v>
      </c>
      <c r="F443" s="117">
        <v>33</v>
      </c>
      <c r="G443" s="117">
        <v>48</v>
      </c>
      <c r="H443" s="117">
        <v>94</v>
      </c>
      <c r="I443" s="95">
        <v>7</v>
      </c>
      <c r="J443" s="118">
        <v>14</v>
      </c>
      <c r="K443" s="118">
        <v>34</v>
      </c>
      <c r="L443" s="118">
        <v>51</v>
      </c>
      <c r="M443" s="118">
        <v>99</v>
      </c>
      <c r="N443" s="119">
        <v>16</v>
      </c>
      <c r="O443" s="119">
        <v>6</v>
      </c>
      <c r="P443" s="120">
        <v>66</v>
      </c>
      <c r="Q443" s="120">
        <v>87</v>
      </c>
      <c r="R443" s="120">
        <v>54</v>
      </c>
      <c r="S443" s="70">
        <f t="shared" si="485"/>
        <v>0.21212121212121213</v>
      </c>
      <c r="T443" s="70">
        <f t="shared" si="486"/>
        <v>0.39080459770114945</v>
      </c>
      <c r="U443" s="70">
        <f t="shared" si="487"/>
        <v>0.40096618357487923</v>
      </c>
      <c r="V443" s="70">
        <f t="shared" si="488"/>
        <v>0.48936170212765956</v>
      </c>
      <c r="W443" s="70">
        <f t="shared" si="489"/>
        <v>0.64814814814814814</v>
      </c>
      <c r="X443" s="121">
        <v>83</v>
      </c>
      <c r="Y443" s="121">
        <v>66</v>
      </c>
      <c r="Z443" s="121">
        <v>87</v>
      </c>
      <c r="AA443" s="121">
        <v>54</v>
      </c>
      <c r="AB443" s="121">
        <v>22</v>
      </c>
      <c r="AC443" s="121">
        <v>12</v>
      </c>
      <c r="AD443" s="17">
        <v>5</v>
      </c>
      <c r="AE443" s="17">
        <v>7</v>
      </c>
      <c r="AF443" s="100">
        <v>7</v>
      </c>
      <c r="AG443" s="101">
        <v>15</v>
      </c>
      <c r="AH443" s="101">
        <v>49</v>
      </c>
      <c r="AI443" s="101">
        <v>42</v>
      </c>
      <c r="AJ443" s="101">
        <v>2</v>
      </c>
      <c r="AK443" s="101">
        <f t="shared" si="490"/>
        <v>108</v>
      </c>
      <c r="AL443" s="101">
        <f t="shared" si="491"/>
        <v>8</v>
      </c>
      <c r="AM443" s="101">
        <v>10</v>
      </c>
      <c r="AN443" s="102">
        <v>7</v>
      </c>
      <c r="AO443" s="103">
        <v>10</v>
      </c>
      <c r="AP443" s="74">
        <f t="shared" si="492"/>
        <v>0.22727272727272727</v>
      </c>
      <c r="AQ443" s="74">
        <f t="shared" si="493"/>
        <v>0.56321839080459768</v>
      </c>
      <c r="AR443" s="104">
        <f t="shared" si="494"/>
        <v>0.47342995169082125</v>
      </c>
      <c r="AS443" s="104">
        <f t="shared" si="495"/>
        <v>0.58865248226950351</v>
      </c>
      <c r="AT443" s="104">
        <f t="shared" si="496"/>
        <v>0.62962962962962965</v>
      </c>
      <c r="AU443" s="105">
        <v>59</v>
      </c>
      <c r="AV443" s="105">
        <v>81</v>
      </c>
      <c r="AW443" s="105">
        <v>63</v>
      </c>
      <c r="AX443" s="100">
        <v>9</v>
      </c>
      <c r="AY443" s="106">
        <v>126</v>
      </c>
      <c r="AZ443" s="106">
        <v>12</v>
      </c>
      <c r="BA443" s="106">
        <v>50</v>
      </c>
      <c r="BB443" s="106">
        <v>62</v>
      </c>
      <c r="BC443" s="106">
        <v>2</v>
      </c>
      <c r="BD443" s="107">
        <v>15</v>
      </c>
      <c r="BE443" s="108">
        <v>5</v>
      </c>
      <c r="BF443" s="82">
        <f t="shared" si="497"/>
        <v>0.19047619047619047</v>
      </c>
      <c r="BG443" s="82">
        <f t="shared" si="498"/>
        <v>0.61728395061728392</v>
      </c>
      <c r="BH443" s="83">
        <f t="shared" si="499"/>
        <v>0.53694581280788178</v>
      </c>
      <c r="BI443" s="83">
        <f t="shared" si="500"/>
        <v>0.69285714285714284</v>
      </c>
      <c r="BJ443" s="83">
        <f t="shared" si="501"/>
        <v>0.79661016949152541</v>
      </c>
      <c r="BK443" s="2">
        <v>66</v>
      </c>
      <c r="BL443" s="2">
        <v>88</v>
      </c>
      <c r="BM443" s="2">
        <v>58</v>
      </c>
      <c r="BN443" s="2">
        <v>43</v>
      </c>
      <c r="BO443" s="2">
        <v>21</v>
      </c>
      <c r="BP443" s="2">
        <v>20</v>
      </c>
      <c r="BQ443" s="109">
        <v>5</v>
      </c>
      <c r="BR443" s="109">
        <v>10</v>
      </c>
      <c r="BS443" s="110">
        <v>7</v>
      </c>
      <c r="BT443" s="109">
        <v>15</v>
      </c>
      <c r="BU443" s="109">
        <v>39</v>
      </c>
      <c r="BV443" s="109">
        <v>69</v>
      </c>
      <c r="BW443" s="109">
        <v>8</v>
      </c>
      <c r="BX443" s="84">
        <f t="shared" si="505"/>
        <v>131</v>
      </c>
      <c r="BY443" s="111">
        <v>3</v>
      </c>
      <c r="BZ443" s="109">
        <v>17</v>
      </c>
      <c r="CA443" s="109">
        <v>8</v>
      </c>
      <c r="CB443" s="2">
        <v>4</v>
      </c>
      <c r="CC443" s="112">
        <f t="shared" si="506"/>
        <v>0.22727272727272727</v>
      </c>
      <c r="CD443" s="112">
        <f t="shared" si="507"/>
        <v>0.44318181818181818</v>
      </c>
      <c r="CE443" s="112">
        <f t="shared" si="508"/>
        <v>0.5</v>
      </c>
      <c r="CF443" s="112">
        <f t="shared" si="509"/>
        <v>0.62328767123287676</v>
      </c>
      <c r="CG443" s="112">
        <f t="shared" si="510"/>
        <v>0.89655172413793105</v>
      </c>
      <c r="CH443" s="87">
        <f t="shared" si="511"/>
        <v>6</v>
      </c>
      <c r="CI443" s="31">
        <f t="shared" si="512"/>
        <v>6</v>
      </c>
      <c r="CJ443" s="31">
        <f t="shared" si="513"/>
        <v>0</v>
      </c>
      <c r="CK443" s="31">
        <f t="shared" si="514"/>
        <v>0</v>
      </c>
      <c r="CL443" s="31">
        <f t="shared" si="515"/>
        <v>0</v>
      </c>
      <c r="CM443" s="113">
        <f t="shared" si="516"/>
        <v>0</v>
      </c>
      <c r="CN443" s="31">
        <f t="shared" si="517"/>
        <v>0</v>
      </c>
      <c r="CO443" s="31">
        <f t="shared" si="518"/>
        <v>0</v>
      </c>
      <c r="CP443" s="31">
        <f t="shared" si="519"/>
        <v>0</v>
      </c>
      <c r="CQ443" s="31">
        <f t="shared" si="520"/>
        <v>0</v>
      </c>
      <c r="CU443" s="88">
        <f t="shared" si="504"/>
        <v>0</v>
      </c>
      <c r="DC443" s="88">
        <f t="shared" si="521"/>
        <v>0</v>
      </c>
      <c r="DH443" s="32">
        <v>1</v>
      </c>
      <c r="DI443" s="32">
        <v>3</v>
      </c>
      <c r="DJ443" s="32">
        <v>2</v>
      </c>
      <c r="DK443" s="88">
        <f t="shared" si="522"/>
        <v>39</v>
      </c>
      <c r="DL443" s="32">
        <v>13</v>
      </c>
      <c r="DM443" s="32">
        <v>15</v>
      </c>
      <c r="DN443" s="32">
        <v>10</v>
      </c>
      <c r="DO443" s="32">
        <v>1</v>
      </c>
      <c r="DP443" s="32">
        <v>4</v>
      </c>
      <c r="DQ443" s="32">
        <v>7</v>
      </c>
      <c r="DR443" s="32">
        <v>5</v>
      </c>
      <c r="DS443" s="88">
        <f t="shared" si="523"/>
        <v>92</v>
      </c>
      <c r="DT443" s="32">
        <v>2</v>
      </c>
      <c r="DU443" s="32">
        <v>24</v>
      </c>
      <c r="DV443" s="32">
        <v>59</v>
      </c>
      <c r="DW443" s="32">
        <v>7</v>
      </c>
      <c r="EA443" s="88">
        <f t="shared" si="524"/>
        <v>0</v>
      </c>
      <c r="EI443" s="88">
        <f t="shared" si="525"/>
        <v>0</v>
      </c>
      <c r="EQ443" s="88">
        <f t="shared" si="526"/>
        <v>0</v>
      </c>
      <c r="EY443" s="88">
        <f t="shared" si="527"/>
        <v>0</v>
      </c>
      <c r="FG443" s="88">
        <f t="shared" si="528"/>
        <v>0</v>
      </c>
      <c r="FO443" s="88">
        <f t="shared" si="529"/>
        <v>0</v>
      </c>
      <c r="FW443" s="110">
        <f t="shared" si="530"/>
        <v>0</v>
      </c>
      <c r="GB443" s="110">
        <f t="shared" si="531"/>
        <v>0</v>
      </c>
      <c r="GC443" s="110">
        <f t="shared" si="532"/>
        <v>0</v>
      </c>
      <c r="GD443" s="110">
        <f t="shared" si="533"/>
        <v>0</v>
      </c>
      <c r="GE443" s="110">
        <f t="shared" si="534"/>
        <v>0</v>
      </c>
      <c r="GF443" s="110">
        <f t="shared" si="535"/>
        <v>0</v>
      </c>
      <c r="GG443" s="110">
        <f t="shared" si="536"/>
        <v>0</v>
      </c>
      <c r="GH443" s="110">
        <f t="shared" si="537"/>
        <v>0</v>
      </c>
      <c r="GI443" s="110">
        <f t="shared" si="538"/>
        <v>0</v>
      </c>
      <c r="GJ443" s="114">
        <f t="shared" si="502"/>
        <v>0.38325123152709362</v>
      </c>
      <c r="GK443" s="90">
        <f t="shared" si="503"/>
        <v>3.968253968253968E-2</v>
      </c>
      <c r="GL443" s="92" t="s">
        <v>1913</v>
      </c>
      <c r="GM443" s="2" t="s">
        <v>2180</v>
      </c>
      <c r="GN443" s="2" t="s">
        <v>1763</v>
      </c>
      <c r="GO443" s="2" t="s">
        <v>2139</v>
      </c>
      <c r="GP443" s="2" t="s">
        <v>1844</v>
      </c>
      <c r="GQ443" s="2" t="s">
        <v>1996</v>
      </c>
      <c r="GR443" s="115">
        <v>80</v>
      </c>
      <c r="GS443" s="31">
        <f t="shared" si="539"/>
        <v>5</v>
      </c>
      <c r="GT443" s="31">
        <f t="shared" si="540"/>
        <v>7</v>
      </c>
      <c r="GU443" s="31">
        <f t="shared" si="541"/>
        <v>10</v>
      </c>
      <c r="GV443" s="31">
        <f t="shared" si="542"/>
        <v>131</v>
      </c>
      <c r="GW443" s="31">
        <f t="shared" si="543"/>
        <v>77</v>
      </c>
      <c r="GX443" s="31">
        <f t="shared" si="544"/>
        <v>116</v>
      </c>
    </row>
    <row r="444" spans="1:206" ht="15.75" hidden="1" customHeight="1" x14ac:dyDescent="0.25">
      <c r="A444" s="22" t="s">
        <v>1111</v>
      </c>
      <c r="B444" s="2" t="s">
        <v>424</v>
      </c>
      <c r="C444" s="116" t="s">
        <v>428</v>
      </c>
      <c r="D444" s="35" t="s">
        <v>424</v>
      </c>
      <c r="E444" s="117">
        <v>12</v>
      </c>
      <c r="F444" s="117">
        <v>34</v>
      </c>
      <c r="G444" s="117">
        <v>77</v>
      </c>
      <c r="H444" s="117">
        <v>123</v>
      </c>
      <c r="I444" s="95">
        <v>11</v>
      </c>
      <c r="J444" s="118">
        <v>13</v>
      </c>
      <c r="K444" s="118">
        <v>40</v>
      </c>
      <c r="L444" s="118">
        <v>98</v>
      </c>
      <c r="M444" s="118">
        <v>151</v>
      </c>
      <c r="N444" s="119">
        <v>31</v>
      </c>
      <c r="O444" s="119">
        <v>7</v>
      </c>
      <c r="P444" s="120">
        <v>114</v>
      </c>
      <c r="Q444" s="120">
        <v>142</v>
      </c>
      <c r="R444" s="120">
        <v>105</v>
      </c>
      <c r="S444" s="70">
        <f t="shared" si="485"/>
        <v>0.11403508771929824</v>
      </c>
      <c r="T444" s="70">
        <f t="shared" si="486"/>
        <v>0.28169014084507044</v>
      </c>
      <c r="U444" s="70">
        <f t="shared" si="487"/>
        <v>0.33240997229916897</v>
      </c>
      <c r="V444" s="70">
        <f t="shared" si="488"/>
        <v>0.4331983805668016</v>
      </c>
      <c r="W444" s="70">
        <f t="shared" si="489"/>
        <v>0.63809523809523805</v>
      </c>
      <c r="X444" s="121">
        <v>150</v>
      </c>
      <c r="Y444" s="121">
        <v>114</v>
      </c>
      <c r="Z444" s="121">
        <v>142</v>
      </c>
      <c r="AA444" s="121">
        <v>105</v>
      </c>
      <c r="AB444" s="121">
        <v>33</v>
      </c>
      <c r="AC444" s="121">
        <v>28</v>
      </c>
      <c r="AD444" s="17">
        <v>7</v>
      </c>
      <c r="AE444" s="17">
        <v>12</v>
      </c>
      <c r="AF444" s="100">
        <v>13</v>
      </c>
      <c r="AG444" s="101">
        <v>9</v>
      </c>
      <c r="AH444" s="101">
        <v>51</v>
      </c>
      <c r="AI444" s="101">
        <v>85</v>
      </c>
      <c r="AJ444" s="101">
        <v>10</v>
      </c>
      <c r="AK444" s="101">
        <f t="shared" si="490"/>
        <v>155</v>
      </c>
      <c r="AL444" s="101">
        <f t="shared" si="491"/>
        <v>18</v>
      </c>
      <c r="AM444" s="101">
        <v>28</v>
      </c>
      <c r="AN444" s="102">
        <v>1</v>
      </c>
      <c r="AO444" s="103">
        <v>9</v>
      </c>
      <c r="AP444" s="74">
        <f t="shared" si="492"/>
        <v>7.8947368421052627E-2</v>
      </c>
      <c r="AQ444" s="74">
        <f t="shared" si="493"/>
        <v>0.35915492957746481</v>
      </c>
      <c r="AR444" s="104">
        <f t="shared" si="494"/>
        <v>0.35180055401662053</v>
      </c>
      <c r="AS444" s="104">
        <f t="shared" si="495"/>
        <v>0.47773279352226722</v>
      </c>
      <c r="AT444" s="104">
        <f t="shared" si="496"/>
        <v>0.63809523809523805</v>
      </c>
      <c r="AU444" s="105">
        <v>96</v>
      </c>
      <c r="AV444" s="105">
        <v>139</v>
      </c>
      <c r="AW444" s="105">
        <v>102</v>
      </c>
      <c r="AX444" s="100">
        <v>14</v>
      </c>
      <c r="AY444" s="106">
        <v>198</v>
      </c>
      <c r="AZ444" s="106">
        <v>19</v>
      </c>
      <c r="BA444" s="106">
        <v>64</v>
      </c>
      <c r="BB444" s="106">
        <v>104</v>
      </c>
      <c r="BC444" s="106">
        <v>11</v>
      </c>
      <c r="BD444" s="107">
        <v>24</v>
      </c>
      <c r="BE444" s="108">
        <v>3</v>
      </c>
      <c r="BF444" s="82">
        <f t="shared" si="497"/>
        <v>0.18627450980392157</v>
      </c>
      <c r="BG444" s="82">
        <f t="shared" si="498"/>
        <v>0.46043165467625902</v>
      </c>
      <c r="BH444" s="83">
        <f t="shared" si="499"/>
        <v>0.48367952522255192</v>
      </c>
      <c r="BI444" s="83">
        <f t="shared" si="500"/>
        <v>0.61276595744680851</v>
      </c>
      <c r="BJ444" s="83">
        <f t="shared" si="501"/>
        <v>0.83333333333333337</v>
      </c>
      <c r="BK444" s="2">
        <v>90</v>
      </c>
      <c r="BL444" s="2">
        <v>131</v>
      </c>
      <c r="BM444" s="2">
        <v>90</v>
      </c>
      <c r="BN444" s="2">
        <v>63</v>
      </c>
      <c r="BO444" s="2">
        <v>35</v>
      </c>
      <c r="BP444" s="2">
        <v>25</v>
      </c>
      <c r="BQ444" s="109">
        <v>6</v>
      </c>
      <c r="BR444" s="109">
        <v>15</v>
      </c>
      <c r="BS444" s="110">
        <v>11</v>
      </c>
      <c r="BT444" s="109">
        <v>13</v>
      </c>
      <c r="BU444" s="109">
        <v>46</v>
      </c>
      <c r="BV444" s="109">
        <v>120</v>
      </c>
      <c r="BW444" s="109">
        <v>11</v>
      </c>
      <c r="BX444" s="84">
        <f t="shared" si="505"/>
        <v>190</v>
      </c>
      <c r="BY444" s="111">
        <v>1</v>
      </c>
      <c r="BZ444" s="109">
        <v>38</v>
      </c>
      <c r="CA444" s="109">
        <v>11</v>
      </c>
      <c r="CB444" s="2">
        <v>5</v>
      </c>
      <c r="CC444" s="112">
        <f t="shared" si="506"/>
        <v>0.14444444444444443</v>
      </c>
      <c r="CD444" s="112">
        <f t="shared" si="507"/>
        <v>0.35114503816793891</v>
      </c>
      <c r="CE444" s="112">
        <f t="shared" si="508"/>
        <v>0.45337620578778137</v>
      </c>
      <c r="CF444" s="112">
        <f t="shared" si="509"/>
        <v>0.579185520361991</v>
      </c>
      <c r="CG444" s="112">
        <f t="shared" si="510"/>
        <v>0.91111111111111109</v>
      </c>
      <c r="CH444" s="87">
        <f t="shared" si="511"/>
        <v>8</v>
      </c>
      <c r="CI444" s="31">
        <f t="shared" si="512"/>
        <v>0</v>
      </c>
      <c r="CJ444" s="31">
        <f t="shared" si="513"/>
        <v>0</v>
      </c>
      <c r="CK444" s="31">
        <f t="shared" si="514"/>
        <v>0</v>
      </c>
      <c r="CL444" s="31">
        <f t="shared" si="515"/>
        <v>0</v>
      </c>
      <c r="CM444" s="113">
        <f t="shared" si="516"/>
        <v>0</v>
      </c>
      <c r="CN444" s="31">
        <f t="shared" si="517"/>
        <v>0</v>
      </c>
      <c r="CO444" s="31">
        <f t="shared" si="518"/>
        <v>0</v>
      </c>
      <c r="CP444" s="31">
        <f t="shared" si="519"/>
        <v>0</v>
      </c>
      <c r="CQ444" s="31">
        <f t="shared" si="520"/>
        <v>0</v>
      </c>
      <c r="CU444" s="88">
        <f t="shared" si="504"/>
        <v>0</v>
      </c>
      <c r="DC444" s="88">
        <f t="shared" si="521"/>
        <v>0</v>
      </c>
      <c r="DH444" s="32">
        <v>2</v>
      </c>
      <c r="DI444" s="32">
        <v>9</v>
      </c>
      <c r="DJ444" s="32">
        <v>6</v>
      </c>
      <c r="DK444" s="88">
        <f t="shared" si="522"/>
        <v>121</v>
      </c>
      <c r="DL444" s="32">
        <v>13</v>
      </c>
      <c r="DM444" s="32">
        <v>30</v>
      </c>
      <c r="DN444" s="32">
        <v>71</v>
      </c>
      <c r="DO444" s="32">
        <v>7</v>
      </c>
      <c r="DP444" s="32">
        <v>3</v>
      </c>
      <c r="DQ444" s="32">
        <v>4</v>
      </c>
      <c r="DR444" s="32">
        <v>3</v>
      </c>
      <c r="DS444" s="88">
        <f t="shared" si="523"/>
        <v>57</v>
      </c>
      <c r="DT444" s="32">
        <v>0</v>
      </c>
      <c r="DU444" s="32">
        <v>6</v>
      </c>
      <c r="DV444" s="32">
        <v>47</v>
      </c>
      <c r="DW444" s="32">
        <v>4</v>
      </c>
      <c r="EA444" s="88">
        <f t="shared" si="524"/>
        <v>0</v>
      </c>
      <c r="EI444" s="88">
        <f t="shared" si="525"/>
        <v>0</v>
      </c>
      <c r="EQ444" s="88">
        <f t="shared" si="526"/>
        <v>0</v>
      </c>
      <c r="EV444" s="32">
        <v>1</v>
      </c>
      <c r="EW444" s="32">
        <v>2</v>
      </c>
      <c r="EX444" s="32">
        <v>2</v>
      </c>
      <c r="EY444" s="88">
        <f t="shared" si="527"/>
        <v>12</v>
      </c>
      <c r="EZ444" s="32">
        <v>0</v>
      </c>
      <c r="FA444" s="32">
        <v>10</v>
      </c>
      <c r="FB444" s="32">
        <v>2</v>
      </c>
      <c r="FC444" s="32">
        <v>0</v>
      </c>
      <c r="FG444" s="88">
        <f t="shared" si="528"/>
        <v>0</v>
      </c>
      <c r="FO444" s="88">
        <f t="shared" si="529"/>
        <v>0</v>
      </c>
      <c r="FW444" s="110">
        <f t="shared" si="530"/>
        <v>0</v>
      </c>
      <c r="GB444" s="110">
        <f t="shared" si="531"/>
        <v>1</v>
      </c>
      <c r="GC444" s="110">
        <f t="shared" si="532"/>
        <v>2</v>
      </c>
      <c r="GD444" s="110">
        <f t="shared" si="533"/>
        <v>2</v>
      </c>
      <c r="GE444" s="110">
        <f t="shared" si="534"/>
        <v>12</v>
      </c>
      <c r="GF444" s="110">
        <f t="shared" si="535"/>
        <v>0</v>
      </c>
      <c r="GG444" s="110">
        <f t="shared" si="536"/>
        <v>10</v>
      </c>
      <c r="GH444" s="110">
        <f t="shared" si="537"/>
        <v>2</v>
      </c>
      <c r="GI444" s="110">
        <f t="shared" si="538"/>
        <v>0</v>
      </c>
      <c r="GJ444" s="114">
        <f t="shared" si="502"/>
        <v>0.42786069651741299</v>
      </c>
      <c r="GK444" s="90">
        <f t="shared" si="503"/>
        <v>-4.0404040404040407E-2</v>
      </c>
      <c r="GL444" s="2" t="s">
        <v>2196</v>
      </c>
      <c r="GM444" s="92" t="s">
        <v>1615</v>
      </c>
      <c r="GN444" s="92" t="s">
        <v>1945</v>
      </c>
      <c r="GO444" s="2" t="s">
        <v>2071</v>
      </c>
      <c r="GP444" s="92" t="s">
        <v>1504</v>
      </c>
      <c r="GQ444" s="2" t="s">
        <v>2140</v>
      </c>
      <c r="GR444" s="115">
        <v>119</v>
      </c>
      <c r="GS444" s="31">
        <f t="shared" si="539"/>
        <v>5</v>
      </c>
      <c r="GT444" s="31">
        <f t="shared" si="540"/>
        <v>9</v>
      </c>
      <c r="GU444" s="31">
        <f t="shared" si="541"/>
        <v>13</v>
      </c>
      <c r="GV444" s="31">
        <f t="shared" si="542"/>
        <v>178</v>
      </c>
      <c r="GW444" s="31">
        <f t="shared" si="543"/>
        <v>129</v>
      </c>
      <c r="GX444" s="31">
        <f t="shared" si="544"/>
        <v>165</v>
      </c>
    </row>
    <row r="445" spans="1:206" ht="15.75" hidden="1" customHeight="1" x14ac:dyDescent="0.25">
      <c r="A445" s="22" t="s">
        <v>1111</v>
      </c>
      <c r="B445" s="2" t="s">
        <v>424</v>
      </c>
      <c r="C445" s="116" t="s">
        <v>1014</v>
      </c>
      <c r="D445" s="35" t="s">
        <v>424</v>
      </c>
      <c r="E445" s="117">
        <v>431</v>
      </c>
      <c r="F445" s="117">
        <v>1065</v>
      </c>
      <c r="G445" s="117">
        <v>2435</v>
      </c>
      <c r="H445" s="117">
        <v>3931</v>
      </c>
      <c r="I445" s="95">
        <v>230</v>
      </c>
      <c r="J445" s="118">
        <v>396</v>
      </c>
      <c r="K445" s="118">
        <v>982</v>
      </c>
      <c r="L445" s="118">
        <v>2652</v>
      </c>
      <c r="M445" s="118">
        <v>4030</v>
      </c>
      <c r="N445" s="119">
        <v>888</v>
      </c>
      <c r="O445" s="119">
        <v>38</v>
      </c>
      <c r="P445" s="120">
        <v>2519</v>
      </c>
      <c r="Q445" s="120">
        <v>3025</v>
      </c>
      <c r="R445" s="120">
        <v>2191</v>
      </c>
      <c r="S445" s="70">
        <f t="shared" si="485"/>
        <v>0.15720524017467249</v>
      </c>
      <c r="T445" s="70">
        <f t="shared" si="486"/>
        <v>0.32462809917355373</v>
      </c>
      <c r="U445" s="70">
        <f t="shared" si="487"/>
        <v>0.40620555914673562</v>
      </c>
      <c r="V445" s="70">
        <f t="shared" si="488"/>
        <v>0.52645705521472397</v>
      </c>
      <c r="W445" s="70">
        <f t="shared" si="489"/>
        <v>0.805111821086262</v>
      </c>
      <c r="X445" s="121">
        <v>3029</v>
      </c>
      <c r="Y445" s="121">
        <v>2519</v>
      </c>
      <c r="Z445" s="121">
        <v>3025</v>
      </c>
      <c r="AA445" s="121">
        <v>2191</v>
      </c>
      <c r="AB445" s="121">
        <v>892</v>
      </c>
      <c r="AC445" s="121">
        <v>630</v>
      </c>
      <c r="AD445" s="17">
        <v>84</v>
      </c>
      <c r="AE445" s="17">
        <v>210</v>
      </c>
      <c r="AF445" s="100">
        <v>260</v>
      </c>
      <c r="AG445" s="101">
        <v>473</v>
      </c>
      <c r="AH445" s="101">
        <v>1133</v>
      </c>
      <c r="AI445" s="101">
        <v>2347</v>
      </c>
      <c r="AJ445" s="101">
        <v>290</v>
      </c>
      <c r="AK445" s="101">
        <f t="shared" si="490"/>
        <v>4243</v>
      </c>
      <c r="AL445" s="101">
        <f t="shared" si="491"/>
        <v>682</v>
      </c>
      <c r="AM445" s="101">
        <v>972</v>
      </c>
      <c r="AN445" s="102">
        <v>23</v>
      </c>
      <c r="AO445" s="103">
        <v>120</v>
      </c>
      <c r="AP445" s="74">
        <f t="shared" si="492"/>
        <v>0.18777292576419213</v>
      </c>
      <c r="AQ445" s="74">
        <f t="shared" si="493"/>
        <v>0.37454545454545457</v>
      </c>
      <c r="AR445" s="104">
        <f t="shared" si="494"/>
        <v>0.42288299935358759</v>
      </c>
      <c r="AS445" s="104">
        <f t="shared" si="495"/>
        <v>0.5364263803680982</v>
      </c>
      <c r="AT445" s="104">
        <f t="shared" si="496"/>
        <v>0.75992697398448195</v>
      </c>
      <c r="AU445" s="105">
        <v>2439</v>
      </c>
      <c r="AV445" s="105">
        <v>3327</v>
      </c>
      <c r="AW445" s="105">
        <v>2538</v>
      </c>
      <c r="AX445" s="100">
        <v>253</v>
      </c>
      <c r="AY445" s="106">
        <v>4138</v>
      </c>
      <c r="AZ445" s="106">
        <v>395</v>
      </c>
      <c r="BA445" s="106">
        <v>1135</v>
      </c>
      <c r="BB445" s="106">
        <v>2348</v>
      </c>
      <c r="BC445" s="106">
        <v>260</v>
      </c>
      <c r="BD445" s="107">
        <v>681</v>
      </c>
      <c r="BE445" s="108">
        <v>43</v>
      </c>
      <c r="BF445" s="82">
        <f t="shared" si="497"/>
        <v>0.15563435776201734</v>
      </c>
      <c r="BG445" s="82">
        <f t="shared" si="498"/>
        <v>0.34114818154493537</v>
      </c>
      <c r="BH445" s="83">
        <f t="shared" si="499"/>
        <v>0.38499518304431601</v>
      </c>
      <c r="BI445" s="83">
        <f t="shared" si="500"/>
        <v>0.48595213319458896</v>
      </c>
      <c r="BJ445" s="83">
        <f t="shared" si="501"/>
        <v>0.68347683476834764</v>
      </c>
      <c r="BK445" s="2">
        <v>2599</v>
      </c>
      <c r="BL445" s="2">
        <v>3315</v>
      </c>
      <c r="BM445" s="2">
        <v>2424</v>
      </c>
      <c r="BN445" s="2">
        <v>1711</v>
      </c>
      <c r="BO445" s="2">
        <v>858</v>
      </c>
      <c r="BP445" s="2">
        <v>706</v>
      </c>
      <c r="BQ445" s="109">
        <v>90</v>
      </c>
      <c r="BR445" s="109">
        <v>290</v>
      </c>
      <c r="BS445" s="110">
        <v>276</v>
      </c>
      <c r="BT445" s="109">
        <v>405</v>
      </c>
      <c r="BU445" s="109">
        <v>1495</v>
      </c>
      <c r="BV445" s="109">
        <v>2934</v>
      </c>
      <c r="BW445" s="109">
        <v>268</v>
      </c>
      <c r="BX445" s="84">
        <f t="shared" si="505"/>
        <v>5102</v>
      </c>
      <c r="BY445" s="111">
        <v>14</v>
      </c>
      <c r="BZ445" s="109">
        <v>759</v>
      </c>
      <c r="CA445" s="109">
        <v>270</v>
      </c>
      <c r="CB445" s="2">
        <v>85</v>
      </c>
      <c r="CC445" s="112">
        <f t="shared" si="506"/>
        <v>0.15582916506348596</v>
      </c>
      <c r="CD445" s="112">
        <f t="shared" si="507"/>
        <v>0.45098039215686275</v>
      </c>
      <c r="CE445" s="112">
        <f t="shared" si="508"/>
        <v>0.48872631326457183</v>
      </c>
      <c r="CF445" s="112">
        <f t="shared" si="509"/>
        <v>0.63948423070221294</v>
      </c>
      <c r="CG445" s="112">
        <f t="shared" si="510"/>
        <v>0.8972772277227723</v>
      </c>
      <c r="CH445" s="87">
        <f t="shared" si="511"/>
        <v>249</v>
      </c>
      <c r="CI445" s="31">
        <f t="shared" si="512"/>
        <v>263</v>
      </c>
      <c r="CJ445" s="31">
        <f t="shared" si="513"/>
        <v>7</v>
      </c>
      <c r="CK445" s="31">
        <f t="shared" si="514"/>
        <v>19</v>
      </c>
      <c r="CL445" s="31">
        <f t="shared" si="515"/>
        <v>31</v>
      </c>
      <c r="CM445" s="113">
        <f t="shared" si="516"/>
        <v>275</v>
      </c>
      <c r="CN445" s="31">
        <f t="shared" si="517"/>
        <v>14</v>
      </c>
      <c r="CO445" s="31">
        <f t="shared" si="518"/>
        <v>74</v>
      </c>
      <c r="CP445" s="31">
        <f t="shared" si="519"/>
        <v>161</v>
      </c>
      <c r="CQ445" s="31">
        <f t="shared" si="520"/>
        <v>26</v>
      </c>
      <c r="CR445" s="32">
        <v>4</v>
      </c>
      <c r="CS445" s="32">
        <v>7</v>
      </c>
      <c r="CT445" s="32">
        <v>19</v>
      </c>
      <c r="CU445" s="88">
        <f t="shared" si="504"/>
        <v>96</v>
      </c>
      <c r="CV445" s="32">
        <v>13</v>
      </c>
      <c r="CW445" s="32">
        <v>43</v>
      </c>
      <c r="CX445" s="32">
        <v>39</v>
      </c>
      <c r="CY445" s="32">
        <v>1</v>
      </c>
      <c r="CZ445" s="32">
        <v>3</v>
      </c>
      <c r="DA445" s="32">
        <v>12</v>
      </c>
      <c r="DB445" s="32">
        <v>12</v>
      </c>
      <c r="DC445" s="88">
        <f t="shared" si="521"/>
        <v>179</v>
      </c>
      <c r="DD445" s="32">
        <v>1</v>
      </c>
      <c r="DE445" s="32">
        <v>31</v>
      </c>
      <c r="DF445" s="32">
        <v>122</v>
      </c>
      <c r="DG445" s="32">
        <v>25</v>
      </c>
      <c r="DH445" s="32">
        <v>11</v>
      </c>
      <c r="DI445" s="32">
        <v>73</v>
      </c>
      <c r="DJ445" s="32">
        <v>58</v>
      </c>
      <c r="DK445" s="88">
        <f t="shared" si="522"/>
        <v>1543</v>
      </c>
      <c r="DL445" s="32">
        <v>202</v>
      </c>
      <c r="DM445" s="32">
        <v>627</v>
      </c>
      <c r="DN445" s="32">
        <v>670</v>
      </c>
      <c r="DO445" s="32">
        <v>44</v>
      </c>
      <c r="DP445" s="32">
        <v>51</v>
      </c>
      <c r="DQ445" s="32">
        <v>124</v>
      </c>
      <c r="DR445" s="32">
        <v>87</v>
      </c>
      <c r="DS445" s="88">
        <f t="shared" si="523"/>
        <v>2440</v>
      </c>
      <c r="DT445" s="32">
        <v>4</v>
      </c>
      <c r="DU445" s="32">
        <v>400</v>
      </c>
      <c r="DV445" s="32">
        <v>1864</v>
      </c>
      <c r="DW445" s="32">
        <v>172</v>
      </c>
      <c r="DX445" s="32">
        <v>1</v>
      </c>
      <c r="DY445" s="32">
        <v>3</v>
      </c>
      <c r="DZ445" s="32">
        <v>3</v>
      </c>
      <c r="EA445" s="88">
        <f t="shared" si="524"/>
        <v>45</v>
      </c>
      <c r="EB445" s="32">
        <v>7</v>
      </c>
      <c r="EC445" s="32">
        <v>22</v>
      </c>
      <c r="ED445" s="32">
        <v>15</v>
      </c>
      <c r="EE445" s="32">
        <v>1</v>
      </c>
      <c r="EF445" s="32">
        <v>14</v>
      </c>
      <c r="EG445" s="32">
        <v>58</v>
      </c>
      <c r="EH445" s="32">
        <v>85</v>
      </c>
      <c r="EI445" s="88">
        <f t="shared" si="525"/>
        <v>590</v>
      </c>
      <c r="EJ445" s="32">
        <v>174</v>
      </c>
      <c r="EK445" s="32">
        <v>248</v>
      </c>
      <c r="EL445" s="32">
        <v>147</v>
      </c>
      <c r="EM445" s="32">
        <v>21</v>
      </c>
      <c r="EQ445" s="88">
        <f t="shared" si="526"/>
        <v>0</v>
      </c>
      <c r="EV445" s="32">
        <v>6</v>
      </c>
      <c r="EW445" s="32">
        <v>13</v>
      </c>
      <c r="EX445" s="32">
        <v>12</v>
      </c>
      <c r="EY445" s="88">
        <f t="shared" si="527"/>
        <v>209</v>
      </c>
      <c r="EZ445" s="32">
        <v>4</v>
      </c>
      <c r="FA445" s="32">
        <v>124</v>
      </c>
      <c r="FB445" s="32">
        <v>77</v>
      </c>
      <c r="FC445" s="32">
        <v>4</v>
      </c>
      <c r="FG445" s="88">
        <f t="shared" si="528"/>
        <v>0</v>
      </c>
      <c r="FO445" s="88">
        <f t="shared" si="529"/>
        <v>0</v>
      </c>
      <c r="FW445" s="110">
        <f t="shared" si="530"/>
        <v>0</v>
      </c>
      <c r="GB445" s="110">
        <f t="shared" si="531"/>
        <v>6</v>
      </c>
      <c r="GC445" s="110">
        <f t="shared" si="532"/>
        <v>13</v>
      </c>
      <c r="GD445" s="110">
        <f t="shared" si="533"/>
        <v>12</v>
      </c>
      <c r="GE445" s="110">
        <f t="shared" si="534"/>
        <v>209</v>
      </c>
      <c r="GF445" s="110">
        <f t="shared" si="535"/>
        <v>4</v>
      </c>
      <c r="GG445" s="110">
        <f t="shared" si="536"/>
        <v>124</v>
      </c>
      <c r="GH445" s="110">
        <f t="shared" si="537"/>
        <v>77</v>
      </c>
      <c r="GI445" s="110">
        <f t="shared" si="538"/>
        <v>4</v>
      </c>
      <c r="GJ445" s="114">
        <f t="shared" si="502"/>
        <v>0.11447528681439571</v>
      </c>
      <c r="GK445" s="90">
        <f t="shared" si="503"/>
        <v>0.23296278395360076</v>
      </c>
      <c r="GL445" s="92" t="s">
        <v>1945</v>
      </c>
      <c r="GM445" s="2" t="s">
        <v>1946</v>
      </c>
      <c r="GN445" s="2" t="s">
        <v>1947</v>
      </c>
      <c r="GO445" s="92" t="s">
        <v>1531</v>
      </c>
      <c r="GP445" s="2" t="s">
        <v>1838</v>
      </c>
      <c r="GQ445" s="2" t="s">
        <v>1691</v>
      </c>
      <c r="GR445" s="115">
        <v>3280</v>
      </c>
      <c r="GS445" s="31">
        <f t="shared" si="539"/>
        <v>63</v>
      </c>
      <c r="GT445" s="31">
        <f t="shared" si="540"/>
        <v>148</v>
      </c>
      <c r="GU445" s="31">
        <f t="shared" si="541"/>
        <v>200</v>
      </c>
      <c r="GV445" s="31">
        <f t="shared" si="542"/>
        <v>4028</v>
      </c>
      <c r="GW445" s="31">
        <f t="shared" si="543"/>
        <v>2766</v>
      </c>
      <c r="GX445" s="31">
        <f t="shared" si="544"/>
        <v>3815</v>
      </c>
    </row>
    <row r="446" spans="1:206" ht="15.75" hidden="1" customHeight="1" x14ac:dyDescent="0.25">
      <c r="A446" s="22" t="s">
        <v>1111</v>
      </c>
      <c r="B446" s="2" t="s">
        <v>424</v>
      </c>
      <c r="C446" s="116" t="s">
        <v>429</v>
      </c>
      <c r="D446" s="35" t="s">
        <v>424</v>
      </c>
      <c r="E446" s="117">
        <v>34</v>
      </c>
      <c r="F446" s="117">
        <v>77</v>
      </c>
      <c r="G446" s="117">
        <v>91</v>
      </c>
      <c r="H446" s="117">
        <v>202</v>
      </c>
      <c r="I446" s="95">
        <v>15</v>
      </c>
      <c r="J446" s="118">
        <v>26</v>
      </c>
      <c r="K446" s="118">
        <v>65</v>
      </c>
      <c r="L446" s="118">
        <v>107</v>
      </c>
      <c r="M446" s="118">
        <v>198</v>
      </c>
      <c r="N446" s="119">
        <v>24</v>
      </c>
      <c r="O446" s="119">
        <v>6</v>
      </c>
      <c r="P446" s="120">
        <v>95</v>
      </c>
      <c r="Q446" s="120">
        <v>133</v>
      </c>
      <c r="R446" s="120">
        <v>106</v>
      </c>
      <c r="S446" s="70">
        <f t="shared" ref="S446:S509" si="545">J446/P446</f>
        <v>0.27368421052631581</v>
      </c>
      <c r="T446" s="70">
        <f t="shared" ref="T446:T509" si="546">K446/Q446</f>
        <v>0.48872180451127817</v>
      </c>
      <c r="U446" s="70">
        <f t="shared" ref="U446:U509" si="547">((J446+K446+L446)-N446)/(P446+Q446+R446)</f>
        <v>0.52095808383233533</v>
      </c>
      <c r="V446" s="70">
        <f t="shared" ref="V446:V509" si="548">((K446+L446)-N446)/(Q446+R446)</f>
        <v>0.61924686192468614</v>
      </c>
      <c r="W446" s="70">
        <f t="shared" ref="W446:W509" si="549">(L446-N446)/R446</f>
        <v>0.78301886792452835</v>
      </c>
      <c r="X446" s="121">
        <v>136</v>
      </c>
      <c r="Y446" s="121">
        <v>95</v>
      </c>
      <c r="Z446" s="121">
        <v>133</v>
      </c>
      <c r="AA446" s="121">
        <v>106</v>
      </c>
      <c r="AB446" s="121">
        <v>37</v>
      </c>
      <c r="AC446" s="121">
        <v>28</v>
      </c>
      <c r="AD446" s="17">
        <v>6</v>
      </c>
      <c r="AE446" s="17">
        <v>15</v>
      </c>
      <c r="AF446" s="100">
        <v>12</v>
      </c>
      <c r="AG446" s="101">
        <v>13</v>
      </c>
      <c r="AH446" s="101">
        <v>63</v>
      </c>
      <c r="AI446" s="101">
        <v>104</v>
      </c>
      <c r="AJ446" s="101">
        <v>8</v>
      </c>
      <c r="AK446" s="101">
        <f t="shared" ref="AK446:AK509" si="550">AG446+AH446+AI446+AJ446</f>
        <v>188</v>
      </c>
      <c r="AL446" s="101">
        <f t="shared" ref="AL446:AL509" si="551">AM446-AJ446</f>
        <v>25</v>
      </c>
      <c r="AM446" s="101">
        <v>33</v>
      </c>
      <c r="AN446" s="102">
        <v>2</v>
      </c>
      <c r="AO446" s="103">
        <v>6</v>
      </c>
      <c r="AP446" s="74">
        <f t="shared" ref="AP446:AP509" si="552">AG446/Y446</f>
        <v>0.1368421052631579</v>
      </c>
      <c r="AQ446" s="74">
        <f t="shared" ref="AQ446:AQ509" si="553">AH446/Z446</f>
        <v>0.47368421052631576</v>
      </c>
      <c r="AR446" s="104">
        <f t="shared" ref="AR446:AR509" si="554">((AG446+AH446+AI446)-AL446)/(Y446+Z446+AA446)</f>
        <v>0.46407185628742514</v>
      </c>
      <c r="AS446" s="104">
        <f t="shared" ref="AS446:AS509" si="555">((AH446+AI446)-AL446)/(Z446+AA446)</f>
        <v>0.59414225941422594</v>
      </c>
      <c r="AT446" s="104">
        <f t="shared" ref="AT446:AT509" si="556">(AI446-AL446)/AA446</f>
        <v>0.74528301886792447</v>
      </c>
      <c r="AU446" s="105">
        <v>81</v>
      </c>
      <c r="AV446" s="105">
        <v>118</v>
      </c>
      <c r="AW446" s="105">
        <v>106</v>
      </c>
      <c r="AX446" s="100">
        <v>14</v>
      </c>
      <c r="AY446" s="106">
        <v>207</v>
      </c>
      <c r="AZ446" s="106">
        <v>21</v>
      </c>
      <c r="BA446" s="106">
        <v>59</v>
      </c>
      <c r="BB446" s="106">
        <v>123</v>
      </c>
      <c r="BC446" s="106">
        <v>4</v>
      </c>
      <c r="BD446" s="107">
        <v>32</v>
      </c>
      <c r="BE446" s="122"/>
      <c r="BF446" s="82">
        <f t="shared" ref="BF446:BF509" si="557">AZ446/AW446</f>
        <v>0.19811320754716982</v>
      </c>
      <c r="BG446" s="82">
        <f t="shared" ref="BG446:BG509" si="558">BA446/AV446</f>
        <v>0.5</v>
      </c>
      <c r="BH446" s="83">
        <f t="shared" ref="BH446:BH509" si="559">((AZ446+BA446+BB446)-BD446)/(AW446+AV446+AU446)</f>
        <v>0.56065573770491806</v>
      </c>
      <c r="BI446" s="83">
        <f t="shared" ref="BI446:BI509" si="560">((BA446+BB446)-BD446)/(AV446+AU446)</f>
        <v>0.75376884422110557</v>
      </c>
      <c r="BJ446" s="83">
        <f t="shared" ref="BJ446:BJ509" si="561">(BB446-BD446)/AU446</f>
        <v>1.1234567901234569</v>
      </c>
      <c r="BK446" s="2">
        <v>114</v>
      </c>
      <c r="BL446" s="2">
        <v>118</v>
      </c>
      <c r="BM446" s="2">
        <v>93</v>
      </c>
      <c r="BN446" s="2">
        <v>67</v>
      </c>
      <c r="BO446" s="2">
        <v>34</v>
      </c>
      <c r="BP446" s="2">
        <v>24</v>
      </c>
      <c r="BQ446" s="109">
        <v>6</v>
      </c>
      <c r="BR446" s="109">
        <v>13</v>
      </c>
      <c r="BS446" s="110">
        <v>20</v>
      </c>
      <c r="BT446" s="109">
        <v>22</v>
      </c>
      <c r="BU446" s="109">
        <v>78</v>
      </c>
      <c r="BV446" s="109">
        <v>94</v>
      </c>
      <c r="BW446" s="109">
        <v>5</v>
      </c>
      <c r="BX446" s="84">
        <f t="shared" si="505"/>
        <v>199</v>
      </c>
      <c r="BY446" s="111">
        <v>0</v>
      </c>
      <c r="BZ446" s="109">
        <v>27</v>
      </c>
      <c r="CA446" s="109">
        <v>5</v>
      </c>
      <c r="CB446" s="2">
        <v>6</v>
      </c>
      <c r="CC446" s="112">
        <f t="shared" si="506"/>
        <v>0.19298245614035087</v>
      </c>
      <c r="CD446" s="112">
        <f t="shared" si="507"/>
        <v>0.66101694915254239</v>
      </c>
      <c r="CE446" s="112">
        <f t="shared" si="508"/>
        <v>0.51384615384615384</v>
      </c>
      <c r="CF446" s="112">
        <f t="shared" si="509"/>
        <v>0.6872037914691943</v>
      </c>
      <c r="CG446" s="112">
        <f t="shared" si="510"/>
        <v>0.72043010752688175</v>
      </c>
      <c r="CH446" s="87">
        <f t="shared" si="511"/>
        <v>26</v>
      </c>
      <c r="CI446" s="31">
        <f t="shared" si="512"/>
        <v>27</v>
      </c>
      <c r="CJ446" s="31">
        <f t="shared" si="513"/>
        <v>0</v>
      </c>
      <c r="CK446" s="31">
        <f t="shared" si="514"/>
        <v>0</v>
      </c>
      <c r="CL446" s="31">
        <f t="shared" si="515"/>
        <v>0</v>
      </c>
      <c r="CM446" s="113">
        <f t="shared" si="516"/>
        <v>0</v>
      </c>
      <c r="CN446" s="31">
        <f t="shared" si="517"/>
        <v>0</v>
      </c>
      <c r="CO446" s="31">
        <f t="shared" si="518"/>
        <v>0</v>
      </c>
      <c r="CP446" s="31">
        <f t="shared" si="519"/>
        <v>0</v>
      </c>
      <c r="CQ446" s="31">
        <f t="shared" si="520"/>
        <v>0</v>
      </c>
      <c r="CU446" s="88">
        <f t="shared" si="504"/>
        <v>0</v>
      </c>
      <c r="DC446" s="88">
        <f t="shared" si="521"/>
        <v>0</v>
      </c>
      <c r="DH446" s="32">
        <v>3</v>
      </c>
      <c r="DI446" s="32">
        <v>10</v>
      </c>
      <c r="DJ446" s="32">
        <v>14</v>
      </c>
      <c r="DK446" s="88">
        <f t="shared" si="522"/>
        <v>161</v>
      </c>
      <c r="DL446" s="32">
        <v>12</v>
      </c>
      <c r="DM446" s="32">
        <v>62</v>
      </c>
      <c r="DN446" s="32">
        <v>82</v>
      </c>
      <c r="DO446" s="32">
        <v>5</v>
      </c>
      <c r="DP446" s="32">
        <v>2</v>
      </c>
      <c r="DQ446" s="32">
        <v>2</v>
      </c>
      <c r="DR446" s="32">
        <v>2</v>
      </c>
      <c r="DS446" s="88">
        <f t="shared" si="523"/>
        <v>26</v>
      </c>
      <c r="DT446" s="32">
        <v>1</v>
      </c>
      <c r="DU446" s="32">
        <v>13</v>
      </c>
      <c r="DV446" s="32">
        <v>12</v>
      </c>
      <c r="DW446" s="32">
        <v>0</v>
      </c>
      <c r="DX446" s="32">
        <v>1</v>
      </c>
      <c r="DY446" s="32">
        <v>1</v>
      </c>
      <c r="DZ446" s="32">
        <v>4</v>
      </c>
      <c r="EA446" s="88">
        <f t="shared" si="524"/>
        <v>12</v>
      </c>
      <c r="EB446" s="32">
        <v>9</v>
      </c>
      <c r="EC446" s="32">
        <v>3</v>
      </c>
      <c r="EI446" s="88">
        <f t="shared" si="525"/>
        <v>0</v>
      </c>
      <c r="EQ446" s="88">
        <f t="shared" si="526"/>
        <v>0</v>
      </c>
      <c r="EY446" s="88">
        <f t="shared" si="527"/>
        <v>0</v>
      </c>
      <c r="FG446" s="88">
        <f t="shared" si="528"/>
        <v>0</v>
      </c>
      <c r="FO446" s="88">
        <f t="shared" si="529"/>
        <v>0</v>
      </c>
      <c r="FW446" s="110">
        <f t="shared" si="530"/>
        <v>0</v>
      </c>
      <c r="GB446" s="110">
        <f t="shared" si="531"/>
        <v>0</v>
      </c>
      <c r="GC446" s="110">
        <f t="shared" si="532"/>
        <v>0</v>
      </c>
      <c r="GD446" s="110">
        <f t="shared" si="533"/>
        <v>0</v>
      </c>
      <c r="GE446" s="110">
        <f t="shared" si="534"/>
        <v>0</v>
      </c>
      <c r="GF446" s="110">
        <f t="shared" si="535"/>
        <v>0</v>
      </c>
      <c r="GG446" s="110">
        <f t="shared" si="536"/>
        <v>0</v>
      </c>
      <c r="GH446" s="110">
        <f t="shared" si="537"/>
        <v>0</v>
      </c>
      <c r="GI446" s="110">
        <f t="shared" si="538"/>
        <v>0</v>
      </c>
      <c r="GJ446" s="114">
        <f t="shared" ref="GJ446:GJ509" si="562">(CG446-W446)/W446</f>
        <v>-7.9932633760849872E-2</v>
      </c>
      <c r="GK446" s="90">
        <f t="shared" ref="GK446:GK509" si="563">(BX446-AY446)/AY446</f>
        <v>-3.864734299516908E-2</v>
      </c>
      <c r="GL446" s="2" t="s">
        <v>1710</v>
      </c>
      <c r="GM446" s="2" t="s">
        <v>1586</v>
      </c>
      <c r="GN446" s="2" t="s">
        <v>1943</v>
      </c>
      <c r="GO446" s="92" t="s">
        <v>1841</v>
      </c>
      <c r="GP446" s="2" t="s">
        <v>1860</v>
      </c>
      <c r="GQ446" s="2" t="s">
        <v>2066</v>
      </c>
      <c r="GR446" s="115">
        <v>124</v>
      </c>
      <c r="GS446" s="31">
        <f t="shared" si="539"/>
        <v>6</v>
      </c>
      <c r="GT446" s="31">
        <f t="shared" si="540"/>
        <v>20</v>
      </c>
      <c r="GU446" s="31">
        <f t="shared" si="541"/>
        <v>13</v>
      </c>
      <c r="GV446" s="31">
        <f t="shared" si="542"/>
        <v>199</v>
      </c>
      <c r="GW446" s="31">
        <f t="shared" si="543"/>
        <v>99</v>
      </c>
      <c r="GX446" s="31">
        <f t="shared" si="544"/>
        <v>177</v>
      </c>
    </row>
    <row r="447" spans="1:206" ht="15.75" hidden="1" customHeight="1" x14ac:dyDescent="0.25">
      <c r="A447" s="22" t="s">
        <v>1111</v>
      </c>
      <c r="B447" s="2" t="s">
        <v>424</v>
      </c>
      <c r="C447" s="116" t="s">
        <v>430</v>
      </c>
      <c r="D447" s="35" t="s">
        <v>424</v>
      </c>
      <c r="E447" s="117">
        <v>13</v>
      </c>
      <c r="F447" s="117">
        <v>50</v>
      </c>
      <c r="G447" s="117">
        <v>42</v>
      </c>
      <c r="H447" s="117">
        <v>105</v>
      </c>
      <c r="I447" s="95">
        <v>8</v>
      </c>
      <c r="J447" s="118">
        <v>6</v>
      </c>
      <c r="K447" s="118">
        <v>39</v>
      </c>
      <c r="L447" s="118">
        <v>55</v>
      </c>
      <c r="M447" s="118">
        <v>100</v>
      </c>
      <c r="N447" s="119">
        <v>10</v>
      </c>
      <c r="O447" s="119">
        <v>15</v>
      </c>
      <c r="P447" s="120">
        <v>74</v>
      </c>
      <c r="Q447" s="120">
        <v>88</v>
      </c>
      <c r="R447" s="120">
        <v>72</v>
      </c>
      <c r="S447" s="70">
        <f t="shared" si="545"/>
        <v>8.1081081081081086E-2</v>
      </c>
      <c r="T447" s="70">
        <f t="shared" si="546"/>
        <v>0.44318181818181818</v>
      </c>
      <c r="U447" s="70">
        <f t="shared" si="547"/>
        <v>0.38461538461538464</v>
      </c>
      <c r="V447" s="70">
        <f t="shared" si="548"/>
        <v>0.52500000000000002</v>
      </c>
      <c r="W447" s="70">
        <f t="shared" si="549"/>
        <v>0.625</v>
      </c>
      <c r="X447" s="121">
        <v>85</v>
      </c>
      <c r="Y447" s="121">
        <v>74</v>
      </c>
      <c r="Z447" s="121">
        <v>88</v>
      </c>
      <c r="AA447" s="121">
        <v>72</v>
      </c>
      <c r="AB447" s="121">
        <v>32</v>
      </c>
      <c r="AC447" s="121">
        <v>21</v>
      </c>
      <c r="AD447" s="17">
        <v>8</v>
      </c>
      <c r="AE447" s="17">
        <v>10</v>
      </c>
      <c r="AF447" s="100">
        <v>10</v>
      </c>
      <c r="AG447" s="101">
        <v>17</v>
      </c>
      <c r="AH447" s="101">
        <v>44</v>
      </c>
      <c r="AI447" s="101">
        <v>58</v>
      </c>
      <c r="AJ447" s="101">
        <v>1</v>
      </c>
      <c r="AK447" s="101">
        <f t="shared" si="550"/>
        <v>120</v>
      </c>
      <c r="AL447" s="101">
        <f t="shared" si="551"/>
        <v>13</v>
      </c>
      <c r="AM447" s="101">
        <v>14</v>
      </c>
      <c r="AN447" s="102">
        <v>10</v>
      </c>
      <c r="AO447" s="103">
        <v>14</v>
      </c>
      <c r="AP447" s="74">
        <f t="shared" si="552"/>
        <v>0.22972972972972974</v>
      </c>
      <c r="AQ447" s="74">
        <f t="shared" si="553"/>
        <v>0.5</v>
      </c>
      <c r="AR447" s="104">
        <f t="shared" si="554"/>
        <v>0.45299145299145299</v>
      </c>
      <c r="AS447" s="104">
        <f t="shared" si="555"/>
        <v>0.55625000000000002</v>
      </c>
      <c r="AT447" s="104">
        <f t="shared" si="556"/>
        <v>0.625</v>
      </c>
      <c r="AU447" s="105">
        <v>66</v>
      </c>
      <c r="AV447" s="105">
        <v>91</v>
      </c>
      <c r="AW447" s="105">
        <v>77</v>
      </c>
      <c r="AX447" s="100">
        <v>10</v>
      </c>
      <c r="AY447" s="106">
        <v>116</v>
      </c>
      <c r="AZ447" s="106">
        <v>9</v>
      </c>
      <c r="BA447" s="106">
        <v>46</v>
      </c>
      <c r="BB447" s="106">
        <v>59</v>
      </c>
      <c r="BC447" s="106">
        <v>2</v>
      </c>
      <c r="BD447" s="107">
        <v>17</v>
      </c>
      <c r="BE447" s="108">
        <v>9</v>
      </c>
      <c r="BF447" s="82">
        <f t="shared" si="557"/>
        <v>0.11688311688311688</v>
      </c>
      <c r="BG447" s="82">
        <f t="shared" si="558"/>
        <v>0.50549450549450547</v>
      </c>
      <c r="BH447" s="83">
        <f t="shared" si="559"/>
        <v>0.41452991452991456</v>
      </c>
      <c r="BI447" s="83">
        <f t="shared" si="560"/>
        <v>0.56050955414012738</v>
      </c>
      <c r="BJ447" s="83">
        <f t="shared" si="561"/>
        <v>0.63636363636363635</v>
      </c>
      <c r="BK447" s="2">
        <v>70</v>
      </c>
      <c r="BL447" s="2">
        <v>84</v>
      </c>
      <c r="BM447" s="2">
        <v>53</v>
      </c>
      <c r="BN447" s="2">
        <v>43</v>
      </c>
      <c r="BO447" s="2">
        <v>25</v>
      </c>
      <c r="BP447" s="2">
        <v>19</v>
      </c>
      <c r="BQ447" s="109">
        <v>7</v>
      </c>
      <c r="BR447" s="109">
        <v>10</v>
      </c>
      <c r="BS447" s="110">
        <v>10</v>
      </c>
      <c r="BT447" s="109">
        <v>10</v>
      </c>
      <c r="BU447" s="109">
        <v>38</v>
      </c>
      <c r="BV447" s="109">
        <v>68</v>
      </c>
      <c r="BW447" s="109">
        <v>2</v>
      </c>
      <c r="BX447" s="84">
        <f t="shared" si="505"/>
        <v>118</v>
      </c>
      <c r="BY447" s="111">
        <v>3</v>
      </c>
      <c r="BZ447" s="109">
        <v>19</v>
      </c>
      <c r="CA447" s="109">
        <v>2</v>
      </c>
      <c r="CB447" s="2">
        <v>7</v>
      </c>
      <c r="CC447" s="112">
        <f t="shared" si="506"/>
        <v>0.14285714285714285</v>
      </c>
      <c r="CD447" s="112">
        <f t="shared" si="507"/>
        <v>0.45238095238095238</v>
      </c>
      <c r="CE447" s="112">
        <f t="shared" si="508"/>
        <v>0.46859903381642515</v>
      </c>
      <c r="CF447" s="112">
        <f t="shared" si="509"/>
        <v>0.63503649635036497</v>
      </c>
      <c r="CG447" s="112">
        <f t="shared" si="510"/>
        <v>0.92452830188679247</v>
      </c>
      <c r="CH447" s="87">
        <f t="shared" si="511"/>
        <v>4</v>
      </c>
      <c r="CI447" s="31">
        <f t="shared" si="512"/>
        <v>3</v>
      </c>
      <c r="CJ447" s="31">
        <f t="shared" si="513"/>
        <v>0</v>
      </c>
      <c r="CK447" s="31">
        <f t="shared" si="514"/>
        <v>0</v>
      </c>
      <c r="CL447" s="31">
        <f t="shared" si="515"/>
        <v>0</v>
      </c>
      <c r="CM447" s="113">
        <f t="shared" si="516"/>
        <v>0</v>
      </c>
      <c r="CN447" s="31">
        <f t="shared" si="517"/>
        <v>0</v>
      </c>
      <c r="CO447" s="31">
        <f t="shared" si="518"/>
        <v>0</v>
      </c>
      <c r="CP447" s="31">
        <f t="shared" si="519"/>
        <v>0</v>
      </c>
      <c r="CQ447" s="31">
        <f t="shared" si="520"/>
        <v>0</v>
      </c>
      <c r="CU447" s="88">
        <f t="shared" si="504"/>
        <v>0</v>
      </c>
      <c r="DC447" s="88">
        <f t="shared" si="521"/>
        <v>0</v>
      </c>
      <c r="DK447" s="88">
        <f t="shared" si="522"/>
        <v>0</v>
      </c>
      <c r="DP447" s="32">
        <v>7</v>
      </c>
      <c r="DQ447" s="32">
        <v>10</v>
      </c>
      <c r="DR447" s="32">
        <v>10</v>
      </c>
      <c r="DS447" s="88">
        <f t="shared" si="523"/>
        <v>118</v>
      </c>
      <c r="DT447" s="32">
        <v>10</v>
      </c>
      <c r="DU447" s="32">
        <v>38</v>
      </c>
      <c r="DV447" s="32">
        <v>68</v>
      </c>
      <c r="DW447" s="32">
        <v>2</v>
      </c>
      <c r="EA447" s="88">
        <f t="shared" si="524"/>
        <v>0</v>
      </c>
      <c r="EI447" s="88">
        <f t="shared" si="525"/>
        <v>0</v>
      </c>
      <c r="EQ447" s="88">
        <f t="shared" si="526"/>
        <v>0</v>
      </c>
      <c r="EY447" s="88">
        <f t="shared" si="527"/>
        <v>0</v>
      </c>
      <c r="FG447" s="88">
        <f t="shared" si="528"/>
        <v>0</v>
      </c>
      <c r="FO447" s="88">
        <f t="shared" si="529"/>
        <v>0</v>
      </c>
      <c r="FW447" s="110">
        <f t="shared" si="530"/>
        <v>0</v>
      </c>
      <c r="GB447" s="110">
        <f t="shared" si="531"/>
        <v>0</v>
      </c>
      <c r="GC447" s="110">
        <f t="shared" si="532"/>
        <v>0</v>
      </c>
      <c r="GD447" s="110">
        <f t="shared" si="533"/>
        <v>0</v>
      </c>
      <c r="GE447" s="110">
        <f t="shared" si="534"/>
        <v>0</v>
      </c>
      <c r="GF447" s="110">
        <f t="shared" si="535"/>
        <v>0</v>
      </c>
      <c r="GG447" s="110">
        <f t="shared" si="536"/>
        <v>0</v>
      </c>
      <c r="GH447" s="110">
        <f t="shared" si="537"/>
        <v>0</v>
      </c>
      <c r="GI447" s="110">
        <f t="shared" si="538"/>
        <v>0</v>
      </c>
      <c r="GJ447" s="114">
        <f t="shared" si="562"/>
        <v>0.47924528301886793</v>
      </c>
      <c r="GK447" s="90">
        <f t="shared" si="563"/>
        <v>1.7241379310344827E-2</v>
      </c>
      <c r="GL447" s="2" t="s">
        <v>1756</v>
      </c>
      <c r="GM447" s="2" t="s">
        <v>2168</v>
      </c>
      <c r="GN447" s="2" t="s">
        <v>2185</v>
      </c>
      <c r="GO447" s="2" t="s">
        <v>2091</v>
      </c>
      <c r="GP447" s="2" t="s">
        <v>1695</v>
      </c>
      <c r="GQ447" s="2" t="s">
        <v>1556</v>
      </c>
      <c r="GR447" s="115">
        <v>83</v>
      </c>
      <c r="GS447" s="31">
        <f t="shared" si="539"/>
        <v>7</v>
      </c>
      <c r="GT447" s="31">
        <f t="shared" si="540"/>
        <v>10</v>
      </c>
      <c r="GU447" s="31">
        <f t="shared" si="541"/>
        <v>10</v>
      </c>
      <c r="GV447" s="31">
        <f t="shared" si="542"/>
        <v>118</v>
      </c>
      <c r="GW447" s="31">
        <f t="shared" si="543"/>
        <v>70</v>
      </c>
      <c r="GX447" s="31">
        <f t="shared" si="544"/>
        <v>108</v>
      </c>
    </row>
    <row r="448" spans="1:206" ht="15.75" hidden="1" customHeight="1" x14ac:dyDescent="0.25">
      <c r="A448" s="22" t="s">
        <v>1111</v>
      </c>
      <c r="B448" s="2" t="s">
        <v>424</v>
      </c>
      <c r="C448" s="116" t="s">
        <v>431</v>
      </c>
      <c r="D448" s="35" t="s">
        <v>424</v>
      </c>
      <c r="E448" s="117">
        <v>49</v>
      </c>
      <c r="F448" s="117">
        <v>135</v>
      </c>
      <c r="G448" s="117">
        <v>215</v>
      </c>
      <c r="H448" s="117">
        <v>399</v>
      </c>
      <c r="I448" s="95">
        <v>32</v>
      </c>
      <c r="J448" s="118">
        <v>78</v>
      </c>
      <c r="K448" s="118">
        <v>141</v>
      </c>
      <c r="L448" s="118">
        <v>233</v>
      </c>
      <c r="M448" s="118">
        <v>452</v>
      </c>
      <c r="N448" s="119">
        <v>56</v>
      </c>
      <c r="O448" s="119">
        <v>14</v>
      </c>
      <c r="P448" s="120">
        <v>218</v>
      </c>
      <c r="Q448" s="120">
        <v>275</v>
      </c>
      <c r="R448" s="120">
        <v>197</v>
      </c>
      <c r="S448" s="70">
        <f t="shared" si="545"/>
        <v>0.3577981651376147</v>
      </c>
      <c r="T448" s="70">
        <f t="shared" si="546"/>
        <v>0.5127272727272727</v>
      </c>
      <c r="U448" s="70">
        <f t="shared" si="547"/>
        <v>0.57391304347826089</v>
      </c>
      <c r="V448" s="70">
        <f t="shared" si="548"/>
        <v>0.67372881355932202</v>
      </c>
      <c r="W448" s="70">
        <f t="shared" si="549"/>
        <v>0.89847715736040612</v>
      </c>
      <c r="X448" s="121">
        <v>294</v>
      </c>
      <c r="Y448" s="121">
        <v>218</v>
      </c>
      <c r="Z448" s="121">
        <v>275</v>
      </c>
      <c r="AA448" s="121">
        <v>197</v>
      </c>
      <c r="AB448" s="121">
        <v>74</v>
      </c>
      <c r="AC448" s="121">
        <v>63</v>
      </c>
      <c r="AD448" s="17">
        <v>22</v>
      </c>
      <c r="AE448" s="17">
        <v>32</v>
      </c>
      <c r="AF448" s="100">
        <v>30</v>
      </c>
      <c r="AG448" s="101">
        <v>58</v>
      </c>
      <c r="AH448" s="101">
        <v>155</v>
      </c>
      <c r="AI448" s="101">
        <v>207</v>
      </c>
      <c r="AJ448" s="101">
        <v>4</v>
      </c>
      <c r="AK448" s="101">
        <f t="shared" si="550"/>
        <v>424</v>
      </c>
      <c r="AL448" s="101">
        <f t="shared" si="551"/>
        <v>51</v>
      </c>
      <c r="AM448" s="101">
        <v>55</v>
      </c>
      <c r="AN448" s="102">
        <v>6</v>
      </c>
      <c r="AO448" s="103">
        <v>16</v>
      </c>
      <c r="AP448" s="74">
        <f t="shared" si="552"/>
        <v>0.26605504587155965</v>
      </c>
      <c r="AQ448" s="74">
        <f t="shared" si="553"/>
        <v>0.5636363636363636</v>
      </c>
      <c r="AR448" s="104">
        <f t="shared" si="554"/>
        <v>0.5347826086956522</v>
      </c>
      <c r="AS448" s="104">
        <f t="shared" si="555"/>
        <v>0.65889830508474578</v>
      </c>
      <c r="AT448" s="104">
        <f t="shared" si="556"/>
        <v>0.79187817258883253</v>
      </c>
      <c r="AU448" s="105">
        <v>206</v>
      </c>
      <c r="AV448" s="105">
        <v>293</v>
      </c>
      <c r="AW448" s="105">
        <v>228</v>
      </c>
      <c r="AX448" s="100">
        <v>32</v>
      </c>
      <c r="AY448" s="106">
        <v>414</v>
      </c>
      <c r="AZ448" s="106">
        <v>45</v>
      </c>
      <c r="BA448" s="106">
        <v>150</v>
      </c>
      <c r="BB448" s="106">
        <v>211</v>
      </c>
      <c r="BC448" s="106">
        <v>8</v>
      </c>
      <c r="BD448" s="107">
        <v>43</v>
      </c>
      <c r="BE448" s="108">
        <v>7</v>
      </c>
      <c r="BF448" s="82">
        <f t="shared" si="557"/>
        <v>0.19736842105263158</v>
      </c>
      <c r="BG448" s="82">
        <f t="shared" si="558"/>
        <v>0.51194539249146753</v>
      </c>
      <c r="BH448" s="83">
        <f t="shared" si="559"/>
        <v>0.49931224209078406</v>
      </c>
      <c r="BI448" s="83">
        <f t="shared" si="560"/>
        <v>0.63727454909819636</v>
      </c>
      <c r="BJ448" s="83">
        <f t="shared" si="561"/>
        <v>0.81553398058252424</v>
      </c>
      <c r="BK448" s="2">
        <v>204</v>
      </c>
      <c r="BL448" s="2">
        <v>279</v>
      </c>
      <c r="BM448" s="2">
        <v>200</v>
      </c>
      <c r="BN448" s="2">
        <v>152</v>
      </c>
      <c r="BO448" s="2">
        <v>77</v>
      </c>
      <c r="BP448" s="2">
        <v>69</v>
      </c>
      <c r="BQ448" s="109">
        <v>20</v>
      </c>
      <c r="BR448" s="109">
        <v>35</v>
      </c>
      <c r="BS448" s="110">
        <v>37</v>
      </c>
      <c r="BT448" s="109">
        <v>56</v>
      </c>
      <c r="BU448" s="109">
        <v>176</v>
      </c>
      <c r="BV448" s="109">
        <v>227</v>
      </c>
      <c r="BW448" s="109">
        <v>8</v>
      </c>
      <c r="BX448" s="84">
        <f t="shared" si="505"/>
        <v>467</v>
      </c>
      <c r="BY448" s="111">
        <v>12</v>
      </c>
      <c r="BZ448" s="109">
        <v>58</v>
      </c>
      <c r="CA448" s="109">
        <v>8</v>
      </c>
      <c r="CB448" s="2">
        <v>21</v>
      </c>
      <c r="CC448" s="112">
        <f t="shared" si="506"/>
        <v>0.27450980392156865</v>
      </c>
      <c r="CD448" s="112">
        <f t="shared" si="507"/>
        <v>0.63082437275985659</v>
      </c>
      <c r="CE448" s="112">
        <f t="shared" si="508"/>
        <v>0.58711566617862376</v>
      </c>
      <c r="CF448" s="112">
        <f t="shared" si="509"/>
        <v>0.72025052192066807</v>
      </c>
      <c r="CG448" s="112">
        <f t="shared" si="510"/>
        <v>0.84499999999999997</v>
      </c>
      <c r="CH448" s="87">
        <f t="shared" si="511"/>
        <v>31</v>
      </c>
      <c r="CI448" s="31">
        <f t="shared" si="512"/>
        <v>29</v>
      </c>
      <c r="CJ448" s="31">
        <f t="shared" si="513"/>
        <v>0</v>
      </c>
      <c r="CK448" s="31">
        <f t="shared" si="514"/>
        <v>0</v>
      </c>
      <c r="CL448" s="31">
        <f t="shared" si="515"/>
        <v>0</v>
      </c>
      <c r="CM448" s="113">
        <f t="shared" si="516"/>
        <v>0</v>
      </c>
      <c r="CN448" s="31">
        <f t="shared" si="517"/>
        <v>0</v>
      </c>
      <c r="CO448" s="31">
        <f t="shared" si="518"/>
        <v>0</v>
      </c>
      <c r="CP448" s="31">
        <f t="shared" si="519"/>
        <v>0</v>
      </c>
      <c r="CQ448" s="31">
        <f t="shared" si="520"/>
        <v>0</v>
      </c>
      <c r="CU448" s="88">
        <f t="shared" si="504"/>
        <v>0</v>
      </c>
      <c r="DC448" s="88">
        <f t="shared" si="521"/>
        <v>0</v>
      </c>
      <c r="DH448" s="32">
        <v>3</v>
      </c>
      <c r="DI448" s="32">
        <v>12</v>
      </c>
      <c r="DJ448" s="32">
        <v>9</v>
      </c>
      <c r="DK448" s="88">
        <f t="shared" si="522"/>
        <v>130</v>
      </c>
      <c r="DL448" s="32">
        <v>29</v>
      </c>
      <c r="DM448" s="32">
        <v>58</v>
      </c>
      <c r="DN448" s="32">
        <v>42</v>
      </c>
      <c r="DO448" s="32">
        <v>1</v>
      </c>
      <c r="DP448" s="32">
        <v>16</v>
      </c>
      <c r="DQ448" s="32">
        <v>20</v>
      </c>
      <c r="DR448" s="32">
        <v>22</v>
      </c>
      <c r="DS448" s="88">
        <f t="shared" si="523"/>
        <v>290</v>
      </c>
      <c r="DT448" s="32">
        <v>16</v>
      </c>
      <c r="DU448" s="32">
        <v>89</v>
      </c>
      <c r="DV448" s="32">
        <v>178</v>
      </c>
      <c r="DW448" s="32">
        <v>7</v>
      </c>
      <c r="EA448" s="88">
        <f t="shared" si="524"/>
        <v>0</v>
      </c>
      <c r="EI448" s="88">
        <f t="shared" si="525"/>
        <v>0</v>
      </c>
      <c r="EQ448" s="88">
        <f t="shared" si="526"/>
        <v>0</v>
      </c>
      <c r="EV448" s="32">
        <v>1</v>
      </c>
      <c r="EW448" s="32">
        <v>3</v>
      </c>
      <c r="EX448" s="32">
        <v>6</v>
      </c>
      <c r="EY448" s="88">
        <f t="shared" si="527"/>
        <v>47</v>
      </c>
      <c r="EZ448" s="32">
        <v>11</v>
      </c>
      <c r="FA448" s="32">
        <v>29</v>
      </c>
      <c r="FB448" s="32">
        <v>7</v>
      </c>
      <c r="FC448" s="32">
        <v>0</v>
      </c>
      <c r="FG448" s="88">
        <f t="shared" si="528"/>
        <v>0</v>
      </c>
      <c r="FO448" s="88">
        <f t="shared" si="529"/>
        <v>0</v>
      </c>
      <c r="FW448" s="110">
        <f t="shared" si="530"/>
        <v>0</v>
      </c>
      <c r="GB448" s="110">
        <f t="shared" si="531"/>
        <v>1</v>
      </c>
      <c r="GC448" s="110">
        <f t="shared" si="532"/>
        <v>3</v>
      </c>
      <c r="GD448" s="110">
        <f t="shared" si="533"/>
        <v>6</v>
      </c>
      <c r="GE448" s="110">
        <f t="shared" si="534"/>
        <v>47</v>
      </c>
      <c r="GF448" s="110">
        <f t="shared" si="535"/>
        <v>11</v>
      </c>
      <c r="GG448" s="110">
        <f t="shared" si="536"/>
        <v>29</v>
      </c>
      <c r="GH448" s="110">
        <f t="shared" si="537"/>
        <v>7</v>
      </c>
      <c r="GI448" s="110">
        <f t="shared" si="538"/>
        <v>0</v>
      </c>
      <c r="GJ448" s="114">
        <f t="shared" si="562"/>
        <v>-5.9519774011299494E-2</v>
      </c>
      <c r="GK448" s="90">
        <f t="shared" si="563"/>
        <v>0.1280193236714976</v>
      </c>
      <c r="GL448" s="2" t="s">
        <v>1748</v>
      </c>
      <c r="GM448" s="2" t="s">
        <v>1660</v>
      </c>
      <c r="GN448" s="92" t="s">
        <v>1588</v>
      </c>
      <c r="GO448" s="2" t="s">
        <v>1685</v>
      </c>
      <c r="GP448" s="2" t="s">
        <v>2028</v>
      </c>
      <c r="GQ448" s="2" t="s">
        <v>1592</v>
      </c>
      <c r="GR448" s="115">
        <v>274</v>
      </c>
      <c r="GS448" s="31">
        <f t="shared" si="539"/>
        <v>19</v>
      </c>
      <c r="GT448" s="31">
        <f t="shared" si="540"/>
        <v>31</v>
      </c>
      <c r="GU448" s="31">
        <f t="shared" si="541"/>
        <v>32</v>
      </c>
      <c r="GV448" s="31">
        <f t="shared" si="542"/>
        <v>420</v>
      </c>
      <c r="GW448" s="31">
        <f t="shared" si="543"/>
        <v>228</v>
      </c>
      <c r="GX448" s="31">
        <f t="shared" si="544"/>
        <v>375</v>
      </c>
    </row>
    <row r="449" spans="1:206" ht="15.75" hidden="1" customHeight="1" x14ac:dyDescent="0.25">
      <c r="A449" s="22" t="s">
        <v>1111</v>
      </c>
      <c r="B449" s="2" t="s">
        <v>424</v>
      </c>
      <c r="C449" s="116" t="s">
        <v>432</v>
      </c>
      <c r="D449" s="35" t="s">
        <v>424</v>
      </c>
      <c r="E449" s="117">
        <v>8</v>
      </c>
      <c r="F449" s="117">
        <v>36</v>
      </c>
      <c r="G449" s="117">
        <v>45</v>
      </c>
      <c r="H449" s="117">
        <v>89</v>
      </c>
      <c r="I449" s="95">
        <v>6</v>
      </c>
      <c r="J449" s="118">
        <v>13</v>
      </c>
      <c r="K449" s="118">
        <v>32</v>
      </c>
      <c r="L449" s="118">
        <v>62</v>
      </c>
      <c r="M449" s="118">
        <v>107</v>
      </c>
      <c r="N449" s="119">
        <v>18</v>
      </c>
      <c r="O449" s="119">
        <v>1</v>
      </c>
      <c r="P449" s="120">
        <v>78</v>
      </c>
      <c r="Q449" s="120">
        <v>82</v>
      </c>
      <c r="R449" s="120">
        <v>57</v>
      </c>
      <c r="S449" s="70">
        <f t="shared" si="545"/>
        <v>0.16666666666666666</v>
      </c>
      <c r="T449" s="70">
        <f t="shared" si="546"/>
        <v>0.3902439024390244</v>
      </c>
      <c r="U449" s="70">
        <f t="shared" si="547"/>
        <v>0.41013824884792627</v>
      </c>
      <c r="V449" s="70">
        <f t="shared" si="548"/>
        <v>0.5467625899280576</v>
      </c>
      <c r="W449" s="70">
        <f t="shared" si="549"/>
        <v>0.77192982456140347</v>
      </c>
      <c r="X449" s="121">
        <v>83</v>
      </c>
      <c r="Y449" s="121">
        <v>78</v>
      </c>
      <c r="Z449" s="121">
        <v>82</v>
      </c>
      <c r="AA449" s="121">
        <v>57</v>
      </c>
      <c r="AB449" s="121">
        <v>26</v>
      </c>
      <c r="AC449" s="121">
        <v>12</v>
      </c>
      <c r="AD449" s="17">
        <v>1</v>
      </c>
      <c r="AE449" s="17">
        <v>4</v>
      </c>
      <c r="AF449" s="100">
        <v>6</v>
      </c>
      <c r="AG449" s="101">
        <v>6</v>
      </c>
      <c r="AH449" s="101">
        <v>34</v>
      </c>
      <c r="AI449" s="101">
        <v>63</v>
      </c>
      <c r="AJ449" s="101">
        <v>3</v>
      </c>
      <c r="AK449" s="101">
        <f t="shared" si="550"/>
        <v>106</v>
      </c>
      <c r="AL449" s="101">
        <f t="shared" si="551"/>
        <v>17</v>
      </c>
      <c r="AM449" s="101">
        <v>20</v>
      </c>
      <c r="AN449" s="102">
        <v>1</v>
      </c>
      <c r="AO449" s="103">
        <v>2</v>
      </c>
      <c r="AP449" s="74">
        <f t="shared" si="552"/>
        <v>7.6923076923076927E-2</v>
      </c>
      <c r="AQ449" s="74">
        <f t="shared" si="553"/>
        <v>0.41463414634146339</v>
      </c>
      <c r="AR449" s="104">
        <f t="shared" si="554"/>
        <v>0.39631336405529954</v>
      </c>
      <c r="AS449" s="104">
        <f t="shared" si="555"/>
        <v>0.57553956834532372</v>
      </c>
      <c r="AT449" s="104">
        <f t="shared" si="556"/>
        <v>0.80701754385964908</v>
      </c>
      <c r="AU449" s="105">
        <v>61</v>
      </c>
      <c r="AV449" s="105">
        <v>89</v>
      </c>
      <c r="AW449" s="105">
        <v>35</v>
      </c>
      <c r="AX449" s="100">
        <v>6</v>
      </c>
      <c r="AY449" s="106">
        <v>110</v>
      </c>
      <c r="AZ449" s="106">
        <v>13</v>
      </c>
      <c r="BA449" s="106">
        <v>35</v>
      </c>
      <c r="BB449" s="106">
        <v>61</v>
      </c>
      <c r="BC449" s="106">
        <v>1</v>
      </c>
      <c r="BD449" s="107">
        <v>18</v>
      </c>
      <c r="BE449" s="108">
        <v>3</v>
      </c>
      <c r="BF449" s="82">
        <f t="shared" si="557"/>
        <v>0.37142857142857144</v>
      </c>
      <c r="BG449" s="82">
        <f t="shared" si="558"/>
        <v>0.39325842696629215</v>
      </c>
      <c r="BH449" s="83">
        <f t="shared" si="559"/>
        <v>0.49189189189189192</v>
      </c>
      <c r="BI449" s="83">
        <f t="shared" si="560"/>
        <v>0.52</v>
      </c>
      <c r="BJ449" s="83">
        <f t="shared" si="561"/>
        <v>0.70491803278688525</v>
      </c>
      <c r="BK449" s="2">
        <v>52</v>
      </c>
      <c r="BL449" s="2">
        <v>71</v>
      </c>
      <c r="BM449" s="2">
        <v>34</v>
      </c>
      <c r="BN449" s="2">
        <v>21</v>
      </c>
      <c r="BO449" s="2">
        <v>17</v>
      </c>
      <c r="BP449" s="2">
        <v>13</v>
      </c>
      <c r="BQ449" s="109">
        <v>1</v>
      </c>
      <c r="BR449" s="109">
        <v>5</v>
      </c>
      <c r="BS449" s="110">
        <v>4</v>
      </c>
      <c r="BT449" s="109">
        <v>7</v>
      </c>
      <c r="BU449" s="109">
        <v>26</v>
      </c>
      <c r="BV449" s="109">
        <v>61</v>
      </c>
      <c r="BW449" s="109">
        <v>1</v>
      </c>
      <c r="BX449" s="84">
        <f t="shared" si="505"/>
        <v>95</v>
      </c>
      <c r="BY449" s="111">
        <v>0</v>
      </c>
      <c r="BZ449" s="109">
        <v>13</v>
      </c>
      <c r="CA449" s="109">
        <v>1</v>
      </c>
      <c r="CB449" s="2">
        <v>9</v>
      </c>
      <c r="CC449" s="112">
        <f t="shared" si="506"/>
        <v>0.13461538461538461</v>
      </c>
      <c r="CD449" s="112">
        <f t="shared" si="507"/>
        <v>0.36619718309859156</v>
      </c>
      <c r="CE449" s="112">
        <f t="shared" si="508"/>
        <v>0.51592356687898089</v>
      </c>
      <c r="CF449" s="112">
        <f t="shared" si="509"/>
        <v>0.70476190476190481</v>
      </c>
      <c r="CG449" s="112">
        <f t="shared" si="510"/>
        <v>1.411764705882353</v>
      </c>
      <c r="CH449" s="87">
        <f t="shared" si="511"/>
        <v>-14</v>
      </c>
      <c r="CI449" s="31">
        <f t="shared" si="512"/>
        <v>-19</v>
      </c>
      <c r="CJ449" s="31">
        <f t="shared" si="513"/>
        <v>0</v>
      </c>
      <c r="CK449" s="31">
        <f t="shared" si="514"/>
        <v>0</v>
      </c>
      <c r="CL449" s="31">
        <f t="shared" si="515"/>
        <v>0</v>
      </c>
      <c r="CM449" s="113">
        <f t="shared" si="516"/>
        <v>0</v>
      </c>
      <c r="CN449" s="31">
        <f t="shared" si="517"/>
        <v>0</v>
      </c>
      <c r="CO449" s="31">
        <f t="shared" si="518"/>
        <v>0</v>
      </c>
      <c r="CP449" s="31">
        <f t="shared" si="519"/>
        <v>0</v>
      </c>
      <c r="CQ449" s="31">
        <f t="shared" si="520"/>
        <v>0</v>
      </c>
      <c r="CU449" s="88">
        <f t="shared" si="504"/>
        <v>0</v>
      </c>
      <c r="DC449" s="88">
        <f t="shared" si="521"/>
        <v>0</v>
      </c>
      <c r="DH449" s="32">
        <v>1</v>
      </c>
      <c r="DI449" s="32">
        <v>5</v>
      </c>
      <c r="DJ449" s="32">
        <v>4</v>
      </c>
      <c r="DK449" s="88">
        <f t="shared" si="522"/>
        <v>95</v>
      </c>
      <c r="DL449" s="32">
        <v>7</v>
      </c>
      <c r="DM449" s="32">
        <v>26</v>
      </c>
      <c r="DN449" s="32">
        <v>61</v>
      </c>
      <c r="DO449" s="32">
        <v>1</v>
      </c>
      <c r="DS449" s="88">
        <f t="shared" si="523"/>
        <v>0</v>
      </c>
      <c r="EA449" s="88">
        <f t="shared" si="524"/>
        <v>0</v>
      </c>
      <c r="EI449" s="88">
        <f t="shared" si="525"/>
        <v>0</v>
      </c>
      <c r="EQ449" s="88">
        <f t="shared" si="526"/>
        <v>0</v>
      </c>
      <c r="EY449" s="88">
        <f t="shared" si="527"/>
        <v>0</v>
      </c>
      <c r="FG449" s="88">
        <f t="shared" si="528"/>
        <v>0</v>
      </c>
      <c r="FO449" s="88">
        <f t="shared" si="529"/>
        <v>0</v>
      </c>
      <c r="FW449" s="110">
        <f t="shared" si="530"/>
        <v>0</v>
      </c>
      <c r="GB449" s="110">
        <f t="shared" si="531"/>
        <v>0</v>
      </c>
      <c r="GC449" s="110">
        <f t="shared" si="532"/>
        <v>0</v>
      </c>
      <c r="GD449" s="110">
        <f t="shared" si="533"/>
        <v>0</v>
      </c>
      <c r="GE449" s="110">
        <f t="shared" si="534"/>
        <v>0</v>
      </c>
      <c r="GF449" s="110">
        <f t="shared" si="535"/>
        <v>0</v>
      </c>
      <c r="GG449" s="110">
        <f t="shared" si="536"/>
        <v>0</v>
      </c>
      <c r="GH449" s="110">
        <f t="shared" si="537"/>
        <v>0</v>
      </c>
      <c r="GI449" s="110">
        <f t="shared" si="538"/>
        <v>0</v>
      </c>
      <c r="GJ449" s="114">
        <f t="shared" si="562"/>
        <v>0.82887700534759379</v>
      </c>
      <c r="GK449" s="90">
        <f t="shared" si="563"/>
        <v>-0.13636363636363635</v>
      </c>
      <c r="GL449" s="92" t="s">
        <v>1639</v>
      </c>
      <c r="GM449" s="92" t="s">
        <v>1725</v>
      </c>
      <c r="GN449" s="92" t="s">
        <v>1693</v>
      </c>
      <c r="GO449" s="92" t="s">
        <v>1736</v>
      </c>
      <c r="GP449" s="2" t="s">
        <v>1369</v>
      </c>
      <c r="GQ449" s="2" t="s">
        <v>2312</v>
      </c>
      <c r="GR449" s="115">
        <v>64</v>
      </c>
      <c r="GS449" s="31">
        <f t="shared" si="539"/>
        <v>1</v>
      </c>
      <c r="GT449" s="31">
        <f t="shared" si="540"/>
        <v>4</v>
      </c>
      <c r="GU449" s="31">
        <f t="shared" si="541"/>
        <v>5</v>
      </c>
      <c r="GV449" s="31">
        <f t="shared" si="542"/>
        <v>95</v>
      </c>
      <c r="GW449" s="31">
        <f t="shared" si="543"/>
        <v>62</v>
      </c>
      <c r="GX449" s="31">
        <f t="shared" si="544"/>
        <v>88</v>
      </c>
    </row>
    <row r="450" spans="1:206" ht="15.75" hidden="1" customHeight="1" x14ac:dyDescent="0.25">
      <c r="A450" s="22" t="s">
        <v>1111</v>
      </c>
      <c r="B450" s="2" t="s">
        <v>424</v>
      </c>
      <c r="C450" s="116" t="s">
        <v>433</v>
      </c>
      <c r="D450" s="35" t="s">
        <v>424</v>
      </c>
      <c r="E450" s="117">
        <v>58</v>
      </c>
      <c r="F450" s="117">
        <v>201</v>
      </c>
      <c r="G450" s="117">
        <v>397</v>
      </c>
      <c r="H450" s="117">
        <v>656</v>
      </c>
      <c r="I450" s="95">
        <v>40</v>
      </c>
      <c r="J450" s="118">
        <v>41</v>
      </c>
      <c r="K450" s="118">
        <v>211</v>
      </c>
      <c r="L450" s="118">
        <v>378</v>
      </c>
      <c r="M450" s="118">
        <v>630</v>
      </c>
      <c r="N450" s="119">
        <v>105</v>
      </c>
      <c r="O450" s="119">
        <v>38</v>
      </c>
      <c r="P450" s="120">
        <v>428</v>
      </c>
      <c r="Q450" s="120">
        <v>588</v>
      </c>
      <c r="R450" s="120">
        <v>437</v>
      </c>
      <c r="S450" s="70">
        <f t="shared" si="545"/>
        <v>9.5794392523364483E-2</v>
      </c>
      <c r="T450" s="70">
        <f t="shared" si="546"/>
        <v>0.358843537414966</v>
      </c>
      <c r="U450" s="70">
        <f t="shared" si="547"/>
        <v>0.36132140399174123</v>
      </c>
      <c r="V450" s="70">
        <f t="shared" si="548"/>
        <v>0.47219512195121949</v>
      </c>
      <c r="W450" s="70">
        <f t="shared" si="549"/>
        <v>0.62471395881006864</v>
      </c>
      <c r="X450" s="121">
        <v>556</v>
      </c>
      <c r="Y450" s="121">
        <v>428</v>
      </c>
      <c r="Z450" s="121">
        <v>588</v>
      </c>
      <c r="AA450" s="121">
        <v>437</v>
      </c>
      <c r="AB450" s="121">
        <v>187</v>
      </c>
      <c r="AC450" s="121">
        <v>100</v>
      </c>
      <c r="AD450" s="17">
        <v>30</v>
      </c>
      <c r="AE450" s="17">
        <v>39</v>
      </c>
      <c r="AF450" s="100">
        <v>45</v>
      </c>
      <c r="AG450" s="101">
        <v>72</v>
      </c>
      <c r="AH450" s="101">
        <v>206</v>
      </c>
      <c r="AI450" s="101">
        <v>398</v>
      </c>
      <c r="AJ450" s="101">
        <v>17</v>
      </c>
      <c r="AK450" s="101">
        <f t="shared" si="550"/>
        <v>693</v>
      </c>
      <c r="AL450" s="101">
        <f t="shared" si="551"/>
        <v>97</v>
      </c>
      <c r="AM450" s="101">
        <v>114</v>
      </c>
      <c r="AN450" s="102">
        <v>36</v>
      </c>
      <c r="AO450" s="103">
        <v>59</v>
      </c>
      <c r="AP450" s="74">
        <f t="shared" si="552"/>
        <v>0.16822429906542055</v>
      </c>
      <c r="AQ450" s="74">
        <f t="shared" si="553"/>
        <v>0.35034013605442177</v>
      </c>
      <c r="AR450" s="104">
        <f t="shared" si="554"/>
        <v>0.39848589125946315</v>
      </c>
      <c r="AS450" s="104">
        <f t="shared" si="555"/>
        <v>0.49463414634146341</v>
      </c>
      <c r="AT450" s="104">
        <f t="shared" si="556"/>
        <v>0.68878718535469108</v>
      </c>
      <c r="AU450" s="105">
        <v>443</v>
      </c>
      <c r="AV450" s="105">
        <v>569</v>
      </c>
      <c r="AW450" s="105">
        <v>415</v>
      </c>
      <c r="AX450" s="100">
        <v>47</v>
      </c>
      <c r="AY450" s="106">
        <v>686</v>
      </c>
      <c r="AZ450" s="106">
        <v>64</v>
      </c>
      <c r="BA450" s="106">
        <v>219</v>
      </c>
      <c r="BB450" s="106">
        <v>382</v>
      </c>
      <c r="BC450" s="106">
        <v>21</v>
      </c>
      <c r="BD450" s="107">
        <v>89</v>
      </c>
      <c r="BE450" s="108">
        <v>29</v>
      </c>
      <c r="BF450" s="82">
        <f t="shared" si="557"/>
        <v>0.15421686746987953</v>
      </c>
      <c r="BG450" s="82">
        <f t="shared" si="558"/>
        <v>0.38488576449912126</v>
      </c>
      <c r="BH450" s="83">
        <f t="shared" si="559"/>
        <v>0.40364400840925019</v>
      </c>
      <c r="BI450" s="83">
        <f t="shared" si="560"/>
        <v>0.50592885375494068</v>
      </c>
      <c r="BJ450" s="83">
        <f t="shared" si="561"/>
        <v>0.66139954853273142</v>
      </c>
      <c r="BK450" s="2">
        <v>424</v>
      </c>
      <c r="BL450" s="2">
        <v>529</v>
      </c>
      <c r="BM450" s="2">
        <v>437</v>
      </c>
      <c r="BN450" s="2">
        <v>293</v>
      </c>
      <c r="BO450" s="2">
        <v>130</v>
      </c>
      <c r="BP450" s="2">
        <v>149</v>
      </c>
      <c r="BQ450" s="109">
        <v>31</v>
      </c>
      <c r="BR450" s="109">
        <v>53</v>
      </c>
      <c r="BS450" s="110">
        <v>48</v>
      </c>
      <c r="BT450" s="109">
        <v>63</v>
      </c>
      <c r="BU450" s="109">
        <v>306</v>
      </c>
      <c r="BV450" s="109">
        <v>448</v>
      </c>
      <c r="BW450" s="109">
        <v>27</v>
      </c>
      <c r="BX450" s="84">
        <f t="shared" si="505"/>
        <v>844</v>
      </c>
      <c r="BY450" s="111">
        <v>18</v>
      </c>
      <c r="BZ450" s="109">
        <v>81</v>
      </c>
      <c r="CA450" s="109">
        <v>26</v>
      </c>
      <c r="CB450" s="2">
        <v>35</v>
      </c>
      <c r="CC450" s="112">
        <f t="shared" si="506"/>
        <v>0.14858490566037735</v>
      </c>
      <c r="CD450" s="112">
        <f t="shared" si="507"/>
        <v>0.57844990548204156</v>
      </c>
      <c r="CE450" s="112">
        <f t="shared" si="508"/>
        <v>0.52949640287769784</v>
      </c>
      <c r="CF450" s="112">
        <f t="shared" si="509"/>
        <v>0.69668737060041408</v>
      </c>
      <c r="CG450" s="112">
        <f t="shared" si="510"/>
        <v>0.8398169336384439</v>
      </c>
      <c r="CH450" s="87">
        <f t="shared" si="511"/>
        <v>70</v>
      </c>
      <c r="CI450" s="31">
        <f t="shared" si="512"/>
        <v>84</v>
      </c>
      <c r="CJ450" s="31">
        <f t="shared" si="513"/>
        <v>1</v>
      </c>
      <c r="CK450" s="31">
        <f t="shared" si="514"/>
        <v>2</v>
      </c>
      <c r="CL450" s="31">
        <f t="shared" si="515"/>
        <v>5</v>
      </c>
      <c r="CM450" s="113">
        <f t="shared" si="516"/>
        <v>90</v>
      </c>
      <c r="CN450" s="31">
        <f t="shared" si="517"/>
        <v>8</v>
      </c>
      <c r="CO450" s="31">
        <f t="shared" si="518"/>
        <v>12</v>
      </c>
      <c r="CP450" s="31">
        <f t="shared" si="519"/>
        <v>12</v>
      </c>
      <c r="CQ450" s="31">
        <f t="shared" si="520"/>
        <v>58</v>
      </c>
      <c r="CR450" s="32">
        <v>1</v>
      </c>
      <c r="CS450" s="32">
        <v>2</v>
      </c>
      <c r="CT450" s="32">
        <v>5</v>
      </c>
      <c r="CU450" s="88">
        <f t="shared" si="504"/>
        <v>90</v>
      </c>
      <c r="CV450" s="32">
        <v>8</v>
      </c>
      <c r="CW450" s="32">
        <v>12</v>
      </c>
      <c r="CX450" s="32">
        <v>12</v>
      </c>
      <c r="CY450" s="32">
        <v>58</v>
      </c>
      <c r="DC450" s="88">
        <f t="shared" si="521"/>
        <v>0</v>
      </c>
      <c r="DH450" s="32">
        <v>1</v>
      </c>
      <c r="DI450" s="32">
        <v>10</v>
      </c>
      <c r="DJ450" s="32">
        <v>5</v>
      </c>
      <c r="DK450" s="88">
        <f t="shared" si="522"/>
        <v>213</v>
      </c>
      <c r="DL450" s="32">
        <v>17</v>
      </c>
      <c r="DM450" s="32">
        <v>66</v>
      </c>
      <c r="DN450" s="32">
        <v>124</v>
      </c>
      <c r="DO450" s="32">
        <v>6</v>
      </c>
      <c r="DP450" s="32">
        <v>26</v>
      </c>
      <c r="DQ450" s="32">
        <v>32</v>
      </c>
      <c r="DR450" s="32">
        <v>28</v>
      </c>
      <c r="DS450" s="88">
        <f t="shared" si="523"/>
        <v>475</v>
      </c>
      <c r="DT450" s="32">
        <v>14</v>
      </c>
      <c r="DU450" s="32">
        <v>169</v>
      </c>
      <c r="DV450" s="32">
        <v>276</v>
      </c>
      <c r="DW450" s="32">
        <v>16</v>
      </c>
      <c r="DX450" s="32">
        <v>1</v>
      </c>
      <c r="DY450" s="32">
        <v>4</v>
      </c>
      <c r="DZ450" s="32">
        <v>4</v>
      </c>
      <c r="EA450" s="88">
        <f t="shared" si="524"/>
        <v>42</v>
      </c>
      <c r="EB450" s="32">
        <v>15</v>
      </c>
      <c r="EC450" s="32">
        <v>24</v>
      </c>
      <c r="ED450" s="32">
        <v>2</v>
      </c>
      <c r="EE450" s="32">
        <v>1</v>
      </c>
      <c r="EF450" s="32">
        <v>1</v>
      </c>
      <c r="EG450" s="32">
        <v>3</v>
      </c>
      <c r="EH450" s="32">
        <v>3</v>
      </c>
      <c r="EI450" s="88">
        <f t="shared" si="525"/>
        <v>30</v>
      </c>
      <c r="EJ450" s="32">
        <v>8</v>
      </c>
      <c r="EK450" s="32">
        <v>12</v>
      </c>
      <c r="EL450" s="32">
        <v>8</v>
      </c>
      <c r="EM450" s="32">
        <v>2</v>
      </c>
      <c r="EQ450" s="88">
        <f t="shared" si="526"/>
        <v>0</v>
      </c>
      <c r="EV450" s="32">
        <v>1</v>
      </c>
      <c r="EW450" s="32">
        <v>2</v>
      </c>
      <c r="EX450" s="32">
        <v>3</v>
      </c>
      <c r="EY450" s="88">
        <f t="shared" si="527"/>
        <v>32</v>
      </c>
      <c r="EZ450" s="32">
        <v>1</v>
      </c>
      <c r="FA450" s="32">
        <v>23</v>
      </c>
      <c r="FB450" s="32">
        <v>8</v>
      </c>
      <c r="FC450" s="32">
        <v>0</v>
      </c>
      <c r="FG450" s="88">
        <f t="shared" si="528"/>
        <v>0</v>
      </c>
      <c r="FO450" s="88">
        <f t="shared" si="529"/>
        <v>0</v>
      </c>
      <c r="FW450" s="110">
        <f t="shared" si="530"/>
        <v>0</v>
      </c>
      <c r="GB450" s="110">
        <f t="shared" si="531"/>
        <v>1</v>
      </c>
      <c r="GC450" s="110">
        <f t="shared" si="532"/>
        <v>2</v>
      </c>
      <c r="GD450" s="110">
        <f t="shared" si="533"/>
        <v>3</v>
      </c>
      <c r="GE450" s="110">
        <f t="shared" si="534"/>
        <v>32</v>
      </c>
      <c r="GF450" s="110">
        <f t="shared" si="535"/>
        <v>1</v>
      </c>
      <c r="GG450" s="110">
        <f t="shared" si="536"/>
        <v>23</v>
      </c>
      <c r="GH450" s="110">
        <f t="shared" si="537"/>
        <v>8</v>
      </c>
      <c r="GI450" s="110">
        <f t="shared" si="538"/>
        <v>0</v>
      </c>
      <c r="GJ450" s="114">
        <f t="shared" si="562"/>
        <v>0.34432234432234426</v>
      </c>
      <c r="GK450" s="90">
        <f t="shared" si="563"/>
        <v>0.23032069970845481</v>
      </c>
      <c r="GL450" s="2" t="s">
        <v>1946</v>
      </c>
      <c r="GM450" s="92" t="s">
        <v>1367</v>
      </c>
      <c r="GN450" s="92" t="s">
        <v>1684</v>
      </c>
      <c r="GO450" s="92" t="s">
        <v>1776</v>
      </c>
      <c r="GP450" s="92" t="s">
        <v>1895</v>
      </c>
      <c r="GQ450" s="2" t="s">
        <v>1959</v>
      </c>
      <c r="GR450" s="115">
        <v>529</v>
      </c>
      <c r="GS450" s="31">
        <f t="shared" si="539"/>
        <v>28</v>
      </c>
      <c r="GT450" s="31">
        <f t="shared" si="540"/>
        <v>37</v>
      </c>
      <c r="GU450" s="31">
        <f t="shared" si="541"/>
        <v>46</v>
      </c>
      <c r="GV450" s="31">
        <f t="shared" si="542"/>
        <v>730</v>
      </c>
      <c r="GW450" s="31">
        <f t="shared" si="543"/>
        <v>425</v>
      </c>
      <c r="GX450" s="31">
        <f t="shared" si="544"/>
        <v>684</v>
      </c>
    </row>
    <row r="451" spans="1:206" ht="15.75" hidden="1" customHeight="1" x14ac:dyDescent="0.25">
      <c r="A451" s="22" t="s">
        <v>1111</v>
      </c>
      <c r="B451" s="2" t="s">
        <v>424</v>
      </c>
      <c r="C451" s="116" t="s">
        <v>434</v>
      </c>
      <c r="D451" s="35" t="s">
        <v>424</v>
      </c>
      <c r="E451" s="117">
        <v>5</v>
      </c>
      <c r="F451" s="117">
        <v>6</v>
      </c>
      <c r="G451" s="117">
        <v>12</v>
      </c>
      <c r="H451" s="117">
        <v>23</v>
      </c>
      <c r="I451" s="95">
        <v>2</v>
      </c>
      <c r="J451" s="118">
        <v>4</v>
      </c>
      <c r="K451" s="118">
        <v>10</v>
      </c>
      <c r="L451" s="118">
        <v>13</v>
      </c>
      <c r="M451" s="118">
        <v>27</v>
      </c>
      <c r="N451" s="119">
        <v>1</v>
      </c>
      <c r="O451" s="119"/>
      <c r="P451" s="120">
        <v>15</v>
      </c>
      <c r="Q451" s="120">
        <v>15</v>
      </c>
      <c r="R451" s="120">
        <v>18</v>
      </c>
      <c r="S451" s="70">
        <f t="shared" si="545"/>
        <v>0.26666666666666666</v>
      </c>
      <c r="T451" s="70">
        <f t="shared" si="546"/>
        <v>0.66666666666666663</v>
      </c>
      <c r="U451" s="70">
        <f t="shared" si="547"/>
        <v>0.54166666666666663</v>
      </c>
      <c r="V451" s="70">
        <f t="shared" si="548"/>
        <v>0.66666666666666663</v>
      </c>
      <c r="W451" s="70">
        <f t="shared" si="549"/>
        <v>0.66666666666666663</v>
      </c>
      <c r="X451" s="121">
        <v>18</v>
      </c>
      <c r="Y451" s="121">
        <v>15</v>
      </c>
      <c r="Z451" s="121">
        <v>15</v>
      </c>
      <c r="AA451" s="121">
        <v>18</v>
      </c>
      <c r="AB451" s="121">
        <v>6</v>
      </c>
      <c r="AC451" s="121">
        <v>7</v>
      </c>
      <c r="AD451" s="17">
        <v>1</v>
      </c>
      <c r="AE451" s="17">
        <v>2</v>
      </c>
      <c r="AF451" s="100">
        <v>1</v>
      </c>
      <c r="AG451" s="101">
        <v>5</v>
      </c>
      <c r="AH451" s="101">
        <v>4</v>
      </c>
      <c r="AI451" s="101">
        <v>13</v>
      </c>
      <c r="AJ451" s="101">
        <v>0</v>
      </c>
      <c r="AK451" s="101">
        <f t="shared" si="550"/>
        <v>22</v>
      </c>
      <c r="AL451" s="101">
        <f t="shared" si="551"/>
        <v>3</v>
      </c>
      <c r="AM451" s="101">
        <v>3</v>
      </c>
      <c r="AN451" s="101"/>
      <c r="AO451" s="103">
        <v>1</v>
      </c>
      <c r="AP451" s="74">
        <f t="shared" si="552"/>
        <v>0.33333333333333331</v>
      </c>
      <c r="AQ451" s="74">
        <f t="shared" si="553"/>
        <v>0.26666666666666666</v>
      </c>
      <c r="AR451" s="104">
        <f t="shared" si="554"/>
        <v>0.39583333333333331</v>
      </c>
      <c r="AS451" s="104">
        <f t="shared" si="555"/>
        <v>0.42424242424242425</v>
      </c>
      <c r="AT451" s="104">
        <f t="shared" si="556"/>
        <v>0.55555555555555558</v>
      </c>
      <c r="AU451" s="105">
        <v>6</v>
      </c>
      <c r="AV451" s="105">
        <v>9</v>
      </c>
      <c r="AW451" s="105">
        <v>8</v>
      </c>
      <c r="AX451" s="100">
        <v>1</v>
      </c>
      <c r="AY451" s="106">
        <v>10</v>
      </c>
      <c r="AZ451" s="106">
        <v>1</v>
      </c>
      <c r="BA451" s="106">
        <v>4</v>
      </c>
      <c r="BB451" s="106">
        <v>5</v>
      </c>
      <c r="BC451" s="106">
        <v>0</v>
      </c>
      <c r="BD451" s="107">
        <v>2</v>
      </c>
      <c r="BE451" s="122"/>
      <c r="BF451" s="82">
        <f t="shared" si="557"/>
        <v>0.125</v>
      </c>
      <c r="BG451" s="82">
        <f t="shared" si="558"/>
        <v>0.44444444444444442</v>
      </c>
      <c r="BH451" s="83">
        <f t="shared" si="559"/>
        <v>0.34782608695652173</v>
      </c>
      <c r="BI451" s="83">
        <f t="shared" si="560"/>
        <v>0.46666666666666667</v>
      </c>
      <c r="BJ451" s="83">
        <f t="shared" si="561"/>
        <v>0.5</v>
      </c>
      <c r="BK451" s="2">
        <v>19</v>
      </c>
      <c r="BL451" s="2">
        <v>25</v>
      </c>
      <c r="BM451" s="2">
        <v>18</v>
      </c>
      <c r="BN451" s="2">
        <v>12</v>
      </c>
      <c r="BO451" s="2">
        <v>6</v>
      </c>
      <c r="BP451" s="2">
        <v>6</v>
      </c>
      <c r="BQ451" s="109"/>
      <c r="BR451" s="109"/>
      <c r="BS451" s="110">
        <v>0</v>
      </c>
      <c r="BT451" s="109"/>
      <c r="BU451" s="109"/>
      <c r="BV451" s="109"/>
      <c r="BW451" s="109"/>
      <c r="BX451" s="84">
        <f t="shared" si="505"/>
        <v>0</v>
      </c>
      <c r="BY451" s="127"/>
      <c r="BZ451" s="109"/>
      <c r="CA451" s="109"/>
      <c r="CB451" s="2">
        <v>2</v>
      </c>
      <c r="CC451" s="112">
        <f t="shared" si="506"/>
        <v>0</v>
      </c>
      <c r="CD451" s="112">
        <f t="shared" si="507"/>
        <v>0</v>
      </c>
      <c r="CE451" s="112">
        <f t="shared" si="508"/>
        <v>0</v>
      </c>
      <c r="CF451" s="112">
        <f t="shared" si="509"/>
        <v>0</v>
      </c>
      <c r="CG451" s="112">
        <f t="shared" si="510"/>
        <v>0</v>
      </c>
      <c r="CH451" s="87">
        <f t="shared" si="511"/>
        <v>18</v>
      </c>
      <c r="CI451" s="31">
        <f t="shared" si="512"/>
        <v>22</v>
      </c>
      <c r="CJ451" s="31">
        <f t="shared" si="513"/>
        <v>0</v>
      </c>
      <c r="CK451" s="31">
        <f t="shared" si="514"/>
        <v>0</v>
      </c>
      <c r="CL451" s="31">
        <f t="shared" si="515"/>
        <v>0</v>
      </c>
      <c r="CM451" s="113">
        <f t="shared" si="516"/>
        <v>0</v>
      </c>
      <c r="CN451" s="31">
        <f t="shared" si="517"/>
        <v>0</v>
      </c>
      <c r="CO451" s="31">
        <f t="shared" si="518"/>
        <v>0</v>
      </c>
      <c r="CP451" s="31">
        <f t="shared" si="519"/>
        <v>0</v>
      </c>
      <c r="CQ451" s="31">
        <f t="shared" si="520"/>
        <v>0</v>
      </c>
      <c r="CU451" s="88">
        <f t="shared" si="504"/>
        <v>0</v>
      </c>
      <c r="DC451" s="88">
        <f t="shared" si="521"/>
        <v>0</v>
      </c>
      <c r="DK451" s="88">
        <f t="shared" si="522"/>
        <v>0</v>
      </c>
      <c r="DS451" s="88">
        <f t="shared" si="523"/>
        <v>0</v>
      </c>
      <c r="EA451" s="88">
        <f t="shared" si="524"/>
        <v>0</v>
      </c>
      <c r="EI451" s="88">
        <f t="shared" si="525"/>
        <v>0</v>
      </c>
      <c r="EQ451" s="88">
        <f t="shared" si="526"/>
        <v>0</v>
      </c>
      <c r="EY451" s="88">
        <f t="shared" si="527"/>
        <v>0</v>
      </c>
      <c r="FG451" s="88">
        <f t="shared" si="528"/>
        <v>0</v>
      </c>
      <c r="FO451" s="88">
        <f t="shared" si="529"/>
        <v>0</v>
      </c>
      <c r="FW451" s="110">
        <f t="shared" si="530"/>
        <v>0</v>
      </c>
      <c r="GB451" s="110">
        <f t="shared" si="531"/>
        <v>0</v>
      </c>
      <c r="GC451" s="110">
        <f t="shared" si="532"/>
        <v>0</v>
      </c>
      <c r="GD451" s="110">
        <f t="shared" si="533"/>
        <v>0</v>
      </c>
      <c r="GE451" s="110">
        <f t="shared" si="534"/>
        <v>0</v>
      </c>
      <c r="GF451" s="110">
        <f t="shared" si="535"/>
        <v>0</v>
      </c>
      <c r="GG451" s="110">
        <f t="shared" si="536"/>
        <v>0</v>
      </c>
      <c r="GH451" s="110">
        <f t="shared" si="537"/>
        <v>0</v>
      </c>
      <c r="GI451" s="110">
        <f t="shared" si="538"/>
        <v>0</v>
      </c>
      <c r="GJ451" s="114">
        <f t="shared" si="562"/>
        <v>-1</v>
      </c>
      <c r="GK451" s="90">
        <f t="shared" si="563"/>
        <v>-1</v>
      </c>
      <c r="GL451" s="2" t="s">
        <v>2158</v>
      </c>
      <c r="GM451" s="92" t="s">
        <v>1499</v>
      </c>
      <c r="GN451" s="92" t="s">
        <v>1499</v>
      </c>
      <c r="GO451" s="92" t="s">
        <v>1499</v>
      </c>
      <c r="GP451" s="92" t="s">
        <v>1499</v>
      </c>
      <c r="GQ451" s="2" t="s">
        <v>2007</v>
      </c>
      <c r="GR451" s="115">
        <v>25</v>
      </c>
      <c r="GS451" s="31">
        <f t="shared" si="539"/>
        <v>0</v>
      </c>
      <c r="GT451" s="31">
        <f t="shared" si="540"/>
        <v>0</v>
      </c>
      <c r="GU451" s="31">
        <f t="shared" si="541"/>
        <v>0</v>
      </c>
      <c r="GV451" s="31">
        <f t="shared" si="542"/>
        <v>0</v>
      </c>
      <c r="GW451" s="31">
        <f t="shared" si="543"/>
        <v>0</v>
      </c>
      <c r="GX451" s="31">
        <f t="shared" si="544"/>
        <v>0</v>
      </c>
    </row>
    <row r="452" spans="1:206" ht="15.75" hidden="1" customHeight="1" x14ac:dyDescent="0.25">
      <c r="A452" s="22" t="s">
        <v>1114</v>
      </c>
      <c r="B452" s="2" t="s">
        <v>435</v>
      </c>
      <c r="C452" s="116" t="s">
        <v>436</v>
      </c>
      <c r="D452" s="35" t="s">
        <v>435</v>
      </c>
      <c r="E452" s="117">
        <v>3</v>
      </c>
      <c r="F452" s="117">
        <v>26</v>
      </c>
      <c r="G452" s="117">
        <v>36</v>
      </c>
      <c r="H452" s="117">
        <v>65</v>
      </c>
      <c r="I452" s="95">
        <v>6</v>
      </c>
      <c r="J452" s="118">
        <v>13</v>
      </c>
      <c r="K452" s="118">
        <v>42</v>
      </c>
      <c r="L452" s="118">
        <v>29</v>
      </c>
      <c r="M452" s="118">
        <v>84</v>
      </c>
      <c r="N452" s="119">
        <v>5</v>
      </c>
      <c r="O452" s="119">
        <v>8</v>
      </c>
      <c r="P452" s="120">
        <v>88</v>
      </c>
      <c r="Q452" s="120">
        <v>135</v>
      </c>
      <c r="R452" s="120">
        <v>83</v>
      </c>
      <c r="S452" s="70">
        <f t="shared" si="545"/>
        <v>0.14772727272727273</v>
      </c>
      <c r="T452" s="70">
        <f t="shared" si="546"/>
        <v>0.31111111111111112</v>
      </c>
      <c r="U452" s="70">
        <f t="shared" si="547"/>
        <v>0.2581699346405229</v>
      </c>
      <c r="V452" s="70">
        <f t="shared" si="548"/>
        <v>0.30275229357798167</v>
      </c>
      <c r="W452" s="70">
        <f t="shared" si="549"/>
        <v>0.28915662650602408</v>
      </c>
      <c r="X452" s="121">
        <v>133</v>
      </c>
      <c r="Y452" s="121">
        <v>88</v>
      </c>
      <c r="Z452" s="121">
        <v>135</v>
      </c>
      <c r="AA452" s="121">
        <v>83</v>
      </c>
      <c r="AB452" s="121">
        <v>28</v>
      </c>
      <c r="AC452" s="121">
        <v>26</v>
      </c>
      <c r="AD452" s="17">
        <v>6</v>
      </c>
      <c r="AE452" s="17">
        <v>8</v>
      </c>
      <c r="AF452" s="100">
        <v>8</v>
      </c>
      <c r="AG452" s="101">
        <v>12</v>
      </c>
      <c r="AH452" s="101">
        <v>50</v>
      </c>
      <c r="AI452" s="101">
        <v>40</v>
      </c>
      <c r="AJ452" s="101">
        <v>1</v>
      </c>
      <c r="AK452" s="101">
        <f t="shared" si="550"/>
        <v>103</v>
      </c>
      <c r="AL452" s="101">
        <f t="shared" si="551"/>
        <v>7</v>
      </c>
      <c r="AM452" s="101">
        <v>8</v>
      </c>
      <c r="AN452" s="102">
        <v>1</v>
      </c>
      <c r="AO452" s="103">
        <v>7</v>
      </c>
      <c r="AP452" s="74">
        <f t="shared" si="552"/>
        <v>0.13636363636363635</v>
      </c>
      <c r="AQ452" s="74">
        <f t="shared" si="553"/>
        <v>0.37037037037037035</v>
      </c>
      <c r="AR452" s="104">
        <f t="shared" si="554"/>
        <v>0.31045751633986929</v>
      </c>
      <c r="AS452" s="104">
        <f t="shared" si="555"/>
        <v>0.38073394495412843</v>
      </c>
      <c r="AT452" s="104">
        <f t="shared" si="556"/>
        <v>0.39759036144578314</v>
      </c>
      <c r="AU452" s="105">
        <v>91</v>
      </c>
      <c r="AV452" s="105">
        <v>117</v>
      </c>
      <c r="AW452" s="105">
        <v>81</v>
      </c>
      <c r="AX452" s="100">
        <v>11</v>
      </c>
      <c r="AY452" s="106">
        <v>112</v>
      </c>
      <c r="AZ452" s="106">
        <v>4</v>
      </c>
      <c r="BA452" s="106">
        <v>37</v>
      </c>
      <c r="BB452" s="106">
        <v>69</v>
      </c>
      <c r="BC452" s="106">
        <v>2</v>
      </c>
      <c r="BD452" s="107">
        <v>14</v>
      </c>
      <c r="BE452" s="108">
        <v>10</v>
      </c>
      <c r="BF452" s="82">
        <f t="shared" si="557"/>
        <v>4.9382716049382713E-2</v>
      </c>
      <c r="BG452" s="82">
        <f t="shared" si="558"/>
        <v>0.31623931623931623</v>
      </c>
      <c r="BH452" s="83">
        <f t="shared" si="559"/>
        <v>0.33217993079584773</v>
      </c>
      <c r="BI452" s="83">
        <f t="shared" si="560"/>
        <v>0.44230769230769229</v>
      </c>
      <c r="BJ452" s="83">
        <f t="shared" si="561"/>
        <v>0.60439560439560436</v>
      </c>
      <c r="BK452" s="2">
        <v>95</v>
      </c>
      <c r="BL452" s="2">
        <v>142</v>
      </c>
      <c r="BM452" s="2">
        <v>93</v>
      </c>
      <c r="BN452" s="2">
        <v>64</v>
      </c>
      <c r="BO452" s="2">
        <v>24</v>
      </c>
      <c r="BP452" s="2">
        <v>29</v>
      </c>
      <c r="BQ452" s="109">
        <v>7</v>
      </c>
      <c r="BR452" s="109">
        <v>10</v>
      </c>
      <c r="BS452" s="110">
        <v>11</v>
      </c>
      <c r="BT452" s="109">
        <v>25</v>
      </c>
      <c r="BU452" s="109">
        <v>34</v>
      </c>
      <c r="BV452" s="109">
        <v>65</v>
      </c>
      <c r="BW452" s="109">
        <v>2</v>
      </c>
      <c r="BX452" s="84">
        <f t="shared" si="505"/>
        <v>126</v>
      </c>
      <c r="BY452" s="111">
        <v>4</v>
      </c>
      <c r="BZ452" s="109">
        <v>10</v>
      </c>
      <c r="CA452" s="109">
        <v>2</v>
      </c>
      <c r="CB452" s="2">
        <v>9</v>
      </c>
      <c r="CC452" s="112">
        <f t="shared" si="506"/>
        <v>0.26315789473684209</v>
      </c>
      <c r="CD452" s="112">
        <f t="shared" si="507"/>
        <v>0.23943661971830985</v>
      </c>
      <c r="CE452" s="112">
        <f t="shared" si="508"/>
        <v>0.34545454545454546</v>
      </c>
      <c r="CF452" s="112">
        <f t="shared" si="509"/>
        <v>0.37872340425531914</v>
      </c>
      <c r="CG452" s="112">
        <f t="shared" si="510"/>
        <v>0.59139784946236562</v>
      </c>
      <c r="CH452" s="87">
        <f t="shared" si="511"/>
        <v>38</v>
      </c>
      <c r="CI452" s="31">
        <f t="shared" si="512"/>
        <v>43</v>
      </c>
      <c r="CJ452" s="31">
        <f t="shared" si="513"/>
        <v>0</v>
      </c>
      <c r="CK452" s="31">
        <f t="shared" si="514"/>
        <v>0</v>
      </c>
      <c r="CL452" s="31">
        <f t="shared" si="515"/>
        <v>0</v>
      </c>
      <c r="CM452" s="113">
        <f t="shared" si="516"/>
        <v>0</v>
      </c>
      <c r="CN452" s="31">
        <f t="shared" si="517"/>
        <v>0</v>
      </c>
      <c r="CO452" s="31">
        <f t="shared" si="518"/>
        <v>0</v>
      </c>
      <c r="CP452" s="31">
        <f t="shared" si="519"/>
        <v>0</v>
      </c>
      <c r="CQ452" s="31">
        <f t="shared" si="520"/>
        <v>0</v>
      </c>
      <c r="CU452" s="88">
        <f t="shared" si="504"/>
        <v>0</v>
      </c>
      <c r="DC452" s="88">
        <f t="shared" si="521"/>
        <v>0</v>
      </c>
      <c r="DK452" s="88">
        <f t="shared" si="522"/>
        <v>0</v>
      </c>
      <c r="DP452" s="32">
        <v>5</v>
      </c>
      <c r="DQ452" s="32">
        <v>7</v>
      </c>
      <c r="DR452" s="32">
        <v>7</v>
      </c>
      <c r="DS452" s="88">
        <f t="shared" si="523"/>
        <v>89</v>
      </c>
      <c r="DT452" s="32">
        <v>15</v>
      </c>
      <c r="DU452" s="32">
        <v>20</v>
      </c>
      <c r="DV452" s="32">
        <v>52</v>
      </c>
      <c r="DW452" s="32">
        <v>2</v>
      </c>
      <c r="EA452" s="88">
        <f t="shared" si="524"/>
        <v>0</v>
      </c>
      <c r="EF452" s="32">
        <v>1</v>
      </c>
      <c r="EG452" s="32">
        <v>2</v>
      </c>
      <c r="EH452" s="32">
        <v>2</v>
      </c>
      <c r="EI452" s="88">
        <f t="shared" si="525"/>
        <v>26</v>
      </c>
      <c r="EJ452" s="32">
        <v>10</v>
      </c>
      <c r="EK452" s="32">
        <v>7</v>
      </c>
      <c r="EL452" s="32">
        <v>9</v>
      </c>
      <c r="EM452" s="32">
        <v>0</v>
      </c>
      <c r="EQ452" s="88">
        <f t="shared" si="526"/>
        <v>0</v>
      </c>
      <c r="EV452" s="32">
        <v>1</v>
      </c>
      <c r="EW452" s="32">
        <v>1</v>
      </c>
      <c r="EX452" s="32">
        <v>2</v>
      </c>
      <c r="EY452" s="88">
        <f t="shared" si="527"/>
        <v>11</v>
      </c>
      <c r="EZ452" s="32">
        <v>0</v>
      </c>
      <c r="FA452" s="32">
        <v>7</v>
      </c>
      <c r="FB452" s="32">
        <v>4</v>
      </c>
      <c r="FC452" s="32">
        <v>0</v>
      </c>
      <c r="FG452" s="88">
        <f t="shared" si="528"/>
        <v>0</v>
      </c>
      <c r="FO452" s="88">
        <f t="shared" si="529"/>
        <v>0</v>
      </c>
      <c r="FW452" s="110">
        <f t="shared" si="530"/>
        <v>0</v>
      </c>
      <c r="GB452" s="110">
        <f t="shared" si="531"/>
        <v>1</v>
      </c>
      <c r="GC452" s="110">
        <f t="shared" si="532"/>
        <v>1</v>
      </c>
      <c r="GD452" s="110">
        <f t="shared" si="533"/>
        <v>2</v>
      </c>
      <c r="GE452" s="110">
        <f t="shared" si="534"/>
        <v>11</v>
      </c>
      <c r="GF452" s="110">
        <f t="shared" si="535"/>
        <v>0</v>
      </c>
      <c r="GG452" s="110">
        <f t="shared" si="536"/>
        <v>7</v>
      </c>
      <c r="GH452" s="110">
        <f t="shared" si="537"/>
        <v>4</v>
      </c>
      <c r="GI452" s="110">
        <f t="shared" si="538"/>
        <v>0</v>
      </c>
      <c r="GJ452" s="114">
        <f t="shared" si="562"/>
        <v>1.0452508960573479</v>
      </c>
      <c r="GK452" s="90">
        <f t="shared" si="563"/>
        <v>0.125</v>
      </c>
      <c r="GL452" s="2" t="s">
        <v>1589</v>
      </c>
      <c r="GM452" s="2" t="s">
        <v>2246</v>
      </c>
      <c r="GN452" s="2" t="s">
        <v>2247</v>
      </c>
      <c r="GO452" s="92" t="s">
        <v>1488</v>
      </c>
      <c r="GP452" s="92" t="s">
        <v>2057</v>
      </c>
      <c r="GQ452" s="2" t="s">
        <v>2248</v>
      </c>
      <c r="GR452" s="115">
        <v>151</v>
      </c>
      <c r="GS452" s="31">
        <f t="shared" si="539"/>
        <v>5</v>
      </c>
      <c r="GT452" s="31">
        <f t="shared" si="540"/>
        <v>7</v>
      </c>
      <c r="GU452" s="31">
        <f t="shared" si="541"/>
        <v>7</v>
      </c>
      <c r="GV452" s="31">
        <f t="shared" si="542"/>
        <v>89</v>
      </c>
      <c r="GW452" s="31">
        <f t="shared" si="543"/>
        <v>54</v>
      </c>
      <c r="GX452" s="31">
        <f t="shared" si="544"/>
        <v>74</v>
      </c>
    </row>
    <row r="453" spans="1:206" ht="15.75" hidden="1" customHeight="1" x14ac:dyDescent="0.25">
      <c r="A453" s="22" t="s">
        <v>1114</v>
      </c>
      <c r="B453" s="2" t="s">
        <v>435</v>
      </c>
      <c r="C453" s="116" t="s">
        <v>437</v>
      </c>
      <c r="D453" s="35" t="s">
        <v>435</v>
      </c>
      <c r="E453" s="117">
        <v>91</v>
      </c>
      <c r="F453" s="117">
        <v>623</v>
      </c>
      <c r="G453" s="117">
        <v>769</v>
      </c>
      <c r="H453" s="117">
        <v>1483</v>
      </c>
      <c r="I453" s="95">
        <v>111</v>
      </c>
      <c r="J453" s="118">
        <v>120</v>
      </c>
      <c r="K453" s="118">
        <v>805</v>
      </c>
      <c r="L453" s="118">
        <v>977</v>
      </c>
      <c r="M453" s="118">
        <v>1902</v>
      </c>
      <c r="N453" s="119">
        <v>118</v>
      </c>
      <c r="O453" s="119">
        <v>545</v>
      </c>
      <c r="P453" s="120">
        <v>3863</v>
      </c>
      <c r="Q453" s="120">
        <v>4717</v>
      </c>
      <c r="R453" s="120">
        <v>3647</v>
      </c>
      <c r="S453" s="70">
        <f t="shared" si="545"/>
        <v>3.1063939943049443E-2</v>
      </c>
      <c r="T453" s="70">
        <f t="shared" si="546"/>
        <v>0.17065931736273054</v>
      </c>
      <c r="U453" s="70">
        <f t="shared" si="547"/>
        <v>0.14590660014721518</v>
      </c>
      <c r="V453" s="70">
        <f t="shared" si="548"/>
        <v>0.19894787183165949</v>
      </c>
      <c r="W453" s="70">
        <f t="shared" si="549"/>
        <v>0.23553605703317795</v>
      </c>
      <c r="X453" s="121">
        <v>4869</v>
      </c>
      <c r="Y453" s="121">
        <v>3863</v>
      </c>
      <c r="Z453" s="121">
        <v>4717</v>
      </c>
      <c r="AA453" s="121">
        <v>3647</v>
      </c>
      <c r="AB453" s="121">
        <v>1158</v>
      </c>
      <c r="AC453" s="121">
        <v>1170</v>
      </c>
      <c r="AD453" s="17">
        <v>51</v>
      </c>
      <c r="AE453" s="17">
        <v>107</v>
      </c>
      <c r="AF453" s="100">
        <v>121</v>
      </c>
      <c r="AG453" s="101">
        <v>132</v>
      </c>
      <c r="AH453" s="101">
        <v>728</v>
      </c>
      <c r="AI453" s="101">
        <v>1242</v>
      </c>
      <c r="AJ453" s="101">
        <v>21</v>
      </c>
      <c r="AK453" s="101">
        <f t="shared" si="550"/>
        <v>2123</v>
      </c>
      <c r="AL453" s="101">
        <f t="shared" si="551"/>
        <v>195</v>
      </c>
      <c r="AM453" s="101">
        <v>216</v>
      </c>
      <c r="AN453" s="102">
        <v>295</v>
      </c>
      <c r="AO453" s="103">
        <v>743</v>
      </c>
      <c r="AP453" s="74">
        <f t="shared" si="552"/>
        <v>3.4170333937354386E-2</v>
      </c>
      <c r="AQ453" s="74">
        <f t="shared" si="553"/>
        <v>0.15433538265846936</v>
      </c>
      <c r="AR453" s="104">
        <f t="shared" si="554"/>
        <v>0.15596630408113193</v>
      </c>
      <c r="AS453" s="104">
        <f t="shared" si="555"/>
        <v>0.21221903395504543</v>
      </c>
      <c r="AT453" s="104">
        <f t="shared" si="556"/>
        <v>0.2870852755689608</v>
      </c>
      <c r="AU453" s="105">
        <v>3877</v>
      </c>
      <c r="AV453" s="105">
        <v>5126</v>
      </c>
      <c r="AW453" s="105">
        <v>3914</v>
      </c>
      <c r="AX453" s="100">
        <v>125</v>
      </c>
      <c r="AY453" s="106">
        <v>2254</v>
      </c>
      <c r="AZ453" s="106">
        <v>121</v>
      </c>
      <c r="BA453" s="106">
        <v>811</v>
      </c>
      <c r="BB453" s="106">
        <v>1295</v>
      </c>
      <c r="BC453" s="106">
        <v>27</v>
      </c>
      <c r="BD453" s="107">
        <v>192</v>
      </c>
      <c r="BE453" s="108">
        <v>460</v>
      </c>
      <c r="BF453" s="82">
        <f t="shared" si="557"/>
        <v>3.091466530403679E-2</v>
      </c>
      <c r="BG453" s="82">
        <f t="shared" si="558"/>
        <v>0.15821303160358954</v>
      </c>
      <c r="BH453" s="83">
        <f t="shared" si="559"/>
        <v>0.15754432143686614</v>
      </c>
      <c r="BI453" s="83">
        <f t="shared" si="560"/>
        <v>0.21259580139953349</v>
      </c>
      <c r="BJ453" s="83">
        <f t="shared" si="561"/>
        <v>0.28449832344596337</v>
      </c>
      <c r="BK453" s="2">
        <v>4335</v>
      </c>
      <c r="BL453" s="2">
        <v>5583</v>
      </c>
      <c r="BM453" s="2">
        <v>4193</v>
      </c>
      <c r="BN453" s="2">
        <v>2833</v>
      </c>
      <c r="BO453" s="2">
        <v>1242</v>
      </c>
      <c r="BP453" s="2">
        <v>1218</v>
      </c>
      <c r="BQ453" s="109">
        <v>56</v>
      </c>
      <c r="BR453" s="109">
        <v>160</v>
      </c>
      <c r="BS453" s="110">
        <v>159</v>
      </c>
      <c r="BT453" s="109">
        <v>151</v>
      </c>
      <c r="BU453" s="109">
        <v>857</v>
      </c>
      <c r="BV453" s="109">
        <v>1637</v>
      </c>
      <c r="BW453" s="109">
        <v>53</v>
      </c>
      <c r="BX453" s="84">
        <f t="shared" si="505"/>
        <v>2698</v>
      </c>
      <c r="BY453" s="111">
        <v>167</v>
      </c>
      <c r="BZ453" s="109">
        <v>253</v>
      </c>
      <c r="CA453" s="109">
        <v>53</v>
      </c>
      <c r="CB453" s="2">
        <v>773</v>
      </c>
      <c r="CC453" s="112">
        <f t="shared" si="506"/>
        <v>3.4832756632064588E-2</v>
      </c>
      <c r="CD453" s="112">
        <f t="shared" si="507"/>
        <v>0.15350170159412502</v>
      </c>
      <c r="CE453" s="112">
        <f t="shared" si="508"/>
        <v>0.16951314577280135</v>
      </c>
      <c r="CF453" s="112">
        <f t="shared" si="509"/>
        <v>0.22923486088379705</v>
      </c>
      <c r="CG453" s="112">
        <f t="shared" si="510"/>
        <v>0.33007393274505126</v>
      </c>
      <c r="CH453" s="87">
        <f t="shared" si="511"/>
        <v>2809</v>
      </c>
      <c r="CI453" s="31">
        <f t="shared" si="512"/>
        <v>3025</v>
      </c>
      <c r="CJ453" s="31">
        <f t="shared" si="513"/>
        <v>12</v>
      </c>
      <c r="CK453" s="31">
        <f t="shared" si="514"/>
        <v>26</v>
      </c>
      <c r="CL453" s="31">
        <f t="shared" si="515"/>
        <v>49</v>
      </c>
      <c r="CM453" s="113">
        <f t="shared" si="516"/>
        <v>305</v>
      </c>
      <c r="CN453" s="31">
        <f t="shared" si="517"/>
        <v>53</v>
      </c>
      <c r="CO453" s="31">
        <f t="shared" si="518"/>
        <v>128</v>
      </c>
      <c r="CP453" s="31">
        <f t="shared" si="519"/>
        <v>112</v>
      </c>
      <c r="CQ453" s="31">
        <f t="shared" si="520"/>
        <v>12</v>
      </c>
      <c r="CR453" s="32">
        <v>10</v>
      </c>
      <c r="CS453" s="32">
        <v>19</v>
      </c>
      <c r="CT453" s="32">
        <v>39</v>
      </c>
      <c r="CU453" s="88">
        <f t="shared" si="504"/>
        <v>194</v>
      </c>
      <c r="CV453" s="32">
        <v>34</v>
      </c>
      <c r="CW453" s="32">
        <v>77</v>
      </c>
      <c r="CX453" s="32">
        <v>72</v>
      </c>
      <c r="CY453" s="32">
        <v>11</v>
      </c>
      <c r="CZ453" s="32">
        <v>2</v>
      </c>
      <c r="DA453" s="32">
        <v>7</v>
      </c>
      <c r="DB453" s="32">
        <v>10</v>
      </c>
      <c r="DC453" s="88">
        <f t="shared" si="521"/>
        <v>111</v>
      </c>
      <c r="DD453" s="32">
        <v>19</v>
      </c>
      <c r="DE453" s="32">
        <v>51</v>
      </c>
      <c r="DF453" s="32">
        <v>40</v>
      </c>
      <c r="DG453" s="32">
        <v>1</v>
      </c>
      <c r="DH453" s="32">
        <v>3</v>
      </c>
      <c r="DI453" s="32">
        <v>16</v>
      </c>
      <c r="DJ453" s="32">
        <v>19</v>
      </c>
      <c r="DK453" s="88">
        <f t="shared" si="522"/>
        <v>269</v>
      </c>
      <c r="DL453" s="32">
        <v>50</v>
      </c>
      <c r="DM453" s="32">
        <v>116</v>
      </c>
      <c r="DN453" s="32">
        <v>98</v>
      </c>
      <c r="DO453" s="32">
        <v>5</v>
      </c>
      <c r="DP453" s="32">
        <v>36</v>
      </c>
      <c r="DQ453" s="32">
        <v>109</v>
      </c>
      <c r="DR453" s="32">
        <v>81</v>
      </c>
      <c r="DS453" s="88">
        <f t="shared" si="523"/>
        <v>2030</v>
      </c>
      <c r="DT453" s="32">
        <v>33</v>
      </c>
      <c r="DU453" s="32">
        <v>577</v>
      </c>
      <c r="DV453" s="32">
        <v>1376</v>
      </c>
      <c r="DW453" s="32">
        <v>44</v>
      </c>
      <c r="DX453" s="32">
        <v>3</v>
      </c>
      <c r="DY453" s="32">
        <v>5</v>
      </c>
      <c r="DZ453" s="32">
        <v>5</v>
      </c>
      <c r="EA453" s="88">
        <f t="shared" si="524"/>
        <v>66</v>
      </c>
      <c r="EB453" s="32">
        <v>3</v>
      </c>
      <c r="EC453" s="32">
        <v>27</v>
      </c>
      <c r="ED453" s="32">
        <v>34</v>
      </c>
      <c r="EE453" s="32">
        <v>2</v>
      </c>
      <c r="EF453" s="32">
        <v>2</v>
      </c>
      <c r="EG453" s="32">
        <v>4</v>
      </c>
      <c r="EH453" s="32">
        <v>5</v>
      </c>
      <c r="EI453" s="88">
        <f t="shared" si="525"/>
        <v>38</v>
      </c>
      <c r="EJ453" s="32">
        <v>12</v>
      </c>
      <c r="EK453" s="32">
        <v>9</v>
      </c>
      <c r="EL453" s="32">
        <v>17</v>
      </c>
      <c r="EM453" s="32">
        <v>0</v>
      </c>
      <c r="EQ453" s="88">
        <f t="shared" si="526"/>
        <v>0</v>
      </c>
      <c r="EY453" s="88">
        <f t="shared" si="527"/>
        <v>0</v>
      </c>
      <c r="FG453" s="88">
        <f t="shared" si="528"/>
        <v>0</v>
      </c>
      <c r="FO453" s="88">
        <f t="shared" si="529"/>
        <v>0</v>
      </c>
      <c r="FW453" s="110">
        <f t="shared" si="530"/>
        <v>0</v>
      </c>
      <c r="GB453" s="110">
        <f t="shared" si="531"/>
        <v>0</v>
      </c>
      <c r="GC453" s="110">
        <f t="shared" si="532"/>
        <v>0</v>
      </c>
      <c r="GD453" s="110">
        <f t="shared" si="533"/>
        <v>0</v>
      </c>
      <c r="GE453" s="110">
        <f t="shared" si="534"/>
        <v>0</v>
      </c>
      <c r="GF453" s="110">
        <f t="shared" si="535"/>
        <v>0</v>
      </c>
      <c r="GG453" s="110">
        <f t="shared" si="536"/>
        <v>0</v>
      </c>
      <c r="GH453" s="110">
        <f t="shared" si="537"/>
        <v>0</v>
      </c>
      <c r="GI453" s="110">
        <f t="shared" si="538"/>
        <v>0</v>
      </c>
      <c r="GJ453" s="114">
        <f t="shared" si="562"/>
        <v>0.40137326277206281</v>
      </c>
      <c r="GK453" s="90">
        <f t="shared" si="563"/>
        <v>0.19698314108251996</v>
      </c>
      <c r="GL453" s="2" t="s">
        <v>2061</v>
      </c>
      <c r="GM453" s="2" t="s">
        <v>1867</v>
      </c>
      <c r="GN453" s="92" t="s">
        <v>2062</v>
      </c>
      <c r="GO453" s="2" t="s">
        <v>1927</v>
      </c>
      <c r="GP453" s="2" t="s">
        <v>2063</v>
      </c>
      <c r="GQ453" s="2" t="s">
        <v>1525</v>
      </c>
      <c r="GR453" s="115">
        <v>5671</v>
      </c>
      <c r="GS453" s="31">
        <f t="shared" si="539"/>
        <v>42</v>
      </c>
      <c r="GT453" s="31">
        <f t="shared" si="540"/>
        <v>105</v>
      </c>
      <c r="GU453" s="31">
        <f t="shared" si="541"/>
        <v>130</v>
      </c>
      <c r="GV453" s="31">
        <f t="shared" si="542"/>
        <v>2365</v>
      </c>
      <c r="GW453" s="31">
        <f t="shared" si="543"/>
        <v>1559</v>
      </c>
      <c r="GX453" s="31">
        <f t="shared" si="544"/>
        <v>2279</v>
      </c>
    </row>
    <row r="454" spans="1:206" ht="15.75" hidden="1" customHeight="1" x14ac:dyDescent="0.25">
      <c r="A454" s="22" t="s">
        <v>1114</v>
      </c>
      <c r="B454" s="2" t="s">
        <v>435</v>
      </c>
      <c r="C454" s="116" t="s">
        <v>438</v>
      </c>
      <c r="D454" s="35" t="s">
        <v>435</v>
      </c>
      <c r="E454" s="117">
        <v>960</v>
      </c>
      <c r="F454" s="117">
        <v>2143</v>
      </c>
      <c r="G454" s="117">
        <v>2595</v>
      </c>
      <c r="H454" s="117">
        <v>5698</v>
      </c>
      <c r="I454" s="95">
        <v>436</v>
      </c>
      <c r="J454" s="118">
        <v>1047</v>
      </c>
      <c r="K454" s="118">
        <v>2320</v>
      </c>
      <c r="L454" s="118">
        <v>3032</v>
      </c>
      <c r="M454" s="118">
        <v>6399</v>
      </c>
      <c r="N454" s="119">
        <v>676</v>
      </c>
      <c r="O454" s="119">
        <v>180</v>
      </c>
      <c r="P454" s="120">
        <v>4510</v>
      </c>
      <c r="Q454" s="120">
        <v>5588</v>
      </c>
      <c r="R454" s="120">
        <v>4468</v>
      </c>
      <c r="S454" s="70">
        <f t="shared" si="545"/>
        <v>0.23215077605321507</v>
      </c>
      <c r="T454" s="70">
        <f t="shared" si="546"/>
        <v>0.41517537580529706</v>
      </c>
      <c r="U454" s="70">
        <f t="shared" si="547"/>
        <v>0.39290127694631333</v>
      </c>
      <c r="V454" s="70">
        <f t="shared" si="548"/>
        <v>0.46499602227525855</v>
      </c>
      <c r="W454" s="70">
        <f t="shared" si="549"/>
        <v>0.52730528200537152</v>
      </c>
      <c r="X454" s="121">
        <v>5782</v>
      </c>
      <c r="Y454" s="121">
        <v>4510</v>
      </c>
      <c r="Z454" s="121">
        <v>5588</v>
      </c>
      <c r="AA454" s="121">
        <v>4468</v>
      </c>
      <c r="AB454" s="121">
        <v>1497</v>
      </c>
      <c r="AC454" s="121">
        <v>1385</v>
      </c>
      <c r="AD454" s="17">
        <v>114</v>
      </c>
      <c r="AE454" s="17">
        <v>401</v>
      </c>
      <c r="AF454" s="100">
        <v>464</v>
      </c>
      <c r="AG454" s="101">
        <v>902</v>
      </c>
      <c r="AH454" s="101">
        <v>2234</v>
      </c>
      <c r="AI454" s="101">
        <v>3424</v>
      </c>
      <c r="AJ454" s="101">
        <v>128</v>
      </c>
      <c r="AK454" s="101">
        <f t="shared" si="550"/>
        <v>6688</v>
      </c>
      <c r="AL454" s="101">
        <f t="shared" si="551"/>
        <v>796</v>
      </c>
      <c r="AM454" s="101">
        <v>924</v>
      </c>
      <c r="AN454" s="102">
        <v>98</v>
      </c>
      <c r="AO454" s="103">
        <v>507</v>
      </c>
      <c r="AP454" s="74">
        <f t="shared" si="552"/>
        <v>0.2</v>
      </c>
      <c r="AQ454" s="74">
        <f t="shared" si="553"/>
        <v>0.39978525411596277</v>
      </c>
      <c r="AR454" s="104">
        <f t="shared" si="554"/>
        <v>0.39571605107785252</v>
      </c>
      <c r="AS454" s="104">
        <f t="shared" si="555"/>
        <v>0.48349244232299127</v>
      </c>
      <c r="AT454" s="104">
        <f t="shared" si="556"/>
        <v>0.58818263205013432</v>
      </c>
      <c r="AU454" s="105">
        <v>4364</v>
      </c>
      <c r="AV454" s="105">
        <v>5843</v>
      </c>
      <c r="AW454" s="105">
        <v>4361</v>
      </c>
      <c r="AX454" s="100">
        <v>500</v>
      </c>
      <c r="AY454" s="106">
        <v>7033</v>
      </c>
      <c r="AZ454" s="106">
        <v>955</v>
      </c>
      <c r="BA454" s="106">
        <v>2499</v>
      </c>
      <c r="BB454" s="106">
        <v>3397</v>
      </c>
      <c r="BC454" s="106">
        <v>182</v>
      </c>
      <c r="BD454" s="107">
        <v>763</v>
      </c>
      <c r="BE454" s="108">
        <v>236</v>
      </c>
      <c r="BF454" s="82">
        <f t="shared" si="557"/>
        <v>0.21898647099289154</v>
      </c>
      <c r="BG454" s="82">
        <f t="shared" si="558"/>
        <v>0.42769125449255518</v>
      </c>
      <c r="BH454" s="83">
        <f t="shared" si="559"/>
        <v>0.41790225151015925</v>
      </c>
      <c r="BI454" s="83">
        <f t="shared" si="560"/>
        <v>0.50289017341040465</v>
      </c>
      <c r="BJ454" s="83">
        <f t="shared" si="561"/>
        <v>0.60357470210815767</v>
      </c>
      <c r="BK454" s="2">
        <v>4440</v>
      </c>
      <c r="BL454" s="2">
        <v>6122</v>
      </c>
      <c r="BM454" s="2">
        <v>4286</v>
      </c>
      <c r="BN454" s="2">
        <v>2902</v>
      </c>
      <c r="BO454" s="2">
        <v>1366</v>
      </c>
      <c r="BP454" s="2">
        <v>1348</v>
      </c>
      <c r="BQ454" s="109">
        <v>142</v>
      </c>
      <c r="BR454" s="109">
        <v>553</v>
      </c>
      <c r="BS454" s="110">
        <v>677</v>
      </c>
      <c r="BT454" s="109">
        <v>1268</v>
      </c>
      <c r="BU454" s="109">
        <v>2698</v>
      </c>
      <c r="BV454" s="109">
        <v>4089</v>
      </c>
      <c r="BW454" s="109">
        <v>206</v>
      </c>
      <c r="BX454" s="84">
        <f t="shared" si="505"/>
        <v>8261</v>
      </c>
      <c r="BY454" s="111">
        <v>54</v>
      </c>
      <c r="BZ454" s="109">
        <v>945</v>
      </c>
      <c r="CA454" s="109">
        <v>209</v>
      </c>
      <c r="CB454" s="2">
        <v>368</v>
      </c>
      <c r="CC454" s="112">
        <f t="shared" si="506"/>
        <v>0.28558558558558561</v>
      </c>
      <c r="CD454" s="112">
        <f t="shared" si="507"/>
        <v>0.44070565174779486</v>
      </c>
      <c r="CE454" s="112">
        <f t="shared" si="508"/>
        <v>0.47885237068965519</v>
      </c>
      <c r="CF454" s="112">
        <f t="shared" si="509"/>
        <v>0.56129900076863948</v>
      </c>
      <c r="CG454" s="112">
        <f t="shared" si="510"/>
        <v>0.73355109659356044</v>
      </c>
      <c r="CH454" s="87">
        <f t="shared" si="511"/>
        <v>1142</v>
      </c>
      <c r="CI454" s="31">
        <f t="shared" si="512"/>
        <v>1195</v>
      </c>
      <c r="CJ454" s="31">
        <f t="shared" si="513"/>
        <v>88</v>
      </c>
      <c r="CK454" s="31">
        <f t="shared" si="514"/>
        <v>304</v>
      </c>
      <c r="CL454" s="31">
        <f t="shared" si="515"/>
        <v>472</v>
      </c>
      <c r="CM454" s="113">
        <f t="shared" si="516"/>
        <v>3791</v>
      </c>
      <c r="CN454" s="31">
        <f t="shared" si="517"/>
        <v>957</v>
      </c>
      <c r="CO454" s="31">
        <f t="shared" si="518"/>
        <v>1306</v>
      </c>
      <c r="CP454" s="31">
        <f t="shared" si="519"/>
        <v>1494</v>
      </c>
      <c r="CQ454" s="31">
        <f t="shared" si="520"/>
        <v>34</v>
      </c>
      <c r="CR454" s="32">
        <v>72</v>
      </c>
      <c r="CS454" s="32">
        <v>266</v>
      </c>
      <c r="CT454" s="32">
        <v>413</v>
      </c>
      <c r="CU454" s="88">
        <f t="shared" ref="CU454:CU517" si="564">CV454+CW454+CX454+CY454</f>
        <v>3230</v>
      </c>
      <c r="CV454" s="32">
        <v>931</v>
      </c>
      <c r="CW454" s="32">
        <v>1129</v>
      </c>
      <c r="CX454" s="32">
        <v>1152</v>
      </c>
      <c r="CY454" s="32">
        <v>18</v>
      </c>
      <c r="CZ454" s="32">
        <v>16</v>
      </c>
      <c r="DA454" s="32">
        <v>38</v>
      </c>
      <c r="DB454" s="32">
        <v>59</v>
      </c>
      <c r="DC454" s="88">
        <f t="shared" si="521"/>
        <v>561</v>
      </c>
      <c r="DD454" s="32">
        <v>26</v>
      </c>
      <c r="DE454" s="32">
        <v>177</v>
      </c>
      <c r="DF454" s="32">
        <v>342</v>
      </c>
      <c r="DG454" s="32">
        <v>16</v>
      </c>
      <c r="DH454" s="32">
        <v>9</v>
      </c>
      <c r="DI454" s="32">
        <v>88</v>
      </c>
      <c r="DJ454" s="32">
        <v>63</v>
      </c>
      <c r="DK454" s="88">
        <f t="shared" si="522"/>
        <v>1619</v>
      </c>
      <c r="DL454" s="32">
        <v>176</v>
      </c>
      <c r="DM454" s="32">
        <v>623</v>
      </c>
      <c r="DN454" s="32">
        <v>768</v>
      </c>
      <c r="DO454" s="32">
        <v>52</v>
      </c>
      <c r="DP454" s="32">
        <v>28</v>
      </c>
      <c r="DQ454" s="32">
        <v>111</v>
      </c>
      <c r="DR454" s="32">
        <v>74</v>
      </c>
      <c r="DS454" s="88">
        <f t="shared" si="523"/>
        <v>2234</v>
      </c>
      <c r="DT454" s="32">
        <v>8</v>
      </c>
      <c r="DU454" s="32">
        <v>530</v>
      </c>
      <c r="DV454" s="32">
        <v>1623</v>
      </c>
      <c r="DW454" s="32">
        <v>73</v>
      </c>
      <c r="DX454" s="32">
        <v>3</v>
      </c>
      <c r="DY454" s="32">
        <v>1</v>
      </c>
      <c r="DZ454" s="32">
        <v>8</v>
      </c>
      <c r="EA454" s="88">
        <f t="shared" si="524"/>
        <v>107</v>
      </c>
      <c r="EB454" s="32">
        <v>32</v>
      </c>
      <c r="EC454" s="32">
        <v>32</v>
      </c>
      <c r="ED454" s="32">
        <v>41</v>
      </c>
      <c r="EE454" s="32">
        <v>2</v>
      </c>
      <c r="EF454" s="32">
        <v>8</v>
      </c>
      <c r="EG454" s="32">
        <v>24</v>
      </c>
      <c r="EH454" s="32">
        <v>42</v>
      </c>
      <c r="EI454" s="88">
        <f t="shared" si="525"/>
        <v>246</v>
      </c>
      <c r="EJ454" s="32">
        <v>94</v>
      </c>
      <c r="EK454" s="32">
        <v>100</v>
      </c>
      <c r="EL454" s="32">
        <v>50</v>
      </c>
      <c r="EM454" s="32">
        <v>2</v>
      </c>
      <c r="EQ454" s="88">
        <f t="shared" si="526"/>
        <v>0</v>
      </c>
      <c r="EV454" s="32">
        <v>6</v>
      </c>
      <c r="EW454" s="32">
        <v>16</v>
      </c>
      <c r="EX454" s="32">
        <v>18</v>
      </c>
      <c r="EY454" s="88">
        <f t="shared" si="527"/>
        <v>224</v>
      </c>
      <c r="EZ454" s="32">
        <v>1</v>
      </c>
      <c r="FA454" s="32">
        <v>107</v>
      </c>
      <c r="FB454" s="32">
        <v>113</v>
      </c>
      <c r="FC454" s="32">
        <v>3</v>
      </c>
      <c r="FG454" s="88">
        <f t="shared" si="528"/>
        <v>0</v>
      </c>
      <c r="FO454" s="88">
        <f t="shared" si="529"/>
        <v>0</v>
      </c>
      <c r="FW454" s="110">
        <f t="shared" si="530"/>
        <v>0</v>
      </c>
      <c r="GB454" s="110">
        <f t="shared" si="531"/>
        <v>6</v>
      </c>
      <c r="GC454" s="110">
        <f t="shared" si="532"/>
        <v>16</v>
      </c>
      <c r="GD454" s="110">
        <f t="shared" si="533"/>
        <v>18</v>
      </c>
      <c r="GE454" s="110">
        <f t="shared" si="534"/>
        <v>224</v>
      </c>
      <c r="GF454" s="110">
        <f t="shared" si="535"/>
        <v>1</v>
      </c>
      <c r="GG454" s="110">
        <f t="shared" si="536"/>
        <v>107</v>
      </c>
      <c r="GH454" s="110">
        <f t="shared" si="537"/>
        <v>113</v>
      </c>
      <c r="GI454" s="110">
        <f t="shared" si="538"/>
        <v>3</v>
      </c>
      <c r="GJ454" s="114">
        <f t="shared" si="562"/>
        <v>0.39113170610357728</v>
      </c>
      <c r="GK454" s="90">
        <f t="shared" si="563"/>
        <v>0.17460543153703967</v>
      </c>
      <c r="GL454" s="2" t="s">
        <v>1726</v>
      </c>
      <c r="GM454" s="2" t="s">
        <v>1850</v>
      </c>
      <c r="GN454" s="2" t="s">
        <v>1428</v>
      </c>
      <c r="GO454" s="92" t="s">
        <v>1781</v>
      </c>
      <c r="GP454" s="2" t="s">
        <v>1923</v>
      </c>
      <c r="GQ454" s="2" t="s">
        <v>1728</v>
      </c>
      <c r="GR454" s="115">
        <v>6073</v>
      </c>
      <c r="GS454" s="31">
        <f t="shared" si="539"/>
        <v>40</v>
      </c>
      <c r="GT454" s="31">
        <f t="shared" si="540"/>
        <v>145</v>
      </c>
      <c r="GU454" s="31">
        <f t="shared" si="541"/>
        <v>200</v>
      </c>
      <c r="GV454" s="31">
        <f t="shared" si="542"/>
        <v>3960</v>
      </c>
      <c r="GW454" s="31">
        <f t="shared" si="543"/>
        <v>2559</v>
      </c>
      <c r="GX454" s="31">
        <f t="shared" si="544"/>
        <v>3744</v>
      </c>
    </row>
    <row r="455" spans="1:206" ht="15.75" hidden="1" customHeight="1" x14ac:dyDescent="0.25">
      <c r="A455" s="22" t="s">
        <v>1114</v>
      </c>
      <c r="B455" s="2" t="s">
        <v>435</v>
      </c>
      <c r="C455" s="116" t="s">
        <v>439</v>
      </c>
      <c r="D455" s="35" t="s">
        <v>435</v>
      </c>
      <c r="E455" s="117">
        <v>405</v>
      </c>
      <c r="F455" s="117">
        <v>1713</v>
      </c>
      <c r="G455" s="117">
        <v>2350</v>
      </c>
      <c r="H455" s="117">
        <v>4468</v>
      </c>
      <c r="I455" s="95">
        <v>277</v>
      </c>
      <c r="J455" s="118">
        <v>389</v>
      </c>
      <c r="K455" s="118">
        <v>1781</v>
      </c>
      <c r="L455" s="118">
        <v>2784</v>
      </c>
      <c r="M455" s="118">
        <v>4954</v>
      </c>
      <c r="N455" s="119">
        <v>569</v>
      </c>
      <c r="O455" s="119">
        <v>199</v>
      </c>
      <c r="P455" s="120">
        <v>5324</v>
      </c>
      <c r="Q455" s="120">
        <v>6445</v>
      </c>
      <c r="R455" s="120">
        <v>4789</v>
      </c>
      <c r="S455" s="70">
        <f t="shared" si="545"/>
        <v>7.3065364387678439E-2</v>
      </c>
      <c r="T455" s="70">
        <f t="shared" si="546"/>
        <v>0.27633824670287044</v>
      </c>
      <c r="U455" s="70">
        <f t="shared" si="547"/>
        <v>0.26482666988766757</v>
      </c>
      <c r="V455" s="70">
        <f t="shared" si="548"/>
        <v>0.35570589282535159</v>
      </c>
      <c r="W455" s="70">
        <f t="shared" si="549"/>
        <v>0.46251827103779497</v>
      </c>
      <c r="X455" s="121">
        <v>6541</v>
      </c>
      <c r="Y455" s="121">
        <v>5324</v>
      </c>
      <c r="Z455" s="121">
        <v>6445</v>
      </c>
      <c r="AA455" s="121">
        <v>4789</v>
      </c>
      <c r="AB455" s="121">
        <v>1503</v>
      </c>
      <c r="AC455" s="121">
        <v>1511</v>
      </c>
      <c r="AD455" s="17">
        <v>66</v>
      </c>
      <c r="AE455" s="17">
        <v>239</v>
      </c>
      <c r="AF455" s="100">
        <v>303</v>
      </c>
      <c r="AG455" s="101">
        <v>428</v>
      </c>
      <c r="AH455" s="101">
        <v>1787</v>
      </c>
      <c r="AI455" s="101">
        <v>2819</v>
      </c>
      <c r="AJ455" s="101">
        <v>69</v>
      </c>
      <c r="AK455" s="101">
        <f t="shared" si="550"/>
        <v>5103</v>
      </c>
      <c r="AL455" s="101">
        <f t="shared" si="551"/>
        <v>521</v>
      </c>
      <c r="AM455" s="101">
        <v>590</v>
      </c>
      <c r="AN455" s="102">
        <v>163</v>
      </c>
      <c r="AO455" s="103">
        <v>631</v>
      </c>
      <c r="AP455" s="74">
        <f t="shared" si="552"/>
        <v>8.0390683696468818E-2</v>
      </c>
      <c r="AQ455" s="74">
        <f t="shared" si="553"/>
        <v>0.27726920093095425</v>
      </c>
      <c r="AR455" s="104">
        <f t="shared" si="554"/>
        <v>0.27255707211015823</v>
      </c>
      <c r="AS455" s="104">
        <f t="shared" si="555"/>
        <v>0.36362827131920955</v>
      </c>
      <c r="AT455" s="104">
        <f t="shared" si="556"/>
        <v>0.47984965546043018</v>
      </c>
      <c r="AU455" s="105">
        <v>5359</v>
      </c>
      <c r="AV455" s="105">
        <v>7022</v>
      </c>
      <c r="AW455" s="105">
        <v>5187</v>
      </c>
      <c r="AX455" s="100">
        <v>328</v>
      </c>
      <c r="AY455" s="106">
        <v>5636</v>
      </c>
      <c r="AZ455" s="106">
        <v>501</v>
      </c>
      <c r="BA455" s="106">
        <v>2015</v>
      </c>
      <c r="BB455" s="106">
        <v>3026</v>
      </c>
      <c r="BC455" s="106">
        <v>94</v>
      </c>
      <c r="BD455" s="107">
        <v>618</v>
      </c>
      <c r="BE455" s="108">
        <v>299</v>
      </c>
      <c r="BF455" s="82">
        <f t="shared" si="557"/>
        <v>9.6587622903412371E-2</v>
      </c>
      <c r="BG455" s="82">
        <f t="shared" si="558"/>
        <v>0.28695528339504417</v>
      </c>
      <c r="BH455" s="83">
        <f t="shared" si="559"/>
        <v>0.28028233151183973</v>
      </c>
      <c r="BI455" s="83">
        <f t="shared" si="560"/>
        <v>0.35724093368871657</v>
      </c>
      <c r="BJ455" s="83">
        <f t="shared" si="561"/>
        <v>0.44933756297816757</v>
      </c>
      <c r="BK455" s="2">
        <v>5327</v>
      </c>
      <c r="BL455" s="2">
        <v>7059</v>
      </c>
      <c r="BM455" s="2">
        <v>5164</v>
      </c>
      <c r="BN455" s="2">
        <v>3483</v>
      </c>
      <c r="BO455" s="2">
        <v>1644</v>
      </c>
      <c r="BP455" s="2">
        <v>1697</v>
      </c>
      <c r="BQ455" s="109">
        <v>83</v>
      </c>
      <c r="BR455" s="109">
        <v>350</v>
      </c>
      <c r="BS455" s="110">
        <v>325</v>
      </c>
      <c r="BT455" s="109">
        <v>557</v>
      </c>
      <c r="BU455" s="109">
        <v>2023</v>
      </c>
      <c r="BV455" s="109">
        <v>3276</v>
      </c>
      <c r="BW455" s="109">
        <v>115</v>
      </c>
      <c r="BX455" s="84">
        <f t="shared" ref="BX455:BX518" si="565">SUM(BT455:BW455)</f>
        <v>5971</v>
      </c>
      <c r="BY455" s="111">
        <v>166</v>
      </c>
      <c r="BZ455" s="109">
        <v>656</v>
      </c>
      <c r="CA455" s="109">
        <v>115</v>
      </c>
      <c r="CB455" s="2">
        <v>516</v>
      </c>
      <c r="CC455" s="112">
        <f t="shared" ref="CC455:CC518" si="566">BT455/BK455</f>
        <v>0.1045616669795382</v>
      </c>
      <c r="CD455" s="112">
        <f t="shared" ref="CD455:CD518" si="567">BU455/BL455</f>
        <v>0.28658450205411529</v>
      </c>
      <c r="CE455" s="112">
        <f t="shared" ref="CE455:CE518" si="568">((BT455+BU455+BV455)-BZ455)/(BK455+BL455+BM455)</f>
        <v>0.29629629629629628</v>
      </c>
      <c r="CF455" s="112">
        <f t="shared" ref="CF455:CF518" si="569">((BU455+BV455)-BZ455)/(BL455+BM455)</f>
        <v>0.37985764542256401</v>
      </c>
      <c r="CG455" s="112">
        <f t="shared" ref="CG455:CG518" si="570">(BV455-BZ455)/BM455</f>
        <v>0.50735863671572423</v>
      </c>
      <c r="CH455" s="87">
        <f t="shared" ref="CH455:CH518" si="571">BM455-(BV455-BZ455)</f>
        <v>2544</v>
      </c>
      <c r="CI455" s="31">
        <f t="shared" ref="CI455:CI518" si="572">(BM455+BO455)-(BV455+CB455)</f>
        <v>3016</v>
      </c>
      <c r="CJ455" s="31">
        <f t="shared" ref="CJ455:CJ518" si="573">CR455+CZ455</f>
        <v>41</v>
      </c>
      <c r="CK455" s="31">
        <f t="shared" ref="CK455:CK518" si="574">CS455+DA455</f>
        <v>120</v>
      </c>
      <c r="CL455" s="31">
        <f t="shared" ref="CL455:CL518" si="575">CT455+DB455</f>
        <v>177</v>
      </c>
      <c r="CM455" s="113">
        <f t="shared" ref="CM455:CM518" si="576">CU455+DC455</f>
        <v>1594</v>
      </c>
      <c r="CN455" s="31">
        <f t="shared" ref="CN455:CN518" si="577">CV455+DD455</f>
        <v>353</v>
      </c>
      <c r="CO455" s="31">
        <f t="shared" ref="CO455:CO518" si="578">CW455+DE455</f>
        <v>604</v>
      </c>
      <c r="CP455" s="31">
        <f t="shared" ref="CP455:CP518" si="579">CX455+DF455</f>
        <v>619</v>
      </c>
      <c r="CQ455" s="31">
        <f t="shared" ref="CQ455:CQ518" si="580">CY455+DG455</f>
        <v>18</v>
      </c>
      <c r="CR455" s="32">
        <v>36</v>
      </c>
      <c r="CS455" s="32">
        <v>100</v>
      </c>
      <c r="CT455" s="32">
        <v>152</v>
      </c>
      <c r="CU455" s="88">
        <f t="shared" si="564"/>
        <v>1320</v>
      </c>
      <c r="CV455" s="32">
        <v>345</v>
      </c>
      <c r="CW455" s="32">
        <v>497</v>
      </c>
      <c r="CX455" s="32">
        <v>470</v>
      </c>
      <c r="CY455" s="32">
        <v>8</v>
      </c>
      <c r="CZ455" s="32">
        <v>5</v>
      </c>
      <c r="DA455" s="32">
        <v>20</v>
      </c>
      <c r="DB455" s="32">
        <v>25</v>
      </c>
      <c r="DC455" s="88">
        <f t="shared" ref="DC455:DC518" si="581">DD455+DE455+DF455+DG455</f>
        <v>274</v>
      </c>
      <c r="DD455" s="32">
        <v>8</v>
      </c>
      <c r="DE455" s="32">
        <v>107</v>
      </c>
      <c r="DF455" s="32">
        <v>149</v>
      </c>
      <c r="DG455" s="32">
        <v>10</v>
      </c>
      <c r="DH455" s="32">
        <v>5</v>
      </c>
      <c r="DI455" s="32">
        <v>55</v>
      </c>
      <c r="DJ455" s="32">
        <v>32</v>
      </c>
      <c r="DK455" s="88">
        <f t="shared" ref="DK455:DK518" si="582">DL455+DM455+DN455+DO455</f>
        <v>1027</v>
      </c>
      <c r="DL455" s="32">
        <v>63</v>
      </c>
      <c r="DM455" s="32">
        <v>429</v>
      </c>
      <c r="DN455" s="32">
        <v>509</v>
      </c>
      <c r="DO455" s="32">
        <v>26</v>
      </c>
      <c r="DP455" s="32">
        <v>27</v>
      </c>
      <c r="DQ455" s="32">
        <v>128</v>
      </c>
      <c r="DR455" s="32">
        <v>72</v>
      </c>
      <c r="DS455" s="88">
        <f t="shared" ref="DS455:DS518" si="583">DT455+DU455+DV455+DW455</f>
        <v>2650</v>
      </c>
      <c r="DT455" s="32">
        <v>18</v>
      </c>
      <c r="DU455" s="32">
        <v>710</v>
      </c>
      <c r="DV455" s="32">
        <v>1865</v>
      </c>
      <c r="DW455" s="32">
        <v>57</v>
      </c>
      <c r="DX455" s="32">
        <v>3</v>
      </c>
      <c r="DY455" s="32">
        <v>22</v>
      </c>
      <c r="DZ455" s="32">
        <v>14</v>
      </c>
      <c r="EA455" s="88">
        <f t="shared" ref="EA455:EA518" si="584">EB455+EC455+ED455+EE455</f>
        <v>210</v>
      </c>
      <c r="EB455" s="32">
        <v>53</v>
      </c>
      <c r="EC455" s="32">
        <v>154</v>
      </c>
      <c r="ED455" s="32">
        <v>2</v>
      </c>
      <c r="EE455" s="32">
        <v>1</v>
      </c>
      <c r="EF455" s="32">
        <v>5</v>
      </c>
      <c r="EG455" s="32">
        <v>20</v>
      </c>
      <c r="EH455" s="32">
        <v>25</v>
      </c>
      <c r="EI455" s="88">
        <f t="shared" ref="EI455:EI518" si="585">EJ455+EK455+EL455+EM455</f>
        <v>210</v>
      </c>
      <c r="EJ455" s="32">
        <v>64</v>
      </c>
      <c r="EK455" s="32">
        <v>85</v>
      </c>
      <c r="EL455" s="32">
        <v>60</v>
      </c>
      <c r="EM455" s="32">
        <v>1</v>
      </c>
      <c r="EN455" s="32">
        <v>1</v>
      </c>
      <c r="EO455" s="32">
        <v>1</v>
      </c>
      <c r="EP455" s="32">
        <v>3</v>
      </c>
      <c r="EQ455" s="88">
        <f t="shared" ref="EQ455:EQ518" si="586">ER455+ES455+ET455+EU455</f>
        <v>19</v>
      </c>
      <c r="ER455" s="32">
        <v>6</v>
      </c>
      <c r="ES455" s="32">
        <v>12</v>
      </c>
      <c r="ET455" s="32">
        <v>1</v>
      </c>
      <c r="EU455" s="32">
        <v>0</v>
      </c>
      <c r="EV455" s="32">
        <v>1</v>
      </c>
      <c r="EW455" s="32">
        <v>4</v>
      </c>
      <c r="EX455" s="32">
        <v>2</v>
      </c>
      <c r="EY455" s="88">
        <f t="shared" ref="EY455:EY518" si="587">EZ455+FA455+FB455+FC455</f>
        <v>51</v>
      </c>
      <c r="EZ455" s="32">
        <v>0</v>
      </c>
      <c r="FA455" s="32">
        <v>29</v>
      </c>
      <c r="FB455" s="32">
        <v>22</v>
      </c>
      <c r="FC455" s="32">
        <v>0</v>
      </c>
      <c r="FG455" s="88">
        <f t="shared" ref="FG455:FG518" si="588">FH455+FI455+FJ455+FK455</f>
        <v>0</v>
      </c>
      <c r="FO455" s="88">
        <f t="shared" ref="FO455:FO518" si="589">FP455+FQ455+FR455+FS455</f>
        <v>0</v>
      </c>
      <c r="FW455" s="110">
        <f t="shared" ref="FW455:FW518" si="590">FX455+FY455+FZ455+GA455</f>
        <v>0</v>
      </c>
      <c r="GB455" s="110">
        <f t="shared" ref="GB455:GB518" si="591">EV455+FD455+FL455+FT455</f>
        <v>1</v>
      </c>
      <c r="GC455" s="110">
        <f t="shared" ref="GC455:GC518" si="592">EW455+FE455+FM455+FU455</f>
        <v>4</v>
      </c>
      <c r="GD455" s="110">
        <f t="shared" ref="GD455:GD518" si="593">EX455+FF455+FN455+FV455</f>
        <v>2</v>
      </c>
      <c r="GE455" s="110">
        <f t="shared" ref="GE455:GE518" si="594">EY455+FG455+FO455+FW455</f>
        <v>51</v>
      </c>
      <c r="GF455" s="110">
        <f t="shared" ref="GF455:GF518" si="595">EZ455+FH455+FP455+FX455</f>
        <v>0</v>
      </c>
      <c r="GG455" s="110">
        <f t="shared" ref="GG455:GG518" si="596">FA455+FI455+FQ455+FY455</f>
        <v>29</v>
      </c>
      <c r="GH455" s="110">
        <f t="shared" ref="GH455:GH518" si="597">FB455+FJ455+FR455+FZ455</f>
        <v>22</v>
      </c>
      <c r="GI455" s="110">
        <f t="shared" ref="GI455:GI518" si="598">FC455+FK455+FS455+GA455</f>
        <v>0</v>
      </c>
      <c r="GJ455" s="114">
        <f t="shared" si="562"/>
        <v>9.6948312068443898E-2</v>
      </c>
      <c r="GK455" s="90">
        <f t="shared" si="563"/>
        <v>5.9439318665720366E-2</v>
      </c>
      <c r="GL455" s="92" t="s">
        <v>2316</v>
      </c>
      <c r="GM455" s="2" t="s">
        <v>2276</v>
      </c>
      <c r="GN455" s="2" t="s">
        <v>2307</v>
      </c>
      <c r="GO455" s="2" t="s">
        <v>2313</v>
      </c>
      <c r="GP455" s="2" t="s">
        <v>2276</v>
      </c>
      <c r="GQ455" s="2" t="s">
        <v>1664</v>
      </c>
      <c r="GR455" s="115">
        <v>7194</v>
      </c>
      <c r="GS455" s="31">
        <f t="shared" ref="GS455:GS518" si="599">DH455+DP455+DX455</f>
        <v>35</v>
      </c>
      <c r="GT455" s="31">
        <f t="shared" ref="GT455:GT518" si="600">DJ455+DR455+DZ455</f>
        <v>118</v>
      </c>
      <c r="GU455" s="31">
        <f t="shared" ref="GU455:GU518" si="601">DI455+DQ455+DY455</f>
        <v>205</v>
      </c>
      <c r="GV455" s="31">
        <f t="shared" ref="GV455:GV518" si="602">DL455+DM455+DN455+DO455+DT455+DU455+DV455+DW455+EB455+EC455+ED455+EE455</f>
        <v>3887</v>
      </c>
      <c r="GW455" s="31">
        <f t="shared" ref="GW455:GW518" si="603">DN455+DO455+DV455+DW455+ED455+EE455</f>
        <v>2460</v>
      </c>
      <c r="GX455" s="31">
        <f t="shared" ref="GX455:GX518" si="604">GV455-(DL455+DT455+EB455)</f>
        <v>3753</v>
      </c>
    </row>
    <row r="456" spans="1:206" ht="15.75" hidden="1" customHeight="1" x14ac:dyDescent="0.25">
      <c r="A456" s="22" t="s">
        <v>1114</v>
      </c>
      <c r="B456" s="2" t="s">
        <v>435</v>
      </c>
      <c r="C456" s="116" t="s">
        <v>440</v>
      </c>
      <c r="D456" s="35" t="s">
        <v>435</v>
      </c>
      <c r="E456" s="117">
        <v>305</v>
      </c>
      <c r="F456" s="117">
        <v>2108</v>
      </c>
      <c r="G456" s="117">
        <v>3280</v>
      </c>
      <c r="H456" s="117">
        <v>5693</v>
      </c>
      <c r="I456" s="95">
        <v>370</v>
      </c>
      <c r="J456" s="118">
        <v>361</v>
      </c>
      <c r="K456" s="118">
        <v>2225</v>
      </c>
      <c r="L456" s="118">
        <v>4088</v>
      </c>
      <c r="M456" s="118">
        <v>6674</v>
      </c>
      <c r="N456" s="119">
        <v>702</v>
      </c>
      <c r="O456" s="119">
        <v>517</v>
      </c>
      <c r="P456" s="120">
        <v>10078</v>
      </c>
      <c r="Q456" s="120">
        <v>13005</v>
      </c>
      <c r="R456" s="120">
        <v>10275</v>
      </c>
      <c r="S456" s="70">
        <f t="shared" si="545"/>
        <v>3.582059932526295E-2</v>
      </c>
      <c r="T456" s="70">
        <f t="shared" si="546"/>
        <v>0.17108804306036141</v>
      </c>
      <c r="U456" s="70">
        <f t="shared" si="547"/>
        <v>0.17902751963546976</v>
      </c>
      <c r="V456" s="70">
        <f t="shared" si="548"/>
        <v>0.24102233676975945</v>
      </c>
      <c r="W456" s="70">
        <f t="shared" si="549"/>
        <v>0.32953771289537714</v>
      </c>
      <c r="X456" s="121">
        <v>13092</v>
      </c>
      <c r="Y456" s="121">
        <v>10078</v>
      </c>
      <c r="Z456" s="121">
        <v>13005</v>
      </c>
      <c r="AA456" s="121">
        <v>10275</v>
      </c>
      <c r="AB456" s="121">
        <v>3187</v>
      </c>
      <c r="AC456" s="121">
        <v>3154</v>
      </c>
      <c r="AD456" s="17">
        <v>121</v>
      </c>
      <c r="AE456" s="17">
        <v>293</v>
      </c>
      <c r="AF456" s="100">
        <v>406</v>
      </c>
      <c r="AG456" s="101">
        <v>317</v>
      </c>
      <c r="AH456" s="101">
        <v>2394</v>
      </c>
      <c r="AI456" s="101">
        <v>4609</v>
      </c>
      <c r="AJ456" s="101">
        <v>128</v>
      </c>
      <c r="AK456" s="101">
        <f t="shared" si="550"/>
        <v>7448</v>
      </c>
      <c r="AL456" s="101">
        <f t="shared" si="551"/>
        <v>826</v>
      </c>
      <c r="AM456" s="101">
        <v>954</v>
      </c>
      <c r="AN456" s="102">
        <v>326</v>
      </c>
      <c r="AO456" s="103">
        <v>1508</v>
      </c>
      <c r="AP456" s="74">
        <f t="shared" si="552"/>
        <v>3.145465370113118E-2</v>
      </c>
      <c r="AQ456" s="74">
        <f t="shared" si="553"/>
        <v>0.18408304498269895</v>
      </c>
      <c r="AR456" s="104">
        <f t="shared" si="554"/>
        <v>0.19467593980454465</v>
      </c>
      <c r="AS456" s="104">
        <f t="shared" si="555"/>
        <v>0.26533505154639175</v>
      </c>
      <c r="AT456" s="104">
        <f t="shared" si="556"/>
        <v>0.36817518248175185</v>
      </c>
      <c r="AU456" s="105">
        <v>9995</v>
      </c>
      <c r="AV456" s="105">
        <v>13167</v>
      </c>
      <c r="AW456" s="105">
        <v>9884</v>
      </c>
      <c r="AX456" s="100">
        <v>432</v>
      </c>
      <c r="AY456" s="106">
        <v>7891</v>
      </c>
      <c r="AZ456" s="106">
        <v>388</v>
      </c>
      <c r="BA456" s="106">
        <v>2582</v>
      </c>
      <c r="BB456" s="106">
        <v>4768</v>
      </c>
      <c r="BC456" s="106">
        <v>153</v>
      </c>
      <c r="BD456" s="107">
        <v>961</v>
      </c>
      <c r="BE456" s="108">
        <v>823</v>
      </c>
      <c r="BF456" s="82">
        <f t="shared" si="557"/>
        <v>3.9255362201537837E-2</v>
      </c>
      <c r="BG456" s="82">
        <f t="shared" si="558"/>
        <v>0.19609630135945924</v>
      </c>
      <c r="BH456" s="83">
        <f t="shared" si="559"/>
        <v>0.20507777038068148</v>
      </c>
      <c r="BI456" s="83">
        <f t="shared" si="560"/>
        <v>0.27583973750107937</v>
      </c>
      <c r="BJ456" s="83">
        <f t="shared" si="561"/>
        <v>0.38089044522261128</v>
      </c>
      <c r="BK456" s="2">
        <v>10312</v>
      </c>
      <c r="BL456" s="2">
        <v>13620</v>
      </c>
      <c r="BM456" s="2">
        <v>9832</v>
      </c>
      <c r="BN456" s="2">
        <v>6592</v>
      </c>
      <c r="BO456" s="2">
        <v>3072</v>
      </c>
      <c r="BP456" s="2">
        <v>3248</v>
      </c>
      <c r="BQ456" s="109">
        <v>135</v>
      </c>
      <c r="BR456" s="109">
        <v>460</v>
      </c>
      <c r="BS456" s="110">
        <v>443</v>
      </c>
      <c r="BT456" s="109">
        <v>492</v>
      </c>
      <c r="BU456" s="109">
        <v>2633</v>
      </c>
      <c r="BV456" s="109">
        <v>5455</v>
      </c>
      <c r="BW456" s="109">
        <v>205</v>
      </c>
      <c r="BX456" s="84">
        <f t="shared" si="565"/>
        <v>8785</v>
      </c>
      <c r="BY456" s="111">
        <v>205</v>
      </c>
      <c r="BZ456" s="109">
        <v>1044</v>
      </c>
      <c r="CA456" s="109">
        <v>200</v>
      </c>
      <c r="CB456" s="2">
        <v>1219</v>
      </c>
      <c r="CC456" s="112">
        <f t="shared" si="566"/>
        <v>4.7711404189294024E-2</v>
      </c>
      <c r="CD456" s="112">
        <f t="shared" si="567"/>
        <v>0.19331864904552129</v>
      </c>
      <c r="CE456" s="112">
        <f t="shared" si="568"/>
        <v>0.22319630375547922</v>
      </c>
      <c r="CF456" s="112">
        <f t="shared" si="569"/>
        <v>0.30035817840695889</v>
      </c>
      <c r="CG456" s="112">
        <f t="shared" si="570"/>
        <v>0.44863710333604556</v>
      </c>
      <c r="CH456" s="87">
        <f t="shared" si="571"/>
        <v>5421</v>
      </c>
      <c r="CI456" s="31">
        <f t="shared" si="572"/>
        <v>6230</v>
      </c>
      <c r="CJ456" s="31">
        <f t="shared" si="573"/>
        <v>50</v>
      </c>
      <c r="CK456" s="31">
        <f t="shared" si="574"/>
        <v>131</v>
      </c>
      <c r="CL456" s="31">
        <f t="shared" si="575"/>
        <v>206</v>
      </c>
      <c r="CM456" s="113">
        <f t="shared" si="576"/>
        <v>1726</v>
      </c>
      <c r="CN456" s="31">
        <f t="shared" si="577"/>
        <v>294</v>
      </c>
      <c r="CO456" s="31">
        <f t="shared" si="578"/>
        <v>661</v>
      </c>
      <c r="CP456" s="31">
        <f t="shared" si="579"/>
        <v>748</v>
      </c>
      <c r="CQ456" s="31">
        <f t="shared" si="580"/>
        <v>23</v>
      </c>
      <c r="CR456" s="32">
        <v>42</v>
      </c>
      <c r="CS456" s="32">
        <v>112</v>
      </c>
      <c r="CT456" s="32">
        <v>158</v>
      </c>
      <c r="CU456" s="88">
        <f t="shared" si="564"/>
        <v>1462</v>
      </c>
      <c r="CV456" s="32">
        <v>285</v>
      </c>
      <c r="CW456" s="32">
        <v>567</v>
      </c>
      <c r="CX456" s="32">
        <v>592</v>
      </c>
      <c r="CY456" s="32">
        <v>18</v>
      </c>
      <c r="CZ456" s="32">
        <v>8</v>
      </c>
      <c r="DA456" s="32">
        <v>19</v>
      </c>
      <c r="DB456" s="32">
        <v>48</v>
      </c>
      <c r="DC456" s="88">
        <f t="shared" si="581"/>
        <v>264</v>
      </c>
      <c r="DD456" s="32">
        <v>9</v>
      </c>
      <c r="DE456" s="32">
        <v>94</v>
      </c>
      <c r="DF456" s="32">
        <v>156</v>
      </c>
      <c r="DG456" s="32">
        <v>5</v>
      </c>
      <c r="DH456" s="32">
        <v>6</v>
      </c>
      <c r="DI456" s="32">
        <v>49</v>
      </c>
      <c r="DJ456" s="32">
        <v>26</v>
      </c>
      <c r="DK456" s="88">
        <f t="shared" si="582"/>
        <v>935</v>
      </c>
      <c r="DL456" s="32">
        <v>83</v>
      </c>
      <c r="DM456" s="32">
        <v>387</v>
      </c>
      <c r="DN456" s="32">
        <v>459</v>
      </c>
      <c r="DO456" s="32">
        <v>6</v>
      </c>
      <c r="DP456" s="32">
        <v>57</v>
      </c>
      <c r="DQ456" s="32">
        <v>236</v>
      </c>
      <c r="DR456" s="32">
        <v>145</v>
      </c>
      <c r="DS456" s="88">
        <f t="shared" si="583"/>
        <v>5361</v>
      </c>
      <c r="DT456" s="32">
        <v>30</v>
      </c>
      <c r="DU456" s="32">
        <v>1268</v>
      </c>
      <c r="DV456" s="32">
        <v>3896</v>
      </c>
      <c r="DW456" s="32">
        <v>167</v>
      </c>
      <c r="DX456" s="32">
        <v>5</v>
      </c>
      <c r="DY456" s="32">
        <v>9</v>
      </c>
      <c r="DZ456" s="32">
        <v>9</v>
      </c>
      <c r="EA456" s="88">
        <f t="shared" si="584"/>
        <v>180</v>
      </c>
      <c r="EB456" s="32">
        <v>22</v>
      </c>
      <c r="EC456" s="32">
        <v>71</v>
      </c>
      <c r="ED456" s="32">
        <v>87</v>
      </c>
      <c r="EF456" s="32">
        <v>3</v>
      </c>
      <c r="EG456" s="32">
        <v>9</v>
      </c>
      <c r="EH456" s="32">
        <v>12</v>
      </c>
      <c r="EI456" s="88">
        <f t="shared" si="585"/>
        <v>125</v>
      </c>
      <c r="EJ456" s="32">
        <v>36</v>
      </c>
      <c r="EK456" s="32">
        <v>44</v>
      </c>
      <c r="EL456" s="32">
        <v>42</v>
      </c>
      <c r="EM456" s="32">
        <v>3</v>
      </c>
      <c r="EN456" s="32">
        <v>1</v>
      </c>
      <c r="EO456" s="32">
        <v>4</v>
      </c>
      <c r="EP456" s="32">
        <v>4</v>
      </c>
      <c r="EQ456" s="88">
        <f t="shared" si="586"/>
        <v>73</v>
      </c>
      <c r="ER456" s="32">
        <v>13</v>
      </c>
      <c r="ES456" s="32">
        <v>22</v>
      </c>
      <c r="ET456" s="32">
        <v>37</v>
      </c>
      <c r="EU456" s="32">
        <v>1</v>
      </c>
      <c r="EV456" s="32">
        <v>12</v>
      </c>
      <c r="EW456" s="32">
        <v>19</v>
      </c>
      <c r="EX456" s="32">
        <v>40</v>
      </c>
      <c r="EY456" s="88">
        <f t="shared" si="587"/>
        <v>346</v>
      </c>
      <c r="EZ456" s="32">
        <v>13</v>
      </c>
      <c r="FA456" s="32">
        <v>155</v>
      </c>
      <c r="FB456" s="32">
        <v>174</v>
      </c>
      <c r="FC456" s="32">
        <v>4</v>
      </c>
      <c r="FD456" s="32">
        <v>1</v>
      </c>
      <c r="FE456" s="32">
        <v>3</v>
      </c>
      <c r="FF456" s="32">
        <v>1</v>
      </c>
      <c r="FG456" s="88">
        <f t="shared" si="588"/>
        <v>39</v>
      </c>
      <c r="FH456" s="32">
        <v>1</v>
      </c>
      <c r="FI456" s="32">
        <v>25</v>
      </c>
      <c r="FJ456" s="32">
        <v>12</v>
      </c>
      <c r="FK456" s="32">
        <v>1</v>
      </c>
      <c r="FO456" s="88">
        <f t="shared" si="589"/>
        <v>0</v>
      </c>
      <c r="FW456" s="110">
        <f t="shared" si="590"/>
        <v>0</v>
      </c>
      <c r="GB456" s="110">
        <f t="shared" si="591"/>
        <v>13</v>
      </c>
      <c r="GC456" s="110">
        <f t="shared" si="592"/>
        <v>22</v>
      </c>
      <c r="GD456" s="110">
        <f t="shared" si="593"/>
        <v>41</v>
      </c>
      <c r="GE456" s="110">
        <f t="shared" si="594"/>
        <v>385</v>
      </c>
      <c r="GF456" s="110">
        <f t="shared" si="595"/>
        <v>14</v>
      </c>
      <c r="GG456" s="110">
        <f t="shared" si="596"/>
        <v>180</v>
      </c>
      <c r="GH456" s="110">
        <f t="shared" si="597"/>
        <v>186</v>
      </c>
      <c r="GI456" s="110">
        <f t="shared" si="598"/>
        <v>5</v>
      </c>
      <c r="GJ456" s="114">
        <f t="shared" si="562"/>
        <v>0.36141353714644653</v>
      </c>
      <c r="GK456" s="90">
        <f t="shared" si="563"/>
        <v>0.11329362564947408</v>
      </c>
      <c r="GL456" s="92" t="s">
        <v>2098</v>
      </c>
      <c r="GM456" s="2" t="s">
        <v>2264</v>
      </c>
      <c r="GN456" s="92" t="s">
        <v>2265</v>
      </c>
      <c r="GO456" s="92" t="s">
        <v>2064</v>
      </c>
      <c r="GP456" s="2" t="s">
        <v>2266</v>
      </c>
      <c r="GQ456" s="2" t="s">
        <v>1851</v>
      </c>
      <c r="GR456" s="115">
        <v>13715</v>
      </c>
      <c r="GS456" s="31">
        <f t="shared" si="599"/>
        <v>68</v>
      </c>
      <c r="GT456" s="31">
        <f t="shared" si="600"/>
        <v>180</v>
      </c>
      <c r="GU456" s="31">
        <f t="shared" si="601"/>
        <v>294</v>
      </c>
      <c r="GV456" s="31">
        <f t="shared" si="602"/>
        <v>6476</v>
      </c>
      <c r="GW456" s="31">
        <f t="shared" si="603"/>
        <v>4615</v>
      </c>
      <c r="GX456" s="31">
        <f t="shared" si="604"/>
        <v>6341</v>
      </c>
    </row>
    <row r="457" spans="1:206" ht="15.75" hidden="1" customHeight="1" x14ac:dyDescent="0.25">
      <c r="A457" s="22" t="s">
        <v>1114</v>
      </c>
      <c r="B457" s="2" t="s">
        <v>435</v>
      </c>
      <c r="C457" s="116" t="s">
        <v>441</v>
      </c>
      <c r="D457" s="35" t="s">
        <v>435</v>
      </c>
      <c r="E457" s="117">
        <v>457</v>
      </c>
      <c r="F457" s="117">
        <v>2222</v>
      </c>
      <c r="G457" s="117">
        <v>3238</v>
      </c>
      <c r="H457" s="117">
        <v>5917</v>
      </c>
      <c r="I457" s="95">
        <v>382</v>
      </c>
      <c r="J457" s="118">
        <v>463</v>
      </c>
      <c r="K457" s="118">
        <v>2306</v>
      </c>
      <c r="L457" s="118">
        <v>3834</v>
      </c>
      <c r="M457" s="118">
        <v>6603</v>
      </c>
      <c r="N457" s="119">
        <v>742</v>
      </c>
      <c r="O457" s="119">
        <v>307</v>
      </c>
      <c r="P457" s="120">
        <v>6760</v>
      </c>
      <c r="Q457" s="120">
        <v>8411</v>
      </c>
      <c r="R457" s="120">
        <v>6520</v>
      </c>
      <c r="S457" s="70">
        <f t="shared" si="545"/>
        <v>6.849112426035503E-2</v>
      </c>
      <c r="T457" s="70">
        <f t="shared" si="546"/>
        <v>0.27416478421115209</v>
      </c>
      <c r="U457" s="70">
        <f t="shared" si="547"/>
        <v>0.27020423217002443</v>
      </c>
      <c r="V457" s="70">
        <f t="shared" si="548"/>
        <v>0.36152970330185519</v>
      </c>
      <c r="W457" s="70">
        <f t="shared" si="549"/>
        <v>0.47423312883435581</v>
      </c>
      <c r="X457" s="121">
        <v>8563</v>
      </c>
      <c r="Y457" s="121">
        <v>6760</v>
      </c>
      <c r="Z457" s="121">
        <v>8411</v>
      </c>
      <c r="AA457" s="121">
        <v>6520</v>
      </c>
      <c r="AB457" s="121">
        <v>2180</v>
      </c>
      <c r="AC457" s="121">
        <v>1979</v>
      </c>
      <c r="AD457" s="17">
        <v>112</v>
      </c>
      <c r="AE457" s="17">
        <v>325</v>
      </c>
      <c r="AF457" s="100">
        <v>418</v>
      </c>
      <c r="AG457" s="101">
        <v>484</v>
      </c>
      <c r="AH457" s="101">
        <v>2324</v>
      </c>
      <c r="AI457" s="101">
        <v>4059</v>
      </c>
      <c r="AJ457" s="101">
        <v>127</v>
      </c>
      <c r="AK457" s="101">
        <f t="shared" si="550"/>
        <v>6994</v>
      </c>
      <c r="AL457" s="101">
        <f t="shared" si="551"/>
        <v>878</v>
      </c>
      <c r="AM457" s="101">
        <v>1005</v>
      </c>
      <c r="AN457" s="102">
        <v>169</v>
      </c>
      <c r="AO457" s="103">
        <v>775</v>
      </c>
      <c r="AP457" s="74">
        <f t="shared" si="552"/>
        <v>7.1597633136094671E-2</v>
      </c>
      <c r="AQ457" s="74">
        <f t="shared" si="553"/>
        <v>0.27630483890143859</v>
      </c>
      <c r="AR457" s="104">
        <f t="shared" si="554"/>
        <v>0.27610529712784104</v>
      </c>
      <c r="AS457" s="104">
        <f t="shared" si="555"/>
        <v>0.36869600160739402</v>
      </c>
      <c r="AT457" s="104">
        <f t="shared" si="556"/>
        <v>0.4878834355828221</v>
      </c>
      <c r="AU457" s="105">
        <v>6550</v>
      </c>
      <c r="AV457" s="105">
        <v>8700</v>
      </c>
      <c r="AW457" s="105">
        <v>6509</v>
      </c>
      <c r="AX457" s="100">
        <v>437</v>
      </c>
      <c r="AY457" s="106">
        <v>6770</v>
      </c>
      <c r="AZ457" s="106">
        <v>436</v>
      </c>
      <c r="BA457" s="106">
        <v>2274</v>
      </c>
      <c r="BB457" s="106">
        <v>3898</v>
      </c>
      <c r="BC457" s="106">
        <v>162</v>
      </c>
      <c r="BD457" s="107">
        <v>863</v>
      </c>
      <c r="BE457" s="108">
        <v>354</v>
      </c>
      <c r="BF457" s="82">
        <f t="shared" si="557"/>
        <v>6.6984175756644643E-2</v>
      </c>
      <c r="BG457" s="82">
        <f t="shared" si="558"/>
        <v>0.26137931034482759</v>
      </c>
      <c r="BH457" s="83">
        <f t="shared" si="559"/>
        <v>0.26402867778850131</v>
      </c>
      <c r="BI457" s="83">
        <f t="shared" si="560"/>
        <v>0.34813114754098362</v>
      </c>
      <c r="BJ457" s="83">
        <f t="shared" si="561"/>
        <v>0.4633587786259542</v>
      </c>
      <c r="BK457" s="2">
        <v>6826</v>
      </c>
      <c r="BL457" s="2">
        <v>9175</v>
      </c>
      <c r="BM457" s="2">
        <v>6478</v>
      </c>
      <c r="BN457" s="2">
        <v>4376</v>
      </c>
      <c r="BO457" s="2">
        <v>2018</v>
      </c>
      <c r="BP457" s="2">
        <v>2013</v>
      </c>
      <c r="BQ457" s="109">
        <v>128</v>
      </c>
      <c r="BR457" s="109">
        <v>467</v>
      </c>
      <c r="BS457" s="110">
        <v>462</v>
      </c>
      <c r="BT457" s="109">
        <v>542</v>
      </c>
      <c r="BU457" s="109">
        <v>2445</v>
      </c>
      <c r="BV457" s="109">
        <v>4731</v>
      </c>
      <c r="BW457" s="109">
        <v>173</v>
      </c>
      <c r="BX457" s="84">
        <f t="shared" si="565"/>
        <v>7891</v>
      </c>
      <c r="BY457" s="111">
        <v>131</v>
      </c>
      <c r="BZ457" s="109">
        <v>1033</v>
      </c>
      <c r="CA457" s="109">
        <v>175</v>
      </c>
      <c r="CB457" s="2">
        <v>543</v>
      </c>
      <c r="CC457" s="112">
        <f t="shared" si="566"/>
        <v>7.9402285379431586E-2</v>
      </c>
      <c r="CD457" s="112">
        <f t="shared" si="567"/>
        <v>0.2664850136239782</v>
      </c>
      <c r="CE457" s="112">
        <f t="shared" si="568"/>
        <v>0.29738867387339296</v>
      </c>
      <c r="CF457" s="112">
        <f t="shared" si="569"/>
        <v>0.39244873187248452</v>
      </c>
      <c r="CG457" s="112">
        <f t="shared" si="570"/>
        <v>0.57085520222290831</v>
      </c>
      <c r="CH457" s="87">
        <f t="shared" si="571"/>
        <v>2780</v>
      </c>
      <c r="CI457" s="31">
        <f t="shared" si="572"/>
        <v>3222</v>
      </c>
      <c r="CJ457" s="31">
        <f t="shared" si="573"/>
        <v>50</v>
      </c>
      <c r="CK457" s="31">
        <f t="shared" si="574"/>
        <v>140</v>
      </c>
      <c r="CL457" s="31">
        <f t="shared" si="575"/>
        <v>184</v>
      </c>
      <c r="CM457" s="113">
        <f t="shared" si="576"/>
        <v>1780</v>
      </c>
      <c r="CN457" s="31">
        <f t="shared" si="577"/>
        <v>364</v>
      </c>
      <c r="CO457" s="31">
        <f t="shared" si="578"/>
        <v>663</v>
      </c>
      <c r="CP457" s="31">
        <f t="shared" si="579"/>
        <v>681</v>
      </c>
      <c r="CQ457" s="31">
        <f t="shared" si="580"/>
        <v>72</v>
      </c>
      <c r="CR457" s="32">
        <v>35</v>
      </c>
      <c r="CS457" s="32">
        <v>92</v>
      </c>
      <c r="CT457" s="32">
        <v>136</v>
      </c>
      <c r="CU457" s="88">
        <f t="shared" si="564"/>
        <v>1110</v>
      </c>
      <c r="CV457" s="32">
        <v>293</v>
      </c>
      <c r="CW457" s="32">
        <v>451</v>
      </c>
      <c r="CX457" s="32">
        <v>307</v>
      </c>
      <c r="CY457" s="32">
        <v>59</v>
      </c>
      <c r="CZ457" s="32">
        <v>15</v>
      </c>
      <c r="DA457" s="32">
        <v>48</v>
      </c>
      <c r="DB457" s="32">
        <v>48</v>
      </c>
      <c r="DC457" s="88">
        <f t="shared" si="581"/>
        <v>670</v>
      </c>
      <c r="DD457" s="32">
        <v>71</v>
      </c>
      <c r="DE457" s="32">
        <v>212</v>
      </c>
      <c r="DF457" s="32">
        <v>374</v>
      </c>
      <c r="DG457" s="32">
        <v>13</v>
      </c>
      <c r="DH457" s="32">
        <v>2</v>
      </c>
      <c r="DI457" s="32">
        <v>14</v>
      </c>
      <c r="DJ457" s="32">
        <v>8</v>
      </c>
      <c r="DK457" s="88">
        <f t="shared" si="582"/>
        <v>272</v>
      </c>
      <c r="DL457" s="32">
        <v>1</v>
      </c>
      <c r="DM457" s="32">
        <v>99</v>
      </c>
      <c r="DN457" s="32">
        <v>168</v>
      </c>
      <c r="DO457" s="32">
        <v>4</v>
      </c>
      <c r="DP457" s="32">
        <v>42</v>
      </c>
      <c r="DQ457" s="32">
        <v>222</v>
      </c>
      <c r="DR457" s="32">
        <v>134</v>
      </c>
      <c r="DS457" s="88">
        <f t="shared" si="583"/>
        <v>4414</v>
      </c>
      <c r="DT457" s="32">
        <v>28</v>
      </c>
      <c r="DU457" s="32">
        <v>1068</v>
      </c>
      <c r="DV457" s="32">
        <v>3190</v>
      </c>
      <c r="DW457" s="32">
        <v>128</v>
      </c>
      <c r="DX457" s="32">
        <v>3</v>
      </c>
      <c r="DY457" s="32">
        <v>1</v>
      </c>
      <c r="DZ457" s="32">
        <v>1</v>
      </c>
      <c r="EA457" s="88">
        <f t="shared" si="584"/>
        <v>165</v>
      </c>
      <c r="EB457" s="32">
        <v>35</v>
      </c>
      <c r="EC457" s="32">
        <v>62</v>
      </c>
      <c r="ED457" s="32">
        <v>67</v>
      </c>
      <c r="EE457" s="32">
        <v>1</v>
      </c>
      <c r="EF457" s="32">
        <v>13</v>
      </c>
      <c r="EG457" s="32">
        <v>33</v>
      </c>
      <c r="EH457" s="32">
        <v>57</v>
      </c>
      <c r="EI457" s="88">
        <f t="shared" si="585"/>
        <v>380</v>
      </c>
      <c r="EJ457" s="32">
        <v>107</v>
      </c>
      <c r="EK457" s="32">
        <v>136</v>
      </c>
      <c r="EL457" s="32">
        <v>132</v>
      </c>
      <c r="EM457" s="32">
        <v>5</v>
      </c>
      <c r="EQ457" s="88">
        <f t="shared" si="586"/>
        <v>0</v>
      </c>
      <c r="EV457" s="32">
        <v>18</v>
      </c>
      <c r="EW457" s="32">
        <v>48</v>
      </c>
      <c r="EX457" s="32">
        <v>78</v>
      </c>
      <c r="EY457" s="88">
        <f t="shared" si="587"/>
        <v>931</v>
      </c>
      <c r="EZ457" s="32">
        <v>7</v>
      </c>
      <c r="FA457" s="32">
        <v>417</v>
      </c>
      <c r="FB457" s="32">
        <v>493</v>
      </c>
      <c r="FC457" s="32">
        <v>14</v>
      </c>
      <c r="FG457" s="88">
        <f t="shared" si="588"/>
        <v>0</v>
      </c>
      <c r="FO457" s="88">
        <f t="shared" si="589"/>
        <v>0</v>
      </c>
      <c r="FW457" s="110">
        <f t="shared" si="590"/>
        <v>0</v>
      </c>
      <c r="GB457" s="110">
        <f t="shared" si="591"/>
        <v>18</v>
      </c>
      <c r="GC457" s="110">
        <f t="shared" si="592"/>
        <v>48</v>
      </c>
      <c r="GD457" s="110">
        <f t="shared" si="593"/>
        <v>78</v>
      </c>
      <c r="GE457" s="110">
        <f t="shared" si="594"/>
        <v>931</v>
      </c>
      <c r="GF457" s="110">
        <f t="shared" si="595"/>
        <v>7</v>
      </c>
      <c r="GG457" s="110">
        <f t="shared" si="596"/>
        <v>417</v>
      </c>
      <c r="GH457" s="110">
        <f t="shared" si="597"/>
        <v>493</v>
      </c>
      <c r="GI457" s="110">
        <f t="shared" si="598"/>
        <v>14</v>
      </c>
      <c r="GJ457" s="114">
        <f t="shared" si="562"/>
        <v>0.20374382874947033</v>
      </c>
      <c r="GK457" s="90">
        <f t="shared" si="563"/>
        <v>0.1655834564254062</v>
      </c>
      <c r="GL457" s="2" t="s">
        <v>2159</v>
      </c>
      <c r="GM457" s="2" t="s">
        <v>1492</v>
      </c>
      <c r="GN457" s="2" t="s">
        <v>2160</v>
      </c>
      <c r="GO457" s="92" t="s">
        <v>2161</v>
      </c>
      <c r="GP457" s="2" t="s">
        <v>2023</v>
      </c>
      <c r="GQ457" s="2" t="s">
        <v>2089</v>
      </c>
      <c r="GR457" s="115">
        <v>9218</v>
      </c>
      <c r="GS457" s="31">
        <f t="shared" si="599"/>
        <v>47</v>
      </c>
      <c r="GT457" s="31">
        <f t="shared" si="600"/>
        <v>143</v>
      </c>
      <c r="GU457" s="31">
        <f t="shared" si="601"/>
        <v>237</v>
      </c>
      <c r="GV457" s="31">
        <f t="shared" si="602"/>
        <v>4851</v>
      </c>
      <c r="GW457" s="31">
        <f t="shared" si="603"/>
        <v>3558</v>
      </c>
      <c r="GX457" s="31">
        <f t="shared" si="604"/>
        <v>4787</v>
      </c>
    </row>
    <row r="458" spans="1:206" ht="15.75" hidden="1" customHeight="1" x14ac:dyDescent="0.25">
      <c r="A458" s="22" t="s">
        <v>1114</v>
      </c>
      <c r="B458" s="2" t="s">
        <v>435</v>
      </c>
      <c r="C458" s="116" t="s">
        <v>442</v>
      </c>
      <c r="D458" s="35" t="s">
        <v>435</v>
      </c>
      <c r="E458" s="117">
        <v>634</v>
      </c>
      <c r="F458" s="117">
        <v>1314</v>
      </c>
      <c r="G458" s="117">
        <v>1550</v>
      </c>
      <c r="H458" s="117">
        <v>3498</v>
      </c>
      <c r="I458" s="95">
        <v>295</v>
      </c>
      <c r="J458" s="118">
        <v>711</v>
      </c>
      <c r="K458" s="118">
        <v>1417</v>
      </c>
      <c r="L458" s="118">
        <v>1801</v>
      </c>
      <c r="M458" s="118">
        <v>3929</v>
      </c>
      <c r="N458" s="119">
        <v>410</v>
      </c>
      <c r="O458" s="119">
        <v>58</v>
      </c>
      <c r="P458" s="120">
        <v>1544</v>
      </c>
      <c r="Q458" s="120">
        <v>1942</v>
      </c>
      <c r="R458" s="120">
        <v>1586</v>
      </c>
      <c r="S458" s="70">
        <f t="shared" si="545"/>
        <v>0.46049222797927464</v>
      </c>
      <c r="T458" s="70">
        <f t="shared" si="546"/>
        <v>0.72966014418125646</v>
      </c>
      <c r="U458" s="70">
        <f t="shared" si="547"/>
        <v>0.69380914826498419</v>
      </c>
      <c r="V458" s="70">
        <f t="shared" si="548"/>
        <v>0.79591836734693877</v>
      </c>
      <c r="W458" s="70">
        <f t="shared" si="549"/>
        <v>0.87704918032786883</v>
      </c>
      <c r="X458" s="121">
        <v>1927</v>
      </c>
      <c r="Y458" s="121">
        <v>1544</v>
      </c>
      <c r="Z458" s="121">
        <v>1942</v>
      </c>
      <c r="AA458" s="121">
        <v>1586</v>
      </c>
      <c r="AB458" s="121">
        <v>545</v>
      </c>
      <c r="AC458" s="121">
        <v>516</v>
      </c>
      <c r="AD458" s="17">
        <v>99</v>
      </c>
      <c r="AE458" s="17">
        <v>298</v>
      </c>
      <c r="AF458" s="100">
        <v>289</v>
      </c>
      <c r="AG458" s="101">
        <v>695</v>
      </c>
      <c r="AH458" s="101">
        <v>1304</v>
      </c>
      <c r="AI458" s="101">
        <v>1768</v>
      </c>
      <c r="AJ458" s="101">
        <v>68</v>
      </c>
      <c r="AK458" s="101">
        <f t="shared" si="550"/>
        <v>3835</v>
      </c>
      <c r="AL458" s="101">
        <f t="shared" si="551"/>
        <v>386</v>
      </c>
      <c r="AM458" s="101">
        <v>454</v>
      </c>
      <c r="AN458" s="102">
        <v>23</v>
      </c>
      <c r="AO458" s="103">
        <v>145</v>
      </c>
      <c r="AP458" s="74">
        <f t="shared" si="552"/>
        <v>0.45012953367875647</v>
      </c>
      <c r="AQ458" s="74">
        <f t="shared" si="553"/>
        <v>0.67147270854788876</v>
      </c>
      <c r="AR458" s="104">
        <f t="shared" si="554"/>
        <v>0.66660094637223977</v>
      </c>
      <c r="AS458" s="104">
        <f t="shared" si="555"/>
        <v>0.7613378684807256</v>
      </c>
      <c r="AT458" s="104">
        <f t="shared" si="556"/>
        <v>0.87137452711223207</v>
      </c>
      <c r="AU458" s="105">
        <v>1606</v>
      </c>
      <c r="AV458" s="105">
        <v>2125</v>
      </c>
      <c r="AW458" s="105">
        <v>1603</v>
      </c>
      <c r="AX458" s="100">
        <v>325</v>
      </c>
      <c r="AY458" s="106">
        <v>3754</v>
      </c>
      <c r="AZ458" s="106">
        <v>663</v>
      </c>
      <c r="BA458" s="106">
        <v>1392</v>
      </c>
      <c r="BB458" s="106">
        <v>1618</v>
      </c>
      <c r="BC458" s="106">
        <v>81</v>
      </c>
      <c r="BD458" s="107">
        <v>388</v>
      </c>
      <c r="BE458" s="108">
        <v>41</v>
      </c>
      <c r="BF458" s="82">
        <f t="shared" si="557"/>
        <v>0.41359950093574549</v>
      </c>
      <c r="BG458" s="82">
        <f t="shared" si="558"/>
        <v>0.6550588235294118</v>
      </c>
      <c r="BH458" s="83">
        <f t="shared" si="559"/>
        <v>0.61586051743532055</v>
      </c>
      <c r="BI458" s="83">
        <f t="shared" si="560"/>
        <v>0.70276065398016618</v>
      </c>
      <c r="BJ458" s="83">
        <f t="shared" si="561"/>
        <v>0.76587795765877953</v>
      </c>
      <c r="BK458" s="2">
        <v>1574</v>
      </c>
      <c r="BL458" s="2">
        <v>2135</v>
      </c>
      <c r="BM458" s="2">
        <v>1598</v>
      </c>
      <c r="BN458" s="2">
        <v>1079</v>
      </c>
      <c r="BO458" s="2">
        <v>546</v>
      </c>
      <c r="BP458" s="2">
        <v>529</v>
      </c>
      <c r="BQ458" s="109">
        <v>100</v>
      </c>
      <c r="BR458" s="109">
        <v>349</v>
      </c>
      <c r="BS458" s="110">
        <v>437</v>
      </c>
      <c r="BT458" s="109">
        <v>1045</v>
      </c>
      <c r="BU458" s="109">
        <v>1705</v>
      </c>
      <c r="BV458" s="109">
        <v>2001</v>
      </c>
      <c r="BW458" s="109">
        <v>81</v>
      </c>
      <c r="BX458" s="84">
        <f t="shared" si="565"/>
        <v>4832</v>
      </c>
      <c r="BY458" s="111">
        <v>14</v>
      </c>
      <c r="BZ458" s="109">
        <v>442</v>
      </c>
      <c r="CA458" s="109">
        <v>78</v>
      </c>
      <c r="CB458" s="2">
        <v>105</v>
      </c>
      <c r="CC458" s="112">
        <f t="shared" si="566"/>
        <v>0.66391359593392629</v>
      </c>
      <c r="CD458" s="112">
        <f t="shared" si="567"/>
        <v>0.79859484777517564</v>
      </c>
      <c r="CE458" s="112">
        <f t="shared" si="568"/>
        <v>0.8119464857735067</v>
      </c>
      <c r="CF458" s="112">
        <f t="shared" si="569"/>
        <v>0.87436378248057867</v>
      </c>
      <c r="CG458" s="112">
        <f t="shared" si="570"/>
        <v>0.97559449311639546</v>
      </c>
      <c r="CH458" s="87">
        <f t="shared" si="571"/>
        <v>39</v>
      </c>
      <c r="CI458" s="31">
        <f t="shared" si="572"/>
        <v>38</v>
      </c>
      <c r="CJ458" s="31">
        <f t="shared" si="573"/>
        <v>59</v>
      </c>
      <c r="CK458" s="31">
        <f t="shared" si="574"/>
        <v>209</v>
      </c>
      <c r="CL458" s="31">
        <f t="shared" si="575"/>
        <v>281</v>
      </c>
      <c r="CM458" s="113">
        <f t="shared" si="576"/>
        <v>2621</v>
      </c>
      <c r="CN458" s="31">
        <f t="shared" si="577"/>
        <v>651</v>
      </c>
      <c r="CO458" s="31">
        <f t="shared" si="578"/>
        <v>988</v>
      </c>
      <c r="CP458" s="31">
        <f t="shared" si="579"/>
        <v>954</v>
      </c>
      <c r="CQ458" s="31">
        <f t="shared" si="580"/>
        <v>28</v>
      </c>
      <c r="CR458" s="32">
        <v>47</v>
      </c>
      <c r="CS458" s="32">
        <v>162</v>
      </c>
      <c r="CT458" s="32">
        <v>220</v>
      </c>
      <c r="CU458" s="88">
        <f t="shared" si="564"/>
        <v>1949</v>
      </c>
      <c r="CV458" s="32">
        <v>608</v>
      </c>
      <c r="CW458" s="32">
        <v>768</v>
      </c>
      <c r="CX458" s="32">
        <v>564</v>
      </c>
      <c r="CY458" s="32">
        <v>9</v>
      </c>
      <c r="CZ458" s="32">
        <v>12</v>
      </c>
      <c r="DA458" s="32">
        <v>47</v>
      </c>
      <c r="DB458" s="32">
        <v>61</v>
      </c>
      <c r="DC458" s="88">
        <f t="shared" si="581"/>
        <v>672</v>
      </c>
      <c r="DD458" s="32">
        <v>43</v>
      </c>
      <c r="DE458" s="32">
        <v>220</v>
      </c>
      <c r="DF458" s="32">
        <v>390</v>
      </c>
      <c r="DG458" s="32">
        <v>19</v>
      </c>
      <c r="DH458" s="32">
        <v>2</v>
      </c>
      <c r="DI458" s="32">
        <v>10</v>
      </c>
      <c r="DJ458" s="32">
        <v>13</v>
      </c>
      <c r="DK458" s="88">
        <f t="shared" si="582"/>
        <v>185</v>
      </c>
      <c r="DL458" s="32">
        <v>45</v>
      </c>
      <c r="DM458" s="32">
        <v>76</v>
      </c>
      <c r="DN458" s="32">
        <v>62</v>
      </c>
      <c r="DO458" s="32">
        <v>2</v>
      </c>
      <c r="DP458" s="32">
        <v>21</v>
      </c>
      <c r="DQ458" s="32">
        <v>50</v>
      </c>
      <c r="DR458" s="32">
        <v>42</v>
      </c>
      <c r="DS458" s="88">
        <f t="shared" si="583"/>
        <v>997</v>
      </c>
      <c r="DT458" s="32">
        <v>7</v>
      </c>
      <c r="DU458" s="32">
        <v>258</v>
      </c>
      <c r="DV458" s="32">
        <v>692</v>
      </c>
      <c r="DW458" s="32">
        <v>40</v>
      </c>
      <c r="DX458" s="32">
        <v>1</v>
      </c>
      <c r="DY458" s="32">
        <v>2</v>
      </c>
      <c r="DZ458" s="32">
        <v>2</v>
      </c>
      <c r="EA458" s="88">
        <f t="shared" si="584"/>
        <v>10</v>
      </c>
      <c r="EB458" s="32">
        <v>8</v>
      </c>
      <c r="EC458" s="32">
        <v>1</v>
      </c>
      <c r="ED458" s="32">
        <v>1</v>
      </c>
      <c r="EF458" s="32">
        <v>14</v>
      </c>
      <c r="EG458" s="32">
        <v>37</v>
      </c>
      <c r="EH458" s="32">
        <v>58</v>
      </c>
      <c r="EI458" s="88">
        <f t="shared" si="585"/>
        <v>402</v>
      </c>
      <c r="EJ458" s="32">
        <v>157</v>
      </c>
      <c r="EK458" s="32">
        <v>145</v>
      </c>
      <c r="EL458" s="32">
        <v>98</v>
      </c>
      <c r="EM458" s="32">
        <v>2</v>
      </c>
      <c r="EN458" s="32">
        <v>1</v>
      </c>
      <c r="EO458" s="32">
        <v>34</v>
      </c>
      <c r="EP458" s="32">
        <v>34</v>
      </c>
      <c r="EQ458" s="88">
        <f t="shared" si="586"/>
        <v>537</v>
      </c>
      <c r="ER458" s="32">
        <v>155</v>
      </c>
      <c r="ES458" s="32">
        <v>201</v>
      </c>
      <c r="ET458" s="32">
        <v>181</v>
      </c>
      <c r="EU458" s="32">
        <v>0</v>
      </c>
      <c r="EY458" s="88">
        <f t="shared" si="587"/>
        <v>0</v>
      </c>
      <c r="FD458" s="32">
        <v>2</v>
      </c>
      <c r="FE458" s="32">
        <v>7</v>
      </c>
      <c r="FF458" s="32">
        <v>7</v>
      </c>
      <c r="FG458" s="88">
        <f t="shared" si="588"/>
        <v>62</v>
      </c>
      <c r="FH458" s="32">
        <v>22</v>
      </c>
      <c r="FI458" s="32">
        <v>27</v>
      </c>
      <c r="FJ458" s="32">
        <v>13</v>
      </c>
      <c r="FK458" s="32">
        <v>0</v>
      </c>
      <c r="FO458" s="88">
        <f t="shared" si="589"/>
        <v>0</v>
      </c>
      <c r="FW458" s="110">
        <f t="shared" si="590"/>
        <v>0</v>
      </c>
      <c r="GB458" s="110">
        <f t="shared" si="591"/>
        <v>2</v>
      </c>
      <c r="GC458" s="110">
        <f t="shared" si="592"/>
        <v>7</v>
      </c>
      <c r="GD458" s="110">
        <f t="shared" si="593"/>
        <v>7</v>
      </c>
      <c r="GE458" s="110">
        <f t="shared" si="594"/>
        <v>62</v>
      </c>
      <c r="GF458" s="110">
        <f t="shared" si="595"/>
        <v>22</v>
      </c>
      <c r="GG458" s="110">
        <f t="shared" si="596"/>
        <v>27</v>
      </c>
      <c r="GH458" s="110">
        <f t="shared" si="597"/>
        <v>13</v>
      </c>
      <c r="GI458" s="110">
        <f t="shared" si="598"/>
        <v>0</v>
      </c>
      <c r="GJ458" s="114">
        <f t="shared" si="562"/>
        <v>0.11236007626355372</v>
      </c>
      <c r="GK458" s="90">
        <f t="shared" si="563"/>
        <v>0.28716036228023439</v>
      </c>
      <c r="GL458" s="2" t="s">
        <v>1403</v>
      </c>
      <c r="GM458" s="92" t="s">
        <v>1388</v>
      </c>
      <c r="GN458" s="2" t="s">
        <v>1393</v>
      </c>
      <c r="GO458" s="2" t="s">
        <v>1403</v>
      </c>
      <c r="GP458" s="92" t="s">
        <v>1536</v>
      </c>
      <c r="GQ458" s="2" t="s">
        <v>1777</v>
      </c>
      <c r="GR458" s="115">
        <v>2151</v>
      </c>
      <c r="GS458" s="31">
        <f t="shared" si="599"/>
        <v>24</v>
      </c>
      <c r="GT458" s="31">
        <f t="shared" si="600"/>
        <v>57</v>
      </c>
      <c r="GU458" s="31">
        <f t="shared" si="601"/>
        <v>62</v>
      </c>
      <c r="GV458" s="31">
        <f t="shared" si="602"/>
        <v>1192</v>
      </c>
      <c r="GW458" s="31">
        <f t="shared" si="603"/>
        <v>797</v>
      </c>
      <c r="GX458" s="31">
        <f t="shared" si="604"/>
        <v>1132</v>
      </c>
    </row>
    <row r="459" spans="1:206" ht="15.75" hidden="1" customHeight="1" x14ac:dyDescent="0.25">
      <c r="A459" s="22" t="s">
        <v>1114</v>
      </c>
      <c r="B459" s="2" t="s">
        <v>435</v>
      </c>
      <c r="C459" s="116" t="s">
        <v>443</v>
      </c>
      <c r="D459" s="35" t="s">
        <v>435</v>
      </c>
      <c r="E459" s="117">
        <v>633</v>
      </c>
      <c r="F459" s="117">
        <v>1976</v>
      </c>
      <c r="G459" s="117">
        <v>2521</v>
      </c>
      <c r="H459" s="117">
        <v>5130</v>
      </c>
      <c r="I459" s="95">
        <v>389</v>
      </c>
      <c r="J459" s="118">
        <v>680</v>
      </c>
      <c r="K459" s="118">
        <v>2196</v>
      </c>
      <c r="L459" s="118">
        <v>3218</v>
      </c>
      <c r="M459" s="118">
        <v>6094</v>
      </c>
      <c r="N459" s="119">
        <v>643</v>
      </c>
      <c r="O459" s="119">
        <v>343</v>
      </c>
      <c r="P459" s="120">
        <v>5056</v>
      </c>
      <c r="Q459" s="120">
        <v>6497</v>
      </c>
      <c r="R459" s="120">
        <v>5067</v>
      </c>
      <c r="S459" s="70">
        <f t="shared" si="545"/>
        <v>0.13449367088607594</v>
      </c>
      <c r="T459" s="70">
        <f t="shared" si="546"/>
        <v>0.33800215484069568</v>
      </c>
      <c r="U459" s="70">
        <f t="shared" si="547"/>
        <v>0.3279783393501805</v>
      </c>
      <c r="V459" s="70">
        <f t="shared" si="548"/>
        <v>0.41257350397786235</v>
      </c>
      <c r="W459" s="70">
        <f t="shared" si="549"/>
        <v>0.50819025064140522</v>
      </c>
      <c r="X459" s="121">
        <v>6493</v>
      </c>
      <c r="Y459" s="121">
        <v>5056</v>
      </c>
      <c r="Z459" s="121">
        <v>6497</v>
      </c>
      <c r="AA459" s="121">
        <v>5067</v>
      </c>
      <c r="AB459" s="121">
        <v>1636</v>
      </c>
      <c r="AC459" s="121">
        <v>1547</v>
      </c>
      <c r="AD459" s="17">
        <v>115</v>
      </c>
      <c r="AE459" s="17">
        <v>333</v>
      </c>
      <c r="AF459" s="100">
        <v>409</v>
      </c>
      <c r="AG459" s="101">
        <v>674</v>
      </c>
      <c r="AH459" s="101">
        <v>2451</v>
      </c>
      <c r="AI459" s="101">
        <v>3228</v>
      </c>
      <c r="AJ459" s="101">
        <v>107</v>
      </c>
      <c r="AK459" s="101">
        <f t="shared" si="550"/>
        <v>6460</v>
      </c>
      <c r="AL459" s="101">
        <f t="shared" si="551"/>
        <v>640</v>
      </c>
      <c r="AM459" s="101">
        <v>747</v>
      </c>
      <c r="AN459" s="102">
        <v>267</v>
      </c>
      <c r="AO459" s="103">
        <v>763</v>
      </c>
      <c r="AP459" s="74">
        <f t="shared" si="552"/>
        <v>0.13330696202531644</v>
      </c>
      <c r="AQ459" s="74">
        <f t="shared" si="553"/>
        <v>0.37725103894104972</v>
      </c>
      <c r="AR459" s="104">
        <f t="shared" si="554"/>
        <v>0.34374247894103488</v>
      </c>
      <c r="AS459" s="104">
        <f t="shared" si="555"/>
        <v>0.43574887582151506</v>
      </c>
      <c r="AT459" s="104">
        <f t="shared" si="556"/>
        <v>0.51075587132425493</v>
      </c>
      <c r="AU459" s="105">
        <v>5365</v>
      </c>
      <c r="AV459" s="105">
        <v>7094</v>
      </c>
      <c r="AW459" s="105">
        <v>5271</v>
      </c>
      <c r="AX459" s="100">
        <v>455</v>
      </c>
      <c r="AY459" s="106">
        <v>6944</v>
      </c>
      <c r="AZ459" s="106">
        <v>687</v>
      </c>
      <c r="BA459" s="106">
        <v>2590</v>
      </c>
      <c r="BB459" s="106">
        <v>3503</v>
      </c>
      <c r="BC459" s="106">
        <v>164</v>
      </c>
      <c r="BD459" s="107">
        <v>764</v>
      </c>
      <c r="BE459" s="108">
        <v>393</v>
      </c>
      <c r="BF459" s="82">
        <f t="shared" si="557"/>
        <v>0.13033579965850883</v>
      </c>
      <c r="BG459" s="82">
        <f t="shared" si="558"/>
        <v>0.36509726529461517</v>
      </c>
      <c r="BH459" s="83">
        <f t="shared" si="559"/>
        <v>0.33931190073322054</v>
      </c>
      <c r="BI459" s="83">
        <f t="shared" si="560"/>
        <v>0.42772293121438315</v>
      </c>
      <c r="BJ459" s="83">
        <f t="shared" si="561"/>
        <v>0.51053122087604841</v>
      </c>
      <c r="BK459" s="2">
        <v>5729</v>
      </c>
      <c r="BL459" s="2">
        <v>7928</v>
      </c>
      <c r="BM459" s="2">
        <v>5662</v>
      </c>
      <c r="BN459" s="2">
        <v>3780</v>
      </c>
      <c r="BO459" s="2">
        <v>1885</v>
      </c>
      <c r="BP459" s="2">
        <v>1859</v>
      </c>
      <c r="BQ459" s="109">
        <v>139</v>
      </c>
      <c r="BR459" s="109">
        <v>513</v>
      </c>
      <c r="BS459" s="110">
        <v>564</v>
      </c>
      <c r="BT459" s="109">
        <v>892</v>
      </c>
      <c r="BU459" s="109">
        <v>2719</v>
      </c>
      <c r="BV459" s="109">
        <v>4402</v>
      </c>
      <c r="BW459" s="109">
        <v>205</v>
      </c>
      <c r="BX459" s="84">
        <f t="shared" si="565"/>
        <v>8218</v>
      </c>
      <c r="BY459" s="111">
        <v>167</v>
      </c>
      <c r="BZ459" s="109">
        <v>868</v>
      </c>
      <c r="CA459" s="109">
        <v>202</v>
      </c>
      <c r="CB459" s="2">
        <v>687</v>
      </c>
      <c r="CC459" s="112">
        <f t="shared" si="566"/>
        <v>0.15569907488217838</v>
      </c>
      <c r="CD459" s="112">
        <f t="shared" si="567"/>
        <v>0.3429616548940464</v>
      </c>
      <c r="CE459" s="112">
        <f t="shared" si="568"/>
        <v>0.36984315958382941</v>
      </c>
      <c r="CF459" s="112">
        <f t="shared" si="569"/>
        <v>0.46011773362766739</v>
      </c>
      <c r="CG459" s="112">
        <f t="shared" si="570"/>
        <v>0.62416107382550334</v>
      </c>
      <c r="CH459" s="87">
        <f t="shared" si="571"/>
        <v>2128</v>
      </c>
      <c r="CI459" s="31">
        <f t="shared" si="572"/>
        <v>2458</v>
      </c>
      <c r="CJ459" s="31">
        <f t="shared" si="573"/>
        <v>93</v>
      </c>
      <c r="CK459" s="31">
        <f t="shared" si="574"/>
        <v>255</v>
      </c>
      <c r="CL459" s="31">
        <f t="shared" si="575"/>
        <v>374</v>
      </c>
      <c r="CM459" s="113">
        <f t="shared" si="576"/>
        <v>3326</v>
      </c>
      <c r="CN459" s="31">
        <f t="shared" si="577"/>
        <v>692</v>
      </c>
      <c r="CO459" s="31">
        <f t="shared" si="578"/>
        <v>1259</v>
      </c>
      <c r="CP459" s="31">
        <f t="shared" si="579"/>
        <v>1330</v>
      </c>
      <c r="CQ459" s="31">
        <f t="shared" si="580"/>
        <v>45</v>
      </c>
      <c r="CR459" s="32">
        <v>77</v>
      </c>
      <c r="CS459" s="32">
        <v>209</v>
      </c>
      <c r="CT459" s="32">
        <v>321</v>
      </c>
      <c r="CU459" s="88">
        <f t="shared" si="564"/>
        <v>2676</v>
      </c>
      <c r="CV459" s="32">
        <v>625</v>
      </c>
      <c r="CW459" s="32">
        <v>1048</v>
      </c>
      <c r="CX459" s="32">
        <v>975</v>
      </c>
      <c r="CY459" s="32">
        <v>28</v>
      </c>
      <c r="CZ459" s="32">
        <v>16</v>
      </c>
      <c r="DA459" s="32">
        <v>46</v>
      </c>
      <c r="DB459" s="32">
        <v>53</v>
      </c>
      <c r="DC459" s="88">
        <f t="shared" si="581"/>
        <v>650</v>
      </c>
      <c r="DD459" s="32">
        <v>67</v>
      </c>
      <c r="DE459" s="32">
        <v>211</v>
      </c>
      <c r="DF459" s="32">
        <v>355</v>
      </c>
      <c r="DG459" s="32">
        <v>17</v>
      </c>
      <c r="DH459" s="32">
        <v>5</v>
      </c>
      <c r="DI459" s="32">
        <v>53</v>
      </c>
      <c r="DJ459" s="32">
        <v>33</v>
      </c>
      <c r="DK459" s="88">
        <f t="shared" si="582"/>
        <v>968</v>
      </c>
      <c r="DL459" s="32">
        <v>76</v>
      </c>
      <c r="DM459" s="32">
        <v>328</v>
      </c>
      <c r="DN459" s="32">
        <v>549</v>
      </c>
      <c r="DO459" s="32">
        <v>15</v>
      </c>
      <c r="DP459" s="32">
        <v>33</v>
      </c>
      <c r="DQ459" s="32">
        <v>169</v>
      </c>
      <c r="DR459" s="32">
        <v>115</v>
      </c>
      <c r="DS459" s="88">
        <f t="shared" si="583"/>
        <v>3473</v>
      </c>
      <c r="DT459" s="32">
        <v>32</v>
      </c>
      <c r="DU459" s="32">
        <v>966</v>
      </c>
      <c r="DV459" s="32">
        <v>2367</v>
      </c>
      <c r="DW459" s="32">
        <v>108</v>
      </c>
      <c r="DX459" s="32">
        <v>2</v>
      </c>
      <c r="DY459" s="32">
        <v>6</v>
      </c>
      <c r="DZ459" s="32">
        <v>5</v>
      </c>
      <c r="EA459" s="88">
        <f t="shared" si="584"/>
        <v>68</v>
      </c>
      <c r="EB459" s="32">
        <v>1</v>
      </c>
      <c r="EC459" s="32">
        <v>36</v>
      </c>
      <c r="ED459" s="32">
        <v>29</v>
      </c>
      <c r="EE459" s="32">
        <v>2</v>
      </c>
      <c r="EF459" s="32">
        <v>5</v>
      </c>
      <c r="EG459" s="32">
        <v>20</v>
      </c>
      <c r="EH459" s="32">
        <v>26</v>
      </c>
      <c r="EI459" s="88">
        <f t="shared" si="585"/>
        <v>219</v>
      </c>
      <c r="EJ459" s="32">
        <v>82</v>
      </c>
      <c r="EK459" s="32">
        <v>74</v>
      </c>
      <c r="EL459" s="32">
        <v>59</v>
      </c>
      <c r="EM459" s="32">
        <v>4</v>
      </c>
      <c r="EQ459" s="88">
        <f t="shared" si="586"/>
        <v>0</v>
      </c>
      <c r="EV459" s="32">
        <v>1</v>
      </c>
      <c r="EW459" s="32">
        <v>10</v>
      </c>
      <c r="EX459" s="32">
        <v>10</v>
      </c>
      <c r="EY459" s="88">
        <f t="shared" si="587"/>
        <v>124</v>
      </c>
      <c r="EZ459" s="32">
        <v>0</v>
      </c>
      <c r="FA459" s="32">
        <v>56</v>
      </c>
      <c r="FB459" s="32">
        <v>68</v>
      </c>
      <c r="FC459" s="32">
        <v>0</v>
      </c>
      <c r="FG459" s="88">
        <f t="shared" si="588"/>
        <v>0</v>
      </c>
      <c r="FO459" s="88">
        <f t="shared" si="589"/>
        <v>0</v>
      </c>
      <c r="FV459" s="32">
        <v>1</v>
      </c>
      <c r="FW459" s="110">
        <f t="shared" si="590"/>
        <v>0</v>
      </c>
      <c r="FX459" s="32">
        <v>0</v>
      </c>
      <c r="FY459" s="32">
        <v>0</v>
      </c>
      <c r="FZ459" s="32">
        <v>0</v>
      </c>
      <c r="GA459" s="32">
        <v>0</v>
      </c>
      <c r="GB459" s="110">
        <f t="shared" si="591"/>
        <v>1</v>
      </c>
      <c r="GC459" s="110">
        <f t="shared" si="592"/>
        <v>10</v>
      </c>
      <c r="GD459" s="110">
        <f t="shared" si="593"/>
        <v>11</v>
      </c>
      <c r="GE459" s="110">
        <f t="shared" si="594"/>
        <v>124</v>
      </c>
      <c r="GF459" s="110">
        <f t="shared" si="595"/>
        <v>0</v>
      </c>
      <c r="GG459" s="110">
        <f t="shared" si="596"/>
        <v>56</v>
      </c>
      <c r="GH459" s="110">
        <f t="shared" si="597"/>
        <v>68</v>
      </c>
      <c r="GI459" s="110">
        <f t="shared" si="598"/>
        <v>0</v>
      </c>
      <c r="GJ459" s="114">
        <f t="shared" si="562"/>
        <v>0.22820355769857287</v>
      </c>
      <c r="GK459" s="90">
        <f t="shared" si="563"/>
        <v>0.18346774193548387</v>
      </c>
      <c r="GL459" s="2" t="s">
        <v>2042</v>
      </c>
      <c r="GM459" s="92" t="s">
        <v>2103</v>
      </c>
      <c r="GN459" s="92" t="s">
        <v>2104</v>
      </c>
      <c r="GO459" s="92" t="s">
        <v>2024</v>
      </c>
      <c r="GP459" s="92" t="s">
        <v>2105</v>
      </c>
      <c r="GQ459" s="2" t="s">
        <v>2021</v>
      </c>
      <c r="GR459" s="115">
        <v>7838</v>
      </c>
      <c r="GS459" s="31">
        <f t="shared" si="599"/>
        <v>40</v>
      </c>
      <c r="GT459" s="31">
        <f t="shared" si="600"/>
        <v>153</v>
      </c>
      <c r="GU459" s="31">
        <f t="shared" si="601"/>
        <v>228</v>
      </c>
      <c r="GV459" s="31">
        <f t="shared" si="602"/>
        <v>4509</v>
      </c>
      <c r="GW459" s="31">
        <f t="shared" si="603"/>
        <v>3070</v>
      </c>
      <c r="GX459" s="31">
        <f t="shared" si="604"/>
        <v>4400</v>
      </c>
    </row>
    <row r="460" spans="1:206" ht="15.75" hidden="1" customHeight="1" x14ac:dyDescent="0.25">
      <c r="A460" s="22" t="s">
        <v>1114</v>
      </c>
      <c r="B460" s="2" t="s">
        <v>435</v>
      </c>
      <c r="C460" s="116" t="s">
        <v>444</v>
      </c>
      <c r="D460" s="35" t="s">
        <v>435</v>
      </c>
      <c r="E460" s="117">
        <v>177</v>
      </c>
      <c r="F460" s="117">
        <v>1046</v>
      </c>
      <c r="G460" s="117">
        <v>1673</v>
      </c>
      <c r="H460" s="117">
        <v>2896</v>
      </c>
      <c r="I460" s="95">
        <v>189</v>
      </c>
      <c r="J460" s="118">
        <v>213</v>
      </c>
      <c r="K460" s="118">
        <v>1149</v>
      </c>
      <c r="L460" s="118">
        <v>1974</v>
      </c>
      <c r="M460" s="118">
        <v>3336</v>
      </c>
      <c r="N460" s="119">
        <v>374</v>
      </c>
      <c r="O460" s="119">
        <v>145</v>
      </c>
      <c r="P460" s="120">
        <v>2740</v>
      </c>
      <c r="Q460" s="120">
        <v>3515</v>
      </c>
      <c r="R460" s="120">
        <v>2711</v>
      </c>
      <c r="S460" s="70">
        <f t="shared" si="545"/>
        <v>7.7737226277372257E-2</v>
      </c>
      <c r="T460" s="70">
        <f t="shared" si="546"/>
        <v>0.32688477951635847</v>
      </c>
      <c r="U460" s="70">
        <f t="shared" si="547"/>
        <v>0.33035913450814186</v>
      </c>
      <c r="V460" s="70">
        <f t="shared" si="548"/>
        <v>0.44153549630581435</v>
      </c>
      <c r="W460" s="70">
        <f t="shared" si="549"/>
        <v>0.5901881224640354</v>
      </c>
      <c r="X460" s="121">
        <v>3551</v>
      </c>
      <c r="Y460" s="121">
        <v>2740</v>
      </c>
      <c r="Z460" s="121">
        <v>3515</v>
      </c>
      <c r="AA460" s="121">
        <v>2711</v>
      </c>
      <c r="AB460" s="121">
        <v>914</v>
      </c>
      <c r="AC460" s="121">
        <v>843</v>
      </c>
      <c r="AD460" s="17">
        <v>48</v>
      </c>
      <c r="AE460" s="17">
        <v>127</v>
      </c>
      <c r="AF460" s="100">
        <v>187</v>
      </c>
      <c r="AG460" s="101">
        <v>227</v>
      </c>
      <c r="AH460" s="101">
        <v>1142</v>
      </c>
      <c r="AI460" s="101">
        <v>2044</v>
      </c>
      <c r="AJ460" s="101">
        <v>58</v>
      </c>
      <c r="AK460" s="101">
        <f t="shared" si="550"/>
        <v>3471</v>
      </c>
      <c r="AL460" s="101">
        <f t="shared" si="551"/>
        <v>434</v>
      </c>
      <c r="AM460" s="101">
        <v>492</v>
      </c>
      <c r="AN460" s="102">
        <v>70</v>
      </c>
      <c r="AO460" s="103">
        <v>319</v>
      </c>
      <c r="AP460" s="74">
        <f t="shared" si="552"/>
        <v>8.2846715328467158E-2</v>
      </c>
      <c r="AQ460" s="74">
        <f t="shared" si="553"/>
        <v>0.32489331436699859</v>
      </c>
      <c r="AR460" s="104">
        <f t="shared" si="554"/>
        <v>0.33225518625920142</v>
      </c>
      <c r="AS460" s="104">
        <f t="shared" si="555"/>
        <v>0.44201734661098618</v>
      </c>
      <c r="AT460" s="104">
        <f t="shared" si="556"/>
        <v>0.59387679822943562</v>
      </c>
      <c r="AU460" s="105">
        <v>2683</v>
      </c>
      <c r="AV460" s="105">
        <v>3598</v>
      </c>
      <c r="AW460" s="105">
        <v>2666</v>
      </c>
      <c r="AX460" s="100">
        <v>229</v>
      </c>
      <c r="AY460" s="106">
        <v>4195</v>
      </c>
      <c r="AZ460" s="106">
        <v>254</v>
      </c>
      <c r="BA460" s="106">
        <v>1618</v>
      </c>
      <c r="BB460" s="106">
        <v>2235</v>
      </c>
      <c r="BC460" s="106">
        <v>88</v>
      </c>
      <c r="BD460" s="107">
        <v>463</v>
      </c>
      <c r="BE460" s="108">
        <v>162</v>
      </c>
      <c r="BF460" s="82">
        <f t="shared" si="557"/>
        <v>9.5273818454613649E-2</v>
      </c>
      <c r="BG460" s="82">
        <f t="shared" si="558"/>
        <v>0.44969427459699834</v>
      </c>
      <c r="BH460" s="83">
        <f t="shared" si="559"/>
        <v>0.40728735889124845</v>
      </c>
      <c r="BI460" s="83">
        <f t="shared" si="560"/>
        <v>0.53972297404871838</v>
      </c>
      <c r="BJ460" s="83">
        <f t="shared" si="561"/>
        <v>0.66045471487141261</v>
      </c>
      <c r="BK460" s="2">
        <v>2813</v>
      </c>
      <c r="BL460" s="2">
        <v>3707</v>
      </c>
      <c r="BM460" s="2">
        <v>2733</v>
      </c>
      <c r="BN460" s="2">
        <v>1810</v>
      </c>
      <c r="BO460" s="2">
        <v>857</v>
      </c>
      <c r="BP460" s="2">
        <v>852</v>
      </c>
      <c r="BQ460" s="109">
        <v>56</v>
      </c>
      <c r="BR460" s="109">
        <v>259</v>
      </c>
      <c r="BS460" s="110">
        <v>233</v>
      </c>
      <c r="BT460" s="109">
        <v>317</v>
      </c>
      <c r="BU460" s="109">
        <v>1613</v>
      </c>
      <c r="BV460" s="109">
        <v>2454</v>
      </c>
      <c r="BW460" s="109">
        <v>90</v>
      </c>
      <c r="BX460" s="84">
        <f t="shared" si="565"/>
        <v>4474</v>
      </c>
      <c r="BY460" s="111">
        <v>44</v>
      </c>
      <c r="BZ460" s="109">
        <v>517</v>
      </c>
      <c r="CA460" s="109">
        <v>90</v>
      </c>
      <c r="CB460" s="2">
        <v>191</v>
      </c>
      <c r="CC460" s="112">
        <f t="shared" si="566"/>
        <v>0.11269107714184146</v>
      </c>
      <c r="CD460" s="112">
        <f t="shared" si="567"/>
        <v>0.43512274076072294</v>
      </c>
      <c r="CE460" s="112">
        <f t="shared" si="568"/>
        <v>0.41791851291473037</v>
      </c>
      <c r="CF460" s="112">
        <f t="shared" si="569"/>
        <v>0.55124223602484468</v>
      </c>
      <c r="CG460" s="112">
        <f t="shared" si="570"/>
        <v>0.70874496889864613</v>
      </c>
      <c r="CH460" s="87">
        <f t="shared" si="571"/>
        <v>796</v>
      </c>
      <c r="CI460" s="31">
        <f t="shared" si="572"/>
        <v>945</v>
      </c>
      <c r="CJ460" s="31">
        <f t="shared" si="573"/>
        <v>18</v>
      </c>
      <c r="CK460" s="31">
        <f t="shared" si="574"/>
        <v>49</v>
      </c>
      <c r="CL460" s="31">
        <f t="shared" si="575"/>
        <v>67</v>
      </c>
      <c r="CM460" s="113">
        <f t="shared" si="576"/>
        <v>552</v>
      </c>
      <c r="CN460" s="31">
        <f t="shared" si="577"/>
        <v>144</v>
      </c>
      <c r="CO460" s="31">
        <f t="shared" si="578"/>
        <v>222</v>
      </c>
      <c r="CP460" s="31">
        <f t="shared" si="579"/>
        <v>180</v>
      </c>
      <c r="CQ460" s="31">
        <f t="shared" si="580"/>
        <v>6</v>
      </c>
      <c r="CR460" s="32">
        <v>17</v>
      </c>
      <c r="CS460" s="32">
        <v>47</v>
      </c>
      <c r="CT460" s="32">
        <v>63</v>
      </c>
      <c r="CU460" s="88">
        <f t="shared" si="564"/>
        <v>541</v>
      </c>
      <c r="CV460" s="32">
        <v>141</v>
      </c>
      <c r="CW460" s="32">
        <v>218</v>
      </c>
      <c r="CX460" s="32">
        <v>176</v>
      </c>
      <c r="CY460" s="32">
        <v>6</v>
      </c>
      <c r="CZ460" s="32">
        <v>1</v>
      </c>
      <c r="DA460" s="32">
        <v>2</v>
      </c>
      <c r="DB460" s="32">
        <v>4</v>
      </c>
      <c r="DC460" s="88">
        <f t="shared" si="581"/>
        <v>11</v>
      </c>
      <c r="DD460" s="32">
        <v>3</v>
      </c>
      <c r="DE460" s="32">
        <v>4</v>
      </c>
      <c r="DF460" s="32">
        <v>4</v>
      </c>
      <c r="DG460" s="32">
        <v>0</v>
      </c>
      <c r="DH460" s="32">
        <v>3</v>
      </c>
      <c r="DI460" s="32">
        <v>18</v>
      </c>
      <c r="DJ460" s="32">
        <v>10</v>
      </c>
      <c r="DK460" s="88">
        <f t="shared" si="582"/>
        <v>380</v>
      </c>
      <c r="DL460" s="32">
        <v>65</v>
      </c>
      <c r="DM460" s="32">
        <v>152</v>
      </c>
      <c r="DN460" s="32">
        <v>158</v>
      </c>
      <c r="DO460" s="32">
        <v>5</v>
      </c>
      <c r="DP460" s="32">
        <v>27</v>
      </c>
      <c r="DQ460" s="32">
        <v>115</v>
      </c>
      <c r="DR460" s="32">
        <v>65</v>
      </c>
      <c r="DS460" s="88">
        <f t="shared" si="583"/>
        <v>2501</v>
      </c>
      <c r="DT460" s="32">
        <v>20</v>
      </c>
      <c r="DU460" s="32">
        <v>691</v>
      </c>
      <c r="DV460" s="32">
        <v>1720</v>
      </c>
      <c r="DW460" s="32">
        <v>70</v>
      </c>
      <c r="DX460" s="32">
        <v>1</v>
      </c>
      <c r="DY460" s="32">
        <v>1</v>
      </c>
      <c r="DZ460" s="32">
        <v>3</v>
      </c>
      <c r="EA460" s="88">
        <f t="shared" si="584"/>
        <v>11</v>
      </c>
      <c r="EB460" s="32">
        <v>1</v>
      </c>
      <c r="EC460" s="32">
        <v>6</v>
      </c>
      <c r="ED460" s="32">
        <v>4</v>
      </c>
      <c r="EF460" s="32">
        <v>5</v>
      </c>
      <c r="EG460" s="32">
        <v>15</v>
      </c>
      <c r="EH460" s="32">
        <v>24</v>
      </c>
      <c r="EI460" s="88">
        <f t="shared" si="585"/>
        <v>187</v>
      </c>
      <c r="EJ460" s="32">
        <v>57</v>
      </c>
      <c r="EK460" s="32">
        <v>66</v>
      </c>
      <c r="EL460" s="32">
        <v>63</v>
      </c>
      <c r="EM460" s="32">
        <v>1</v>
      </c>
      <c r="EQ460" s="88">
        <f t="shared" si="586"/>
        <v>0</v>
      </c>
      <c r="EV460" s="32">
        <v>1</v>
      </c>
      <c r="EW460" s="32">
        <v>59</v>
      </c>
      <c r="EX460" s="32">
        <v>60</v>
      </c>
      <c r="EY460" s="88">
        <f t="shared" si="587"/>
        <v>810</v>
      </c>
      <c r="EZ460" s="32">
        <v>3</v>
      </c>
      <c r="FA460" s="32">
        <v>473</v>
      </c>
      <c r="FB460" s="32">
        <v>329</v>
      </c>
      <c r="FC460" s="32">
        <v>5</v>
      </c>
      <c r="FD460" s="32">
        <v>1</v>
      </c>
      <c r="FE460" s="32">
        <v>2</v>
      </c>
      <c r="FF460" s="32">
        <v>4</v>
      </c>
      <c r="FG460" s="88">
        <f t="shared" si="588"/>
        <v>21</v>
      </c>
      <c r="FH460" s="32">
        <v>18</v>
      </c>
      <c r="FI460" s="32">
        <v>3</v>
      </c>
      <c r="FJ460" s="32">
        <v>0</v>
      </c>
      <c r="FK460" s="32">
        <v>0</v>
      </c>
      <c r="FO460" s="88">
        <f t="shared" si="589"/>
        <v>0</v>
      </c>
      <c r="FW460" s="110">
        <f t="shared" si="590"/>
        <v>0</v>
      </c>
      <c r="GB460" s="110">
        <f t="shared" si="591"/>
        <v>2</v>
      </c>
      <c r="GC460" s="110">
        <f t="shared" si="592"/>
        <v>61</v>
      </c>
      <c r="GD460" s="110">
        <f t="shared" si="593"/>
        <v>64</v>
      </c>
      <c r="GE460" s="110">
        <f t="shared" si="594"/>
        <v>831</v>
      </c>
      <c r="GF460" s="110">
        <f t="shared" si="595"/>
        <v>21</v>
      </c>
      <c r="GG460" s="110">
        <f t="shared" si="596"/>
        <v>476</v>
      </c>
      <c r="GH460" s="110">
        <f t="shared" si="597"/>
        <v>329</v>
      </c>
      <c r="GI460" s="110">
        <f t="shared" si="598"/>
        <v>5</v>
      </c>
      <c r="GJ460" s="114">
        <f t="shared" si="562"/>
        <v>0.20087975667764355</v>
      </c>
      <c r="GK460" s="90">
        <f t="shared" si="563"/>
        <v>6.6507747318235999E-2</v>
      </c>
      <c r="GL460" s="2" t="s">
        <v>2008</v>
      </c>
      <c r="GM460" s="92" t="s">
        <v>2234</v>
      </c>
      <c r="GN460" s="92" t="s">
        <v>2280</v>
      </c>
      <c r="GO460" s="2" t="s">
        <v>1860</v>
      </c>
      <c r="GP460" s="92" t="s">
        <v>1956</v>
      </c>
      <c r="GQ460" s="2" t="s">
        <v>2213</v>
      </c>
      <c r="GR460" s="115">
        <v>3791</v>
      </c>
      <c r="GS460" s="31">
        <f t="shared" si="599"/>
        <v>31</v>
      </c>
      <c r="GT460" s="31">
        <f t="shared" si="600"/>
        <v>78</v>
      </c>
      <c r="GU460" s="31">
        <f t="shared" si="601"/>
        <v>134</v>
      </c>
      <c r="GV460" s="31">
        <f t="shared" si="602"/>
        <v>2892</v>
      </c>
      <c r="GW460" s="31">
        <f t="shared" si="603"/>
        <v>1957</v>
      </c>
      <c r="GX460" s="31">
        <f t="shared" si="604"/>
        <v>2806</v>
      </c>
    </row>
    <row r="461" spans="1:206" ht="15.75" hidden="1" customHeight="1" x14ac:dyDescent="0.25">
      <c r="A461" s="22" t="s">
        <v>1114</v>
      </c>
      <c r="B461" s="2" t="s">
        <v>435</v>
      </c>
      <c r="C461" s="116" t="s">
        <v>445</v>
      </c>
      <c r="D461" s="35" t="s">
        <v>435</v>
      </c>
      <c r="E461" s="117">
        <v>768</v>
      </c>
      <c r="F461" s="117">
        <v>1276</v>
      </c>
      <c r="G461" s="117">
        <v>1353</v>
      </c>
      <c r="H461" s="117">
        <v>3397</v>
      </c>
      <c r="I461" s="95">
        <v>241</v>
      </c>
      <c r="J461" s="118">
        <v>757</v>
      </c>
      <c r="K461" s="118">
        <v>1341</v>
      </c>
      <c r="L461" s="118">
        <v>1555</v>
      </c>
      <c r="M461" s="118">
        <v>3653</v>
      </c>
      <c r="N461" s="119">
        <v>319</v>
      </c>
      <c r="O461" s="119">
        <v>41</v>
      </c>
      <c r="P461" s="120">
        <v>1160</v>
      </c>
      <c r="Q461" s="120">
        <v>1455</v>
      </c>
      <c r="R461" s="120">
        <v>1012</v>
      </c>
      <c r="S461" s="70">
        <f t="shared" si="545"/>
        <v>0.65258620689655178</v>
      </c>
      <c r="T461" s="70">
        <f t="shared" si="546"/>
        <v>0.92164948453608242</v>
      </c>
      <c r="U461" s="70">
        <f t="shared" si="547"/>
        <v>0.91921698373311278</v>
      </c>
      <c r="V461" s="70">
        <f t="shared" si="548"/>
        <v>1.044588569112282</v>
      </c>
      <c r="W461" s="70">
        <f t="shared" si="549"/>
        <v>1.2213438735177866</v>
      </c>
      <c r="X461" s="121">
        <v>1456</v>
      </c>
      <c r="Y461" s="121">
        <v>1160</v>
      </c>
      <c r="Z461" s="121">
        <v>1455</v>
      </c>
      <c r="AA461" s="121">
        <v>1012</v>
      </c>
      <c r="AB461" s="121">
        <v>347</v>
      </c>
      <c r="AC461" s="121">
        <v>386</v>
      </c>
      <c r="AD461" s="17">
        <v>75</v>
      </c>
      <c r="AE461" s="17">
        <v>223</v>
      </c>
      <c r="AF461" s="100">
        <v>249</v>
      </c>
      <c r="AG461" s="101">
        <v>701</v>
      </c>
      <c r="AH461" s="101">
        <v>1241</v>
      </c>
      <c r="AI461" s="101">
        <v>1407</v>
      </c>
      <c r="AJ461" s="101">
        <v>36</v>
      </c>
      <c r="AK461" s="101">
        <f t="shared" si="550"/>
        <v>3385</v>
      </c>
      <c r="AL461" s="101">
        <f t="shared" si="551"/>
        <v>339</v>
      </c>
      <c r="AM461" s="101">
        <v>375</v>
      </c>
      <c r="AN461" s="102">
        <v>20</v>
      </c>
      <c r="AO461" s="103">
        <v>98</v>
      </c>
      <c r="AP461" s="74">
        <f t="shared" si="552"/>
        <v>0.60431034482758617</v>
      </c>
      <c r="AQ461" s="74">
        <f t="shared" si="553"/>
        <v>0.85292096219931268</v>
      </c>
      <c r="AR461" s="104">
        <f t="shared" si="554"/>
        <v>0.82988695891921693</v>
      </c>
      <c r="AS461" s="104">
        <f t="shared" si="555"/>
        <v>0.9359546007296311</v>
      </c>
      <c r="AT461" s="104">
        <f t="shared" si="556"/>
        <v>1.0553359683794465</v>
      </c>
      <c r="AU461" s="105">
        <v>1208</v>
      </c>
      <c r="AV461" s="105">
        <v>1554</v>
      </c>
      <c r="AW461" s="105">
        <v>1217</v>
      </c>
      <c r="AX461" s="100">
        <v>273</v>
      </c>
      <c r="AY461" s="106">
        <v>3741</v>
      </c>
      <c r="AZ461" s="106">
        <v>807</v>
      </c>
      <c r="BA461" s="106">
        <v>1384</v>
      </c>
      <c r="BB461" s="106">
        <v>1494</v>
      </c>
      <c r="BC461" s="106">
        <v>56</v>
      </c>
      <c r="BD461" s="107">
        <v>374</v>
      </c>
      <c r="BE461" s="108">
        <v>45</v>
      </c>
      <c r="BF461" s="82">
        <f t="shared" si="557"/>
        <v>0.66310599835661466</v>
      </c>
      <c r="BG461" s="82">
        <f t="shared" si="558"/>
        <v>0.89060489060489056</v>
      </c>
      <c r="BH461" s="83">
        <f t="shared" si="559"/>
        <v>0.83211862276954007</v>
      </c>
      <c r="BI461" s="83">
        <f t="shared" si="560"/>
        <v>0.90658942795076036</v>
      </c>
      <c r="BJ461" s="83">
        <f t="shared" si="561"/>
        <v>0.92715231788079466</v>
      </c>
      <c r="BK461" s="2">
        <v>1219</v>
      </c>
      <c r="BL461" s="2">
        <v>1608</v>
      </c>
      <c r="BM461" s="2">
        <v>1118</v>
      </c>
      <c r="BN461" s="2">
        <v>769</v>
      </c>
      <c r="BO461" s="2">
        <v>392</v>
      </c>
      <c r="BP461" s="2">
        <v>388</v>
      </c>
      <c r="BQ461" s="109">
        <v>76</v>
      </c>
      <c r="BR461" s="109">
        <v>262</v>
      </c>
      <c r="BS461" s="110">
        <v>307</v>
      </c>
      <c r="BT461" s="109">
        <v>831</v>
      </c>
      <c r="BU461" s="109">
        <v>1322</v>
      </c>
      <c r="BV461" s="109">
        <v>1562</v>
      </c>
      <c r="BW461" s="109">
        <v>66</v>
      </c>
      <c r="BX461" s="84">
        <f t="shared" si="565"/>
        <v>3781</v>
      </c>
      <c r="BY461" s="111">
        <v>12</v>
      </c>
      <c r="BZ461" s="109">
        <v>333</v>
      </c>
      <c r="CA461" s="109">
        <v>66</v>
      </c>
      <c r="CB461" s="2">
        <v>99</v>
      </c>
      <c r="CC461" s="112">
        <f t="shared" si="566"/>
        <v>0.6817063166529943</v>
      </c>
      <c r="CD461" s="112">
        <f t="shared" si="567"/>
        <v>0.82213930348258701</v>
      </c>
      <c r="CE461" s="112">
        <f t="shared" si="568"/>
        <v>0.85728770595690751</v>
      </c>
      <c r="CF461" s="112">
        <f t="shared" si="569"/>
        <v>0.93580337490829058</v>
      </c>
      <c r="CG461" s="112">
        <f t="shared" si="570"/>
        <v>1.0992844364937389</v>
      </c>
      <c r="CH461" s="87">
        <f t="shared" si="571"/>
        <v>-111</v>
      </c>
      <c r="CI461" s="31">
        <f t="shared" si="572"/>
        <v>-151</v>
      </c>
      <c r="CJ461" s="31">
        <f t="shared" si="573"/>
        <v>35</v>
      </c>
      <c r="CK461" s="31">
        <f t="shared" si="574"/>
        <v>127</v>
      </c>
      <c r="CL461" s="31">
        <f t="shared" si="575"/>
        <v>176</v>
      </c>
      <c r="CM461" s="113">
        <f t="shared" si="576"/>
        <v>1646</v>
      </c>
      <c r="CN461" s="31">
        <f t="shared" si="577"/>
        <v>360</v>
      </c>
      <c r="CO461" s="31">
        <f t="shared" si="578"/>
        <v>563</v>
      </c>
      <c r="CP461" s="31">
        <f t="shared" si="579"/>
        <v>699</v>
      </c>
      <c r="CQ461" s="31">
        <f t="shared" si="580"/>
        <v>24</v>
      </c>
      <c r="CR461" s="32">
        <v>28</v>
      </c>
      <c r="CS461" s="32">
        <v>114</v>
      </c>
      <c r="CT461" s="32">
        <v>137</v>
      </c>
      <c r="CU461" s="88">
        <f t="shared" si="564"/>
        <v>1490</v>
      </c>
      <c r="CV461" s="32">
        <v>342</v>
      </c>
      <c r="CW461" s="32">
        <v>515</v>
      </c>
      <c r="CX461" s="32">
        <v>614</v>
      </c>
      <c r="CY461" s="32">
        <v>19</v>
      </c>
      <c r="CZ461" s="32">
        <v>7</v>
      </c>
      <c r="DA461" s="32">
        <v>13</v>
      </c>
      <c r="DB461" s="32">
        <v>39</v>
      </c>
      <c r="DC461" s="88">
        <f t="shared" si="581"/>
        <v>156</v>
      </c>
      <c r="DD461" s="32">
        <v>18</v>
      </c>
      <c r="DE461" s="32">
        <v>48</v>
      </c>
      <c r="DF461" s="32">
        <v>85</v>
      </c>
      <c r="DG461" s="32">
        <v>5</v>
      </c>
      <c r="DH461" s="32">
        <v>4</v>
      </c>
      <c r="DI461" s="32">
        <v>27</v>
      </c>
      <c r="DJ461" s="32">
        <v>21</v>
      </c>
      <c r="DK461" s="88">
        <f t="shared" si="582"/>
        <v>529</v>
      </c>
      <c r="DL461" s="32">
        <v>115</v>
      </c>
      <c r="DM461" s="32">
        <v>221</v>
      </c>
      <c r="DN461" s="32">
        <v>190</v>
      </c>
      <c r="DO461" s="32">
        <v>3</v>
      </c>
      <c r="DP461" s="32">
        <v>18</v>
      </c>
      <c r="DQ461" s="32">
        <v>40</v>
      </c>
      <c r="DR461" s="32">
        <v>36</v>
      </c>
      <c r="DS461" s="88">
        <f t="shared" si="583"/>
        <v>738</v>
      </c>
      <c r="DT461" s="32">
        <v>1</v>
      </c>
      <c r="DU461" s="32">
        <v>227</v>
      </c>
      <c r="DV461" s="32">
        <v>485</v>
      </c>
      <c r="DW461" s="32">
        <v>25</v>
      </c>
      <c r="DX461" s="32">
        <v>2</v>
      </c>
      <c r="DY461" s="32">
        <v>6</v>
      </c>
      <c r="DZ461" s="32">
        <v>7</v>
      </c>
      <c r="EA461" s="88">
        <f t="shared" si="584"/>
        <v>77</v>
      </c>
      <c r="EB461" s="32">
        <v>2</v>
      </c>
      <c r="EC461" s="32">
        <v>42</v>
      </c>
      <c r="ED461" s="32">
        <v>33</v>
      </c>
      <c r="EF461" s="32">
        <v>13</v>
      </c>
      <c r="EG461" s="32">
        <v>45</v>
      </c>
      <c r="EH461" s="32">
        <v>51</v>
      </c>
      <c r="EI461" s="88">
        <f t="shared" si="585"/>
        <v>464</v>
      </c>
      <c r="EJ461" s="32">
        <v>237</v>
      </c>
      <c r="EK461" s="32">
        <v>144</v>
      </c>
      <c r="EL461" s="32">
        <v>78</v>
      </c>
      <c r="EM461" s="32">
        <v>5</v>
      </c>
      <c r="EN461" s="32">
        <v>3</v>
      </c>
      <c r="EO461" s="32">
        <v>12</v>
      </c>
      <c r="EP461" s="32">
        <v>12</v>
      </c>
      <c r="EQ461" s="88">
        <f t="shared" si="586"/>
        <v>203</v>
      </c>
      <c r="ER461" s="32">
        <v>64</v>
      </c>
      <c r="ES461" s="32">
        <v>85</v>
      </c>
      <c r="ET461" s="32">
        <v>54</v>
      </c>
      <c r="EU461" s="32">
        <v>0</v>
      </c>
      <c r="EY461" s="88">
        <f t="shared" si="587"/>
        <v>0</v>
      </c>
      <c r="FD461" s="32">
        <v>1</v>
      </c>
      <c r="FE461" s="32">
        <v>5</v>
      </c>
      <c r="FF461" s="32">
        <v>4</v>
      </c>
      <c r="FG461" s="88">
        <f t="shared" si="588"/>
        <v>97</v>
      </c>
      <c r="FH461" s="32">
        <v>34</v>
      </c>
      <c r="FI461" s="32">
        <v>40</v>
      </c>
      <c r="FJ461" s="32">
        <v>23</v>
      </c>
      <c r="FK461" s="32">
        <v>0</v>
      </c>
      <c r="FO461" s="88">
        <f t="shared" si="589"/>
        <v>0</v>
      </c>
      <c r="FW461" s="110">
        <f t="shared" si="590"/>
        <v>0</v>
      </c>
      <c r="GB461" s="110">
        <f t="shared" si="591"/>
        <v>1</v>
      </c>
      <c r="GC461" s="110">
        <f t="shared" si="592"/>
        <v>5</v>
      </c>
      <c r="GD461" s="110">
        <f t="shared" si="593"/>
        <v>4</v>
      </c>
      <c r="GE461" s="110">
        <f t="shared" si="594"/>
        <v>97</v>
      </c>
      <c r="GF461" s="110">
        <f t="shared" si="595"/>
        <v>34</v>
      </c>
      <c r="GG461" s="110">
        <f t="shared" si="596"/>
        <v>40</v>
      </c>
      <c r="GH461" s="110">
        <f t="shared" si="597"/>
        <v>23</v>
      </c>
      <c r="GI461" s="110">
        <f t="shared" si="598"/>
        <v>0</v>
      </c>
      <c r="GJ461" s="114">
        <f t="shared" si="562"/>
        <v>-9.9938632903184735E-2</v>
      </c>
      <c r="GK461" s="90">
        <f t="shared" si="563"/>
        <v>1.0692328254477412E-2</v>
      </c>
      <c r="GL461" s="92" t="s">
        <v>1399</v>
      </c>
      <c r="GM461" s="2" t="s">
        <v>1414</v>
      </c>
      <c r="GN461" s="92" t="s">
        <v>1387</v>
      </c>
      <c r="GO461" s="2" t="s">
        <v>1393</v>
      </c>
      <c r="GP461" s="2" t="s">
        <v>1424</v>
      </c>
      <c r="GQ461" s="2" t="s">
        <v>2143</v>
      </c>
      <c r="GR461" s="115">
        <v>1591</v>
      </c>
      <c r="GS461" s="31">
        <f t="shared" si="599"/>
        <v>24</v>
      </c>
      <c r="GT461" s="31">
        <f t="shared" si="600"/>
        <v>64</v>
      </c>
      <c r="GU461" s="31">
        <f t="shared" si="601"/>
        <v>73</v>
      </c>
      <c r="GV461" s="31">
        <f t="shared" si="602"/>
        <v>1344</v>
      </c>
      <c r="GW461" s="31">
        <f t="shared" si="603"/>
        <v>736</v>
      </c>
      <c r="GX461" s="31">
        <f t="shared" si="604"/>
        <v>1226</v>
      </c>
    </row>
    <row r="462" spans="1:206" ht="15.75" hidden="1" customHeight="1" x14ac:dyDescent="0.25">
      <c r="A462" s="22" t="s">
        <v>1114</v>
      </c>
      <c r="B462" s="2" t="s">
        <v>435</v>
      </c>
      <c r="C462" s="116" t="s">
        <v>446</v>
      </c>
      <c r="D462" s="35" t="s">
        <v>435</v>
      </c>
      <c r="E462" s="117">
        <v>261</v>
      </c>
      <c r="F462" s="117">
        <v>980</v>
      </c>
      <c r="G462" s="117">
        <v>1220</v>
      </c>
      <c r="H462" s="117">
        <v>2461</v>
      </c>
      <c r="I462" s="95">
        <v>190</v>
      </c>
      <c r="J462" s="118">
        <v>353</v>
      </c>
      <c r="K462" s="118">
        <v>1026</v>
      </c>
      <c r="L462" s="118">
        <v>1508</v>
      </c>
      <c r="M462" s="118">
        <v>2887</v>
      </c>
      <c r="N462" s="119">
        <v>275</v>
      </c>
      <c r="O462" s="119">
        <v>209</v>
      </c>
      <c r="P462" s="120">
        <v>2352</v>
      </c>
      <c r="Q462" s="120">
        <v>3160</v>
      </c>
      <c r="R462" s="120">
        <v>2408</v>
      </c>
      <c r="S462" s="70">
        <f t="shared" si="545"/>
        <v>0.15008503401360543</v>
      </c>
      <c r="T462" s="70">
        <f t="shared" si="546"/>
        <v>0.32468354430379748</v>
      </c>
      <c r="U462" s="70">
        <f t="shared" si="547"/>
        <v>0.32979797979797981</v>
      </c>
      <c r="V462" s="70">
        <f t="shared" si="548"/>
        <v>0.40571120689655171</v>
      </c>
      <c r="W462" s="70">
        <f t="shared" si="549"/>
        <v>0.5120431893687708</v>
      </c>
      <c r="X462" s="121">
        <v>3157</v>
      </c>
      <c r="Y462" s="121">
        <v>2352</v>
      </c>
      <c r="Z462" s="121">
        <v>3160</v>
      </c>
      <c r="AA462" s="121">
        <v>2408</v>
      </c>
      <c r="AB462" s="121">
        <v>749</v>
      </c>
      <c r="AC462" s="121">
        <v>709</v>
      </c>
      <c r="AD462" s="17">
        <v>84</v>
      </c>
      <c r="AE462" s="17">
        <v>204</v>
      </c>
      <c r="AF462" s="100">
        <v>228</v>
      </c>
      <c r="AG462" s="101">
        <v>362</v>
      </c>
      <c r="AH462" s="101">
        <v>1231</v>
      </c>
      <c r="AI462" s="101">
        <v>1687</v>
      </c>
      <c r="AJ462" s="101">
        <v>40</v>
      </c>
      <c r="AK462" s="101">
        <f t="shared" si="550"/>
        <v>3320</v>
      </c>
      <c r="AL462" s="101">
        <f t="shared" si="551"/>
        <v>282</v>
      </c>
      <c r="AM462" s="101">
        <v>322</v>
      </c>
      <c r="AN462" s="102">
        <v>98</v>
      </c>
      <c r="AO462" s="103">
        <v>322</v>
      </c>
      <c r="AP462" s="74">
        <f t="shared" si="552"/>
        <v>0.15391156462585034</v>
      </c>
      <c r="AQ462" s="74">
        <f t="shared" si="553"/>
        <v>0.38955696202531648</v>
      </c>
      <c r="AR462" s="104">
        <f t="shared" si="554"/>
        <v>0.37853535353535356</v>
      </c>
      <c r="AS462" s="104">
        <f t="shared" si="555"/>
        <v>0.47341954022988508</v>
      </c>
      <c r="AT462" s="104">
        <f t="shared" si="556"/>
        <v>0.5834717607973422</v>
      </c>
      <c r="AU462" s="105">
        <v>2349</v>
      </c>
      <c r="AV462" s="105">
        <v>3127</v>
      </c>
      <c r="AW462" s="105">
        <v>2427</v>
      </c>
      <c r="AX462" s="100">
        <v>239</v>
      </c>
      <c r="AY462" s="106">
        <v>3429</v>
      </c>
      <c r="AZ462" s="106">
        <v>397</v>
      </c>
      <c r="BA462" s="106">
        <v>1275</v>
      </c>
      <c r="BB462" s="106">
        <v>1697</v>
      </c>
      <c r="BC462" s="106">
        <v>60</v>
      </c>
      <c r="BD462" s="107">
        <v>333</v>
      </c>
      <c r="BE462" s="108">
        <v>150</v>
      </c>
      <c r="BF462" s="82">
        <f t="shared" si="557"/>
        <v>0.16357643180881748</v>
      </c>
      <c r="BG462" s="82">
        <f t="shared" si="558"/>
        <v>0.40773904700991365</v>
      </c>
      <c r="BH462" s="83">
        <f t="shared" si="559"/>
        <v>0.38415791471593064</v>
      </c>
      <c r="BI462" s="83">
        <f t="shared" si="560"/>
        <v>0.4819211102994887</v>
      </c>
      <c r="BJ462" s="83">
        <f t="shared" si="561"/>
        <v>0.58067262664963815</v>
      </c>
      <c r="BK462" s="2">
        <v>2523</v>
      </c>
      <c r="BL462" s="2">
        <v>3251</v>
      </c>
      <c r="BM462" s="2">
        <v>2426</v>
      </c>
      <c r="BN462" s="2">
        <v>1622</v>
      </c>
      <c r="BO462" s="2">
        <v>736</v>
      </c>
      <c r="BP462" s="2">
        <v>787</v>
      </c>
      <c r="BQ462" s="109">
        <v>97</v>
      </c>
      <c r="BR462" s="109">
        <v>254</v>
      </c>
      <c r="BS462" s="110">
        <v>276</v>
      </c>
      <c r="BT462" s="109">
        <v>410</v>
      </c>
      <c r="BU462" s="109">
        <v>1348</v>
      </c>
      <c r="BV462" s="109">
        <v>1936</v>
      </c>
      <c r="BW462" s="109">
        <v>60</v>
      </c>
      <c r="BX462" s="84">
        <f t="shared" si="565"/>
        <v>3754</v>
      </c>
      <c r="BY462" s="111">
        <v>64</v>
      </c>
      <c r="BZ462" s="109">
        <v>411</v>
      </c>
      <c r="CA462" s="109">
        <v>59</v>
      </c>
      <c r="CB462" s="2">
        <v>207</v>
      </c>
      <c r="CC462" s="112">
        <f t="shared" si="566"/>
        <v>0.16250495441934204</v>
      </c>
      <c r="CD462" s="112">
        <f t="shared" si="567"/>
        <v>0.4146416487234697</v>
      </c>
      <c r="CE462" s="112">
        <f t="shared" si="568"/>
        <v>0.40036585365853661</v>
      </c>
      <c r="CF462" s="112">
        <f t="shared" si="569"/>
        <v>0.50607715342610538</v>
      </c>
      <c r="CG462" s="112">
        <f t="shared" si="570"/>
        <v>0.62860676009892824</v>
      </c>
      <c r="CH462" s="87">
        <f t="shared" si="571"/>
        <v>901</v>
      </c>
      <c r="CI462" s="31">
        <f t="shared" si="572"/>
        <v>1019</v>
      </c>
      <c r="CJ462" s="31">
        <f t="shared" si="573"/>
        <v>39</v>
      </c>
      <c r="CK462" s="31">
        <f t="shared" si="574"/>
        <v>108</v>
      </c>
      <c r="CL462" s="31">
        <f t="shared" si="575"/>
        <v>161</v>
      </c>
      <c r="CM462" s="113">
        <f t="shared" si="576"/>
        <v>1309</v>
      </c>
      <c r="CN462" s="31">
        <f t="shared" si="577"/>
        <v>317</v>
      </c>
      <c r="CO462" s="31">
        <f t="shared" si="578"/>
        <v>525</v>
      </c>
      <c r="CP462" s="31">
        <f t="shared" si="579"/>
        <v>463</v>
      </c>
      <c r="CQ462" s="31">
        <f t="shared" si="580"/>
        <v>4</v>
      </c>
      <c r="CR462" s="32">
        <v>37</v>
      </c>
      <c r="CS462" s="32">
        <v>99</v>
      </c>
      <c r="CT462" s="32">
        <v>157</v>
      </c>
      <c r="CU462" s="88">
        <f t="shared" si="564"/>
        <v>1191</v>
      </c>
      <c r="CV462" s="32">
        <v>299</v>
      </c>
      <c r="CW462" s="32">
        <v>475</v>
      </c>
      <c r="CX462" s="32">
        <v>413</v>
      </c>
      <c r="CY462" s="32">
        <v>4</v>
      </c>
      <c r="CZ462" s="32">
        <v>2</v>
      </c>
      <c r="DA462" s="32">
        <v>9</v>
      </c>
      <c r="DB462" s="32">
        <v>4</v>
      </c>
      <c r="DC462" s="88">
        <f t="shared" si="581"/>
        <v>118</v>
      </c>
      <c r="DD462" s="32">
        <v>18</v>
      </c>
      <c r="DE462" s="32">
        <v>50</v>
      </c>
      <c r="DF462" s="32">
        <v>50</v>
      </c>
      <c r="DG462" s="32">
        <v>0</v>
      </c>
      <c r="DH462" s="32">
        <v>5</v>
      </c>
      <c r="DI462" s="32">
        <v>32</v>
      </c>
      <c r="DJ462" s="32">
        <v>25</v>
      </c>
      <c r="DK462" s="88">
        <f t="shared" si="582"/>
        <v>518</v>
      </c>
      <c r="DL462" s="32">
        <v>44</v>
      </c>
      <c r="DM462" s="32">
        <v>214</v>
      </c>
      <c r="DN462" s="32">
        <v>247</v>
      </c>
      <c r="DO462" s="32">
        <v>13</v>
      </c>
      <c r="DP462" s="32">
        <v>36</v>
      </c>
      <c r="DQ462" s="32">
        <v>82</v>
      </c>
      <c r="DR462" s="32">
        <v>58</v>
      </c>
      <c r="DS462" s="88">
        <f t="shared" si="583"/>
        <v>1520</v>
      </c>
      <c r="DT462" s="32">
        <v>16</v>
      </c>
      <c r="DU462" s="32">
        <v>400</v>
      </c>
      <c r="DV462" s="32">
        <v>1066</v>
      </c>
      <c r="DW462" s="32">
        <v>38</v>
      </c>
      <c r="DX462" s="32">
        <v>2</v>
      </c>
      <c r="DY462" s="32">
        <v>5</v>
      </c>
      <c r="DZ462" s="32">
        <v>5</v>
      </c>
      <c r="EA462" s="88">
        <f t="shared" si="584"/>
        <v>78</v>
      </c>
      <c r="EB462" s="32">
        <v>15</v>
      </c>
      <c r="EC462" s="32">
        <v>36</v>
      </c>
      <c r="ED462" s="32">
        <v>27</v>
      </c>
      <c r="EI462" s="88">
        <f t="shared" si="585"/>
        <v>0</v>
      </c>
      <c r="EQ462" s="88">
        <f t="shared" si="586"/>
        <v>0</v>
      </c>
      <c r="EV462" s="32">
        <v>14</v>
      </c>
      <c r="EW462" s="32">
        <v>25</v>
      </c>
      <c r="EX462" s="32">
        <v>25</v>
      </c>
      <c r="EY462" s="88">
        <f t="shared" si="587"/>
        <v>306</v>
      </c>
      <c r="EZ462" s="32">
        <v>4</v>
      </c>
      <c r="FA462" s="32">
        <v>167</v>
      </c>
      <c r="FB462" s="32">
        <v>132</v>
      </c>
      <c r="FC462" s="32">
        <v>3</v>
      </c>
      <c r="FD462" s="32">
        <v>1</v>
      </c>
      <c r="FE462" s="32">
        <v>2</v>
      </c>
      <c r="FF462" s="32">
        <v>2</v>
      </c>
      <c r="FG462" s="88">
        <f t="shared" si="588"/>
        <v>21</v>
      </c>
      <c r="FH462" s="32">
        <v>14</v>
      </c>
      <c r="FI462" s="32">
        <v>6</v>
      </c>
      <c r="FJ462" s="32">
        <v>1</v>
      </c>
      <c r="FK462" s="32">
        <v>0</v>
      </c>
      <c r="FO462" s="88">
        <f t="shared" si="589"/>
        <v>0</v>
      </c>
      <c r="FW462" s="110">
        <f t="shared" si="590"/>
        <v>0</v>
      </c>
      <c r="GB462" s="110">
        <f t="shared" si="591"/>
        <v>15</v>
      </c>
      <c r="GC462" s="110">
        <f t="shared" si="592"/>
        <v>27</v>
      </c>
      <c r="GD462" s="110">
        <f t="shared" si="593"/>
        <v>27</v>
      </c>
      <c r="GE462" s="110">
        <f t="shared" si="594"/>
        <v>327</v>
      </c>
      <c r="GF462" s="110">
        <f t="shared" si="595"/>
        <v>18</v>
      </c>
      <c r="GG462" s="110">
        <f t="shared" si="596"/>
        <v>173</v>
      </c>
      <c r="GH462" s="110">
        <f t="shared" si="597"/>
        <v>133</v>
      </c>
      <c r="GI462" s="110">
        <f t="shared" si="598"/>
        <v>3</v>
      </c>
      <c r="GJ462" s="114">
        <f t="shared" si="562"/>
        <v>0.22764402134486544</v>
      </c>
      <c r="GK462" s="90">
        <f t="shared" si="563"/>
        <v>9.4779819189268005E-2</v>
      </c>
      <c r="GL462" s="92" t="s">
        <v>2134</v>
      </c>
      <c r="GM462" s="92" t="s">
        <v>2260</v>
      </c>
      <c r="GN462" s="2" t="s">
        <v>2019</v>
      </c>
      <c r="GO462" s="92" t="s">
        <v>2195</v>
      </c>
      <c r="GP462" s="2" t="s">
        <v>2295</v>
      </c>
      <c r="GQ462" s="2" t="s">
        <v>1790</v>
      </c>
      <c r="GR462" s="115">
        <v>3275</v>
      </c>
      <c r="GS462" s="31">
        <f t="shared" si="599"/>
        <v>43</v>
      </c>
      <c r="GT462" s="31">
        <f t="shared" si="600"/>
        <v>88</v>
      </c>
      <c r="GU462" s="31">
        <f t="shared" si="601"/>
        <v>119</v>
      </c>
      <c r="GV462" s="31">
        <f t="shared" si="602"/>
        <v>2116</v>
      </c>
      <c r="GW462" s="31">
        <f t="shared" si="603"/>
        <v>1391</v>
      </c>
      <c r="GX462" s="31">
        <f t="shared" si="604"/>
        <v>2041</v>
      </c>
    </row>
    <row r="463" spans="1:206" ht="15.75" hidden="1" customHeight="1" x14ac:dyDescent="0.25">
      <c r="A463" s="22" t="s">
        <v>1114</v>
      </c>
      <c r="B463" s="2" t="s">
        <v>435</v>
      </c>
      <c r="C463" s="116" t="s">
        <v>447</v>
      </c>
      <c r="D463" s="35" t="s">
        <v>435</v>
      </c>
      <c r="E463" s="117">
        <v>411</v>
      </c>
      <c r="F463" s="117">
        <v>1376</v>
      </c>
      <c r="G463" s="117">
        <v>1905</v>
      </c>
      <c r="H463" s="117">
        <v>3692</v>
      </c>
      <c r="I463" s="95">
        <v>308</v>
      </c>
      <c r="J463" s="118">
        <v>615</v>
      </c>
      <c r="K463" s="118">
        <v>1721</v>
      </c>
      <c r="L463" s="118">
        <v>2409</v>
      </c>
      <c r="M463" s="118">
        <v>4745</v>
      </c>
      <c r="N463" s="119">
        <v>474</v>
      </c>
      <c r="O463" s="119">
        <v>106</v>
      </c>
      <c r="P463" s="120">
        <v>3271</v>
      </c>
      <c r="Q463" s="120">
        <v>4268</v>
      </c>
      <c r="R463" s="120">
        <v>3185</v>
      </c>
      <c r="S463" s="70">
        <f t="shared" si="545"/>
        <v>0.18801589727911955</v>
      </c>
      <c r="T463" s="70">
        <f t="shared" si="546"/>
        <v>0.40323336457357078</v>
      </c>
      <c r="U463" s="70">
        <f t="shared" si="547"/>
        <v>0.3982655725475569</v>
      </c>
      <c r="V463" s="70">
        <f t="shared" si="548"/>
        <v>0.49054072185697034</v>
      </c>
      <c r="W463" s="70">
        <f t="shared" si="549"/>
        <v>0.60753532182103609</v>
      </c>
      <c r="X463" s="121">
        <v>4275</v>
      </c>
      <c r="Y463" s="121">
        <v>3271</v>
      </c>
      <c r="Z463" s="121">
        <v>4268</v>
      </c>
      <c r="AA463" s="121">
        <v>3185</v>
      </c>
      <c r="AB463" s="121">
        <v>1095</v>
      </c>
      <c r="AC463" s="121">
        <v>973</v>
      </c>
      <c r="AD463" s="17">
        <v>91</v>
      </c>
      <c r="AE463" s="17">
        <v>273</v>
      </c>
      <c r="AF463" s="100">
        <v>333</v>
      </c>
      <c r="AG463" s="101">
        <v>525</v>
      </c>
      <c r="AH463" s="101">
        <v>1864</v>
      </c>
      <c r="AI463" s="101">
        <v>2706</v>
      </c>
      <c r="AJ463" s="101">
        <v>104</v>
      </c>
      <c r="AK463" s="101">
        <f t="shared" si="550"/>
        <v>5199</v>
      </c>
      <c r="AL463" s="101">
        <f t="shared" si="551"/>
        <v>618</v>
      </c>
      <c r="AM463" s="101">
        <v>722</v>
      </c>
      <c r="AN463" s="102">
        <v>72</v>
      </c>
      <c r="AO463" s="103">
        <v>329</v>
      </c>
      <c r="AP463" s="74">
        <f t="shared" si="552"/>
        <v>0.16050137572607764</v>
      </c>
      <c r="AQ463" s="74">
        <f t="shared" si="553"/>
        <v>0.43673851921274603</v>
      </c>
      <c r="AR463" s="104">
        <f t="shared" si="554"/>
        <v>0.41747482282730325</v>
      </c>
      <c r="AS463" s="104">
        <f t="shared" si="555"/>
        <v>0.53025627264188913</v>
      </c>
      <c r="AT463" s="104">
        <f t="shared" si="556"/>
        <v>0.65557299843014127</v>
      </c>
      <c r="AU463" s="105">
        <v>3465</v>
      </c>
      <c r="AV463" s="105">
        <v>4587</v>
      </c>
      <c r="AW463" s="105">
        <v>3553</v>
      </c>
      <c r="AX463" s="100">
        <v>381</v>
      </c>
      <c r="AY463" s="106">
        <v>5734</v>
      </c>
      <c r="AZ463" s="106">
        <v>568</v>
      </c>
      <c r="BA463" s="106">
        <v>2066</v>
      </c>
      <c r="BB463" s="106">
        <v>2976</v>
      </c>
      <c r="BC463" s="106">
        <v>124</v>
      </c>
      <c r="BD463" s="107">
        <v>666</v>
      </c>
      <c r="BE463" s="108">
        <v>173</v>
      </c>
      <c r="BF463" s="82">
        <f t="shared" si="557"/>
        <v>0.15986490289895863</v>
      </c>
      <c r="BG463" s="82">
        <f t="shared" si="558"/>
        <v>0.45040331371266623</v>
      </c>
      <c r="BH463" s="83">
        <f t="shared" si="559"/>
        <v>0.42602326583369238</v>
      </c>
      <c r="BI463" s="83">
        <f t="shared" si="560"/>
        <v>0.54346746150024838</v>
      </c>
      <c r="BJ463" s="83">
        <f t="shared" si="561"/>
        <v>0.66666666666666663</v>
      </c>
      <c r="BK463" s="2">
        <v>3914</v>
      </c>
      <c r="BL463" s="2">
        <v>4977</v>
      </c>
      <c r="BM463" s="2">
        <v>3715</v>
      </c>
      <c r="BN463" s="2">
        <v>2523</v>
      </c>
      <c r="BO463" s="2">
        <v>1227</v>
      </c>
      <c r="BP463" s="2">
        <v>1173</v>
      </c>
      <c r="BQ463" s="109">
        <v>119</v>
      </c>
      <c r="BR463" s="109">
        <v>425</v>
      </c>
      <c r="BS463" s="110">
        <v>473</v>
      </c>
      <c r="BT463" s="109">
        <v>820</v>
      </c>
      <c r="BU463" s="109">
        <v>2315</v>
      </c>
      <c r="BV463" s="109">
        <v>3451</v>
      </c>
      <c r="BW463" s="109">
        <v>145</v>
      </c>
      <c r="BX463" s="84">
        <f t="shared" si="565"/>
        <v>6731</v>
      </c>
      <c r="BY463" s="111">
        <v>64</v>
      </c>
      <c r="BZ463" s="109">
        <v>724</v>
      </c>
      <c r="CA463" s="109">
        <v>143</v>
      </c>
      <c r="CB463" s="2">
        <v>286</v>
      </c>
      <c r="CC463" s="112">
        <f t="shared" si="566"/>
        <v>0.20950434338272866</v>
      </c>
      <c r="CD463" s="112">
        <f t="shared" si="567"/>
        <v>0.46513964235483224</v>
      </c>
      <c r="CE463" s="112">
        <f t="shared" si="568"/>
        <v>0.46501665873393622</v>
      </c>
      <c r="CF463" s="112">
        <f t="shared" si="569"/>
        <v>0.58007363092498854</v>
      </c>
      <c r="CG463" s="112">
        <f t="shared" si="570"/>
        <v>0.73405114401076721</v>
      </c>
      <c r="CH463" s="87">
        <f t="shared" si="571"/>
        <v>988</v>
      </c>
      <c r="CI463" s="31">
        <f t="shared" si="572"/>
        <v>1205</v>
      </c>
      <c r="CJ463" s="31">
        <f t="shared" si="573"/>
        <v>74</v>
      </c>
      <c r="CK463" s="31">
        <f t="shared" si="574"/>
        <v>215</v>
      </c>
      <c r="CL463" s="31">
        <f t="shared" si="575"/>
        <v>328</v>
      </c>
      <c r="CM463" s="113">
        <f t="shared" si="576"/>
        <v>2751</v>
      </c>
      <c r="CN463" s="31">
        <f t="shared" si="577"/>
        <v>606</v>
      </c>
      <c r="CO463" s="31">
        <f t="shared" si="578"/>
        <v>1034</v>
      </c>
      <c r="CP463" s="31">
        <f t="shared" si="579"/>
        <v>1068</v>
      </c>
      <c r="CQ463" s="31">
        <f t="shared" si="580"/>
        <v>43</v>
      </c>
      <c r="CR463" s="32">
        <v>56</v>
      </c>
      <c r="CS463" s="32">
        <v>162</v>
      </c>
      <c r="CT463" s="32">
        <v>255</v>
      </c>
      <c r="CU463" s="88">
        <f t="shared" si="564"/>
        <v>2018</v>
      </c>
      <c r="CV463" s="32">
        <v>545</v>
      </c>
      <c r="CW463" s="32">
        <v>785</v>
      </c>
      <c r="CX463" s="32">
        <v>661</v>
      </c>
      <c r="CY463" s="32">
        <v>27</v>
      </c>
      <c r="CZ463" s="32">
        <v>18</v>
      </c>
      <c r="DA463" s="32">
        <v>53</v>
      </c>
      <c r="DB463" s="32">
        <v>73</v>
      </c>
      <c r="DC463" s="88">
        <f t="shared" si="581"/>
        <v>733</v>
      </c>
      <c r="DD463" s="32">
        <v>61</v>
      </c>
      <c r="DE463" s="32">
        <v>249</v>
      </c>
      <c r="DF463" s="32">
        <v>407</v>
      </c>
      <c r="DG463" s="32">
        <v>16</v>
      </c>
      <c r="DH463" s="32">
        <v>4</v>
      </c>
      <c r="DI463" s="32">
        <v>50</v>
      </c>
      <c r="DJ463" s="32">
        <v>25</v>
      </c>
      <c r="DK463" s="88">
        <f t="shared" si="582"/>
        <v>997</v>
      </c>
      <c r="DL463" s="32">
        <v>86</v>
      </c>
      <c r="DM463" s="32">
        <v>417</v>
      </c>
      <c r="DN463" s="32">
        <v>477</v>
      </c>
      <c r="DO463" s="32">
        <v>17</v>
      </c>
      <c r="DP463" s="32">
        <v>28</v>
      </c>
      <c r="DQ463" s="32">
        <v>122</v>
      </c>
      <c r="DR463" s="32">
        <v>66</v>
      </c>
      <c r="DS463" s="88">
        <f t="shared" si="583"/>
        <v>2578</v>
      </c>
      <c r="DT463" s="32">
        <v>9</v>
      </c>
      <c r="DU463" s="32">
        <v>692</v>
      </c>
      <c r="DV463" s="32">
        <v>1791</v>
      </c>
      <c r="DW463" s="32">
        <v>86</v>
      </c>
      <c r="DX463" s="32">
        <v>2</v>
      </c>
      <c r="DY463" s="32">
        <v>5</v>
      </c>
      <c r="DZ463" s="32">
        <v>4</v>
      </c>
      <c r="EA463" s="88">
        <f t="shared" si="584"/>
        <v>69</v>
      </c>
      <c r="EB463" s="32">
        <v>45</v>
      </c>
      <c r="EC463" s="32">
        <v>21</v>
      </c>
      <c r="ED463" s="32">
        <v>2</v>
      </c>
      <c r="EE463" s="32">
        <v>1</v>
      </c>
      <c r="EF463" s="32">
        <v>7</v>
      </c>
      <c r="EG463" s="32">
        <v>16</v>
      </c>
      <c r="EH463" s="32">
        <v>32</v>
      </c>
      <c r="EI463" s="88">
        <f t="shared" si="585"/>
        <v>152</v>
      </c>
      <c r="EJ463" s="32">
        <v>72</v>
      </c>
      <c r="EK463" s="32">
        <v>43</v>
      </c>
      <c r="EL463" s="32">
        <v>33</v>
      </c>
      <c r="EM463" s="32">
        <v>4</v>
      </c>
      <c r="EQ463" s="88">
        <f t="shared" si="586"/>
        <v>0</v>
      </c>
      <c r="EV463" s="32">
        <v>4</v>
      </c>
      <c r="EW463" s="32">
        <v>17</v>
      </c>
      <c r="EX463" s="32">
        <v>14</v>
      </c>
      <c r="EY463" s="88">
        <f t="shared" si="587"/>
        <v>192</v>
      </c>
      <c r="EZ463" s="32">
        <v>2</v>
      </c>
      <c r="FA463" s="32">
        <v>108</v>
      </c>
      <c r="FB463" s="32">
        <v>80</v>
      </c>
      <c r="FC463" s="32">
        <v>2</v>
      </c>
      <c r="FG463" s="88">
        <f t="shared" si="588"/>
        <v>0</v>
      </c>
      <c r="FO463" s="88">
        <f t="shared" si="589"/>
        <v>0</v>
      </c>
      <c r="FV463" s="32">
        <v>4</v>
      </c>
      <c r="FW463" s="110">
        <f t="shared" si="590"/>
        <v>0</v>
      </c>
      <c r="FX463" s="32">
        <v>0</v>
      </c>
      <c r="FY463" s="32">
        <v>0</v>
      </c>
      <c r="FZ463" s="32">
        <v>0</v>
      </c>
      <c r="GA463" s="32">
        <v>0</v>
      </c>
      <c r="GB463" s="110">
        <f t="shared" si="591"/>
        <v>4</v>
      </c>
      <c r="GC463" s="110">
        <f t="shared" si="592"/>
        <v>17</v>
      </c>
      <c r="GD463" s="110">
        <f t="shared" si="593"/>
        <v>18</v>
      </c>
      <c r="GE463" s="110">
        <f t="shared" si="594"/>
        <v>192</v>
      </c>
      <c r="GF463" s="110">
        <f t="shared" si="595"/>
        <v>2</v>
      </c>
      <c r="GG463" s="110">
        <f t="shared" si="596"/>
        <v>108</v>
      </c>
      <c r="GH463" s="110">
        <f t="shared" si="597"/>
        <v>80</v>
      </c>
      <c r="GI463" s="110">
        <f t="shared" si="598"/>
        <v>2</v>
      </c>
      <c r="GJ463" s="114">
        <f t="shared" si="562"/>
        <v>0.20824438949575899</v>
      </c>
      <c r="GK463" s="90">
        <f t="shared" si="563"/>
        <v>0.17387513079874434</v>
      </c>
      <c r="GL463" s="2" t="s">
        <v>1569</v>
      </c>
      <c r="GM463" s="92" t="s">
        <v>1782</v>
      </c>
      <c r="GN463" s="2" t="s">
        <v>1701</v>
      </c>
      <c r="GO463" s="92" t="s">
        <v>2136</v>
      </c>
      <c r="GP463" s="2" t="s">
        <v>1851</v>
      </c>
      <c r="GQ463" s="2" t="s">
        <v>1624</v>
      </c>
      <c r="GR463" s="115">
        <v>5042</v>
      </c>
      <c r="GS463" s="31">
        <f t="shared" si="599"/>
        <v>34</v>
      </c>
      <c r="GT463" s="31">
        <f t="shared" si="600"/>
        <v>95</v>
      </c>
      <c r="GU463" s="31">
        <f t="shared" si="601"/>
        <v>177</v>
      </c>
      <c r="GV463" s="31">
        <f t="shared" si="602"/>
        <v>3644</v>
      </c>
      <c r="GW463" s="31">
        <f t="shared" si="603"/>
        <v>2374</v>
      </c>
      <c r="GX463" s="31">
        <f t="shared" si="604"/>
        <v>3504</v>
      </c>
    </row>
    <row r="464" spans="1:206" ht="15.75" hidden="1" customHeight="1" x14ac:dyDescent="0.25">
      <c r="A464" s="22" t="s">
        <v>1114</v>
      </c>
      <c r="B464" s="2" t="s">
        <v>435</v>
      </c>
      <c r="C464" s="116" t="s">
        <v>448</v>
      </c>
      <c r="D464" s="35" t="s">
        <v>435</v>
      </c>
      <c r="E464" s="117">
        <v>27</v>
      </c>
      <c r="F464" s="117">
        <v>467</v>
      </c>
      <c r="G464" s="117">
        <v>712</v>
      </c>
      <c r="H464" s="117">
        <v>1206</v>
      </c>
      <c r="I464" s="95">
        <v>74</v>
      </c>
      <c r="J464" s="118">
        <v>29</v>
      </c>
      <c r="K464" s="118">
        <v>551</v>
      </c>
      <c r="L464" s="118">
        <v>820</v>
      </c>
      <c r="M464" s="118">
        <v>1400</v>
      </c>
      <c r="N464" s="119">
        <v>129</v>
      </c>
      <c r="O464" s="119">
        <v>249</v>
      </c>
      <c r="P464" s="120">
        <v>2448</v>
      </c>
      <c r="Q464" s="120">
        <v>3099</v>
      </c>
      <c r="R464" s="120">
        <v>2271</v>
      </c>
      <c r="S464" s="70">
        <f t="shared" si="545"/>
        <v>1.1846405228758169E-2</v>
      </c>
      <c r="T464" s="70">
        <f t="shared" si="546"/>
        <v>0.17779929009357856</v>
      </c>
      <c r="U464" s="70">
        <f t="shared" si="547"/>
        <v>0.16257354822205167</v>
      </c>
      <c r="V464" s="70">
        <f t="shared" si="548"/>
        <v>0.23128491620111732</v>
      </c>
      <c r="W464" s="70">
        <f t="shared" si="549"/>
        <v>0.30427124614707179</v>
      </c>
      <c r="X464" s="121">
        <v>3235</v>
      </c>
      <c r="Y464" s="121">
        <v>2448</v>
      </c>
      <c r="Z464" s="121">
        <v>3099</v>
      </c>
      <c r="AA464" s="121">
        <v>2271</v>
      </c>
      <c r="AB464" s="121">
        <v>801</v>
      </c>
      <c r="AC464" s="121">
        <v>710</v>
      </c>
      <c r="AD464" s="17">
        <v>28</v>
      </c>
      <c r="AE464" s="17">
        <v>84</v>
      </c>
      <c r="AF464" s="100">
        <v>89</v>
      </c>
      <c r="AG464" s="101">
        <v>91</v>
      </c>
      <c r="AH464" s="101">
        <v>614</v>
      </c>
      <c r="AI464" s="101">
        <v>984</v>
      </c>
      <c r="AJ464" s="101">
        <v>30</v>
      </c>
      <c r="AK464" s="101">
        <f t="shared" si="550"/>
        <v>1719</v>
      </c>
      <c r="AL464" s="101">
        <f t="shared" si="551"/>
        <v>171</v>
      </c>
      <c r="AM464" s="101">
        <v>201</v>
      </c>
      <c r="AN464" s="102">
        <v>150</v>
      </c>
      <c r="AO464" s="103">
        <v>478</v>
      </c>
      <c r="AP464" s="74">
        <f t="shared" si="552"/>
        <v>3.7173202614379085E-2</v>
      </c>
      <c r="AQ464" s="74">
        <f t="shared" si="553"/>
        <v>0.19812842852533075</v>
      </c>
      <c r="AR464" s="104">
        <f t="shared" si="554"/>
        <v>0.19416730621642364</v>
      </c>
      <c r="AS464" s="104">
        <f t="shared" si="555"/>
        <v>0.26573556797020487</v>
      </c>
      <c r="AT464" s="104">
        <f t="shared" si="556"/>
        <v>0.3579920739762219</v>
      </c>
      <c r="AU464" s="105">
        <v>2335</v>
      </c>
      <c r="AV464" s="105">
        <v>3144</v>
      </c>
      <c r="AW464" s="105">
        <v>2410</v>
      </c>
      <c r="AX464" s="100">
        <v>101</v>
      </c>
      <c r="AY464" s="106">
        <v>1930</v>
      </c>
      <c r="AZ464" s="106">
        <v>62</v>
      </c>
      <c r="BA464" s="106">
        <v>796</v>
      </c>
      <c r="BB464" s="106">
        <v>1044</v>
      </c>
      <c r="BC464" s="106">
        <v>28</v>
      </c>
      <c r="BD464" s="107">
        <v>188</v>
      </c>
      <c r="BE464" s="108">
        <v>186</v>
      </c>
      <c r="BF464" s="82">
        <f t="shared" si="557"/>
        <v>2.5726141078838173E-2</v>
      </c>
      <c r="BG464" s="82">
        <f t="shared" si="558"/>
        <v>0.25318066157760816</v>
      </c>
      <c r="BH464" s="83">
        <f t="shared" si="559"/>
        <v>0.2172645455697807</v>
      </c>
      <c r="BI464" s="83">
        <f t="shared" si="560"/>
        <v>0.3015148749771856</v>
      </c>
      <c r="BJ464" s="83">
        <f t="shared" si="561"/>
        <v>0.36659528907922911</v>
      </c>
      <c r="BK464" s="2">
        <v>2373</v>
      </c>
      <c r="BL464" s="2">
        <v>3239</v>
      </c>
      <c r="BM464" s="2">
        <v>2288</v>
      </c>
      <c r="BN464" s="2">
        <v>1543</v>
      </c>
      <c r="BO464" s="2">
        <v>749</v>
      </c>
      <c r="BP464" s="2">
        <v>734</v>
      </c>
      <c r="BQ464" s="109">
        <v>28</v>
      </c>
      <c r="BR464" s="109">
        <v>113</v>
      </c>
      <c r="BS464" s="110">
        <v>65</v>
      </c>
      <c r="BT464" s="109">
        <v>143</v>
      </c>
      <c r="BU464" s="109">
        <v>761</v>
      </c>
      <c r="BV464" s="109">
        <v>1180</v>
      </c>
      <c r="BW464" s="109">
        <v>44</v>
      </c>
      <c r="BX464" s="84">
        <f t="shared" si="565"/>
        <v>2128</v>
      </c>
      <c r="BY464" s="111">
        <v>101</v>
      </c>
      <c r="BZ464" s="109">
        <v>242</v>
      </c>
      <c r="CA464" s="109">
        <v>42</v>
      </c>
      <c r="CB464" s="2">
        <v>297</v>
      </c>
      <c r="CC464" s="112">
        <f t="shared" si="566"/>
        <v>6.0261272650653182E-2</v>
      </c>
      <c r="CD464" s="112">
        <f t="shared" si="567"/>
        <v>0.234949058351343</v>
      </c>
      <c r="CE464" s="112">
        <f t="shared" si="568"/>
        <v>0.23316455696202532</v>
      </c>
      <c r="CF464" s="112">
        <f t="shared" si="569"/>
        <v>0.30740003618599604</v>
      </c>
      <c r="CG464" s="112">
        <f t="shared" si="570"/>
        <v>0.40996503496503495</v>
      </c>
      <c r="CH464" s="87">
        <f t="shared" si="571"/>
        <v>1350</v>
      </c>
      <c r="CI464" s="31">
        <f t="shared" si="572"/>
        <v>1560</v>
      </c>
      <c r="CJ464" s="31">
        <f t="shared" si="573"/>
        <v>8</v>
      </c>
      <c r="CK464" s="31">
        <f t="shared" si="574"/>
        <v>16</v>
      </c>
      <c r="CL464" s="31">
        <f t="shared" si="575"/>
        <v>25</v>
      </c>
      <c r="CM464" s="113">
        <f t="shared" si="576"/>
        <v>214</v>
      </c>
      <c r="CN464" s="31">
        <f t="shared" si="577"/>
        <v>28</v>
      </c>
      <c r="CO464" s="31">
        <f t="shared" si="578"/>
        <v>85</v>
      </c>
      <c r="CP464" s="31">
        <f t="shared" si="579"/>
        <v>97</v>
      </c>
      <c r="CQ464" s="31">
        <f t="shared" si="580"/>
        <v>4</v>
      </c>
      <c r="CR464" s="32">
        <v>5</v>
      </c>
      <c r="CS464" s="32">
        <v>10</v>
      </c>
      <c r="CT464" s="32">
        <v>8</v>
      </c>
      <c r="CU464" s="88">
        <f t="shared" si="564"/>
        <v>126</v>
      </c>
      <c r="CV464" s="32">
        <v>21</v>
      </c>
      <c r="CW464" s="32">
        <v>51</v>
      </c>
      <c r="CX464" s="32">
        <v>52</v>
      </c>
      <c r="CY464" s="32">
        <v>2</v>
      </c>
      <c r="CZ464" s="32">
        <v>3</v>
      </c>
      <c r="DA464" s="32">
        <v>6</v>
      </c>
      <c r="DB464" s="32">
        <v>17</v>
      </c>
      <c r="DC464" s="88">
        <f t="shared" si="581"/>
        <v>88</v>
      </c>
      <c r="DD464" s="32">
        <v>7</v>
      </c>
      <c r="DE464" s="32">
        <v>34</v>
      </c>
      <c r="DF464" s="32">
        <v>45</v>
      </c>
      <c r="DG464" s="32">
        <v>2</v>
      </c>
      <c r="DK464" s="88">
        <f t="shared" si="582"/>
        <v>0</v>
      </c>
      <c r="DP464" s="32">
        <v>19</v>
      </c>
      <c r="DQ464" s="32">
        <v>96</v>
      </c>
      <c r="DR464" s="32">
        <v>39</v>
      </c>
      <c r="DS464" s="88">
        <f t="shared" si="583"/>
        <v>1889</v>
      </c>
      <c r="DT464" s="32">
        <v>109</v>
      </c>
      <c r="DU464" s="32">
        <v>667</v>
      </c>
      <c r="DV464" s="32">
        <v>1075</v>
      </c>
      <c r="DW464" s="32">
        <v>38</v>
      </c>
      <c r="DX464" s="32">
        <v>1</v>
      </c>
      <c r="DY464" s="32">
        <v>1</v>
      </c>
      <c r="DZ464" s="32">
        <v>1</v>
      </c>
      <c r="EA464" s="88">
        <f t="shared" si="584"/>
        <v>23</v>
      </c>
      <c r="EB464" s="32">
        <v>6</v>
      </c>
      <c r="EC464" s="32">
        <v>9</v>
      </c>
      <c r="ED464" s="32">
        <v>8</v>
      </c>
      <c r="EI464" s="88">
        <f t="shared" si="585"/>
        <v>0</v>
      </c>
      <c r="EQ464" s="88">
        <f t="shared" si="586"/>
        <v>0</v>
      </c>
      <c r="EY464" s="88">
        <f t="shared" si="587"/>
        <v>0</v>
      </c>
      <c r="FG464" s="88">
        <f t="shared" si="588"/>
        <v>0</v>
      </c>
      <c r="FO464" s="88">
        <f t="shared" si="589"/>
        <v>0</v>
      </c>
      <c r="FW464" s="110">
        <f t="shared" si="590"/>
        <v>0</v>
      </c>
      <c r="GB464" s="110">
        <f t="shared" si="591"/>
        <v>0</v>
      </c>
      <c r="GC464" s="110">
        <f t="shared" si="592"/>
        <v>0</v>
      </c>
      <c r="GD464" s="110">
        <f t="shared" si="593"/>
        <v>0</v>
      </c>
      <c r="GE464" s="110">
        <f t="shared" si="594"/>
        <v>0</v>
      </c>
      <c r="GF464" s="110">
        <f t="shared" si="595"/>
        <v>0</v>
      </c>
      <c r="GG464" s="110">
        <f t="shared" si="596"/>
        <v>0</v>
      </c>
      <c r="GH464" s="110">
        <f t="shared" si="597"/>
        <v>0</v>
      </c>
      <c r="GI464" s="110">
        <f t="shared" si="598"/>
        <v>0</v>
      </c>
      <c r="GJ464" s="114">
        <f t="shared" si="562"/>
        <v>0.34736699624543316</v>
      </c>
      <c r="GK464" s="90">
        <f t="shared" si="563"/>
        <v>0.10259067357512953</v>
      </c>
      <c r="GL464" s="92" t="s">
        <v>2058</v>
      </c>
      <c r="GM464" s="92" t="s">
        <v>2203</v>
      </c>
      <c r="GN464" s="2" t="s">
        <v>2278</v>
      </c>
      <c r="GO464" s="2" t="s">
        <v>1932</v>
      </c>
      <c r="GP464" s="2" t="s">
        <v>2275</v>
      </c>
      <c r="GQ464" s="2" t="s">
        <v>2164</v>
      </c>
      <c r="GR464" s="115">
        <v>3290</v>
      </c>
      <c r="GS464" s="31">
        <f t="shared" si="599"/>
        <v>20</v>
      </c>
      <c r="GT464" s="31">
        <f t="shared" si="600"/>
        <v>40</v>
      </c>
      <c r="GU464" s="31">
        <f t="shared" si="601"/>
        <v>97</v>
      </c>
      <c r="GV464" s="31">
        <f t="shared" si="602"/>
        <v>1912</v>
      </c>
      <c r="GW464" s="31">
        <f t="shared" si="603"/>
        <v>1121</v>
      </c>
      <c r="GX464" s="31">
        <f t="shared" si="604"/>
        <v>1797</v>
      </c>
    </row>
    <row r="465" spans="1:206" ht="15.75" hidden="1" customHeight="1" x14ac:dyDescent="0.25">
      <c r="A465" s="22" t="s">
        <v>1114</v>
      </c>
      <c r="B465" s="2" t="s">
        <v>435</v>
      </c>
      <c r="C465" s="116" t="s">
        <v>449</v>
      </c>
      <c r="D465" s="35" t="s">
        <v>435</v>
      </c>
      <c r="E465" s="117">
        <v>492</v>
      </c>
      <c r="F465" s="117">
        <v>1195</v>
      </c>
      <c r="G465" s="117">
        <v>1551</v>
      </c>
      <c r="H465" s="117">
        <v>3238</v>
      </c>
      <c r="I465" s="95">
        <v>293</v>
      </c>
      <c r="J465" s="118">
        <v>729</v>
      </c>
      <c r="K465" s="118">
        <v>1561</v>
      </c>
      <c r="L465" s="118">
        <v>1998</v>
      </c>
      <c r="M465" s="118">
        <v>4288</v>
      </c>
      <c r="N465" s="119">
        <v>394</v>
      </c>
      <c r="O465" s="119">
        <v>140</v>
      </c>
      <c r="P465" s="120">
        <v>2625</v>
      </c>
      <c r="Q465" s="120">
        <v>3327</v>
      </c>
      <c r="R465" s="120">
        <v>2550</v>
      </c>
      <c r="S465" s="70">
        <f t="shared" si="545"/>
        <v>0.27771428571428569</v>
      </c>
      <c r="T465" s="70">
        <f t="shared" si="546"/>
        <v>0.46919146378118426</v>
      </c>
      <c r="U465" s="70">
        <f t="shared" si="547"/>
        <v>0.45800988002822868</v>
      </c>
      <c r="V465" s="70">
        <f t="shared" si="548"/>
        <v>0.53854007146503313</v>
      </c>
      <c r="W465" s="70">
        <f t="shared" si="549"/>
        <v>0.62901960784313726</v>
      </c>
      <c r="X465" s="121">
        <v>3366</v>
      </c>
      <c r="Y465" s="121">
        <v>2625</v>
      </c>
      <c r="Z465" s="121">
        <v>3327</v>
      </c>
      <c r="AA465" s="121">
        <v>2550</v>
      </c>
      <c r="AB465" s="121">
        <v>839</v>
      </c>
      <c r="AC465" s="121">
        <v>834</v>
      </c>
      <c r="AD465" s="17">
        <v>97</v>
      </c>
      <c r="AE465" s="17">
        <v>278</v>
      </c>
      <c r="AF465" s="100">
        <v>316</v>
      </c>
      <c r="AG465" s="101">
        <v>630</v>
      </c>
      <c r="AH465" s="101">
        <v>1565</v>
      </c>
      <c r="AI465" s="101">
        <v>2106</v>
      </c>
      <c r="AJ465" s="101">
        <v>65</v>
      </c>
      <c r="AK465" s="101">
        <f t="shared" si="550"/>
        <v>4366</v>
      </c>
      <c r="AL465" s="101">
        <f t="shared" si="551"/>
        <v>459</v>
      </c>
      <c r="AM465" s="101">
        <v>524</v>
      </c>
      <c r="AN465" s="102">
        <v>78</v>
      </c>
      <c r="AO465" s="103">
        <v>322</v>
      </c>
      <c r="AP465" s="74">
        <f t="shared" si="552"/>
        <v>0.24</v>
      </c>
      <c r="AQ465" s="74">
        <f t="shared" si="553"/>
        <v>0.4703937481214307</v>
      </c>
      <c r="AR465" s="104">
        <f t="shared" si="554"/>
        <v>0.4518936720771583</v>
      </c>
      <c r="AS465" s="104">
        <f t="shared" si="555"/>
        <v>0.54653734898757866</v>
      </c>
      <c r="AT465" s="104">
        <f t="shared" si="556"/>
        <v>0.64588235294117646</v>
      </c>
      <c r="AU465" s="105">
        <v>2668</v>
      </c>
      <c r="AV465" s="105">
        <v>3526</v>
      </c>
      <c r="AW465" s="105">
        <v>2622</v>
      </c>
      <c r="AX465" s="100">
        <v>308</v>
      </c>
      <c r="AY465" s="106">
        <v>4522</v>
      </c>
      <c r="AZ465" s="106">
        <v>676</v>
      </c>
      <c r="BA465" s="106">
        <v>1650</v>
      </c>
      <c r="BB465" s="106">
        <v>2108</v>
      </c>
      <c r="BC465" s="106">
        <v>88</v>
      </c>
      <c r="BD465" s="107">
        <v>437</v>
      </c>
      <c r="BE465" s="108">
        <v>142</v>
      </c>
      <c r="BF465" s="82">
        <f t="shared" si="557"/>
        <v>0.25781845919145691</v>
      </c>
      <c r="BG465" s="82">
        <f t="shared" si="558"/>
        <v>0.46795235394214407</v>
      </c>
      <c r="BH465" s="83">
        <f t="shared" si="559"/>
        <v>0.45338021778584392</v>
      </c>
      <c r="BI465" s="83">
        <f t="shared" si="560"/>
        <v>0.53616402970616728</v>
      </c>
      <c r="BJ465" s="83">
        <f t="shared" si="561"/>
        <v>0.62631184407796103</v>
      </c>
      <c r="BK465" s="2">
        <v>2889</v>
      </c>
      <c r="BL465" s="2">
        <v>3737</v>
      </c>
      <c r="BM465" s="2">
        <v>2787</v>
      </c>
      <c r="BN465" s="2">
        <v>1868</v>
      </c>
      <c r="BO465" s="2">
        <v>821</v>
      </c>
      <c r="BP465" s="2">
        <v>854</v>
      </c>
      <c r="BQ465" s="109">
        <v>112</v>
      </c>
      <c r="BR465" s="109">
        <v>348</v>
      </c>
      <c r="BS465" s="110">
        <v>454</v>
      </c>
      <c r="BT465" s="109">
        <v>776</v>
      </c>
      <c r="BU465" s="109">
        <v>1700</v>
      </c>
      <c r="BV465" s="109">
        <v>2426</v>
      </c>
      <c r="BW465" s="109">
        <v>97</v>
      </c>
      <c r="BX465" s="84">
        <f t="shared" si="565"/>
        <v>4999</v>
      </c>
      <c r="BY465" s="111">
        <v>48</v>
      </c>
      <c r="BZ465" s="109">
        <v>524</v>
      </c>
      <c r="CA465" s="109">
        <v>97</v>
      </c>
      <c r="CB465" s="2">
        <v>240</v>
      </c>
      <c r="CC465" s="112">
        <f t="shared" si="566"/>
        <v>0.26860505365178261</v>
      </c>
      <c r="CD465" s="112">
        <f t="shared" si="567"/>
        <v>0.45491035590045492</v>
      </c>
      <c r="CE465" s="112">
        <f t="shared" si="568"/>
        <v>0.4651014554339743</v>
      </c>
      <c r="CF465" s="112">
        <f t="shared" si="569"/>
        <v>0.55211526670754141</v>
      </c>
      <c r="CG465" s="112">
        <f t="shared" si="570"/>
        <v>0.68245425188374598</v>
      </c>
      <c r="CH465" s="87">
        <f t="shared" si="571"/>
        <v>885</v>
      </c>
      <c r="CI465" s="31">
        <f t="shared" si="572"/>
        <v>942</v>
      </c>
      <c r="CJ465" s="31">
        <f t="shared" si="573"/>
        <v>73</v>
      </c>
      <c r="CK465" s="31">
        <f t="shared" si="574"/>
        <v>224</v>
      </c>
      <c r="CL465" s="31">
        <f t="shared" si="575"/>
        <v>368</v>
      </c>
      <c r="CM465" s="113">
        <f t="shared" si="576"/>
        <v>2564</v>
      </c>
      <c r="CN465" s="31">
        <f t="shared" si="577"/>
        <v>661</v>
      </c>
      <c r="CO465" s="31">
        <f t="shared" si="578"/>
        <v>976</v>
      </c>
      <c r="CP465" s="31">
        <f t="shared" si="579"/>
        <v>907</v>
      </c>
      <c r="CQ465" s="31">
        <f t="shared" si="580"/>
        <v>20</v>
      </c>
      <c r="CR465" s="32">
        <v>64</v>
      </c>
      <c r="CS465" s="32">
        <v>200</v>
      </c>
      <c r="CT465" s="32">
        <v>332</v>
      </c>
      <c r="CU465" s="88">
        <f t="shared" si="564"/>
        <v>2275</v>
      </c>
      <c r="CV465" s="32">
        <v>633</v>
      </c>
      <c r="CW465" s="32">
        <v>882</v>
      </c>
      <c r="CX465" s="32">
        <v>743</v>
      </c>
      <c r="CY465" s="32">
        <v>17</v>
      </c>
      <c r="CZ465" s="32">
        <v>9</v>
      </c>
      <c r="DA465" s="32">
        <v>24</v>
      </c>
      <c r="DB465" s="32">
        <v>36</v>
      </c>
      <c r="DC465" s="88">
        <f t="shared" si="581"/>
        <v>289</v>
      </c>
      <c r="DD465" s="32">
        <v>28</v>
      </c>
      <c r="DE465" s="32">
        <v>94</v>
      </c>
      <c r="DF465" s="32">
        <v>164</v>
      </c>
      <c r="DG465" s="32">
        <v>3</v>
      </c>
      <c r="DH465" s="32">
        <v>3</v>
      </c>
      <c r="DI465" s="32">
        <v>19</v>
      </c>
      <c r="DJ465" s="32">
        <v>14</v>
      </c>
      <c r="DK465" s="88">
        <f t="shared" si="582"/>
        <v>308</v>
      </c>
      <c r="DL465" s="32">
        <v>62</v>
      </c>
      <c r="DM465" s="32">
        <v>139</v>
      </c>
      <c r="DN465" s="32">
        <v>105</v>
      </c>
      <c r="DO465" s="32">
        <v>2</v>
      </c>
      <c r="DP465" s="32">
        <v>26</v>
      </c>
      <c r="DQ465" s="32">
        <v>84</v>
      </c>
      <c r="DR465" s="32">
        <v>51</v>
      </c>
      <c r="DS465" s="88">
        <f t="shared" si="583"/>
        <v>1814</v>
      </c>
      <c r="DT465" s="32">
        <v>9</v>
      </c>
      <c r="DU465" s="32">
        <v>451</v>
      </c>
      <c r="DV465" s="32">
        <v>1292</v>
      </c>
      <c r="DW465" s="32">
        <v>62</v>
      </c>
      <c r="DX465" s="32">
        <v>1</v>
      </c>
      <c r="DY465" s="32">
        <v>4</v>
      </c>
      <c r="DZ465" s="32">
        <v>3</v>
      </c>
      <c r="EA465" s="88">
        <f t="shared" si="584"/>
        <v>53</v>
      </c>
      <c r="EB465" s="32">
        <v>13</v>
      </c>
      <c r="EC465" s="32">
        <v>19</v>
      </c>
      <c r="ED465" s="32">
        <v>21</v>
      </c>
      <c r="EF465" s="32">
        <v>2</v>
      </c>
      <c r="EG465" s="32">
        <v>7</v>
      </c>
      <c r="EH465" s="32">
        <v>8</v>
      </c>
      <c r="EI465" s="88">
        <f t="shared" si="585"/>
        <v>88</v>
      </c>
      <c r="EJ465" s="32">
        <v>29</v>
      </c>
      <c r="EK465" s="32">
        <v>33</v>
      </c>
      <c r="EL465" s="32">
        <v>24</v>
      </c>
      <c r="EM465" s="32">
        <v>2</v>
      </c>
      <c r="EQ465" s="88">
        <f t="shared" si="586"/>
        <v>0</v>
      </c>
      <c r="EV465" s="32">
        <v>7</v>
      </c>
      <c r="EW465" s="32">
        <v>10</v>
      </c>
      <c r="EX465" s="32">
        <v>10</v>
      </c>
      <c r="EY465" s="88">
        <f t="shared" si="587"/>
        <v>162</v>
      </c>
      <c r="EZ465" s="32">
        <v>2</v>
      </c>
      <c r="FA465" s="32">
        <v>82</v>
      </c>
      <c r="FB465" s="32">
        <v>77</v>
      </c>
      <c r="FC465" s="32">
        <v>1</v>
      </c>
      <c r="FG465" s="88">
        <f t="shared" si="588"/>
        <v>0</v>
      </c>
      <c r="FO465" s="88">
        <f t="shared" si="589"/>
        <v>0</v>
      </c>
      <c r="FW465" s="110">
        <f t="shared" si="590"/>
        <v>0</v>
      </c>
      <c r="GB465" s="110">
        <f t="shared" si="591"/>
        <v>7</v>
      </c>
      <c r="GC465" s="110">
        <f t="shared" si="592"/>
        <v>10</v>
      </c>
      <c r="GD465" s="110">
        <f t="shared" si="593"/>
        <v>10</v>
      </c>
      <c r="GE465" s="110">
        <f t="shared" si="594"/>
        <v>162</v>
      </c>
      <c r="GF465" s="110">
        <f t="shared" si="595"/>
        <v>2</v>
      </c>
      <c r="GG465" s="110">
        <f t="shared" si="596"/>
        <v>82</v>
      </c>
      <c r="GH465" s="110">
        <f t="shared" si="597"/>
        <v>77</v>
      </c>
      <c r="GI465" s="110">
        <f t="shared" si="598"/>
        <v>1</v>
      </c>
      <c r="GJ465" s="114">
        <f t="shared" si="562"/>
        <v>8.4949091211690905E-2</v>
      </c>
      <c r="GK465" s="90">
        <f t="shared" si="563"/>
        <v>0.105484298982751</v>
      </c>
      <c r="GL465" s="92" t="s">
        <v>1618</v>
      </c>
      <c r="GM465" s="92" t="s">
        <v>1592</v>
      </c>
      <c r="GN465" s="92" t="s">
        <v>2199</v>
      </c>
      <c r="GO465" s="92" t="s">
        <v>1840</v>
      </c>
      <c r="GP465" s="2" t="s">
        <v>1746</v>
      </c>
      <c r="GQ465" s="2" t="s">
        <v>2284</v>
      </c>
      <c r="GR465" s="115">
        <v>3825</v>
      </c>
      <c r="GS465" s="31">
        <f t="shared" si="599"/>
        <v>30</v>
      </c>
      <c r="GT465" s="31">
        <f t="shared" si="600"/>
        <v>68</v>
      </c>
      <c r="GU465" s="31">
        <f t="shared" si="601"/>
        <v>107</v>
      </c>
      <c r="GV465" s="31">
        <f t="shared" si="602"/>
        <v>2175</v>
      </c>
      <c r="GW465" s="31">
        <f t="shared" si="603"/>
        <v>1482</v>
      </c>
      <c r="GX465" s="31">
        <f t="shared" si="604"/>
        <v>2091</v>
      </c>
    </row>
    <row r="466" spans="1:206" ht="15.75" hidden="1" customHeight="1" x14ac:dyDescent="0.25">
      <c r="A466" s="22" t="s">
        <v>1114</v>
      </c>
      <c r="B466" s="2" t="s">
        <v>435</v>
      </c>
      <c r="C466" s="116" t="s">
        <v>450</v>
      </c>
      <c r="D466" s="35" t="s">
        <v>435</v>
      </c>
      <c r="E466" s="117">
        <v>31</v>
      </c>
      <c r="F466" s="117">
        <v>184</v>
      </c>
      <c r="G466" s="117">
        <v>385</v>
      </c>
      <c r="H466" s="117">
        <v>600</v>
      </c>
      <c r="I466" s="95">
        <v>44</v>
      </c>
      <c r="J466" s="118">
        <v>50</v>
      </c>
      <c r="K466" s="118">
        <v>250</v>
      </c>
      <c r="L466" s="118">
        <v>403</v>
      </c>
      <c r="M466" s="118">
        <v>703</v>
      </c>
      <c r="N466" s="119">
        <v>76</v>
      </c>
      <c r="O466" s="119">
        <v>56</v>
      </c>
      <c r="P466" s="120">
        <v>590</v>
      </c>
      <c r="Q466" s="120">
        <v>820</v>
      </c>
      <c r="R466" s="120">
        <v>587</v>
      </c>
      <c r="S466" s="70">
        <f t="shared" si="545"/>
        <v>8.4745762711864403E-2</v>
      </c>
      <c r="T466" s="70">
        <f t="shared" si="546"/>
        <v>0.3048780487804878</v>
      </c>
      <c r="U466" s="70">
        <f t="shared" si="547"/>
        <v>0.313970956434652</v>
      </c>
      <c r="V466" s="70">
        <f t="shared" si="548"/>
        <v>0.41009239516702201</v>
      </c>
      <c r="W466" s="70">
        <f t="shared" si="549"/>
        <v>0.55706984667802384</v>
      </c>
      <c r="X466" s="121">
        <v>831</v>
      </c>
      <c r="Y466" s="121">
        <v>590</v>
      </c>
      <c r="Z466" s="121">
        <v>820</v>
      </c>
      <c r="AA466" s="121">
        <v>587</v>
      </c>
      <c r="AB466" s="121">
        <v>200</v>
      </c>
      <c r="AC466" s="121">
        <v>188</v>
      </c>
      <c r="AD466" s="17">
        <v>27</v>
      </c>
      <c r="AE466" s="17">
        <v>42</v>
      </c>
      <c r="AF466" s="100">
        <v>46</v>
      </c>
      <c r="AG466" s="101">
        <v>45</v>
      </c>
      <c r="AH466" s="101">
        <v>236</v>
      </c>
      <c r="AI466" s="101">
        <v>456</v>
      </c>
      <c r="AJ466" s="101">
        <v>6</v>
      </c>
      <c r="AK466" s="101">
        <f t="shared" si="550"/>
        <v>743</v>
      </c>
      <c r="AL466" s="101">
        <f t="shared" si="551"/>
        <v>107</v>
      </c>
      <c r="AM466" s="101">
        <v>113</v>
      </c>
      <c r="AN466" s="102">
        <v>26</v>
      </c>
      <c r="AO466" s="103">
        <v>63</v>
      </c>
      <c r="AP466" s="74">
        <f t="shared" si="552"/>
        <v>7.6271186440677971E-2</v>
      </c>
      <c r="AQ466" s="74">
        <f t="shared" si="553"/>
        <v>0.28780487804878047</v>
      </c>
      <c r="AR466" s="104">
        <f t="shared" si="554"/>
        <v>0.3154732098147221</v>
      </c>
      <c r="AS466" s="104">
        <f t="shared" si="555"/>
        <v>0.41577825159914711</v>
      </c>
      <c r="AT466" s="104">
        <f t="shared" si="556"/>
        <v>0.59454855195911416</v>
      </c>
      <c r="AU466" s="105">
        <v>625</v>
      </c>
      <c r="AV466" s="105">
        <v>825</v>
      </c>
      <c r="AW466" s="105">
        <v>664</v>
      </c>
      <c r="AX466" s="100">
        <v>51</v>
      </c>
      <c r="AY466" s="106">
        <v>861</v>
      </c>
      <c r="AZ466" s="106">
        <v>66</v>
      </c>
      <c r="BA466" s="106">
        <v>291</v>
      </c>
      <c r="BB466" s="106">
        <v>498</v>
      </c>
      <c r="BC466" s="106">
        <v>6</v>
      </c>
      <c r="BD466" s="107">
        <v>97</v>
      </c>
      <c r="BE466" s="108">
        <v>24</v>
      </c>
      <c r="BF466" s="82">
        <f t="shared" si="557"/>
        <v>9.9397590361445784E-2</v>
      </c>
      <c r="BG466" s="82">
        <f t="shared" si="558"/>
        <v>0.35272727272727272</v>
      </c>
      <c r="BH466" s="83">
        <f t="shared" si="559"/>
        <v>0.35856196783349104</v>
      </c>
      <c r="BI466" s="83">
        <f t="shared" si="560"/>
        <v>0.47724137931034483</v>
      </c>
      <c r="BJ466" s="83">
        <f t="shared" si="561"/>
        <v>0.64159999999999995</v>
      </c>
      <c r="BK466" s="2">
        <v>628</v>
      </c>
      <c r="BL466" s="2">
        <v>869</v>
      </c>
      <c r="BM466" s="2">
        <v>630</v>
      </c>
      <c r="BN466" s="2">
        <v>433</v>
      </c>
      <c r="BO466" s="2">
        <v>224</v>
      </c>
      <c r="BP466" s="2">
        <v>232</v>
      </c>
      <c r="BQ466" s="109">
        <v>32</v>
      </c>
      <c r="BR466" s="109">
        <v>57</v>
      </c>
      <c r="BS466" s="110">
        <v>69</v>
      </c>
      <c r="BT466" s="109">
        <v>69</v>
      </c>
      <c r="BU466" s="109">
        <v>308</v>
      </c>
      <c r="BV466" s="109">
        <v>509</v>
      </c>
      <c r="BW466" s="109">
        <v>15</v>
      </c>
      <c r="BX466" s="84">
        <f t="shared" si="565"/>
        <v>901</v>
      </c>
      <c r="BY466" s="111">
        <v>23</v>
      </c>
      <c r="BZ466" s="109">
        <v>118</v>
      </c>
      <c r="CA466" s="109">
        <v>15</v>
      </c>
      <c r="CB466" s="2">
        <v>55</v>
      </c>
      <c r="CC466" s="112">
        <f t="shared" si="566"/>
        <v>0.10987261146496816</v>
      </c>
      <c r="CD466" s="112">
        <f t="shared" si="567"/>
        <v>0.35443037974683544</v>
      </c>
      <c r="CE466" s="112">
        <f t="shared" si="568"/>
        <v>0.36107193229901269</v>
      </c>
      <c r="CF466" s="112">
        <f t="shared" si="569"/>
        <v>0.46631087391594395</v>
      </c>
      <c r="CG466" s="112">
        <f t="shared" si="570"/>
        <v>0.62063492063492065</v>
      </c>
      <c r="CH466" s="87">
        <f t="shared" si="571"/>
        <v>239</v>
      </c>
      <c r="CI466" s="31">
        <f t="shared" si="572"/>
        <v>290</v>
      </c>
      <c r="CJ466" s="31">
        <f t="shared" si="573"/>
        <v>5</v>
      </c>
      <c r="CK466" s="31">
        <f t="shared" si="574"/>
        <v>15</v>
      </c>
      <c r="CL466" s="31">
        <f t="shared" si="575"/>
        <v>32</v>
      </c>
      <c r="CM466" s="113">
        <f t="shared" si="576"/>
        <v>204</v>
      </c>
      <c r="CN466" s="31">
        <f t="shared" si="577"/>
        <v>47</v>
      </c>
      <c r="CO466" s="31">
        <f t="shared" si="578"/>
        <v>79</v>
      </c>
      <c r="CP466" s="31">
        <f t="shared" si="579"/>
        <v>77</v>
      </c>
      <c r="CQ466" s="31">
        <f t="shared" si="580"/>
        <v>1</v>
      </c>
      <c r="CR466" s="32">
        <v>4</v>
      </c>
      <c r="CS466" s="32">
        <v>13</v>
      </c>
      <c r="CT466" s="32">
        <v>26</v>
      </c>
      <c r="CU466" s="88">
        <f t="shared" si="564"/>
        <v>192</v>
      </c>
      <c r="CV466" s="32">
        <v>47</v>
      </c>
      <c r="CW466" s="32">
        <v>72</v>
      </c>
      <c r="CX466" s="32">
        <v>72</v>
      </c>
      <c r="CY466" s="32">
        <v>1</v>
      </c>
      <c r="CZ466" s="32">
        <v>1</v>
      </c>
      <c r="DA466" s="32">
        <v>2</v>
      </c>
      <c r="DB466" s="32">
        <v>6</v>
      </c>
      <c r="DC466" s="88">
        <f t="shared" si="581"/>
        <v>12</v>
      </c>
      <c r="DD466" s="32">
        <v>0</v>
      </c>
      <c r="DE466" s="32">
        <v>7</v>
      </c>
      <c r="DF466" s="32">
        <v>5</v>
      </c>
      <c r="DG466" s="32">
        <v>0</v>
      </c>
      <c r="DH466" s="32">
        <v>1</v>
      </c>
      <c r="DI466" s="32">
        <v>7</v>
      </c>
      <c r="DJ466" s="32">
        <v>4</v>
      </c>
      <c r="DK466" s="88">
        <f t="shared" si="582"/>
        <v>146</v>
      </c>
      <c r="DL466" s="32">
        <v>2</v>
      </c>
      <c r="DM466" s="32">
        <v>69</v>
      </c>
      <c r="DN466" s="32">
        <v>74</v>
      </c>
      <c r="DO466" s="32">
        <v>1</v>
      </c>
      <c r="DP466" s="32">
        <v>24</v>
      </c>
      <c r="DQ466" s="32">
        <v>30</v>
      </c>
      <c r="DR466" s="32">
        <v>28</v>
      </c>
      <c r="DS466" s="88">
        <f t="shared" si="583"/>
        <v>502</v>
      </c>
      <c r="DT466" s="32">
        <v>6</v>
      </c>
      <c r="DU466" s="32">
        <v>135</v>
      </c>
      <c r="DV466" s="32">
        <v>349</v>
      </c>
      <c r="DW466" s="32">
        <v>12</v>
      </c>
      <c r="DX466" s="32">
        <v>1</v>
      </c>
      <c r="DY466" s="32">
        <v>2</v>
      </c>
      <c r="DZ466" s="32">
        <v>2</v>
      </c>
      <c r="EA466" s="88">
        <f t="shared" si="584"/>
        <v>11</v>
      </c>
      <c r="EB466" s="32">
        <v>1</v>
      </c>
      <c r="EC466" s="32">
        <v>8</v>
      </c>
      <c r="ED466" s="32">
        <v>2</v>
      </c>
      <c r="EI466" s="88">
        <f t="shared" si="585"/>
        <v>0</v>
      </c>
      <c r="EN466" s="32">
        <v>1</v>
      </c>
      <c r="EO466" s="32">
        <v>3</v>
      </c>
      <c r="EP466" s="32">
        <v>3</v>
      </c>
      <c r="EQ466" s="88">
        <f t="shared" si="586"/>
        <v>28</v>
      </c>
      <c r="ER466" s="32">
        <v>4</v>
      </c>
      <c r="ES466" s="32">
        <v>17</v>
      </c>
      <c r="ET466" s="32">
        <v>7</v>
      </c>
      <c r="EU466" s="32">
        <v>0</v>
      </c>
      <c r="EY466" s="88">
        <f t="shared" si="587"/>
        <v>0</v>
      </c>
      <c r="FG466" s="88">
        <f t="shared" si="588"/>
        <v>0</v>
      </c>
      <c r="FO466" s="88">
        <f t="shared" si="589"/>
        <v>0</v>
      </c>
      <c r="FW466" s="110">
        <f t="shared" si="590"/>
        <v>0</v>
      </c>
      <c r="GB466" s="110">
        <f t="shared" si="591"/>
        <v>0</v>
      </c>
      <c r="GC466" s="110">
        <f t="shared" si="592"/>
        <v>0</v>
      </c>
      <c r="GD466" s="110">
        <f t="shared" si="593"/>
        <v>0</v>
      </c>
      <c r="GE466" s="110">
        <f t="shared" si="594"/>
        <v>0</v>
      </c>
      <c r="GF466" s="110">
        <f t="shared" si="595"/>
        <v>0</v>
      </c>
      <c r="GG466" s="110">
        <f t="shared" si="596"/>
        <v>0</v>
      </c>
      <c r="GH466" s="110">
        <f t="shared" si="597"/>
        <v>0</v>
      </c>
      <c r="GI466" s="110">
        <f t="shared" si="598"/>
        <v>0</v>
      </c>
      <c r="GJ466" s="114">
        <f t="shared" si="562"/>
        <v>0.11410611135381783</v>
      </c>
      <c r="GK466" s="90">
        <f t="shared" si="563"/>
        <v>4.6457607433217189E-2</v>
      </c>
      <c r="GL466" s="2" t="s">
        <v>2256</v>
      </c>
      <c r="GM466" s="2" t="s">
        <v>2070</v>
      </c>
      <c r="GN466" s="92" t="s">
        <v>1554</v>
      </c>
      <c r="GO466" s="2" t="s">
        <v>1680</v>
      </c>
      <c r="GP466" s="92" t="s">
        <v>2025</v>
      </c>
      <c r="GQ466" s="2" t="s">
        <v>2081</v>
      </c>
      <c r="GR466" s="115">
        <v>865</v>
      </c>
      <c r="GS466" s="31">
        <f t="shared" si="599"/>
        <v>26</v>
      </c>
      <c r="GT466" s="31">
        <f t="shared" si="600"/>
        <v>34</v>
      </c>
      <c r="GU466" s="31">
        <f t="shared" si="601"/>
        <v>39</v>
      </c>
      <c r="GV466" s="31">
        <f t="shared" si="602"/>
        <v>659</v>
      </c>
      <c r="GW466" s="31">
        <f t="shared" si="603"/>
        <v>438</v>
      </c>
      <c r="GX466" s="31">
        <f t="shared" si="604"/>
        <v>650</v>
      </c>
    </row>
    <row r="467" spans="1:206" ht="15.75" hidden="1" customHeight="1" x14ac:dyDescent="0.25">
      <c r="A467" s="22" t="s">
        <v>1114</v>
      </c>
      <c r="B467" s="2" t="s">
        <v>435</v>
      </c>
      <c r="C467" s="116" t="s">
        <v>451</v>
      </c>
      <c r="D467" s="35" t="s">
        <v>435</v>
      </c>
      <c r="E467" s="117">
        <v>382</v>
      </c>
      <c r="F467" s="117">
        <v>1201</v>
      </c>
      <c r="G467" s="117">
        <v>1567</v>
      </c>
      <c r="H467" s="117">
        <v>3150</v>
      </c>
      <c r="I467" s="95">
        <v>240</v>
      </c>
      <c r="J467" s="118">
        <v>458</v>
      </c>
      <c r="K467" s="118">
        <v>1371</v>
      </c>
      <c r="L467" s="118">
        <v>2019</v>
      </c>
      <c r="M467" s="118">
        <v>3848</v>
      </c>
      <c r="N467" s="119">
        <v>403</v>
      </c>
      <c r="O467" s="119">
        <v>171</v>
      </c>
      <c r="P467" s="120">
        <v>3110</v>
      </c>
      <c r="Q467" s="120">
        <v>3980</v>
      </c>
      <c r="R467" s="120">
        <v>3030</v>
      </c>
      <c r="S467" s="70">
        <f t="shared" si="545"/>
        <v>0.1472668810289389</v>
      </c>
      <c r="T467" s="70">
        <f t="shared" si="546"/>
        <v>0.34447236180904522</v>
      </c>
      <c r="U467" s="70">
        <f t="shared" si="547"/>
        <v>0.34041501976284583</v>
      </c>
      <c r="V467" s="70">
        <f t="shared" si="548"/>
        <v>0.4261055634807418</v>
      </c>
      <c r="W467" s="70">
        <f t="shared" si="549"/>
        <v>0.53333333333333333</v>
      </c>
      <c r="X467" s="121">
        <v>4005</v>
      </c>
      <c r="Y467" s="121">
        <v>3110</v>
      </c>
      <c r="Z467" s="121">
        <v>3980</v>
      </c>
      <c r="AA467" s="121">
        <v>3030</v>
      </c>
      <c r="AB467" s="121">
        <v>1013</v>
      </c>
      <c r="AC467" s="121">
        <v>983</v>
      </c>
      <c r="AD467" s="17">
        <v>75</v>
      </c>
      <c r="AE467" s="17">
        <v>223</v>
      </c>
      <c r="AF467" s="100">
        <v>265</v>
      </c>
      <c r="AG467" s="101">
        <v>409</v>
      </c>
      <c r="AH467" s="101">
        <v>1332</v>
      </c>
      <c r="AI467" s="101">
        <v>2291</v>
      </c>
      <c r="AJ467" s="101">
        <v>66</v>
      </c>
      <c r="AK467" s="101">
        <f t="shared" si="550"/>
        <v>4098</v>
      </c>
      <c r="AL467" s="101">
        <f t="shared" si="551"/>
        <v>519</v>
      </c>
      <c r="AM467" s="101">
        <v>585</v>
      </c>
      <c r="AN467" s="102">
        <v>104</v>
      </c>
      <c r="AO467" s="103">
        <v>362</v>
      </c>
      <c r="AP467" s="74">
        <f t="shared" si="552"/>
        <v>0.13151125401929262</v>
      </c>
      <c r="AQ467" s="74">
        <f t="shared" si="553"/>
        <v>0.33467336683417087</v>
      </c>
      <c r="AR467" s="104">
        <f t="shared" si="554"/>
        <v>0.34713438735177865</v>
      </c>
      <c r="AS467" s="104">
        <f t="shared" si="555"/>
        <v>0.44279600570613409</v>
      </c>
      <c r="AT467" s="104">
        <f t="shared" si="556"/>
        <v>0.58481848184818486</v>
      </c>
      <c r="AU467" s="105">
        <v>3190</v>
      </c>
      <c r="AV467" s="105">
        <v>4206</v>
      </c>
      <c r="AW467" s="105">
        <v>3253</v>
      </c>
      <c r="AX467" s="100">
        <v>302</v>
      </c>
      <c r="AY467" s="106">
        <v>4459</v>
      </c>
      <c r="AZ467" s="106">
        <v>471</v>
      </c>
      <c r="BA467" s="106">
        <v>1462</v>
      </c>
      <c r="BB467" s="106">
        <v>2431</v>
      </c>
      <c r="BC467" s="106">
        <v>95</v>
      </c>
      <c r="BD467" s="107">
        <v>555</v>
      </c>
      <c r="BE467" s="108">
        <v>168</v>
      </c>
      <c r="BF467" s="82">
        <f t="shared" si="557"/>
        <v>0.14478942514601906</v>
      </c>
      <c r="BG467" s="82">
        <f t="shared" si="558"/>
        <v>0.34759866856871136</v>
      </c>
      <c r="BH467" s="83">
        <f t="shared" si="559"/>
        <v>0.35768616771527845</v>
      </c>
      <c r="BI467" s="83">
        <f t="shared" si="560"/>
        <v>0.4513250405624662</v>
      </c>
      <c r="BJ467" s="83">
        <f t="shared" si="561"/>
        <v>0.58808777429467085</v>
      </c>
      <c r="BK467" s="2">
        <v>3428</v>
      </c>
      <c r="BL467" s="2">
        <v>4467</v>
      </c>
      <c r="BM467" s="2">
        <v>3276</v>
      </c>
      <c r="BN467" s="2">
        <v>2262</v>
      </c>
      <c r="BO467" s="2">
        <v>1036</v>
      </c>
      <c r="BP467" s="2">
        <v>1065</v>
      </c>
      <c r="BQ467" s="109">
        <v>97</v>
      </c>
      <c r="BR467" s="109">
        <v>324</v>
      </c>
      <c r="BS467" s="110">
        <v>354</v>
      </c>
      <c r="BT467" s="109">
        <v>550</v>
      </c>
      <c r="BU467" s="109">
        <v>1471</v>
      </c>
      <c r="BV467" s="109">
        <v>2818</v>
      </c>
      <c r="BW467" s="109">
        <v>116</v>
      </c>
      <c r="BX467" s="84">
        <f t="shared" si="565"/>
        <v>4955</v>
      </c>
      <c r="BY467" s="111">
        <v>56</v>
      </c>
      <c r="BZ467" s="109">
        <v>617</v>
      </c>
      <c r="CA467" s="109">
        <v>114</v>
      </c>
      <c r="CB467" s="2">
        <v>335</v>
      </c>
      <c r="CC467" s="112">
        <f t="shared" si="566"/>
        <v>0.16044340723453909</v>
      </c>
      <c r="CD467" s="112">
        <f t="shared" si="567"/>
        <v>0.32930378329975374</v>
      </c>
      <c r="CE467" s="112">
        <f t="shared" si="568"/>
        <v>0.37794288783457164</v>
      </c>
      <c r="CF467" s="112">
        <f t="shared" si="569"/>
        <v>0.47423479271600155</v>
      </c>
      <c r="CG467" s="112">
        <f t="shared" si="570"/>
        <v>0.6718559218559218</v>
      </c>
      <c r="CH467" s="87">
        <f t="shared" si="571"/>
        <v>1075</v>
      </c>
      <c r="CI467" s="31">
        <f t="shared" si="572"/>
        <v>1159</v>
      </c>
      <c r="CJ467" s="31">
        <f t="shared" si="573"/>
        <v>54</v>
      </c>
      <c r="CK467" s="31">
        <f t="shared" si="574"/>
        <v>176</v>
      </c>
      <c r="CL467" s="31">
        <f t="shared" si="575"/>
        <v>249</v>
      </c>
      <c r="CM467" s="113">
        <f t="shared" si="576"/>
        <v>2097</v>
      </c>
      <c r="CN467" s="31">
        <f t="shared" si="577"/>
        <v>472</v>
      </c>
      <c r="CO467" s="31">
        <f t="shared" si="578"/>
        <v>669</v>
      </c>
      <c r="CP467" s="31">
        <f t="shared" si="579"/>
        <v>925</v>
      </c>
      <c r="CQ467" s="31">
        <f t="shared" si="580"/>
        <v>31</v>
      </c>
      <c r="CR467" s="32">
        <v>38</v>
      </c>
      <c r="CS467" s="32">
        <v>135</v>
      </c>
      <c r="CT467" s="32">
        <v>187</v>
      </c>
      <c r="CU467" s="88">
        <f t="shared" si="564"/>
        <v>1501</v>
      </c>
      <c r="CV467" s="32">
        <v>432</v>
      </c>
      <c r="CW467" s="32">
        <v>526</v>
      </c>
      <c r="CX467" s="32">
        <v>536</v>
      </c>
      <c r="CY467" s="32">
        <v>7</v>
      </c>
      <c r="CZ467" s="32">
        <v>16</v>
      </c>
      <c r="DA467" s="32">
        <v>41</v>
      </c>
      <c r="DB467" s="32">
        <v>62</v>
      </c>
      <c r="DC467" s="88">
        <f t="shared" si="581"/>
        <v>596</v>
      </c>
      <c r="DD467" s="32">
        <v>40</v>
      </c>
      <c r="DE467" s="32">
        <v>143</v>
      </c>
      <c r="DF467" s="32">
        <v>389</v>
      </c>
      <c r="DG467" s="32">
        <v>24</v>
      </c>
      <c r="DH467" s="32">
        <v>5</v>
      </c>
      <c r="DI467" s="32">
        <v>38</v>
      </c>
      <c r="DJ467" s="32">
        <v>23</v>
      </c>
      <c r="DK467" s="88">
        <f t="shared" si="582"/>
        <v>780</v>
      </c>
      <c r="DL467" s="32">
        <v>39</v>
      </c>
      <c r="DM467" s="32">
        <v>269</v>
      </c>
      <c r="DN467" s="32">
        <v>460</v>
      </c>
      <c r="DO467" s="32">
        <v>12</v>
      </c>
      <c r="DP467" s="32">
        <v>23</v>
      </c>
      <c r="DQ467" s="32">
        <v>81</v>
      </c>
      <c r="DR467" s="32">
        <v>50</v>
      </c>
      <c r="DS467" s="88">
        <f t="shared" si="583"/>
        <v>1672</v>
      </c>
      <c r="DT467" s="32">
        <v>8</v>
      </c>
      <c r="DU467" s="32">
        <v>352</v>
      </c>
      <c r="DV467" s="32">
        <v>1253</v>
      </c>
      <c r="DW467" s="32">
        <v>59</v>
      </c>
      <c r="DX467" s="32">
        <v>2</v>
      </c>
      <c r="DY467" s="32">
        <v>8</v>
      </c>
      <c r="DZ467" s="32">
        <v>8</v>
      </c>
      <c r="EA467" s="88">
        <f t="shared" si="584"/>
        <v>132</v>
      </c>
      <c r="EC467" s="32">
        <v>45</v>
      </c>
      <c r="ED467" s="32">
        <v>85</v>
      </c>
      <c r="EE467" s="32">
        <v>2</v>
      </c>
      <c r="EF467" s="32">
        <v>2</v>
      </c>
      <c r="EG467" s="32">
        <v>5</v>
      </c>
      <c r="EH467" s="32">
        <v>8</v>
      </c>
      <c r="EI467" s="88">
        <f t="shared" si="585"/>
        <v>25</v>
      </c>
      <c r="EJ467" s="32">
        <v>10</v>
      </c>
      <c r="EK467" s="32">
        <v>14</v>
      </c>
      <c r="EL467" s="32">
        <v>1</v>
      </c>
      <c r="EM467" s="32">
        <v>0</v>
      </c>
      <c r="EQ467" s="88">
        <f t="shared" si="586"/>
        <v>0</v>
      </c>
      <c r="EV467" s="32">
        <v>11</v>
      </c>
      <c r="EW467" s="32">
        <v>16</v>
      </c>
      <c r="EX467" s="32">
        <v>16</v>
      </c>
      <c r="EY467" s="88">
        <f t="shared" si="587"/>
        <v>239</v>
      </c>
      <c r="EZ467" s="32">
        <v>21</v>
      </c>
      <c r="FA467" s="32">
        <v>122</v>
      </c>
      <c r="FB467" s="32">
        <v>94</v>
      </c>
      <c r="FC467" s="32">
        <v>2</v>
      </c>
      <c r="FG467" s="88">
        <f t="shared" si="588"/>
        <v>0</v>
      </c>
      <c r="FO467" s="88">
        <f t="shared" si="589"/>
        <v>0</v>
      </c>
      <c r="FW467" s="110">
        <f t="shared" si="590"/>
        <v>0</v>
      </c>
      <c r="GB467" s="110">
        <f t="shared" si="591"/>
        <v>11</v>
      </c>
      <c r="GC467" s="110">
        <f t="shared" si="592"/>
        <v>16</v>
      </c>
      <c r="GD467" s="110">
        <f t="shared" si="593"/>
        <v>16</v>
      </c>
      <c r="GE467" s="110">
        <f t="shared" si="594"/>
        <v>239</v>
      </c>
      <c r="GF467" s="110">
        <f t="shared" si="595"/>
        <v>21</v>
      </c>
      <c r="GG467" s="110">
        <f t="shared" si="596"/>
        <v>122</v>
      </c>
      <c r="GH467" s="110">
        <f t="shared" si="597"/>
        <v>94</v>
      </c>
      <c r="GI467" s="110">
        <f t="shared" si="598"/>
        <v>2</v>
      </c>
      <c r="GJ467" s="114">
        <f t="shared" si="562"/>
        <v>0.25972985347985339</v>
      </c>
      <c r="GK467" s="90">
        <f t="shared" si="563"/>
        <v>0.11123570307243777</v>
      </c>
      <c r="GL467" s="2" t="s">
        <v>1579</v>
      </c>
      <c r="GM467" s="2" t="s">
        <v>1993</v>
      </c>
      <c r="GN467" s="92" t="s">
        <v>1931</v>
      </c>
      <c r="GO467" s="92" t="s">
        <v>2117</v>
      </c>
      <c r="GP467" s="2" t="s">
        <v>2212</v>
      </c>
      <c r="GQ467" s="2" t="s">
        <v>1917</v>
      </c>
      <c r="GR467" s="115">
        <v>4481</v>
      </c>
      <c r="GS467" s="31">
        <f t="shared" si="599"/>
        <v>30</v>
      </c>
      <c r="GT467" s="31">
        <f t="shared" si="600"/>
        <v>81</v>
      </c>
      <c r="GU467" s="31">
        <f t="shared" si="601"/>
        <v>127</v>
      </c>
      <c r="GV467" s="31">
        <f t="shared" si="602"/>
        <v>2584</v>
      </c>
      <c r="GW467" s="31">
        <f t="shared" si="603"/>
        <v>1871</v>
      </c>
      <c r="GX467" s="31">
        <f t="shared" si="604"/>
        <v>2537</v>
      </c>
    </row>
    <row r="468" spans="1:206" ht="15.75" hidden="1" customHeight="1" x14ac:dyDescent="0.25">
      <c r="A468" s="22" t="s">
        <v>1114</v>
      </c>
      <c r="B468" s="2" t="s">
        <v>435</v>
      </c>
      <c r="C468" s="116" t="s">
        <v>452</v>
      </c>
      <c r="D468" s="35" t="s">
        <v>435</v>
      </c>
      <c r="E468" s="117">
        <v>67</v>
      </c>
      <c r="F468" s="117">
        <v>685</v>
      </c>
      <c r="G468" s="117">
        <v>1422</v>
      </c>
      <c r="H468" s="117">
        <v>2174</v>
      </c>
      <c r="I468" s="95">
        <v>131</v>
      </c>
      <c r="J468" s="118">
        <v>85</v>
      </c>
      <c r="K468" s="118">
        <v>758</v>
      </c>
      <c r="L468" s="118">
        <v>1727</v>
      </c>
      <c r="M468" s="118">
        <v>2570</v>
      </c>
      <c r="N468" s="119">
        <v>345</v>
      </c>
      <c r="O468" s="119">
        <v>188</v>
      </c>
      <c r="P468" s="120">
        <v>5905</v>
      </c>
      <c r="Q468" s="120">
        <v>7571</v>
      </c>
      <c r="R468" s="120">
        <v>5835</v>
      </c>
      <c r="S468" s="70">
        <f t="shared" si="545"/>
        <v>1.4394580863674851E-2</v>
      </c>
      <c r="T468" s="70">
        <f t="shared" si="546"/>
        <v>0.10011887465328226</v>
      </c>
      <c r="U468" s="70">
        <f t="shared" si="547"/>
        <v>0.11521930505929263</v>
      </c>
      <c r="V468" s="70">
        <f t="shared" si="548"/>
        <v>0.15963001641056243</v>
      </c>
      <c r="W468" s="70">
        <f t="shared" si="549"/>
        <v>0.23684661525278491</v>
      </c>
      <c r="X468" s="121">
        <v>7662</v>
      </c>
      <c r="Y468" s="121">
        <v>5905</v>
      </c>
      <c r="Z468" s="121">
        <v>7571</v>
      </c>
      <c r="AA468" s="121">
        <v>5835</v>
      </c>
      <c r="AB468" s="121">
        <v>1896</v>
      </c>
      <c r="AC468" s="121">
        <v>1829</v>
      </c>
      <c r="AD468" s="17">
        <v>38</v>
      </c>
      <c r="AE468" s="17">
        <v>87</v>
      </c>
      <c r="AF468" s="100">
        <v>139</v>
      </c>
      <c r="AG468" s="101">
        <v>178</v>
      </c>
      <c r="AH468" s="101">
        <v>703</v>
      </c>
      <c r="AI468" s="101">
        <v>1746</v>
      </c>
      <c r="AJ468" s="101">
        <v>55</v>
      </c>
      <c r="AK468" s="101">
        <f t="shared" si="550"/>
        <v>2682</v>
      </c>
      <c r="AL468" s="101">
        <f t="shared" si="551"/>
        <v>348</v>
      </c>
      <c r="AM468" s="101">
        <v>403</v>
      </c>
      <c r="AN468" s="102">
        <v>181</v>
      </c>
      <c r="AO468" s="103">
        <v>952</v>
      </c>
      <c r="AP468" s="74">
        <f t="shared" si="552"/>
        <v>3.014394580863675E-2</v>
      </c>
      <c r="AQ468" s="74">
        <f t="shared" si="553"/>
        <v>9.2854312508255182E-2</v>
      </c>
      <c r="AR468" s="104">
        <f t="shared" si="554"/>
        <v>0.11801563875511367</v>
      </c>
      <c r="AS468" s="104">
        <f t="shared" si="555"/>
        <v>0.15672087125167836</v>
      </c>
      <c r="AT468" s="104">
        <f t="shared" si="556"/>
        <v>0.23958868894601543</v>
      </c>
      <c r="AU468" s="105">
        <v>5745</v>
      </c>
      <c r="AV468" s="105">
        <v>7609</v>
      </c>
      <c r="AW468" s="105">
        <v>5871</v>
      </c>
      <c r="AX468" s="100">
        <v>155</v>
      </c>
      <c r="AY468" s="106">
        <v>3228</v>
      </c>
      <c r="AZ468" s="106">
        <v>179</v>
      </c>
      <c r="BA468" s="106">
        <v>1090</v>
      </c>
      <c r="BB468" s="106">
        <v>1894</v>
      </c>
      <c r="BC468" s="106">
        <v>65</v>
      </c>
      <c r="BD468" s="107">
        <v>354</v>
      </c>
      <c r="BE468" s="108">
        <v>466</v>
      </c>
      <c r="BF468" s="82">
        <f t="shared" si="557"/>
        <v>3.0488843467893035E-2</v>
      </c>
      <c r="BG468" s="82">
        <f t="shared" si="558"/>
        <v>0.14325141280063083</v>
      </c>
      <c r="BH468" s="83">
        <f t="shared" si="559"/>
        <v>0.14611183355006502</v>
      </c>
      <c r="BI468" s="83">
        <f t="shared" si="560"/>
        <v>0.19694473565972742</v>
      </c>
      <c r="BJ468" s="83">
        <f t="shared" si="561"/>
        <v>0.26805918189730199</v>
      </c>
      <c r="BK468" s="2">
        <v>5945</v>
      </c>
      <c r="BL468" s="2">
        <v>7952</v>
      </c>
      <c r="BM468" s="2">
        <v>5751</v>
      </c>
      <c r="BN468" s="2">
        <v>3850</v>
      </c>
      <c r="BO468" s="2">
        <v>1835</v>
      </c>
      <c r="BP468" s="2">
        <v>1830</v>
      </c>
      <c r="BQ468" s="109">
        <v>42</v>
      </c>
      <c r="BR468" s="109">
        <v>162</v>
      </c>
      <c r="BS468" s="110">
        <v>95</v>
      </c>
      <c r="BT468" s="109">
        <v>146</v>
      </c>
      <c r="BU468" s="109">
        <v>1072</v>
      </c>
      <c r="BV468" s="109">
        <v>2404</v>
      </c>
      <c r="BW468" s="109">
        <v>76</v>
      </c>
      <c r="BX468" s="84">
        <f t="shared" si="565"/>
        <v>3698</v>
      </c>
      <c r="BY468" s="111">
        <v>116</v>
      </c>
      <c r="BZ468" s="109">
        <v>403</v>
      </c>
      <c r="CA468" s="109">
        <v>76</v>
      </c>
      <c r="CB468" s="2">
        <v>757</v>
      </c>
      <c r="CC468" s="112">
        <f t="shared" si="566"/>
        <v>2.4558452481076534E-2</v>
      </c>
      <c r="CD468" s="112">
        <f t="shared" si="567"/>
        <v>0.13480885311871227</v>
      </c>
      <c r="CE468" s="112">
        <f t="shared" si="568"/>
        <v>0.1638334690553746</v>
      </c>
      <c r="CF468" s="112">
        <f t="shared" si="569"/>
        <v>0.22425746186966358</v>
      </c>
      <c r="CG468" s="112">
        <f t="shared" si="570"/>
        <v>0.34793948878455921</v>
      </c>
      <c r="CH468" s="87">
        <f t="shared" si="571"/>
        <v>3750</v>
      </c>
      <c r="CI468" s="31">
        <f t="shared" si="572"/>
        <v>4425</v>
      </c>
      <c r="CJ468" s="31">
        <f t="shared" si="573"/>
        <v>6</v>
      </c>
      <c r="CK468" s="31">
        <f t="shared" si="574"/>
        <v>16</v>
      </c>
      <c r="CL468" s="31">
        <f t="shared" si="575"/>
        <v>17</v>
      </c>
      <c r="CM468" s="113">
        <f t="shared" si="576"/>
        <v>200</v>
      </c>
      <c r="CN468" s="31">
        <f t="shared" si="577"/>
        <v>32</v>
      </c>
      <c r="CO468" s="31">
        <f t="shared" si="578"/>
        <v>79</v>
      </c>
      <c r="CP468" s="31">
        <f t="shared" si="579"/>
        <v>70</v>
      </c>
      <c r="CQ468" s="31">
        <f t="shared" si="580"/>
        <v>19</v>
      </c>
      <c r="CR468" s="32">
        <v>5</v>
      </c>
      <c r="CS468" s="32">
        <v>14</v>
      </c>
      <c r="CT468" s="32">
        <v>15</v>
      </c>
      <c r="CU468" s="88">
        <f t="shared" si="564"/>
        <v>172</v>
      </c>
      <c r="CV468" s="32">
        <v>32</v>
      </c>
      <c r="CW468" s="32">
        <v>70</v>
      </c>
      <c r="CX468" s="32">
        <v>52</v>
      </c>
      <c r="CY468" s="32">
        <v>18</v>
      </c>
      <c r="CZ468" s="32">
        <v>1</v>
      </c>
      <c r="DA468" s="32">
        <v>2</v>
      </c>
      <c r="DB468" s="32">
        <v>2</v>
      </c>
      <c r="DC468" s="88">
        <f t="shared" si="581"/>
        <v>28</v>
      </c>
      <c r="DD468" s="32">
        <v>0</v>
      </c>
      <c r="DE468" s="32">
        <v>9</v>
      </c>
      <c r="DF468" s="32">
        <v>18</v>
      </c>
      <c r="DG468" s="32">
        <v>1</v>
      </c>
      <c r="DH468" s="32">
        <v>1</v>
      </c>
      <c r="DI468" s="32">
        <v>10</v>
      </c>
      <c r="DK468" s="88">
        <f t="shared" si="582"/>
        <v>200</v>
      </c>
      <c r="DL468" s="32">
        <v>41</v>
      </c>
      <c r="DM468" s="32">
        <v>80</v>
      </c>
      <c r="DN468" s="32">
        <v>74</v>
      </c>
      <c r="DO468" s="32">
        <v>5</v>
      </c>
      <c r="DP468" s="32">
        <v>30</v>
      </c>
      <c r="DQ468" s="32">
        <v>117</v>
      </c>
      <c r="DR468" s="32">
        <v>62</v>
      </c>
      <c r="DS468" s="88">
        <f t="shared" si="583"/>
        <v>2871</v>
      </c>
      <c r="DT468" s="32">
        <v>17</v>
      </c>
      <c r="DU468" s="32">
        <v>678</v>
      </c>
      <c r="DV468" s="32">
        <v>2110</v>
      </c>
      <c r="DW468" s="32">
        <v>66</v>
      </c>
      <c r="DX468" s="32">
        <v>2</v>
      </c>
      <c r="DY468" s="32">
        <v>4</v>
      </c>
      <c r="DZ468" s="32">
        <v>3</v>
      </c>
      <c r="EA468" s="88">
        <f t="shared" si="584"/>
        <v>79</v>
      </c>
      <c r="EB468" s="32">
        <v>2</v>
      </c>
      <c r="EC468" s="32">
        <v>25</v>
      </c>
      <c r="ED468" s="32">
        <v>49</v>
      </c>
      <c r="EE468" s="32">
        <v>3</v>
      </c>
      <c r="EI468" s="88">
        <f t="shared" si="585"/>
        <v>0</v>
      </c>
      <c r="EN468" s="32">
        <v>2</v>
      </c>
      <c r="EO468" s="32">
        <v>12</v>
      </c>
      <c r="EP468" s="32">
        <v>10</v>
      </c>
      <c r="EQ468" s="88">
        <f t="shared" si="586"/>
        <v>291</v>
      </c>
      <c r="ER468" s="32">
        <v>33</v>
      </c>
      <c r="ES468" s="32">
        <v>182</v>
      </c>
      <c r="ET468" s="32">
        <v>76</v>
      </c>
      <c r="EU468" s="32">
        <v>0</v>
      </c>
      <c r="EY468" s="88">
        <f t="shared" si="587"/>
        <v>0</v>
      </c>
      <c r="FD468" s="32">
        <v>1</v>
      </c>
      <c r="FE468" s="32">
        <v>3</v>
      </c>
      <c r="FF468" s="32">
        <v>3</v>
      </c>
      <c r="FG468" s="88">
        <f t="shared" si="588"/>
        <v>74</v>
      </c>
      <c r="FH468" s="32">
        <v>21</v>
      </c>
      <c r="FI468" s="32">
        <v>28</v>
      </c>
      <c r="FJ468" s="32">
        <v>25</v>
      </c>
      <c r="FK468" s="32">
        <v>0</v>
      </c>
      <c r="FO468" s="88">
        <f t="shared" si="589"/>
        <v>0</v>
      </c>
      <c r="FW468" s="110">
        <f t="shared" si="590"/>
        <v>0</v>
      </c>
      <c r="GB468" s="110">
        <f t="shared" si="591"/>
        <v>1</v>
      </c>
      <c r="GC468" s="110">
        <f t="shared" si="592"/>
        <v>3</v>
      </c>
      <c r="GD468" s="110">
        <f t="shared" si="593"/>
        <v>3</v>
      </c>
      <c r="GE468" s="110">
        <f t="shared" si="594"/>
        <v>74</v>
      </c>
      <c r="GF468" s="110">
        <f t="shared" si="595"/>
        <v>21</v>
      </c>
      <c r="GG468" s="110">
        <f t="shared" si="596"/>
        <v>28</v>
      </c>
      <c r="GH468" s="110">
        <f t="shared" si="597"/>
        <v>25</v>
      </c>
      <c r="GI468" s="110">
        <f t="shared" si="598"/>
        <v>0</v>
      </c>
      <c r="GJ468" s="114">
        <f t="shared" si="562"/>
        <v>0.46904986762511075</v>
      </c>
      <c r="GK468" s="90">
        <f t="shared" si="563"/>
        <v>0.14560099132589838</v>
      </c>
      <c r="GL468" s="2" t="s">
        <v>2214</v>
      </c>
      <c r="GM468" s="92" t="s">
        <v>1939</v>
      </c>
      <c r="GN468" s="92" t="s">
        <v>1934</v>
      </c>
      <c r="GO468" s="2" t="s">
        <v>1785</v>
      </c>
      <c r="GP468" s="92" t="s">
        <v>1904</v>
      </c>
      <c r="GQ468" s="2" t="s">
        <v>1500</v>
      </c>
      <c r="GR468" s="115">
        <v>7929</v>
      </c>
      <c r="GS468" s="31">
        <f t="shared" si="599"/>
        <v>33</v>
      </c>
      <c r="GT468" s="31">
        <f t="shared" si="600"/>
        <v>65</v>
      </c>
      <c r="GU468" s="31">
        <f t="shared" si="601"/>
        <v>131</v>
      </c>
      <c r="GV468" s="31">
        <f t="shared" si="602"/>
        <v>3150</v>
      </c>
      <c r="GW468" s="31">
        <f t="shared" si="603"/>
        <v>2307</v>
      </c>
      <c r="GX468" s="31">
        <f t="shared" si="604"/>
        <v>3090</v>
      </c>
    </row>
    <row r="469" spans="1:206" ht="15.75" hidden="1" customHeight="1" x14ac:dyDescent="0.25">
      <c r="A469" s="22" t="s">
        <v>1114</v>
      </c>
      <c r="B469" s="2" t="s">
        <v>435</v>
      </c>
      <c r="C469" s="116" t="s">
        <v>453</v>
      </c>
      <c r="D469" s="35" t="s">
        <v>435</v>
      </c>
      <c r="E469" s="117">
        <v>266</v>
      </c>
      <c r="F469" s="117">
        <v>1538</v>
      </c>
      <c r="G469" s="117">
        <v>2516</v>
      </c>
      <c r="H469" s="117">
        <v>4320</v>
      </c>
      <c r="I469" s="95">
        <v>277</v>
      </c>
      <c r="J469" s="118">
        <v>341</v>
      </c>
      <c r="K469" s="118">
        <v>1543</v>
      </c>
      <c r="L469" s="118">
        <v>3276</v>
      </c>
      <c r="M469" s="118">
        <v>5160</v>
      </c>
      <c r="N469" s="119">
        <v>611</v>
      </c>
      <c r="O469" s="119">
        <v>681</v>
      </c>
      <c r="P469" s="120">
        <v>11808</v>
      </c>
      <c r="Q469" s="120">
        <v>14680</v>
      </c>
      <c r="R469" s="120">
        <v>11095</v>
      </c>
      <c r="S469" s="70">
        <f t="shared" si="545"/>
        <v>2.8878726287262874E-2</v>
      </c>
      <c r="T469" s="70">
        <f t="shared" si="546"/>
        <v>0.10510899182561308</v>
      </c>
      <c r="U469" s="70">
        <f t="shared" si="547"/>
        <v>0.12103876752787164</v>
      </c>
      <c r="V469" s="70">
        <f t="shared" si="548"/>
        <v>0.16325897187196897</v>
      </c>
      <c r="W469" s="70">
        <f t="shared" si="549"/>
        <v>0.24019828751689951</v>
      </c>
      <c r="X469" s="121">
        <v>14937</v>
      </c>
      <c r="Y469" s="121">
        <v>11808</v>
      </c>
      <c r="Z469" s="121">
        <v>14680</v>
      </c>
      <c r="AA469" s="121">
        <v>11095</v>
      </c>
      <c r="AB469" s="121">
        <v>3345</v>
      </c>
      <c r="AC469" s="121">
        <v>3493</v>
      </c>
      <c r="AD469" s="17">
        <v>81</v>
      </c>
      <c r="AE469" s="17">
        <v>246</v>
      </c>
      <c r="AF469" s="100">
        <v>340</v>
      </c>
      <c r="AG469" s="101">
        <v>444</v>
      </c>
      <c r="AH469" s="101">
        <v>1930</v>
      </c>
      <c r="AI469" s="101">
        <v>3923</v>
      </c>
      <c r="AJ469" s="101">
        <v>115</v>
      </c>
      <c r="AK469" s="101">
        <f t="shared" si="550"/>
        <v>6412</v>
      </c>
      <c r="AL469" s="101">
        <f t="shared" si="551"/>
        <v>718</v>
      </c>
      <c r="AM469" s="101">
        <v>833</v>
      </c>
      <c r="AN469" s="102">
        <v>252</v>
      </c>
      <c r="AO469" s="103">
        <v>1835</v>
      </c>
      <c r="AP469" s="74">
        <f t="shared" si="552"/>
        <v>3.7601626016260166E-2</v>
      </c>
      <c r="AQ469" s="74">
        <f t="shared" si="553"/>
        <v>0.13147138964577657</v>
      </c>
      <c r="AR469" s="104">
        <f t="shared" si="554"/>
        <v>0.14844477556341962</v>
      </c>
      <c r="AS469" s="104">
        <f t="shared" si="555"/>
        <v>0.19922405431619786</v>
      </c>
      <c r="AT469" s="104">
        <f t="shared" si="556"/>
        <v>0.28886885984677785</v>
      </c>
      <c r="AU469" s="105">
        <v>12454</v>
      </c>
      <c r="AV469" s="105">
        <v>16351</v>
      </c>
      <c r="AW469" s="105">
        <v>12518</v>
      </c>
      <c r="AX469" s="100">
        <v>364</v>
      </c>
      <c r="AY469" s="106">
        <v>7342</v>
      </c>
      <c r="AZ469" s="106">
        <v>584</v>
      </c>
      <c r="BA469" s="106">
        <v>2268</v>
      </c>
      <c r="BB469" s="106">
        <v>4371</v>
      </c>
      <c r="BC469" s="106">
        <v>119</v>
      </c>
      <c r="BD469" s="107">
        <v>887</v>
      </c>
      <c r="BE469" s="108">
        <v>887</v>
      </c>
      <c r="BF469" s="82">
        <f t="shared" si="557"/>
        <v>4.6652819939287424E-2</v>
      </c>
      <c r="BG469" s="82">
        <f t="shared" si="558"/>
        <v>0.13870711271481867</v>
      </c>
      <c r="BH469" s="83">
        <f t="shared" si="559"/>
        <v>0.15332865474433124</v>
      </c>
      <c r="BI469" s="83">
        <f t="shared" si="560"/>
        <v>0.19968755424405485</v>
      </c>
      <c r="BJ469" s="83">
        <f t="shared" si="561"/>
        <v>0.27974947807933193</v>
      </c>
      <c r="BK469" s="2">
        <v>13890</v>
      </c>
      <c r="BL469" s="2">
        <v>18278</v>
      </c>
      <c r="BM469" s="2">
        <v>13082</v>
      </c>
      <c r="BN469" s="2">
        <v>8900</v>
      </c>
      <c r="BO469" s="2">
        <v>3951</v>
      </c>
      <c r="BP469" s="2">
        <v>4121</v>
      </c>
      <c r="BQ469" s="109">
        <v>104</v>
      </c>
      <c r="BR469" s="109">
        <v>428</v>
      </c>
      <c r="BS469" s="110">
        <v>414</v>
      </c>
      <c r="BT469" s="109">
        <v>655</v>
      </c>
      <c r="BU469" s="109">
        <v>2432</v>
      </c>
      <c r="BV469" s="109">
        <v>5304</v>
      </c>
      <c r="BW469" s="109">
        <v>174</v>
      </c>
      <c r="BX469" s="84">
        <f t="shared" si="565"/>
        <v>8565</v>
      </c>
      <c r="BY469" s="111">
        <v>190</v>
      </c>
      <c r="BZ469" s="109">
        <v>1067</v>
      </c>
      <c r="CA469" s="109">
        <v>173</v>
      </c>
      <c r="CB469" s="2">
        <v>1500</v>
      </c>
      <c r="CC469" s="112">
        <f t="shared" si="566"/>
        <v>4.7156227501799854E-2</v>
      </c>
      <c r="CD469" s="112">
        <f t="shared" si="567"/>
        <v>0.13305613305613306</v>
      </c>
      <c r="CE469" s="112">
        <f t="shared" si="568"/>
        <v>0.16185635359116021</v>
      </c>
      <c r="CF469" s="112">
        <f t="shared" si="569"/>
        <v>0.21265943877551022</v>
      </c>
      <c r="CG469" s="112">
        <f t="shared" si="570"/>
        <v>0.32388014065127657</v>
      </c>
      <c r="CH469" s="87">
        <f t="shared" si="571"/>
        <v>8845</v>
      </c>
      <c r="CI469" s="31">
        <f t="shared" si="572"/>
        <v>10229</v>
      </c>
      <c r="CJ469" s="31">
        <f t="shared" si="573"/>
        <v>42</v>
      </c>
      <c r="CK469" s="31">
        <f t="shared" si="574"/>
        <v>134</v>
      </c>
      <c r="CL469" s="31">
        <f t="shared" si="575"/>
        <v>192</v>
      </c>
      <c r="CM469" s="113">
        <f t="shared" si="576"/>
        <v>1773</v>
      </c>
      <c r="CN469" s="31">
        <f t="shared" si="577"/>
        <v>352</v>
      </c>
      <c r="CO469" s="31">
        <f t="shared" si="578"/>
        <v>707</v>
      </c>
      <c r="CP469" s="31">
        <f t="shared" si="579"/>
        <v>696</v>
      </c>
      <c r="CQ469" s="31">
        <f t="shared" si="580"/>
        <v>18</v>
      </c>
      <c r="CR469" s="32">
        <v>31</v>
      </c>
      <c r="CS469" s="32">
        <v>97</v>
      </c>
      <c r="CT469" s="32">
        <v>128</v>
      </c>
      <c r="CU469" s="88">
        <f t="shared" si="564"/>
        <v>1222</v>
      </c>
      <c r="CV469" s="32">
        <v>307</v>
      </c>
      <c r="CW469" s="32">
        <v>490</v>
      </c>
      <c r="CX469" s="32">
        <v>417</v>
      </c>
      <c r="CY469" s="32">
        <v>8</v>
      </c>
      <c r="CZ469" s="32">
        <v>11</v>
      </c>
      <c r="DA469" s="32">
        <v>37</v>
      </c>
      <c r="DB469" s="32">
        <v>64</v>
      </c>
      <c r="DC469" s="88">
        <f t="shared" si="581"/>
        <v>551</v>
      </c>
      <c r="DD469" s="32">
        <v>45</v>
      </c>
      <c r="DE469" s="32">
        <v>217</v>
      </c>
      <c r="DF469" s="32">
        <v>279</v>
      </c>
      <c r="DG469" s="32">
        <v>10</v>
      </c>
      <c r="DH469" s="32">
        <v>2</v>
      </c>
      <c r="DI469" s="32">
        <v>21</v>
      </c>
      <c r="DJ469" s="32">
        <v>12</v>
      </c>
      <c r="DK469" s="88">
        <f t="shared" si="582"/>
        <v>419</v>
      </c>
      <c r="DL469" s="32">
        <v>45</v>
      </c>
      <c r="DM469" s="32">
        <v>144</v>
      </c>
      <c r="DN469" s="32">
        <v>228</v>
      </c>
      <c r="DO469" s="32">
        <v>2</v>
      </c>
      <c r="DP469" s="32">
        <v>52</v>
      </c>
      <c r="DQ469" s="32">
        <v>235</v>
      </c>
      <c r="DR469" s="32">
        <v>130</v>
      </c>
      <c r="DS469" s="88">
        <f t="shared" si="583"/>
        <v>5167</v>
      </c>
      <c r="DT469" s="32">
        <v>23</v>
      </c>
      <c r="DU469" s="32">
        <v>1075</v>
      </c>
      <c r="DV469" s="32">
        <v>3921</v>
      </c>
      <c r="DW469" s="32">
        <v>148</v>
      </c>
      <c r="DX469" s="32">
        <v>4</v>
      </c>
      <c r="DY469" s="32">
        <v>11</v>
      </c>
      <c r="DZ469" s="32">
        <v>9</v>
      </c>
      <c r="EA469" s="88">
        <f t="shared" si="584"/>
        <v>210</v>
      </c>
      <c r="EB469" s="32">
        <v>12</v>
      </c>
      <c r="EC469" s="32">
        <v>67</v>
      </c>
      <c r="ED469" s="32">
        <v>126</v>
      </c>
      <c r="EE469" s="32">
        <v>5</v>
      </c>
      <c r="EF469" s="32">
        <v>2</v>
      </c>
      <c r="EG469" s="32">
        <v>5</v>
      </c>
      <c r="EH469" s="32">
        <v>5</v>
      </c>
      <c r="EI469" s="88">
        <f t="shared" si="585"/>
        <v>38</v>
      </c>
      <c r="EJ469" s="32">
        <v>18</v>
      </c>
      <c r="EK469" s="32">
        <v>14</v>
      </c>
      <c r="EL469" s="32">
        <v>6</v>
      </c>
      <c r="EM469" s="32">
        <v>0</v>
      </c>
      <c r="EN469" s="32">
        <v>1</v>
      </c>
      <c r="EO469" s="32">
        <v>6</v>
      </c>
      <c r="EP469" s="32">
        <v>39</v>
      </c>
      <c r="EQ469" s="88">
        <f t="shared" si="586"/>
        <v>721</v>
      </c>
      <c r="ER469" s="32">
        <v>203</v>
      </c>
      <c r="ES469" s="32">
        <v>308</v>
      </c>
      <c r="ET469" s="32">
        <v>210</v>
      </c>
      <c r="EU469" s="32">
        <v>0</v>
      </c>
      <c r="EV469" s="32">
        <v>1</v>
      </c>
      <c r="EW469" s="32">
        <v>16</v>
      </c>
      <c r="EX469" s="32">
        <v>27</v>
      </c>
      <c r="EY469" s="88">
        <f t="shared" si="587"/>
        <v>238</v>
      </c>
      <c r="EZ469" s="32">
        <v>2</v>
      </c>
      <c r="FA469" s="32">
        <v>117</v>
      </c>
      <c r="FB469" s="32">
        <v>117</v>
      </c>
      <c r="FC469" s="32">
        <v>2</v>
      </c>
      <c r="FG469" s="88">
        <f t="shared" si="588"/>
        <v>0</v>
      </c>
      <c r="FO469" s="88">
        <f t="shared" si="589"/>
        <v>0</v>
      </c>
      <c r="FW469" s="110">
        <f t="shared" si="590"/>
        <v>0</v>
      </c>
      <c r="GB469" s="110">
        <f t="shared" si="591"/>
        <v>1</v>
      </c>
      <c r="GC469" s="110">
        <f t="shared" si="592"/>
        <v>16</v>
      </c>
      <c r="GD469" s="110">
        <f t="shared" si="593"/>
        <v>27</v>
      </c>
      <c r="GE469" s="110">
        <f t="shared" si="594"/>
        <v>238</v>
      </c>
      <c r="GF469" s="110">
        <f t="shared" si="595"/>
        <v>2</v>
      </c>
      <c r="GG469" s="110">
        <f t="shared" si="596"/>
        <v>117</v>
      </c>
      <c r="GH469" s="110">
        <f t="shared" si="597"/>
        <v>117</v>
      </c>
      <c r="GI469" s="110">
        <f t="shared" si="598"/>
        <v>2</v>
      </c>
      <c r="GJ469" s="114">
        <f t="shared" si="562"/>
        <v>0.34838655179208761</v>
      </c>
      <c r="GK469" s="90">
        <f t="shared" si="563"/>
        <v>0.16657586488695178</v>
      </c>
      <c r="GL469" s="2" t="s">
        <v>2157</v>
      </c>
      <c r="GM469" s="2" t="s">
        <v>1603</v>
      </c>
      <c r="GN469" s="2" t="s">
        <v>2158</v>
      </c>
      <c r="GO469" s="2" t="s">
        <v>2158</v>
      </c>
      <c r="GP469" s="92" t="s">
        <v>1568</v>
      </c>
      <c r="GQ469" s="2" t="s">
        <v>2030</v>
      </c>
      <c r="GR469" s="115">
        <v>18481</v>
      </c>
      <c r="GS469" s="31">
        <f t="shared" si="599"/>
        <v>58</v>
      </c>
      <c r="GT469" s="31">
        <f t="shared" si="600"/>
        <v>151</v>
      </c>
      <c r="GU469" s="31">
        <f t="shared" si="601"/>
        <v>267</v>
      </c>
      <c r="GV469" s="31">
        <f t="shared" si="602"/>
        <v>5796</v>
      </c>
      <c r="GW469" s="31">
        <f t="shared" si="603"/>
        <v>4430</v>
      </c>
      <c r="GX469" s="31">
        <f t="shared" si="604"/>
        <v>5716</v>
      </c>
    </row>
    <row r="470" spans="1:206" ht="15.75" hidden="1" customHeight="1" x14ac:dyDescent="0.25">
      <c r="A470" s="22" t="s">
        <v>1114</v>
      </c>
      <c r="B470" s="2" t="s">
        <v>435</v>
      </c>
      <c r="C470" s="35" t="s">
        <v>1121</v>
      </c>
      <c r="D470" s="35" t="s">
        <v>435</v>
      </c>
      <c r="E470" s="117">
        <v>468</v>
      </c>
      <c r="F470" s="117">
        <v>1651</v>
      </c>
      <c r="G470" s="117">
        <v>2080</v>
      </c>
      <c r="H470" s="117">
        <v>4199</v>
      </c>
      <c r="I470" s="95">
        <v>290</v>
      </c>
      <c r="J470" s="118">
        <v>568</v>
      </c>
      <c r="K470" s="118">
        <v>1728</v>
      </c>
      <c r="L470" s="118">
        <v>2455</v>
      </c>
      <c r="M470" s="118">
        <v>4751</v>
      </c>
      <c r="N470" s="119">
        <v>480</v>
      </c>
      <c r="O470" s="119">
        <v>228</v>
      </c>
      <c r="P470" s="120">
        <v>4149</v>
      </c>
      <c r="Q470" s="120">
        <v>5019</v>
      </c>
      <c r="R470" s="120">
        <v>4065</v>
      </c>
      <c r="S470" s="70">
        <f t="shared" si="545"/>
        <v>0.13690045794167269</v>
      </c>
      <c r="T470" s="70">
        <f t="shared" si="546"/>
        <v>0.34429169157202633</v>
      </c>
      <c r="U470" s="70">
        <f t="shared" si="547"/>
        <v>0.32275372175621553</v>
      </c>
      <c r="V470" s="70">
        <f t="shared" si="548"/>
        <v>0.40763980625275209</v>
      </c>
      <c r="W470" s="70">
        <f t="shared" si="549"/>
        <v>0.48585485854858551</v>
      </c>
      <c r="X470" s="121">
        <v>5169</v>
      </c>
      <c r="Y470" s="121">
        <v>4149</v>
      </c>
      <c r="Z470" s="121">
        <v>5019</v>
      </c>
      <c r="AA470" s="121">
        <v>4065</v>
      </c>
      <c r="AB470" s="121">
        <v>1338</v>
      </c>
      <c r="AC470" s="121">
        <v>1288</v>
      </c>
      <c r="AD470" s="17">
        <v>88</v>
      </c>
      <c r="AE470" s="17">
        <v>241</v>
      </c>
      <c r="AF470" s="100">
        <v>313</v>
      </c>
      <c r="AG470" s="101">
        <v>499</v>
      </c>
      <c r="AH470" s="101">
        <v>1722</v>
      </c>
      <c r="AI470" s="101">
        <v>2700</v>
      </c>
      <c r="AJ470" s="101">
        <v>60</v>
      </c>
      <c r="AK470" s="101">
        <f t="shared" si="550"/>
        <v>4981</v>
      </c>
      <c r="AL470" s="101">
        <f t="shared" si="551"/>
        <v>548</v>
      </c>
      <c r="AM470" s="101">
        <v>608</v>
      </c>
      <c r="AN470" s="102">
        <v>152</v>
      </c>
      <c r="AO470" s="103">
        <v>557</v>
      </c>
      <c r="AP470" s="74">
        <f t="shared" si="552"/>
        <v>0.12026994456495541</v>
      </c>
      <c r="AQ470" s="74">
        <f t="shared" si="553"/>
        <v>0.34309623430962344</v>
      </c>
      <c r="AR470" s="104">
        <f t="shared" si="554"/>
        <v>0.33046172447668709</v>
      </c>
      <c r="AS470" s="104">
        <f t="shared" si="555"/>
        <v>0.42646411272567153</v>
      </c>
      <c r="AT470" s="104">
        <f t="shared" si="556"/>
        <v>0.52939729397293978</v>
      </c>
      <c r="AU470" s="105">
        <v>4002</v>
      </c>
      <c r="AV470" s="105">
        <v>5380</v>
      </c>
      <c r="AW470" s="105">
        <v>4085</v>
      </c>
      <c r="AX470" s="100">
        <v>332</v>
      </c>
      <c r="AY470" s="106">
        <v>5240</v>
      </c>
      <c r="AZ470" s="106">
        <v>537</v>
      </c>
      <c r="BA470" s="106">
        <v>1926</v>
      </c>
      <c r="BB470" s="106">
        <v>2692</v>
      </c>
      <c r="BC470" s="106">
        <v>85</v>
      </c>
      <c r="BD470" s="107">
        <v>575</v>
      </c>
      <c r="BE470" s="108">
        <v>265</v>
      </c>
      <c r="BF470" s="82">
        <f t="shared" si="557"/>
        <v>0.13145654834761322</v>
      </c>
      <c r="BG470" s="82">
        <f t="shared" si="558"/>
        <v>0.3579925650557621</v>
      </c>
      <c r="BH470" s="83">
        <f t="shared" si="559"/>
        <v>0.34009059181703422</v>
      </c>
      <c r="BI470" s="83">
        <f t="shared" si="560"/>
        <v>0.43093157109358343</v>
      </c>
      <c r="BJ470" s="83">
        <f t="shared" si="561"/>
        <v>0.52898550724637683</v>
      </c>
      <c r="BK470" s="2">
        <v>4224</v>
      </c>
      <c r="BL470" s="2">
        <v>5638</v>
      </c>
      <c r="BM470" s="2">
        <v>4111</v>
      </c>
      <c r="BN470" s="2">
        <v>2787</v>
      </c>
      <c r="BO470" s="2">
        <v>1306</v>
      </c>
      <c r="BP470" s="2">
        <v>1283</v>
      </c>
      <c r="BQ470" s="109">
        <v>113</v>
      </c>
      <c r="BR470" s="109">
        <v>395</v>
      </c>
      <c r="BS470" s="110">
        <v>418</v>
      </c>
      <c r="BT470" s="109">
        <v>723</v>
      </c>
      <c r="BU470" s="109">
        <v>2023</v>
      </c>
      <c r="BV470" s="109">
        <v>3263</v>
      </c>
      <c r="BW470" s="109">
        <v>117</v>
      </c>
      <c r="BX470" s="84">
        <f t="shared" si="565"/>
        <v>6126</v>
      </c>
      <c r="BY470" s="111">
        <v>124</v>
      </c>
      <c r="BZ470" s="109">
        <v>711</v>
      </c>
      <c r="CA470" s="109">
        <v>115</v>
      </c>
      <c r="CB470" s="2">
        <v>428</v>
      </c>
      <c r="CC470" s="112">
        <f t="shared" si="566"/>
        <v>0.17116477272727273</v>
      </c>
      <c r="CD470" s="112">
        <f t="shared" si="567"/>
        <v>0.35881518268889678</v>
      </c>
      <c r="CE470" s="112">
        <f t="shared" si="568"/>
        <v>0.3791598082015315</v>
      </c>
      <c r="CF470" s="112">
        <f t="shared" si="569"/>
        <v>0.46927890040004105</v>
      </c>
      <c r="CG470" s="112">
        <f t="shared" si="570"/>
        <v>0.62077353441984917</v>
      </c>
      <c r="CH470" s="87">
        <f t="shared" si="571"/>
        <v>1559</v>
      </c>
      <c r="CI470" s="31">
        <f t="shared" si="572"/>
        <v>1726</v>
      </c>
      <c r="CJ470" s="31">
        <f t="shared" si="573"/>
        <v>62</v>
      </c>
      <c r="CK470" s="31">
        <f t="shared" si="574"/>
        <v>192</v>
      </c>
      <c r="CL470" s="31">
        <f t="shared" si="575"/>
        <v>268</v>
      </c>
      <c r="CM470" s="113">
        <f t="shared" si="576"/>
        <v>2250</v>
      </c>
      <c r="CN470" s="31">
        <f t="shared" si="577"/>
        <v>587</v>
      </c>
      <c r="CO470" s="31">
        <f t="shared" si="578"/>
        <v>807</v>
      </c>
      <c r="CP470" s="31">
        <f t="shared" si="579"/>
        <v>835</v>
      </c>
      <c r="CQ470" s="31">
        <f t="shared" si="580"/>
        <v>21</v>
      </c>
      <c r="CR470" s="32">
        <v>51</v>
      </c>
      <c r="CS470" s="32">
        <v>160</v>
      </c>
      <c r="CT470" s="32">
        <v>231</v>
      </c>
      <c r="CU470" s="88">
        <f t="shared" si="564"/>
        <v>1774</v>
      </c>
      <c r="CV470" s="32">
        <v>553</v>
      </c>
      <c r="CW470" s="32">
        <v>651</v>
      </c>
      <c r="CX470" s="32">
        <v>560</v>
      </c>
      <c r="CY470" s="32">
        <v>10</v>
      </c>
      <c r="CZ470" s="32">
        <v>11</v>
      </c>
      <c r="DA470" s="32">
        <v>32</v>
      </c>
      <c r="DB470" s="32">
        <v>37</v>
      </c>
      <c r="DC470" s="88">
        <f t="shared" si="581"/>
        <v>476</v>
      </c>
      <c r="DD470" s="32">
        <v>34</v>
      </c>
      <c r="DE470" s="32">
        <v>156</v>
      </c>
      <c r="DF470" s="32">
        <v>275</v>
      </c>
      <c r="DG470" s="32">
        <v>11</v>
      </c>
      <c r="DH470" s="32">
        <v>3</v>
      </c>
      <c r="DI470" s="32">
        <v>27</v>
      </c>
      <c r="DJ470" s="32">
        <v>34</v>
      </c>
      <c r="DK470" s="88">
        <f t="shared" si="582"/>
        <v>558</v>
      </c>
      <c r="DL470" s="32">
        <v>88</v>
      </c>
      <c r="DM470" s="32">
        <v>231</v>
      </c>
      <c r="DN470" s="32">
        <v>234</v>
      </c>
      <c r="DO470" s="32">
        <v>5</v>
      </c>
      <c r="DP470" s="32">
        <v>38</v>
      </c>
      <c r="DQ470" s="32">
        <v>150</v>
      </c>
      <c r="DR470" s="32">
        <v>93</v>
      </c>
      <c r="DS470" s="88">
        <f t="shared" si="583"/>
        <v>2900</v>
      </c>
      <c r="DT470" s="32">
        <v>35</v>
      </c>
      <c r="DU470" s="32">
        <v>780</v>
      </c>
      <c r="DV470" s="32">
        <v>2006</v>
      </c>
      <c r="DW470" s="32">
        <v>79</v>
      </c>
      <c r="DX470" s="32">
        <v>2</v>
      </c>
      <c r="DY470" s="32">
        <v>9</v>
      </c>
      <c r="DZ470" s="32">
        <v>5</v>
      </c>
      <c r="EA470" s="88">
        <f t="shared" si="584"/>
        <v>151</v>
      </c>
      <c r="EB470" s="32">
        <v>9</v>
      </c>
      <c r="EC470" s="32">
        <v>56</v>
      </c>
      <c r="ED470" s="32">
        <v>83</v>
      </c>
      <c r="EE470" s="32">
        <v>3</v>
      </c>
      <c r="EF470" s="32">
        <v>1</v>
      </c>
      <c r="EG470" s="32">
        <v>2</v>
      </c>
      <c r="EH470" s="32">
        <v>5</v>
      </c>
      <c r="EI470" s="88">
        <f t="shared" si="585"/>
        <v>22</v>
      </c>
      <c r="EJ470" s="32">
        <v>3</v>
      </c>
      <c r="EK470" s="32">
        <v>7</v>
      </c>
      <c r="EL470" s="32">
        <v>12</v>
      </c>
      <c r="EM470" s="32">
        <v>0</v>
      </c>
      <c r="EQ470" s="88">
        <f t="shared" si="586"/>
        <v>0</v>
      </c>
      <c r="EV470" s="32">
        <v>7</v>
      </c>
      <c r="EW470" s="32">
        <v>15</v>
      </c>
      <c r="EX470" s="32">
        <v>13</v>
      </c>
      <c r="EY470" s="88">
        <f t="shared" si="587"/>
        <v>237</v>
      </c>
      <c r="EZ470" s="32">
        <v>1</v>
      </c>
      <c r="FA470" s="32">
        <v>142</v>
      </c>
      <c r="FB470" s="32">
        <v>93</v>
      </c>
      <c r="FC470" s="32">
        <v>1</v>
      </c>
      <c r="FG470" s="88">
        <f t="shared" si="588"/>
        <v>0</v>
      </c>
      <c r="FO470" s="88">
        <f t="shared" si="589"/>
        <v>0</v>
      </c>
      <c r="FW470" s="110">
        <f t="shared" si="590"/>
        <v>0</v>
      </c>
      <c r="GB470" s="110">
        <f t="shared" si="591"/>
        <v>7</v>
      </c>
      <c r="GC470" s="110">
        <f t="shared" si="592"/>
        <v>15</v>
      </c>
      <c r="GD470" s="110">
        <f t="shared" si="593"/>
        <v>13</v>
      </c>
      <c r="GE470" s="110">
        <f t="shared" si="594"/>
        <v>237</v>
      </c>
      <c r="GF470" s="110">
        <f t="shared" si="595"/>
        <v>1</v>
      </c>
      <c r="GG470" s="110">
        <f t="shared" si="596"/>
        <v>142</v>
      </c>
      <c r="GH470" s="110">
        <f t="shared" si="597"/>
        <v>93</v>
      </c>
      <c r="GI470" s="110">
        <f t="shared" si="598"/>
        <v>1</v>
      </c>
      <c r="GJ470" s="114">
        <f t="shared" si="562"/>
        <v>0.27769337590718318</v>
      </c>
      <c r="GK470" s="90">
        <f t="shared" si="563"/>
        <v>0.16908396946564885</v>
      </c>
      <c r="GL470" s="92" t="s">
        <v>1871</v>
      </c>
      <c r="GM470" s="2" t="s">
        <v>2151</v>
      </c>
      <c r="GN470" s="92" t="s">
        <v>1562</v>
      </c>
      <c r="GO470" s="92" t="s">
        <v>1994</v>
      </c>
      <c r="GP470" s="92" t="s">
        <v>2096</v>
      </c>
      <c r="GQ470" s="2" t="s">
        <v>1961</v>
      </c>
      <c r="GR470" s="115">
        <v>5611</v>
      </c>
      <c r="GS470" s="31">
        <f t="shared" si="599"/>
        <v>43</v>
      </c>
      <c r="GT470" s="31">
        <f t="shared" si="600"/>
        <v>132</v>
      </c>
      <c r="GU470" s="31">
        <f t="shared" si="601"/>
        <v>186</v>
      </c>
      <c r="GV470" s="31">
        <f t="shared" si="602"/>
        <v>3609</v>
      </c>
      <c r="GW470" s="31">
        <f t="shared" si="603"/>
        <v>2410</v>
      </c>
      <c r="GX470" s="31">
        <f t="shared" si="604"/>
        <v>3477</v>
      </c>
    </row>
    <row r="471" spans="1:206" ht="15.75" hidden="1" customHeight="1" x14ac:dyDescent="0.25">
      <c r="A471" s="22" t="s">
        <v>1114</v>
      </c>
      <c r="B471" s="2" t="s">
        <v>435</v>
      </c>
      <c r="C471" s="116" t="s">
        <v>454</v>
      </c>
      <c r="D471" s="35" t="s">
        <v>435</v>
      </c>
      <c r="E471" s="117">
        <v>207</v>
      </c>
      <c r="F471" s="117">
        <v>1141</v>
      </c>
      <c r="G471" s="117">
        <v>1769</v>
      </c>
      <c r="H471" s="117">
        <v>3117</v>
      </c>
      <c r="I471" s="95">
        <v>228</v>
      </c>
      <c r="J471" s="118">
        <v>286</v>
      </c>
      <c r="K471" s="118">
        <v>1358</v>
      </c>
      <c r="L471" s="118">
        <v>2022</v>
      </c>
      <c r="M471" s="118">
        <v>3666</v>
      </c>
      <c r="N471" s="119">
        <v>373</v>
      </c>
      <c r="O471" s="119">
        <v>243</v>
      </c>
      <c r="P471" s="120">
        <v>3632</v>
      </c>
      <c r="Q471" s="120">
        <v>4503</v>
      </c>
      <c r="R471" s="120">
        <v>3481</v>
      </c>
      <c r="S471" s="70">
        <f t="shared" si="545"/>
        <v>7.8744493392070486E-2</v>
      </c>
      <c r="T471" s="70">
        <f t="shared" si="546"/>
        <v>0.30157672662669333</v>
      </c>
      <c r="U471" s="70">
        <f t="shared" si="547"/>
        <v>0.28348829201101927</v>
      </c>
      <c r="V471" s="70">
        <f t="shared" si="548"/>
        <v>0.37662825651302606</v>
      </c>
      <c r="W471" s="70">
        <f t="shared" si="549"/>
        <v>0.47371444987072681</v>
      </c>
      <c r="X471" s="121">
        <v>4513</v>
      </c>
      <c r="Y471" s="121">
        <v>3632</v>
      </c>
      <c r="Z471" s="121">
        <v>4503</v>
      </c>
      <c r="AA471" s="121">
        <v>3481</v>
      </c>
      <c r="AB471" s="121">
        <v>1178</v>
      </c>
      <c r="AC471" s="121">
        <v>1120</v>
      </c>
      <c r="AD471" s="17">
        <v>77</v>
      </c>
      <c r="AE471" s="17">
        <v>177</v>
      </c>
      <c r="AF471" s="100">
        <v>210</v>
      </c>
      <c r="AG471" s="101">
        <v>264</v>
      </c>
      <c r="AH471" s="101">
        <v>1194</v>
      </c>
      <c r="AI471" s="101">
        <v>2007</v>
      </c>
      <c r="AJ471" s="101">
        <v>62</v>
      </c>
      <c r="AK471" s="101">
        <f t="shared" si="550"/>
        <v>3527</v>
      </c>
      <c r="AL471" s="101">
        <f t="shared" si="551"/>
        <v>407</v>
      </c>
      <c r="AM471" s="101">
        <v>469</v>
      </c>
      <c r="AN471" s="102">
        <v>151</v>
      </c>
      <c r="AO471" s="103">
        <v>653</v>
      </c>
      <c r="AP471" s="74">
        <f t="shared" si="552"/>
        <v>7.268722466960352E-2</v>
      </c>
      <c r="AQ471" s="74">
        <f t="shared" si="553"/>
        <v>0.26515656229180545</v>
      </c>
      <c r="AR471" s="104">
        <f t="shared" si="554"/>
        <v>0.26325757575757575</v>
      </c>
      <c r="AS471" s="104">
        <f t="shared" si="555"/>
        <v>0.34994989979959917</v>
      </c>
      <c r="AT471" s="104">
        <f t="shared" si="556"/>
        <v>0.4596380350474002</v>
      </c>
      <c r="AU471" s="105">
        <v>3651</v>
      </c>
      <c r="AV471" s="105">
        <v>4809</v>
      </c>
      <c r="AW471" s="105">
        <v>3606</v>
      </c>
      <c r="AX471" s="100">
        <v>232</v>
      </c>
      <c r="AY471" s="106">
        <v>3612</v>
      </c>
      <c r="AZ471" s="106">
        <v>272</v>
      </c>
      <c r="BA471" s="106">
        <v>1293</v>
      </c>
      <c r="BB471" s="106">
        <v>1968</v>
      </c>
      <c r="BC471" s="106">
        <v>79</v>
      </c>
      <c r="BD471" s="107">
        <v>396</v>
      </c>
      <c r="BE471" s="108">
        <v>306</v>
      </c>
      <c r="BF471" s="82">
        <f t="shared" si="557"/>
        <v>7.5429839156960624E-2</v>
      </c>
      <c r="BG471" s="82">
        <f t="shared" si="558"/>
        <v>0.26887086712414221</v>
      </c>
      <c r="BH471" s="83">
        <f t="shared" si="559"/>
        <v>0.25998673959887286</v>
      </c>
      <c r="BI471" s="83">
        <f t="shared" si="560"/>
        <v>0.33865248226950356</v>
      </c>
      <c r="BJ471" s="83">
        <f t="shared" si="561"/>
        <v>0.43056696795398519</v>
      </c>
      <c r="BK471" s="2">
        <v>3862</v>
      </c>
      <c r="BL471" s="2">
        <v>5145</v>
      </c>
      <c r="BM471" s="2">
        <v>3795</v>
      </c>
      <c r="BN471" s="2">
        <v>2530</v>
      </c>
      <c r="BO471" s="2">
        <v>1129</v>
      </c>
      <c r="BP471" s="2">
        <v>1163</v>
      </c>
      <c r="BQ471" s="109">
        <v>82</v>
      </c>
      <c r="BR471" s="109">
        <v>233</v>
      </c>
      <c r="BS471" s="110">
        <v>196</v>
      </c>
      <c r="BT471" s="109">
        <v>275</v>
      </c>
      <c r="BU471" s="109">
        <v>1211</v>
      </c>
      <c r="BV471" s="109">
        <v>2147</v>
      </c>
      <c r="BW471" s="109">
        <v>88</v>
      </c>
      <c r="BX471" s="84">
        <f t="shared" si="565"/>
        <v>3721</v>
      </c>
      <c r="BY471" s="111">
        <v>113</v>
      </c>
      <c r="BZ471" s="109">
        <v>410</v>
      </c>
      <c r="CA471" s="109">
        <v>87</v>
      </c>
      <c r="CB471" s="2">
        <v>480</v>
      </c>
      <c r="CC471" s="112">
        <f t="shared" si="566"/>
        <v>7.1206628689798032E-2</v>
      </c>
      <c r="CD471" s="112">
        <f t="shared" si="567"/>
        <v>0.23537414965986395</v>
      </c>
      <c r="CE471" s="112">
        <f t="shared" si="568"/>
        <v>0.25175753788470551</v>
      </c>
      <c r="CF471" s="112">
        <f t="shared" si="569"/>
        <v>0.32975391498881435</v>
      </c>
      <c r="CG471" s="112">
        <f t="shared" si="570"/>
        <v>0.45770750988142295</v>
      </c>
      <c r="CH471" s="87">
        <f t="shared" si="571"/>
        <v>2058</v>
      </c>
      <c r="CI471" s="31">
        <f t="shared" si="572"/>
        <v>2297</v>
      </c>
      <c r="CJ471" s="31">
        <f t="shared" si="573"/>
        <v>28</v>
      </c>
      <c r="CK471" s="31">
        <f t="shared" si="574"/>
        <v>72</v>
      </c>
      <c r="CL471" s="31">
        <f t="shared" si="575"/>
        <v>82</v>
      </c>
      <c r="CM471" s="113">
        <f t="shared" si="576"/>
        <v>816</v>
      </c>
      <c r="CN471" s="31">
        <f t="shared" si="577"/>
        <v>118</v>
      </c>
      <c r="CO471" s="31">
        <f t="shared" si="578"/>
        <v>308</v>
      </c>
      <c r="CP471" s="31">
        <f t="shared" si="579"/>
        <v>382</v>
      </c>
      <c r="CQ471" s="31">
        <f t="shared" si="580"/>
        <v>8</v>
      </c>
      <c r="CR471" s="32">
        <v>19</v>
      </c>
      <c r="CS471" s="32">
        <v>50</v>
      </c>
      <c r="CT471" s="32">
        <v>57</v>
      </c>
      <c r="CU471" s="88">
        <f t="shared" si="564"/>
        <v>500</v>
      </c>
      <c r="CV471" s="32">
        <v>108</v>
      </c>
      <c r="CW471" s="32">
        <v>208</v>
      </c>
      <c r="CX471" s="32">
        <v>178</v>
      </c>
      <c r="CY471" s="32">
        <v>6</v>
      </c>
      <c r="CZ471" s="32">
        <v>9</v>
      </c>
      <c r="DA471" s="32">
        <v>22</v>
      </c>
      <c r="DB471" s="32">
        <v>25</v>
      </c>
      <c r="DC471" s="88">
        <f t="shared" si="581"/>
        <v>316</v>
      </c>
      <c r="DD471" s="32">
        <v>10</v>
      </c>
      <c r="DE471" s="32">
        <v>100</v>
      </c>
      <c r="DF471" s="32">
        <v>204</v>
      </c>
      <c r="DG471" s="32">
        <v>2</v>
      </c>
      <c r="DH471" s="32">
        <v>4</v>
      </c>
      <c r="DI471" s="32">
        <v>26</v>
      </c>
      <c r="DJ471" s="32">
        <v>22</v>
      </c>
      <c r="DK471" s="88">
        <f t="shared" si="582"/>
        <v>393</v>
      </c>
      <c r="DL471" s="32">
        <v>46</v>
      </c>
      <c r="DM471" s="32">
        <v>174</v>
      </c>
      <c r="DN471" s="32">
        <v>160</v>
      </c>
      <c r="DO471" s="32">
        <v>13</v>
      </c>
      <c r="DP471" s="32">
        <v>45</v>
      </c>
      <c r="DQ471" s="32">
        <v>117</v>
      </c>
      <c r="DR471" s="32">
        <v>72</v>
      </c>
      <c r="DS471" s="88">
        <f t="shared" si="583"/>
        <v>2297</v>
      </c>
      <c r="DT471" s="32">
        <v>35</v>
      </c>
      <c r="DU471" s="32">
        <v>653</v>
      </c>
      <c r="DV471" s="32">
        <v>1546</v>
      </c>
      <c r="DW471" s="32">
        <v>63</v>
      </c>
      <c r="DX471" s="32">
        <v>1</v>
      </c>
      <c r="DY471" s="32">
        <v>4</v>
      </c>
      <c r="DZ471" s="32">
        <v>3</v>
      </c>
      <c r="EA471" s="88">
        <f t="shared" si="584"/>
        <v>17</v>
      </c>
      <c r="EB471" s="32">
        <v>15</v>
      </c>
      <c r="EC471" s="32">
        <v>1</v>
      </c>
      <c r="ED471" s="32">
        <v>1</v>
      </c>
      <c r="EF471" s="32">
        <v>4</v>
      </c>
      <c r="EG471" s="32">
        <v>14</v>
      </c>
      <c r="EH471" s="32">
        <v>17</v>
      </c>
      <c r="EI471" s="88">
        <f t="shared" si="585"/>
        <v>178</v>
      </c>
      <c r="EJ471" s="32">
        <v>61</v>
      </c>
      <c r="EK471" s="32">
        <v>66</v>
      </c>
      <c r="EL471" s="32">
        <v>49</v>
      </c>
      <c r="EM471" s="32">
        <v>2</v>
      </c>
      <c r="EQ471" s="88">
        <f t="shared" si="586"/>
        <v>0</v>
      </c>
      <c r="EY471" s="88">
        <f t="shared" si="587"/>
        <v>0</v>
      </c>
      <c r="FG471" s="88">
        <f t="shared" si="588"/>
        <v>0</v>
      </c>
      <c r="FO471" s="88">
        <f t="shared" si="589"/>
        <v>0</v>
      </c>
      <c r="FW471" s="110">
        <f t="shared" si="590"/>
        <v>0</v>
      </c>
      <c r="GB471" s="110">
        <f t="shared" si="591"/>
        <v>0</v>
      </c>
      <c r="GC471" s="110">
        <f t="shared" si="592"/>
        <v>0</v>
      </c>
      <c r="GD471" s="110">
        <f t="shared" si="593"/>
        <v>0</v>
      </c>
      <c r="GE471" s="110">
        <f t="shared" si="594"/>
        <v>0</v>
      </c>
      <c r="GF471" s="110">
        <f t="shared" si="595"/>
        <v>0</v>
      </c>
      <c r="GG471" s="110">
        <f t="shared" si="596"/>
        <v>0</v>
      </c>
      <c r="GH471" s="110">
        <f t="shared" si="597"/>
        <v>0</v>
      </c>
      <c r="GI471" s="110">
        <f t="shared" si="598"/>
        <v>0</v>
      </c>
      <c r="GJ471" s="114">
        <f t="shared" si="562"/>
        <v>-3.3790271742126579E-2</v>
      </c>
      <c r="GK471" s="90">
        <f t="shared" si="563"/>
        <v>3.0177187153931341E-2</v>
      </c>
      <c r="GL471" s="2" t="s">
        <v>1515</v>
      </c>
      <c r="GM471" s="2" t="s">
        <v>2194</v>
      </c>
      <c r="GN471" s="2" t="s">
        <v>1803</v>
      </c>
      <c r="GO471" s="2" t="s">
        <v>1703</v>
      </c>
      <c r="GP471" s="2" t="s">
        <v>1448</v>
      </c>
      <c r="GQ471" s="2" t="s">
        <v>1680</v>
      </c>
      <c r="GR471" s="115">
        <v>5189</v>
      </c>
      <c r="GS471" s="31">
        <f t="shared" si="599"/>
        <v>50</v>
      </c>
      <c r="GT471" s="31">
        <f t="shared" si="600"/>
        <v>97</v>
      </c>
      <c r="GU471" s="31">
        <f t="shared" si="601"/>
        <v>147</v>
      </c>
      <c r="GV471" s="31">
        <f t="shared" si="602"/>
        <v>2707</v>
      </c>
      <c r="GW471" s="31">
        <f t="shared" si="603"/>
        <v>1783</v>
      </c>
      <c r="GX471" s="31">
        <f t="shared" si="604"/>
        <v>2611</v>
      </c>
    </row>
    <row r="472" spans="1:206" ht="15.75" hidden="1" customHeight="1" x14ac:dyDescent="0.25">
      <c r="A472" s="22" t="s">
        <v>1114</v>
      </c>
      <c r="B472" s="2" t="s">
        <v>435</v>
      </c>
      <c r="C472" s="116" t="s">
        <v>455</v>
      </c>
      <c r="D472" s="35" t="s">
        <v>435</v>
      </c>
      <c r="E472" s="117">
        <v>270</v>
      </c>
      <c r="F472" s="117">
        <v>1348</v>
      </c>
      <c r="G472" s="117">
        <v>2165</v>
      </c>
      <c r="H472" s="117">
        <v>3783</v>
      </c>
      <c r="I472" s="95">
        <v>219</v>
      </c>
      <c r="J472" s="118">
        <v>279</v>
      </c>
      <c r="K472" s="118">
        <v>1234</v>
      </c>
      <c r="L472" s="118">
        <v>2547</v>
      </c>
      <c r="M472" s="118">
        <v>4060</v>
      </c>
      <c r="N472" s="119">
        <v>460</v>
      </c>
      <c r="O472" s="119">
        <v>234</v>
      </c>
      <c r="P472" s="120">
        <v>6210</v>
      </c>
      <c r="Q472" s="120">
        <v>7798</v>
      </c>
      <c r="R472" s="120">
        <v>5923</v>
      </c>
      <c r="S472" s="70">
        <f t="shared" si="545"/>
        <v>4.4927536231884058E-2</v>
      </c>
      <c r="T472" s="70">
        <f t="shared" si="546"/>
        <v>0.15824570402667351</v>
      </c>
      <c r="U472" s="70">
        <f t="shared" si="547"/>
        <v>0.18062314986704128</v>
      </c>
      <c r="V472" s="70">
        <f t="shared" si="548"/>
        <v>0.24203775235041178</v>
      </c>
      <c r="W472" s="70">
        <f t="shared" si="549"/>
        <v>0.35235522539253755</v>
      </c>
      <c r="X472" s="121">
        <v>7925</v>
      </c>
      <c r="Y472" s="121">
        <v>6210</v>
      </c>
      <c r="Z472" s="121">
        <v>7798</v>
      </c>
      <c r="AA472" s="121">
        <v>5923</v>
      </c>
      <c r="AB472" s="121">
        <v>1952</v>
      </c>
      <c r="AC472" s="121">
        <v>1769</v>
      </c>
      <c r="AD472" s="17">
        <v>68</v>
      </c>
      <c r="AE472" s="17">
        <v>200</v>
      </c>
      <c r="AF472" s="100">
        <v>267</v>
      </c>
      <c r="AG472" s="101">
        <v>317</v>
      </c>
      <c r="AH472" s="101">
        <v>1460</v>
      </c>
      <c r="AI472" s="101">
        <v>2710</v>
      </c>
      <c r="AJ472" s="101">
        <v>91</v>
      </c>
      <c r="AK472" s="101">
        <f t="shared" si="550"/>
        <v>4578</v>
      </c>
      <c r="AL472" s="101">
        <f t="shared" si="551"/>
        <v>526</v>
      </c>
      <c r="AM472" s="101">
        <v>617</v>
      </c>
      <c r="AN472" s="102">
        <v>156</v>
      </c>
      <c r="AO472" s="103">
        <v>885</v>
      </c>
      <c r="AP472" s="74">
        <f t="shared" si="552"/>
        <v>5.1046698872785831E-2</v>
      </c>
      <c r="AQ472" s="74">
        <f t="shared" si="553"/>
        <v>0.18722749422928955</v>
      </c>
      <c r="AR472" s="104">
        <f t="shared" si="554"/>
        <v>0.19873563795093072</v>
      </c>
      <c r="AS472" s="104">
        <f t="shared" si="555"/>
        <v>0.26557831061875958</v>
      </c>
      <c r="AT472" s="104">
        <f t="shared" si="556"/>
        <v>0.3687320614553436</v>
      </c>
      <c r="AU472" s="105">
        <v>6069</v>
      </c>
      <c r="AV472" s="105">
        <v>8008</v>
      </c>
      <c r="AW472" s="105">
        <v>6028</v>
      </c>
      <c r="AX472" s="100">
        <v>292</v>
      </c>
      <c r="AY472" s="106">
        <v>4982</v>
      </c>
      <c r="AZ472" s="106">
        <v>294</v>
      </c>
      <c r="BA472" s="106">
        <v>1714</v>
      </c>
      <c r="BB472" s="106">
        <v>2881</v>
      </c>
      <c r="BC472" s="106">
        <v>93</v>
      </c>
      <c r="BD472" s="107">
        <v>588</v>
      </c>
      <c r="BE472" s="108">
        <v>411</v>
      </c>
      <c r="BF472" s="82">
        <f t="shared" si="557"/>
        <v>4.8772395487723955E-2</v>
      </c>
      <c r="BG472" s="82">
        <f t="shared" si="558"/>
        <v>0.21403596403596403</v>
      </c>
      <c r="BH472" s="83">
        <f t="shared" si="559"/>
        <v>0.21392688385973638</v>
      </c>
      <c r="BI472" s="83">
        <f t="shared" si="560"/>
        <v>0.28464871776656958</v>
      </c>
      <c r="BJ472" s="83">
        <f t="shared" si="561"/>
        <v>0.37782171692206296</v>
      </c>
      <c r="BK472" s="2">
        <v>6183</v>
      </c>
      <c r="BL472" s="2">
        <v>8289</v>
      </c>
      <c r="BM472" s="2">
        <v>5978</v>
      </c>
      <c r="BN472" s="2">
        <v>3986</v>
      </c>
      <c r="BO472" s="2">
        <v>1873</v>
      </c>
      <c r="BP472" s="2">
        <v>1892</v>
      </c>
      <c r="BQ472" s="109">
        <v>81</v>
      </c>
      <c r="BR472" s="109">
        <v>314</v>
      </c>
      <c r="BS472" s="110">
        <v>266</v>
      </c>
      <c r="BT472" s="109">
        <v>393</v>
      </c>
      <c r="BU472" s="109">
        <v>1572</v>
      </c>
      <c r="BV472" s="109">
        <v>3269</v>
      </c>
      <c r="BW472" s="109">
        <v>134</v>
      </c>
      <c r="BX472" s="84">
        <f t="shared" si="565"/>
        <v>5368</v>
      </c>
      <c r="BY472" s="111">
        <v>138</v>
      </c>
      <c r="BZ472" s="109">
        <v>665</v>
      </c>
      <c r="CA472" s="109">
        <v>132</v>
      </c>
      <c r="CB472" s="2">
        <v>672</v>
      </c>
      <c r="CC472" s="112">
        <f t="shared" si="566"/>
        <v>6.3561377971858318E-2</v>
      </c>
      <c r="CD472" s="112">
        <f t="shared" si="567"/>
        <v>0.18964893231994209</v>
      </c>
      <c r="CE472" s="112">
        <f t="shared" si="568"/>
        <v>0.22342298288508558</v>
      </c>
      <c r="CF472" s="112">
        <f t="shared" si="569"/>
        <v>0.29270344150837596</v>
      </c>
      <c r="CG472" s="112">
        <f t="shared" si="570"/>
        <v>0.43559718969555034</v>
      </c>
      <c r="CH472" s="87">
        <f t="shared" si="571"/>
        <v>3374</v>
      </c>
      <c r="CI472" s="31">
        <f t="shared" si="572"/>
        <v>3910</v>
      </c>
      <c r="CJ472" s="31">
        <f t="shared" si="573"/>
        <v>32</v>
      </c>
      <c r="CK472" s="31">
        <f t="shared" si="574"/>
        <v>122</v>
      </c>
      <c r="CL472" s="31">
        <f t="shared" si="575"/>
        <v>147</v>
      </c>
      <c r="CM472" s="113">
        <f t="shared" si="576"/>
        <v>1527</v>
      </c>
      <c r="CN472" s="31">
        <f t="shared" si="577"/>
        <v>319</v>
      </c>
      <c r="CO472" s="31">
        <f t="shared" si="578"/>
        <v>547</v>
      </c>
      <c r="CP472" s="31">
        <f t="shared" si="579"/>
        <v>602</v>
      </c>
      <c r="CQ472" s="31">
        <f t="shared" si="580"/>
        <v>59</v>
      </c>
      <c r="CR472" s="32">
        <v>25</v>
      </c>
      <c r="CS472" s="32">
        <v>99</v>
      </c>
      <c r="CT472" s="32">
        <v>116</v>
      </c>
      <c r="CU472" s="88">
        <f t="shared" si="564"/>
        <v>1186</v>
      </c>
      <c r="CV472" s="32">
        <v>278</v>
      </c>
      <c r="CW472" s="32">
        <v>438</v>
      </c>
      <c r="CX472" s="32">
        <v>414</v>
      </c>
      <c r="CY472" s="32">
        <v>56</v>
      </c>
      <c r="CZ472" s="32">
        <v>7</v>
      </c>
      <c r="DA472" s="32">
        <v>23</v>
      </c>
      <c r="DB472" s="32">
        <v>31</v>
      </c>
      <c r="DC472" s="88">
        <f t="shared" si="581"/>
        <v>341</v>
      </c>
      <c r="DD472" s="32">
        <v>41</v>
      </c>
      <c r="DE472" s="32">
        <v>109</v>
      </c>
      <c r="DF472" s="32">
        <v>188</v>
      </c>
      <c r="DG472" s="32">
        <v>3</v>
      </c>
      <c r="DH472" s="32">
        <v>3</v>
      </c>
      <c r="DI472" s="32">
        <v>25</v>
      </c>
      <c r="DJ472" s="32">
        <v>18</v>
      </c>
      <c r="DK472" s="88">
        <f t="shared" si="582"/>
        <v>463</v>
      </c>
      <c r="DL472" s="32">
        <v>35</v>
      </c>
      <c r="DM472" s="32">
        <v>154</v>
      </c>
      <c r="DN472" s="32">
        <v>246</v>
      </c>
      <c r="DO472" s="32">
        <v>28</v>
      </c>
      <c r="DP472" s="32">
        <v>35</v>
      </c>
      <c r="DQ472" s="32">
        <v>134</v>
      </c>
      <c r="DR472" s="32">
        <v>73</v>
      </c>
      <c r="DS472" s="88">
        <f t="shared" si="583"/>
        <v>2904</v>
      </c>
      <c r="DT472" s="32">
        <v>10</v>
      </c>
      <c r="DU472" s="32">
        <v>684</v>
      </c>
      <c r="DV472" s="32">
        <v>2121</v>
      </c>
      <c r="DW472" s="32">
        <v>89</v>
      </c>
      <c r="DX472" s="32">
        <v>5</v>
      </c>
      <c r="DY472" s="32">
        <v>2</v>
      </c>
      <c r="DZ472" s="32">
        <v>15</v>
      </c>
      <c r="EA472" s="88">
        <f t="shared" si="584"/>
        <v>166</v>
      </c>
      <c r="EB472" s="32">
        <v>24</v>
      </c>
      <c r="EC472" s="32">
        <v>114</v>
      </c>
      <c r="ED472" s="32">
        <v>24</v>
      </c>
      <c r="EE472" s="32">
        <v>4</v>
      </c>
      <c r="EF472" s="32">
        <v>1</v>
      </c>
      <c r="EG472" s="32">
        <v>2</v>
      </c>
      <c r="EH472" s="32">
        <v>3</v>
      </c>
      <c r="EI472" s="88">
        <f t="shared" si="585"/>
        <v>13</v>
      </c>
      <c r="EJ472" s="32">
        <v>4</v>
      </c>
      <c r="EK472" s="32">
        <v>3</v>
      </c>
      <c r="EL472" s="32">
        <v>6</v>
      </c>
      <c r="EM472" s="32">
        <v>0</v>
      </c>
      <c r="EQ472" s="88">
        <f t="shared" si="586"/>
        <v>0</v>
      </c>
      <c r="EV472" s="32">
        <v>5</v>
      </c>
      <c r="EW472" s="32">
        <v>11</v>
      </c>
      <c r="EX472" s="32">
        <v>10</v>
      </c>
      <c r="EY472" s="88">
        <f t="shared" si="587"/>
        <v>161</v>
      </c>
      <c r="EZ472" s="32">
        <v>1</v>
      </c>
      <c r="FA472" s="32">
        <v>70</v>
      </c>
      <c r="FB472" s="32">
        <v>90</v>
      </c>
      <c r="FC472" s="32">
        <v>0</v>
      </c>
      <c r="FG472" s="88">
        <f t="shared" si="588"/>
        <v>0</v>
      </c>
      <c r="FO472" s="88">
        <f t="shared" si="589"/>
        <v>0</v>
      </c>
      <c r="FW472" s="110">
        <f t="shared" si="590"/>
        <v>0</v>
      </c>
      <c r="GB472" s="110">
        <f t="shared" si="591"/>
        <v>5</v>
      </c>
      <c r="GC472" s="110">
        <f t="shared" si="592"/>
        <v>11</v>
      </c>
      <c r="GD472" s="110">
        <f t="shared" si="593"/>
        <v>10</v>
      </c>
      <c r="GE472" s="110">
        <f t="shared" si="594"/>
        <v>161</v>
      </c>
      <c r="GF472" s="110">
        <f t="shared" si="595"/>
        <v>1</v>
      </c>
      <c r="GG472" s="110">
        <f t="shared" si="596"/>
        <v>70</v>
      </c>
      <c r="GH472" s="110">
        <f t="shared" si="597"/>
        <v>90</v>
      </c>
      <c r="GI472" s="110">
        <f t="shared" si="598"/>
        <v>0</v>
      </c>
      <c r="GJ472" s="114">
        <f t="shared" si="562"/>
        <v>0.23624444397064914</v>
      </c>
      <c r="GK472" s="90">
        <f t="shared" si="563"/>
        <v>7.7478924126856683E-2</v>
      </c>
      <c r="GL472" s="2" t="s">
        <v>1378</v>
      </c>
      <c r="GM472" s="2" t="s">
        <v>1483</v>
      </c>
      <c r="GN472" s="2" t="s">
        <v>1929</v>
      </c>
      <c r="GO472" s="2" t="s">
        <v>2264</v>
      </c>
      <c r="GP472" s="2" t="s">
        <v>2194</v>
      </c>
      <c r="GQ472" s="2" t="s">
        <v>1580</v>
      </c>
      <c r="GR472" s="115">
        <v>8333</v>
      </c>
      <c r="GS472" s="31">
        <f t="shared" si="599"/>
        <v>43</v>
      </c>
      <c r="GT472" s="31">
        <f t="shared" si="600"/>
        <v>106</v>
      </c>
      <c r="GU472" s="31">
        <f t="shared" si="601"/>
        <v>161</v>
      </c>
      <c r="GV472" s="31">
        <f t="shared" si="602"/>
        <v>3533</v>
      </c>
      <c r="GW472" s="31">
        <f t="shared" si="603"/>
        <v>2512</v>
      </c>
      <c r="GX472" s="31">
        <f t="shared" si="604"/>
        <v>3464</v>
      </c>
    </row>
    <row r="473" spans="1:206" ht="15.75" hidden="1" customHeight="1" x14ac:dyDescent="0.25">
      <c r="A473" s="22" t="s">
        <v>1114</v>
      </c>
      <c r="B473" s="2" t="s">
        <v>435</v>
      </c>
      <c r="C473" s="116" t="s">
        <v>456</v>
      </c>
      <c r="D473" s="35" t="s">
        <v>435</v>
      </c>
      <c r="E473" s="117">
        <v>197</v>
      </c>
      <c r="F473" s="117">
        <v>991</v>
      </c>
      <c r="G473" s="117">
        <v>1372</v>
      </c>
      <c r="H473" s="117">
        <v>2560</v>
      </c>
      <c r="I473" s="95">
        <v>170</v>
      </c>
      <c r="J473" s="118">
        <v>218</v>
      </c>
      <c r="K473" s="118">
        <v>1020</v>
      </c>
      <c r="L473" s="118">
        <v>1725</v>
      </c>
      <c r="M473" s="118">
        <v>2963</v>
      </c>
      <c r="N473" s="119">
        <v>352</v>
      </c>
      <c r="O473" s="119">
        <v>134</v>
      </c>
      <c r="P473" s="120">
        <v>3291</v>
      </c>
      <c r="Q473" s="120">
        <v>4116</v>
      </c>
      <c r="R473" s="120">
        <v>3164</v>
      </c>
      <c r="S473" s="70">
        <f t="shared" si="545"/>
        <v>6.6241264053479187E-2</v>
      </c>
      <c r="T473" s="70">
        <f t="shared" si="546"/>
        <v>0.24781341107871721</v>
      </c>
      <c r="U473" s="70">
        <f t="shared" si="547"/>
        <v>0.24699649985810235</v>
      </c>
      <c r="V473" s="70">
        <f t="shared" si="548"/>
        <v>0.32870879120879121</v>
      </c>
      <c r="W473" s="70">
        <f t="shared" si="549"/>
        <v>0.43394437420986093</v>
      </c>
      <c r="X473" s="121">
        <v>4107</v>
      </c>
      <c r="Y473" s="121">
        <v>3291</v>
      </c>
      <c r="Z473" s="121">
        <v>4116</v>
      </c>
      <c r="AA473" s="121">
        <v>3164</v>
      </c>
      <c r="AB473" s="121">
        <v>994</v>
      </c>
      <c r="AC473" s="121">
        <v>1004</v>
      </c>
      <c r="AD473" s="17">
        <v>44</v>
      </c>
      <c r="AE473" s="17">
        <v>132</v>
      </c>
      <c r="AF473" s="100">
        <v>169</v>
      </c>
      <c r="AG473" s="101">
        <v>177</v>
      </c>
      <c r="AH473" s="101">
        <v>970</v>
      </c>
      <c r="AI473" s="101">
        <v>1757</v>
      </c>
      <c r="AJ473" s="101">
        <v>75</v>
      </c>
      <c r="AK473" s="101">
        <f t="shared" si="550"/>
        <v>2979</v>
      </c>
      <c r="AL473" s="101">
        <f t="shared" si="551"/>
        <v>367</v>
      </c>
      <c r="AM473" s="101">
        <v>442</v>
      </c>
      <c r="AN473" s="102">
        <v>101</v>
      </c>
      <c r="AO473" s="103">
        <v>370</v>
      </c>
      <c r="AP473" s="74">
        <f t="shared" si="552"/>
        <v>5.3783044667274384E-2</v>
      </c>
      <c r="AQ473" s="74">
        <f t="shared" si="553"/>
        <v>0.23566569484936831</v>
      </c>
      <c r="AR473" s="104">
        <f t="shared" si="554"/>
        <v>0.23999621606281335</v>
      </c>
      <c r="AS473" s="104">
        <f t="shared" si="555"/>
        <v>0.32417582417582419</v>
      </c>
      <c r="AT473" s="104">
        <f t="shared" si="556"/>
        <v>0.43931731984829331</v>
      </c>
      <c r="AU473" s="105">
        <v>3237</v>
      </c>
      <c r="AV473" s="105">
        <v>4260</v>
      </c>
      <c r="AW473" s="105">
        <v>3225</v>
      </c>
      <c r="AX473" s="100">
        <v>161</v>
      </c>
      <c r="AY473" s="106">
        <v>2905</v>
      </c>
      <c r="AZ473" s="106">
        <v>193</v>
      </c>
      <c r="BA473" s="106">
        <v>1013</v>
      </c>
      <c r="BB473" s="106">
        <v>1620</v>
      </c>
      <c r="BC473" s="106">
        <v>79</v>
      </c>
      <c r="BD473" s="107">
        <v>355</v>
      </c>
      <c r="BE473" s="108">
        <v>201</v>
      </c>
      <c r="BF473" s="82">
        <f t="shared" si="557"/>
        <v>5.9844961240310079E-2</v>
      </c>
      <c r="BG473" s="82">
        <f t="shared" si="558"/>
        <v>0.23779342723004696</v>
      </c>
      <c r="BH473" s="83">
        <f t="shared" si="559"/>
        <v>0.23046073493751165</v>
      </c>
      <c r="BI473" s="83">
        <f t="shared" si="560"/>
        <v>0.30385487528344673</v>
      </c>
      <c r="BJ473" s="83">
        <f t="shared" si="561"/>
        <v>0.39079394501081249</v>
      </c>
      <c r="BK473" s="2">
        <v>3459</v>
      </c>
      <c r="BL473" s="2">
        <v>4496</v>
      </c>
      <c r="BM473" s="2">
        <v>3169</v>
      </c>
      <c r="BN473" s="2">
        <v>2121</v>
      </c>
      <c r="BO473" s="2">
        <v>1015</v>
      </c>
      <c r="BP473" s="2">
        <v>1029</v>
      </c>
      <c r="BQ473" s="109">
        <v>46</v>
      </c>
      <c r="BR473" s="109">
        <v>176</v>
      </c>
      <c r="BS473" s="110">
        <v>154</v>
      </c>
      <c r="BT473" s="109">
        <v>194</v>
      </c>
      <c r="BU473" s="109">
        <v>1000</v>
      </c>
      <c r="BV473" s="109">
        <v>1869</v>
      </c>
      <c r="BW473" s="109">
        <v>73</v>
      </c>
      <c r="BX473" s="84">
        <f t="shared" si="565"/>
        <v>3136</v>
      </c>
      <c r="BY473" s="111">
        <v>82</v>
      </c>
      <c r="BZ473" s="109">
        <v>382</v>
      </c>
      <c r="CA473" s="109">
        <v>70</v>
      </c>
      <c r="CB473" s="2">
        <v>333</v>
      </c>
      <c r="CC473" s="112">
        <f t="shared" si="566"/>
        <v>5.608557386527898E-2</v>
      </c>
      <c r="CD473" s="112">
        <f t="shared" si="567"/>
        <v>0.22241992882562278</v>
      </c>
      <c r="CE473" s="112">
        <f t="shared" si="568"/>
        <v>0.24101042790363178</v>
      </c>
      <c r="CF473" s="112">
        <f t="shared" si="569"/>
        <v>0.3244618395303327</v>
      </c>
      <c r="CG473" s="112">
        <f t="shared" si="570"/>
        <v>0.46923319659198487</v>
      </c>
      <c r="CH473" s="87">
        <f t="shared" si="571"/>
        <v>1682</v>
      </c>
      <c r="CI473" s="31">
        <f t="shared" si="572"/>
        <v>1982</v>
      </c>
      <c r="CJ473" s="31">
        <f t="shared" si="573"/>
        <v>19</v>
      </c>
      <c r="CK473" s="31">
        <f t="shared" si="574"/>
        <v>51</v>
      </c>
      <c r="CL473" s="31">
        <f t="shared" si="575"/>
        <v>76</v>
      </c>
      <c r="CM473" s="113">
        <f t="shared" si="576"/>
        <v>672</v>
      </c>
      <c r="CN473" s="31">
        <f t="shared" si="577"/>
        <v>134</v>
      </c>
      <c r="CO473" s="31">
        <f t="shared" si="578"/>
        <v>280</v>
      </c>
      <c r="CP473" s="31">
        <f t="shared" si="579"/>
        <v>254</v>
      </c>
      <c r="CQ473" s="31">
        <f t="shared" si="580"/>
        <v>4</v>
      </c>
      <c r="CR473" s="32">
        <v>15</v>
      </c>
      <c r="CS473" s="32">
        <v>42</v>
      </c>
      <c r="CT473" s="32">
        <v>67</v>
      </c>
      <c r="CU473" s="88">
        <f t="shared" si="564"/>
        <v>566</v>
      </c>
      <c r="CV473" s="32">
        <v>123</v>
      </c>
      <c r="CW473" s="32">
        <v>244</v>
      </c>
      <c r="CX473" s="32">
        <v>197</v>
      </c>
      <c r="CY473" s="32">
        <v>2</v>
      </c>
      <c r="CZ473" s="32">
        <v>4</v>
      </c>
      <c r="DA473" s="32">
        <v>9</v>
      </c>
      <c r="DB473" s="32">
        <v>9</v>
      </c>
      <c r="DC473" s="88">
        <f t="shared" si="581"/>
        <v>106</v>
      </c>
      <c r="DD473" s="32">
        <v>11</v>
      </c>
      <c r="DE473" s="32">
        <v>36</v>
      </c>
      <c r="DF473" s="32">
        <v>57</v>
      </c>
      <c r="DG473" s="32">
        <v>2</v>
      </c>
      <c r="DH473" s="32">
        <v>1</v>
      </c>
      <c r="DI473" s="32">
        <v>16</v>
      </c>
      <c r="DJ473" s="32">
        <v>9</v>
      </c>
      <c r="DK473" s="88">
        <f t="shared" si="582"/>
        <v>259</v>
      </c>
      <c r="DL473" s="32">
        <v>34</v>
      </c>
      <c r="DM473" s="32">
        <v>109</v>
      </c>
      <c r="DN473" s="32">
        <v>111</v>
      </c>
      <c r="DO473" s="32">
        <v>5</v>
      </c>
      <c r="DP473" s="32">
        <v>22</v>
      </c>
      <c r="DQ473" s="32">
        <v>97</v>
      </c>
      <c r="DR473" s="32">
        <v>56</v>
      </c>
      <c r="DS473" s="88">
        <f t="shared" si="583"/>
        <v>2037</v>
      </c>
      <c r="DT473" s="32">
        <v>9</v>
      </c>
      <c r="DU473" s="32">
        <v>528</v>
      </c>
      <c r="DV473" s="32">
        <v>1446</v>
      </c>
      <c r="DW473" s="32">
        <v>54</v>
      </c>
      <c r="DX473" s="32">
        <v>2</v>
      </c>
      <c r="DY473" s="32">
        <v>4</v>
      </c>
      <c r="DZ473" s="32">
        <v>4</v>
      </c>
      <c r="EA473" s="88">
        <f t="shared" si="584"/>
        <v>44</v>
      </c>
      <c r="EB473" s="32">
        <v>4</v>
      </c>
      <c r="EC473" s="32">
        <v>19</v>
      </c>
      <c r="ED473" s="32">
        <v>18</v>
      </c>
      <c r="EE473" s="32">
        <v>3</v>
      </c>
      <c r="EF473" s="32">
        <v>1</v>
      </c>
      <c r="EG473" s="32">
        <v>3</v>
      </c>
      <c r="EH473" s="32">
        <v>6</v>
      </c>
      <c r="EI473" s="88">
        <f t="shared" si="585"/>
        <v>42</v>
      </c>
      <c r="EJ473" s="32">
        <v>13</v>
      </c>
      <c r="EK473" s="32">
        <v>18</v>
      </c>
      <c r="EL473" s="32">
        <v>11</v>
      </c>
      <c r="EM473" s="32">
        <v>0</v>
      </c>
      <c r="EQ473" s="88">
        <f t="shared" si="586"/>
        <v>0</v>
      </c>
      <c r="EV473" s="32">
        <v>1</v>
      </c>
      <c r="EW473" s="32">
        <v>5</v>
      </c>
      <c r="EX473" s="32">
        <v>3</v>
      </c>
      <c r="EY473" s="88">
        <f t="shared" si="587"/>
        <v>78</v>
      </c>
      <c r="EZ473" s="32">
        <v>0</v>
      </c>
      <c r="FA473" s="32">
        <v>46</v>
      </c>
      <c r="FB473" s="32">
        <v>29</v>
      </c>
      <c r="FC473" s="32">
        <v>3</v>
      </c>
      <c r="FG473" s="88">
        <f t="shared" si="588"/>
        <v>0</v>
      </c>
      <c r="FO473" s="88">
        <f t="shared" si="589"/>
        <v>0</v>
      </c>
      <c r="FW473" s="110">
        <f t="shared" si="590"/>
        <v>0</v>
      </c>
      <c r="GB473" s="110">
        <f t="shared" si="591"/>
        <v>1</v>
      </c>
      <c r="GC473" s="110">
        <f t="shared" si="592"/>
        <v>5</v>
      </c>
      <c r="GD473" s="110">
        <f t="shared" si="593"/>
        <v>3</v>
      </c>
      <c r="GE473" s="110">
        <f t="shared" si="594"/>
        <v>78</v>
      </c>
      <c r="GF473" s="110">
        <f t="shared" si="595"/>
        <v>0</v>
      </c>
      <c r="GG473" s="110">
        <f t="shared" si="596"/>
        <v>46</v>
      </c>
      <c r="GH473" s="110">
        <f t="shared" si="597"/>
        <v>29</v>
      </c>
      <c r="GI473" s="110">
        <f t="shared" si="598"/>
        <v>3</v>
      </c>
      <c r="GJ473" s="114">
        <f t="shared" si="562"/>
        <v>8.1321073573954961E-2</v>
      </c>
      <c r="GK473" s="90">
        <f t="shared" si="563"/>
        <v>7.9518072289156624E-2</v>
      </c>
      <c r="GL473" s="2" t="s">
        <v>2054</v>
      </c>
      <c r="GM473" s="92" t="s">
        <v>1643</v>
      </c>
      <c r="GN473" s="92" t="s">
        <v>2312</v>
      </c>
      <c r="GO473" s="92" t="s">
        <v>2312</v>
      </c>
      <c r="GP473" s="2" t="s">
        <v>2313</v>
      </c>
      <c r="GQ473" s="2" t="s">
        <v>2256</v>
      </c>
      <c r="GR473" s="115">
        <v>4541</v>
      </c>
      <c r="GS473" s="31">
        <f t="shared" si="599"/>
        <v>25</v>
      </c>
      <c r="GT473" s="31">
        <f t="shared" si="600"/>
        <v>69</v>
      </c>
      <c r="GU473" s="31">
        <f t="shared" si="601"/>
        <v>117</v>
      </c>
      <c r="GV473" s="31">
        <f t="shared" si="602"/>
        <v>2340</v>
      </c>
      <c r="GW473" s="31">
        <f t="shared" si="603"/>
        <v>1637</v>
      </c>
      <c r="GX473" s="31">
        <f t="shared" si="604"/>
        <v>2293</v>
      </c>
    </row>
    <row r="474" spans="1:206" ht="15.75" hidden="1" customHeight="1" x14ac:dyDescent="0.25">
      <c r="A474" s="22" t="s">
        <v>1114</v>
      </c>
      <c r="B474" s="2" t="s">
        <v>435</v>
      </c>
      <c r="C474" s="116" t="s">
        <v>457</v>
      </c>
      <c r="D474" s="35" t="s">
        <v>435</v>
      </c>
      <c r="E474" s="117">
        <v>1441</v>
      </c>
      <c r="F474" s="117">
        <v>2379</v>
      </c>
      <c r="G474" s="117">
        <v>2601</v>
      </c>
      <c r="H474" s="117">
        <v>6421</v>
      </c>
      <c r="I474" s="95">
        <v>494</v>
      </c>
      <c r="J474" s="118">
        <v>1448</v>
      </c>
      <c r="K474" s="118">
        <v>2766</v>
      </c>
      <c r="L474" s="118">
        <v>3241</v>
      </c>
      <c r="M474" s="118">
        <v>7455</v>
      </c>
      <c r="N474" s="119">
        <v>678</v>
      </c>
      <c r="O474" s="119">
        <v>84</v>
      </c>
      <c r="P474" s="120">
        <v>2790</v>
      </c>
      <c r="Q474" s="120">
        <v>3443</v>
      </c>
      <c r="R474" s="120">
        <v>2696</v>
      </c>
      <c r="S474" s="70">
        <f t="shared" si="545"/>
        <v>0.51899641577060929</v>
      </c>
      <c r="T474" s="70">
        <f t="shared" si="546"/>
        <v>0.80336915480685445</v>
      </c>
      <c r="U474" s="70">
        <f t="shared" si="547"/>
        <v>0.75898756859670735</v>
      </c>
      <c r="V474" s="70">
        <f t="shared" si="548"/>
        <v>0.86805668675680081</v>
      </c>
      <c r="W474" s="70">
        <f t="shared" si="549"/>
        <v>0.95066765578635015</v>
      </c>
      <c r="X474" s="121">
        <v>3460</v>
      </c>
      <c r="Y474" s="121">
        <v>2790</v>
      </c>
      <c r="Z474" s="121">
        <v>3443</v>
      </c>
      <c r="AA474" s="121">
        <v>2696</v>
      </c>
      <c r="AB474" s="121">
        <v>924</v>
      </c>
      <c r="AC474" s="121">
        <v>873</v>
      </c>
      <c r="AD474" s="17">
        <v>155</v>
      </c>
      <c r="AE474" s="17">
        <v>466</v>
      </c>
      <c r="AF474" s="100">
        <v>527</v>
      </c>
      <c r="AG474" s="101">
        <v>1423</v>
      </c>
      <c r="AH474" s="101">
        <v>2420</v>
      </c>
      <c r="AI474" s="101">
        <v>2936</v>
      </c>
      <c r="AJ474" s="101">
        <v>116</v>
      </c>
      <c r="AK474" s="101">
        <f t="shared" si="550"/>
        <v>6895</v>
      </c>
      <c r="AL474" s="101">
        <f t="shared" si="551"/>
        <v>706</v>
      </c>
      <c r="AM474" s="101">
        <v>822</v>
      </c>
      <c r="AN474" s="102">
        <v>36</v>
      </c>
      <c r="AO474" s="103">
        <v>265</v>
      </c>
      <c r="AP474" s="74">
        <f t="shared" si="552"/>
        <v>0.51003584229390686</v>
      </c>
      <c r="AQ474" s="74">
        <f t="shared" si="553"/>
        <v>0.70287539936102239</v>
      </c>
      <c r="AR474" s="104">
        <f t="shared" si="554"/>
        <v>0.68014335311905028</v>
      </c>
      <c r="AS474" s="104">
        <f t="shared" si="555"/>
        <v>0.75745235380355103</v>
      </c>
      <c r="AT474" s="104">
        <f t="shared" si="556"/>
        <v>0.8271513353115727</v>
      </c>
      <c r="AU474" s="105">
        <v>2670</v>
      </c>
      <c r="AV474" s="105">
        <v>3541</v>
      </c>
      <c r="AW474" s="105">
        <v>2600</v>
      </c>
      <c r="AX474" s="100">
        <v>527</v>
      </c>
      <c r="AY474" s="106">
        <v>6703</v>
      </c>
      <c r="AZ474" s="106">
        <v>1373</v>
      </c>
      <c r="BA474" s="106">
        <v>2526</v>
      </c>
      <c r="BB474" s="106">
        <v>2689</v>
      </c>
      <c r="BC474" s="106">
        <v>115</v>
      </c>
      <c r="BD474" s="107">
        <v>629</v>
      </c>
      <c r="BE474" s="108">
        <v>92</v>
      </c>
      <c r="BF474" s="82">
        <f t="shared" si="557"/>
        <v>0.52807692307692311</v>
      </c>
      <c r="BG474" s="82">
        <f t="shared" si="558"/>
        <v>0.71335780852866426</v>
      </c>
      <c r="BH474" s="83">
        <f t="shared" si="559"/>
        <v>0.67631369878560887</v>
      </c>
      <c r="BI474" s="83">
        <f t="shared" si="560"/>
        <v>0.73836741265496697</v>
      </c>
      <c r="BJ474" s="83">
        <f t="shared" si="561"/>
        <v>0.77153558052434457</v>
      </c>
      <c r="BK474" s="2">
        <v>2637</v>
      </c>
      <c r="BL474" s="2">
        <v>3654</v>
      </c>
      <c r="BM474" s="2">
        <v>2556</v>
      </c>
      <c r="BN474" s="2">
        <v>1711</v>
      </c>
      <c r="BO474" s="2">
        <v>886</v>
      </c>
      <c r="BP474" s="2">
        <v>841</v>
      </c>
      <c r="BQ474" s="109">
        <v>156</v>
      </c>
      <c r="BR474" s="109">
        <v>540</v>
      </c>
      <c r="BS474" s="110">
        <v>671</v>
      </c>
      <c r="BT474" s="109">
        <v>1692</v>
      </c>
      <c r="BU474" s="109">
        <v>2543</v>
      </c>
      <c r="BV474" s="109">
        <v>2990</v>
      </c>
      <c r="BW474" s="109">
        <v>142</v>
      </c>
      <c r="BX474" s="84">
        <f t="shared" si="565"/>
        <v>7367</v>
      </c>
      <c r="BY474" s="111">
        <v>23</v>
      </c>
      <c r="BZ474" s="109">
        <v>684</v>
      </c>
      <c r="CA474" s="109">
        <v>142</v>
      </c>
      <c r="CB474" s="2">
        <v>116</v>
      </c>
      <c r="CC474" s="112">
        <f t="shared" si="566"/>
        <v>0.64163822525597269</v>
      </c>
      <c r="CD474" s="112">
        <f t="shared" si="567"/>
        <v>0.69594964422550631</v>
      </c>
      <c r="CE474" s="112">
        <f t="shared" si="568"/>
        <v>0.73934667118797337</v>
      </c>
      <c r="CF474" s="112">
        <f t="shared" si="569"/>
        <v>0.78083735909822871</v>
      </c>
      <c r="CG474" s="112">
        <f t="shared" si="570"/>
        <v>0.90219092331768391</v>
      </c>
      <c r="CH474" s="87">
        <f t="shared" si="571"/>
        <v>250</v>
      </c>
      <c r="CI474" s="31">
        <f t="shared" si="572"/>
        <v>336</v>
      </c>
      <c r="CJ474" s="31">
        <f t="shared" si="573"/>
        <v>83</v>
      </c>
      <c r="CK474" s="31">
        <f t="shared" si="574"/>
        <v>290</v>
      </c>
      <c r="CL474" s="31">
        <f t="shared" si="575"/>
        <v>400</v>
      </c>
      <c r="CM474" s="113">
        <f t="shared" si="576"/>
        <v>3716</v>
      </c>
      <c r="CN474" s="31">
        <f t="shared" si="577"/>
        <v>1084</v>
      </c>
      <c r="CO474" s="31">
        <f t="shared" si="578"/>
        <v>1304</v>
      </c>
      <c r="CP474" s="31">
        <f t="shared" si="579"/>
        <v>1291</v>
      </c>
      <c r="CQ474" s="31">
        <f t="shared" si="580"/>
        <v>37</v>
      </c>
      <c r="CR474" s="32">
        <v>76</v>
      </c>
      <c r="CS474" s="32">
        <v>274</v>
      </c>
      <c r="CT474" s="32">
        <v>368</v>
      </c>
      <c r="CU474" s="88">
        <f t="shared" si="564"/>
        <v>3543</v>
      </c>
      <c r="CV474" s="32">
        <v>1043</v>
      </c>
      <c r="CW474" s="32">
        <v>1255</v>
      </c>
      <c r="CX474" s="32">
        <v>1214</v>
      </c>
      <c r="CY474" s="32">
        <v>31</v>
      </c>
      <c r="CZ474" s="32">
        <v>7</v>
      </c>
      <c r="DA474" s="32">
        <v>16</v>
      </c>
      <c r="DB474" s="32">
        <v>32</v>
      </c>
      <c r="DC474" s="88">
        <f t="shared" si="581"/>
        <v>173</v>
      </c>
      <c r="DD474" s="32">
        <v>41</v>
      </c>
      <c r="DE474" s="32">
        <v>49</v>
      </c>
      <c r="DF474" s="32">
        <v>77</v>
      </c>
      <c r="DG474" s="32">
        <v>6</v>
      </c>
      <c r="DH474" s="32">
        <v>4</v>
      </c>
      <c r="DI474" s="32">
        <v>37</v>
      </c>
      <c r="DJ474" s="32">
        <v>27</v>
      </c>
      <c r="DK474" s="88">
        <f t="shared" si="582"/>
        <v>501</v>
      </c>
      <c r="DL474" s="32">
        <v>130</v>
      </c>
      <c r="DM474" s="32">
        <v>185</v>
      </c>
      <c r="DN474" s="32">
        <v>177</v>
      </c>
      <c r="DO474" s="32">
        <v>9</v>
      </c>
      <c r="DP474" s="32">
        <v>35</v>
      </c>
      <c r="DQ474" s="32">
        <v>90</v>
      </c>
      <c r="DR474" s="32">
        <v>86</v>
      </c>
      <c r="DS474" s="88">
        <f t="shared" si="583"/>
        <v>1801</v>
      </c>
      <c r="DT474" s="32">
        <v>10</v>
      </c>
      <c r="DU474" s="32">
        <v>502</v>
      </c>
      <c r="DV474" s="32">
        <v>1227</v>
      </c>
      <c r="DW474" s="32">
        <v>62</v>
      </c>
      <c r="DX474" s="32">
        <v>2</v>
      </c>
      <c r="DY474" s="32">
        <v>2</v>
      </c>
      <c r="DZ474" s="32">
        <v>7</v>
      </c>
      <c r="EA474" s="88">
        <f t="shared" si="584"/>
        <v>25</v>
      </c>
      <c r="EB474" s="32">
        <v>6</v>
      </c>
      <c r="EC474" s="32">
        <v>12</v>
      </c>
      <c r="ED474" s="32">
        <v>6</v>
      </c>
      <c r="EE474" s="32">
        <v>1</v>
      </c>
      <c r="EF474" s="32">
        <v>23</v>
      </c>
      <c r="EG474" s="32">
        <v>70</v>
      </c>
      <c r="EH474" s="32">
        <v>101</v>
      </c>
      <c r="EI474" s="88">
        <f t="shared" si="585"/>
        <v>654</v>
      </c>
      <c r="EJ474" s="32">
        <v>228</v>
      </c>
      <c r="EK474" s="32">
        <v>274</v>
      </c>
      <c r="EL474" s="32">
        <v>146</v>
      </c>
      <c r="EM474" s="32">
        <v>6</v>
      </c>
      <c r="EN474" s="32">
        <v>5</v>
      </c>
      <c r="EO474" s="32">
        <v>25</v>
      </c>
      <c r="EP474" s="32">
        <v>26</v>
      </c>
      <c r="EQ474" s="88">
        <f t="shared" si="586"/>
        <v>420</v>
      </c>
      <c r="ER474" s="32">
        <v>151</v>
      </c>
      <c r="ES474" s="32">
        <v>176</v>
      </c>
      <c r="ET474" s="32">
        <v>92</v>
      </c>
      <c r="EU474" s="32">
        <v>1</v>
      </c>
      <c r="EY474" s="88">
        <f t="shared" si="587"/>
        <v>0</v>
      </c>
      <c r="FD474" s="32">
        <v>4</v>
      </c>
      <c r="FE474" s="32">
        <v>26</v>
      </c>
      <c r="FF474" s="32">
        <v>24</v>
      </c>
      <c r="FG474" s="88">
        <f t="shared" si="588"/>
        <v>225</v>
      </c>
      <c r="FH474" s="32">
        <v>83</v>
      </c>
      <c r="FI474" s="32">
        <v>90</v>
      </c>
      <c r="FJ474" s="32">
        <v>51</v>
      </c>
      <c r="FK474" s="32">
        <v>1</v>
      </c>
      <c r="FO474" s="88">
        <f t="shared" si="589"/>
        <v>0</v>
      </c>
      <c r="FW474" s="110">
        <f t="shared" si="590"/>
        <v>0</v>
      </c>
      <c r="GB474" s="110">
        <f t="shared" si="591"/>
        <v>4</v>
      </c>
      <c r="GC474" s="110">
        <f t="shared" si="592"/>
        <v>26</v>
      </c>
      <c r="GD474" s="110">
        <f t="shared" si="593"/>
        <v>24</v>
      </c>
      <c r="GE474" s="110">
        <f t="shared" si="594"/>
        <v>225</v>
      </c>
      <c r="GF474" s="110">
        <f t="shared" si="595"/>
        <v>83</v>
      </c>
      <c r="GG474" s="110">
        <f t="shared" si="596"/>
        <v>90</v>
      </c>
      <c r="GH474" s="110">
        <f t="shared" si="597"/>
        <v>51</v>
      </c>
      <c r="GI474" s="110">
        <f t="shared" si="598"/>
        <v>1</v>
      </c>
      <c r="GJ474" s="114">
        <f t="shared" si="562"/>
        <v>-5.0992302276833469E-2</v>
      </c>
      <c r="GK474" s="90">
        <f t="shared" si="563"/>
        <v>9.9060122333283609E-2</v>
      </c>
      <c r="GL474" s="92" t="s">
        <v>1386</v>
      </c>
      <c r="GM474" s="2" t="s">
        <v>1382</v>
      </c>
      <c r="GN474" s="92" t="s">
        <v>1388</v>
      </c>
      <c r="GO474" s="92" t="s">
        <v>1389</v>
      </c>
      <c r="GP474" s="2" t="s">
        <v>1442</v>
      </c>
      <c r="GQ474" s="2" t="s">
        <v>1464</v>
      </c>
      <c r="GR474" s="115">
        <v>3651</v>
      </c>
      <c r="GS474" s="31">
        <f t="shared" si="599"/>
        <v>41</v>
      </c>
      <c r="GT474" s="31">
        <f t="shared" si="600"/>
        <v>120</v>
      </c>
      <c r="GU474" s="31">
        <f t="shared" si="601"/>
        <v>129</v>
      </c>
      <c r="GV474" s="31">
        <f t="shared" si="602"/>
        <v>2327</v>
      </c>
      <c r="GW474" s="31">
        <f t="shared" si="603"/>
        <v>1482</v>
      </c>
      <c r="GX474" s="31">
        <f t="shared" si="604"/>
        <v>2181</v>
      </c>
    </row>
    <row r="475" spans="1:206" ht="15.75" hidden="1" customHeight="1" x14ac:dyDescent="0.25">
      <c r="A475" s="22" t="s">
        <v>1114</v>
      </c>
      <c r="B475" s="2" t="s">
        <v>435</v>
      </c>
      <c r="C475" s="116" t="s">
        <v>458</v>
      </c>
      <c r="D475" s="35" t="s">
        <v>435</v>
      </c>
      <c r="E475" s="117">
        <v>212</v>
      </c>
      <c r="F475" s="117">
        <v>1313</v>
      </c>
      <c r="G475" s="117">
        <v>1944</v>
      </c>
      <c r="H475" s="117">
        <v>3469</v>
      </c>
      <c r="I475" s="95">
        <v>243</v>
      </c>
      <c r="J475" s="118">
        <v>220</v>
      </c>
      <c r="K475" s="118">
        <v>1508</v>
      </c>
      <c r="L475" s="118">
        <v>2267</v>
      </c>
      <c r="M475" s="118">
        <v>3995</v>
      </c>
      <c r="N475" s="119">
        <v>440</v>
      </c>
      <c r="O475" s="119">
        <v>408</v>
      </c>
      <c r="P475" s="120">
        <v>4802</v>
      </c>
      <c r="Q475" s="120">
        <v>5901</v>
      </c>
      <c r="R475" s="120">
        <v>4586</v>
      </c>
      <c r="S475" s="70">
        <f t="shared" si="545"/>
        <v>4.5814244064972927E-2</v>
      </c>
      <c r="T475" s="70">
        <f t="shared" si="546"/>
        <v>0.25554990679545841</v>
      </c>
      <c r="U475" s="70">
        <f t="shared" si="547"/>
        <v>0.23252011249918242</v>
      </c>
      <c r="V475" s="70">
        <f t="shared" si="548"/>
        <v>0.31801277772480213</v>
      </c>
      <c r="W475" s="70">
        <f t="shared" si="549"/>
        <v>0.39838639337112952</v>
      </c>
      <c r="X475" s="121">
        <v>5980</v>
      </c>
      <c r="Y475" s="121">
        <v>4802</v>
      </c>
      <c r="Z475" s="121">
        <v>5901</v>
      </c>
      <c r="AA475" s="121">
        <v>4586</v>
      </c>
      <c r="AB475" s="121">
        <v>1487</v>
      </c>
      <c r="AC475" s="121">
        <v>1430</v>
      </c>
      <c r="AD475" s="17">
        <v>58</v>
      </c>
      <c r="AE475" s="17">
        <v>170</v>
      </c>
      <c r="AF475" s="100">
        <v>242</v>
      </c>
      <c r="AG475" s="101">
        <v>274</v>
      </c>
      <c r="AH475" s="101">
        <v>1336</v>
      </c>
      <c r="AI475" s="101">
        <v>2393</v>
      </c>
      <c r="AJ475" s="101">
        <v>73</v>
      </c>
      <c r="AK475" s="101">
        <f t="shared" si="550"/>
        <v>4076</v>
      </c>
      <c r="AL475" s="101">
        <f t="shared" si="551"/>
        <v>496</v>
      </c>
      <c r="AM475" s="101">
        <v>569</v>
      </c>
      <c r="AN475" s="102">
        <v>240</v>
      </c>
      <c r="AO475" s="103">
        <v>654</v>
      </c>
      <c r="AP475" s="74">
        <f t="shared" si="552"/>
        <v>5.7059558517284462E-2</v>
      </c>
      <c r="AQ475" s="74">
        <f t="shared" si="553"/>
        <v>0.22640230469411965</v>
      </c>
      <c r="AR475" s="104">
        <f t="shared" si="554"/>
        <v>0.2293806004316829</v>
      </c>
      <c r="AS475" s="104">
        <f t="shared" si="555"/>
        <v>0.30828644989034043</v>
      </c>
      <c r="AT475" s="104">
        <f t="shared" si="556"/>
        <v>0.41365023986044486</v>
      </c>
      <c r="AU475" s="105">
        <v>4837</v>
      </c>
      <c r="AV475" s="105">
        <v>6275</v>
      </c>
      <c r="AW475" s="105">
        <v>4771</v>
      </c>
      <c r="AX475" s="100">
        <v>251</v>
      </c>
      <c r="AY475" s="106">
        <v>4349</v>
      </c>
      <c r="AZ475" s="106">
        <v>288</v>
      </c>
      <c r="BA475" s="106">
        <v>1473</v>
      </c>
      <c r="BB475" s="106">
        <v>2505</v>
      </c>
      <c r="BC475" s="106">
        <v>83</v>
      </c>
      <c r="BD475" s="107">
        <v>492</v>
      </c>
      <c r="BE475" s="108">
        <v>303</v>
      </c>
      <c r="BF475" s="82">
        <f t="shared" si="557"/>
        <v>6.0364703416474534E-2</v>
      </c>
      <c r="BG475" s="82">
        <f t="shared" si="558"/>
        <v>0.23474103585657372</v>
      </c>
      <c r="BH475" s="83">
        <f t="shared" si="559"/>
        <v>0.23761254171126361</v>
      </c>
      <c r="BI475" s="83">
        <f t="shared" si="560"/>
        <v>0.31371490280777536</v>
      </c>
      <c r="BJ475" s="83">
        <f t="shared" si="561"/>
        <v>0.41616704568947693</v>
      </c>
      <c r="BK475" s="2">
        <v>4860</v>
      </c>
      <c r="BL475" s="2">
        <v>6509</v>
      </c>
      <c r="BM475" s="2">
        <v>4714</v>
      </c>
      <c r="BN475" s="2">
        <v>3221</v>
      </c>
      <c r="BO475" s="2">
        <v>1477</v>
      </c>
      <c r="BP475" s="2">
        <v>1524</v>
      </c>
      <c r="BQ475" s="109">
        <v>62</v>
      </c>
      <c r="BR475" s="109">
        <v>282</v>
      </c>
      <c r="BS475" s="110">
        <v>219</v>
      </c>
      <c r="BT475" s="109">
        <v>393</v>
      </c>
      <c r="BU475" s="109">
        <v>1546</v>
      </c>
      <c r="BV475" s="109">
        <v>2961</v>
      </c>
      <c r="BW475" s="109">
        <v>109</v>
      </c>
      <c r="BX475" s="84">
        <f t="shared" si="565"/>
        <v>5009</v>
      </c>
      <c r="BY475" s="111">
        <v>135</v>
      </c>
      <c r="BZ475" s="109">
        <v>571</v>
      </c>
      <c r="CA475" s="109">
        <v>111</v>
      </c>
      <c r="CB475" s="2">
        <v>476</v>
      </c>
      <c r="CC475" s="112">
        <f t="shared" si="566"/>
        <v>8.0864197530864199E-2</v>
      </c>
      <c r="CD475" s="112">
        <f t="shared" si="567"/>
        <v>0.23751728376094638</v>
      </c>
      <c r="CE475" s="112">
        <f t="shared" si="568"/>
        <v>0.26916620033575828</v>
      </c>
      <c r="CF475" s="112">
        <f t="shared" si="569"/>
        <v>0.35070836674685912</v>
      </c>
      <c r="CG475" s="112">
        <f t="shared" si="570"/>
        <v>0.50700042426813752</v>
      </c>
      <c r="CH475" s="87">
        <f t="shared" si="571"/>
        <v>2324</v>
      </c>
      <c r="CI475" s="31">
        <f t="shared" si="572"/>
        <v>2754</v>
      </c>
      <c r="CJ475" s="31">
        <f t="shared" si="573"/>
        <v>16</v>
      </c>
      <c r="CK475" s="31">
        <f t="shared" si="574"/>
        <v>52</v>
      </c>
      <c r="CL475" s="31">
        <f t="shared" si="575"/>
        <v>74</v>
      </c>
      <c r="CM475" s="113">
        <f t="shared" si="576"/>
        <v>683</v>
      </c>
      <c r="CN475" s="31">
        <f t="shared" si="577"/>
        <v>186</v>
      </c>
      <c r="CO475" s="31">
        <f t="shared" si="578"/>
        <v>258</v>
      </c>
      <c r="CP475" s="31">
        <f t="shared" si="579"/>
        <v>214</v>
      </c>
      <c r="CQ475" s="31">
        <f t="shared" si="580"/>
        <v>25</v>
      </c>
      <c r="CR475" s="32">
        <v>12</v>
      </c>
      <c r="CS475" s="32">
        <v>42</v>
      </c>
      <c r="CT475" s="32">
        <v>55</v>
      </c>
      <c r="CU475" s="88">
        <f t="shared" si="564"/>
        <v>576</v>
      </c>
      <c r="CV475" s="32">
        <v>177</v>
      </c>
      <c r="CW475" s="32">
        <v>224</v>
      </c>
      <c r="CX475" s="32">
        <v>154</v>
      </c>
      <c r="CY475" s="32">
        <v>21</v>
      </c>
      <c r="CZ475" s="32">
        <v>4</v>
      </c>
      <c r="DA475" s="32">
        <v>10</v>
      </c>
      <c r="DB475" s="32">
        <v>19</v>
      </c>
      <c r="DC475" s="88">
        <f t="shared" si="581"/>
        <v>107</v>
      </c>
      <c r="DD475" s="32">
        <v>9</v>
      </c>
      <c r="DE475" s="32">
        <v>34</v>
      </c>
      <c r="DF475" s="32">
        <v>60</v>
      </c>
      <c r="DG475" s="32">
        <v>4</v>
      </c>
      <c r="DH475" s="32">
        <v>5</v>
      </c>
      <c r="DI475" s="32">
        <v>49</v>
      </c>
      <c r="DJ475" s="32">
        <v>34</v>
      </c>
      <c r="DK475" s="88">
        <f t="shared" si="582"/>
        <v>983</v>
      </c>
      <c r="DL475" s="32">
        <v>190</v>
      </c>
      <c r="DM475" s="32">
        <v>382</v>
      </c>
      <c r="DN475" s="32">
        <v>398</v>
      </c>
      <c r="DO475" s="32">
        <v>13</v>
      </c>
      <c r="DP475" s="32">
        <v>39</v>
      </c>
      <c r="DQ475" s="32">
        <v>170</v>
      </c>
      <c r="DR475" s="32">
        <v>98</v>
      </c>
      <c r="DS475" s="88">
        <f t="shared" si="583"/>
        <v>3222</v>
      </c>
      <c r="DT475" s="32">
        <v>13</v>
      </c>
      <c r="DU475" s="32">
        <v>833</v>
      </c>
      <c r="DV475" s="32">
        <v>2286</v>
      </c>
      <c r="DW475" s="32">
        <v>90</v>
      </c>
      <c r="DZ475" s="32">
        <v>2</v>
      </c>
      <c r="EA475" s="88">
        <f t="shared" si="584"/>
        <v>0</v>
      </c>
      <c r="EF475" s="32">
        <v>1</v>
      </c>
      <c r="EG475" s="32">
        <v>2</v>
      </c>
      <c r="EH475" s="32">
        <v>2</v>
      </c>
      <c r="EI475" s="88">
        <f t="shared" si="585"/>
        <v>16</v>
      </c>
      <c r="EJ475" s="32">
        <v>4</v>
      </c>
      <c r="EK475" s="32">
        <v>6</v>
      </c>
      <c r="EL475" s="32">
        <v>6</v>
      </c>
      <c r="EM475" s="32">
        <v>0</v>
      </c>
      <c r="EQ475" s="88">
        <f t="shared" si="586"/>
        <v>0</v>
      </c>
      <c r="EV475" s="32">
        <v>1</v>
      </c>
      <c r="EW475" s="32">
        <v>9</v>
      </c>
      <c r="EX475" s="32">
        <v>9</v>
      </c>
      <c r="EY475" s="88">
        <f t="shared" si="587"/>
        <v>124</v>
      </c>
      <c r="EZ475" s="32">
        <v>0</v>
      </c>
      <c r="FA475" s="32">
        <v>67</v>
      </c>
      <c r="FB475" s="32">
        <v>57</v>
      </c>
      <c r="FC475" s="32">
        <v>0</v>
      </c>
      <c r="FG475" s="88">
        <f t="shared" si="588"/>
        <v>0</v>
      </c>
      <c r="FO475" s="88">
        <f t="shared" si="589"/>
        <v>0</v>
      </c>
      <c r="FW475" s="110">
        <f t="shared" si="590"/>
        <v>0</v>
      </c>
      <c r="GB475" s="110">
        <f t="shared" si="591"/>
        <v>1</v>
      </c>
      <c r="GC475" s="110">
        <f t="shared" si="592"/>
        <v>9</v>
      </c>
      <c r="GD475" s="110">
        <f t="shared" si="593"/>
        <v>9</v>
      </c>
      <c r="GE475" s="110">
        <f t="shared" si="594"/>
        <v>124</v>
      </c>
      <c r="GF475" s="110">
        <f t="shared" si="595"/>
        <v>0</v>
      </c>
      <c r="GG475" s="110">
        <f t="shared" si="596"/>
        <v>67</v>
      </c>
      <c r="GH475" s="110">
        <f t="shared" si="597"/>
        <v>57</v>
      </c>
      <c r="GI475" s="110">
        <f t="shared" si="598"/>
        <v>0</v>
      </c>
      <c r="GJ475" s="114">
        <f t="shared" si="562"/>
        <v>0.27263489091060683</v>
      </c>
      <c r="GK475" s="90">
        <f t="shared" si="563"/>
        <v>0.15175902506323294</v>
      </c>
      <c r="GL475" s="92" t="s">
        <v>1421</v>
      </c>
      <c r="GM475" s="92" t="s">
        <v>2169</v>
      </c>
      <c r="GN475" s="2" t="s">
        <v>2061</v>
      </c>
      <c r="GO475" s="2" t="s">
        <v>2182</v>
      </c>
      <c r="GP475" s="92" t="s">
        <v>2193</v>
      </c>
      <c r="GQ475" s="2" t="s">
        <v>1875</v>
      </c>
      <c r="GR475" s="115">
        <v>6579</v>
      </c>
      <c r="GS475" s="31">
        <f t="shared" si="599"/>
        <v>44</v>
      </c>
      <c r="GT475" s="31">
        <f t="shared" si="600"/>
        <v>134</v>
      </c>
      <c r="GU475" s="31">
        <f t="shared" si="601"/>
        <v>219</v>
      </c>
      <c r="GV475" s="31">
        <f t="shared" si="602"/>
        <v>4205</v>
      </c>
      <c r="GW475" s="31">
        <f t="shared" si="603"/>
        <v>2787</v>
      </c>
      <c r="GX475" s="31">
        <f t="shared" si="604"/>
        <v>4002</v>
      </c>
    </row>
    <row r="476" spans="1:206" ht="15.75" hidden="1" customHeight="1" x14ac:dyDescent="0.25">
      <c r="A476" s="22" t="s">
        <v>1114</v>
      </c>
      <c r="B476" s="2" t="s">
        <v>435</v>
      </c>
      <c r="C476" s="116" t="s">
        <v>459</v>
      </c>
      <c r="D476" s="35" t="s">
        <v>435</v>
      </c>
      <c r="E476" s="117">
        <v>661</v>
      </c>
      <c r="F476" s="117">
        <v>1873</v>
      </c>
      <c r="G476" s="117">
        <v>2630</v>
      </c>
      <c r="H476" s="117">
        <v>5164</v>
      </c>
      <c r="I476" s="95">
        <v>414</v>
      </c>
      <c r="J476" s="118">
        <v>890</v>
      </c>
      <c r="K476" s="118">
        <v>2321</v>
      </c>
      <c r="L476" s="118">
        <v>3277</v>
      </c>
      <c r="M476" s="118">
        <v>6488</v>
      </c>
      <c r="N476" s="119">
        <v>590</v>
      </c>
      <c r="O476" s="119">
        <v>192</v>
      </c>
      <c r="P476" s="120">
        <v>4765</v>
      </c>
      <c r="Q476" s="120">
        <v>6063</v>
      </c>
      <c r="R476" s="120">
        <v>4543</v>
      </c>
      <c r="S476" s="70">
        <f t="shared" si="545"/>
        <v>0.18677859391395593</v>
      </c>
      <c r="T476" s="70">
        <f t="shared" si="546"/>
        <v>0.38281378855352138</v>
      </c>
      <c r="U476" s="70">
        <f t="shared" si="547"/>
        <v>0.38370958298093816</v>
      </c>
      <c r="V476" s="70">
        <f t="shared" si="548"/>
        <v>0.47218555534603057</v>
      </c>
      <c r="W476" s="70">
        <f t="shared" si="549"/>
        <v>0.59145938806955756</v>
      </c>
      <c r="X476" s="121">
        <v>6107</v>
      </c>
      <c r="Y476" s="121">
        <v>4765</v>
      </c>
      <c r="Z476" s="121">
        <v>6063</v>
      </c>
      <c r="AA476" s="121">
        <v>4543</v>
      </c>
      <c r="AB476" s="121">
        <v>1451</v>
      </c>
      <c r="AC476" s="121">
        <v>1454</v>
      </c>
      <c r="AD476" s="17">
        <v>123</v>
      </c>
      <c r="AE476" s="17">
        <v>379</v>
      </c>
      <c r="AF476" s="100">
        <v>457</v>
      </c>
      <c r="AG476" s="101">
        <v>780</v>
      </c>
      <c r="AH476" s="101">
        <v>2315</v>
      </c>
      <c r="AI476" s="101">
        <v>3441</v>
      </c>
      <c r="AJ476" s="101">
        <v>125</v>
      </c>
      <c r="AK476" s="101">
        <f t="shared" si="550"/>
        <v>6661</v>
      </c>
      <c r="AL476" s="101">
        <f t="shared" si="551"/>
        <v>720</v>
      </c>
      <c r="AM476" s="101">
        <v>845</v>
      </c>
      <c r="AN476" s="102">
        <v>95</v>
      </c>
      <c r="AO476" s="103">
        <v>485</v>
      </c>
      <c r="AP476" s="74">
        <f t="shared" si="552"/>
        <v>0.16369359916054566</v>
      </c>
      <c r="AQ476" s="74">
        <f t="shared" si="553"/>
        <v>0.38182417944911762</v>
      </c>
      <c r="AR476" s="104">
        <f t="shared" si="554"/>
        <v>0.37837486175265111</v>
      </c>
      <c r="AS476" s="104">
        <f t="shared" si="555"/>
        <v>0.47482557043183105</v>
      </c>
      <c r="AT476" s="104">
        <f t="shared" si="556"/>
        <v>0.59894342945190404</v>
      </c>
      <c r="AU476" s="105">
        <v>4497</v>
      </c>
      <c r="AV476" s="105">
        <v>6032</v>
      </c>
      <c r="AW476" s="105">
        <v>4778</v>
      </c>
      <c r="AX476" s="100">
        <v>512</v>
      </c>
      <c r="AY476" s="106">
        <v>7418</v>
      </c>
      <c r="AZ476" s="106">
        <v>1102</v>
      </c>
      <c r="BA476" s="106">
        <v>2573</v>
      </c>
      <c r="BB476" s="106">
        <v>3610</v>
      </c>
      <c r="BC476" s="106">
        <v>133</v>
      </c>
      <c r="BD476" s="107">
        <v>828</v>
      </c>
      <c r="BE476" s="108">
        <v>217</v>
      </c>
      <c r="BF476" s="82">
        <f t="shared" si="557"/>
        <v>0.23064043532858935</v>
      </c>
      <c r="BG476" s="82">
        <f t="shared" si="558"/>
        <v>0.42655835543766579</v>
      </c>
      <c r="BH476" s="83">
        <f t="shared" si="559"/>
        <v>0.42183314823283463</v>
      </c>
      <c r="BI476" s="83">
        <f t="shared" si="560"/>
        <v>0.50859530819640997</v>
      </c>
      <c r="BJ476" s="83">
        <f t="shared" si="561"/>
        <v>0.61863464531910162</v>
      </c>
      <c r="BK476" s="2">
        <v>4950</v>
      </c>
      <c r="BL476" s="2">
        <v>6529</v>
      </c>
      <c r="BM476" s="2">
        <v>4728</v>
      </c>
      <c r="BN476" s="2">
        <v>3215</v>
      </c>
      <c r="BO476" s="2">
        <v>1457</v>
      </c>
      <c r="BP476" s="2">
        <v>1363</v>
      </c>
      <c r="BQ476" s="109">
        <v>149</v>
      </c>
      <c r="BR476" s="109">
        <v>563</v>
      </c>
      <c r="BS476" s="110">
        <v>609</v>
      </c>
      <c r="BT476" s="109">
        <v>1263</v>
      </c>
      <c r="BU476" s="109">
        <v>2851</v>
      </c>
      <c r="BV476" s="109">
        <v>4021</v>
      </c>
      <c r="BW476" s="109">
        <v>152</v>
      </c>
      <c r="BX476" s="84">
        <f t="shared" si="565"/>
        <v>8287</v>
      </c>
      <c r="BY476" s="111">
        <v>90</v>
      </c>
      <c r="BZ476" s="109">
        <v>929</v>
      </c>
      <c r="CA476" s="109">
        <v>152</v>
      </c>
      <c r="CB476" s="2">
        <v>340</v>
      </c>
      <c r="CC476" s="112">
        <f t="shared" si="566"/>
        <v>0.25515151515151513</v>
      </c>
      <c r="CD476" s="112">
        <f t="shared" si="567"/>
        <v>0.43666717720937359</v>
      </c>
      <c r="CE476" s="112">
        <f t="shared" si="568"/>
        <v>0.44462269389769854</v>
      </c>
      <c r="CF476" s="112">
        <f t="shared" si="569"/>
        <v>0.52793817180421077</v>
      </c>
      <c r="CG476" s="112">
        <f t="shared" si="570"/>
        <v>0.65397631133671741</v>
      </c>
      <c r="CH476" s="87">
        <f t="shared" si="571"/>
        <v>1636</v>
      </c>
      <c r="CI476" s="31">
        <f t="shared" si="572"/>
        <v>1824</v>
      </c>
      <c r="CJ476" s="31">
        <f t="shared" si="573"/>
        <v>77</v>
      </c>
      <c r="CK476" s="31">
        <f t="shared" si="574"/>
        <v>273</v>
      </c>
      <c r="CL476" s="31">
        <f t="shared" si="575"/>
        <v>371</v>
      </c>
      <c r="CM476" s="113">
        <f t="shared" si="576"/>
        <v>3392</v>
      </c>
      <c r="CN476" s="31">
        <f t="shared" si="577"/>
        <v>838</v>
      </c>
      <c r="CO476" s="31">
        <f t="shared" si="578"/>
        <v>1326</v>
      </c>
      <c r="CP476" s="31">
        <f t="shared" si="579"/>
        <v>1196</v>
      </c>
      <c r="CQ476" s="31">
        <f t="shared" si="580"/>
        <v>32</v>
      </c>
      <c r="CR476" s="32">
        <v>66</v>
      </c>
      <c r="CS476" s="32">
        <v>240</v>
      </c>
      <c r="CT476" s="32">
        <v>335</v>
      </c>
      <c r="CU476" s="88">
        <f t="shared" si="564"/>
        <v>2935</v>
      </c>
      <c r="CV476" s="32">
        <v>805</v>
      </c>
      <c r="CW476" s="32">
        <v>1175</v>
      </c>
      <c r="CX476" s="32">
        <v>935</v>
      </c>
      <c r="CY476" s="32">
        <v>20</v>
      </c>
      <c r="CZ476" s="32">
        <v>11</v>
      </c>
      <c r="DA476" s="32">
        <v>33</v>
      </c>
      <c r="DB476" s="32">
        <v>36</v>
      </c>
      <c r="DC476" s="88">
        <f t="shared" si="581"/>
        <v>457</v>
      </c>
      <c r="DD476" s="32">
        <v>33</v>
      </c>
      <c r="DE476" s="32">
        <v>151</v>
      </c>
      <c r="DF476" s="32">
        <v>261</v>
      </c>
      <c r="DG476" s="32">
        <v>12</v>
      </c>
      <c r="DH476" s="32">
        <v>2</v>
      </c>
      <c r="DI476" s="32">
        <v>23</v>
      </c>
      <c r="DJ476" s="32">
        <v>16</v>
      </c>
      <c r="DK476" s="88">
        <f t="shared" si="582"/>
        <v>438</v>
      </c>
      <c r="DL476" s="32">
        <v>65</v>
      </c>
      <c r="DM476" s="32">
        <v>177</v>
      </c>
      <c r="DN476" s="32">
        <v>191</v>
      </c>
      <c r="DO476" s="32">
        <v>5</v>
      </c>
      <c r="DP476" s="32">
        <v>40</v>
      </c>
      <c r="DQ476" s="32">
        <v>158</v>
      </c>
      <c r="DR476" s="32">
        <v>100</v>
      </c>
      <c r="DS476" s="88">
        <f t="shared" si="583"/>
        <v>3201</v>
      </c>
      <c r="DT476" s="32">
        <v>25</v>
      </c>
      <c r="DU476" s="32">
        <v>836</v>
      </c>
      <c r="DV476" s="32">
        <v>2239</v>
      </c>
      <c r="DW476" s="32">
        <v>101</v>
      </c>
      <c r="DX476" s="32">
        <v>5</v>
      </c>
      <c r="DY476" s="32">
        <v>16</v>
      </c>
      <c r="DZ476" s="32">
        <v>13</v>
      </c>
      <c r="EA476" s="88">
        <f t="shared" si="584"/>
        <v>158</v>
      </c>
      <c r="EB476" s="32">
        <v>59</v>
      </c>
      <c r="EC476" s="32">
        <v>17</v>
      </c>
      <c r="ED476" s="32">
        <v>82</v>
      </c>
      <c r="EF476" s="32">
        <v>10</v>
      </c>
      <c r="EG476" s="32">
        <v>29</v>
      </c>
      <c r="EH476" s="32">
        <v>41</v>
      </c>
      <c r="EI476" s="88">
        <f t="shared" si="585"/>
        <v>225</v>
      </c>
      <c r="EJ476" s="32">
        <v>93</v>
      </c>
      <c r="EK476" s="32">
        <v>76</v>
      </c>
      <c r="EL476" s="32">
        <v>55</v>
      </c>
      <c r="EM476" s="32">
        <v>1</v>
      </c>
      <c r="EN476" s="32">
        <v>11</v>
      </c>
      <c r="EO476" s="32">
        <v>52</v>
      </c>
      <c r="EP476" s="32">
        <v>51</v>
      </c>
      <c r="EQ476" s="88">
        <f t="shared" si="586"/>
        <v>613</v>
      </c>
      <c r="ER476" s="32">
        <v>181</v>
      </c>
      <c r="ES476" s="32">
        <v>232</v>
      </c>
      <c r="ET476" s="32">
        <v>198</v>
      </c>
      <c r="EU476" s="32">
        <v>2</v>
      </c>
      <c r="EV476" s="32">
        <v>4</v>
      </c>
      <c r="EW476" s="32">
        <v>12</v>
      </c>
      <c r="EX476" s="32">
        <v>12</v>
      </c>
      <c r="EY476" s="88">
        <f t="shared" si="587"/>
        <v>159</v>
      </c>
      <c r="EZ476" s="32">
        <v>2</v>
      </c>
      <c r="FA476" s="32">
        <v>97</v>
      </c>
      <c r="FB476" s="32">
        <v>60</v>
      </c>
      <c r="FC476" s="32">
        <v>0</v>
      </c>
      <c r="FG476" s="88">
        <f t="shared" si="588"/>
        <v>0</v>
      </c>
      <c r="FO476" s="88">
        <f t="shared" si="589"/>
        <v>0</v>
      </c>
      <c r="FV476" s="32">
        <v>5</v>
      </c>
      <c r="FW476" s="110">
        <f t="shared" si="590"/>
        <v>0</v>
      </c>
      <c r="FX476" s="32">
        <v>0</v>
      </c>
      <c r="FY476" s="32">
        <v>0</v>
      </c>
      <c r="FZ476" s="32">
        <v>0</v>
      </c>
      <c r="GA476" s="32">
        <v>0</v>
      </c>
      <c r="GB476" s="110">
        <f t="shared" si="591"/>
        <v>4</v>
      </c>
      <c r="GC476" s="110">
        <f t="shared" si="592"/>
        <v>12</v>
      </c>
      <c r="GD476" s="110">
        <f t="shared" si="593"/>
        <v>17</v>
      </c>
      <c r="GE476" s="110">
        <f t="shared" si="594"/>
        <v>159</v>
      </c>
      <c r="GF476" s="110">
        <f t="shared" si="595"/>
        <v>2</v>
      </c>
      <c r="GG476" s="110">
        <f t="shared" si="596"/>
        <v>97</v>
      </c>
      <c r="GH476" s="110">
        <f t="shared" si="597"/>
        <v>60</v>
      </c>
      <c r="GI476" s="110">
        <f t="shared" si="598"/>
        <v>0</v>
      </c>
      <c r="GJ476" s="114">
        <f t="shared" si="562"/>
        <v>0.10569943520755758</v>
      </c>
      <c r="GK476" s="90">
        <f t="shared" si="563"/>
        <v>0.11714747910488002</v>
      </c>
      <c r="GL476" s="92" t="s">
        <v>1817</v>
      </c>
      <c r="GM476" s="2" t="s">
        <v>2200</v>
      </c>
      <c r="GN476" s="2" t="s">
        <v>2255</v>
      </c>
      <c r="GO476" s="92" t="s">
        <v>2258</v>
      </c>
      <c r="GP476" s="2" t="s">
        <v>2092</v>
      </c>
      <c r="GQ476" s="2" t="s">
        <v>1528</v>
      </c>
      <c r="GR476" s="115">
        <v>6521</v>
      </c>
      <c r="GS476" s="31">
        <f t="shared" si="599"/>
        <v>47</v>
      </c>
      <c r="GT476" s="31">
        <f t="shared" si="600"/>
        <v>129</v>
      </c>
      <c r="GU476" s="31">
        <f t="shared" si="601"/>
        <v>197</v>
      </c>
      <c r="GV476" s="31">
        <f t="shared" si="602"/>
        <v>3797</v>
      </c>
      <c r="GW476" s="31">
        <f t="shared" si="603"/>
        <v>2618</v>
      </c>
      <c r="GX476" s="31">
        <f t="shared" si="604"/>
        <v>3648</v>
      </c>
    </row>
    <row r="477" spans="1:206" ht="15.75" hidden="1" customHeight="1" x14ac:dyDescent="0.25">
      <c r="A477" s="22" t="s">
        <v>1114</v>
      </c>
      <c r="B477" s="2" t="s">
        <v>435</v>
      </c>
      <c r="C477" s="116" t="s">
        <v>460</v>
      </c>
      <c r="D477" s="35" t="s">
        <v>435</v>
      </c>
      <c r="E477" s="117">
        <v>1078</v>
      </c>
      <c r="F477" s="117">
        <v>3540</v>
      </c>
      <c r="G477" s="117">
        <v>4318</v>
      </c>
      <c r="H477" s="117">
        <v>8936</v>
      </c>
      <c r="I477" s="95">
        <v>568</v>
      </c>
      <c r="J477" s="118">
        <v>1291</v>
      </c>
      <c r="K477" s="118">
        <v>3665</v>
      </c>
      <c r="L477" s="118">
        <v>5491</v>
      </c>
      <c r="M477" s="118">
        <v>10447</v>
      </c>
      <c r="N477" s="119">
        <v>1066</v>
      </c>
      <c r="O477" s="119">
        <v>503</v>
      </c>
      <c r="P477" s="120">
        <v>9190</v>
      </c>
      <c r="Q477" s="120">
        <v>11545</v>
      </c>
      <c r="R477" s="120">
        <v>8856</v>
      </c>
      <c r="S477" s="70">
        <f t="shared" si="545"/>
        <v>0.14047878128400434</v>
      </c>
      <c r="T477" s="70">
        <f t="shared" si="546"/>
        <v>0.31745344304893891</v>
      </c>
      <c r="U477" s="70">
        <f t="shared" si="547"/>
        <v>0.31702206752052992</v>
      </c>
      <c r="V477" s="70">
        <f t="shared" si="548"/>
        <v>0.39654918876525663</v>
      </c>
      <c r="W477" s="70">
        <f t="shared" si="549"/>
        <v>0.49966124661246614</v>
      </c>
      <c r="X477" s="121">
        <v>11848</v>
      </c>
      <c r="Y477" s="121">
        <v>9190</v>
      </c>
      <c r="Z477" s="121">
        <v>11545</v>
      </c>
      <c r="AA477" s="121">
        <v>8856</v>
      </c>
      <c r="AB477" s="121">
        <v>2951</v>
      </c>
      <c r="AC477" s="121">
        <v>2713</v>
      </c>
      <c r="AD477" s="17">
        <v>139</v>
      </c>
      <c r="AE477" s="17">
        <v>454</v>
      </c>
      <c r="AF477" s="100">
        <v>675</v>
      </c>
      <c r="AG477" s="101">
        <v>1373</v>
      </c>
      <c r="AH477" s="101">
        <v>4039</v>
      </c>
      <c r="AI477" s="101">
        <v>6180</v>
      </c>
      <c r="AJ477" s="101">
        <v>173</v>
      </c>
      <c r="AK477" s="101">
        <f t="shared" si="550"/>
        <v>11765</v>
      </c>
      <c r="AL477" s="101">
        <f t="shared" si="551"/>
        <v>1278</v>
      </c>
      <c r="AM477" s="101">
        <v>1451</v>
      </c>
      <c r="AN477" s="102">
        <v>287</v>
      </c>
      <c r="AO477" s="103">
        <v>1216</v>
      </c>
      <c r="AP477" s="74">
        <f t="shared" si="552"/>
        <v>0.14940152339499457</v>
      </c>
      <c r="AQ477" s="74">
        <f t="shared" si="553"/>
        <v>0.34984841922910354</v>
      </c>
      <c r="AR477" s="104">
        <f t="shared" si="554"/>
        <v>0.34855192457166029</v>
      </c>
      <c r="AS477" s="104">
        <f t="shared" si="555"/>
        <v>0.43826283025341894</v>
      </c>
      <c r="AT477" s="104">
        <f t="shared" si="556"/>
        <v>0.55352303523035229</v>
      </c>
      <c r="AU477" s="105">
        <v>9077</v>
      </c>
      <c r="AV477" s="105">
        <v>12019</v>
      </c>
      <c r="AW477" s="105">
        <v>8994</v>
      </c>
      <c r="AX477" s="100">
        <v>697</v>
      </c>
      <c r="AY477" s="106">
        <v>11932</v>
      </c>
      <c r="AZ477" s="106">
        <v>1358</v>
      </c>
      <c r="BA477" s="106">
        <v>4308</v>
      </c>
      <c r="BB477" s="106">
        <v>6020</v>
      </c>
      <c r="BC477" s="106">
        <v>246</v>
      </c>
      <c r="BD477" s="107">
        <v>1283</v>
      </c>
      <c r="BE477" s="108">
        <v>561</v>
      </c>
      <c r="BF477" s="82">
        <f t="shared" si="557"/>
        <v>0.15098954858794753</v>
      </c>
      <c r="BG477" s="82">
        <f t="shared" si="558"/>
        <v>0.35843248190365257</v>
      </c>
      <c r="BH477" s="83">
        <f t="shared" si="559"/>
        <v>0.34572947823197075</v>
      </c>
      <c r="BI477" s="83">
        <f t="shared" si="560"/>
        <v>0.42875426621160412</v>
      </c>
      <c r="BJ477" s="83">
        <f t="shared" si="561"/>
        <v>0.52186845874187504</v>
      </c>
      <c r="BK477" s="2">
        <v>9576</v>
      </c>
      <c r="BL477" s="2">
        <v>12591</v>
      </c>
      <c r="BM477" s="2">
        <v>9196</v>
      </c>
      <c r="BN477" s="2">
        <v>6131</v>
      </c>
      <c r="BO477" s="2">
        <v>2752</v>
      </c>
      <c r="BP477" s="2">
        <v>2923</v>
      </c>
      <c r="BQ477" s="109">
        <v>150</v>
      </c>
      <c r="BR477" s="109">
        <v>735</v>
      </c>
      <c r="BS477" s="110">
        <v>624</v>
      </c>
      <c r="BT477" s="109">
        <v>1501</v>
      </c>
      <c r="BU477" s="109">
        <v>4264</v>
      </c>
      <c r="BV477" s="109">
        <v>6722</v>
      </c>
      <c r="BW477" s="109">
        <v>274</v>
      </c>
      <c r="BX477" s="84">
        <f t="shared" si="565"/>
        <v>12761</v>
      </c>
      <c r="BY477" s="111">
        <v>170</v>
      </c>
      <c r="BZ477" s="109">
        <v>1435</v>
      </c>
      <c r="CA477" s="109">
        <v>273</v>
      </c>
      <c r="CB477" s="2">
        <v>951</v>
      </c>
      <c r="CC477" s="112">
        <f t="shared" si="566"/>
        <v>0.15674603174603174</v>
      </c>
      <c r="CD477" s="112">
        <f t="shared" si="567"/>
        <v>0.33865459455166391</v>
      </c>
      <c r="CE477" s="112">
        <f t="shared" si="568"/>
        <v>0.35238975863278388</v>
      </c>
      <c r="CF477" s="112">
        <f t="shared" si="569"/>
        <v>0.43838068573002248</v>
      </c>
      <c r="CG477" s="112">
        <f t="shared" si="570"/>
        <v>0.57492387994780336</v>
      </c>
      <c r="CH477" s="87">
        <f t="shared" si="571"/>
        <v>3909</v>
      </c>
      <c r="CI477" s="31">
        <f t="shared" si="572"/>
        <v>4275</v>
      </c>
      <c r="CJ477" s="31">
        <f t="shared" si="573"/>
        <v>46</v>
      </c>
      <c r="CK477" s="31">
        <f t="shared" si="574"/>
        <v>170</v>
      </c>
      <c r="CL477" s="31">
        <f t="shared" si="575"/>
        <v>243</v>
      </c>
      <c r="CM477" s="113">
        <f t="shared" si="576"/>
        <v>2483</v>
      </c>
      <c r="CN477" s="31">
        <f t="shared" si="577"/>
        <v>525</v>
      </c>
      <c r="CO477" s="31">
        <f t="shared" si="578"/>
        <v>868</v>
      </c>
      <c r="CP477" s="31">
        <f t="shared" si="579"/>
        <v>1025</v>
      </c>
      <c r="CQ477" s="31">
        <f t="shared" si="580"/>
        <v>65</v>
      </c>
      <c r="CR477" s="32">
        <v>29</v>
      </c>
      <c r="CS477" s="32">
        <v>119</v>
      </c>
      <c r="CT477" s="32">
        <v>171</v>
      </c>
      <c r="CU477" s="88">
        <f t="shared" si="564"/>
        <v>1675</v>
      </c>
      <c r="CV477" s="32">
        <v>465</v>
      </c>
      <c r="CW477" s="32">
        <v>623</v>
      </c>
      <c r="CX477" s="32">
        <v>545</v>
      </c>
      <c r="CY477" s="32">
        <v>42</v>
      </c>
      <c r="CZ477" s="32">
        <v>17</v>
      </c>
      <c r="DA477" s="32">
        <v>51</v>
      </c>
      <c r="DB477" s="32">
        <v>72</v>
      </c>
      <c r="DC477" s="88">
        <f t="shared" si="581"/>
        <v>808</v>
      </c>
      <c r="DD477" s="32">
        <v>60</v>
      </c>
      <c r="DE477" s="32">
        <v>245</v>
      </c>
      <c r="DF477" s="32">
        <v>480</v>
      </c>
      <c r="DG477" s="32">
        <v>23</v>
      </c>
      <c r="DH477" s="32">
        <v>19</v>
      </c>
      <c r="DI477" s="32">
        <v>222</v>
      </c>
      <c r="DJ477" s="32">
        <v>135</v>
      </c>
      <c r="DK477" s="88">
        <f t="shared" si="582"/>
        <v>3767</v>
      </c>
      <c r="DL477" s="32">
        <v>753</v>
      </c>
      <c r="DM477" s="32">
        <v>1493</v>
      </c>
      <c r="DN477" s="32">
        <v>1457</v>
      </c>
      <c r="DO477" s="32">
        <v>64</v>
      </c>
      <c r="DP477" s="32">
        <v>70</v>
      </c>
      <c r="DQ477" s="32">
        <v>280</v>
      </c>
      <c r="DR477" s="32">
        <v>164</v>
      </c>
      <c r="DS477" s="88">
        <f t="shared" si="583"/>
        <v>5709</v>
      </c>
      <c r="DT477" s="32">
        <v>39</v>
      </c>
      <c r="DU477" s="32">
        <v>1571</v>
      </c>
      <c r="DV477" s="32">
        <v>3943</v>
      </c>
      <c r="DW477" s="32">
        <v>156</v>
      </c>
      <c r="DX477" s="32">
        <v>6</v>
      </c>
      <c r="DY477" s="32">
        <v>24</v>
      </c>
      <c r="DZ477" s="32">
        <v>27</v>
      </c>
      <c r="EA477" s="88">
        <f t="shared" si="584"/>
        <v>351</v>
      </c>
      <c r="EB477" s="32">
        <v>78</v>
      </c>
      <c r="EC477" s="32">
        <v>135</v>
      </c>
      <c r="ED477" s="32">
        <v>133</v>
      </c>
      <c r="EE477" s="32">
        <v>5</v>
      </c>
      <c r="EF477" s="32">
        <v>6</v>
      </c>
      <c r="EG477" s="32">
        <v>14</v>
      </c>
      <c r="EH477" s="32">
        <v>29</v>
      </c>
      <c r="EI477" s="88">
        <f t="shared" si="585"/>
        <v>179</v>
      </c>
      <c r="EJ477" s="32">
        <v>76</v>
      </c>
      <c r="EK477" s="32">
        <v>72</v>
      </c>
      <c r="EL477" s="32">
        <v>31</v>
      </c>
      <c r="EM477" s="32">
        <v>0</v>
      </c>
      <c r="EQ477" s="88">
        <f t="shared" si="586"/>
        <v>0</v>
      </c>
      <c r="EV477" s="32">
        <v>2</v>
      </c>
      <c r="EW477" s="32">
        <v>22</v>
      </c>
      <c r="EX477" s="32">
        <v>23</v>
      </c>
      <c r="EY477" s="88">
        <f t="shared" si="587"/>
        <v>234</v>
      </c>
      <c r="EZ477" s="32">
        <v>9</v>
      </c>
      <c r="FA477" s="32">
        <v>104</v>
      </c>
      <c r="FB477" s="32">
        <v>116</v>
      </c>
      <c r="FC477" s="32">
        <v>5</v>
      </c>
      <c r="FD477" s="32">
        <v>1</v>
      </c>
      <c r="FE477" s="32">
        <v>3</v>
      </c>
      <c r="FF477" s="32">
        <v>3</v>
      </c>
      <c r="FG477" s="88">
        <f t="shared" si="588"/>
        <v>59</v>
      </c>
      <c r="FH477" s="32">
        <v>21</v>
      </c>
      <c r="FI477" s="32">
        <v>21</v>
      </c>
      <c r="FJ477" s="32">
        <v>17</v>
      </c>
      <c r="FK477" s="32">
        <v>0</v>
      </c>
      <c r="FO477" s="88">
        <f t="shared" si="589"/>
        <v>0</v>
      </c>
      <c r="FW477" s="110">
        <f t="shared" si="590"/>
        <v>0</v>
      </c>
      <c r="GB477" s="110">
        <f t="shared" si="591"/>
        <v>3</v>
      </c>
      <c r="GC477" s="110">
        <f t="shared" si="592"/>
        <v>25</v>
      </c>
      <c r="GD477" s="110">
        <f t="shared" si="593"/>
        <v>26</v>
      </c>
      <c r="GE477" s="110">
        <f t="shared" si="594"/>
        <v>293</v>
      </c>
      <c r="GF477" s="110">
        <f t="shared" si="595"/>
        <v>30</v>
      </c>
      <c r="GG477" s="110">
        <f t="shared" si="596"/>
        <v>125</v>
      </c>
      <c r="GH477" s="110">
        <f t="shared" si="597"/>
        <v>133</v>
      </c>
      <c r="GI477" s="110">
        <f t="shared" si="598"/>
        <v>5</v>
      </c>
      <c r="GJ477" s="114">
        <f t="shared" si="562"/>
        <v>0.15062731769892576</v>
      </c>
      <c r="GK477" s="90">
        <f t="shared" si="563"/>
        <v>6.9477036540395581E-2</v>
      </c>
      <c r="GL477" s="2" t="s">
        <v>1882</v>
      </c>
      <c r="GM477" s="92" t="s">
        <v>2309</v>
      </c>
      <c r="GN477" s="92" t="s">
        <v>2309</v>
      </c>
      <c r="GO477" s="2" t="s">
        <v>1878</v>
      </c>
      <c r="GP477" s="2" t="s">
        <v>1515</v>
      </c>
      <c r="GQ477" s="2" t="s">
        <v>2232</v>
      </c>
      <c r="GR477" s="115">
        <v>12587</v>
      </c>
      <c r="GS477" s="31">
        <f t="shared" si="599"/>
        <v>95</v>
      </c>
      <c r="GT477" s="31">
        <f t="shared" si="600"/>
        <v>326</v>
      </c>
      <c r="GU477" s="31">
        <f t="shared" si="601"/>
        <v>526</v>
      </c>
      <c r="GV477" s="31">
        <f t="shared" si="602"/>
        <v>9827</v>
      </c>
      <c r="GW477" s="31">
        <f t="shared" si="603"/>
        <v>5758</v>
      </c>
      <c r="GX477" s="31">
        <f t="shared" si="604"/>
        <v>8957</v>
      </c>
    </row>
    <row r="478" spans="1:206" ht="15.75" hidden="1" customHeight="1" x14ac:dyDescent="0.25">
      <c r="A478" s="22" t="s">
        <v>1114</v>
      </c>
      <c r="B478" s="2" t="s">
        <v>435</v>
      </c>
      <c r="C478" s="116" t="s">
        <v>461</v>
      </c>
      <c r="D478" s="35" t="s">
        <v>435</v>
      </c>
      <c r="E478" s="117">
        <v>697</v>
      </c>
      <c r="F478" s="117">
        <v>2231</v>
      </c>
      <c r="G478" s="117">
        <v>2698</v>
      </c>
      <c r="H478" s="117">
        <v>5626</v>
      </c>
      <c r="I478" s="95">
        <v>426</v>
      </c>
      <c r="J478" s="118">
        <v>837</v>
      </c>
      <c r="K478" s="118">
        <v>2287</v>
      </c>
      <c r="L478" s="118">
        <v>3168</v>
      </c>
      <c r="M478" s="118">
        <v>6292</v>
      </c>
      <c r="N478" s="119">
        <v>705</v>
      </c>
      <c r="O478" s="119">
        <v>247</v>
      </c>
      <c r="P478" s="120">
        <v>4767</v>
      </c>
      <c r="Q478" s="120">
        <v>5803</v>
      </c>
      <c r="R478" s="120">
        <v>4472</v>
      </c>
      <c r="S478" s="70">
        <f t="shared" si="545"/>
        <v>0.17558212712397733</v>
      </c>
      <c r="T478" s="70">
        <f t="shared" si="546"/>
        <v>0.39410649663966912</v>
      </c>
      <c r="U478" s="70">
        <f t="shared" si="547"/>
        <v>0.37142667198510837</v>
      </c>
      <c r="V478" s="70">
        <f t="shared" si="548"/>
        <v>0.46228710462287104</v>
      </c>
      <c r="W478" s="70">
        <f t="shared" si="549"/>
        <v>0.55076028622540252</v>
      </c>
      <c r="X478" s="121">
        <v>5911</v>
      </c>
      <c r="Y478" s="121">
        <v>4767</v>
      </c>
      <c r="Z478" s="121">
        <v>5803</v>
      </c>
      <c r="AA478" s="121">
        <v>4472</v>
      </c>
      <c r="AB478" s="121">
        <v>1417</v>
      </c>
      <c r="AC478" s="121">
        <v>1386</v>
      </c>
      <c r="AD478" s="17">
        <v>111</v>
      </c>
      <c r="AE478" s="17">
        <v>340</v>
      </c>
      <c r="AF478" s="100">
        <v>391</v>
      </c>
      <c r="AG478" s="101">
        <v>646</v>
      </c>
      <c r="AH478" s="101">
        <v>2083</v>
      </c>
      <c r="AI478" s="101">
        <v>3180</v>
      </c>
      <c r="AJ478" s="101">
        <v>108</v>
      </c>
      <c r="AK478" s="101">
        <f t="shared" si="550"/>
        <v>6017</v>
      </c>
      <c r="AL478" s="101">
        <f t="shared" si="551"/>
        <v>669</v>
      </c>
      <c r="AM478" s="101">
        <v>777</v>
      </c>
      <c r="AN478" s="102">
        <v>147</v>
      </c>
      <c r="AO478" s="103">
        <v>472</v>
      </c>
      <c r="AP478" s="74">
        <f t="shared" si="552"/>
        <v>0.13551499895112229</v>
      </c>
      <c r="AQ478" s="74">
        <f t="shared" si="553"/>
        <v>0.35895226606927449</v>
      </c>
      <c r="AR478" s="104">
        <f t="shared" si="554"/>
        <v>0.34835793112618002</v>
      </c>
      <c r="AS478" s="104">
        <f t="shared" si="555"/>
        <v>0.44710462287104624</v>
      </c>
      <c r="AT478" s="104">
        <f t="shared" si="556"/>
        <v>0.56149373881932019</v>
      </c>
      <c r="AU478" s="105">
        <v>4674</v>
      </c>
      <c r="AV478" s="105">
        <v>6199</v>
      </c>
      <c r="AW478" s="105">
        <v>4726</v>
      </c>
      <c r="AX478" s="100">
        <v>423</v>
      </c>
      <c r="AY478" s="106">
        <v>6452</v>
      </c>
      <c r="AZ478" s="106">
        <v>863</v>
      </c>
      <c r="BA478" s="106">
        <v>2418</v>
      </c>
      <c r="BB478" s="106">
        <v>3049</v>
      </c>
      <c r="BC478" s="106">
        <v>122</v>
      </c>
      <c r="BD478" s="107">
        <v>645</v>
      </c>
      <c r="BE478" s="108">
        <v>238</v>
      </c>
      <c r="BF478" s="82">
        <f t="shared" si="557"/>
        <v>0.18260685569191706</v>
      </c>
      <c r="BG478" s="82">
        <f t="shared" si="558"/>
        <v>0.39006291337312471</v>
      </c>
      <c r="BH478" s="83">
        <f t="shared" si="559"/>
        <v>0.36444643887428679</v>
      </c>
      <c r="BI478" s="83">
        <f t="shared" si="560"/>
        <v>0.44348385910052424</v>
      </c>
      <c r="BJ478" s="83">
        <f t="shared" si="561"/>
        <v>0.51433461703038086</v>
      </c>
      <c r="BK478" s="2">
        <v>4993</v>
      </c>
      <c r="BL478" s="2">
        <v>6330</v>
      </c>
      <c r="BM478" s="2">
        <v>4683</v>
      </c>
      <c r="BN478" s="2">
        <v>3160</v>
      </c>
      <c r="BO478" s="2">
        <v>1489</v>
      </c>
      <c r="BP478" s="2">
        <v>1436</v>
      </c>
      <c r="BQ478" s="109">
        <v>116</v>
      </c>
      <c r="BR478" s="109">
        <v>438</v>
      </c>
      <c r="BS478" s="110">
        <v>471</v>
      </c>
      <c r="BT478" s="109">
        <v>944</v>
      </c>
      <c r="BU478" s="109">
        <v>2422</v>
      </c>
      <c r="BV478" s="109">
        <v>3568</v>
      </c>
      <c r="BW478" s="109">
        <v>177</v>
      </c>
      <c r="BX478" s="84">
        <f t="shared" si="565"/>
        <v>7111</v>
      </c>
      <c r="BY478" s="111">
        <v>98</v>
      </c>
      <c r="BZ478" s="109">
        <v>764</v>
      </c>
      <c r="CA478" s="109">
        <v>175</v>
      </c>
      <c r="CB478" s="2">
        <v>387</v>
      </c>
      <c r="CC478" s="112">
        <f t="shared" si="566"/>
        <v>0.18906469056679351</v>
      </c>
      <c r="CD478" s="112">
        <f t="shared" si="567"/>
        <v>0.38262243285939967</v>
      </c>
      <c r="CE478" s="112">
        <f t="shared" si="568"/>
        <v>0.38548044483318755</v>
      </c>
      <c r="CF478" s="112">
        <f t="shared" si="569"/>
        <v>0.47453010078997548</v>
      </c>
      <c r="CG478" s="112">
        <f t="shared" si="570"/>
        <v>0.59876147768524446</v>
      </c>
      <c r="CH478" s="87">
        <f t="shared" si="571"/>
        <v>1879</v>
      </c>
      <c r="CI478" s="31">
        <f t="shared" si="572"/>
        <v>2217</v>
      </c>
      <c r="CJ478" s="31">
        <f t="shared" si="573"/>
        <v>52</v>
      </c>
      <c r="CK478" s="31">
        <f t="shared" si="574"/>
        <v>182</v>
      </c>
      <c r="CL478" s="31">
        <f t="shared" si="575"/>
        <v>255</v>
      </c>
      <c r="CM478" s="113">
        <f t="shared" si="576"/>
        <v>2264</v>
      </c>
      <c r="CN478" s="31">
        <f t="shared" si="577"/>
        <v>574</v>
      </c>
      <c r="CO478" s="31">
        <f t="shared" si="578"/>
        <v>851</v>
      </c>
      <c r="CP478" s="31">
        <f t="shared" si="579"/>
        <v>816</v>
      </c>
      <c r="CQ478" s="31">
        <f t="shared" si="580"/>
        <v>23</v>
      </c>
      <c r="CR478" s="32">
        <v>43</v>
      </c>
      <c r="CS478" s="32">
        <v>155</v>
      </c>
      <c r="CT478" s="32">
        <v>226</v>
      </c>
      <c r="CU478" s="88">
        <f t="shared" si="564"/>
        <v>1838</v>
      </c>
      <c r="CV478" s="32">
        <v>557</v>
      </c>
      <c r="CW478" s="32">
        <v>729</v>
      </c>
      <c r="CX478" s="32">
        <v>544</v>
      </c>
      <c r="CY478" s="32">
        <v>8</v>
      </c>
      <c r="CZ478" s="32">
        <v>9</v>
      </c>
      <c r="DA478" s="32">
        <v>27</v>
      </c>
      <c r="DB478" s="32">
        <v>29</v>
      </c>
      <c r="DC478" s="88">
        <f t="shared" si="581"/>
        <v>426</v>
      </c>
      <c r="DD478" s="32">
        <v>17</v>
      </c>
      <c r="DE478" s="32">
        <v>122</v>
      </c>
      <c r="DF478" s="32">
        <v>272</v>
      </c>
      <c r="DG478" s="32">
        <v>15</v>
      </c>
      <c r="DH478" s="32">
        <v>6</v>
      </c>
      <c r="DI478" s="32">
        <v>50</v>
      </c>
      <c r="DJ478" s="32">
        <v>35</v>
      </c>
      <c r="DK478" s="88">
        <f t="shared" si="582"/>
        <v>956</v>
      </c>
      <c r="DL478" s="32">
        <v>118</v>
      </c>
      <c r="DM478" s="32">
        <v>377</v>
      </c>
      <c r="DN478" s="32">
        <v>444</v>
      </c>
      <c r="DO478" s="32">
        <v>17</v>
      </c>
      <c r="DP478" s="32">
        <v>45</v>
      </c>
      <c r="DQ478" s="32">
        <v>163</v>
      </c>
      <c r="DR478" s="32">
        <v>116</v>
      </c>
      <c r="DS478" s="88">
        <f t="shared" si="583"/>
        <v>3397</v>
      </c>
      <c r="DT478" s="32">
        <v>29</v>
      </c>
      <c r="DU478" s="32">
        <v>1016</v>
      </c>
      <c r="DV478" s="32">
        <v>2231</v>
      </c>
      <c r="DW478" s="32">
        <v>121</v>
      </c>
      <c r="DX478" s="32">
        <v>2</v>
      </c>
      <c r="DY478" s="32">
        <v>4</v>
      </c>
      <c r="DZ478" s="32">
        <v>5</v>
      </c>
      <c r="EA478" s="88">
        <f t="shared" si="584"/>
        <v>46</v>
      </c>
      <c r="EB478" s="32">
        <v>14</v>
      </c>
      <c r="EC478" s="32">
        <v>15</v>
      </c>
      <c r="ED478" s="32">
        <v>17</v>
      </c>
      <c r="EF478" s="32">
        <v>10</v>
      </c>
      <c r="EG478" s="32">
        <v>25</v>
      </c>
      <c r="EH478" s="32">
        <v>43</v>
      </c>
      <c r="EI478" s="88">
        <f t="shared" si="585"/>
        <v>233</v>
      </c>
      <c r="EJ478" s="32">
        <v>83</v>
      </c>
      <c r="EK478" s="32">
        <v>86</v>
      </c>
      <c r="EL478" s="32">
        <v>60</v>
      </c>
      <c r="EM478" s="32">
        <v>4</v>
      </c>
      <c r="EN478" s="32">
        <v>1</v>
      </c>
      <c r="EO478" s="32">
        <v>14</v>
      </c>
      <c r="EP478" s="32">
        <v>17</v>
      </c>
      <c r="EQ478" s="88">
        <f t="shared" si="586"/>
        <v>203</v>
      </c>
      <c r="ER478" s="32">
        <v>126</v>
      </c>
      <c r="ES478" s="32">
        <v>77</v>
      </c>
      <c r="ET478" s="32">
        <v>0</v>
      </c>
      <c r="EU478" s="32">
        <v>0</v>
      </c>
      <c r="EY478" s="88">
        <f t="shared" si="587"/>
        <v>0</v>
      </c>
      <c r="FG478" s="88">
        <f t="shared" si="588"/>
        <v>0</v>
      </c>
      <c r="FO478" s="88">
        <f t="shared" si="589"/>
        <v>0</v>
      </c>
      <c r="FW478" s="110">
        <f t="shared" si="590"/>
        <v>0</v>
      </c>
      <c r="GB478" s="110">
        <f t="shared" si="591"/>
        <v>0</v>
      </c>
      <c r="GC478" s="110">
        <f t="shared" si="592"/>
        <v>0</v>
      </c>
      <c r="GD478" s="110">
        <f t="shared" si="593"/>
        <v>0</v>
      </c>
      <c r="GE478" s="110">
        <f t="shared" si="594"/>
        <v>0</v>
      </c>
      <c r="GF478" s="110">
        <f t="shared" si="595"/>
        <v>0</v>
      </c>
      <c r="GG478" s="110">
        <f t="shared" si="596"/>
        <v>0</v>
      </c>
      <c r="GH478" s="110">
        <f t="shared" si="597"/>
        <v>0</v>
      </c>
      <c r="GI478" s="110">
        <f t="shared" si="598"/>
        <v>0</v>
      </c>
      <c r="GJ478" s="114">
        <f t="shared" si="562"/>
        <v>8.7154416649782032E-2</v>
      </c>
      <c r="GK478" s="90">
        <f t="shared" si="563"/>
        <v>0.10213887166769994</v>
      </c>
      <c r="GL478" s="92" t="s">
        <v>1728</v>
      </c>
      <c r="GM478" s="92" t="s">
        <v>1920</v>
      </c>
      <c r="GN478" s="92" t="s">
        <v>1949</v>
      </c>
      <c r="GO478" s="2" t="s">
        <v>2172</v>
      </c>
      <c r="GP478" s="92" t="s">
        <v>2043</v>
      </c>
      <c r="GQ478" s="2" t="s">
        <v>2135</v>
      </c>
      <c r="GR478" s="115">
        <v>6394</v>
      </c>
      <c r="GS478" s="31">
        <f t="shared" si="599"/>
        <v>53</v>
      </c>
      <c r="GT478" s="31">
        <f t="shared" si="600"/>
        <v>156</v>
      </c>
      <c r="GU478" s="31">
        <f t="shared" si="601"/>
        <v>217</v>
      </c>
      <c r="GV478" s="31">
        <f t="shared" si="602"/>
        <v>4399</v>
      </c>
      <c r="GW478" s="31">
        <f t="shared" si="603"/>
        <v>2830</v>
      </c>
      <c r="GX478" s="31">
        <f t="shared" si="604"/>
        <v>4238</v>
      </c>
    </row>
    <row r="479" spans="1:206" ht="15.75" hidden="1" customHeight="1" x14ac:dyDescent="0.25">
      <c r="A479" s="22" t="s">
        <v>1114</v>
      </c>
      <c r="B479" s="2" t="s">
        <v>435</v>
      </c>
      <c r="C479" s="116" t="s">
        <v>462</v>
      </c>
      <c r="D479" s="35" t="s">
        <v>435</v>
      </c>
      <c r="E479" s="117">
        <v>476</v>
      </c>
      <c r="F479" s="117">
        <v>2417</v>
      </c>
      <c r="G479" s="117">
        <v>3637</v>
      </c>
      <c r="H479" s="117">
        <v>6530</v>
      </c>
      <c r="I479" s="95">
        <v>478</v>
      </c>
      <c r="J479" s="118">
        <v>576</v>
      </c>
      <c r="K479" s="118">
        <v>2698</v>
      </c>
      <c r="L479" s="118">
        <v>4622</v>
      </c>
      <c r="M479" s="118">
        <v>7896</v>
      </c>
      <c r="N479" s="119">
        <v>816</v>
      </c>
      <c r="O479" s="119">
        <v>604</v>
      </c>
      <c r="P479" s="120">
        <v>8878</v>
      </c>
      <c r="Q479" s="120">
        <v>11075</v>
      </c>
      <c r="R479" s="120">
        <v>8638</v>
      </c>
      <c r="S479" s="70">
        <f t="shared" si="545"/>
        <v>6.4879477359765708E-2</v>
      </c>
      <c r="T479" s="70">
        <f t="shared" si="546"/>
        <v>0.24361173814898421</v>
      </c>
      <c r="U479" s="70">
        <f t="shared" si="547"/>
        <v>0.24763037319436187</v>
      </c>
      <c r="V479" s="70">
        <f t="shared" si="548"/>
        <v>0.32993456094962714</v>
      </c>
      <c r="W479" s="70">
        <f t="shared" si="549"/>
        <v>0.44061125260476963</v>
      </c>
      <c r="X479" s="121">
        <v>11208</v>
      </c>
      <c r="Y479" s="121">
        <v>8878</v>
      </c>
      <c r="Z479" s="121">
        <v>11075</v>
      </c>
      <c r="AA479" s="121">
        <v>8638</v>
      </c>
      <c r="AB479" s="121">
        <v>2799</v>
      </c>
      <c r="AC479" s="121">
        <v>2692</v>
      </c>
      <c r="AD479" s="17">
        <v>143</v>
      </c>
      <c r="AE479" s="17">
        <v>402</v>
      </c>
      <c r="AF479" s="100">
        <v>541</v>
      </c>
      <c r="AG479" s="101">
        <v>649</v>
      </c>
      <c r="AH479" s="101">
        <v>2817</v>
      </c>
      <c r="AI479" s="101">
        <v>5239</v>
      </c>
      <c r="AJ479" s="101">
        <v>149</v>
      </c>
      <c r="AK479" s="101">
        <f t="shared" si="550"/>
        <v>8854</v>
      </c>
      <c r="AL479" s="101">
        <f t="shared" si="551"/>
        <v>1036</v>
      </c>
      <c r="AM479" s="101">
        <v>1185</v>
      </c>
      <c r="AN479" s="102">
        <v>321</v>
      </c>
      <c r="AO479" s="103">
        <v>1053</v>
      </c>
      <c r="AP479" s="74">
        <f t="shared" si="552"/>
        <v>7.3102050011263797E-2</v>
      </c>
      <c r="AQ479" s="74">
        <f t="shared" si="553"/>
        <v>0.25435665914221217</v>
      </c>
      <c r="AR479" s="104">
        <f t="shared" si="554"/>
        <v>0.26823126158581373</v>
      </c>
      <c r="AS479" s="104">
        <f t="shared" si="555"/>
        <v>0.3561101810987673</v>
      </c>
      <c r="AT479" s="104">
        <f t="shared" si="556"/>
        <v>0.48657096550127343</v>
      </c>
      <c r="AU479" s="105">
        <v>8802</v>
      </c>
      <c r="AV479" s="105">
        <v>11635</v>
      </c>
      <c r="AW479" s="105">
        <v>8868</v>
      </c>
      <c r="AX479" s="100">
        <v>610</v>
      </c>
      <c r="AY479" s="106">
        <v>9430</v>
      </c>
      <c r="AZ479" s="106">
        <v>836</v>
      </c>
      <c r="BA479" s="106">
        <v>3160</v>
      </c>
      <c r="BB479" s="106">
        <v>5253</v>
      </c>
      <c r="BC479" s="106">
        <v>181</v>
      </c>
      <c r="BD479" s="107">
        <v>1090</v>
      </c>
      <c r="BE479" s="108">
        <v>532</v>
      </c>
      <c r="BF479" s="82">
        <f t="shared" si="557"/>
        <v>9.4271538114569231E-2</v>
      </c>
      <c r="BG479" s="82">
        <f t="shared" si="558"/>
        <v>0.27159432746024925</v>
      </c>
      <c r="BH479" s="83">
        <f t="shared" si="559"/>
        <v>0.27841665244838765</v>
      </c>
      <c r="BI479" s="83">
        <f t="shared" si="560"/>
        <v>0.35832069286098744</v>
      </c>
      <c r="BJ479" s="83">
        <f t="shared" si="561"/>
        <v>0.47296069075210179</v>
      </c>
      <c r="BK479" s="2">
        <v>9004</v>
      </c>
      <c r="BL479" s="2">
        <v>12120</v>
      </c>
      <c r="BM479" s="2">
        <v>8774</v>
      </c>
      <c r="BN479" s="2">
        <v>6005</v>
      </c>
      <c r="BO479" s="2">
        <v>2775</v>
      </c>
      <c r="BP479" s="2">
        <v>2751</v>
      </c>
      <c r="BQ479" s="109">
        <v>186</v>
      </c>
      <c r="BR479" s="109">
        <v>676</v>
      </c>
      <c r="BS479" s="110">
        <v>666</v>
      </c>
      <c r="BT479" s="109">
        <v>952</v>
      </c>
      <c r="BU479" s="109">
        <v>3267</v>
      </c>
      <c r="BV479" s="109">
        <v>6157</v>
      </c>
      <c r="BW479" s="109">
        <v>240</v>
      </c>
      <c r="BX479" s="84">
        <f t="shared" si="565"/>
        <v>10616</v>
      </c>
      <c r="BY479" s="111">
        <v>235</v>
      </c>
      <c r="BZ479" s="109">
        <v>1260</v>
      </c>
      <c r="CA479" s="109">
        <v>239</v>
      </c>
      <c r="CB479" s="2">
        <v>950</v>
      </c>
      <c r="CC479" s="112">
        <f t="shared" si="566"/>
        <v>0.10573078631719236</v>
      </c>
      <c r="CD479" s="112">
        <f t="shared" si="567"/>
        <v>0.26955445544554457</v>
      </c>
      <c r="CE479" s="112">
        <f t="shared" si="568"/>
        <v>0.30490333801592079</v>
      </c>
      <c r="CF479" s="112">
        <f t="shared" si="569"/>
        <v>0.39073418206183591</v>
      </c>
      <c r="CG479" s="112">
        <f t="shared" si="570"/>
        <v>0.55812628219740146</v>
      </c>
      <c r="CH479" s="87">
        <f t="shared" si="571"/>
        <v>3877</v>
      </c>
      <c r="CI479" s="31">
        <f t="shared" si="572"/>
        <v>4442</v>
      </c>
      <c r="CJ479" s="31">
        <f t="shared" si="573"/>
        <v>95</v>
      </c>
      <c r="CK479" s="31">
        <f t="shared" si="574"/>
        <v>297</v>
      </c>
      <c r="CL479" s="31">
        <f t="shared" si="575"/>
        <v>391</v>
      </c>
      <c r="CM479" s="113">
        <f t="shared" si="576"/>
        <v>3638</v>
      </c>
      <c r="CN479" s="31">
        <f t="shared" si="577"/>
        <v>790</v>
      </c>
      <c r="CO479" s="31">
        <f t="shared" si="578"/>
        <v>1537</v>
      </c>
      <c r="CP479" s="31">
        <f t="shared" si="579"/>
        <v>1275</v>
      </c>
      <c r="CQ479" s="31">
        <f t="shared" si="580"/>
        <v>36</v>
      </c>
      <c r="CR479" s="32">
        <v>84</v>
      </c>
      <c r="CS479" s="32">
        <v>268</v>
      </c>
      <c r="CT479" s="32">
        <v>356</v>
      </c>
      <c r="CU479" s="88">
        <f t="shared" si="564"/>
        <v>3212</v>
      </c>
      <c r="CV479" s="32">
        <v>754</v>
      </c>
      <c r="CW479" s="32">
        <v>1382</v>
      </c>
      <c r="CX479" s="32">
        <v>1053</v>
      </c>
      <c r="CY479" s="32">
        <v>23</v>
      </c>
      <c r="CZ479" s="32">
        <v>11</v>
      </c>
      <c r="DA479" s="32">
        <v>29</v>
      </c>
      <c r="DB479" s="32">
        <v>35</v>
      </c>
      <c r="DC479" s="88">
        <f t="shared" si="581"/>
        <v>426</v>
      </c>
      <c r="DD479" s="32">
        <v>36</v>
      </c>
      <c r="DE479" s="32">
        <v>155</v>
      </c>
      <c r="DF479" s="32">
        <v>222</v>
      </c>
      <c r="DG479" s="32">
        <v>13</v>
      </c>
      <c r="DH479" s="32">
        <v>2</v>
      </c>
      <c r="DI479" s="32">
        <v>18</v>
      </c>
      <c r="DJ479" s="32">
        <v>22</v>
      </c>
      <c r="DK479" s="88">
        <f t="shared" si="582"/>
        <v>360</v>
      </c>
      <c r="DL479" s="32">
        <v>25</v>
      </c>
      <c r="DM479" s="32">
        <v>127</v>
      </c>
      <c r="DN479" s="32">
        <v>198</v>
      </c>
      <c r="DO479" s="32">
        <v>10</v>
      </c>
      <c r="DP479" s="32">
        <v>59</v>
      </c>
      <c r="DQ479" s="32">
        <v>282</v>
      </c>
      <c r="DR479" s="32">
        <v>162</v>
      </c>
      <c r="DS479" s="88">
        <f t="shared" si="583"/>
        <v>5565</v>
      </c>
      <c r="DT479" s="32">
        <v>11</v>
      </c>
      <c r="DU479" s="32">
        <v>1184</v>
      </c>
      <c r="DV479" s="32">
        <v>4204</v>
      </c>
      <c r="DW479" s="32">
        <v>166</v>
      </c>
      <c r="DX479" s="32">
        <v>4</v>
      </c>
      <c r="DY479" s="32">
        <v>22</v>
      </c>
      <c r="DZ479" s="32">
        <v>13</v>
      </c>
      <c r="EA479" s="88">
        <f t="shared" si="584"/>
        <v>393</v>
      </c>
      <c r="EB479" s="32">
        <v>21</v>
      </c>
      <c r="EC479" s="32">
        <v>119</v>
      </c>
      <c r="ED479" s="32">
        <v>247</v>
      </c>
      <c r="EE479" s="32">
        <v>6</v>
      </c>
      <c r="EF479" s="32">
        <v>12</v>
      </c>
      <c r="EG479" s="32">
        <v>31</v>
      </c>
      <c r="EH479" s="32">
        <v>52</v>
      </c>
      <c r="EI479" s="88">
        <f t="shared" si="585"/>
        <v>253</v>
      </c>
      <c r="EJ479" s="32">
        <v>103</v>
      </c>
      <c r="EK479" s="32">
        <v>89</v>
      </c>
      <c r="EL479" s="32">
        <v>61</v>
      </c>
      <c r="EM479" s="32">
        <v>0</v>
      </c>
      <c r="EQ479" s="88">
        <f t="shared" si="586"/>
        <v>0</v>
      </c>
      <c r="EV479" s="32">
        <v>14</v>
      </c>
      <c r="EW479" s="32">
        <v>26</v>
      </c>
      <c r="EX479" s="32">
        <v>26</v>
      </c>
      <c r="EY479" s="88">
        <f t="shared" si="587"/>
        <v>388</v>
      </c>
      <c r="EZ479" s="32">
        <v>2</v>
      </c>
      <c r="FA479" s="32">
        <v>211</v>
      </c>
      <c r="FB479" s="32">
        <v>172</v>
      </c>
      <c r="FC479" s="32">
        <v>3</v>
      </c>
      <c r="FG479" s="88">
        <f t="shared" si="588"/>
        <v>0</v>
      </c>
      <c r="FO479" s="88">
        <f t="shared" si="589"/>
        <v>0</v>
      </c>
      <c r="FW479" s="110">
        <f t="shared" si="590"/>
        <v>0</v>
      </c>
      <c r="GB479" s="110">
        <f t="shared" si="591"/>
        <v>14</v>
      </c>
      <c r="GC479" s="110">
        <f t="shared" si="592"/>
        <v>26</v>
      </c>
      <c r="GD479" s="110">
        <f t="shared" si="593"/>
        <v>26</v>
      </c>
      <c r="GE479" s="110">
        <f t="shared" si="594"/>
        <v>388</v>
      </c>
      <c r="GF479" s="110">
        <f t="shared" si="595"/>
        <v>2</v>
      </c>
      <c r="GG479" s="110">
        <f t="shared" si="596"/>
        <v>211</v>
      </c>
      <c r="GH479" s="110">
        <f t="shared" si="597"/>
        <v>172</v>
      </c>
      <c r="GI479" s="110">
        <f t="shared" si="598"/>
        <v>3</v>
      </c>
      <c r="GJ479" s="114">
        <f t="shared" si="562"/>
        <v>0.26670909764087064</v>
      </c>
      <c r="GK479" s="90">
        <f t="shared" si="563"/>
        <v>0.12576882290562036</v>
      </c>
      <c r="GL479" s="92" t="s">
        <v>1679</v>
      </c>
      <c r="GM479" s="2" t="s">
        <v>2243</v>
      </c>
      <c r="GN479" s="92" t="s">
        <v>2244</v>
      </c>
      <c r="GO479" s="92" t="s">
        <v>2163</v>
      </c>
      <c r="GP479" s="92" t="s">
        <v>1433</v>
      </c>
      <c r="GQ479" s="2" t="s">
        <v>2245</v>
      </c>
      <c r="GR479" s="115">
        <v>12180</v>
      </c>
      <c r="GS479" s="31">
        <f t="shared" si="599"/>
        <v>65</v>
      </c>
      <c r="GT479" s="31">
        <f t="shared" si="600"/>
        <v>197</v>
      </c>
      <c r="GU479" s="31">
        <f t="shared" si="601"/>
        <v>322</v>
      </c>
      <c r="GV479" s="31">
        <f t="shared" si="602"/>
        <v>6318</v>
      </c>
      <c r="GW479" s="31">
        <f t="shared" si="603"/>
        <v>4831</v>
      </c>
      <c r="GX479" s="31">
        <f t="shared" si="604"/>
        <v>6261</v>
      </c>
    </row>
    <row r="480" spans="1:206" ht="15.75" hidden="1" customHeight="1" x14ac:dyDescent="0.25">
      <c r="A480" s="22" t="s">
        <v>1114</v>
      </c>
      <c r="B480" s="2" t="s">
        <v>435</v>
      </c>
      <c r="C480" s="116" t="s">
        <v>463</v>
      </c>
      <c r="D480" s="35" t="s">
        <v>435</v>
      </c>
      <c r="E480" s="117">
        <v>154</v>
      </c>
      <c r="F480" s="117">
        <v>980</v>
      </c>
      <c r="G480" s="117">
        <v>1426</v>
      </c>
      <c r="H480" s="117">
        <v>2560</v>
      </c>
      <c r="I480" s="95">
        <v>189</v>
      </c>
      <c r="J480" s="118">
        <v>213</v>
      </c>
      <c r="K480" s="118">
        <v>1162</v>
      </c>
      <c r="L480" s="118">
        <v>1947</v>
      </c>
      <c r="M480" s="118">
        <v>3322</v>
      </c>
      <c r="N480" s="119">
        <v>342</v>
      </c>
      <c r="O480" s="119">
        <v>464</v>
      </c>
      <c r="P480" s="120">
        <v>5349</v>
      </c>
      <c r="Q480" s="120">
        <v>6920</v>
      </c>
      <c r="R480" s="120">
        <v>5195</v>
      </c>
      <c r="S480" s="70">
        <f t="shared" si="545"/>
        <v>3.9820527201346045E-2</v>
      </c>
      <c r="T480" s="70">
        <f t="shared" si="546"/>
        <v>0.16791907514450868</v>
      </c>
      <c r="U480" s="70">
        <f t="shared" si="547"/>
        <v>0.17063673843334859</v>
      </c>
      <c r="V480" s="70">
        <f t="shared" si="548"/>
        <v>0.22839455220800661</v>
      </c>
      <c r="W480" s="70">
        <f t="shared" si="549"/>
        <v>0.3089509143407122</v>
      </c>
      <c r="X480" s="121">
        <v>6965</v>
      </c>
      <c r="Y480" s="121">
        <v>5349</v>
      </c>
      <c r="Z480" s="121">
        <v>6920</v>
      </c>
      <c r="AA480" s="121">
        <v>5195</v>
      </c>
      <c r="AB480" s="121">
        <v>1685</v>
      </c>
      <c r="AC480" s="121">
        <v>1659</v>
      </c>
      <c r="AD480" s="17">
        <v>85</v>
      </c>
      <c r="AE480" s="17">
        <v>242</v>
      </c>
      <c r="AF480" s="100">
        <v>281</v>
      </c>
      <c r="AG480" s="101">
        <v>159</v>
      </c>
      <c r="AH480" s="101">
        <v>1506</v>
      </c>
      <c r="AI480" s="101">
        <v>2800</v>
      </c>
      <c r="AJ480" s="101">
        <v>78</v>
      </c>
      <c r="AK480" s="101">
        <f t="shared" si="550"/>
        <v>4543</v>
      </c>
      <c r="AL480" s="101">
        <f t="shared" si="551"/>
        <v>423</v>
      </c>
      <c r="AM480" s="101">
        <v>501</v>
      </c>
      <c r="AN480" s="102">
        <v>287</v>
      </c>
      <c r="AO480" s="103">
        <v>939</v>
      </c>
      <c r="AP480" s="74">
        <f t="shared" si="552"/>
        <v>2.9725182277061134E-2</v>
      </c>
      <c r="AQ480" s="74">
        <f t="shared" si="553"/>
        <v>0.2176300578034682</v>
      </c>
      <c r="AR480" s="104">
        <f t="shared" si="554"/>
        <v>0.23144754924415942</v>
      </c>
      <c r="AS480" s="104">
        <f t="shared" si="555"/>
        <v>0.32051176227816758</v>
      </c>
      <c r="AT480" s="104">
        <f t="shared" si="556"/>
        <v>0.4575553416746872</v>
      </c>
      <c r="AU480" s="105">
        <v>5611</v>
      </c>
      <c r="AV480" s="105">
        <v>7373</v>
      </c>
      <c r="AW480" s="105">
        <v>5535</v>
      </c>
      <c r="AX480" s="100">
        <v>308</v>
      </c>
      <c r="AY480" s="106">
        <v>5107</v>
      </c>
      <c r="AZ480" s="106">
        <v>231</v>
      </c>
      <c r="BA480" s="106">
        <v>1656</v>
      </c>
      <c r="BB480" s="106">
        <v>3130</v>
      </c>
      <c r="BC480" s="106">
        <v>90</v>
      </c>
      <c r="BD480" s="107">
        <v>472</v>
      </c>
      <c r="BE480" s="108">
        <v>472</v>
      </c>
      <c r="BF480" s="82">
        <f t="shared" si="557"/>
        <v>4.1734417344173443E-2</v>
      </c>
      <c r="BG480" s="82">
        <f t="shared" si="558"/>
        <v>0.22460328224603282</v>
      </c>
      <c r="BH480" s="83">
        <f t="shared" si="559"/>
        <v>0.24542361898590637</v>
      </c>
      <c r="BI480" s="83">
        <f t="shared" si="560"/>
        <v>0.33225508317929758</v>
      </c>
      <c r="BJ480" s="83">
        <f t="shared" si="561"/>
        <v>0.47371235073961859</v>
      </c>
      <c r="BK480" s="2">
        <v>6285</v>
      </c>
      <c r="BL480" s="2">
        <v>8222</v>
      </c>
      <c r="BM480" s="2">
        <v>5911</v>
      </c>
      <c r="BN480" s="2">
        <v>4035</v>
      </c>
      <c r="BO480" s="2">
        <v>1777</v>
      </c>
      <c r="BP480" s="2">
        <v>1829</v>
      </c>
      <c r="BQ480" s="109">
        <v>93</v>
      </c>
      <c r="BR480" s="109">
        <v>334</v>
      </c>
      <c r="BS480" s="110">
        <v>358</v>
      </c>
      <c r="BT480" s="109">
        <v>328</v>
      </c>
      <c r="BU480" s="109">
        <v>1655</v>
      </c>
      <c r="BV480" s="109">
        <v>3588</v>
      </c>
      <c r="BW480" s="109">
        <v>97</v>
      </c>
      <c r="BX480" s="84">
        <f t="shared" si="565"/>
        <v>5668</v>
      </c>
      <c r="BY480" s="111">
        <v>226</v>
      </c>
      <c r="BZ480" s="109">
        <v>603</v>
      </c>
      <c r="CA480" s="109">
        <v>99</v>
      </c>
      <c r="CB480" s="2">
        <v>820</v>
      </c>
      <c r="CC480" s="112">
        <f t="shared" si="566"/>
        <v>5.218774860779634E-2</v>
      </c>
      <c r="CD480" s="112">
        <f t="shared" si="567"/>
        <v>0.20128922403308197</v>
      </c>
      <c r="CE480" s="112">
        <f t="shared" si="568"/>
        <v>0.24331472230384954</v>
      </c>
      <c r="CF480" s="112">
        <f t="shared" si="569"/>
        <v>0.32830962994410245</v>
      </c>
      <c r="CG480" s="112">
        <f t="shared" si="570"/>
        <v>0.50499069531382168</v>
      </c>
      <c r="CH480" s="87">
        <f t="shared" si="571"/>
        <v>2926</v>
      </c>
      <c r="CI480" s="31">
        <f t="shared" si="572"/>
        <v>3280</v>
      </c>
      <c r="CJ480" s="31">
        <f t="shared" si="573"/>
        <v>33</v>
      </c>
      <c r="CK480" s="31">
        <f t="shared" si="574"/>
        <v>109</v>
      </c>
      <c r="CL480" s="31">
        <f t="shared" si="575"/>
        <v>158</v>
      </c>
      <c r="CM480" s="113">
        <f t="shared" si="576"/>
        <v>1430</v>
      </c>
      <c r="CN480" s="31">
        <f t="shared" si="577"/>
        <v>301</v>
      </c>
      <c r="CO480" s="31">
        <f t="shared" si="578"/>
        <v>539</v>
      </c>
      <c r="CP480" s="31">
        <f t="shared" si="579"/>
        <v>567</v>
      </c>
      <c r="CQ480" s="31">
        <f t="shared" si="580"/>
        <v>23</v>
      </c>
      <c r="CR480" s="32">
        <v>24</v>
      </c>
      <c r="CS480" s="32">
        <v>79</v>
      </c>
      <c r="CT480" s="32">
        <v>125</v>
      </c>
      <c r="CU480" s="88">
        <f t="shared" si="564"/>
        <v>961</v>
      </c>
      <c r="CV480" s="32">
        <v>267</v>
      </c>
      <c r="CW480" s="32">
        <v>391</v>
      </c>
      <c r="CX480" s="32">
        <v>293</v>
      </c>
      <c r="CY480" s="32">
        <v>10</v>
      </c>
      <c r="CZ480" s="32">
        <v>9</v>
      </c>
      <c r="DA480" s="32">
        <v>30</v>
      </c>
      <c r="DB480" s="32">
        <v>33</v>
      </c>
      <c r="DC480" s="88">
        <f t="shared" si="581"/>
        <v>469</v>
      </c>
      <c r="DD480" s="32">
        <v>34</v>
      </c>
      <c r="DE480" s="32">
        <v>148</v>
      </c>
      <c r="DF480" s="32">
        <v>274</v>
      </c>
      <c r="DG480" s="32">
        <v>13</v>
      </c>
      <c r="DH480" s="32">
        <v>1</v>
      </c>
      <c r="DI480" s="32">
        <v>9</v>
      </c>
      <c r="DJ480" s="32">
        <v>6</v>
      </c>
      <c r="DK480" s="88">
        <f t="shared" si="582"/>
        <v>188</v>
      </c>
      <c r="DL480" s="32">
        <v>1</v>
      </c>
      <c r="DM480" s="32">
        <v>75</v>
      </c>
      <c r="DN480" s="32">
        <v>106</v>
      </c>
      <c r="DO480" s="32">
        <v>6</v>
      </c>
      <c r="DP480" s="32">
        <v>30</v>
      </c>
      <c r="DQ480" s="32">
        <v>118</v>
      </c>
      <c r="DR480" s="32">
        <v>68</v>
      </c>
      <c r="DS480" s="88">
        <f t="shared" si="583"/>
        <v>2569</v>
      </c>
      <c r="DT480" s="32">
        <v>2</v>
      </c>
      <c r="DU480" s="32">
        <v>517</v>
      </c>
      <c r="DV480" s="32">
        <v>1984</v>
      </c>
      <c r="DW480" s="32">
        <v>66</v>
      </c>
      <c r="DX480" s="32">
        <v>2</v>
      </c>
      <c r="DY480" s="32">
        <v>7</v>
      </c>
      <c r="DZ480" s="32">
        <v>5</v>
      </c>
      <c r="EA480" s="88">
        <f t="shared" si="584"/>
        <v>131</v>
      </c>
      <c r="EB480" s="32">
        <v>8</v>
      </c>
      <c r="EC480" s="32">
        <v>62</v>
      </c>
      <c r="ED480" s="32">
        <v>61</v>
      </c>
      <c r="EF480" s="32">
        <v>1</v>
      </c>
      <c r="EG480" s="32">
        <v>4</v>
      </c>
      <c r="EH480" s="32">
        <v>6</v>
      </c>
      <c r="EI480" s="88">
        <f t="shared" si="585"/>
        <v>27</v>
      </c>
      <c r="EJ480" s="32">
        <v>13</v>
      </c>
      <c r="EK480" s="32">
        <v>12</v>
      </c>
      <c r="EL480" s="32">
        <v>2</v>
      </c>
      <c r="EM480" s="32">
        <v>0</v>
      </c>
      <c r="EN480" s="32">
        <v>15</v>
      </c>
      <c r="EO480" s="32">
        <v>66</v>
      </c>
      <c r="EP480" s="32">
        <v>68</v>
      </c>
      <c r="EQ480" s="88">
        <f t="shared" si="586"/>
        <v>1028</v>
      </c>
      <c r="ER480" s="32">
        <v>1</v>
      </c>
      <c r="ES480" s="32">
        <v>322</v>
      </c>
      <c r="ET480" s="32">
        <v>702</v>
      </c>
      <c r="EU480" s="32">
        <v>3</v>
      </c>
      <c r="EV480" s="32">
        <v>11</v>
      </c>
      <c r="EW480" s="32">
        <v>21</v>
      </c>
      <c r="EX480" s="32">
        <v>47</v>
      </c>
      <c r="EY480" s="88">
        <f t="shared" si="587"/>
        <v>297</v>
      </c>
      <c r="EZ480" s="32">
        <v>2</v>
      </c>
      <c r="FA480" s="32">
        <v>128</v>
      </c>
      <c r="FB480" s="32">
        <v>166</v>
      </c>
      <c r="FC480" s="32">
        <v>1</v>
      </c>
      <c r="FG480" s="88">
        <f t="shared" si="588"/>
        <v>0</v>
      </c>
      <c r="FO480" s="88">
        <f t="shared" si="589"/>
        <v>0</v>
      </c>
      <c r="FW480" s="110">
        <f t="shared" si="590"/>
        <v>0</v>
      </c>
      <c r="GB480" s="110">
        <f t="shared" si="591"/>
        <v>11</v>
      </c>
      <c r="GC480" s="110">
        <f t="shared" si="592"/>
        <v>21</v>
      </c>
      <c r="GD480" s="110">
        <f t="shared" si="593"/>
        <v>47</v>
      </c>
      <c r="GE480" s="110">
        <f t="shared" si="594"/>
        <v>297</v>
      </c>
      <c r="GF480" s="110">
        <f t="shared" si="595"/>
        <v>2</v>
      </c>
      <c r="GG480" s="110">
        <f t="shared" si="596"/>
        <v>128</v>
      </c>
      <c r="GH480" s="110">
        <f t="shared" si="597"/>
        <v>166</v>
      </c>
      <c r="GI480" s="110">
        <f t="shared" si="598"/>
        <v>1</v>
      </c>
      <c r="GJ480" s="114">
        <f t="shared" si="562"/>
        <v>0.63453374589115508</v>
      </c>
      <c r="GK480" s="90">
        <f t="shared" si="563"/>
        <v>0.10984922655179166</v>
      </c>
      <c r="GL480" s="92" t="s">
        <v>2193</v>
      </c>
      <c r="GM480" s="92" t="s">
        <v>1604</v>
      </c>
      <c r="GN480" s="2" t="s">
        <v>2176</v>
      </c>
      <c r="GO480" s="2" t="s">
        <v>2214</v>
      </c>
      <c r="GP480" s="2" t="s">
        <v>1540</v>
      </c>
      <c r="GQ480" s="2" t="s">
        <v>1620</v>
      </c>
      <c r="GR480" s="115">
        <v>8345</v>
      </c>
      <c r="GS480" s="31">
        <f t="shared" si="599"/>
        <v>33</v>
      </c>
      <c r="GT480" s="31">
        <f t="shared" si="600"/>
        <v>79</v>
      </c>
      <c r="GU480" s="31">
        <f t="shared" si="601"/>
        <v>134</v>
      </c>
      <c r="GV480" s="31">
        <f t="shared" si="602"/>
        <v>2888</v>
      </c>
      <c r="GW480" s="31">
        <f t="shared" si="603"/>
        <v>2223</v>
      </c>
      <c r="GX480" s="31">
        <f t="shared" si="604"/>
        <v>2877</v>
      </c>
    </row>
    <row r="481" spans="1:206" ht="15.75" hidden="1" customHeight="1" x14ac:dyDescent="0.25">
      <c r="A481" s="22" t="s">
        <v>1114</v>
      </c>
      <c r="B481" s="2" t="s">
        <v>435</v>
      </c>
      <c r="C481" s="116" t="s">
        <v>464</v>
      </c>
      <c r="D481" s="35" t="s">
        <v>435</v>
      </c>
      <c r="E481" s="117">
        <v>573</v>
      </c>
      <c r="F481" s="117">
        <v>1545</v>
      </c>
      <c r="G481" s="117">
        <v>1696</v>
      </c>
      <c r="H481" s="117">
        <v>3814</v>
      </c>
      <c r="I481" s="95">
        <v>309</v>
      </c>
      <c r="J481" s="118">
        <v>679</v>
      </c>
      <c r="K481" s="118">
        <v>1718</v>
      </c>
      <c r="L481" s="118">
        <v>2428</v>
      </c>
      <c r="M481" s="118">
        <v>4825</v>
      </c>
      <c r="N481" s="119">
        <v>494</v>
      </c>
      <c r="O481" s="119">
        <v>157</v>
      </c>
      <c r="P481" s="120">
        <v>3025</v>
      </c>
      <c r="Q481" s="120">
        <v>3879</v>
      </c>
      <c r="R481" s="120">
        <v>3038</v>
      </c>
      <c r="S481" s="70">
        <f t="shared" si="545"/>
        <v>0.22446280991735537</v>
      </c>
      <c r="T481" s="70">
        <f t="shared" si="546"/>
        <v>0.44289765403454501</v>
      </c>
      <c r="U481" s="70">
        <f t="shared" si="547"/>
        <v>0.4356266344799839</v>
      </c>
      <c r="V481" s="70">
        <f t="shared" si="548"/>
        <v>0.52797455544311123</v>
      </c>
      <c r="W481" s="70">
        <f t="shared" si="549"/>
        <v>0.63660302830809745</v>
      </c>
      <c r="X481" s="121">
        <v>3864</v>
      </c>
      <c r="Y481" s="121">
        <v>3025</v>
      </c>
      <c r="Z481" s="121">
        <v>3879</v>
      </c>
      <c r="AA481" s="121">
        <v>3038</v>
      </c>
      <c r="AB481" s="121">
        <v>1052</v>
      </c>
      <c r="AC481" s="121">
        <v>950</v>
      </c>
      <c r="AD481" s="17">
        <v>93</v>
      </c>
      <c r="AE481" s="17">
        <v>303</v>
      </c>
      <c r="AF481" s="100">
        <v>310</v>
      </c>
      <c r="AG481" s="101">
        <v>614</v>
      </c>
      <c r="AH481" s="101">
        <v>1687</v>
      </c>
      <c r="AI481" s="101">
        <v>2371</v>
      </c>
      <c r="AJ481" s="101">
        <v>78</v>
      </c>
      <c r="AK481" s="101">
        <f t="shared" si="550"/>
        <v>4750</v>
      </c>
      <c r="AL481" s="101">
        <f t="shared" si="551"/>
        <v>551</v>
      </c>
      <c r="AM481" s="101">
        <v>629</v>
      </c>
      <c r="AN481" s="102">
        <v>79</v>
      </c>
      <c r="AO481" s="103">
        <v>353</v>
      </c>
      <c r="AP481" s="74">
        <f t="shared" si="552"/>
        <v>0.20297520661157026</v>
      </c>
      <c r="AQ481" s="74">
        <f t="shared" si="553"/>
        <v>0.43490590358339776</v>
      </c>
      <c r="AR481" s="104">
        <f t="shared" si="554"/>
        <v>0.41450412391872865</v>
      </c>
      <c r="AS481" s="104">
        <f t="shared" si="555"/>
        <v>0.5070117102790227</v>
      </c>
      <c r="AT481" s="104">
        <f t="shared" si="556"/>
        <v>0.59907834101382484</v>
      </c>
      <c r="AU481" s="105">
        <v>3058</v>
      </c>
      <c r="AV481" s="105">
        <v>4021</v>
      </c>
      <c r="AW481" s="105">
        <v>3119</v>
      </c>
      <c r="AX481" s="100">
        <v>359</v>
      </c>
      <c r="AY481" s="106">
        <v>4982</v>
      </c>
      <c r="AZ481" s="106">
        <v>737</v>
      </c>
      <c r="BA481" s="106">
        <v>1832</v>
      </c>
      <c r="BB481" s="106">
        <v>2303</v>
      </c>
      <c r="BC481" s="106">
        <v>110</v>
      </c>
      <c r="BD481" s="107">
        <v>503</v>
      </c>
      <c r="BE481" s="108">
        <v>153</v>
      </c>
      <c r="BF481" s="82">
        <f t="shared" si="557"/>
        <v>0.23629368387303623</v>
      </c>
      <c r="BG481" s="82">
        <f t="shared" si="558"/>
        <v>0.45560805769709029</v>
      </c>
      <c r="BH481" s="83">
        <f t="shared" si="559"/>
        <v>0.42841733673269267</v>
      </c>
      <c r="BI481" s="83">
        <f t="shared" si="560"/>
        <v>0.51306681734708293</v>
      </c>
      <c r="BJ481" s="83">
        <f t="shared" si="561"/>
        <v>0.58862001308044476</v>
      </c>
      <c r="BK481" s="2">
        <v>3016</v>
      </c>
      <c r="BL481" s="2">
        <v>4089</v>
      </c>
      <c r="BM481" s="2">
        <v>3014</v>
      </c>
      <c r="BN481" s="2">
        <v>2090</v>
      </c>
      <c r="BO481" s="2">
        <v>987</v>
      </c>
      <c r="BP481" s="2">
        <v>968</v>
      </c>
      <c r="BQ481" s="109">
        <v>119</v>
      </c>
      <c r="BR481" s="109">
        <v>381</v>
      </c>
      <c r="BS481" s="110">
        <v>430</v>
      </c>
      <c r="BT481" s="109">
        <v>879</v>
      </c>
      <c r="BU481" s="109">
        <v>2012</v>
      </c>
      <c r="BV481" s="109">
        <v>2683</v>
      </c>
      <c r="BW481" s="109">
        <v>123</v>
      </c>
      <c r="BX481" s="84">
        <f t="shared" si="565"/>
        <v>5697</v>
      </c>
      <c r="BY481" s="111">
        <v>58</v>
      </c>
      <c r="BZ481" s="109">
        <v>569</v>
      </c>
      <c r="CA481" s="109">
        <v>116</v>
      </c>
      <c r="CB481" s="2">
        <v>241</v>
      </c>
      <c r="CC481" s="112">
        <f t="shared" si="566"/>
        <v>0.29144562334217505</v>
      </c>
      <c r="CD481" s="112">
        <f t="shared" si="567"/>
        <v>0.49205184641721694</v>
      </c>
      <c r="CE481" s="112">
        <f t="shared" si="568"/>
        <v>0.49461409230161085</v>
      </c>
      <c r="CF481" s="112">
        <f t="shared" si="569"/>
        <v>0.58088131775306207</v>
      </c>
      <c r="CG481" s="112">
        <f t="shared" si="570"/>
        <v>0.70139349701393494</v>
      </c>
      <c r="CH481" s="87">
        <f t="shared" si="571"/>
        <v>900</v>
      </c>
      <c r="CI481" s="31">
        <f t="shared" si="572"/>
        <v>1077</v>
      </c>
      <c r="CJ481" s="31">
        <f t="shared" si="573"/>
        <v>58</v>
      </c>
      <c r="CK481" s="31">
        <f t="shared" si="574"/>
        <v>175</v>
      </c>
      <c r="CL481" s="31">
        <f t="shared" si="575"/>
        <v>255</v>
      </c>
      <c r="CM481" s="113">
        <f t="shared" si="576"/>
        <v>2309</v>
      </c>
      <c r="CN481" s="31">
        <f t="shared" si="577"/>
        <v>570</v>
      </c>
      <c r="CO481" s="31">
        <f t="shared" si="578"/>
        <v>839</v>
      </c>
      <c r="CP481" s="31">
        <f t="shared" si="579"/>
        <v>885</v>
      </c>
      <c r="CQ481" s="31">
        <f t="shared" si="580"/>
        <v>15</v>
      </c>
      <c r="CR481" s="32">
        <v>50</v>
      </c>
      <c r="CS481" s="32">
        <v>156</v>
      </c>
      <c r="CT481" s="32">
        <v>221</v>
      </c>
      <c r="CU481" s="88">
        <f t="shared" si="564"/>
        <v>2086</v>
      </c>
      <c r="CV481" s="32">
        <v>537</v>
      </c>
      <c r="CW481" s="32">
        <v>776</v>
      </c>
      <c r="CX481" s="32">
        <v>764</v>
      </c>
      <c r="CY481" s="32">
        <v>9</v>
      </c>
      <c r="CZ481" s="32">
        <v>8</v>
      </c>
      <c r="DA481" s="32">
        <v>19</v>
      </c>
      <c r="DB481" s="32">
        <v>34</v>
      </c>
      <c r="DC481" s="88">
        <f t="shared" si="581"/>
        <v>223</v>
      </c>
      <c r="DD481" s="32">
        <v>33</v>
      </c>
      <c r="DE481" s="32">
        <v>63</v>
      </c>
      <c r="DF481" s="32">
        <v>121</v>
      </c>
      <c r="DG481" s="32">
        <v>6</v>
      </c>
      <c r="DH481" s="32">
        <v>1</v>
      </c>
      <c r="DI481" s="32">
        <v>4</v>
      </c>
      <c r="DJ481" s="32">
        <v>5</v>
      </c>
      <c r="DK481" s="88">
        <f t="shared" si="582"/>
        <v>73</v>
      </c>
      <c r="DL481" s="32">
        <v>29</v>
      </c>
      <c r="DM481" s="32">
        <v>27</v>
      </c>
      <c r="DN481" s="32">
        <v>17</v>
      </c>
      <c r="DO481" s="32">
        <v>0</v>
      </c>
      <c r="DP481" s="32">
        <v>36</v>
      </c>
      <c r="DQ481" s="32">
        <v>129</v>
      </c>
      <c r="DR481" s="32">
        <v>89</v>
      </c>
      <c r="DS481" s="88">
        <f t="shared" si="583"/>
        <v>2389</v>
      </c>
      <c r="DT481" s="32">
        <v>41</v>
      </c>
      <c r="DU481" s="32">
        <v>762</v>
      </c>
      <c r="DV481" s="32">
        <v>1502</v>
      </c>
      <c r="DW481" s="32">
        <v>84</v>
      </c>
      <c r="DX481" s="32">
        <v>2</v>
      </c>
      <c r="DY481" s="32">
        <v>6</v>
      </c>
      <c r="DZ481" s="32">
        <v>4</v>
      </c>
      <c r="EA481" s="88">
        <f t="shared" si="584"/>
        <v>91</v>
      </c>
      <c r="EB481" s="32">
        <v>9</v>
      </c>
      <c r="EC481" s="32">
        <v>42</v>
      </c>
      <c r="ED481" s="32">
        <v>39</v>
      </c>
      <c r="EE481" s="32">
        <v>1</v>
      </c>
      <c r="EF481" s="32">
        <v>8</v>
      </c>
      <c r="EG481" s="32">
        <v>30</v>
      </c>
      <c r="EH481" s="32">
        <v>34</v>
      </c>
      <c r="EI481" s="88">
        <f t="shared" si="585"/>
        <v>322</v>
      </c>
      <c r="EJ481" s="32">
        <v>147</v>
      </c>
      <c r="EK481" s="32">
        <v>136</v>
      </c>
      <c r="EL481" s="32">
        <v>33</v>
      </c>
      <c r="EM481" s="32">
        <v>6</v>
      </c>
      <c r="EN481" s="32">
        <v>2</v>
      </c>
      <c r="EO481" s="32">
        <v>6</v>
      </c>
      <c r="EP481" s="32">
        <v>6</v>
      </c>
      <c r="EQ481" s="88">
        <f t="shared" si="586"/>
        <v>86</v>
      </c>
      <c r="ER481" s="32">
        <v>27</v>
      </c>
      <c r="ES481" s="32">
        <v>35</v>
      </c>
      <c r="ET481" s="32">
        <v>22</v>
      </c>
      <c r="EU481" s="32">
        <v>2</v>
      </c>
      <c r="EV481" s="32">
        <v>9</v>
      </c>
      <c r="EW481" s="32">
        <v>20</v>
      </c>
      <c r="EX481" s="32">
        <v>26</v>
      </c>
      <c r="EY481" s="88">
        <f t="shared" si="587"/>
        <v>264</v>
      </c>
      <c r="EZ481" s="32">
        <v>7</v>
      </c>
      <c r="FA481" s="32">
        <v>117</v>
      </c>
      <c r="FB481" s="32">
        <v>140</v>
      </c>
      <c r="FC481" s="32">
        <v>0</v>
      </c>
      <c r="FD481" s="32">
        <v>3</v>
      </c>
      <c r="FE481" s="32">
        <v>11</v>
      </c>
      <c r="FF481" s="32">
        <v>11</v>
      </c>
      <c r="FG481" s="88">
        <f t="shared" si="588"/>
        <v>149</v>
      </c>
      <c r="FH481" s="32">
        <v>49</v>
      </c>
      <c r="FI481" s="32">
        <v>54</v>
      </c>
      <c r="FJ481" s="32">
        <v>45</v>
      </c>
      <c r="FK481" s="32">
        <v>1</v>
      </c>
      <c r="FO481" s="88">
        <f t="shared" si="589"/>
        <v>0</v>
      </c>
      <c r="FW481" s="110">
        <f t="shared" si="590"/>
        <v>0</v>
      </c>
      <c r="GB481" s="110">
        <f t="shared" si="591"/>
        <v>12</v>
      </c>
      <c r="GC481" s="110">
        <f t="shared" si="592"/>
        <v>31</v>
      </c>
      <c r="GD481" s="110">
        <f t="shared" si="593"/>
        <v>37</v>
      </c>
      <c r="GE481" s="110">
        <f t="shared" si="594"/>
        <v>413</v>
      </c>
      <c r="GF481" s="110">
        <f t="shared" si="595"/>
        <v>56</v>
      </c>
      <c r="GG481" s="110">
        <f t="shared" si="596"/>
        <v>171</v>
      </c>
      <c r="GH481" s="110">
        <f t="shared" si="597"/>
        <v>185</v>
      </c>
      <c r="GI481" s="110">
        <f t="shared" si="598"/>
        <v>1</v>
      </c>
      <c r="GJ481" s="114">
        <f t="shared" si="562"/>
        <v>0.10177530709841483</v>
      </c>
      <c r="GK481" s="90">
        <f t="shared" si="563"/>
        <v>0.14351665997591329</v>
      </c>
      <c r="GL481" s="2" t="s">
        <v>1372</v>
      </c>
      <c r="GM481" s="2" t="s">
        <v>2166</v>
      </c>
      <c r="GN481" s="92" t="s">
        <v>2021</v>
      </c>
      <c r="GO481" s="92" t="s">
        <v>2217</v>
      </c>
      <c r="GP481" s="2" t="s">
        <v>2101</v>
      </c>
      <c r="GQ481" s="2" t="s">
        <v>1886</v>
      </c>
      <c r="GR481" s="115">
        <v>4144</v>
      </c>
      <c r="GS481" s="31">
        <f t="shared" si="599"/>
        <v>39</v>
      </c>
      <c r="GT481" s="31">
        <f t="shared" si="600"/>
        <v>98</v>
      </c>
      <c r="GU481" s="31">
        <f t="shared" si="601"/>
        <v>139</v>
      </c>
      <c r="GV481" s="31">
        <f t="shared" si="602"/>
        <v>2553</v>
      </c>
      <c r="GW481" s="31">
        <f t="shared" si="603"/>
        <v>1643</v>
      </c>
      <c r="GX481" s="31">
        <f t="shared" si="604"/>
        <v>2474</v>
      </c>
    </row>
    <row r="482" spans="1:206" ht="15.75" hidden="1" customHeight="1" x14ac:dyDescent="0.25">
      <c r="A482" s="22" t="s">
        <v>1114</v>
      </c>
      <c r="B482" s="2" t="s">
        <v>435</v>
      </c>
      <c r="C482" s="116" t="s">
        <v>465</v>
      </c>
      <c r="D482" s="35" t="s">
        <v>435</v>
      </c>
      <c r="E482" s="117">
        <v>191</v>
      </c>
      <c r="F482" s="117">
        <v>623</v>
      </c>
      <c r="G482" s="117">
        <v>896</v>
      </c>
      <c r="H482" s="117">
        <v>1710</v>
      </c>
      <c r="I482" s="95">
        <v>117</v>
      </c>
      <c r="J482" s="118">
        <v>229</v>
      </c>
      <c r="K482" s="118">
        <v>651</v>
      </c>
      <c r="L482" s="118">
        <v>1107</v>
      </c>
      <c r="M482" s="118">
        <v>1987</v>
      </c>
      <c r="N482" s="119">
        <v>243</v>
      </c>
      <c r="O482" s="119">
        <v>107</v>
      </c>
      <c r="P482" s="120">
        <v>1740</v>
      </c>
      <c r="Q482" s="120">
        <v>2215</v>
      </c>
      <c r="R482" s="120">
        <v>1691</v>
      </c>
      <c r="S482" s="70">
        <f t="shared" si="545"/>
        <v>0.13160919540229885</v>
      </c>
      <c r="T482" s="70">
        <f t="shared" si="546"/>
        <v>0.29390519187358916</v>
      </c>
      <c r="U482" s="70">
        <f t="shared" si="547"/>
        <v>0.30889125044279137</v>
      </c>
      <c r="V482" s="70">
        <f t="shared" si="548"/>
        <v>0.38786482334869432</v>
      </c>
      <c r="W482" s="70">
        <f t="shared" si="549"/>
        <v>0.51094027202838554</v>
      </c>
      <c r="X482" s="121">
        <v>2229</v>
      </c>
      <c r="Y482" s="121">
        <v>1740</v>
      </c>
      <c r="Z482" s="121">
        <v>2215</v>
      </c>
      <c r="AA482" s="121">
        <v>1691</v>
      </c>
      <c r="AB482" s="121">
        <v>500</v>
      </c>
      <c r="AC482" s="121">
        <v>500</v>
      </c>
      <c r="AD482" s="17">
        <v>55</v>
      </c>
      <c r="AE482" s="17">
        <v>114</v>
      </c>
      <c r="AF482" s="100">
        <v>125</v>
      </c>
      <c r="AG482" s="101">
        <v>224</v>
      </c>
      <c r="AH482" s="101">
        <v>656</v>
      </c>
      <c r="AI482" s="101">
        <v>1172</v>
      </c>
      <c r="AJ482" s="101">
        <v>48</v>
      </c>
      <c r="AK482" s="101">
        <f t="shared" si="550"/>
        <v>2100</v>
      </c>
      <c r="AL482" s="101">
        <f t="shared" si="551"/>
        <v>234</v>
      </c>
      <c r="AM482" s="101">
        <v>282</v>
      </c>
      <c r="AN482" s="102">
        <v>67</v>
      </c>
      <c r="AO482" s="103">
        <v>168</v>
      </c>
      <c r="AP482" s="74">
        <f t="shared" si="552"/>
        <v>0.12873563218390804</v>
      </c>
      <c r="AQ482" s="74">
        <f t="shared" si="553"/>
        <v>0.2961625282167043</v>
      </c>
      <c r="AR482" s="104">
        <f t="shared" si="554"/>
        <v>0.32199787460148777</v>
      </c>
      <c r="AS482" s="104">
        <f t="shared" si="555"/>
        <v>0.40809011776753712</v>
      </c>
      <c r="AT482" s="104">
        <f t="shared" si="556"/>
        <v>0.55470136014192784</v>
      </c>
      <c r="AU482" s="105">
        <v>1733</v>
      </c>
      <c r="AV482" s="105">
        <v>2286</v>
      </c>
      <c r="AW482" s="105">
        <v>1826</v>
      </c>
      <c r="AX482" s="100">
        <v>138</v>
      </c>
      <c r="AY482" s="106">
        <v>2195</v>
      </c>
      <c r="AZ482" s="106">
        <v>222</v>
      </c>
      <c r="BA482" s="106">
        <v>714</v>
      </c>
      <c r="BB482" s="106">
        <v>1214</v>
      </c>
      <c r="BC482" s="106">
        <v>45</v>
      </c>
      <c r="BD482" s="107">
        <v>279</v>
      </c>
      <c r="BE482" s="108">
        <v>66</v>
      </c>
      <c r="BF482" s="82">
        <f t="shared" si="557"/>
        <v>0.12157721796276014</v>
      </c>
      <c r="BG482" s="82">
        <f t="shared" si="558"/>
        <v>0.31233595800524933</v>
      </c>
      <c r="BH482" s="83">
        <f t="shared" si="559"/>
        <v>0.3201026518391788</v>
      </c>
      <c r="BI482" s="83">
        <f t="shared" si="560"/>
        <v>0.41030106991789</v>
      </c>
      <c r="BJ482" s="83">
        <f t="shared" si="561"/>
        <v>0.53952683208309293</v>
      </c>
      <c r="BK482" s="2">
        <v>1870</v>
      </c>
      <c r="BL482" s="2">
        <v>2451</v>
      </c>
      <c r="BM482" s="2">
        <v>1902</v>
      </c>
      <c r="BN482" s="2">
        <v>1290</v>
      </c>
      <c r="BO482" s="2">
        <v>555</v>
      </c>
      <c r="BP482" s="2">
        <v>552</v>
      </c>
      <c r="BQ482" s="109">
        <v>63</v>
      </c>
      <c r="BR482" s="109">
        <v>160</v>
      </c>
      <c r="BS482" s="110">
        <v>186</v>
      </c>
      <c r="BT482" s="109">
        <v>309</v>
      </c>
      <c r="BU482" s="109">
        <v>849</v>
      </c>
      <c r="BV482" s="109">
        <v>1428</v>
      </c>
      <c r="BW482" s="109">
        <v>75</v>
      </c>
      <c r="BX482" s="84">
        <f t="shared" si="565"/>
        <v>2661</v>
      </c>
      <c r="BY482" s="111">
        <v>37</v>
      </c>
      <c r="BZ482" s="109">
        <v>310</v>
      </c>
      <c r="CA482" s="109">
        <v>76</v>
      </c>
      <c r="CB482" s="2">
        <v>142</v>
      </c>
      <c r="CC482" s="112">
        <f t="shared" si="566"/>
        <v>0.16524064171122996</v>
      </c>
      <c r="CD482" s="112">
        <f t="shared" si="567"/>
        <v>0.34638922888616891</v>
      </c>
      <c r="CE482" s="112">
        <f t="shared" si="568"/>
        <v>0.36573999678611602</v>
      </c>
      <c r="CF482" s="112">
        <f t="shared" si="569"/>
        <v>0.45187227199632435</v>
      </c>
      <c r="CG482" s="112">
        <f t="shared" si="570"/>
        <v>0.58780231335436384</v>
      </c>
      <c r="CH482" s="87">
        <f t="shared" si="571"/>
        <v>784</v>
      </c>
      <c r="CI482" s="31">
        <f t="shared" si="572"/>
        <v>887</v>
      </c>
      <c r="CJ482" s="31">
        <f t="shared" si="573"/>
        <v>19</v>
      </c>
      <c r="CK482" s="31">
        <f t="shared" si="574"/>
        <v>48</v>
      </c>
      <c r="CL482" s="31">
        <f t="shared" si="575"/>
        <v>73</v>
      </c>
      <c r="CM482" s="113">
        <f t="shared" si="576"/>
        <v>595</v>
      </c>
      <c r="CN482" s="31">
        <f t="shared" si="577"/>
        <v>146</v>
      </c>
      <c r="CO482" s="31">
        <f t="shared" si="578"/>
        <v>224</v>
      </c>
      <c r="CP482" s="31">
        <f t="shared" si="579"/>
        <v>222</v>
      </c>
      <c r="CQ482" s="31">
        <f t="shared" si="580"/>
        <v>3</v>
      </c>
      <c r="CR482" s="32">
        <v>15</v>
      </c>
      <c r="CS482" s="32">
        <v>37</v>
      </c>
      <c r="CT482" s="32">
        <v>59</v>
      </c>
      <c r="CU482" s="88">
        <f t="shared" si="564"/>
        <v>452</v>
      </c>
      <c r="CV482" s="32">
        <v>121</v>
      </c>
      <c r="CW482" s="32">
        <v>168</v>
      </c>
      <c r="CX482" s="32">
        <v>160</v>
      </c>
      <c r="CY482" s="32">
        <v>3</v>
      </c>
      <c r="CZ482" s="32">
        <v>4</v>
      </c>
      <c r="DA482" s="32">
        <v>11</v>
      </c>
      <c r="DB482" s="32">
        <v>14</v>
      </c>
      <c r="DC482" s="88">
        <f t="shared" si="581"/>
        <v>143</v>
      </c>
      <c r="DD482" s="32">
        <v>25</v>
      </c>
      <c r="DE482" s="32">
        <v>56</v>
      </c>
      <c r="DF482" s="32">
        <v>62</v>
      </c>
      <c r="DG482" s="32">
        <v>0</v>
      </c>
      <c r="DH482" s="32">
        <v>4</v>
      </c>
      <c r="DI482" s="32">
        <v>26</v>
      </c>
      <c r="DJ482" s="32">
        <v>19</v>
      </c>
      <c r="DK482" s="88">
        <f t="shared" si="582"/>
        <v>521</v>
      </c>
      <c r="DL482" s="32">
        <v>121</v>
      </c>
      <c r="DM482" s="32">
        <v>221</v>
      </c>
      <c r="DN482" s="32">
        <v>169</v>
      </c>
      <c r="DO482" s="32">
        <v>10</v>
      </c>
      <c r="DP482" s="32">
        <v>37</v>
      </c>
      <c r="DQ482" s="32">
        <v>77</v>
      </c>
      <c r="DR482" s="32">
        <v>55</v>
      </c>
      <c r="DS482" s="88">
        <f t="shared" si="583"/>
        <v>1456</v>
      </c>
      <c r="DT482" s="32">
        <v>11</v>
      </c>
      <c r="DU482" s="32">
        <v>373</v>
      </c>
      <c r="DV482" s="32">
        <v>1017</v>
      </c>
      <c r="DW482" s="32">
        <v>55</v>
      </c>
      <c r="DZ482" s="32">
        <v>2</v>
      </c>
      <c r="EA482" s="88">
        <f t="shared" si="584"/>
        <v>0</v>
      </c>
      <c r="EF482" s="32">
        <v>3</v>
      </c>
      <c r="EG482" s="32">
        <v>9</v>
      </c>
      <c r="EH482" s="32">
        <v>12</v>
      </c>
      <c r="EI482" s="88">
        <f t="shared" si="585"/>
        <v>82</v>
      </c>
      <c r="EJ482" s="32">
        <v>31</v>
      </c>
      <c r="EK482" s="32">
        <v>31</v>
      </c>
      <c r="EL482" s="32">
        <v>20</v>
      </c>
      <c r="EM482" s="32">
        <v>0</v>
      </c>
      <c r="EN482" s="32">
        <v>6</v>
      </c>
      <c r="EO482" s="32">
        <v>25</v>
      </c>
      <c r="EP482" s="32">
        <v>25</v>
      </c>
      <c r="EQ482" s="88">
        <f t="shared" si="586"/>
        <v>367</v>
      </c>
      <c r="ER482" s="32">
        <v>121</v>
      </c>
      <c r="ES482" s="32">
        <v>144</v>
      </c>
      <c r="ET482" s="32">
        <v>101</v>
      </c>
      <c r="EU482" s="32">
        <v>1</v>
      </c>
      <c r="EY482" s="88">
        <f t="shared" si="587"/>
        <v>0</v>
      </c>
      <c r="FG482" s="88">
        <f t="shared" si="588"/>
        <v>0</v>
      </c>
      <c r="FO482" s="88">
        <f t="shared" si="589"/>
        <v>0</v>
      </c>
      <c r="FW482" s="110">
        <f t="shared" si="590"/>
        <v>0</v>
      </c>
      <c r="GB482" s="110">
        <f t="shared" si="591"/>
        <v>0</v>
      </c>
      <c r="GC482" s="110">
        <f t="shared" si="592"/>
        <v>0</v>
      </c>
      <c r="GD482" s="110">
        <f t="shared" si="593"/>
        <v>0</v>
      </c>
      <c r="GE482" s="110">
        <f t="shared" si="594"/>
        <v>0</v>
      </c>
      <c r="GF482" s="110">
        <f t="shared" si="595"/>
        <v>0</v>
      </c>
      <c r="GG482" s="110">
        <f t="shared" si="596"/>
        <v>0</v>
      </c>
      <c r="GH482" s="110">
        <f t="shared" si="597"/>
        <v>0</v>
      </c>
      <c r="GI482" s="110">
        <f t="shared" si="598"/>
        <v>0</v>
      </c>
      <c r="GJ482" s="114">
        <f t="shared" si="562"/>
        <v>0.15043253690072836</v>
      </c>
      <c r="GK482" s="90">
        <f t="shared" si="563"/>
        <v>0.2123006833712984</v>
      </c>
      <c r="GL482" s="92" t="s">
        <v>2013</v>
      </c>
      <c r="GM482" s="92" t="s">
        <v>1994</v>
      </c>
      <c r="GN482" s="2" t="s">
        <v>2014</v>
      </c>
      <c r="GO482" s="2" t="s">
        <v>2015</v>
      </c>
      <c r="GP482" s="2" t="s">
        <v>2015</v>
      </c>
      <c r="GQ482" s="2" t="s">
        <v>1675</v>
      </c>
      <c r="GR482" s="115">
        <v>2384</v>
      </c>
      <c r="GS482" s="31">
        <f t="shared" si="599"/>
        <v>41</v>
      </c>
      <c r="GT482" s="31">
        <f t="shared" si="600"/>
        <v>76</v>
      </c>
      <c r="GU482" s="31">
        <f t="shared" si="601"/>
        <v>103</v>
      </c>
      <c r="GV482" s="31">
        <f t="shared" si="602"/>
        <v>1977</v>
      </c>
      <c r="GW482" s="31">
        <f t="shared" si="603"/>
        <v>1251</v>
      </c>
      <c r="GX482" s="31">
        <f t="shared" si="604"/>
        <v>1845</v>
      </c>
    </row>
    <row r="483" spans="1:206" ht="15.75" hidden="1" customHeight="1" x14ac:dyDescent="0.25">
      <c r="A483" s="22" t="s">
        <v>1114</v>
      </c>
      <c r="B483" s="2" t="s">
        <v>435</v>
      </c>
      <c r="C483" s="116" t="s">
        <v>466</v>
      </c>
      <c r="D483" s="35" t="s">
        <v>435</v>
      </c>
      <c r="E483" s="117">
        <v>113</v>
      </c>
      <c r="F483" s="117">
        <v>796</v>
      </c>
      <c r="G483" s="117">
        <v>1007</v>
      </c>
      <c r="H483" s="117">
        <v>1916</v>
      </c>
      <c r="I483" s="95">
        <v>135</v>
      </c>
      <c r="J483" s="118">
        <v>157</v>
      </c>
      <c r="K483" s="118">
        <v>880</v>
      </c>
      <c r="L483" s="118">
        <v>1433</v>
      </c>
      <c r="M483" s="118">
        <v>2470</v>
      </c>
      <c r="N483" s="119">
        <v>164</v>
      </c>
      <c r="O483" s="119">
        <v>636</v>
      </c>
      <c r="P483" s="120">
        <v>5264</v>
      </c>
      <c r="Q483" s="120">
        <v>6516</v>
      </c>
      <c r="R483" s="120">
        <v>5161</v>
      </c>
      <c r="S483" s="70">
        <f t="shared" si="545"/>
        <v>2.9825227963525835E-2</v>
      </c>
      <c r="T483" s="70">
        <f t="shared" si="546"/>
        <v>0.13505217925107427</v>
      </c>
      <c r="U483" s="70">
        <f t="shared" si="547"/>
        <v>0.1361194734667375</v>
      </c>
      <c r="V483" s="70">
        <f t="shared" si="548"/>
        <v>0.18403699580371671</v>
      </c>
      <c r="W483" s="70">
        <f t="shared" si="549"/>
        <v>0.24588258089517534</v>
      </c>
      <c r="X483" s="121">
        <v>6659</v>
      </c>
      <c r="Y483" s="121">
        <v>5264</v>
      </c>
      <c r="Z483" s="121">
        <v>6516</v>
      </c>
      <c r="AA483" s="121">
        <v>5161</v>
      </c>
      <c r="AB483" s="121">
        <v>1594</v>
      </c>
      <c r="AC483" s="121">
        <v>1668</v>
      </c>
      <c r="AD483" s="17">
        <v>43</v>
      </c>
      <c r="AE483" s="17">
        <v>125</v>
      </c>
      <c r="AF483" s="100">
        <v>157</v>
      </c>
      <c r="AG483" s="101">
        <v>115</v>
      </c>
      <c r="AH483" s="101">
        <v>916</v>
      </c>
      <c r="AI483" s="101">
        <v>1567</v>
      </c>
      <c r="AJ483" s="101">
        <v>51</v>
      </c>
      <c r="AK483" s="101">
        <f t="shared" si="550"/>
        <v>2649</v>
      </c>
      <c r="AL483" s="101">
        <f t="shared" si="551"/>
        <v>233</v>
      </c>
      <c r="AM483" s="101">
        <v>284</v>
      </c>
      <c r="AN483" s="102">
        <v>355</v>
      </c>
      <c r="AO483" s="103">
        <v>1043</v>
      </c>
      <c r="AP483" s="74">
        <f t="shared" si="552"/>
        <v>2.1846504559270518E-2</v>
      </c>
      <c r="AQ483" s="74">
        <f t="shared" si="553"/>
        <v>0.14057704112952732</v>
      </c>
      <c r="AR483" s="104">
        <f t="shared" si="554"/>
        <v>0.13960214863349271</v>
      </c>
      <c r="AS483" s="104">
        <f t="shared" si="555"/>
        <v>0.1926864776911878</v>
      </c>
      <c r="AT483" s="104">
        <f t="shared" si="556"/>
        <v>0.2584770393334625</v>
      </c>
      <c r="AU483" s="105">
        <v>5193</v>
      </c>
      <c r="AV483" s="105">
        <v>6808</v>
      </c>
      <c r="AW483" s="105">
        <v>5141</v>
      </c>
      <c r="AX483" s="100">
        <v>185</v>
      </c>
      <c r="AY483" s="106">
        <v>3186</v>
      </c>
      <c r="AZ483" s="106">
        <v>179</v>
      </c>
      <c r="BA483" s="106">
        <v>1132</v>
      </c>
      <c r="BB483" s="106">
        <v>1814</v>
      </c>
      <c r="BC483" s="106">
        <v>61</v>
      </c>
      <c r="BD483" s="107">
        <v>264</v>
      </c>
      <c r="BE483" s="108">
        <v>588</v>
      </c>
      <c r="BF483" s="82">
        <f t="shared" si="557"/>
        <v>3.4818128768722041E-2</v>
      </c>
      <c r="BG483" s="82">
        <f t="shared" si="558"/>
        <v>0.1662749706227967</v>
      </c>
      <c r="BH483" s="83">
        <f t="shared" si="559"/>
        <v>0.16690001166725002</v>
      </c>
      <c r="BI483" s="83">
        <f t="shared" si="560"/>
        <v>0.22348137655195399</v>
      </c>
      <c r="BJ483" s="83">
        <f t="shared" si="561"/>
        <v>0.29847872135567111</v>
      </c>
      <c r="BK483" s="2">
        <v>5484</v>
      </c>
      <c r="BL483" s="2">
        <v>7064</v>
      </c>
      <c r="BM483" s="2">
        <v>5139</v>
      </c>
      <c r="BN483" s="2">
        <v>3502</v>
      </c>
      <c r="BO483" s="2">
        <v>1599</v>
      </c>
      <c r="BP483" s="2">
        <v>1618</v>
      </c>
      <c r="BQ483" s="109">
        <v>72</v>
      </c>
      <c r="BR483" s="109">
        <v>210</v>
      </c>
      <c r="BS483" s="110">
        <v>204</v>
      </c>
      <c r="BT483" s="109">
        <v>182</v>
      </c>
      <c r="BU483" s="109">
        <v>1190</v>
      </c>
      <c r="BV483" s="109">
        <v>2256</v>
      </c>
      <c r="BW483" s="109">
        <v>72</v>
      </c>
      <c r="BX483" s="84">
        <f t="shared" si="565"/>
        <v>3700</v>
      </c>
      <c r="BY483" s="111">
        <v>207</v>
      </c>
      <c r="BZ483" s="109">
        <v>320</v>
      </c>
      <c r="CA483" s="109">
        <v>71</v>
      </c>
      <c r="CB483" s="2">
        <v>976</v>
      </c>
      <c r="CC483" s="112">
        <f t="shared" si="566"/>
        <v>3.3187454412837346E-2</v>
      </c>
      <c r="CD483" s="112">
        <f t="shared" si="567"/>
        <v>0.16845979614949039</v>
      </c>
      <c r="CE483" s="112">
        <f t="shared" si="568"/>
        <v>0.18703002205009328</v>
      </c>
      <c r="CF483" s="112">
        <f t="shared" si="569"/>
        <v>0.25616651643038596</v>
      </c>
      <c r="CG483" s="112">
        <f t="shared" si="570"/>
        <v>0.37672698968670948</v>
      </c>
      <c r="CH483" s="87">
        <f t="shared" si="571"/>
        <v>3203</v>
      </c>
      <c r="CI483" s="31">
        <f t="shared" si="572"/>
        <v>3506</v>
      </c>
      <c r="CJ483" s="31">
        <f t="shared" si="573"/>
        <v>14</v>
      </c>
      <c r="CK483" s="31">
        <f t="shared" si="574"/>
        <v>36</v>
      </c>
      <c r="CL483" s="31">
        <f t="shared" si="575"/>
        <v>71</v>
      </c>
      <c r="CM483" s="113">
        <f t="shared" si="576"/>
        <v>461</v>
      </c>
      <c r="CN483" s="31">
        <f t="shared" si="577"/>
        <v>102</v>
      </c>
      <c r="CO483" s="31">
        <f t="shared" si="578"/>
        <v>173</v>
      </c>
      <c r="CP483" s="31">
        <f t="shared" si="579"/>
        <v>186</v>
      </c>
      <c r="CQ483" s="31">
        <f t="shared" si="580"/>
        <v>0</v>
      </c>
      <c r="CR483" s="32">
        <v>13</v>
      </c>
      <c r="CS483" s="32">
        <v>35</v>
      </c>
      <c r="CT483" s="32">
        <v>70</v>
      </c>
      <c r="CU483" s="88">
        <f t="shared" si="564"/>
        <v>448</v>
      </c>
      <c r="CV483" s="32">
        <v>102</v>
      </c>
      <c r="CW483" s="32">
        <v>171</v>
      </c>
      <c r="CX483" s="32">
        <v>175</v>
      </c>
      <c r="CY483" s="32">
        <v>0</v>
      </c>
      <c r="CZ483" s="32">
        <v>1</v>
      </c>
      <c r="DA483" s="32">
        <v>1</v>
      </c>
      <c r="DB483" s="32">
        <v>1</v>
      </c>
      <c r="DC483" s="88">
        <f t="shared" si="581"/>
        <v>13</v>
      </c>
      <c r="DD483" s="32">
        <v>0</v>
      </c>
      <c r="DE483" s="32">
        <v>2</v>
      </c>
      <c r="DF483" s="32">
        <v>11</v>
      </c>
      <c r="DG483" s="32">
        <v>0</v>
      </c>
      <c r="DH483" s="32">
        <v>5</v>
      </c>
      <c r="DI483" s="32">
        <v>37</v>
      </c>
      <c r="DJ483" s="32">
        <v>31</v>
      </c>
      <c r="DK483" s="88">
        <f t="shared" si="582"/>
        <v>570</v>
      </c>
      <c r="DL483" s="32">
        <v>60</v>
      </c>
      <c r="DM483" s="32">
        <v>237</v>
      </c>
      <c r="DN483" s="32">
        <v>253</v>
      </c>
      <c r="DO483" s="32">
        <v>20</v>
      </c>
      <c r="DP483" s="32">
        <v>30</v>
      </c>
      <c r="DQ483" s="32">
        <v>107</v>
      </c>
      <c r="DR483" s="32">
        <v>68</v>
      </c>
      <c r="DS483" s="88">
        <f t="shared" si="583"/>
        <v>2127</v>
      </c>
      <c r="DT483" s="32">
        <v>18</v>
      </c>
      <c r="DU483" s="32">
        <v>565</v>
      </c>
      <c r="DV483" s="32">
        <v>1504</v>
      </c>
      <c r="DW483" s="32">
        <v>40</v>
      </c>
      <c r="DX483" s="32">
        <v>1</v>
      </c>
      <c r="DY483" s="32">
        <v>2</v>
      </c>
      <c r="DZ483" s="32">
        <v>2</v>
      </c>
      <c r="EA483" s="88">
        <f t="shared" si="584"/>
        <v>40</v>
      </c>
      <c r="EC483" s="32">
        <v>11</v>
      </c>
      <c r="ED483" s="32">
        <v>28</v>
      </c>
      <c r="EE483" s="32">
        <v>1</v>
      </c>
      <c r="EI483" s="88">
        <f t="shared" si="585"/>
        <v>0</v>
      </c>
      <c r="EQ483" s="88">
        <f t="shared" si="586"/>
        <v>0</v>
      </c>
      <c r="EV483" s="32">
        <v>22</v>
      </c>
      <c r="EW483" s="32">
        <v>28</v>
      </c>
      <c r="EX483" s="32">
        <v>32</v>
      </c>
      <c r="EY483" s="88">
        <f t="shared" si="587"/>
        <v>493</v>
      </c>
      <c r="EZ483" s="32">
        <v>2</v>
      </c>
      <c r="FA483" s="32">
        <v>204</v>
      </c>
      <c r="FB483" s="32">
        <v>285</v>
      </c>
      <c r="FC483" s="32">
        <v>2</v>
      </c>
      <c r="FG483" s="88">
        <f t="shared" si="588"/>
        <v>0</v>
      </c>
      <c r="FO483" s="88">
        <f t="shared" si="589"/>
        <v>0</v>
      </c>
      <c r="FW483" s="110">
        <f t="shared" si="590"/>
        <v>0</v>
      </c>
      <c r="GB483" s="110">
        <f t="shared" si="591"/>
        <v>22</v>
      </c>
      <c r="GC483" s="110">
        <f t="shared" si="592"/>
        <v>28</v>
      </c>
      <c r="GD483" s="110">
        <f t="shared" si="593"/>
        <v>32</v>
      </c>
      <c r="GE483" s="110">
        <f t="shared" si="594"/>
        <v>493</v>
      </c>
      <c r="GF483" s="110">
        <f t="shared" si="595"/>
        <v>2</v>
      </c>
      <c r="GG483" s="110">
        <f t="shared" si="596"/>
        <v>204</v>
      </c>
      <c r="GH483" s="110">
        <f t="shared" si="597"/>
        <v>285</v>
      </c>
      <c r="GI483" s="110">
        <f t="shared" si="598"/>
        <v>2</v>
      </c>
      <c r="GJ483" s="114">
        <f t="shared" si="562"/>
        <v>0.53214183906470269</v>
      </c>
      <c r="GK483" s="90">
        <f t="shared" si="563"/>
        <v>0.16133082234777149</v>
      </c>
      <c r="GL483" s="92" t="s">
        <v>2169</v>
      </c>
      <c r="GM483" s="2" t="s">
        <v>2170</v>
      </c>
      <c r="GN483" s="2" t="s">
        <v>2170</v>
      </c>
      <c r="GO483" s="2" t="s">
        <v>2170</v>
      </c>
      <c r="GP483" s="92" t="s">
        <v>2171</v>
      </c>
      <c r="GQ483" s="2" t="s">
        <v>1597</v>
      </c>
      <c r="GR483" s="115">
        <v>7155</v>
      </c>
      <c r="GS483" s="31">
        <f t="shared" si="599"/>
        <v>36</v>
      </c>
      <c r="GT483" s="31">
        <f t="shared" si="600"/>
        <v>101</v>
      </c>
      <c r="GU483" s="31">
        <f t="shared" si="601"/>
        <v>146</v>
      </c>
      <c r="GV483" s="31">
        <f t="shared" si="602"/>
        <v>2737</v>
      </c>
      <c r="GW483" s="31">
        <f t="shared" si="603"/>
        <v>1846</v>
      </c>
      <c r="GX483" s="31">
        <f t="shared" si="604"/>
        <v>2659</v>
      </c>
    </row>
    <row r="484" spans="1:206" ht="15.75" hidden="1" customHeight="1" x14ac:dyDescent="0.25">
      <c r="A484" s="22" t="s">
        <v>1114</v>
      </c>
      <c r="B484" s="2" t="s">
        <v>435</v>
      </c>
      <c r="C484" s="116" t="s">
        <v>467</v>
      </c>
      <c r="D484" s="35" t="s">
        <v>435</v>
      </c>
      <c r="E484" s="117">
        <v>146</v>
      </c>
      <c r="F484" s="117">
        <v>1168</v>
      </c>
      <c r="G484" s="117">
        <v>1790</v>
      </c>
      <c r="H484" s="117">
        <v>3104</v>
      </c>
      <c r="I484" s="95">
        <v>206</v>
      </c>
      <c r="J484" s="118">
        <v>226</v>
      </c>
      <c r="K484" s="118">
        <v>1242</v>
      </c>
      <c r="L484" s="118">
        <v>2380</v>
      </c>
      <c r="M484" s="118">
        <v>3848</v>
      </c>
      <c r="N484" s="119">
        <v>386</v>
      </c>
      <c r="O484" s="119">
        <v>498</v>
      </c>
      <c r="P484" s="120">
        <v>7750</v>
      </c>
      <c r="Q484" s="120">
        <v>9752</v>
      </c>
      <c r="R484" s="120">
        <v>7696</v>
      </c>
      <c r="S484" s="70">
        <f t="shared" si="545"/>
        <v>2.9161290322580646E-2</v>
      </c>
      <c r="T484" s="70">
        <f t="shared" si="546"/>
        <v>0.12735849056603774</v>
      </c>
      <c r="U484" s="70">
        <f t="shared" si="547"/>
        <v>0.13739185649654734</v>
      </c>
      <c r="V484" s="70">
        <f t="shared" si="548"/>
        <v>0.18546538285190281</v>
      </c>
      <c r="W484" s="70">
        <f t="shared" si="549"/>
        <v>0.25909563409563408</v>
      </c>
      <c r="X484" s="121">
        <v>9919</v>
      </c>
      <c r="Y484" s="121">
        <v>7750</v>
      </c>
      <c r="Z484" s="121">
        <v>9752</v>
      </c>
      <c r="AA484" s="121">
        <v>7696</v>
      </c>
      <c r="AB484" s="121">
        <v>2375</v>
      </c>
      <c r="AC484" s="121">
        <v>2186</v>
      </c>
      <c r="AD484" s="17">
        <v>55</v>
      </c>
      <c r="AE484" s="17">
        <v>159</v>
      </c>
      <c r="AF484" s="100">
        <v>238</v>
      </c>
      <c r="AG484" s="101">
        <v>184</v>
      </c>
      <c r="AH484" s="101">
        <v>1336</v>
      </c>
      <c r="AI484" s="101">
        <v>2741</v>
      </c>
      <c r="AJ484" s="101">
        <v>79</v>
      </c>
      <c r="AK484" s="101">
        <f t="shared" si="550"/>
        <v>4340</v>
      </c>
      <c r="AL484" s="101">
        <f t="shared" si="551"/>
        <v>485</v>
      </c>
      <c r="AM484" s="101">
        <v>564</v>
      </c>
      <c r="AN484" s="102">
        <v>352</v>
      </c>
      <c r="AO484" s="103">
        <v>1276</v>
      </c>
      <c r="AP484" s="74">
        <f t="shared" si="552"/>
        <v>2.3741935483870966E-2</v>
      </c>
      <c r="AQ484" s="74">
        <f t="shared" si="553"/>
        <v>0.13699753896636588</v>
      </c>
      <c r="AR484" s="104">
        <f t="shared" si="554"/>
        <v>0.14985316294944043</v>
      </c>
      <c r="AS484" s="104">
        <f t="shared" si="555"/>
        <v>0.20586886749197617</v>
      </c>
      <c r="AT484" s="104">
        <f t="shared" si="556"/>
        <v>0.29313929313929316</v>
      </c>
      <c r="AU484" s="105">
        <v>7605</v>
      </c>
      <c r="AV484" s="105">
        <v>10034</v>
      </c>
      <c r="AW484" s="105">
        <v>7646</v>
      </c>
      <c r="AX484" s="100">
        <v>219</v>
      </c>
      <c r="AY484" s="106">
        <v>4366</v>
      </c>
      <c r="AZ484" s="106">
        <v>192</v>
      </c>
      <c r="BA484" s="106">
        <v>1444</v>
      </c>
      <c r="BB484" s="106">
        <v>2632</v>
      </c>
      <c r="BC484" s="106">
        <v>98</v>
      </c>
      <c r="BD484" s="107">
        <v>504</v>
      </c>
      <c r="BE484" s="108">
        <v>831</v>
      </c>
      <c r="BF484" s="82">
        <f t="shared" si="557"/>
        <v>2.5111169238817684E-2</v>
      </c>
      <c r="BG484" s="82">
        <f t="shared" si="558"/>
        <v>0.1439107036077337</v>
      </c>
      <c r="BH484" s="83">
        <f t="shared" si="559"/>
        <v>0.14886296223057149</v>
      </c>
      <c r="BI484" s="83">
        <f t="shared" si="560"/>
        <v>0.20250581098701739</v>
      </c>
      <c r="BJ484" s="83">
        <f t="shared" si="561"/>
        <v>0.27981591058514138</v>
      </c>
      <c r="BK484" s="2">
        <v>7932</v>
      </c>
      <c r="BL484" s="2">
        <v>10671</v>
      </c>
      <c r="BM484" s="2">
        <v>7668</v>
      </c>
      <c r="BN484" s="2">
        <v>5174</v>
      </c>
      <c r="BO484" s="2">
        <v>2335</v>
      </c>
      <c r="BP484" s="2">
        <v>2405</v>
      </c>
      <c r="BQ484" s="109">
        <v>55</v>
      </c>
      <c r="BR484" s="109">
        <v>242</v>
      </c>
      <c r="BS484" s="110">
        <v>181</v>
      </c>
      <c r="BT484" s="109">
        <v>177</v>
      </c>
      <c r="BU484" s="109">
        <v>1343</v>
      </c>
      <c r="BV484" s="109">
        <v>2993</v>
      </c>
      <c r="BW484" s="109">
        <v>125</v>
      </c>
      <c r="BX484" s="84">
        <f t="shared" si="565"/>
        <v>4638</v>
      </c>
      <c r="BY484" s="111">
        <v>332</v>
      </c>
      <c r="BZ484" s="109">
        <v>561</v>
      </c>
      <c r="CA484" s="109">
        <v>126</v>
      </c>
      <c r="CB484" s="2">
        <v>1357</v>
      </c>
      <c r="CC484" s="112">
        <f t="shared" si="566"/>
        <v>2.2314674735249621E-2</v>
      </c>
      <c r="CD484" s="112">
        <f t="shared" si="567"/>
        <v>0.12585512135694873</v>
      </c>
      <c r="CE484" s="112">
        <f t="shared" si="568"/>
        <v>0.15043203532412167</v>
      </c>
      <c r="CF484" s="112">
        <f t="shared" si="569"/>
        <v>0.20584546594688916</v>
      </c>
      <c r="CG484" s="112">
        <f t="shared" si="570"/>
        <v>0.31716223265519039</v>
      </c>
      <c r="CH484" s="87">
        <f t="shared" si="571"/>
        <v>5236</v>
      </c>
      <c r="CI484" s="31">
        <f t="shared" si="572"/>
        <v>5653</v>
      </c>
      <c r="CJ484" s="31">
        <f t="shared" si="573"/>
        <v>17</v>
      </c>
      <c r="CK484" s="31">
        <f t="shared" si="574"/>
        <v>46</v>
      </c>
      <c r="CL484" s="31">
        <f t="shared" si="575"/>
        <v>68</v>
      </c>
      <c r="CM484" s="113">
        <f t="shared" si="576"/>
        <v>633</v>
      </c>
      <c r="CN484" s="31">
        <f t="shared" si="577"/>
        <v>91</v>
      </c>
      <c r="CO484" s="31">
        <f t="shared" si="578"/>
        <v>238</v>
      </c>
      <c r="CP484" s="31">
        <f t="shared" si="579"/>
        <v>293</v>
      </c>
      <c r="CQ484" s="31">
        <f t="shared" si="580"/>
        <v>11</v>
      </c>
      <c r="CR484" s="32">
        <v>14</v>
      </c>
      <c r="CS484" s="32">
        <v>39</v>
      </c>
      <c r="CT484" s="32">
        <v>55</v>
      </c>
      <c r="CU484" s="88">
        <f t="shared" si="564"/>
        <v>543</v>
      </c>
      <c r="CV484" s="32">
        <v>81</v>
      </c>
      <c r="CW484" s="32">
        <v>204</v>
      </c>
      <c r="CX484" s="32">
        <v>251</v>
      </c>
      <c r="CY484" s="32">
        <v>7</v>
      </c>
      <c r="CZ484" s="32">
        <v>3</v>
      </c>
      <c r="DA484" s="32">
        <v>7</v>
      </c>
      <c r="DB484" s="32">
        <v>13</v>
      </c>
      <c r="DC484" s="88">
        <f t="shared" si="581"/>
        <v>90</v>
      </c>
      <c r="DD484" s="32">
        <v>10</v>
      </c>
      <c r="DE484" s="32">
        <v>34</v>
      </c>
      <c r="DF484" s="32">
        <v>42</v>
      </c>
      <c r="DG484" s="32">
        <v>4</v>
      </c>
      <c r="DH484" s="32">
        <v>3</v>
      </c>
      <c r="DI484" s="32">
        <v>39</v>
      </c>
      <c r="DJ484" s="32">
        <v>20</v>
      </c>
      <c r="DK484" s="88">
        <f t="shared" si="582"/>
        <v>761</v>
      </c>
      <c r="DL484" s="32">
        <v>67</v>
      </c>
      <c r="DM484" s="32">
        <v>303</v>
      </c>
      <c r="DN484" s="32">
        <v>372</v>
      </c>
      <c r="DO484" s="32">
        <v>19</v>
      </c>
      <c r="DP484" s="32">
        <v>32</v>
      </c>
      <c r="DQ484" s="32">
        <v>150</v>
      </c>
      <c r="DR484" s="32">
        <v>88</v>
      </c>
      <c r="DS484" s="88">
        <f t="shared" si="583"/>
        <v>3136</v>
      </c>
      <c r="DT484" s="32">
        <v>15</v>
      </c>
      <c r="DU484" s="32">
        <v>762</v>
      </c>
      <c r="DV484" s="32">
        <v>2261</v>
      </c>
      <c r="DW484" s="32">
        <v>98</v>
      </c>
      <c r="DX484" s="32">
        <v>3</v>
      </c>
      <c r="DY484" s="32">
        <v>7</v>
      </c>
      <c r="DZ484" s="32">
        <v>5</v>
      </c>
      <c r="EA484" s="88">
        <f t="shared" si="584"/>
        <v>76</v>
      </c>
      <c r="EB484" s="32">
        <v>4</v>
      </c>
      <c r="EC484" s="32">
        <v>4</v>
      </c>
      <c r="ED484" s="32">
        <v>67</v>
      </c>
      <c r="EE484" s="32">
        <v>1</v>
      </c>
      <c r="EI484" s="88">
        <f t="shared" si="585"/>
        <v>0</v>
      </c>
      <c r="EQ484" s="88">
        <f t="shared" si="586"/>
        <v>0</v>
      </c>
      <c r="EY484" s="88">
        <f t="shared" si="587"/>
        <v>0</v>
      </c>
      <c r="FG484" s="88">
        <f t="shared" si="588"/>
        <v>0</v>
      </c>
      <c r="FO484" s="88">
        <f t="shared" si="589"/>
        <v>0</v>
      </c>
      <c r="FW484" s="110">
        <f t="shared" si="590"/>
        <v>0</v>
      </c>
      <c r="GB484" s="110">
        <f t="shared" si="591"/>
        <v>0</v>
      </c>
      <c r="GC484" s="110">
        <f t="shared" si="592"/>
        <v>0</v>
      </c>
      <c r="GD484" s="110">
        <f t="shared" si="593"/>
        <v>0</v>
      </c>
      <c r="GE484" s="110">
        <f t="shared" si="594"/>
        <v>0</v>
      </c>
      <c r="GF484" s="110">
        <f t="shared" si="595"/>
        <v>0</v>
      </c>
      <c r="GG484" s="110">
        <f t="shared" si="596"/>
        <v>0</v>
      </c>
      <c r="GH484" s="110">
        <f t="shared" si="597"/>
        <v>0</v>
      </c>
      <c r="GI484" s="110">
        <f t="shared" si="598"/>
        <v>0</v>
      </c>
      <c r="GJ484" s="114">
        <f t="shared" si="562"/>
        <v>0.22411260908442598</v>
      </c>
      <c r="GK484" s="90">
        <f t="shared" si="563"/>
        <v>6.2299587723316535E-2</v>
      </c>
      <c r="GL484" s="92" t="s">
        <v>2318</v>
      </c>
      <c r="GM484" s="2" t="s">
        <v>2319</v>
      </c>
      <c r="GN484" s="2" t="s">
        <v>2319</v>
      </c>
      <c r="GO484" s="92" t="s">
        <v>1602</v>
      </c>
      <c r="GP484" s="2" t="s">
        <v>1933</v>
      </c>
      <c r="GQ484" s="2" t="s">
        <v>1630</v>
      </c>
      <c r="GR484" s="115">
        <v>10569</v>
      </c>
      <c r="GS484" s="31">
        <f t="shared" si="599"/>
        <v>38</v>
      </c>
      <c r="GT484" s="31">
        <f t="shared" si="600"/>
        <v>113</v>
      </c>
      <c r="GU484" s="31">
        <f t="shared" si="601"/>
        <v>196</v>
      </c>
      <c r="GV484" s="31">
        <f t="shared" si="602"/>
        <v>3973</v>
      </c>
      <c r="GW484" s="31">
        <f t="shared" si="603"/>
        <v>2818</v>
      </c>
      <c r="GX484" s="31">
        <f t="shared" si="604"/>
        <v>3887</v>
      </c>
    </row>
    <row r="485" spans="1:206" ht="15.75" hidden="1" customHeight="1" x14ac:dyDescent="0.25">
      <c r="A485" s="22" t="s">
        <v>1114</v>
      </c>
      <c r="B485" s="2" t="s">
        <v>435</v>
      </c>
      <c r="C485" s="116" t="s">
        <v>468</v>
      </c>
      <c r="D485" s="35" t="s">
        <v>435</v>
      </c>
      <c r="E485" s="117">
        <v>42</v>
      </c>
      <c r="F485" s="117">
        <v>120</v>
      </c>
      <c r="G485" s="117">
        <v>134</v>
      </c>
      <c r="H485" s="117">
        <v>296</v>
      </c>
      <c r="I485" s="95">
        <v>22</v>
      </c>
      <c r="J485" s="118">
        <v>33</v>
      </c>
      <c r="K485" s="118">
        <v>121</v>
      </c>
      <c r="L485" s="118">
        <v>164</v>
      </c>
      <c r="M485" s="118">
        <v>318</v>
      </c>
      <c r="N485" s="119">
        <v>32</v>
      </c>
      <c r="O485" s="119">
        <v>15</v>
      </c>
      <c r="P485" s="120">
        <v>274</v>
      </c>
      <c r="Q485" s="120">
        <v>322</v>
      </c>
      <c r="R485" s="120">
        <v>234</v>
      </c>
      <c r="S485" s="70">
        <f t="shared" si="545"/>
        <v>0.12043795620437957</v>
      </c>
      <c r="T485" s="70">
        <f t="shared" si="546"/>
        <v>0.37577639751552794</v>
      </c>
      <c r="U485" s="70">
        <f t="shared" si="547"/>
        <v>0.34457831325301203</v>
      </c>
      <c r="V485" s="70">
        <f t="shared" si="548"/>
        <v>0.45503597122302158</v>
      </c>
      <c r="W485" s="70">
        <f t="shared" si="549"/>
        <v>0.5641025641025641</v>
      </c>
      <c r="X485" s="121">
        <v>324</v>
      </c>
      <c r="Y485" s="121">
        <v>274</v>
      </c>
      <c r="Z485" s="121">
        <v>322</v>
      </c>
      <c r="AA485" s="121">
        <v>234</v>
      </c>
      <c r="AB485" s="121">
        <v>80</v>
      </c>
      <c r="AC485" s="121">
        <v>83</v>
      </c>
      <c r="AD485" s="17">
        <v>11</v>
      </c>
      <c r="AE485" s="17">
        <v>22</v>
      </c>
      <c r="AF485" s="100">
        <v>21</v>
      </c>
      <c r="AG485" s="101">
        <v>55</v>
      </c>
      <c r="AH485" s="101">
        <v>134</v>
      </c>
      <c r="AI485" s="101">
        <v>211</v>
      </c>
      <c r="AJ485" s="101">
        <v>6</v>
      </c>
      <c r="AK485" s="101">
        <f t="shared" si="550"/>
        <v>406</v>
      </c>
      <c r="AL485" s="101">
        <f t="shared" si="551"/>
        <v>31</v>
      </c>
      <c r="AM485" s="101">
        <v>37</v>
      </c>
      <c r="AN485" s="102">
        <v>10</v>
      </c>
      <c r="AO485" s="103">
        <v>30</v>
      </c>
      <c r="AP485" s="74">
        <f t="shared" si="552"/>
        <v>0.20072992700729927</v>
      </c>
      <c r="AQ485" s="74">
        <f t="shared" si="553"/>
        <v>0.41614906832298137</v>
      </c>
      <c r="AR485" s="104">
        <f t="shared" si="554"/>
        <v>0.44457831325301206</v>
      </c>
      <c r="AS485" s="104">
        <f t="shared" si="555"/>
        <v>0.56474820143884896</v>
      </c>
      <c r="AT485" s="104">
        <f t="shared" si="556"/>
        <v>0.76923076923076927</v>
      </c>
      <c r="AU485" s="105">
        <v>273</v>
      </c>
      <c r="AV485" s="105">
        <v>356</v>
      </c>
      <c r="AW485" s="105">
        <v>257</v>
      </c>
      <c r="AX485" s="100">
        <v>20</v>
      </c>
      <c r="AY485" s="106">
        <v>318</v>
      </c>
      <c r="AZ485" s="106">
        <v>36</v>
      </c>
      <c r="BA485" s="106">
        <v>104</v>
      </c>
      <c r="BB485" s="106">
        <v>169</v>
      </c>
      <c r="BC485" s="106">
        <v>9</v>
      </c>
      <c r="BD485" s="107">
        <v>38</v>
      </c>
      <c r="BE485" s="108">
        <v>14</v>
      </c>
      <c r="BF485" s="82">
        <f t="shared" si="557"/>
        <v>0.14007782101167315</v>
      </c>
      <c r="BG485" s="82">
        <f t="shared" si="558"/>
        <v>0.29213483146067415</v>
      </c>
      <c r="BH485" s="83">
        <f t="shared" si="559"/>
        <v>0.30586907449209932</v>
      </c>
      <c r="BI485" s="83">
        <f t="shared" si="560"/>
        <v>0.37360890302066774</v>
      </c>
      <c r="BJ485" s="83">
        <f t="shared" si="561"/>
        <v>0.47985347985347987</v>
      </c>
      <c r="BK485" s="2">
        <v>280</v>
      </c>
      <c r="BL485" s="2">
        <v>311</v>
      </c>
      <c r="BM485" s="2">
        <v>271</v>
      </c>
      <c r="BN485" s="2">
        <v>179</v>
      </c>
      <c r="BO485" s="2">
        <v>74</v>
      </c>
      <c r="BP485" s="2">
        <v>82</v>
      </c>
      <c r="BQ485" s="109">
        <v>15</v>
      </c>
      <c r="BR485" s="109">
        <v>26</v>
      </c>
      <c r="BS485" s="110">
        <v>35</v>
      </c>
      <c r="BT485" s="109">
        <v>49</v>
      </c>
      <c r="BU485" s="109">
        <v>142</v>
      </c>
      <c r="BV485" s="109">
        <v>211</v>
      </c>
      <c r="BW485" s="109">
        <v>5</v>
      </c>
      <c r="BX485" s="84">
        <f t="shared" si="565"/>
        <v>407</v>
      </c>
      <c r="BY485" s="111">
        <v>6</v>
      </c>
      <c r="BZ485" s="109">
        <v>40</v>
      </c>
      <c r="CA485" s="109">
        <v>5</v>
      </c>
      <c r="CB485" s="2">
        <v>24</v>
      </c>
      <c r="CC485" s="112">
        <f t="shared" si="566"/>
        <v>0.17499999999999999</v>
      </c>
      <c r="CD485" s="112">
        <f t="shared" si="567"/>
        <v>0.45659163987138263</v>
      </c>
      <c r="CE485" s="112">
        <f t="shared" si="568"/>
        <v>0.41995359628770301</v>
      </c>
      <c r="CF485" s="112">
        <f t="shared" si="569"/>
        <v>0.53780068728522334</v>
      </c>
      <c r="CG485" s="112">
        <f t="shared" si="570"/>
        <v>0.63099630996309963</v>
      </c>
      <c r="CH485" s="87">
        <f t="shared" si="571"/>
        <v>100</v>
      </c>
      <c r="CI485" s="31">
        <f t="shared" si="572"/>
        <v>110</v>
      </c>
      <c r="CJ485" s="31">
        <f t="shared" si="573"/>
        <v>2</v>
      </c>
      <c r="CK485" s="31">
        <f t="shared" si="574"/>
        <v>6</v>
      </c>
      <c r="CL485" s="31">
        <f t="shared" si="575"/>
        <v>9</v>
      </c>
      <c r="CM485" s="113">
        <f t="shared" si="576"/>
        <v>81</v>
      </c>
      <c r="CN485" s="31">
        <f t="shared" si="577"/>
        <v>23</v>
      </c>
      <c r="CO485" s="31">
        <f t="shared" si="578"/>
        <v>18</v>
      </c>
      <c r="CP485" s="31">
        <f t="shared" si="579"/>
        <v>16</v>
      </c>
      <c r="CQ485" s="31">
        <f t="shared" si="580"/>
        <v>24</v>
      </c>
      <c r="CR485" s="32">
        <v>2</v>
      </c>
      <c r="CS485" s="32">
        <v>6</v>
      </c>
      <c r="CT485" s="32">
        <v>9</v>
      </c>
      <c r="CU485" s="88">
        <f t="shared" si="564"/>
        <v>81</v>
      </c>
      <c r="CV485" s="32">
        <v>23</v>
      </c>
      <c r="CW485" s="32">
        <v>18</v>
      </c>
      <c r="CX485" s="32">
        <v>16</v>
      </c>
      <c r="CY485" s="32">
        <v>24</v>
      </c>
      <c r="DC485" s="88">
        <f t="shared" si="581"/>
        <v>0</v>
      </c>
      <c r="DH485" s="32">
        <v>2</v>
      </c>
      <c r="DI485" s="32">
        <v>5</v>
      </c>
      <c r="DJ485" s="32">
        <v>8</v>
      </c>
      <c r="DK485" s="88">
        <f t="shared" si="582"/>
        <v>85</v>
      </c>
      <c r="DL485" s="32">
        <v>13</v>
      </c>
      <c r="DM485" s="32">
        <v>32</v>
      </c>
      <c r="DN485" s="32">
        <v>37</v>
      </c>
      <c r="DO485" s="32">
        <v>3</v>
      </c>
      <c r="DP485" s="32">
        <v>6</v>
      </c>
      <c r="DQ485" s="32">
        <v>9</v>
      </c>
      <c r="DR485" s="32">
        <v>8</v>
      </c>
      <c r="DS485" s="88">
        <f t="shared" si="583"/>
        <v>164</v>
      </c>
      <c r="DT485" s="32">
        <v>2</v>
      </c>
      <c r="DU485" s="32">
        <v>43</v>
      </c>
      <c r="DV485" s="32">
        <v>118</v>
      </c>
      <c r="DW485" s="32">
        <v>1</v>
      </c>
      <c r="DX485" s="32">
        <v>1</v>
      </c>
      <c r="DY485" s="32">
        <v>2</v>
      </c>
      <c r="DZ485" s="32">
        <v>2</v>
      </c>
      <c r="EA485" s="88">
        <f t="shared" si="584"/>
        <v>44</v>
      </c>
      <c r="EB485" s="32">
        <v>11</v>
      </c>
      <c r="EC485" s="32">
        <v>17</v>
      </c>
      <c r="ED485" s="32">
        <v>16</v>
      </c>
      <c r="EI485" s="88">
        <f t="shared" si="585"/>
        <v>0</v>
      </c>
      <c r="EQ485" s="88">
        <f t="shared" si="586"/>
        <v>0</v>
      </c>
      <c r="EV485" s="32">
        <v>4</v>
      </c>
      <c r="EW485" s="32">
        <v>4</v>
      </c>
      <c r="EX485" s="32">
        <v>6</v>
      </c>
      <c r="EY485" s="88">
        <f t="shared" si="587"/>
        <v>57</v>
      </c>
      <c r="EZ485" s="32">
        <v>0</v>
      </c>
      <c r="FA485" s="32">
        <v>32</v>
      </c>
      <c r="FB485" s="32">
        <v>24</v>
      </c>
      <c r="FC485" s="32">
        <v>1</v>
      </c>
      <c r="FD485" s="32">
        <v>1</v>
      </c>
      <c r="FE485" s="32">
        <v>2</v>
      </c>
      <c r="FF485" s="32">
        <v>2</v>
      </c>
      <c r="FG485" s="88">
        <f t="shared" si="588"/>
        <v>39</v>
      </c>
      <c r="FH485" s="32">
        <v>13</v>
      </c>
      <c r="FI485" s="32">
        <v>12</v>
      </c>
      <c r="FJ485" s="32">
        <v>14</v>
      </c>
      <c r="FK485" s="32">
        <v>0</v>
      </c>
      <c r="FO485" s="88">
        <f t="shared" si="589"/>
        <v>0</v>
      </c>
      <c r="FW485" s="110">
        <f t="shared" si="590"/>
        <v>0</v>
      </c>
      <c r="GB485" s="110">
        <f t="shared" si="591"/>
        <v>5</v>
      </c>
      <c r="GC485" s="110">
        <f t="shared" si="592"/>
        <v>6</v>
      </c>
      <c r="GD485" s="110">
        <f t="shared" si="593"/>
        <v>8</v>
      </c>
      <c r="GE485" s="110">
        <f t="shared" si="594"/>
        <v>96</v>
      </c>
      <c r="GF485" s="110">
        <f t="shared" si="595"/>
        <v>13</v>
      </c>
      <c r="GG485" s="110">
        <f t="shared" si="596"/>
        <v>44</v>
      </c>
      <c r="GH485" s="110">
        <f t="shared" si="597"/>
        <v>38</v>
      </c>
      <c r="GI485" s="110">
        <f t="shared" si="598"/>
        <v>1</v>
      </c>
      <c r="GJ485" s="114">
        <f t="shared" si="562"/>
        <v>0.11858436766185845</v>
      </c>
      <c r="GK485" s="90">
        <f t="shared" si="563"/>
        <v>0.27987421383647798</v>
      </c>
      <c r="GL485" s="92" t="s">
        <v>1708</v>
      </c>
      <c r="GM485" s="2" t="s">
        <v>1699</v>
      </c>
      <c r="GN485" s="2" t="s">
        <v>1564</v>
      </c>
      <c r="GO485" s="2" t="s">
        <v>1797</v>
      </c>
      <c r="GP485" s="92" t="s">
        <v>1798</v>
      </c>
      <c r="GQ485" s="2" t="s">
        <v>1589</v>
      </c>
      <c r="GR485" s="115">
        <v>336</v>
      </c>
      <c r="GS485" s="31">
        <f t="shared" si="599"/>
        <v>9</v>
      </c>
      <c r="GT485" s="31">
        <f t="shared" si="600"/>
        <v>18</v>
      </c>
      <c r="GU485" s="31">
        <f t="shared" si="601"/>
        <v>16</v>
      </c>
      <c r="GV485" s="31">
        <f t="shared" si="602"/>
        <v>293</v>
      </c>
      <c r="GW485" s="31">
        <f t="shared" si="603"/>
        <v>175</v>
      </c>
      <c r="GX485" s="31">
        <f t="shared" si="604"/>
        <v>267</v>
      </c>
    </row>
    <row r="486" spans="1:206" ht="15.75" hidden="1" customHeight="1" x14ac:dyDescent="0.25">
      <c r="A486" s="22" t="s">
        <v>1114</v>
      </c>
      <c r="B486" s="2" t="s">
        <v>435</v>
      </c>
      <c r="C486" s="116" t="s">
        <v>469</v>
      </c>
      <c r="D486" s="35" t="s">
        <v>435</v>
      </c>
      <c r="E486" s="117">
        <v>366</v>
      </c>
      <c r="F486" s="117">
        <v>1189</v>
      </c>
      <c r="G486" s="117">
        <v>1629</v>
      </c>
      <c r="H486" s="117">
        <v>3184</v>
      </c>
      <c r="I486" s="95">
        <v>200</v>
      </c>
      <c r="J486" s="118">
        <v>484</v>
      </c>
      <c r="K486" s="118">
        <v>1076</v>
      </c>
      <c r="L486" s="118">
        <v>1587</v>
      </c>
      <c r="M486" s="118">
        <v>3147</v>
      </c>
      <c r="N486" s="119">
        <v>285</v>
      </c>
      <c r="O486" s="119">
        <v>144</v>
      </c>
      <c r="P486" s="120">
        <v>1961</v>
      </c>
      <c r="Q486" s="120">
        <v>2415</v>
      </c>
      <c r="R486" s="120">
        <v>1912</v>
      </c>
      <c r="S486" s="70">
        <f t="shared" si="545"/>
        <v>0.24681285058643548</v>
      </c>
      <c r="T486" s="70">
        <f t="shared" si="546"/>
        <v>0.4455486542443064</v>
      </c>
      <c r="U486" s="70">
        <f t="shared" si="547"/>
        <v>0.45515267175572521</v>
      </c>
      <c r="V486" s="70">
        <f t="shared" si="548"/>
        <v>0.54957245204529692</v>
      </c>
      <c r="W486" s="70">
        <f t="shared" si="549"/>
        <v>0.68096234309623427</v>
      </c>
      <c r="X486" s="121">
        <v>2419</v>
      </c>
      <c r="Y486" s="121">
        <v>1961</v>
      </c>
      <c r="Z486" s="121">
        <v>2415</v>
      </c>
      <c r="AA486" s="121">
        <v>1912</v>
      </c>
      <c r="AB486" s="121">
        <v>611</v>
      </c>
      <c r="AC486" s="121">
        <v>608</v>
      </c>
      <c r="AD486" s="17">
        <v>65</v>
      </c>
      <c r="AE486" s="17">
        <v>148</v>
      </c>
      <c r="AF486" s="100">
        <v>188</v>
      </c>
      <c r="AG486" s="101">
        <v>351</v>
      </c>
      <c r="AH486" s="101">
        <v>949</v>
      </c>
      <c r="AI486" s="101">
        <v>1264</v>
      </c>
      <c r="AJ486" s="101">
        <v>32</v>
      </c>
      <c r="AK486" s="101">
        <f t="shared" si="550"/>
        <v>2596</v>
      </c>
      <c r="AL486" s="101">
        <f t="shared" si="551"/>
        <v>251</v>
      </c>
      <c r="AM486" s="101">
        <v>283</v>
      </c>
      <c r="AN486" s="102">
        <v>63</v>
      </c>
      <c r="AO486" s="103">
        <v>281</v>
      </c>
      <c r="AP486" s="74">
        <f t="shared" si="552"/>
        <v>0.17899031106578275</v>
      </c>
      <c r="AQ486" s="74">
        <f t="shared" si="553"/>
        <v>0.39296066252587991</v>
      </c>
      <c r="AR486" s="104">
        <f t="shared" si="554"/>
        <v>0.36784351145038169</v>
      </c>
      <c r="AS486" s="104">
        <f t="shared" si="555"/>
        <v>0.4534319389877513</v>
      </c>
      <c r="AT486" s="104">
        <f t="shared" si="556"/>
        <v>0.52981171548117156</v>
      </c>
      <c r="AU486" s="105">
        <v>1917</v>
      </c>
      <c r="AV486" s="105">
        <v>2546</v>
      </c>
      <c r="AW486" s="105">
        <v>2006</v>
      </c>
      <c r="AX486" s="100">
        <v>232</v>
      </c>
      <c r="AY486" s="106">
        <v>2968</v>
      </c>
      <c r="AZ486" s="106">
        <v>448</v>
      </c>
      <c r="BA486" s="106">
        <v>1127</v>
      </c>
      <c r="BB486" s="106">
        <v>1356</v>
      </c>
      <c r="BC486" s="106">
        <v>37</v>
      </c>
      <c r="BD486" s="107">
        <v>274</v>
      </c>
      <c r="BE486" s="108">
        <v>139</v>
      </c>
      <c r="BF486" s="82">
        <f t="shared" si="557"/>
        <v>0.22333000997008973</v>
      </c>
      <c r="BG486" s="82">
        <f t="shared" si="558"/>
        <v>0.44265514532600159</v>
      </c>
      <c r="BH486" s="83">
        <f t="shared" si="559"/>
        <v>0.41072808780336995</v>
      </c>
      <c r="BI486" s="83">
        <f t="shared" si="560"/>
        <v>0.49495854806184181</v>
      </c>
      <c r="BJ486" s="83">
        <f t="shared" si="561"/>
        <v>0.56442357850808555</v>
      </c>
      <c r="BK486" s="2">
        <v>2132</v>
      </c>
      <c r="BL486" s="2">
        <v>2805</v>
      </c>
      <c r="BM486" s="2">
        <v>1974</v>
      </c>
      <c r="BN486" s="2">
        <v>1362</v>
      </c>
      <c r="BO486" s="2">
        <v>632</v>
      </c>
      <c r="BP486" s="2">
        <v>573</v>
      </c>
      <c r="BQ486" s="109">
        <v>77</v>
      </c>
      <c r="BR486" s="109">
        <v>241</v>
      </c>
      <c r="BS486" s="110">
        <v>219</v>
      </c>
      <c r="BT486" s="109">
        <v>610</v>
      </c>
      <c r="BU486" s="109">
        <v>1227</v>
      </c>
      <c r="BV486" s="109">
        <v>1573</v>
      </c>
      <c r="BW486" s="109">
        <v>59</v>
      </c>
      <c r="BX486" s="84">
        <f t="shared" si="565"/>
        <v>3469</v>
      </c>
      <c r="BY486" s="111">
        <v>59</v>
      </c>
      <c r="BZ486" s="109">
        <v>306</v>
      </c>
      <c r="CA486" s="109">
        <v>59</v>
      </c>
      <c r="CB486" s="2">
        <v>189</v>
      </c>
      <c r="CC486" s="112">
        <f t="shared" si="566"/>
        <v>0.28611632270168857</v>
      </c>
      <c r="CD486" s="112">
        <f t="shared" si="567"/>
        <v>0.43743315508021391</v>
      </c>
      <c r="CE486" s="112">
        <f t="shared" si="568"/>
        <v>0.44913905368253509</v>
      </c>
      <c r="CF486" s="112">
        <f t="shared" si="569"/>
        <v>0.52186649926762918</v>
      </c>
      <c r="CG486" s="112">
        <f t="shared" si="570"/>
        <v>0.64184397163120566</v>
      </c>
      <c r="CH486" s="87">
        <f t="shared" si="571"/>
        <v>707</v>
      </c>
      <c r="CI486" s="31">
        <f t="shared" si="572"/>
        <v>844</v>
      </c>
      <c r="CJ486" s="31">
        <f t="shared" si="573"/>
        <v>35</v>
      </c>
      <c r="CK486" s="31">
        <f t="shared" si="574"/>
        <v>100</v>
      </c>
      <c r="CL486" s="31">
        <f t="shared" si="575"/>
        <v>122</v>
      </c>
      <c r="CM486" s="113">
        <f t="shared" si="576"/>
        <v>1224</v>
      </c>
      <c r="CN486" s="31">
        <f t="shared" si="577"/>
        <v>330</v>
      </c>
      <c r="CO486" s="31">
        <f t="shared" si="578"/>
        <v>412</v>
      </c>
      <c r="CP486" s="31">
        <f t="shared" si="579"/>
        <v>429</v>
      </c>
      <c r="CQ486" s="31">
        <f t="shared" si="580"/>
        <v>53</v>
      </c>
      <c r="CR486" s="32">
        <v>27</v>
      </c>
      <c r="CS486" s="32">
        <v>83</v>
      </c>
      <c r="CT486" s="32">
        <v>101</v>
      </c>
      <c r="CU486" s="88">
        <f t="shared" si="564"/>
        <v>1001</v>
      </c>
      <c r="CV486" s="32">
        <v>317</v>
      </c>
      <c r="CW486" s="32">
        <v>349</v>
      </c>
      <c r="CX486" s="32">
        <v>285</v>
      </c>
      <c r="CY486" s="32">
        <v>50</v>
      </c>
      <c r="CZ486" s="32">
        <v>8</v>
      </c>
      <c r="DA486" s="32">
        <v>17</v>
      </c>
      <c r="DB486" s="32">
        <v>21</v>
      </c>
      <c r="DC486" s="88">
        <f t="shared" si="581"/>
        <v>223</v>
      </c>
      <c r="DD486" s="32">
        <v>13</v>
      </c>
      <c r="DE486" s="32">
        <v>63</v>
      </c>
      <c r="DF486" s="32">
        <v>144</v>
      </c>
      <c r="DG486" s="32">
        <v>3</v>
      </c>
      <c r="DH486" s="32">
        <v>1</v>
      </c>
      <c r="DI486" s="32">
        <v>5</v>
      </c>
      <c r="DJ486" s="32">
        <v>5</v>
      </c>
      <c r="DK486" s="88">
        <f t="shared" si="582"/>
        <v>105</v>
      </c>
      <c r="DL486" s="32">
        <v>27</v>
      </c>
      <c r="DM486" s="32">
        <v>39</v>
      </c>
      <c r="DN486" s="32">
        <v>37</v>
      </c>
      <c r="DO486" s="32">
        <v>2</v>
      </c>
      <c r="DP486" s="32">
        <v>24</v>
      </c>
      <c r="DQ486" s="32">
        <v>78</v>
      </c>
      <c r="DR486" s="32">
        <v>57</v>
      </c>
      <c r="DS486" s="88">
        <f t="shared" si="583"/>
        <v>1449</v>
      </c>
      <c r="DT486" s="32">
        <v>25</v>
      </c>
      <c r="DU486" s="32">
        <v>476</v>
      </c>
      <c r="DV486" s="32">
        <v>904</v>
      </c>
      <c r="DW486" s="32">
        <v>44</v>
      </c>
      <c r="DX486" s="32">
        <v>1</v>
      </c>
      <c r="DY486" s="32">
        <v>2</v>
      </c>
      <c r="DZ486" s="32">
        <v>2</v>
      </c>
      <c r="EA486" s="88">
        <f t="shared" si="584"/>
        <v>22</v>
      </c>
      <c r="EB486" s="32">
        <v>14</v>
      </c>
      <c r="EC486" s="32">
        <v>8</v>
      </c>
      <c r="EF486" s="32">
        <v>8</v>
      </c>
      <c r="EG486" s="32">
        <v>21</v>
      </c>
      <c r="EH486" s="32">
        <v>26</v>
      </c>
      <c r="EI486" s="88">
        <f t="shared" si="585"/>
        <v>205</v>
      </c>
      <c r="EJ486" s="32">
        <v>80</v>
      </c>
      <c r="EK486" s="32">
        <v>82</v>
      </c>
      <c r="EL486" s="32">
        <v>41</v>
      </c>
      <c r="EM486" s="32">
        <v>2</v>
      </c>
      <c r="EQ486" s="88">
        <f t="shared" si="586"/>
        <v>0</v>
      </c>
      <c r="EV486" s="32">
        <v>1</v>
      </c>
      <c r="EW486" s="32">
        <v>8</v>
      </c>
      <c r="EX486" s="32">
        <v>7</v>
      </c>
      <c r="EY486" s="88">
        <f t="shared" si="587"/>
        <v>101</v>
      </c>
      <c r="EZ486" s="32">
        <v>0</v>
      </c>
      <c r="FA486" s="32">
        <v>54</v>
      </c>
      <c r="FB486" s="32">
        <v>47</v>
      </c>
      <c r="FC486" s="32">
        <v>0</v>
      </c>
      <c r="FG486" s="88">
        <f t="shared" si="588"/>
        <v>0</v>
      </c>
      <c r="FO486" s="88">
        <f t="shared" si="589"/>
        <v>0</v>
      </c>
      <c r="FW486" s="110">
        <f t="shared" si="590"/>
        <v>0</v>
      </c>
      <c r="GB486" s="110">
        <f t="shared" si="591"/>
        <v>1</v>
      </c>
      <c r="GC486" s="110">
        <f t="shared" si="592"/>
        <v>8</v>
      </c>
      <c r="GD486" s="110">
        <f t="shared" si="593"/>
        <v>7</v>
      </c>
      <c r="GE486" s="110">
        <f t="shared" si="594"/>
        <v>101</v>
      </c>
      <c r="GF486" s="110">
        <f t="shared" si="595"/>
        <v>0</v>
      </c>
      <c r="GG486" s="110">
        <f t="shared" si="596"/>
        <v>54</v>
      </c>
      <c r="GH486" s="110">
        <f t="shared" si="597"/>
        <v>47</v>
      </c>
      <c r="GI486" s="110">
        <f t="shared" si="598"/>
        <v>0</v>
      </c>
      <c r="GJ486" s="114">
        <f t="shared" si="562"/>
        <v>-5.7445719079212525E-2</v>
      </c>
      <c r="GK486" s="90">
        <f t="shared" si="563"/>
        <v>0.16880053908355794</v>
      </c>
      <c r="GL486" s="2" t="s">
        <v>1471</v>
      </c>
      <c r="GM486" s="92" t="s">
        <v>1611</v>
      </c>
      <c r="GN486" s="92" t="s">
        <v>2152</v>
      </c>
      <c r="GO486" s="2" t="s">
        <v>1827</v>
      </c>
      <c r="GP486" s="92" t="s">
        <v>2153</v>
      </c>
      <c r="GQ486" s="2" t="s">
        <v>2114</v>
      </c>
      <c r="GR486" s="115">
        <v>2828</v>
      </c>
      <c r="GS486" s="31">
        <f t="shared" si="599"/>
        <v>26</v>
      </c>
      <c r="GT486" s="31">
        <f t="shared" si="600"/>
        <v>64</v>
      </c>
      <c r="GU486" s="31">
        <f t="shared" si="601"/>
        <v>85</v>
      </c>
      <c r="GV486" s="31">
        <f t="shared" si="602"/>
        <v>1576</v>
      </c>
      <c r="GW486" s="31">
        <f t="shared" si="603"/>
        <v>987</v>
      </c>
      <c r="GX486" s="31">
        <f t="shared" si="604"/>
        <v>1510</v>
      </c>
    </row>
    <row r="487" spans="1:206" ht="15.75" hidden="1" customHeight="1" x14ac:dyDescent="0.25">
      <c r="A487" s="22" t="s">
        <v>1114</v>
      </c>
      <c r="B487" s="2" t="s">
        <v>435</v>
      </c>
      <c r="C487" s="116" t="s">
        <v>470</v>
      </c>
      <c r="D487" s="35" t="s">
        <v>435</v>
      </c>
      <c r="E487" s="117">
        <v>338</v>
      </c>
      <c r="F487" s="117">
        <v>1195</v>
      </c>
      <c r="G487" s="117">
        <v>1421</v>
      </c>
      <c r="H487" s="117">
        <v>2954</v>
      </c>
      <c r="I487" s="95">
        <v>236</v>
      </c>
      <c r="J487" s="118">
        <v>602</v>
      </c>
      <c r="K487" s="118">
        <v>1509</v>
      </c>
      <c r="L487" s="118">
        <v>2107</v>
      </c>
      <c r="M487" s="118">
        <v>4218</v>
      </c>
      <c r="N487" s="119">
        <v>395</v>
      </c>
      <c r="O487" s="119">
        <v>235</v>
      </c>
      <c r="P487" s="120">
        <v>2951</v>
      </c>
      <c r="Q487" s="120">
        <v>3760</v>
      </c>
      <c r="R487" s="120">
        <v>2793</v>
      </c>
      <c r="S487" s="70">
        <f t="shared" si="545"/>
        <v>0.20399864452727889</v>
      </c>
      <c r="T487" s="70">
        <f t="shared" si="546"/>
        <v>0.40132978723404256</v>
      </c>
      <c r="U487" s="70">
        <f t="shared" si="547"/>
        <v>0.4022516835016835</v>
      </c>
      <c r="V487" s="70">
        <f t="shared" si="548"/>
        <v>0.49153059667327942</v>
      </c>
      <c r="W487" s="70">
        <f t="shared" si="549"/>
        <v>0.61296097386322945</v>
      </c>
      <c r="X487" s="121">
        <v>3795</v>
      </c>
      <c r="Y487" s="121">
        <v>2951</v>
      </c>
      <c r="Z487" s="121">
        <v>3760</v>
      </c>
      <c r="AA487" s="121">
        <v>2793</v>
      </c>
      <c r="AB487" s="121">
        <v>942</v>
      </c>
      <c r="AC487" s="121">
        <v>867</v>
      </c>
      <c r="AD487" s="17">
        <v>71</v>
      </c>
      <c r="AE487" s="17">
        <v>222</v>
      </c>
      <c r="AF487" s="100">
        <v>274</v>
      </c>
      <c r="AG487" s="101">
        <v>689</v>
      </c>
      <c r="AH487" s="101">
        <v>1620</v>
      </c>
      <c r="AI487" s="101">
        <v>2230</v>
      </c>
      <c r="AJ487" s="101">
        <v>66</v>
      </c>
      <c r="AK487" s="101">
        <f t="shared" si="550"/>
        <v>4605</v>
      </c>
      <c r="AL487" s="101">
        <f t="shared" si="551"/>
        <v>481</v>
      </c>
      <c r="AM487" s="101">
        <v>547</v>
      </c>
      <c r="AN487" s="102">
        <v>143</v>
      </c>
      <c r="AO487" s="103">
        <v>338</v>
      </c>
      <c r="AP487" s="74">
        <f t="shared" si="552"/>
        <v>0.23348017621145375</v>
      </c>
      <c r="AQ487" s="74">
        <f t="shared" si="553"/>
        <v>0.43085106382978722</v>
      </c>
      <c r="AR487" s="104">
        <f t="shared" si="554"/>
        <v>0.42697811447811446</v>
      </c>
      <c r="AS487" s="104">
        <f t="shared" si="555"/>
        <v>0.51411567221120102</v>
      </c>
      <c r="AT487" s="104">
        <f t="shared" si="556"/>
        <v>0.62620837808807739</v>
      </c>
      <c r="AU487" s="105">
        <v>3058</v>
      </c>
      <c r="AV487" s="105">
        <v>3986</v>
      </c>
      <c r="AW487" s="105">
        <v>3037</v>
      </c>
      <c r="AX487" s="100">
        <v>293</v>
      </c>
      <c r="AY487" s="106">
        <v>4996</v>
      </c>
      <c r="AZ487" s="106">
        <v>742</v>
      </c>
      <c r="BA487" s="106">
        <v>1819</v>
      </c>
      <c r="BB487" s="106">
        <v>2354</v>
      </c>
      <c r="BC487" s="106">
        <v>81</v>
      </c>
      <c r="BD487" s="107">
        <v>486</v>
      </c>
      <c r="BE487" s="108">
        <v>169</v>
      </c>
      <c r="BF487" s="82">
        <f t="shared" si="557"/>
        <v>0.24432005268356932</v>
      </c>
      <c r="BG487" s="82">
        <f t="shared" si="558"/>
        <v>0.45634721525338684</v>
      </c>
      <c r="BH487" s="83">
        <f t="shared" si="559"/>
        <v>0.43934133518500151</v>
      </c>
      <c r="BI487" s="83">
        <f t="shared" si="560"/>
        <v>0.52342419080068148</v>
      </c>
      <c r="BJ487" s="83">
        <f t="shared" si="561"/>
        <v>0.61085676913015041</v>
      </c>
      <c r="BK487" s="2">
        <v>3260</v>
      </c>
      <c r="BL487" s="2">
        <v>4173</v>
      </c>
      <c r="BM487" s="2">
        <v>3121</v>
      </c>
      <c r="BN487" s="2">
        <v>2146</v>
      </c>
      <c r="BO487" s="2">
        <v>969</v>
      </c>
      <c r="BP487" s="2">
        <v>1039</v>
      </c>
      <c r="BQ487" s="109">
        <v>82</v>
      </c>
      <c r="BR487" s="109">
        <v>323</v>
      </c>
      <c r="BS487" s="110">
        <v>357</v>
      </c>
      <c r="BT487" s="109">
        <v>817</v>
      </c>
      <c r="BU487" s="109">
        <v>1878</v>
      </c>
      <c r="BV487" s="109">
        <v>2711</v>
      </c>
      <c r="BW487" s="109">
        <v>99</v>
      </c>
      <c r="BX487" s="84">
        <f t="shared" si="565"/>
        <v>5505</v>
      </c>
      <c r="BY487" s="111">
        <v>108</v>
      </c>
      <c r="BZ487" s="109">
        <v>542</v>
      </c>
      <c r="CA487" s="109">
        <v>98</v>
      </c>
      <c r="CB487" s="2">
        <v>280</v>
      </c>
      <c r="CC487" s="112">
        <f t="shared" si="566"/>
        <v>0.25061349693251533</v>
      </c>
      <c r="CD487" s="112">
        <f t="shared" si="567"/>
        <v>0.45003594536304814</v>
      </c>
      <c r="CE487" s="112">
        <f t="shared" si="568"/>
        <v>0.46086791737729771</v>
      </c>
      <c r="CF487" s="112">
        <f t="shared" si="569"/>
        <v>0.55483959418700302</v>
      </c>
      <c r="CG487" s="112">
        <f t="shared" si="570"/>
        <v>0.69496956103812879</v>
      </c>
      <c r="CH487" s="87">
        <f t="shared" si="571"/>
        <v>952</v>
      </c>
      <c r="CI487" s="31">
        <f t="shared" si="572"/>
        <v>1099</v>
      </c>
      <c r="CJ487" s="31">
        <f t="shared" si="573"/>
        <v>46</v>
      </c>
      <c r="CK487" s="31">
        <f t="shared" si="574"/>
        <v>149</v>
      </c>
      <c r="CL487" s="31">
        <f t="shared" si="575"/>
        <v>254</v>
      </c>
      <c r="CM487" s="113">
        <f t="shared" si="576"/>
        <v>1928</v>
      </c>
      <c r="CN487" s="31">
        <f t="shared" si="577"/>
        <v>475</v>
      </c>
      <c r="CO487" s="31">
        <f t="shared" si="578"/>
        <v>661</v>
      </c>
      <c r="CP487" s="31">
        <f t="shared" si="579"/>
        <v>756</v>
      </c>
      <c r="CQ487" s="31">
        <f t="shared" si="580"/>
        <v>36</v>
      </c>
      <c r="CR487" s="32">
        <v>40</v>
      </c>
      <c r="CS487" s="32">
        <v>132</v>
      </c>
      <c r="CT487" s="32">
        <v>204</v>
      </c>
      <c r="CU487" s="88">
        <f t="shared" si="564"/>
        <v>1658</v>
      </c>
      <c r="CV487" s="32">
        <v>472</v>
      </c>
      <c r="CW487" s="32">
        <v>610</v>
      </c>
      <c r="CX487" s="32">
        <v>549</v>
      </c>
      <c r="CY487" s="32">
        <v>27</v>
      </c>
      <c r="CZ487" s="32">
        <v>6</v>
      </c>
      <c r="DA487" s="32">
        <v>17</v>
      </c>
      <c r="DB487" s="32">
        <v>50</v>
      </c>
      <c r="DC487" s="88">
        <f t="shared" si="581"/>
        <v>270</v>
      </c>
      <c r="DD487" s="32">
        <v>3</v>
      </c>
      <c r="DE487" s="32">
        <v>51</v>
      </c>
      <c r="DF487" s="32">
        <v>207</v>
      </c>
      <c r="DG487" s="32">
        <v>9</v>
      </c>
      <c r="DH487" s="32">
        <v>3</v>
      </c>
      <c r="DI487" s="32">
        <v>43</v>
      </c>
      <c r="DJ487" s="32">
        <v>17</v>
      </c>
      <c r="DK487" s="88">
        <f t="shared" si="582"/>
        <v>1174</v>
      </c>
      <c r="DL487" s="32">
        <v>283</v>
      </c>
      <c r="DM487" s="32">
        <v>500</v>
      </c>
      <c r="DN487" s="32">
        <v>380</v>
      </c>
      <c r="DO487" s="32">
        <v>11</v>
      </c>
      <c r="DP487" s="32">
        <v>27</v>
      </c>
      <c r="DQ487" s="32">
        <v>117</v>
      </c>
      <c r="DR487" s="32">
        <v>70</v>
      </c>
      <c r="DS487" s="88">
        <f t="shared" si="583"/>
        <v>2263</v>
      </c>
      <c r="DT487" s="32">
        <v>23</v>
      </c>
      <c r="DU487" s="32">
        <v>665</v>
      </c>
      <c r="DV487" s="32">
        <v>1524</v>
      </c>
      <c r="DW487" s="32">
        <v>51</v>
      </c>
      <c r="DX487" s="32">
        <v>1</v>
      </c>
      <c r="DY487" s="32">
        <v>3</v>
      </c>
      <c r="DZ487" s="32">
        <v>3</v>
      </c>
      <c r="EA487" s="88">
        <f t="shared" si="584"/>
        <v>55</v>
      </c>
      <c r="EB487" s="32">
        <v>15</v>
      </c>
      <c r="EC487" s="32">
        <v>21</v>
      </c>
      <c r="ED487" s="32">
        <v>18</v>
      </c>
      <c r="EE487" s="32">
        <v>1</v>
      </c>
      <c r="EF487" s="32">
        <v>3</v>
      </c>
      <c r="EG487" s="32">
        <v>7</v>
      </c>
      <c r="EH487" s="32">
        <v>9</v>
      </c>
      <c r="EI487" s="88">
        <f t="shared" si="585"/>
        <v>32</v>
      </c>
      <c r="EJ487" s="32">
        <v>21</v>
      </c>
      <c r="EK487" s="32">
        <v>6</v>
      </c>
      <c r="EL487" s="32">
        <v>4</v>
      </c>
      <c r="EM487" s="32">
        <v>1</v>
      </c>
      <c r="EQ487" s="88">
        <f t="shared" si="586"/>
        <v>0</v>
      </c>
      <c r="EV487" s="32">
        <v>2</v>
      </c>
      <c r="EW487" s="32">
        <v>4</v>
      </c>
      <c r="EX487" s="32">
        <v>4</v>
      </c>
      <c r="EY487" s="88">
        <f t="shared" si="587"/>
        <v>56</v>
      </c>
      <c r="EZ487" s="32">
        <v>0</v>
      </c>
      <c r="FA487" s="32">
        <v>25</v>
      </c>
      <c r="FB487" s="32">
        <v>29</v>
      </c>
      <c r="FC487" s="32">
        <v>2</v>
      </c>
      <c r="FG487" s="88">
        <f t="shared" si="588"/>
        <v>0</v>
      </c>
      <c r="FO487" s="88">
        <f t="shared" si="589"/>
        <v>0</v>
      </c>
      <c r="FW487" s="110">
        <f t="shared" si="590"/>
        <v>0</v>
      </c>
      <c r="GB487" s="110">
        <f t="shared" si="591"/>
        <v>2</v>
      </c>
      <c r="GC487" s="110">
        <f t="shared" si="592"/>
        <v>4</v>
      </c>
      <c r="GD487" s="110">
        <f t="shared" si="593"/>
        <v>4</v>
      </c>
      <c r="GE487" s="110">
        <f t="shared" si="594"/>
        <v>56</v>
      </c>
      <c r="GF487" s="110">
        <f t="shared" si="595"/>
        <v>0</v>
      </c>
      <c r="GG487" s="110">
        <f t="shared" si="596"/>
        <v>25</v>
      </c>
      <c r="GH487" s="110">
        <f t="shared" si="597"/>
        <v>29</v>
      </c>
      <c r="GI487" s="110">
        <f t="shared" si="598"/>
        <v>2</v>
      </c>
      <c r="GJ487" s="114">
        <f t="shared" si="562"/>
        <v>0.13379087849269503</v>
      </c>
      <c r="GK487" s="90">
        <f t="shared" si="563"/>
        <v>0.10188150520416334</v>
      </c>
      <c r="GL487" s="2" t="s">
        <v>1831</v>
      </c>
      <c r="GM487" s="2" t="s">
        <v>1825</v>
      </c>
      <c r="GN487" s="2" t="s">
        <v>2211</v>
      </c>
      <c r="GO487" s="2" t="s">
        <v>1577</v>
      </c>
      <c r="GP487" s="92" t="s">
        <v>2289</v>
      </c>
      <c r="GQ487" s="2" t="s">
        <v>1501</v>
      </c>
      <c r="GR487" s="115">
        <v>4251</v>
      </c>
      <c r="GS487" s="31">
        <f t="shared" si="599"/>
        <v>31</v>
      </c>
      <c r="GT487" s="31">
        <f t="shared" si="600"/>
        <v>90</v>
      </c>
      <c r="GU487" s="31">
        <f t="shared" si="601"/>
        <v>163</v>
      </c>
      <c r="GV487" s="31">
        <f t="shared" si="602"/>
        <v>3492</v>
      </c>
      <c r="GW487" s="31">
        <f t="shared" si="603"/>
        <v>1985</v>
      </c>
      <c r="GX487" s="31">
        <f t="shared" si="604"/>
        <v>3171</v>
      </c>
    </row>
    <row r="488" spans="1:206" ht="15.75" hidden="1" customHeight="1" x14ac:dyDescent="0.25">
      <c r="A488" s="22" t="s">
        <v>1114</v>
      </c>
      <c r="B488" s="2" t="s">
        <v>435</v>
      </c>
      <c r="C488" s="116" t="s">
        <v>471</v>
      </c>
      <c r="D488" s="35" t="s">
        <v>435</v>
      </c>
      <c r="E488" s="117">
        <v>933</v>
      </c>
      <c r="F488" s="117">
        <v>2570</v>
      </c>
      <c r="G488" s="117">
        <v>3484</v>
      </c>
      <c r="H488" s="117">
        <v>6987</v>
      </c>
      <c r="I488" s="95">
        <v>523</v>
      </c>
      <c r="J488" s="118">
        <v>1017</v>
      </c>
      <c r="K488" s="118">
        <v>2736</v>
      </c>
      <c r="L488" s="118">
        <v>4469</v>
      </c>
      <c r="M488" s="118">
        <v>8222</v>
      </c>
      <c r="N488" s="119">
        <v>819</v>
      </c>
      <c r="O488" s="119">
        <v>381</v>
      </c>
      <c r="P488" s="120">
        <v>8677</v>
      </c>
      <c r="Q488" s="120">
        <v>10933</v>
      </c>
      <c r="R488" s="120">
        <v>8386</v>
      </c>
      <c r="S488" s="70">
        <f t="shared" si="545"/>
        <v>0.11720640774461219</v>
      </c>
      <c r="T488" s="70">
        <f t="shared" si="546"/>
        <v>0.25025153205890421</v>
      </c>
      <c r="U488" s="70">
        <f t="shared" si="547"/>
        <v>0.26443063294756392</v>
      </c>
      <c r="V488" s="70">
        <f t="shared" si="548"/>
        <v>0.33055541177079562</v>
      </c>
      <c r="W488" s="70">
        <f t="shared" si="549"/>
        <v>0.4352492248986406</v>
      </c>
      <c r="X488" s="121">
        <v>11052</v>
      </c>
      <c r="Y488" s="121">
        <v>8677</v>
      </c>
      <c r="Z488" s="121">
        <v>10933</v>
      </c>
      <c r="AA488" s="121">
        <v>8386</v>
      </c>
      <c r="AB488" s="121">
        <v>2611</v>
      </c>
      <c r="AC488" s="121">
        <v>2597</v>
      </c>
      <c r="AD488" s="17">
        <v>166</v>
      </c>
      <c r="AE488" s="17">
        <v>562</v>
      </c>
      <c r="AF488" s="100">
        <v>619</v>
      </c>
      <c r="AG488" s="101">
        <v>1020</v>
      </c>
      <c r="AH488" s="101">
        <v>3107</v>
      </c>
      <c r="AI488" s="101">
        <v>5142</v>
      </c>
      <c r="AJ488" s="101">
        <v>164</v>
      </c>
      <c r="AK488" s="101">
        <f t="shared" si="550"/>
        <v>9433</v>
      </c>
      <c r="AL488" s="101">
        <f t="shared" si="551"/>
        <v>977</v>
      </c>
      <c r="AM488" s="101">
        <v>1141</v>
      </c>
      <c r="AN488" s="102">
        <v>217</v>
      </c>
      <c r="AO488" s="103">
        <v>855</v>
      </c>
      <c r="AP488" s="74">
        <f t="shared" si="552"/>
        <v>0.11755214936037801</v>
      </c>
      <c r="AQ488" s="74">
        <f t="shared" si="553"/>
        <v>0.28418549346016647</v>
      </c>
      <c r="AR488" s="104">
        <f t="shared" si="554"/>
        <v>0.29618516930990141</v>
      </c>
      <c r="AS488" s="104">
        <f t="shared" si="555"/>
        <v>0.37641699880946217</v>
      </c>
      <c r="AT488" s="104">
        <f t="shared" si="556"/>
        <v>0.496661101836394</v>
      </c>
      <c r="AU488" s="105">
        <v>8478</v>
      </c>
      <c r="AV488" s="105">
        <v>11207</v>
      </c>
      <c r="AW488" s="105">
        <v>8522</v>
      </c>
      <c r="AX488" s="100">
        <v>664</v>
      </c>
      <c r="AY488" s="106">
        <v>9838</v>
      </c>
      <c r="AZ488" s="106">
        <v>1091</v>
      </c>
      <c r="BA488" s="106">
        <v>3395</v>
      </c>
      <c r="BB488" s="106">
        <v>5123</v>
      </c>
      <c r="BC488" s="106">
        <v>229</v>
      </c>
      <c r="BD488" s="107">
        <v>1098</v>
      </c>
      <c r="BE488" s="108">
        <v>457</v>
      </c>
      <c r="BF488" s="82">
        <f t="shared" si="557"/>
        <v>0.12802159117578032</v>
      </c>
      <c r="BG488" s="82">
        <f t="shared" si="558"/>
        <v>0.3029356652092442</v>
      </c>
      <c r="BH488" s="83">
        <f t="shared" si="559"/>
        <v>0.30173361222391604</v>
      </c>
      <c r="BI488" s="83">
        <f t="shared" si="560"/>
        <v>0.37693675387350772</v>
      </c>
      <c r="BJ488" s="83">
        <f t="shared" si="561"/>
        <v>0.47475819768813399</v>
      </c>
      <c r="BK488" s="2">
        <v>8800</v>
      </c>
      <c r="BL488" s="2">
        <v>11601</v>
      </c>
      <c r="BM488" s="2">
        <v>8561</v>
      </c>
      <c r="BN488" s="2">
        <v>5757</v>
      </c>
      <c r="BO488" s="2">
        <v>2663</v>
      </c>
      <c r="BP488" s="2">
        <v>2652</v>
      </c>
      <c r="BQ488" s="109">
        <v>187</v>
      </c>
      <c r="BR488" s="109">
        <v>709</v>
      </c>
      <c r="BS488" s="110">
        <v>801</v>
      </c>
      <c r="BT488" s="109">
        <v>1439</v>
      </c>
      <c r="BU488" s="109">
        <v>3518</v>
      </c>
      <c r="BV488" s="109">
        <v>5755</v>
      </c>
      <c r="BW488" s="109">
        <v>229</v>
      </c>
      <c r="BX488" s="84">
        <f t="shared" si="565"/>
        <v>10941</v>
      </c>
      <c r="BY488" s="111">
        <v>143</v>
      </c>
      <c r="BZ488" s="109">
        <v>1233</v>
      </c>
      <c r="CA488" s="109">
        <v>226</v>
      </c>
      <c r="CB488" s="2">
        <v>778</v>
      </c>
      <c r="CC488" s="112">
        <f t="shared" si="566"/>
        <v>0.16352272727272726</v>
      </c>
      <c r="CD488" s="112">
        <f t="shared" si="567"/>
        <v>0.30324971985173693</v>
      </c>
      <c r="CE488" s="112">
        <f t="shared" si="568"/>
        <v>0.32729093294661971</v>
      </c>
      <c r="CF488" s="112">
        <f t="shared" si="569"/>
        <v>0.39876996329729192</v>
      </c>
      <c r="CG488" s="112">
        <f t="shared" si="570"/>
        <v>0.52820932134096488</v>
      </c>
      <c r="CH488" s="87">
        <f t="shared" si="571"/>
        <v>4039</v>
      </c>
      <c r="CI488" s="31">
        <f t="shared" si="572"/>
        <v>4691</v>
      </c>
      <c r="CJ488" s="31">
        <f t="shared" si="573"/>
        <v>120</v>
      </c>
      <c r="CK488" s="31">
        <f t="shared" si="574"/>
        <v>413</v>
      </c>
      <c r="CL488" s="31">
        <f t="shared" si="575"/>
        <v>599</v>
      </c>
      <c r="CM488" s="113">
        <f t="shared" si="576"/>
        <v>4922</v>
      </c>
      <c r="CN488" s="31">
        <f t="shared" si="577"/>
        <v>1209</v>
      </c>
      <c r="CO488" s="31">
        <f t="shared" si="578"/>
        <v>1926</v>
      </c>
      <c r="CP488" s="31">
        <f t="shared" si="579"/>
        <v>1768</v>
      </c>
      <c r="CQ488" s="31">
        <f t="shared" si="580"/>
        <v>19</v>
      </c>
      <c r="CR488" s="32">
        <v>100</v>
      </c>
      <c r="CS488" s="32">
        <v>355</v>
      </c>
      <c r="CT488" s="32">
        <v>527</v>
      </c>
      <c r="CU488" s="88">
        <f t="shared" si="564"/>
        <v>4151</v>
      </c>
      <c r="CV488" s="32">
        <v>1155</v>
      </c>
      <c r="CW488" s="32">
        <v>1704</v>
      </c>
      <c r="CX488" s="32">
        <v>1289</v>
      </c>
      <c r="CY488" s="32">
        <v>3</v>
      </c>
      <c r="CZ488" s="32">
        <v>20</v>
      </c>
      <c r="DA488" s="32">
        <v>58</v>
      </c>
      <c r="DB488" s="32">
        <v>72</v>
      </c>
      <c r="DC488" s="88">
        <f t="shared" si="581"/>
        <v>771</v>
      </c>
      <c r="DD488" s="32">
        <v>54</v>
      </c>
      <c r="DE488" s="32">
        <v>222</v>
      </c>
      <c r="DF488" s="32">
        <v>479</v>
      </c>
      <c r="DG488" s="32">
        <v>16</v>
      </c>
      <c r="DH488" s="32">
        <v>4</v>
      </c>
      <c r="DI488" s="32">
        <v>33</v>
      </c>
      <c r="DJ488" s="32">
        <v>25</v>
      </c>
      <c r="DK488" s="88">
        <f t="shared" si="582"/>
        <v>592</v>
      </c>
      <c r="DL488" s="32">
        <v>16</v>
      </c>
      <c r="DM488" s="32">
        <v>269</v>
      </c>
      <c r="DN488" s="32">
        <v>293</v>
      </c>
      <c r="DO488" s="32">
        <v>14</v>
      </c>
      <c r="DP488" s="32">
        <v>53</v>
      </c>
      <c r="DQ488" s="32">
        <v>218</v>
      </c>
      <c r="DR488" s="32">
        <v>121</v>
      </c>
      <c r="DS488" s="88">
        <f t="shared" si="583"/>
        <v>4832</v>
      </c>
      <c r="DT488" s="32">
        <v>18</v>
      </c>
      <c r="DU488" s="32">
        <v>1118</v>
      </c>
      <c r="DV488" s="32">
        <v>3554</v>
      </c>
      <c r="DW488" s="32">
        <v>142</v>
      </c>
      <c r="DX488" s="32">
        <v>2</v>
      </c>
      <c r="DY488" s="32">
        <v>4</v>
      </c>
      <c r="DZ488" s="32">
        <v>4</v>
      </c>
      <c r="EA488" s="88">
        <f t="shared" si="584"/>
        <v>47</v>
      </c>
      <c r="EB488" s="32">
        <v>2</v>
      </c>
      <c r="EC488" s="32">
        <v>25</v>
      </c>
      <c r="ED488" s="32">
        <v>19</v>
      </c>
      <c r="EE488" s="32">
        <v>1</v>
      </c>
      <c r="EF488" s="32">
        <v>5</v>
      </c>
      <c r="EG488" s="32">
        <v>34</v>
      </c>
      <c r="EH488" s="32">
        <v>45</v>
      </c>
      <c r="EI488" s="88">
        <f t="shared" si="585"/>
        <v>410</v>
      </c>
      <c r="EJ488" s="32">
        <v>163</v>
      </c>
      <c r="EK488" s="32">
        <v>146</v>
      </c>
      <c r="EL488" s="32">
        <v>96</v>
      </c>
      <c r="EM488" s="32">
        <v>5</v>
      </c>
      <c r="EQ488" s="88">
        <f t="shared" si="586"/>
        <v>0</v>
      </c>
      <c r="EV488" s="32">
        <v>2</v>
      </c>
      <c r="EW488" s="32">
        <v>3</v>
      </c>
      <c r="EX488" s="32">
        <v>3</v>
      </c>
      <c r="EY488" s="88">
        <f t="shared" si="587"/>
        <v>35</v>
      </c>
      <c r="EZ488" s="32">
        <v>0</v>
      </c>
      <c r="FA488" s="32">
        <v>16</v>
      </c>
      <c r="FB488" s="32">
        <v>18</v>
      </c>
      <c r="FC488" s="32">
        <v>1</v>
      </c>
      <c r="FD488" s="32">
        <v>1</v>
      </c>
      <c r="FE488" s="32">
        <v>4</v>
      </c>
      <c r="FF488" s="32">
        <v>4</v>
      </c>
      <c r="FG488" s="88">
        <f t="shared" si="588"/>
        <v>38</v>
      </c>
      <c r="FH488" s="32">
        <v>13</v>
      </c>
      <c r="FI488" s="32">
        <v>18</v>
      </c>
      <c r="FJ488" s="32">
        <v>7</v>
      </c>
      <c r="FK488" s="32">
        <v>0</v>
      </c>
      <c r="FO488" s="88">
        <f t="shared" si="589"/>
        <v>0</v>
      </c>
      <c r="FW488" s="110">
        <f t="shared" si="590"/>
        <v>0</v>
      </c>
      <c r="GB488" s="110">
        <f t="shared" si="591"/>
        <v>3</v>
      </c>
      <c r="GC488" s="110">
        <f t="shared" si="592"/>
        <v>7</v>
      </c>
      <c r="GD488" s="110">
        <f t="shared" si="593"/>
        <v>7</v>
      </c>
      <c r="GE488" s="110">
        <f t="shared" si="594"/>
        <v>73</v>
      </c>
      <c r="GF488" s="110">
        <f t="shared" si="595"/>
        <v>13</v>
      </c>
      <c r="GG488" s="110">
        <f t="shared" si="596"/>
        <v>34</v>
      </c>
      <c r="GH488" s="110">
        <f t="shared" si="597"/>
        <v>25</v>
      </c>
      <c r="GI488" s="110">
        <f t="shared" si="598"/>
        <v>1</v>
      </c>
      <c r="GJ488" s="114">
        <f t="shared" si="562"/>
        <v>0.21357900514118669</v>
      </c>
      <c r="GK488" s="90">
        <f t="shared" si="563"/>
        <v>0.11211628379751983</v>
      </c>
      <c r="GL488" s="2" t="s">
        <v>2189</v>
      </c>
      <c r="GM488" s="2" t="s">
        <v>1688</v>
      </c>
      <c r="GN488" s="92" t="s">
        <v>1801</v>
      </c>
      <c r="GO488" s="2" t="s">
        <v>1936</v>
      </c>
      <c r="GP488" s="92" t="s">
        <v>2267</v>
      </c>
      <c r="GQ488" s="2" t="s">
        <v>2179</v>
      </c>
      <c r="GR488" s="115">
        <v>11602</v>
      </c>
      <c r="GS488" s="31">
        <f t="shared" si="599"/>
        <v>59</v>
      </c>
      <c r="GT488" s="31">
        <f t="shared" si="600"/>
        <v>150</v>
      </c>
      <c r="GU488" s="31">
        <f t="shared" si="601"/>
        <v>255</v>
      </c>
      <c r="GV488" s="31">
        <f t="shared" si="602"/>
        <v>5471</v>
      </c>
      <c r="GW488" s="31">
        <f t="shared" si="603"/>
        <v>4023</v>
      </c>
      <c r="GX488" s="31">
        <f t="shared" si="604"/>
        <v>5435</v>
      </c>
    </row>
    <row r="489" spans="1:206" ht="15.75" hidden="1" customHeight="1" x14ac:dyDescent="0.25">
      <c r="A489" s="22" t="s">
        <v>1114</v>
      </c>
      <c r="B489" s="2" t="s">
        <v>435</v>
      </c>
      <c r="C489" s="116" t="s">
        <v>472</v>
      </c>
      <c r="D489" s="35" t="s">
        <v>435</v>
      </c>
      <c r="E489" s="117">
        <v>661</v>
      </c>
      <c r="F489" s="117">
        <v>2217</v>
      </c>
      <c r="G489" s="117">
        <v>2979</v>
      </c>
      <c r="H489" s="117">
        <v>5857</v>
      </c>
      <c r="I489" s="95">
        <v>449</v>
      </c>
      <c r="J489" s="118">
        <v>736</v>
      </c>
      <c r="K489" s="118">
        <v>2145</v>
      </c>
      <c r="L489" s="118">
        <v>3547</v>
      </c>
      <c r="M489" s="118">
        <v>6428</v>
      </c>
      <c r="N489" s="119">
        <v>774</v>
      </c>
      <c r="O489" s="119">
        <v>197</v>
      </c>
      <c r="P489" s="120">
        <v>4737</v>
      </c>
      <c r="Q489" s="120">
        <v>6067</v>
      </c>
      <c r="R489" s="120">
        <v>4776</v>
      </c>
      <c r="S489" s="70">
        <f t="shared" si="545"/>
        <v>0.15537259869115475</v>
      </c>
      <c r="T489" s="70">
        <f t="shared" si="546"/>
        <v>0.35355200263721775</v>
      </c>
      <c r="U489" s="70">
        <f t="shared" si="547"/>
        <v>0.36290115532734274</v>
      </c>
      <c r="V489" s="70">
        <f t="shared" si="548"/>
        <v>0.45356451166651296</v>
      </c>
      <c r="W489" s="70">
        <f t="shared" si="549"/>
        <v>0.58061139028475717</v>
      </c>
      <c r="X489" s="121">
        <v>6152</v>
      </c>
      <c r="Y489" s="121">
        <v>4737</v>
      </c>
      <c r="Z489" s="121">
        <v>6067</v>
      </c>
      <c r="AA489" s="121">
        <v>4776</v>
      </c>
      <c r="AB489" s="121">
        <v>1529</v>
      </c>
      <c r="AC489" s="121">
        <v>1504</v>
      </c>
      <c r="AD489" s="17">
        <v>142</v>
      </c>
      <c r="AE489" s="17">
        <v>389</v>
      </c>
      <c r="AF489" s="100">
        <v>453</v>
      </c>
      <c r="AG489" s="101">
        <v>681</v>
      </c>
      <c r="AH489" s="101">
        <v>2181</v>
      </c>
      <c r="AI489" s="101">
        <v>3511</v>
      </c>
      <c r="AJ489" s="101">
        <v>169</v>
      </c>
      <c r="AK489" s="101">
        <f t="shared" si="550"/>
        <v>6542</v>
      </c>
      <c r="AL489" s="101">
        <f t="shared" si="551"/>
        <v>744</v>
      </c>
      <c r="AM489" s="101">
        <v>913</v>
      </c>
      <c r="AN489" s="102">
        <v>103</v>
      </c>
      <c r="AO489" s="103">
        <v>427</v>
      </c>
      <c r="AP489" s="74">
        <f t="shared" si="552"/>
        <v>0.14376187460417986</v>
      </c>
      <c r="AQ489" s="74">
        <f t="shared" si="553"/>
        <v>0.35948574254161858</v>
      </c>
      <c r="AR489" s="104">
        <f t="shared" si="554"/>
        <v>0.36129653401797174</v>
      </c>
      <c r="AS489" s="104">
        <f t="shared" si="555"/>
        <v>0.45633127363275844</v>
      </c>
      <c r="AT489" s="104">
        <f t="shared" si="556"/>
        <v>0.5793551088777219</v>
      </c>
      <c r="AU489" s="105">
        <v>4608</v>
      </c>
      <c r="AV489" s="105">
        <v>6184</v>
      </c>
      <c r="AW489" s="105">
        <v>4753</v>
      </c>
      <c r="AX489" s="100">
        <v>460</v>
      </c>
      <c r="AY489" s="106">
        <v>7055</v>
      </c>
      <c r="AZ489" s="106">
        <v>772</v>
      </c>
      <c r="BA489" s="106">
        <v>2469</v>
      </c>
      <c r="BB489" s="106">
        <v>3602</v>
      </c>
      <c r="BC489" s="106">
        <v>212</v>
      </c>
      <c r="BD489" s="107">
        <v>822</v>
      </c>
      <c r="BE489" s="108">
        <v>181</v>
      </c>
      <c r="BF489" s="82">
        <f t="shared" si="557"/>
        <v>0.16242373237954977</v>
      </c>
      <c r="BG489" s="82">
        <f t="shared" si="558"/>
        <v>0.3992561448900388</v>
      </c>
      <c r="BH489" s="83">
        <f t="shared" si="559"/>
        <v>0.38732711482791893</v>
      </c>
      <c r="BI489" s="83">
        <f t="shared" si="560"/>
        <v>0.48637879911045218</v>
      </c>
      <c r="BJ489" s="83">
        <f t="shared" si="561"/>
        <v>0.60329861111111116</v>
      </c>
      <c r="BK489" s="2">
        <v>4834</v>
      </c>
      <c r="BL489" s="2">
        <v>6292</v>
      </c>
      <c r="BM489" s="2">
        <v>4580</v>
      </c>
      <c r="BN489" s="2">
        <v>3138</v>
      </c>
      <c r="BO489" s="2">
        <v>1542</v>
      </c>
      <c r="BP489" s="2">
        <v>1459</v>
      </c>
      <c r="BQ489" s="109">
        <v>149</v>
      </c>
      <c r="BR489" s="109">
        <v>481</v>
      </c>
      <c r="BS489" s="110">
        <v>484</v>
      </c>
      <c r="BT489" s="109">
        <v>815</v>
      </c>
      <c r="BU489" s="109">
        <v>2440</v>
      </c>
      <c r="BV489" s="109">
        <v>3801</v>
      </c>
      <c r="BW489" s="109">
        <v>188</v>
      </c>
      <c r="BX489" s="84">
        <f t="shared" si="565"/>
        <v>7244</v>
      </c>
      <c r="BY489" s="111">
        <v>82</v>
      </c>
      <c r="BZ489" s="109">
        <v>882</v>
      </c>
      <c r="CA489" s="109">
        <v>188</v>
      </c>
      <c r="CB489" s="2">
        <v>304</v>
      </c>
      <c r="CC489" s="112">
        <f t="shared" si="566"/>
        <v>0.16859743483657427</v>
      </c>
      <c r="CD489" s="112">
        <f t="shared" si="567"/>
        <v>0.38779402415766051</v>
      </c>
      <c r="CE489" s="112">
        <f t="shared" si="568"/>
        <v>0.39309817903985739</v>
      </c>
      <c r="CF489" s="112">
        <f t="shared" si="569"/>
        <v>0.49291758646063283</v>
      </c>
      <c r="CG489" s="112">
        <f t="shared" si="570"/>
        <v>0.63733624454148474</v>
      </c>
      <c r="CH489" s="87">
        <f t="shared" si="571"/>
        <v>1661</v>
      </c>
      <c r="CI489" s="31">
        <f t="shared" si="572"/>
        <v>2017</v>
      </c>
      <c r="CJ489" s="31">
        <f t="shared" si="573"/>
        <v>73</v>
      </c>
      <c r="CK489" s="31">
        <f t="shared" si="574"/>
        <v>235</v>
      </c>
      <c r="CL489" s="31">
        <f t="shared" si="575"/>
        <v>290</v>
      </c>
      <c r="CM489" s="113">
        <f t="shared" si="576"/>
        <v>2986</v>
      </c>
      <c r="CN489" s="31">
        <f t="shared" si="577"/>
        <v>633</v>
      </c>
      <c r="CO489" s="31">
        <f t="shared" si="578"/>
        <v>1077</v>
      </c>
      <c r="CP489" s="31">
        <f t="shared" si="579"/>
        <v>1249</v>
      </c>
      <c r="CQ489" s="31">
        <f t="shared" si="580"/>
        <v>27</v>
      </c>
      <c r="CR489" s="32">
        <v>52</v>
      </c>
      <c r="CS489" s="32">
        <v>170</v>
      </c>
      <c r="CT489" s="32">
        <v>228</v>
      </c>
      <c r="CU489" s="88">
        <f t="shared" si="564"/>
        <v>2113</v>
      </c>
      <c r="CV489" s="32">
        <v>576</v>
      </c>
      <c r="CW489" s="32">
        <v>810</v>
      </c>
      <c r="CX489" s="32">
        <v>721</v>
      </c>
      <c r="CY489" s="32">
        <v>6</v>
      </c>
      <c r="CZ489" s="32">
        <v>21</v>
      </c>
      <c r="DA489" s="32">
        <v>65</v>
      </c>
      <c r="DB489" s="32">
        <v>62</v>
      </c>
      <c r="DC489" s="88">
        <f t="shared" si="581"/>
        <v>873</v>
      </c>
      <c r="DD489" s="32">
        <v>57</v>
      </c>
      <c r="DE489" s="32">
        <v>267</v>
      </c>
      <c r="DF489" s="32">
        <v>528</v>
      </c>
      <c r="DG489" s="32">
        <v>21</v>
      </c>
      <c r="DH489" s="32">
        <v>4</v>
      </c>
      <c r="DI489" s="32">
        <v>30</v>
      </c>
      <c r="DJ489" s="32">
        <v>27</v>
      </c>
      <c r="DK489" s="88">
        <f t="shared" si="582"/>
        <v>460</v>
      </c>
      <c r="DL489" s="32">
        <v>52</v>
      </c>
      <c r="DM489" s="32">
        <v>199</v>
      </c>
      <c r="DN489" s="32">
        <v>194</v>
      </c>
      <c r="DO489" s="32">
        <v>15</v>
      </c>
      <c r="DP489" s="32">
        <v>57</v>
      </c>
      <c r="DQ489" s="32">
        <v>162</v>
      </c>
      <c r="DR489" s="32">
        <v>105</v>
      </c>
      <c r="DS489" s="88">
        <f t="shared" si="583"/>
        <v>3065</v>
      </c>
      <c r="DT489" s="32">
        <v>26</v>
      </c>
      <c r="DU489" s="32">
        <v>839</v>
      </c>
      <c r="DV489" s="32">
        <v>2087</v>
      </c>
      <c r="DW489" s="32">
        <v>113</v>
      </c>
      <c r="DX489" s="32">
        <v>5</v>
      </c>
      <c r="DY489" s="32">
        <v>21</v>
      </c>
      <c r="DZ489" s="32">
        <v>22</v>
      </c>
      <c r="EA489" s="88">
        <f t="shared" si="584"/>
        <v>338</v>
      </c>
      <c r="EB489" s="32">
        <v>62</v>
      </c>
      <c r="EC489" s="32">
        <v>157</v>
      </c>
      <c r="ED489" s="32">
        <v>115</v>
      </c>
      <c r="EE489" s="32">
        <v>4</v>
      </c>
      <c r="EF489" s="32">
        <v>6</v>
      </c>
      <c r="EG489" s="32">
        <v>23</v>
      </c>
      <c r="EH489" s="32">
        <v>30</v>
      </c>
      <c r="EI489" s="88">
        <f t="shared" si="585"/>
        <v>234</v>
      </c>
      <c r="EJ489" s="32">
        <v>41</v>
      </c>
      <c r="EK489" s="32">
        <v>97</v>
      </c>
      <c r="EL489" s="32">
        <v>93</v>
      </c>
      <c r="EM489" s="32">
        <v>3</v>
      </c>
      <c r="EQ489" s="88">
        <f t="shared" si="586"/>
        <v>0</v>
      </c>
      <c r="EV489" s="32">
        <v>4</v>
      </c>
      <c r="EW489" s="32">
        <v>10</v>
      </c>
      <c r="EX489" s="32">
        <v>10</v>
      </c>
      <c r="EY489" s="88">
        <f t="shared" si="587"/>
        <v>140</v>
      </c>
      <c r="EZ489" s="32">
        <v>1</v>
      </c>
      <c r="FA489" s="32">
        <v>71</v>
      </c>
      <c r="FB489" s="32">
        <v>63</v>
      </c>
      <c r="FC489" s="32">
        <v>5</v>
      </c>
      <c r="FG489" s="88">
        <f t="shared" si="588"/>
        <v>0</v>
      </c>
      <c r="FO489" s="88">
        <f t="shared" si="589"/>
        <v>0</v>
      </c>
      <c r="FW489" s="110">
        <f t="shared" si="590"/>
        <v>0</v>
      </c>
      <c r="GB489" s="110">
        <f t="shared" si="591"/>
        <v>4</v>
      </c>
      <c r="GC489" s="110">
        <f t="shared" si="592"/>
        <v>10</v>
      </c>
      <c r="GD489" s="110">
        <f t="shared" si="593"/>
        <v>10</v>
      </c>
      <c r="GE489" s="110">
        <f t="shared" si="594"/>
        <v>140</v>
      </c>
      <c r="GF489" s="110">
        <f t="shared" si="595"/>
        <v>1</v>
      </c>
      <c r="GG489" s="110">
        <f t="shared" si="596"/>
        <v>71</v>
      </c>
      <c r="GH489" s="110">
        <f t="shared" si="597"/>
        <v>63</v>
      </c>
      <c r="GI489" s="110">
        <f t="shared" si="598"/>
        <v>5</v>
      </c>
      <c r="GJ489" s="114">
        <f t="shared" si="562"/>
        <v>9.7698486812164032E-2</v>
      </c>
      <c r="GK489" s="90">
        <f t="shared" si="563"/>
        <v>2.6789510985116938E-2</v>
      </c>
      <c r="GL489" s="92" t="s">
        <v>2199</v>
      </c>
      <c r="GM489" s="92" t="s">
        <v>2034</v>
      </c>
      <c r="GN489" s="92" t="s">
        <v>2288</v>
      </c>
      <c r="GO489" s="92" t="s">
        <v>1977</v>
      </c>
      <c r="GP489" s="92" t="s">
        <v>2314</v>
      </c>
      <c r="GQ489" s="2" t="s">
        <v>1475</v>
      </c>
      <c r="GR489" s="115">
        <v>6359</v>
      </c>
      <c r="GS489" s="31">
        <f t="shared" si="599"/>
        <v>66</v>
      </c>
      <c r="GT489" s="31">
        <f t="shared" si="600"/>
        <v>154</v>
      </c>
      <c r="GU489" s="31">
        <f t="shared" si="601"/>
        <v>213</v>
      </c>
      <c r="GV489" s="31">
        <f t="shared" si="602"/>
        <v>3863</v>
      </c>
      <c r="GW489" s="31">
        <f t="shared" si="603"/>
        <v>2528</v>
      </c>
      <c r="GX489" s="31">
        <f t="shared" si="604"/>
        <v>3723</v>
      </c>
    </row>
    <row r="490" spans="1:206" ht="15.75" hidden="1" customHeight="1" x14ac:dyDescent="0.25">
      <c r="A490" s="22" t="s">
        <v>1114</v>
      </c>
      <c r="B490" s="2" t="s">
        <v>435</v>
      </c>
      <c r="C490" s="116" t="s">
        <v>473</v>
      </c>
      <c r="D490" s="35" t="s">
        <v>435</v>
      </c>
      <c r="E490" s="117">
        <v>157</v>
      </c>
      <c r="F490" s="117">
        <v>903</v>
      </c>
      <c r="G490" s="117">
        <v>1211</v>
      </c>
      <c r="H490" s="117">
        <v>2271</v>
      </c>
      <c r="I490" s="95">
        <v>140</v>
      </c>
      <c r="J490" s="118">
        <v>197</v>
      </c>
      <c r="K490" s="118">
        <v>900</v>
      </c>
      <c r="L490" s="118">
        <v>1497</v>
      </c>
      <c r="M490" s="118">
        <v>2594</v>
      </c>
      <c r="N490" s="119">
        <v>273</v>
      </c>
      <c r="O490" s="119">
        <v>213</v>
      </c>
      <c r="P490" s="120">
        <v>3161</v>
      </c>
      <c r="Q490" s="120">
        <v>4124</v>
      </c>
      <c r="R490" s="120">
        <v>3226</v>
      </c>
      <c r="S490" s="70">
        <f t="shared" si="545"/>
        <v>6.2322049984182219E-2</v>
      </c>
      <c r="T490" s="70">
        <f t="shared" si="546"/>
        <v>0.21823472356935014</v>
      </c>
      <c r="U490" s="70">
        <f t="shared" si="547"/>
        <v>0.22081628769860145</v>
      </c>
      <c r="V490" s="70">
        <f t="shared" si="548"/>
        <v>0.28897959183673472</v>
      </c>
      <c r="W490" s="70">
        <f t="shared" si="549"/>
        <v>0.37941723496590207</v>
      </c>
      <c r="X490" s="121">
        <v>4153</v>
      </c>
      <c r="Y490" s="121">
        <v>3161</v>
      </c>
      <c r="Z490" s="121">
        <v>4124</v>
      </c>
      <c r="AA490" s="121">
        <v>3226</v>
      </c>
      <c r="AB490" s="121">
        <v>1075</v>
      </c>
      <c r="AC490" s="121">
        <v>951</v>
      </c>
      <c r="AD490" s="17">
        <v>41</v>
      </c>
      <c r="AE490" s="17">
        <v>123</v>
      </c>
      <c r="AF490" s="100">
        <v>169</v>
      </c>
      <c r="AG490" s="101">
        <v>209</v>
      </c>
      <c r="AH490" s="101">
        <v>962</v>
      </c>
      <c r="AI490" s="101">
        <v>1729</v>
      </c>
      <c r="AJ490" s="101">
        <v>38</v>
      </c>
      <c r="AK490" s="101">
        <f t="shared" si="550"/>
        <v>2938</v>
      </c>
      <c r="AL490" s="101">
        <f t="shared" si="551"/>
        <v>340</v>
      </c>
      <c r="AM490" s="101">
        <v>378</v>
      </c>
      <c r="AN490" s="102">
        <v>177</v>
      </c>
      <c r="AO490" s="103">
        <v>481</v>
      </c>
      <c r="AP490" s="74">
        <f t="shared" si="552"/>
        <v>6.6118316988294845E-2</v>
      </c>
      <c r="AQ490" s="74">
        <f t="shared" si="553"/>
        <v>0.2332686711930165</v>
      </c>
      <c r="AR490" s="104">
        <f t="shared" si="554"/>
        <v>0.24355437161069357</v>
      </c>
      <c r="AS490" s="104">
        <f t="shared" si="555"/>
        <v>0.31986394557823128</v>
      </c>
      <c r="AT490" s="104">
        <f t="shared" si="556"/>
        <v>0.43056416615003101</v>
      </c>
      <c r="AU490" s="105">
        <v>3231</v>
      </c>
      <c r="AV490" s="105">
        <v>4258</v>
      </c>
      <c r="AW490" s="105">
        <v>3397</v>
      </c>
      <c r="AX490" s="100">
        <v>165</v>
      </c>
      <c r="AY490" s="106">
        <v>2729</v>
      </c>
      <c r="AZ490" s="106">
        <v>199</v>
      </c>
      <c r="BA490" s="106">
        <v>935</v>
      </c>
      <c r="BB490" s="106">
        <v>1534</v>
      </c>
      <c r="BC490" s="106">
        <v>61</v>
      </c>
      <c r="BD490" s="107">
        <v>311</v>
      </c>
      <c r="BE490" s="108">
        <v>258</v>
      </c>
      <c r="BF490" s="82">
        <f t="shared" si="557"/>
        <v>5.8581100971445393E-2</v>
      </c>
      <c r="BG490" s="82">
        <f t="shared" si="558"/>
        <v>0.21958666040394551</v>
      </c>
      <c r="BH490" s="83">
        <f t="shared" si="559"/>
        <v>0.21651662686018738</v>
      </c>
      <c r="BI490" s="83">
        <f t="shared" si="560"/>
        <v>0.28815596207771399</v>
      </c>
      <c r="BJ490" s="83">
        <f t="shared" si="561"/>
        <v>0.37852058186320026</v>
      </c>
      <c r="BK490" s="2">
        <v>3361</v>
      </c>
      <c r="BL490" s="2">
        <v>4560</v>
      </c>
      <c r="BM490" s="2">
        <v>3300</v>
      </c>
      <c r="BN490" s="2">
        <v>2239</v>
      </c>
      <c r="BO490" s="2">
        <v>1063</v>
      </c>
      <c r="BP490" s="2">
        <v>1058</v>
      </c>
      <c r="BQ490" s="109">
        <v>45</v>
      </c>
      <c r="BR490" s="109">
        <v>178</v>
      </c>
      <c r="BS490" s="110">
        <v>127</v>
      </c>
      <c r="BT490" s="109">
        <v>236</v>
      </c>
      <c r="BU490" s="109">
        <v>1076</v>
      </c>
      <c r="BV490" s="109">
        <v>1693</v>
      </c>
      <c r="BW490" s="109">
        <v>54</v>
      </c>
      <c r="BX490" s="84">
        <f t="shared" si="565"/>
        <v>3059</v>
      </c>
      <c r="BY490" s="111">
        <v>114</v>
      </c>
      <c r="BZ490" s="109">
        <v>338</v>
      </c>
      <c r="CA490" s="109">
        <v>54</v>
      </c>
      <c r="CB490" s="2">
        <v>334</v>
      </c>
      <c r="CC490" s="112">
        <f t="shared" si="566"/>
        <v>7.0217197262719425E-2</v>
      </c>
      <c r="CD490" s="112">
        <f t="shared" si="567"/>
        <v>0.23596491228070177</v>
      </c>
      <c r="CE490" s="112">
        <f t="shared" si="568"/>
        <v>0.23767935121646913</v>
      </c>
      <c r="CF490" s="112">
        <f t="shared" si="569"/>
        <v>0.30928753180661578</v>
      </c>
      <c r="CG490" s="112">
        <f t="shared" si="570"/>
        <v>0.41060606060606059</v>
      </c>
      <c r="CH490" s="87">
        <f t="shared" si="571"/>
        <v>1945</v>
      </c>
      <c r="CI490" s="31">
        <f t="shared" si="572"/>
        <v>2336</v>
      </c>
      <c r="CJ490" s="31">
        <f t="shared" si="573"/>
        <v>15</v>
      </c>
      <c r="CK490" s="31">
        <f t="shared" si="574"/>
        <v>40</v>
      </c>
      <c r="CL490" s="31">
        <f t="shared" si="575"/>
        <v>46</v>
      </c>
      <c r="CM490" s="113">
        <f t="shared" si="576"/>
        <v>510</v>
      </c>
      <c r="CN490" s="31">
        <f t="shared" si="577"/>
        <v>103</v>
      </c>
      <c r="CO490" s="31">
        <f t="shared" si="578"/>
        <v>206</v>
      </c>
      <c r="CP490" s="31">
        <f t="shared" si="579"/>
        <v>191</v>
      </c>
      <c r="CQ490" s="31">
        <f t="shared" si="580"/>
        <v>10</v>
      </c>
      <c r="CR490" s="32">
        <v>12</v>
      </c>
      <c r="CS490" s="32">
        <v>29</v>
      </c>
      <c r="CT490" s="32">
        <v>36</v>
      </c>
      <c r="CU490" s="88">
        <f t="shared" si="564"/>
        <v>335</v>
      </c>
      <c r="CV490" s="32">
        <v>89</v>
      </c>
      <c r="CW490" s="32">
        <v>140</v>
      </c>
      <c r="CX490" s="32">
        <v>99</v>
      </c>
      <c r="CY490" s="32">
        <v>7</v>
      </c>
      <c r="CZ490" s="32">
        <v>3</v>
      </c>
      <c r="DA490" s="32">
        <v>11</v>
      </c>
      <c r="DB490" s="32">
        <v>10</v>
      </c>
      <c r="DC490" s="88">
        <f t="shared" si="581"/>
        <v>175</v>
      </c>
      <c r="DD490" s="32">
        <v>14</v>
      </c>
      <c r="DE490" s="32">
        <v>66</v>
      </c>
      <c r="DF490" s="32">
        <v>92</v>
      </c>
      <c r="DG490" s="32">
        <v>3</v>
      </c>
      <c r="DH490" s="32">
        <v>2</v>
      </c>
      <c r="DI490" s="32">
        <v>21</v>
      </c>
      <c r="DJ490" s="32">
        <v>21</v>
      </c>
      <c r="DK490" s="88">
        <f t="shared" si="582"/>
        <v>410</v>
      </c>
      <c r="DL490" s="32">
        <v>62</v>
      </c>
      <c r="DM490" s="32">
        <v>162</v>
      </c>
      <c r="DN490" s="32">
        <v>179</v>
      </c>
      <c r="DO490" s="32">
        <v>7</v>
      </c>
      <c r="DP490" s="32">
        <v>20</v>
      </c>
      <c r="DQ490" s="32">
        <v>86</v>
      </c>
      <c r="DR490" s="32">
        <v>42</v>
      </c>
      <c r="DS490" s="88">
        <f t="shared" si="583"/>
        <v>1708</v>
      </c>
      <c r="DT490" s="32">
        <v>16</v>
      </c>
      <c r="DU490" s="32">
        <v>505</v>
      </c>
      <c r="DV490" s="32">
        <v>1149</v>
      </c>
      <c r="DW490" s="32">
        <v>38</v>
      </c>
      <c r="DX490" s="32">
        <v>2</v>
      </c>
      <c r="DY490" s="32">
        <v>6</v>
      </c>
      <c r="DZ490" s="32">
        <v>1</v>
      </c>
      <c r="EA490" s="88">
        <f t="shared" si="584"/>
        <v>104</v>
      </c>
      <c r="EB490" s="32">
        <v>32</v>
      </c>
      <c r="EC490" s="32">
        <v>45</v>
      </c>
      <c r="ED490" s="32">
        <v>25</v>
      </c>
      <c r="EE490" s="32">
        <v>2</v>
      </c>
      <c r="EI490" s="88">
        <f t="shared" si="585"/>
        <v>0</v>
      </c>
      <c r="EQ490" s="88">
        <f t="shared" si="586"/>
        <v>0</v>
      </c>
      <c r="EV490" s="32">
        <v>4</v>
      </c>
      <c r="EW490" s="32">
        <v>21</v>
      </c>
      <c r="EX490" s="32">
        <v>11</v>
      </c>
      <c r="EY490" s="88">
        <f t="shared" si="587"/>
        <v>276</v>
      </c>
      <c r="EZ490" s="32">
        <v>1</v>
      </c>
      <c r="FA490" s="32">
        <v>137</v>
      </c>
      <c r="FB490" s="32">
        <v>137</v>
      </c>
      <c r="FC490" s="32">
        <v>1</v>
      </c>
      <c r="FD490" s="32">
        <v>2</v>
      </c>
      <c r="FE490" s="32">
        <v>4</v>
      </c>
      <c r="FF490" s="32">
        <v>6</v>
      </c>
      <c r="FG490" s="88">
        <f t="shared" si="588"/>
        <v>55</v>
      </c>
      <c r="FH490" s="32">
        <v>22</v>
      </c>
      <c r="FI490" s="32">
        <v>21</v>
      </c>
      <c r="FJ490" s="32">
        <v>12</v>
      </c>
      <c r="FK490" s="32">
        <v>0</v>
      </c>
      <c r="FO490" s="88">
        <f t="shared" si="589"/>
        <v>0</v>
      </c>
      <c r="FW490" s="110">
        <f t="shared" si="590"/>
        <v>0</v>
      </c>
      <c r="GB490" s="110">
        <f t="shared" si="591"/>
        <v>6</v>
      </c>
      <c r="GC490" s="110">
        <f t="shared" si="592"/>
        <v>25</v>
      </c>
      <c r="GD490" s="110">
        <f t="shared" si="593"/>
        <v>17</v>
      </c>
      <c r="GE490" s="110">
        <f t="shared" si="594"/>
        <v>331</v>
      </c>
      <c r="GF490" s="110">
        <f t="shared" si="595"/>
        <v>23</v>
      </c>
      <c r="GG490" s="110">
        <f t="shared" si="596"/>
        <v>158</v>
      </c>
      <c r="GH490" s="110">
        <f t="shared" si="597"/>
        <v>149</v>
      </c>
      <c r="GI490" s="110">
        <f t="shared" si="598"/>
        <v>1</v>
      </c>
      <c r="GJ490" s="114">
        <f t="shared" si="562"/>
        <v>8.2201921172509282E-2</v>
      </c>
      <c r="GK490" s="90">
        <f t="shared" si="563"/>
        <v>0.12092341517039208</v>
      </c>
      <c r="GL490" s="2" t="s">
        <v>2023</v>
      </c>
      <c r="GM490" s="92" t="s">
        <v>1690</v>
      </c>
      <c r="GN490" s="92" t="s">
        <v>2171</v>
      </c>
      <c r="GO490" s="92" t="s">
        <v>1604</v>
      </c>
      <c r="GP490" s="2" t="s">
        <v>2037</v>
      </c>
      <c r="GQ490" s="2" t="s">
        <v>1888</v>
      </c>
      <c r="GR490" s="115">
        <v>4530</v>
      </c>
      <c r="GS490" s="31">
        <f t="shared" si="599"/>
        <v>24</v>
      </c>
      <c r="GT490" s="31">
        <f t="shared" si="600"/>
        <v>64</v>
      </c>
      <c r="GU490" s="31">
        <f t="shared" si="601"/>
        <v>113</v>
      </c>
      <c r="GV490" s="31">
        <f t="shared" si="602"/>
        <v>2222</v>
      </c>
      <c r="GW490" s="31">
        <f t="shared" si="603"/>
        <v>1400</v>
      </c>
      <c r="GX490" s="31">
        <f t="shared" si="604"/>
        <v>2112</v>
      </c>
    </row>
    <row r="491" spans="1:206" ht="15.75" hidden="1" customHeight="1" x14ac:dyDescent="0.25">
      <c r="A491" s="22" t="s">
        <v>1113</v>
      </c>
      <c r="B491" s="2" t="s">
        <v>474</v>
      </c>
      <c r="C491" s="116" t="s">
        <v>475</v>
      </c>
      <c r="D491" s="35" t="s">
        <v>474</v>
      </c>
      <c r="E491" s="117">
        <v>183</v>
      </c>
      <c r="F491" s="117">
        <v>454</v>
      </c>
      <c r="G491" s="117">
        <v>700</v>
      </c>
      <c r="H491" s="117">
        <v>1337</v>
      </c>
      <c r="I491" s="95">
        <v>94</v>
      </c>
      <c r="J491" s="118">
        <v>171</v>
      </c>
      <c r="K491" s="118">
        <v>499</v>
      </c>
      <c r="L491" s="118">
        <v>808</v>
      </c>
      <c r="M491" s="118">
        <v>1478</v>
      </c>
      <c r="N491" s="119">
        <v>206</v>
      </c>
      <c r="O491" s="119">
        <v>35</v>
      </c>
      <c r="P491" s="120">
        <v>1037</v>
      </c>
      <c r="Q491" s="120">
        <v>1232</v>
      </c>
      <c r="R491" s="120">
        <v>877</v>
      </c>
      <c r="S491" s="70">
        <f t="shared" si="545"/>
        <v>0.16489874638379942</v>
      </c>
      <c r="T491" s="70">
        <f t="shared" si="546"/>
        <v>0.40503246753246752</v>
      </c>
      <c r="U491" s="70">
        <f t="shared" si="547"/>
        <v>0.40432294977749522</v>
      </c>
      <c r="V491" s="70">
        <f t="shared" si="548"/>
        <v>0.52204836415362732</v>
      </c>
      <c r="W491" s="70">
        <f t="shared" si="549"/>
        <v>0.68643101482326108</v>
      </c>
      <c r="X491" s="121">
        <v>1261</v>
      </c>
      <c r="Y491" s="121">
        <v>1037</v>
      </c>
      <c r="Z491" s="121">
        <v>1232</v>
      </c>
      <c r="AA491" s="121">
        <v>877</v>
      </c>
      <c r="AB491" s="121">
        <v>315</v>
      </c>
      <c r="AC491" s="121">
        <v>272</v>
      </c>
      <c r="AD491" s="17">
        <v>36</v>
      </c>
      <c r="AE491" s="17">
        <v>72</v>
      </c>
      <c r="AF491" s="100">
        <v>94</v>
      </c>
      <c r="AG491" s="101">
        <v>192</v>
      </c>
      <c r="AH491" s="101">
        <v>489</v>
      </c>
      <c r="AI491" s="101">
        <v>816</v>
      </c>
      <c r="AJ491" s="101">
        <v>34</v>
      </c>
      <c r="AK491" s="101">
        <f t="shared" si="550"/>
        <v>1531</v>
      </c>
      <c r="AL491" s="101">
        <f t="shared" si="551"/>
        <v>195</v>
      </c>
      <c r="AM491" s="101">
        <v>229</v>
      </c>
      <c r="AN491" s="102">
        <v>22</v>
      </c>
      <c r="AO491" s="103">
        <v>67</v>
      </c>
      <c r="AP491" s="74">
        <f t="shared" si="552"/>
        <v>0.18514946962391515</v>
      </c>
      <c r="AQ491" s="74">
        <f t="shared" si="553"/>
        <v>0.39691558441558439</v>
      </c>
      <c r="AR491" s="104">
        <f t="shared" si="554"/>
        <v>0.41385886840432295</v>
      </c>
      <c r="AS491" s="104">
        <f t="shared" si="555"/>
        <v>0.52631578947368418</v>
      </c>
      <c r="AT491" s="104">
        <f t="shared" si="556"/>
        <v>0.70809578107183579</v>
      </c>
      <c r="AU491" s="105">
        <v>1025</v>
      </c>
      <c r="AV491" s="105">
        <v>1372</v>
      </c>
      <c r="AW491" s="105">
        <v>1025</v>
      </c>
      <c r="AX491" s="100">
        <v>93</v>
      </c>
      <c r="AY491" s="106">
        <v>1602</v>
      </c>
      <c r="AZ491" s="106">
        <v>169</v>
      </c>
      <c r="BA491" s="106">
        <v>516</v>
      </c>
      <c r="BB491" s="106">
        <v>870</v>
      </c>
      <c r="BC491" s="106">
        <v>47</v>
      </c>
      <c r="BD491" s="107">
        <v>207</v>
      </c>
      <c r="BE491" s="108">
        <v>39</v>
      </c>
      <c r="BF491" s="82">
        <f t="shared" si="557"/>
        <v>0.16487804878048781</v>
      </c>
      <c r="BG491" s="82">
        <f t="shared" si="558"/>
        <v>0.37609329446064138</v>
      </c>
      <c r="BH491" s="83">
        <f t="shared" si="559"/>
        <v>0.39392168322618354</v>
      </c>
      <c r="BI491" s="83">
        <f t="shared" si="560"/>
        <v>0.49186483103879852</v>
      </c>
      <c r="BJ491" s="83">
        <f t="shared" si="561"/>
        <v>0.64682926829268295</v>
      </c>
      <c r="BK491" s="2">
        <v>1137</v>
      </c>
      <c r="BL491" s="2">
        <v>1453</v>
      </c>
      <c r="BM491" s="2">
        <v>1039</v>
      </c>
      <c r="BN491" s="2">
        <v>695</v>
      </c>
      <c r="BO491" s="2">
        <v>298</v>
      </c>
      <c r="BP491" s="2">
        <v>325</v>
      </c>
      <c r="BQ491" s="109">
        <v>36</v>
      </c>
      <c r="BR491" s="109">
        <v>106</v>
      </c>
      <c r="BS491" s="110">
        <v>108</v>
      </c>
      <c r="BT491" s="109">
        <v>182</v>
      </c>
      <c r="BU491" s="109">
        <v>592</v>
      </c>
      <c r="BV491" s="109">
        <v>1062</v>
      </c>
      <c r="BW491" s="109">
        <v>45</v>
      </c>
      <c r="BX491" s="84">
        <f t="shared" si="565"/>
        <v>1881</v>
      </c>
      <c r="BY491" s="111">
        <v>16</v>
      </c>
      <c r="BZ491" s="109">
        <v>248</v>
      </c>
      <c r="CA491" s="109">
        <v>45</v>
      </c>
      <c r="CB491" s="2">
        <v>67</v>
      </c>
      <c r="CC491" s="112">
        <f t="shared" si="566"/>
        <v>0.16007036059806509</v>
      </c>
      <c r="CD491" s="112">
        <f t="shared" si="567"/>
        <v>0.40743289745354438</v>
      </c>
      <c r="CE491" s="112">
        <f t="shared" si="568"/>
        <v>0.43758611187655</v>
      </c>
      <c r="CF491" s="112">
        <f t="shared" si="569"/>
        <v>0.5642054574638844</v>
      </c>
      <c r="CG491" s="112">
        <f t="shared" si="570"/>
        <v>0.78344562078922042</v>
      </c>
      <c r="CH491" s="87">
        <f t="shared" si="571"/>
        <v>225</v>
      </c>
      <c r="CI491" s="31">
        <f t="shared" si="572"/>
        <v>208</v>
      </c>
      <c r="CJ491" s="31">
        <f t="shared" si="573"/>
        <v>10</v>
      </c>
      <c r="CK491" s="31">
        <f t="shared" si="574"/>
        <v>35</v>
      </c>
      <c r="CL491" s="31">
        <f t="shared" si="575"/>
        <v>49</v>
      </c>
      <c r="CM491" s="113">
        <f t="shared" si="576"/>
        <v>445</v>
      </c>
      <c r="CN491" s="31">
        <f t="shared" si="577"/>
        <v>93</v>
      </c>
      <c r="CO491" s="31">
        <f t="shared" si="578"/>
        <v>179</v>
      </c>
      <c r="CP491" s="31">
        <f t="shared" si="579"/>
        <v>171</v>
      </c>
      <c r="CQ491" s="31">
        <f t="shared" si="580"/>
        <v>2</v>
      </c>
      <c r="CR491" s="32">
        <v>8</v>
      </c>
      <c r="CS491" s="32">
        <v>33</v>
      </c>
      <c r="CT491" s="32">
        <v>45</v>
      </c>
      <c r="CU491" s="88">
        <f t="shared" si="564"/>
        <v>417</v>
      </c>
      <c r="CV491" s="32">
        <v>91</v>
      </c>
      <c r="CW491" s="32">
        <v>170</v>
      </c>
      <c r="CX491" s="32">
        <v>155</v>
      </c>
      <c r="CY491" s="32">
        <v>1</v>
      </c>
      <c r="CZ491" s="32">
        <v>2</v>
      </c>
      <c r="DA491" s="32">
        <v>2</v>
      </c>
      <c r="DB491" s="32">
        <v>4</v>
      </c>
      <c r="DC491" s="88">
        <f t="shared" si="581"/>
        <v>28</v>
      </c>
      <c r="DD491" s="32">
        <v>2</v>
      </c>
      <c r="DE491" s="32">
        <v>9</v>
      </c>
      <c r="DF491" s="32">
        <v>16</v>
      </c>
      <c r="DG491" s="32">
        <v>1</v>
      </c>
      <c r="DH491" s="32">
        <v>2</v>
      </c>
      <c r="DI491" s="32">
        <v>18</v>
      </c>
      <c r="DJ491" s="32">
        <v>9</v>
      </c>
      <c r="DK491" s="88">
        <f t="shared" si="582"/>
        <v>420</v>
      </c>
      <c r="DL491" s="32">
        <v>28</v>
      </c>
      <c r="DM491" s="32">
        <v>158</v>
      </c>
      <c r="DN491" s="32">
        <v>225</v>
      </c>
      <c r="DO491" s="32">
        <v>9</v>
      </c>
      <c r="DP491" s="32">
        <v>20</v>
      </c>
      <c r="DQ491" s="32">
        <v>40</v>
      </c>
      <c r="DR491" s="32">
        <v>29</v>
      </c>
      <c r="DS491" s="88">
        <f t="shared" si="583"/>
        <v>812</v>
      </c>
      <c r="DT491" s="32">
        <v>5</v>
      </c>
      <c r="DU491" s="32">
        <v>152</v>
      </c>
      <c r="DV491" s="32">
        <v>629</v>
      </c>
      <c r="DW491" s="32">
        <v>26</v>
      </c>
      <c r="EA491" s="88">
        <f t="shared" si="584"/>
        <v>0</v>
      </c>
      <c r="EF491" s="32">
        <v>3</v>
      </c>
      <c r="EG491" s="32">
        <v>11</v>
      </c>
      <c r="EH491" s="32">
        <v>19</v>
      </c>
      <c r="EI491" s="88">
        <f t="shared" si="585"/>
        <v>159</v>
      </c>
      <c r="EJ491" s="32">
        <v>56</v>
      </c>
      <c r="EK491" s="32">
        <v>72</v>
      </c>
      <c r="EL491" s="32">
        <v>29</v>
      </c>
      <c r="EM491" s="32">
        <v>2</v>
      </c>
      <c r="EQ491" s="88">
        <f t="shared" si="586"/>
        <v>0</v>
      </c>
      <c r="EV491" s="32">
        <v>1</v>
      </c>
      <c r="EW491" s="32">
        <v>2</v>
      </c>
      <c r="EX491" s="32">
        <v>2</v>
      </c>
      <c r="EY491" s="88">
        <f t="shared" si="587"/>
        <v>40</v>
      </c>
      <c r="EZ491" s="32">
        <v>0</v>
      </c>
      <c r="FA491" s="32">
        <v>31</v>
      </c>
      <c r="FB491" s="32">
        <v>8</v>
      </c>
      <c r="FC491" s="32">
        <v>1</v>
      </c>
      <c r="FG491" s="88">
        <f t="shared" si="588"/>
        <v>0</v>
      </c>
      <c r="FO491" s="88">
        <f t="shared" si="589"/>
        <v>0</v>
      </c>
      <c r="FW491" s="110">
        <f t="shared" si="590"/>
        <v>0</v>
      </c>
      <c r="GB491" s="110">
        <f t="shared" si="591"/>
        <v>1</v>
      </c>
      <c r="GC491" s="110">
        <f t="shared" si="592"/>
        <v>2</v>
      </c>
      <c r="GD491" s="110">
        <f t="shared" si="593"/>
        <v>2</v>
      </c>
      <c r="GE491" s="110">
        <f t="shared" si="594"/>
        <v>40</v>
      </c>
      <c r="GF491" s="110">
        <f t="shared" si="595"/>
        <v>0</v>
      </c>
      <c r="GG491" s="110">
        <f t="shared" si="596"/>
        <v>31</v>
      </c>
      <c r="GH491" s="110">
        <f t="shared" si="597"/>
        <v>8</v>
      </c>
      <c r="GI491" s="110">
        <f t="shared" si="598"/>
        <v>1</v>
      </c>
      <c r="GJ491" s="114">
        <f t="shared" si="562"/>
        <v>0.14133190935572484</v>
      </c>
      <c r="GK491" s="90">
        <f t="shared" si="563"/>
        <v>0.17415730337078653</v>
      </c>
      <c r="GL491" s="92" t="s">
        <v>1437</v>
      </c>
      <c r="GM491" s="92" t="s">
        <v>2129</v>
      </c>
      <c r="GN491" s="2" t="s">
        <v>1923</v>
      </c>
      <c r="GO491" s="2" t="s">
        <v>1851</v>
      </c>
      <c r="GP491" s="92" t="s">
        <v>1642</v>
      </c>
      <c r="GQ491" s="2" t="s">
        <v>2130</v>
      </c>
      <c r="GR491" s="115">
        <v>1482</v>
      </c>
      <c r="GS491" s="31">
        <f t="shared" si="599"/>
        <v>22</v>
      </c>
      <c r="GT491" s="31">
        <f t="shared" si="600"/>
        <v>38</v>
      </c>
      <c r="GU491" s="31">
        <f t="shared" si="601"/>
        <v>58</v>
      </c>
      <c r="GV491" s="31">
        <f t="shared" si="602"/>
        <v>1232</v>
      </c>
      <c r="GW491" s="31">
        <f t="shared" si="603"/>
        <v>889</v>
      </c>
      <c r="GX491" s="31">
        <f t="shared" si="604"/>
        <v>1199</v>
      </c>
    </row>
    <row r="492" spans="1:206" ht="15.75" hidden="1" customHeight="1" x14ac:dyDescent="0.25">
      <c r="A492" s="22" t="s">
        <v>1113</v>
      </c>
      <c r="B492" s="2" t="s">
        <v>474</v>
      </c>
      <c r="C492" s="116" t="s">
        <v>476</v>
      </c>
      <c r="D492" s="35" t="s">
        <v>474</v>
      </c>
      <c r="E492" s="117">
        <v>185</v>
      </c>
      <c r="F492" s="117">
        <v>417</v>
      </c>
      <c r="G492" s="117">
        <v>550</v>
      </c>
      <c r="H492" s="117">
        <v>1152</v>
      </c>
      <c r="I492" s="95">
        <v>63</v>
      </c>
      <c r="J492" s="118">
        <v>168</v>
      </c>
      <c r="K492" s="118">
        <v>334</v>
      </c>
      <c r="L492" s="118">
        <v>497</v>
      </c>
      <c r="M492" s="118">
        <v>999</v>
      </c>
      <c r="N492" s="119">
        <v>134</v>
      </c>
      <c r="O492" s="119">
        <v>12</v>
      </c>
      <c r="P492" s="120">
        <v>568</v>
      </c>
      <c r="Q492" s="120">
        <v>645</v>
      </c>
      <c r="R492" s="120">
        <v>556</v>
      </c>
      <c r="S492" s="70">
        <f t="shared" si="545"/>
        <v>0.29577464788732394</v>
      </c>
      <c r="T492" s="70">
        <f t="shared" si="546"/>
        <v>0.51782945736434105</v>
      </c>
      <c r="U492" s="70">
        <f t="shared" si="547"/>
        <v>0.48897682306387791</v>
      </c>
      <c r="V492" s="70">
        <f t="shared" si="548"/>
        <v>0.58034970857618651</v>
      </c>
      <c r="W492" s="70">
        <f t="shared" si="549"/>
        <v>0.65287769784172667</v>
      </c>
      <c r="X492" s="121">
        <v>675</v>
      </c>
      <c r="Y492" s="121">
        <v>568</v>
      </c>
      <c r="Z492" s="121">
        <v>645</v>
      </c>
      <c r="AA492" s="121">
        <v>556</v>
      </c>
      <c r="AB492" s="121">
        <v>180</v>
      </c>
      <c r="AC492" s="121">
        <v>133</v>
      </c>
      <c r="AD492" s="17">
        <v>17</v>
      </c>
      <c r="AE492" s="17">
        <v>50</v>
      </c>
      <c r="AF492" s="100">
        <v>63</v>
      </c>
      <c r="AG492" s="101">
        <v>137</v>
      </c>
      <c r="AH492" s="101">
        <v>341</v>
      </c>
      <c r="AI492" s="101">
        <v>470</v>
      </c>
      <c r="AJ492" s="101">
        <v>24</v>
      </c>
      <c r="AK492" s="101">
        <f t="shared" si="550"/>
        <v>972</v>
      </c>
      <c r="AL492" s="101">
        <f t="shared" si="551"/>
        <v>125</v>
      </c>
      <c r="AM492" s="101">
        <v>149</v>
      </c>
      <c r="AN492" s="102">
        <v>5</v>
      </c>
      <c r="AO492" s="103">
        <v>23</v>
      </c>
      <c r="AP492" s="74">
        <f t="shared" si="552"/>
        <v>0.24119718309859156</v>
      </c>
      <c r="AQ492" s="74">
        <f t="shared" si="553"/>
        <v>0.52868217054263567</v>
      </c>
      <c r="AR492" s="104">
        <f t="shared" si="554"/>
        <v>0.46523459581684568</v>
      </c>
      <c r="AS492" s="104">
        <f t="shared" si="555"/>
        <v>0.57119067443796834</v>
      </c>
      <c r="AT492" s="104">
        <f t="shared" si="556"/>
        <v>0.62050359712230219</v>
      </c>
      <c r="AU492" s="105">
        <v>558</v>
      </c>
      <c r="AV492" s="105">
        <v>732</v>
      </c>
      <c r="AW492" s="105">
        <v>551</v>
      </c>
      <c r="AX492" s="100">
        <v>77</v>
      </c>
      <c r="AY492" s="106">
        <v>1069</v>
      </c>
      <c r="AZ492" s="106">
        <v>172</v>
      </c>
      <c r="BA492" s="106">
        <v>408</v>
      </c>
      <c r="BB492" s="106">
        <v>459</v>
      </c>
      <c r="BC492" s="106">
        <v>30</v>
      </c>
      <c r="BD492" s="107">
        <v>105</v>
      </c>
      <c r="BE492" s="108">
        <v>8</v>
      </c>
      <c r="BF492" s="82">
        <f t="shared" si="557"/>
        <v>0.31215970961887479</v>
      </c>
      <c r="BG492" s="82">
        <f t="shared" si="558"/>
        <v>0.55737704918032782</v>
      </c>
      <c r="BH492" s="83">
        <f t="shared" si="559"/>
        <v>0.50733297121129817</v>
      </c>
      <c r="BI492" s="83">
        <f t="shared" si="560"/>
        <v>0.59069767441860466</v>
      </c>
      <c r="BJ492" s="83">
        <f t="shared" si="561"/>
        <v>0.63440860215053763</v>
      </c>
      <c r="BK492" s="2">
        <v>530</v>
      </c>
      <c r="BL492" s="2">
        <v>768</v>
      </c>
      <c r="BM492" s="2">
        <v>544</v>
      </c>
      <c r="BN492" s="2">
        <v>382</v>
      </c>
      <c r="BO492" s="2">
        <v>172</v>
      </c>
      <c r="BP492" s="2">
        <v>173</v>
      </c>
      <c r="BQ492" s="109">
        <v>24</v>
      </c>
      <c r="BR492" s="109">
        <v>81</v>
      </c>
      <c r="BS492" s="110">
        <v>102</v>
      </c>
      <c r="BT492" s="109">
        <v>222</v>
      </c>
      <c r="BU492" s="109">
        <v>442</v>
      </c>
      <c r="BV492" s="109">
        <v>593</v>
      </c>
      <c r="BW492" s="109">
        <v>36</v>
      </c>
      <c r="BX492" s="84">
        <f t="shared" si="565"/>
        <v>1293</v>
      </c>
      <c r="BY492" s="111">
        <v>5</v>
      </c>
      <c r="BZ492" s="109">
        <v>122</v>
      </c>
      <c r="CA492" s="109">
        <v>36</v>
      </c>
      <c r="CB492" s="2">
        <v>17</v>
      </c>
      <c r="CC492" s="112">
        <f t="shared" si="566"/>
        <v>0.4188679245283019</v>
      </c>
      <c r="CD492" s="112">
        <f t="shared" si="567"/>
        <v>0.57552083333333337</v>
      </c>
      <c r="CE492" s="112">
        <f t="shared" si="568"/>
        <v>0.61617806731813252</v>
      </c>
      <c r="CF492" s="112">
        <f t="shared" si="569"/>
        <v>0.69588414634146345</v>
      </c>
      <c r="CG492" s="112">
        <f t="shared" si="570"/>
        <v>0.8658088235294118</v>
      </c>
      <c r="CH492" s="87">
        <f t="shared" si="571"/>
        <v>73</v>
      </c>
      <c r="CI492" s="31">
        <f t="shared" si="572"/>
        <v>106</v>
      </c>
      <c r="CJ492" s="31">
        <f t="shared" si="573"/>
        <v>10</v>
      </c>
      <c r="CK492" s="31">
        <f t="shared" si="574"/>
        <v>26</v>
      </c>
      <c r="CL492" s="31">
        <f t="shared" si="575"/>
        <v>44</v>
      </c>
      <c r="CM492" s="113">
        <f t="shared" si="576"/>
        <v>336</v>
      </c>
      <c r="CN492" s="31">
        <f t="shared" si="577"/>
        <v>108</v>
      </c>
      <c r="CO492" s="31">
        <f t="shared" si="578"/>
        <v>116</v>
      </c>
      <c r="CP492" s="31">
        <f t="shared" si="579"/>
        <v>98</v>
      </c>
      <c r="CQ492" s="31">
        <f t="shared" si="580"/>
        <v>14</v>
      </c>
      <c r="CR492" s="32">
        <v>10</v>
      </c>
      <c r="CS492" s="32">
        <v>26</v>
      </c>
      <c r="CT492" s="32">
        <v>44</v>
      </c>
      <c r="CU492" s="88">
        <f t="shared" si="564"/>
        <v>336</v>
      </c>
      <c r="CV492" s="32">
        <v>108</v>
      </c>
      <c r="CW492" s="32">
        <v>116</v>
      </c>
      <c r="CX492" s="32">
        <v>98</v>
      </c>
      <c r="CY492" s="32">
        <v>14</v>
      </c>
      <c r="DC492" s="88">
        <f t="shared" si="581"/>
        <v>0</v>
      </c>
      <c r="DH492" s="32">
        <v>1</v>
      </c>
      <c r="DI492" s="32">
        <v>10</v>
      </c>
      <c r="DJ492" s="32">
        <v>5</v>
      </c>
      <c r="DK492" s="88">
        <f t="shared" si="582"/>
        <v>207</v>
      </c>
      <c r="DL492" s="32">
        <v>55</v>
      </c>
      <c r="DM492" s="32">
        <v>93</v>
      </c>
      <c r="DN492" s="32">
        <v>57</v>
      </c>
      <c r="DO492" s="32">
        <v>2</v>
      </c>
      <c r="DP492" s="32">
        <v>7</v>
      </c>
      <c r="DQ492" s="32">
        <v>24</v>
      </c>
      <c r="DR492" s="32">
        <v>14</v>
      </c>
      <c r="DS492" s="88">
        <f t="shared" si="583"/>
        <v>513</v>
      </c>
      <c r="DT492" s="32">
        <v>1</v>
      </c>
      <c r="DU492" s="32">
        <v>128</v>
      </c>
      <c r="DV492" s="32">
        <v>366</v>
      </c>
      <c r="DW492" s="32">
        <v>18</v>
      </c>
      <c r="EA492" s="88">
        <f t="shared" si="584"/>
        <v>0</v>
      </c>
      <c r="EF492" s="32">
        <v>4</v>
      </c>
      <c r="EG492" s="32">
        <v>12</v>
      </c>
      <c r="EH492" s="32">
        <v>30</v>
      </c>
      <c r="EI492" s="88">
        <f t="shared" si="585"/>
        <v>144</v>
      </c>
      <c r="EJ492" s="32">
        <v>23</v>
      </c>
      <c r="EK492" s="32">
        <v>66</v>
      </c>
      <c r="EL492" s="32">
        <v>48</v>
      </c>
      <c r="EM492" s="32">
        <v>7</v>
      </c>
      <c r="EN492" s="32">
        <v>1</v>
      </c>
      <c r="EO492" s="32">
        <v>4</v>
      </c>
      <c r="EP492" s="32">
        <v>4</v>
      </c>
      <c r="EQ492" s="88">
        <f t="shared" si="586"/>
        <v>50</v>
      </c>
      <c r="ER492" s="32">
        <v>14</v>
      </c>
      <c r="ES492" s="32">
        <v>22</v>
      </c>
      <c r="ET492" s="32">
        <v>12</v>
      </c>
      <c r="EU492" s="32">
        <v>2</v>
      </c>
      <c r="EY492" s="88">
        <f t="shared" si="587"/>
        <v>0</v>
      </c>
      <c r="FD492" s="32">
        <v>1</v>
      </c>
      <c r="FE492" s="32">
        <v>5</v>
      </c>
      <c r="FF492" s="32">
        <v>5</v>
      </c>
      <c r="FG492" s="88">
        <f t="shared" si="588"/>
        <v>50</v>
      </c>
      <c r="FH492" s="32">
        <v>21</v>
      </c>
      <c r="FI492" s="32">
        <v>17</v>
      </c>
      <c r="FJ492" s="32">
        <v>12</v>
      </c>
      <c r="FK492" s="32">
        <v>0</v>
      </c>
      <c r="FO492" s="88">
        <f t="shared" si="589"/>
        <v>0</v>
      </c>
      <c r="FW492" s="110">
        <f t="shared" si="590"/>
        <v>0</v>
      </c>
      <c r="GB492" s="110">
        <f t="shared" si="591"/>
        <v>1</v>
      </c>
      <c r="GC492" s="110">
        <f t="shared" si="592"/>
        <v>5</v>
      </c>
      <c r="GD492" s="110">
        <f t="shared" si="593"/>
        <v>5</v>
      </c>
      <c r="GE492" s="110">
        <f t="shared" si="594"/>
        <v>50</v>
      </c>
      <c r="GF492" s="110">
        <f t="shared" si="595"/>
        <v>21</v>
      </c>
      <c r="GG492" s="110">
        <f t="shared" si="596"/>
        <v>17</v>
      </c>
      <c r="GH492" s="110">
        <f t="shared" si="597"/>
        <v>12</v>
      </c>
      <c r="GI492" s="110">
        <f t="shared" si="598"/>
        <v>0</v>
      </c>
      <c r="GJ492" s="114">
        <f t="shared" si="562"/>
        <v>0.32614244044725321</v>
      </c>
      <c r="GK492" s="90">
        <f t="shared" si="563"/>
        <v>0.20954162768942938</v>
      </c>
      <c r="GL492" s="92" t="s">
        <v>1385</v>
      </c>
      <c r="GM492" s="92" t="s">
        <v>1864</v>
      </c>
      <c r="GN492" s="92" t="s">
        <v>1358</v>
      </c>
      <c r="GO492" s="92" t="s">
        <v>1778</v>
      </c>
      <c r="GP492" s="2" t="s">
        <v>1873</v>
      </c>
      <c r="GQ492" s="2" t="s">
        <v>2028</v>
      </c>
      <c r="GR492" s="115">
        <v>738</v>
      </c>
      <c r="GS492" s="31">
        <f t="shared" si="599"/>
        <v>8</v>
      </c>
      <c r="GT492" s="31">
        <f t="shared" si="600"/>
        <v>19</v>
      </c>
      <c r="GU492" s="31">
        <f t="shared" si="601"/>
        <v>34</v>
      </c>
      <c r="GV492" s="31">
        <f t="shared" si="602"/>
        <v>720</v>
      </c>
      <c r="GW492" s="31">
        <f t="shared" si="603"/>
        <v>443</v>
      </c>
      <c r="GX492" s="31">
        <f t="shared" si="604"/>
        <v>664</v>
      </c>
    </row>
    <row r="493" spans="1:206" ht="15.75" hidden="1" customHeight="1" x14ac:dyDescent="0.25">
      <c r="A493" s="22" t="s">
        <v>1113</v>
      </c>
      <c r="B493" s="2" t="s">
        <v>474</v>
      </c>
      <c r="C493" s="116" t="s">
        <v>477</v>
      </c>
      <c r="D493" s="35" t="s">
        <v>474</v>
      </c>
      <c r="E493" s="117">
        <v>54</v>
      </c>
      <c r="F493" s="117">
        <v>211</v>
      </c>
      <c r="G493" s="117">
        <v>280</v>
      </c>
      <c r="H493" s="117">
        <v>545</v>
      </c>
      <c r="I493" s="95">
        <v>33</v>
      </c>
      <c r="J493" s="118">
        <v>61</v>
      </c>
      <c r="K493" s="118">
        <v>151</v>
      </c>
      <c r="L493" s="118">
        <v>297</v>
      </c>
      <c r="M493" s="118">
        <v>509</v>
      </c>
      <c r="N493" s="119">
        <v>78</v>
      </c>
      <c r="O493" s="119">
        <v>27</v>
      </c>
      <c r="P493" s="120">
        <v>424</v>
      </c>
      <c r="Q493" s="120">
        <v>487</v>
      </c>
      <c r="R493" s="120">
        <v>376</v>
      </c>
      <c r="S493" s="70">
        <f t="shared" si="545"/>
        <v>0.14386792452830188</v>
      </c>
      <c r="T493" s="70">
        <f t="shared" si="546"/>
        <v>0.31006160164271046</v>
      </c>
      <c r="U493" s="70">
        <f t="shared" si="547"/>
        <v>0.33488733488733491</v>
      </c>
      <c r="V493" s="70">
        <f t="shared" si="548"/>
        <v>0.42873696407879491</v>
      </c>
      <c r="W493" s="70">
        <f t="shared" si="549"/>
        <v>0.58244680851063835</v>
      </c>
      <c r="X493" s="121">
        <v>521</v>
      </c>
      <c r="Y493" s="121">
        <v>424</v>
      </c>
      <c r="Z493" s="121">
        <v>487</v>
      </c>
      <c r="AA493" s="121">
        <v>376</v>
      </c>
      <c r="AB493" s="121">
        <v>106</v>
      </c>
      <c r="AC493" s="121">
        <v>92</v>
      </c>
      <c r="AD493" s="17">
        <v>24</v>
      </c>
      <c r="AE493" s="17">
        <v>32</v>
      </c>
      <c r="AF493" s="100">
        <v>37</v>
      </c>
      <c r="AG493" s="101">
        <v>91</v>
      </c>
      <c r="AH493" s="101">
        <v>216</v>
      </c>
      <c r="AI493" s="101">
        <v>281</v>
      </c>
      <c r="AJ493" s="101">
        <v>31</v>
      </c>
      <c r="AK493" s="101">
        <f t="shared" si="550"/>
        <v>619</v>
      </c>
      <c r="AL493" s="101">
        <f t="shared" si="551"/>
        <v>52</v>
      </c>
      <c r="AM493" s="101">
        <v>83</v>
      </c>
      <c r="AN493" s="102">
        <v>10</v>
      </c>
      <c r="AO493" s="103">
        <v>42</v>
      </c>
      <c r="AP493" s="74">
        <f t="shared" si="552"/>
        <v>0.21462264150943397</v>
      </c>
      <c r="AQ493" s="74">
        <f t="shared" si="553"/>
        <v>0.44353182751540043</v>
      </c>
      <c r="AR493" s="104">
        <f t="shared" si="554"/>
        <v>0.41647241647241645</v>
      </c>
      <c r="AS493" s="104">
        <f t="shared" si="555"/>
        <v>0.51564310544611824</v>
      </c>
      <c r="AT493" s="104">
        <f t="shared" si="556"/>
        <v>0.60904255319148937</v>
      </c>
      <c r="AU493" s="105">
        <v>389</v>
      </c>
      <c r="AV493" s="105">
        <v>537</v>
      </c>
      <c r="AW493" s="105">
        <v>403</v>
      </c>
      <c r="AX493" s="100">
        <v>41</v>
      </c>
      <c r="AY493" s="106">
        <v>670</v>
      </c>
      <c r="AZ493" s="106">
        <v>80</v>
      </c>
      <c r="BA493" s="106">
        <v>220</v>
      </c>
      <c r="BB493" s="106">
        <v>339</v>
      </c>
      <c r="BC493" s="106">
        <v>31</v>
      </c>
      <c r="BD493" s="107">
        <v>73</v>
      </c>
      <c r="BE493" s="108">
        <v>19</v>
      </c>
      <c r="BF493" s="82">
        <f t="shared" si="557"/>
        <v>0.19851116625310175</v>
      </c>
      <c r="BG493" s="82">
        <f t="shared" si="558"/>
        <v>0.40968342644320299</v>
      </c>
      <c r="BH493" s="83">
        <f t="shared" si="559"/>
        <v>0.42588412340105342</v>
      </c>
      <c r="BI493" s="83">
        <f t="shared" si="560"/>
        <v>0.52483801295896326</v>
      </c>
      <c r="BJ493" s="83">
        <f t="shared" si="561"/>
        <v>0.68380462724935731</v>
      </c>
      <c r="BK493" s="2">
        <v>365</v>
      </c>
      <c r="BL493" s="2">
        <v>510</v>
      </c>
      <c r="BM493" s="2">
        <v>384</v>
      </c>
      <c r="BN493" s="2">
        <v>265</v>
      </c>
      <c r="BO493" s="2">
        <v>138</v>
      </c>
      <c r="BP493" s="2">
        <v>120</v>
      </c>
      <c r="BQ493" s="109">
        <v>25</v>
      </c>
      <c r="BR493" s="109">
        <v>41</v>
      </c>
      <c r="BS493" s="110">
        <v>40</v>
      </c>
      <c r="BT493" s="109">
        <v>63</v>
      </c>
      <c r="BU493" s="109">
        <v>239</v>
      </c>
      <c r="BV493" s="109">
        <v>387</v>
      </c>
      <c r="BW493" s="109">
        <v>26</v>
      </c>
      <c r="BX493" s="84">
        <f t="shared" si="565"/>
        <v>715</v>
      </c>
      <c r="BY493" s="111">
        <v>20</v>
      </c>
      <c r="BZ493" s="109">
        <v>87</v>
      </c>
      <c r="CA493" s="109">
        <v>26</v>
      </c>
      <c r="CB493" s="2">
        <v>43</v>
      </c>
      <c r="CC493" s="112">
        <f t="shared" si="566"/>
        <v>0.17260273972602741</v>
      </c>
      <c r="CD493" s="112">
        <f t="shared" si="567"/>
        <v>0.46862745098039216</v>
      </c>
      <c r="CE493" s="112">
        <f t="shared" si="568"/>
        <v>0.47815726767275618</v>
      </c>
      <c r="CF493" s="112">
        <f t="shared" si="569"/>
        <v>0.6029082774049217</v>
      </c>
      <c r="CG493" s="112">
        <f t="shared" si="570"/>
        <v>0.78125</v>
      </c>
      <c r="CH493" s="87">
        <f t="shared" si="571"/>
        <v>84</v>
      </c>
      <c r="CI493" s="31">
        <f t="shared" si="572"/>
        <v>92</v>
      </c>
      <c r="CJ493" s="31">
        <f t="shared" si="573"/>
        <v>1</v>
      </c>
      <c r="CK493" s="31">
        <f t="shared" si="574"/>
        <v>3</v>
      </c>
      <c r="CL493" s="31">
        <f t="shared" si="575"/>
        <v>5</v>
      </c>
      <c r="CM493" s="113">
        <f t="shared" si="576"/>
        <v>44</v>
      </c>
      <c r="CN493" s="31">
        <f t="shared" si="577"/>
        <v>9</v>
      </c>
      <c r="CO493" s="31">
        <f t="shared" si="578"/>
        <v>11</v>
      </c>
      <c r="CP493" s="31">
        <f t="shared" si="579"/>
        <v>15</v>
      </c>
      <c r="CQ493" s="31">
        <f t="shared" si="580"/>
        <v>9</v>
      </c>
      <c r="CR493" s="32">
        <v>1</v>
      </c>
      <c r="CS493" s="32">
        <v>3</v>
      </c>
      <c r="CT493" s="32">
        <v>5</v>
      </c>
      <c r="CU493" s="88">
        <f t="shared" si="564"/>
        <v>44</v>
      </c>
      <c r="CV493" s="32">
        <v>9</v>
      </c>
      <c r="CW493" s="32">
        <v>11</v>
      </c>
      <c r="CX493" s="32">
        <v>15</v>
      </c>
      <c r="CY493" s="32">
        <v>9</v>
      </c>
      <c r="DC493" s="88">
        <f t="shared" si="581"/>
        <v>0</v>
      </c>
      <c r="DH493" s="32">
        <v>1</v>
      </c>
      <c r="DI493" s="32">
        <v>10</v>
      </c>
      <c r="DJ493" s="32">
        <v>8</v>
      </c>
      <c r="DK493" s="88">
        <f t="shared" si="582"/>
        <v>195</v>
      </c>
      <c r="DL493" s="32">
        <v>35</v>
      </c>
      <c r="DM493" s="32">
        <v>73</v>
      </c>
      <c r="DN493" s="32">
        <v>83</v>
      </c>
      <c r="DO493" s="32">
        <v>4</v>
      </c>
      <c r="DP493" s="32">
        <v>22</v>
      </c>
      <c r="DQ493" s="32">
        <v>27</v>
      </c>
      <c r="DR493" s="32">
        <v>26</v>
      </c>
      <c r="DS493" s="88">
        <f t="shared" si="583"/>
        <v>465</v>
      </c>
      <c r="DT493" s="32">
        <v>16</v>
      </c>
      <c r="DU493" s="32">
        <v>148</v>
      </c>
      <c r="DV493" s="32">
        <v>280</v>
      </c>
      <c r="DW493" s="32">
        <v>21</v>
      </c>
      <c r="DX493" s="32">
        <v>1</v>
      </c>
      <c r="DY493" s="32">
        <v>1</v>
      </c>
      <c r="DZ493" s="32">
        <v>1</v>
      </c>
      <c r="EA493" s="88">
        <f t="shared" si="584"/>
        <v>19</v>
      </c>
      <c r="EB493" s="32">
        <v>3</v>
      </c>
      <c r="EC493" s="32">
        <v>7</v>
      </c>
      <c r="ED493" s="32">
        <v>9</v>
      </c>
      <c r="EI493" s="88">
        <f t="shared" si="585"/>
        <v>0</v>
      </c>
      <c r="EQ493" s="88">
        <f t="shared" si="586"/>
        <v>0</v>
      </c>
      <c r="EY493" s="88">
        <f t="shared" si="587"/>
        <v>0</v>
      </c>
      <c r="FG493" s="88">
        <f t="shared" si="588"/>
        <v>0</v>
      </c>
      <c r="FO493" s="88">
        <f t="shared" si="589"/>
        <v>0</v>
      </c>
      <c r="FW493" s="110">
        <f t="shared" si="590"/>
        <v>0</v>
      </c>
      <c r="GB493" s="110">
        <f t="shared" si="591"/>
        <v>0</v>
      </c>
      <c r="GC493" s="110">
        <f t="shared" si="592"/>
        <v>0</v>
      </c>
      <c r="GD493" s="110">
        <f t="shared" si="593"/>
        <v>0</v>
      </c>
      <c r="GE493" s="110">
        <f t="shared" si="594"/>
        <v>0</v>
      </c>
      <c r="GF493" s="110">
        <f t="shared" si="595"/>
        <v>0</v>
      </c>
      <c r="GG493" s="110">
        <f t="shared" si="596"/>
        <v>0</v>
      </c>
      <c r="GH493" s="110">
        <f t="shared" si="597"/>
        <v>0</v>
      </c>
      <c r="GI493" s="110">
        <f t="shared" si="598"/>
        <v>0</v>
      </c>
      <c r="GJ493" s="114">
        <f t="shared" si="562"/>
        <v>0.34132420091324189</v>
      </c>
      <c r="GK493" s="90">
        <f t="shared" si="563"/>
        <v>6.7164179104477612E-2</v>
      </c>
      <c r="GL493" s="92" t="s">
        <v>2184</v>
      </c>
      <c r="GM493" s="92" t="s">
        <v>2031</v>
      </c>
      <c r="GN493" s="92" t="s">
        <v>1419</v>
      </c>
      <c r="GO493" s="2" t="s">
        <v>2191</v>
      </c>
      <c r="GP493" s="2" t="s">
        <v>1875</v>
      </c>
      <c r="GQ493" s="2" t="s">
        <v>1818</v>
      </c>
      <c r="GR493" s="115">
        <v>511</v>
      </c>
      <c r="GS493" s="31">
        <f t="shared" si="599"/>
        <v>24</v>
      </c>
      <c r="GT493" s="31">
        <f t="shared" si="600"/>
        <v>35</v>
      </c>
      <c r="GU493" s="31">
        <f t="shared" si="601"/>
        <v>38</v>
      </c>
      <c r="GV493" s="31">
        <f t="shared" si="602"/>
        <v>679</v>
      </c>
      <c r="GW493" s="31">
        <f t="shared" si="603"/>
        <v>397</v>
      </c>
      <c r="GX493" s="31">
        <f t="shared" si="604"/>
        <v>625</v>
      </c>
    </row>
    <row r="494" spans="1:206" ht="15.75" hidden="1" customHeight="1" x14ac:dyDescent="0.25">
      <c r="A494" s="22" t="s">
        <v>1113</v>
      </c>
      <c r="B494" s="2" t="s">
        <v>474</v>
      </c>
      <c r="C494" s="116" t="s">
        <v>478</v>
      </c>
      <c r="D494" s="35" t="s">
        <v>474</v>
      </c>
      <c r="E494" s="117">
        <v>349</v>
      </c>
      <c r="F494" s="117">
        <v>1320</v>
      </c>
      <c r="G494" s="117">
        <v>1893</v>
      </c>
      <c r="H494" s="117">
        <v>3562</v>
      </c>
      <c r="I494" s="95">
        <v>232</v>
      </c>
      <c r="J494" s="118">
        <v>399</v>
      </c>
      <c r="K494" s="118">
        <v>1109</v>
      </c>
      <c r="L494" s="118">
        <v>2180</v>
      </c>
      <c r="M494" s="118">
        <v>3688</v>
      </c>
      <c r="N494" s="119">
        <v>530</v>
      </c>
      <c r="O494" s="119">
        <v>108</v>
      </c>
      <c r="P494" s="120">
        <v>3453</v>
      </c>
      <c r="Q494" s="120">
        <v>4276</v>
      </c>
      <c r="R494" s="120">
        <v>3181</v>
      </c>
      <c r="S494" s="70">
        <f t="shared" si="545"/>
        <v>0.1155516941789748</v>
      </c>
      <c r="T494" s="70">
        <f t="shared" si="546"/>
        <v>0.25935453695042093</v>
      </c>
      <c r="U494" s="70">
        <f t="shared" si="547"/>
        <v>0.28945921173235561</v>
      </c>
      <c r="V494" s="70">
        <f t="shared" si="548"/>
        <v>0.36998793080327208</v>
      </c>
      <c r="W494" s="70">
        <f t="shared" si="549"/>
        <v>0.51870480980823641</v>
      </c>
      <c r="X494" s="121">
        <v>4344</v>
      </c>
      <c r="Y494" s="121">
        <v>3453</v>
      </c>
      <c r="Z494" s="121">
        <v>4276</v>
      </c>
      <c r="AA494" s="121">
        <v>3181</v>
      </c>
      <c r="AB494" s="121">
        <v>967</v>
      </c>
      <c r="AC494" s="121">
        <v>946</v>
      </c>
      <c r="AD494" s="17">
        <v>64</v>
      </c>
      <c r="AE494" s="17">
        <v>158</v>
      </c>
      <c r="AF494" s="100">
        <v>227</v>
      </c>
      <c r="AG494" s="101">
        <v>349</v>
      </c>
      <c r="AH494" s="101">
        <v>1191</v>
      </c>
      <c r="AI494" s="101">
        <v>2041</v>
      </c>
      <c r="AJ494" s="101">
        <v>109</v>
      </c>
      <c r="AK494" s="101">
        <f t="shared" si="550"/>
        <v>3690</v>
      </c>
      <c r="AL494" s="101">
        <f t="shared" si="551"/>
        <v>469</v>
      </c>
      <c r="AM494" s="101">
        <v>578</v>
      </c>
      <c r="AN494" s="102">
        <v>78</v>
      </c>
      <c r="AO494" s="103">
        <v>227</v>
      </c>
      <c r="AP494" s="74">
        <f t="shared" si="552"/>
        <v>0.10107153200115841</v>
      </c>
      <c r="AQ494" s="74">
        <f t="shared" si="553"/>
        <v>0.27853133769878391</v>
      </c>
      <c r="AR494" s="104">
        <f t="shared" si="554"/>
        <v>0.28524289642529788</v>
      </c>
      <c r="AS494" s="104">
        <f t="shared" si="555"/>
        <v>0.37052433954673464</v>
      </c>
      <c r="AT494" s="104">
        <f t="shared" si="556"/>
        <v>0.49418421879911978</v>
      </c>
      <c r="AU494" s="105">
        <v>3426</v>
      </c>
      <c r="AV494" s="105">
        <v>4559</v>
      </c>
      <c r="AW494" s="105">
        <v>3363</v>
      </c>
      <c r="AX494" s="100">
        <v>256</v>
      </c>
      <c r="AY494" s="106">
        <v>4094</v>
      </c>
      <c r="AZ494" s="106">
        <v>368</v>
      </c>
      <c r="BA494" s="106">
        <v>1346</v>
      </c>
      <c r="BB494" s="106">
        <v>2253</v>
      </c>
      <c r="BC494" s="106">
        <v>127</v>
      </c>
      <c r="BD494" s="107">
        <v>522</v>
      </c>
      <c r="BE494" s="108">
        <v>120</v>
      </c>
      <c r="BF494" s="82">
        <f t="shared" si="557"/>
        <v>0.10942610764198632</v>
      </c>
      <c r="BG494" s="82">
        <f t="shared" si="558"/>
        <v>0.29524018425093224</v>
      </c>
      <c r="BH494" s="83">
        <f t="shared" si="559"/>
        <v>0.30357772294677476</v>
      </c>
      <c r="BI494" s="83">
        <f t="shared" si="560"/>
        <v>0.38534752661239824</v>
      </c>
      <c r="BJ494" s="83">
        <f t="shared" si="561"/>
        <v>0.50525394045534155</v>
      </c>
      <c r="BK494" s="2">
        <v>3437</v>
      </c>
      <c r="BL494" s="2">
        <v>4588</v>
      </c>
      <c r="BM494" s="2">
        <v>3401</v>
      </c>
      <c r="BN494" s="2">
        <v>2329</v>
      </c>
      <c r="BO494" s="2">
        <v>1016</v>
      </c>
      <c r="BP494" s="2">
        <v>1073</v>
      </c>
      <c r="BQ494" s="109">
        <v>77</v>
      </c>
      <c r="BR494" s="109">
        <v>299</v>
      </c>
      <c r="BS494" s="110">
        <v>245</v>
      </c>
      <c r="BT494" s="109">
        <v>515</v>
      </c>
      <c r="BU494" s="109">
        <v>1586</v>
      </c>
      <c r="BV494" s="109">
        <v>2646</v>
      </c>
      <c r="BW494" s="109">
        <v>138</v>
      </c>
      <c r="BX494" s="84">
        <f t="shared" si="565"/>
        <v>4885</v>
      </c>
      <c r="BY494" s="111">
        <v>88</v>
      </c>
      <c r="BZ494" s="109">
        <v>550</v>
      </c>
      <c r="CA494" s="109">
        <v>138</v>
      </c>
      <c r="CB494" s="2">
        <v>287</v>
      </c>
      <c r="CC494" s="112">
        <f t="shared" si="566"/>
        <v>0.1498399767238871</v>
      </c>
      <c r="CD494" s="112">
        <f t="shared" si="567"/>
        <v>0.34568439407149082</v>
      </c>
      <c r="CE494" s="112">
        <f t="shared" si="568"/>
        <v>0.36732014703308247</v>
      </c>
      <c r="CF494" s="112">
        <f t="shared" si="569"/>
        <v>0.46088371510827386</v>
      </c>
      <c r="CG494" s="112">
        <f t="shared" si="570"/>
        <v>0.6162893266686269</v>
      </c>
      <c r="CH494" s="87">
        <f t="shared" si="571"/>
        <v>1305</v>
      </c>
      <c r="CI494" s="31">
        <f t="shared" si="572"/>
        <v>1484</v>
      </c>
      <c r="CJ494" s="31">
        <f t="shared" si="573"/>
        <v>29</v>
      </c>
      <c r="CK494" s="31">
        <f t="shared" si="574"/>
        <v>98</v>
      </c>
      <c r="CL494" s="31">
        <f t="shared" si="575"/>
        <v>122</v>
      </c>
      <c r="CM494" s="113">
        <f t="shared" si="576"/>
        <v>1091</v>
      </c>
      <c r="CN494" s="31">
        <f t="shared" si="577"/>
        <v>331</v>
      </c>
      <c r="CO494" s="31">
        <f t="shared" si="578"/>
        <v>400</v>
      </c>
      <c r="CP494" s="31">
        <f t="shared" si="579"/>
        <v>304</v>
      </c>
      <c r="CQ494" s="31">
        <f t="shared" si="580"/>
        <v>56</v>
      </c>
      <c r="CR494" s="32">
        <v>27</v>
      </c>
      <c r="CS494" s="32">
        <v>94</v>
      </c>
      <c r="CT494" s="32">
        <v>118</v>
      </c>
      <c r="CU494" s="88">
        <f t="shared" si="564"/>
        <v>1051</v>
      </c>
      <c r="CV494" s="32">
        <v>330</v>
      </c>
      <c r="CW494" s="32">
        <v>390</v>
      </c>
      <c r="CX494" s="32">
        <v>280</v>
      </c>
      <c r="CY494" s="32">
        <v>51</v>
      </c>
      <c r="CZ494" s="32">
        <v>2</v>
      </c>
      <c r="DA494" s="32">
        <v>4</v>
      </c>
      <c r="DB494" s="32">
        <v>4</v>
      </c>
      <c r="DC494" s="88">
        <f t="shared" si="581"/>
        <v>40</v>
      </c>
      <c r="DD494" s="32">
        <v>1</v>
      </c>
      <c r="DE494" s="32">
        <v>10</v>
      </c>
      <c r="DF494" s="32">
        <v>24</v>
      </c>
      <c r="DG494" s="32">
        <v>5</v>
      </c>
      <c r="DH494" s="32">
        <v>3</v>
      </c>
      <c r="DI494" s="32">
        <v>27</v>
      </c>
      <c r="DJ494" s="32">
        <v>14</v>
      </c>
      <c r="DK494" s="88">
        <f t="shared" si="582"/>
        <v>615</v>
      </c>
      <c r="DL494" s="32">
        <v>118</v>
      </c>
      <c r="DM494" s="32">
        <v>255</v>
      </c>
      <c r="DN494" s="32">
        <v>235</v>
      </c>
      <c r="DO494" s="32">
        <v>7</v>
      </c>
      <c r="DP494" s="32">
        <v>38</v>
      </c>
      <c r="DQ494" s="32">
        <v>133</v>
      </c>
      <c r="DR494" s="32">
        <v>67</v>
      </c>
      <c r="DS494" s="88">
        <f t="shared" si="583"/>
        <v>2710</v>
      </c>
      <c r="DT494" s="32">
        <v>14</v>
      </c>
      <c r="DU494" s="32">
        <v>641</v>
      </c>
      <c r="DV494" s="32">
        <v>1947</v>
      </c>
      <c r="DW494" s="32">
        <v>108</v>
      </c>
      <c r="DX494" s="32">
        <v>3</v>
      </c>
      <c r="DY494" s="32">
        <v>4</v>
      </c>
      <c r="DZ494" s="32">
        <v>5</v>
      </c>
      <c r="EA494" s="88">
        <f t="shared" si="584"/>
        <v>51</v>
      </c>
      <c r="EB494" s="32">
        <v>12</v>
      </c>
      <c r="EC494" s="32">
        <v>21</v>
      </c>
      <c r="ED494" s="32">
        <v>17</v>
      </c>
      <c r="EE494" s="32">
        <v>1</v>
      </c>
      <c r="EF494" s="32">
        <v>3</v>
      </c>
      <c r="EG494" s="32">
        <v>11</v>
      </c>
      <c r="EH494" s="32">
        <v>11</v>
      </c>
      <c r="EI494" s="88">
        <f t="shared" si="585"/>
        <v>97</v>
      </c>
      <c r="EJ494" s="32">
        <v>40</v>
      </c>
      <c r="EK494" s="32">
        <v>37</v>
      </c>
      <c r="EL494" s="32">
        <v>20</v>
      </c>
      <c r="EM494" s="32">
        <v>0</v>
      </c>
      <c r="EQ494" s="88">
        <f t="shared" si="586"/>
        <v>0</v>
      </c>
      <c r="EV494" s="32">
        <v>1</v>
      </c>
      <c r="EW494" s="32">
        <v>26</v>
      </c>
      <c r="EX494" s="32">
        <v>26</v>
      </c>
      <c r="EY494" s="88">
        <f t="shared" si="587"/>
        <v>358</v>
      </c>
      <c r="EZ494" s="32">
        <v>0</v>
      </c>
      <c r="FA494" s="32">
        <v>232</v>
      </c>
      <c r="FB494" s="32">
        <v>123</v>
      </c>
      <c r="FC494" s="32">
        <v>3</v>
      </c>
      <c r="FG494" s="88">
        <f t="shared" si="588"/>
        <v>0</v>
      </c>
      <c r="FO494" s="88">
        <f t="shared" si="589"/>
        <v>0</v>
      </c>
      <c r="FW494" s="110">
        <f t="shared" si="590"/>
        <v>0</v>
      </c>
      <c r="GB494" s="110">
        <f t="shared" si="591"/>
        <v>1</v>
      </c>
      <c r="GC494" s="110">
        <f t="shared" si="592"/>
        <v>26</v>
      </c>
      <c r="GD494" s="110">
        <f t="shared" si="593"/>
        <v>26</v>
      </c>
      <c r="GE494" s="110">
        <f t="shared" si="594"/>
        <v>358</v>
      </c>
      <c r="GF494" s="110">
        <f t="shared" si="595"/>
        <v>0</v>
      </c>
      <c r="GG494" s="110">
        <f t="shared" si="596"/>
        <v>232</v>
      </c>
      <c r="GH494" s="110">
        <f t="shared" si="597"/>
        <v>123</v>
      </c>
      <c r="GI494" s="110">
        <f t="shared" si="598"/>
        <v>3</v>
      </c>
      <c r="GJ494" s="114">
        <f t="shared" si="562"/>
        <v>0.18813112008054675</v>
      </c>
      <c r="GK494" s="90">
        <f t="shared" si="563"/>
        <v>0.19320957498778701</v>
      </c>
      <c r="GL494" s="92" t="s">
        <v>1656</v>
      </c>
      <c r="GM494" s="2" t="s">
        <v>1839</v>
      </c>
      <c r="GN494" s="2" t="s">
        <v>1996</v>
      </c>
      <c r="GO494" s="92" t="s">
        <v>2072</v>
      </c>
      <c r="GP494" s="92" t="s">
        <v>1554</v>
      </c>
      <c r="GQ494" s="2" t="s">
        <v>1811</v>
      </c>
      <c r="GR494" s="115">
        <v>4494</v>
      </c>
      <c r="GS494" s="31">
        <f t="shared" si="599"/>
        <v>44</v>
      </c>
      <c r="GT494" s="31">
        <f t="shared" si="600"/>
        <v>86</v>
      </c>
      <c r="GU494" s="31">
        <f t="shared" si="601"/>
        <v>164</v>
      </c>
      <c r="GV494" s="31">
        <f t="shared" si="602"/>
        <v>3376</v>
      </c>
      <c r="GW494" s="31">
        <f t="shared" si="603"/>
        <v>2315</v>
      </c>
      <c r="GX494" s="31">
        <f t="shared" si="604"/>
        <v>3232</v>
      </c>
    </row>
    <row r="495" spans="1:206" ht="15.75" hidden="1" customHeight="1" x14ac:dyDescent="0.25">
      <c r="A495" s="22" t="s">
        <v>1113</v>
      </c>
      <c r="B495" s="2" t="s">
        <v>474</v>
      </c>
      <c r="C495" s="116" t="s">
        <v>479</v>
      </c>
      <c r="D495" s="35" t="s">
        <v>474</v>
      </c>
      <c r="E495" s="117">
        <v>113</v>
      </c>
      <c r="F495" s="117">
        <v>477</v>
      </c>
      <c r="G495" s="117">
        <v>681</v>
      </c>
      <c r="H495" s="117">
        <v>1271</v>
      </c>
      <c r="I495" s="95">
        <v>92</v>
      </c>
      <c r="J495" s="118">
        <v>91</v>
      </c>
      <c r="K495" s="118">
        <v>511</v>
      </c>
      <c r="L495" s="118">
        <v>758</v>
      </c>
      <c r="M495" s="118">
        <v>1360</v>
      </c>
      <c r="N495" s="119">
        <v>201</v>
      </c>
      <c r="O495" s="119">
        <v>50</v>
      </c>
      <c r="P495" s="120">
        <v>918</v>
      </c>
      <c r="Q495" s="120">
        <v>1092</v>
      </c>
      <c r="R495" s="120">
        <v>825</v>
      </c>
      <c r="S495" s="70">
        <f t="shared" si="545"/>
        <v>9.9128540305010893E-2</v>
      </c>
      <c r="T495" s="70">
        <f t="shared" si="546"/>
        <v>0.46794871794871795</v>
      </c>
      <c r="U495" s="70">
        <f t="shared" si="547"/>
        <v>0.40881834215167551</v>
      </c>
      <c r="V495" s="70">
        <f t="shared" si="548"/>
        <v>0.55712050078247266</v>
      </c>
      <c r="W495" s="70">
        <f t="shared" si="549"/>
        <v>0.67515151515151517</v>
      </c>
      <c r="X495" s="121">
        <v>1084</v>
      </c>
      <c r="Y495" s="121">
        <v>918</v>
      </c>
      <c r="Z495" s="121">
        <v>1092</v>
      </c>
      <c r="AA495" s="121">
        <v>825</v>
      </c>
      <c r="AB495" s="121">
        <v>363</v>
      </c>
      <c r="AC495" s="121">
        <v>241</v>
      </c>
      <c r="AD495" s="17">
        <v>49</v>
      </c>
      <c r="AE495" s="17">
        <v>80</v>
      </c>
      <c r="AF495" s="100">
        <v>96</v>
      </c>
      <c r="AG495" s="101">
        <v>133</v>
      </c>
      <c r="AH495" s="101">
        <v>456</v>
      </c>
      <c r="AI495" s="101">
        <v>798</v>
      </c>
      <c r="AJ495" s="101">
        <v>43</v>
      </c>
      <c r="AK495" s="101">
        <f t="shared" si="550"/>
        <v>1430</v>
      </c>
      <c r="AL495" s="101">
        <f t="shared" si="551"/>
        <v>200</v>
      </c>
      <c r="AM495" s="101">
        <v>243</v>
      </c>
      <c r="AN495" s="102">
        <v>30</v>
      </c>
      <c r="AO495" s="103">
        <v>124</v>
      </c>
      <c r="AP495" s="74">
        <f t="shared" si="552"/>
        <v>0.144880174291939</v>
      </c>
      <c r="AQ495" s="74">
        <f t="shared" si="553"/>
        <v>0.4175824175824176</v>
      </c>
      <c r="AR495" s="104">
        <f t="shared" si="554"/>
        <v>0.41869488536155203</v>
      </c>
      <c r="AS495" s="104">
        <f t="shared" si="555"/>
        <v>0.54981742305685966</v>
      </c>
      <c r="AT495" s="104">
        <f t="shared" si="556"/>
        <v>0.72484848484848485</v>
      </c>
      <c r="AU495" s="105">
        <v>855</v>
      </c>
      <c r="AV495" s="105">
        <v>1162</v>
      </c>
      <c r="AW495" s="105">
        <v>941</v>
      </c>
      <c r="AX495" s="100">
        <v>91</v>
      </c>
      <c r="AY495" s="106">
        <v>1391</v>
      </c>
      <c r="AZ495" s="106">
        <v>89</v>
      </c>
      <c r="BA495" s="106">
        <v>457</v>
      </c>
      <c r="BB495" s="106">
        <v>795</v>
      </c>
      <c r="BC495" s="106">
        <v>50</v>
      </c>
      <c r="BD495" s="107">
        <v>209</v>
      </c>
      <c r="BE495" s="108">
        <v>48</v>
      </c>
      <c r="BF495" s="82">
        <f t="shared" si="557"/>
        <v>9.4580233793836344E-2</v>
      </c>
      <c r="BG495" s="82">
        <f t="shared" si="558"/>
        <v>0.39328743545611017</v>
      </c>
      <c r="BH495" s="83">
        <f t="shared" si="559"/>
        <v>0.38269100743745776</v>
      </c>
      <c r="BI495" s="83">
        <f t="shared" si="560"/>
        <v>0.51710461080813086</v>
      </c>
      <c r="BJ495" s="83">
        <f t="shared" si="561"/>
        <v>0.68538011695906431</v>
      </c>
      <c r="BK495" s="2">
        <v>872</v>
      </c>
      <c r="BL495" s="2">
        <v>1260</v>
      </c>
      <c r="BM495" s="2">
        <v>897</v>
      </c>
      <c r="BN495" s="2">
        <v>619</v>
      </c>
      <c r="BO495" s="2">
        <v>341</v>
      </c>
      <c r="BP495" s="2">
        <v>249</v>
      </c>
      <c r="BQ495" s="109">
        <v>50</v>
      </c>
      <c r="BR495" s="109">
        <v>100</v>
      </c>
      <c r="BS495" s="110">
        <v>87</v>
      </c>
      <c r="BT495" s="109">
        <v>93</v>
      </c>
      <c r="BU495" s="109">
        <v>556</v>
      </c>
      <c r="BV495" s="109">
        <v>961</v>
      </c>
      <c r="BW495" s="109">
        <v>78</v>
      </c>
      <c r="BX495" s="84">
        <f t="shared" si="565"/>
        <v>1688</v>
      </c>
      <c r="BY495" s="111">
        <v>18</v>
      </c>
      <c r="BZ495" s="109">
        <v>234</v>
      </c>
      <c r="CA495" s="109">
        <v>77</v>
      </c>
      <c r="CB495" s="2">
        <v>70</v>
      </c>
      <c r="CC495" s="112">
        <f t="shared" si="566"/>
        <v>0.10665137614678899</v>
      </c>
      <c r="CD495" s="112">
        <f t="shared" si="567"/>
        <v>0.44126984126984126</v>
      </c>
      <c r="CE495" s="112">
        <f t="shared" si="568"/>
        <v>0.45427533839551004</v>
      </c>
      <c r="CF495" s="112">
        <f t="shared" si="569"/>
        <v>0.59480760315252668</v>
      </c>
      <c r="CG495" s="112">
        <f t="shared" si="570"/>
        <v>0.81047937569676698</v>
      </c>
      <c r="CH495" s="87">
        <f t="shared" si="571"/>
        <v>170</v>
      </c>
      <c r="CI495" s="31">
        <f t="shared" si="572"/>
        <v>207</v>
      </c>
      <c r="CJ495" s="31">
        <f t="shared" si="573"/>
        <v>8</v>
      </c>
      <c r="CK495" s="31">
        <f t="shared" si="574"/>
        <v>24</v>
      </c>
      <c r="CL495" s="31">
        <f t="shared" si="575"/>
        <v>31</v>
      </c>
      <c r="CM495" s="113">
        <f t="shared" si="576"/>
        <v>368</v>
      </c>
      <c r="CN495" s="31">
        <f t="shared" si="577"/>
        <v>52</v>
      </c>
      <c r="CO495" s="31">
        <f t="shared" si="578"/>
        <v>152</v>
      </c>
      <c r="CP495" s="31">
        <f t="shared" si="579"/>
        <v>127</v>
      </c>
      <c r="CQ495" s="31">
        <f t="shared" si="580"/>
        <v>37</v>
      </c>
      <c r="CR495" s="32">
        <v>8</v>
      </c>
      <c r="CS495" s="32">
        <v>24</v>
      </c>
      <c r="CT495" s="32">
        <v>24</v>
      </c>
      <c r="CU495" s="88">
        <f t="shared" si="564"/>
        <v>368</v>
      </c>
      <c r="CV495" s="32">
        <v>52</v>
      </c>
      <c r="CW495" s="32">
        <v>152</v>
      </c>
      <c r="CX495" s="32">
        <v>127</v>
      </c>
      <c r="CY495" s="32">
        <v>37</v>
      </c>
      <c r="DB495" s="32">
        <v>7</v>
      </c>
      <c r="DC495" s="88">
        <f t="shared" si="581"/>
        <v>0</v>
      </c>
      <c r="DD495" s="32">
        <v>0</v>
      </c>
      <c r="DE495" s="32">
        <v>0</v>
      </c>
      <c r="DF495" s="32">
        <v>0</v>
      </c>
      <c r="DG495" s="32">
        <v>0</v>
      </c>
      <c r="DH495" s="32">
        <v>2</v>
      </c>
      <c r="DI495" s="32">
        <v>18</v>
      </c>
      <c r="DJ495" s="32">
        <v>10</v>
      </c>
      <c r="DK495" s="88">
        <f t="shared" si="582"/>
        <v>392</v>
      </c>
      <c r="DL495" s="32">
        <v>24</v>
      </c>
      <c r="DM495" s="32">
        <v>157</v>
      </c>
      <c r="DN495" s="32">
        <v>196</v>
      </c>
      <c r="DO495" s="32">
        <v>15</v>
      </c>
      <c r="DP495" s="32">
        <v>35</v>
      </c>
      <c r="DQ495" s="32">
        <v>51</v>
      </c>
      <c r="DR495" s="32">
        <v>40</v>
      </c>
      <c r="DS495" s="88">
        <f t="shared" si="583"/>
        <v>853</v>
      </c>
      <c r="DT495" s="32">
        <v>11</v>
      </c>
      <c r="DU495" s="32">
        <v>195</v>
      </c>
      <c r="DV495" s="32">
        <v>597</v>
      </c>
      <c r="DW495" s="32">
        <v>50</v>
      </c>
      <c r="DX495" s="32">
        <v>3</v>
      </c>
      <c r="DY495" s="32">
        <v>5</v>
      </c>
      <c r="DZ495" s="32">
        <v>4</v>
      </c>
      <c r="EA495" s="88">
        <f t="shared" si="584"/>
        <v>75</v>
      </c>
      <c r="EB495" s="32">
        <v>5</v>
      </c>
      <c r="EC495" s="32">
        <v>29</v>
      </c>
      <c r="ED495" s="32">
        <v>37</v>
      </c>
      <c r="EE495" s="32">
        <v>4</v>
      </c>
      <c r="EI495" s="88">
        <f t="shared" si="585"/>
        <v>0</v>
      </c>
      <c r="EQ495" s="88">
        <f t="shared" si="586"/>
        <v>0</v>
      </c>
      <c r="EV495" s="32">
        <v>2</v>
      </c>
      <c r="EW495" s="32">
        <v>2</v>
      </c>
      <c r="EX495" s="32">
        <v>2</v>
      </c>
      <c r="EY495" s="88">
        <f t="shared" si="587"/>
        <v>28</v>
      </c>
      <c r="EZ495" s="32">
        <v>1</v>
      </c>
      <c r="FA495" s="32">
        <v>23</v>
      </c>
      <c r="FB495" s="32">
        <v>4</v>
      </c>
      <c r="FC495" s="32">
        <v>0</v>
      </c>
      <c r="FG495" s="88">
        <f t="shared" si="588"/>
        <v>0</v>
      </c>
      <c r="FO495" s="88">
        <f t="shared" si="589"/>
        <v>0</v>
      </c>
      <c r="FW495" s="110">
        <f t="shared" si="590"/>
        <v>0</v>
      </c>
      <c r="GB495" s="110">
        <f t="shared" si="591"/>
        <v>2</v>
      </c>
      <c r="GC495" s="110">
        <f t="shared" si="592"/>
        <v>2</v>
      </c>
      <c r="GD495" s="110">
        <f t="shared" si="593"/>
        <v>2</v>
      </c>
      <c r="GE495" s="110">
        <f t="shared" si="594"/>
        <v>28</v>
      </c>
      <c r="GF495" s="110">
        <f t="shared" si="595"/>
        <v>1</v>
      </c>
      <c r="GG495" s="110">
        <f t="shared" si="596"/>
        <v>23</v>
      </c>
      <c r="GH495" s="110">
        <f t="shared" si="597"/>
        <v>4</v>
      </c>
      <c r="GI495" s="110">
        <f t="shared" si="598"/>
        <v>0</v>
      </c>
      <c r="GJ495" s="114">
        <f t="shared" si="562"/>
        <v>0.20044072701944837</v>
      </c>
      <c r="GK495" s="90">
        <f t="shared" si="563"/>
        <v>0.2135154565061107</v>
      </c>
      <c r="GL495" s="2" t="s">
        <v>2010</v>
      </c>
      <c r="GM495" s="92" t="s">
        <v>1849</v>
      </c>
      <c r="GN495" s="2" t="s">
        <v>2011</v>
      </c>
      <c r="GO495" s="92" t="s">
        <v>1754</v>
      </c>
      <c r="GP495" s="2" t="s">
        <v>2012</v>
      </c>
      <c r="GQ495" s="2" t="s">
        <v>1566</v>
      </c>
      <c r="GR495" s="115">
        <v>1236</v>
      </c>
      <c r="GS495" s="31">
        <f t="shared" si="599"/>
        <v>40</v>
      </c>
      <c r="GT495" s="31">
        <f t="shared" si="600"/>
        <v>54</v>
      </c>
      <c r="GU495" s="31">
        <f t="shared" si="601"/>
        <v>74</v>
      </c>
      <c r="GV495" s="31">
        <f t="shared" si="602"/>
        <v>1320</v>
      </c>
      <c r="GW495" s="31">
        <f t="shared" si="603"/>
        <v>899</v>
      </c>
      <c r="GX495" s="31">
        <f t="shared" si="604"/>
        <v>1280</v>
      </c>
    </row>
    <row r="496" spans="1:206" ht="15.75" hidden="1" customHeight="1" x14ac:dyDescent="0.25">
      <c r="A496" s="22" t="s">
        <v>1113</v>
      </c>
      <c r="B496" s="2" t="s">
        <v>474</v>
      </c>
      <c r="C496" s="116" t="s">
        <v>480</v>
      </c>
      <c r="D496" s="35" t="s">
        <v>474</v>
      </c>
      <c r="E496" s="117">
        <v>20</v>
      </c>
      <c r="F496" s="117">
        <v>49</v>
      </c>
      <c r="G496" s="117">
        <v>70</v>
      </c>
      <c r="H496" s="117">
        <v>139</v>
      </c>
      <c r="I496" s="95">
        <v>9</v>
      </c>
      <c r="J496" s="118">
        <v>21</v>
      </c>
      <c r="K496" s="118">
        <v>46</v>
      </c>
      <c r="L496" s="118">
        <v>81</v>
      </c>
      <c r="M496" s="118">
        <v>148</v>
      </c>
      <c r="N496" s="119">
        <v>18</v>
      </c>
      <c r="O496" s="119">
        <v>1</v>
      </c>
      <c r="P496" s="120">
        <v>96</v>
      </c>
      <c r="Q496" s="120">
        <v>135</v>
      </c>
      <c r="R496" s="120">
        <v>78</v>
      </c>
      <c r="S496" s="70">
        <f t="shared" si="545"/>
        <v>0.21875</v>
      </c>
      <c r="T496" s="70">
        <f t="shared" si="546"/>
        <v>0.34074074074074073</v>
      </c>
      <c r="U496" s="70">
        <f t="shared" si="547"/>
        <v>0.42071197411003236</v>
      </c>
      <c r="V496" s="70">
        <f t="shared" si="548"/>
        <v>0.51173708920187788</v>
      </c>
      <c r="W496" s="70">
        <f t="shared" si="549"/>
        <v>0.80769230769230771</v>
      </c>
      <c r="X496" s="121">
        <v>130</v>
      </c>
      <c r="Y496" s="121">
        <v>96</v>
      </c>
      <c r="Z496" s="121">
        <v>135</v>
      </c>
      <c r="AA496" s="121">
        <v>78</v>
      </c>
      <c r="AB496" s="121">
        <v>34</v>
      </c>
      <c r="AC496" s="121">
        <v>40</v>
      </c>
      <c r="AD496" s="17">
        <v>4</v>
      </c>
      <c r="AE496" s="17">
        <v>8</v>
      </c>
      <c r="AF496" s="100">
        <v>9</v>
      </c>
      <c r="AG496" s="101">
        <v>14</v>
      </c>
      <c r="AH496" s="101">
        <v>62</v>
      </c>
      <c r="AI496" s="101">
        <v>66</v>
      </c>
      <c r="AJ496" s="101">
        <v>5</v>
      </c>
      <c r="AK496" s="101">
        <f t="shared" si="550"/>
        <v>147</v>
      </c>
      <c r="AL496" s="101">
        <f t="shared" si="551"/>
        <v>22</v>
      </c>
      <c r="AM496" s="101">
        <v>27</v>
      </c>
      <c r="AN496" s="102">
        <v>1</v>
      </c>
      <c r="AO496" s="103">
        <v>8</v>
      </c>
      <c r="AP496" s="74">
        <f t="shared" si="552"/>
        <v>0.14583333333333334</v>
      </c>
      <c r="AQ496" s="74">
        <f t="shared" si="553"/>
        <v>0.45925925925925926</v>
      </c>
      <c r="AR496" s="104">
        <f t="shared" si="554"/>
        <v>0.38834951456310679</v>
      </c>
      <c r="AS496" s="104">
        <f t="shared" si="555"/>
        <v>0.49765258215962443</v>
      </c>
      <c r="AT496" s="104">
        <f t="shared" si="556"/>
        <v>0.5641025641025641</v>
      </c>
      <c r="AU496" s="105">
        <v>100</v>
      </c>
      <c r="AV496" s="105">
        <v>134</v>
      </c>
      <c r="AW496" s="105">
        <v>92</v>
      </c>
      <c r="AX496" s="100">
        <v>7</v>
      </c>
      <c r="AY496" s="106">
        <v>146</v>
      </c>
      <c r="AZ496" s="106">
        <v>8</v>
      </c>
      <c r="BA496" s="106">
        <v>54</v>
      </c>
      <c r="BB496" s="106">
        <v>79</v>
      </c>
      <c r="BC496" s="106">
        <v>5</v>
      </c>
      <c r="BD496" s="107">
        <v>24</v>
      </c>
      <c r="BE496" s="108">
        <v>7</v>
      </c>
      <c r="BF496" s="82">
        <f t="shared" si="557"/>
        <v>8.6956521739130432E-2</v>
      </c>
      <c r="BG496" s="82">
        <f t="shared" si="558"/>
        <v>0.40298507462686567</v>
      </c>
      <c r="BH496" s="83">
        <f t="shared" si="559"/>
        <v>0.35889570552147237</v>
      </c>
      <c r="BI496" s="83">
        <f t="shared" si="560"/>
        <v>0.46581196581196582</v>
      </c>
      <c r="BJ496" s="83">
        <f t="shared" si="561"/>
        <v>0.55000000000000004</v>
      </c>
      <c r="BK496" s="2">
        <v>106</v>
      </c>
      <c r="BL496" s="2">
        <v>123</v>
      </c>
      <c r="BM496" s="2">
        <v>101</v>
      </c>
      <c r="BN496" s="2">
        <v>65</v>
      </c>
      <c r="BO496" s="2">
        <v>32</v>
      </c>
      <c r="BP496" s="2">
        <v>38</v>
      </c>
      <c r="BQ496" s="109">
        <v>3</v>
      </c>
      <c r="BR496" s="109">
        <v>8</v>
      </c>
      <c r="BS496" s="110">
        <v>6</v>
      </c>
      <c r="BT496" s="109">
        <v>9</v>
      </c>
      <c r="BU496" s="109">
        <v>46</v>
      </c>
      <c r="BV496" s="109">
        <v>98</v>
      </c>
      <c r="BW496" s="109">
        <v>8</v>
      </c>
      <c r="BX496" s="84">
        <f t="shared" si="565"/>
        <v>161</v>
      </c>
      <c r="BY496" s="111">
        <v>0</v>
      </c>
      <c r="BZ496" s="109">
        <v>22</v>
      </c>
      <c r="CA496" s="109">
        <v>8</v>
      </c>
      <c r="CB496" s="2">
        <v>9</v>
      </c>
      <c r="CC496" s="112">
        <f t="shared" si="566"/>
        <v>8.4905660377358486E-2</v>
      </c>
      <c r="CD496" s="112">
        <f t="shared" si="567"/>
        <v>0.37398373983739835</v>
      </c>
      <c r="CE496" s="112">
        <f t="shared" si="568"/>
        <v>0.39696969696969697</v>
      </c>
      <c r="CF496" s="112">
        <f t="shared" si="569"/>
        <v>0.5446428571428571</v>
      </c>
      <c r="CG496" s="112">
        <f t="shared" si="570"/>
        <v>0.75247524752475248</v>
      </c>
      <c r="CH496" s="87">
        <f t="shared" si="571"/>
        <v>25</v>
      </c>
      <c r="CI496" s="31">
        <f t="shared" si="572"/>
        <v>26</v>
      </c>
      <c r="CJ496" s="31">
        <f t="shared" si="573"/>
        <v>0</v>
      </c>
      <c r="CK496" s="31">
        <f t="shared" si="574"/>
        <v>0</v>
      </c>
      <c r="CL496" s="31">
        <f t="shared" si="575"/>
        <v>0</v>
      </c>
      <c r="CM496" s="113">
        <f t="shared" si="576"/>
        <v>0</v>
      </c>
      <c r="CN496" s="31">
        <f t="shared" si="577"/>
        <v>0</v>
      </c>
      <c r="CO496" s="31">
        <f t="shared" si="578"/>
        <v>0</v>
      </c>
      <c r="CP496" s="31">
        <f t="shared" si="579"/>
        <v>0</v>
      </c>
      <c r="CQ496" s="31">
        <f t="shared" si="580"/>
        <v>0</v>
      </c>
      <c r="CU496" s="88">
        <f t="shared" si="564"/>
        <v>0</v>
      </c>
      <c r="DC496" s="88">
        <f t="shared" si="581"/>
        <v>0</v>
      </c>
      <c r="DH496" s="32">
        <v>1</v>
      </c>
      <c r="DI496" s="32">
        <v>6</v>
      </c>
      <c r="DJ496" s="32">
        <v>4</v>
      </c>
      <c r="DK496" s="88">
        <f t="shared" si="582"/>
        <v>136</v>
      </c>
      <c r="DL496" s="32">
        <v>8</v>
      </c>
      <c r="DM496" s="32">
        <v>37</v>
      </c>
      <c r="DN496" s="32">
        <v>85</v>
      </c>
      <c r="DO496" s="32">
        <v>6</v>
      </c>
      <c r="DP496" s="32">
        <v>2</v>
      </c>
      <c r="DQ496" s="32">
        <v>2</v>
      </c>
      <c r="DR496" s="32">
        <v>2</v>
      </c>
      <c r="DS496" s="88">
        <f t="shared" si="583"/>
        <v>25</v>
      </c>
      <c r="DT496" s="32">
        <v>1</v>
      </c>
      <c r="DU496" s="32">
        <v>9</v>
      </c>
      <c r="DV496" s="32">
        <v>13</v>
      </c>
      <c r="DW496" s="32">
        <v>2</v>
      </c>
      <c r="EA496" s="88">
        <f t="shared" si="584"/>
        <v>0</v>
      </c>
      <c r="EI496" s="88">
        <f t="shared" si="585"/>
        <v>0</v>
      </c>
      <c r="EQ496" s="88">
        <f t="shared" si="586"/>
        <v>0</v>
      </c>
      <c r="EY496" s="88">
        <f t="shared" si="587"/>
        <v>0</v>
      </c>
      <c r="FG496" s="88">
        <f t="shared" si="588"/>
        <v>0</v>
      </c>
      <c r="FO496" s="88">
        <f t="shared" si="589"/>
        <v>0</v>
      </c>
      <c r="FW496" s="110">
        <f t="shared" si="590"/>
        <v>0</v>
      </c>
      <c r="GB496" s="110">
        <f t="shared" si="591"/>
        <v>0</v>
      </c>
      <c r="GC496" s="110">
        <f t="shared" si="592"/>
        <v>0</v>
      </c>
      <c r="GD496" s="110">
        <f t="shared" si="593"/>
        <v>0</v>
      </c>
      <c r="GE496" s="110">
        <f t="shared" si="594"/>
        <v>0</v>
      </c>
      <c r="GF496" s="110">
        <f t="shared" si="595"/>
        <v>0</v>
      </c>
      <c r="GG496" s="110">
        <f t="shared" si="596"/>
        <v>0</v>
      </c>
      <c r="GH496" s="110">
        <f t="shared" si="597"/>
        <v>0</v>
      </c>
      <c r="GI496" s="110">
        <f t="shared" si="598"/>
        <v>0</v>
      </c>
      <c r="GJ496" s="114">
        <f t="shared" si="562"/>
        <v>-6.8363979255068374E-2</v>
      </c>
      <c r="GK496" s="90">
        <f t="shared" si="563"/>
        <v>0.10273972602739725</v>
      </c>
      <c r="GL496" s="92" t="s">
        <v>2025</v>
      </c>
      <c r="GM496" s="2" t="s">
        <v>2222</v>
      </c>
      <c r="GN496" s="92" t="s">
        <v>1638</v>
      </c>
      <c r="GO496" s="2" t="s">
        <v>2000</v>
      </c>
      <c r="GP496" s="92" t="s">
        <v>1667</v>
      </c>
      <c r="GQ496" s="2" t="s">
        <v>1655</v>
      </c>
      <c r="GR496" s="115">
        <v>133</v>
      </c>
      <c r="GS496" s="31">
        <f t="shared" si="599"/>
        <v>3</v>
      </c>
      <c r="GT496" s="31">
        <f t="shared" si="600"/>
        <v>6</v>
      </c>
      <c r="GU496" s="31">
        <f t="shared" si="601"/>
        <v>8</v>
      </c>
      <c r="GV496" s="31">
        <f t="shared" si="602"/>
        <v>161</v>
      </c>
      <c r="GW496" s="31">
        <f t="shared" si="603"/>
        <v>106</v>
      </c>
      <c r="GX496" s="31">
        <f t="shared" si="604"/>
        <v>152</v>
      </c>
    </row>
    <row r="497" spans="1:206" ht="15.75" hidden="1" customHeight="1" x14ac:dyDescent="0.25">
      <c r="A497" s="22" t="s">
        <v>1113</v>
      </c>
      <c r="B497" s="2" t="s">
        <v>474</v>
      </c>
      <c r="C497" s="116" t="s">
        <v>481</v>
      </c>
      <c r="D497" s="35" t="s">
        <v>474</v>
      </c>
      <c r="E497" s="117">
        <v>586</v>
      </c>
      <c r="F497" s="117">
        <v>1994</v>
      </c>
      <c r="G497" s="117">
        <v>3377</v>
      </c>
      <c r="H497" s="117">
        <v>5957</v>
      </c>
      <c r="I497" s="95">
        <v>412</v>
      </c>
      <c r="J497" s="118">
        <v>684</v>
      </c>
      <c r="K497" s="118">
        <v>1851</v>
      </c>
      <c r="L497" s="118">
        <v>3857</v>
      </c>
      <c r="M497" s="118">
        <v>6392</v>
      </c>
      <c r="N497" s="119">
        <v>1022</v>
      </c>
      <c r="O497" s="119">
        <v>127</v>
      </c>
      <c r="P497" s="120">
        <v>4331</v>
      </c>
      <c r="Q497" s="120">
        <v>5334</v>
      </c>
      <c r="R497" s="120">
        <v>4118</v>
      </c>
      <c r="S497" s="70">
        <f t="shared" si="545"/>
        <v>0.15793119371969522</v>
      </c>
      <c r="T497" s="70">
        <f t="shared" si="546"/>
        <v>0.34701912260967377</v>
      </c>
      <c r="U497" s="70">
        <f t="shared" si="547"/>
        <v>0.38961038961038963</v>
      </c>
      <c r="V497" s="70">
        <f t="shared" si="548"/>
        <v>0.49576809140922556</v>
      </c>
      <c r="W497" s="70">
        <f t="shared" si="549"/>
        <v>0.68844099077221954</v>
      </c>
      <c r="X497" s="121">
        <v>5329</v>
      </c>
      <c r="Y497" s="121">
        <v>4331</v>
      </c>
      <c r="Z497" s="121">
        <v>5334</v>
      </c>
      <c r="AA497" s="121">
        <v>4118</v>
      </c>
      <c r="AB497" s="121">
        <v>1367</v>
      </c>
      <c r="AC497" s="121">
        <v>1133</v>
      </c>
      <c r="AD497" s="17">
        <v>130</v>
      </c>
      <c r="AE497" s="17">
        <v>381</v>
      </c>
      <c r="AF497" s="100">
        <v>448</v>
      </c>
      <c r="AG497" s="101">
        <v>731</v>
      </c>
      <c r="AH497" s="101">
        <v>2119</v>
      </c>
      <c r="AI497" s="101">
        <v>3922</v>
      </c>
      <c r="AJ497" s="101">
        <v>200</v>
      </c>
      <c r="AK497" s="101">
        <f t="shared" si="550"/>
        <v>6972</v>
      </c>
      <c r="AL497" s="101">
        <f t="shared" si="551"/>
        <v>934</v>
      </c>
      <c r="AM497" s="101">
        <v>1134</v>
      </c>
      <c r="AN497" s="102">
        <v>85</v>
      </c>
      <c r="AO497" s="103">
        <v>373</v>
      </c>
      <c r="AP497" s="74">
        <f t="shared" si="552"/>
        <v>0.16878319094897251</v>
      </c>
      <c r="AQ497" s="74">
        <f t="shared" si="553"/>
        <v>0.3972628421447319</v>
      </c>
      <c r="AR497" s="104">
        <f t="shared" si="554"/>
        <v>0.42356526155408836</v>
      </c>
      <c r="AS497" s="104">
        <f t="shared" si="555"/>
        <v>0.54030892932712649</v>
      </c>
      <c r="AT497" s="104">
        <f t="shared" si="556"/>
        <v>0.72559494900437105</v>
      </c>
      <c r="AU497" s="105">
        <v>4345</v>
      </c>
      <c r="AV497" s="105">
        <v>5726</v>
      </c>
      <c r="AW497" s="105">
        <v>4271</v>
      </c>
      <c r="AX497" s="100">
        <v>465</v>
      </c>
      <c r="AY497" s="106">
        <v>7175</v>
      </c>
      <c r="AZ497" s="106">
        <v>734</v>
      </c>
      <c r="BA497" s="106">
        <v>2291</v>
      </c>
      <c r="BB497" s="106">
        <v>3866</v>
      </c>
      <c r="BC497" s="106">
        <v>284</v>
      </c>
      <c r="BD497" s="107">
        <v>970</v>
      </c>
      <c r="BE497" s="108">
        <v>180</v>
      </c>
      <c r="BF497" s="82">
        <f t="shared" si="557"/>
        <v>0.17185670803090611</v>
      </c>
      <c r="BG497" s="82">
        <f t="shared" si="558"/>
        <v>0.40010478519035975</v>
      </c>
      <c r="BH497" s="83">
        <f t="shared" si="559"/>
        <v>0.4128433970157579</v>
      </c>
      <c r="BI497" s="83">
        <f t="shared" si="560"/>
        <v>0.51504319332737558</v>
      </c>
      <c r="BJ497" s="83">
        <f t="shared" si="561"/>
        <v>0.66651323360184123</v>
      </c>
      <c r="BK497" s="2">
        <v>4317</v>
      </c>
      <c r="BL497" s="2">
        <v>5944</v>
      </c>
      <c r="BM497" s="2">
        <v>4223</v>
      </c>
      <c r="BN497" s="2">
        <v>2929</v>
      </c>
      <c r="BO497" s="2">
        <v>1324</v>
      </c>
      <c r="BP497" s="2">
        <v>1378</v>
      </c>
      <c r="BQ497" s="109">
        <v>154</v>
      </c>
      <c r="BR497" s="109">
        <v>536</v>
      </c>
      <c r="BS497" s="110">
        <v>517</v>
      </c>
      <c r="BT497" s="109">
        <v>956</v>
      </c>
      <c r="BU497" s="109">
        <v>2497</v>
      </c>
      <c r="BV497" s="109">
        <v>4590</v>
      </c>
      <c r="BW497" s="109">
        <v>297</v>
      </c>
      <c r="BX497" s="84">
        <f t="shared" si="565"/>
        <v>8340</v>
      </c>
      <c r="BY497" s="111">
        <v>83</v>
      </c>
      <c r="BZ497" s="109">
        <v>1030</v>
      </c>
      <c r="CA497" s="109">
        <v>296</v>
      </c>
      <c r="CB497" s="2">
        <v>336</v>
      </c>
      <c r="CC497" s="112">
        <f t="shared" si="566"/>
        <v>0.22145008107482048</v>
      </c>
      <c r="CD497" s="112">
        <f t="shared" si="567"/>
        <v>0.42008748317631223</v>
      </c>
      <c r="CE497" s="112">
        <f t="shared" si="568"/>
        <v>0.48418945042805855</v>
      </c>
      <c r="CF497" s="112">
        <f t="shared" si="569"/>
        <v>0.59575095898495134</v>
      </c>
      <c r="CG497" s="112">
        <f t="shared" si="570"/>
        <v>0.84300260478332933</v>
      </c>
      <c r="CH497" s="87">
        <f t="shared" si="571"/>
        <v>663</v>
      </c>
      <c r="CI497" s="31">
        <f t="shared" si="572"/>
        <v>621</v>
      </c>
      <c r="CJ497" s="31">
        <f t="shared" si="573"/>
        <v>82</v>
      </c>
      <c r="CK497" s="31">
        <f t="shared" si="574"/>
        <v>274</v>
      </c>
      <c r="CL497" s="31">
        <f t="shared" si="575"/>
        <v>348</v>
      </c>
      <c r="CM497" s="113">
        <f t="shared" si="576"/>
        <v>3198</v>
      </c>
      <c r="CN497" s="31">
        <f t="shared" si="577"/>
        <v>754</v>
      </c>
      <c r="CO497" s="31">
        <f t="shared" si="578"/>
        <v>1125</v>
      </c>
      <c r="CP497" s="31">
        <f t="shared" si="579"/>
        <v>1263</v>
      </c>
      <c r="CQ497" s="31">
        <f t="shared" si="580"/>
        <v>56</v>
      </c>
      <c r="CR497" s="32">
        <v>61</v>
      </c>
      <c r="CS497" s="32">
        <v>215</v>
      </c>
      <c r="CT497" s="32">
        <v>290</v>
      </c>
      <c r="CU497" s="88">
        <f t="shared" si="564"/>
        <v>2457</v>
      </c>
      <c r="CV497" s="32">
        <v>705</v>
      </c>
      <c r="CW497" s="32">
        <v>951</v>
      </c>
      <c r="CX497" s="32">
        <v>800</v>
      </c>
      <c r="CY497" s="32">
        <v>1</v>
      </c>
      <c r="CZ497" s="32">
        <v>21</v>
      </c>
      <c r="DA497" s="32">
        <v>59</v>
      </c>
      <c r="DB497" s="32">
        <v>58</v>
      </c>
      <c r="DC497" s="88">
        <f t="shared" si="581"/>
        <v>741</v>
      </c>
      <c r="DD497" s="32">
        <v>49</v>
      </c>
      <c r="DE497" s="32">
        <v>174</v>
      </c>
      <c r="DF497" s="32">
        <v>463</v>
      </c>
      <c r="DG497" s="32">
        <v>55</v>
      </c>
      <c r="DH497" s="32">
        <v>3</v>
      </c>
      <c r="DI497" s="32">
        <v>33</v>
      </c>
      <c r="DJ497" s="32">
        <v>23</v>
      </c>
      <c r="DK497" s="88">
        <f t="shared" si="582"/>
        <v>574</v>
      </c>
      <c r="DL497" s="32">
        <v>61</v>
      </c>
      <c r="DM497" s="32">
        <v>187</v>
      </c>
      <c r="DN497" s="32">
        <v>313</v>
      </c>
      <c r="DO497" s="32">
        <v>13</v>
      </c>
      <c r="DP497" s="32">
        <v>53</v>
      </c>
      <c r="DQ497" s="32">
        <v>183</v>
      </c>
      <c r="DR497" s="32">
        <v>96</v>
      </c>
      <c r="DS497" s="88">
        <f t="shared" si="583"/>
        <v>3973</v>
      </c>
      <c r="DT497" s="32">
        <v>18</v>
      </c>
      <c r="DU497" s="32">
        <v>952</v>
      </c>
      <c r="DV497" s="32">
        <v>2831</v>
      </c>
      <c r="DW497" s="32">
        <v>172</v>
      </c>
      <c r="DX497" s="32">
        <v>4</v>
      </c>
      <c r="DY497" s="32">
        <v>8</v>
      </c>
      <c r="DZ497" s="32">
        <v>7</v>
      </c>
      <c r="EA497" s="88">
        <f t="shared" si="584"/>
        <v>131</v>
      </c>
      <c r="EB497" s="32">
        <v>8</v>
      </c>
      <c r="EC497" s="32">
        <v>58</v>
      </c>
      <c r="ED497" s="32">
        <v>63</v>
      </c>
      <c r="EE497" s="32">
        <v>2</v>
      </c>
      <c r="EF497" s="32">
        <v>9</v>
      </c>
      <c r="EG497" s="32">
        <v>23</v>
      </c>
      <c r="EH497" s="32">
        <v>28</v>
      </c>
      <c r="EI497" s="88">
        <f t="shared" si="585"/>
        <v>176</v>
      </c>
      <c r="EJ497" s="32">
        <v>65</v>
      </c>
      <c r="EK497" s="32">
        <v>68</v>
      </c>
      <c r="EL497" s="32">
        <v>42</v>
      </c>
      <c r="EM497" s="32">
        <v>1</v>
      </c>
      <c r="EN497" s="32">
        <v>1</v>
      </c>
      <c r="EO497" s="32">
        <v>4</v>
      </c>
      <c r="EP497" s="32">
        <v>4</v>
      </c>
      <c r="EQ497" s="88">
        <f t="shared" si="586"/>
        <v>77</v>
      </c>
      <c r="ER497" s="32">
        <v>25</v>
      </c>
      <c r="ES497" s="32">
        <v>32</v>
      </c>
      <c r="ET497" s="32">
        <v>19</v>
      </c>
      <c r="EU497" s="32">
        <v>1</v>
      </c>
      <c r="EV497" s="32">
        <v>1</v>
      </c>
      <c r="EW497" s="32">
        <v>4</v>
      </c>
      <c r="EX497" s="32">
        <v>3</v>
      </c>
      <c r="EY497" s="88">
        <f t="shared" si="587"/>
        <v>56</v>
      </c>
      <c r="EZ497" s="32">
        <v>0</v>
      </c>
      <c r="FA497" s="32">
        <v>34</v>
      </c>
      <c r="FB497" s="32">
        <v>22</v>
      </c>
      <c r="FC497" s="32">
        <v>0</v>
      </c>
      <c r="FD497" s="32">
        <v>1</v>
      </c>
      <c r="FE497" s="32">
        <v>7</v>
      </c>
      <c r="FF497" s="32">
        <v>8</v>
      </c>
      <c r="FG497" s="88">
        <f t="shared" si="588"/>
        <v>105</v>
      </c>
      <c r="FH497" s="32">
        <v>25</v>
      </c>
      <c r="FI497" s="32">
        <v>41</v>
      </c>
      <c r="FJ497" s="32">
        <v>37</v>
      </c>
      <c r="FK497" s="32">
        <v>2</v>
      </c>
      <c r="FO497" s="88">
        <f t="shared" si="589"/>
        <v>0</v>
      </c>
      <c r="FW497" s="110">
        <f t="shared" si="590"/>
        <v>0</v>
      </c>
      <c r="GB497" s="110">
        <f t="shared" si="591"/>
        <v>2</v>
      </c>
      <c r="GC497" s="110">
        <f t="shared" si="592"/>
        <v>11</v>
      </c>
      <c r="GD497" s="110">
        <f t="shared" si="593"/>
        <v>11</v>
      </c>
      <c r="GE497" s="110">
        <f t="shared" si="594"/>
        <v>161</v>
      </c>
      <c r="GF497" s="110">
        <f t="shared" si="595"/>
        <v>25</v>
      </c>
      <c r="GG497" s="110">
        <f t="shared" si="596"/>
        <v>75</v>
      </c>
      <c r="GH497" s="110">
        <f t="shared" si="597"/>
        <v>59</v>
      </c>
      <c r="GI497" s="110">
        <f t="shared" si="598"/>
        <v>2</v>
      </c>
      <c r="GJ497" s="114">
        <f t="shared" si="562"/>
        <v>0.22450960370291009</v>
      </c>
      <c r="GK497" s="90">
        <f t="shared" si="563"/>
        <v>0.16236933797909409</v>
      </c>
      <c r="GL497" s="2" t="s">
        <v>1943</v>
      </c>
      <c r="GM497" s="2" t="s">
        <v>1564</v>
      </c>
      <c r="GN497" s="2" t="s">
        <v>1550</v>
      </c>
      <c r="GO497" s="92" t="s">
        <v>2059</v>
      </c>
      <c r="GP497" s="92" t="s">
        <v>1971</v>
      </c>
      <c r="GQ497" s="2" t="s">
        <v>1406</v>
      </c>
      <c r="GR497" s="115">
        <v>5879</v>
      </c>
      <c r="GS497" s="31">
        <f t="shared" si="599"/>
        <v>60</v>
      </c>
      <c r="GT497" s="31">
        <f t="shared" si="600"/>
        <v>126</v>
      </c>
      <c r="GU497" s="31">
        <f t="shared" si="601"/>
        <v>224</v>
      </c>
      <c r="GV497" s="31">
        <f t="shared" si="602"/>
        <v>4678</v>
      </c>
      <c r="GW497" s="31">
        <f t="shared" si="603"/>
        <v>3394</v>
      </c>
      <c r="GX497" s="31">
        <f t="shared" si="604"/>
        <v>4591</v>
      </c>
    </row>
    <row r="498" spans="1:206" ht="15.75" hidden="1" customHeight="1" x14ac:dyDescent="0.25">
      <c r="A498" s="22" t="s">
        <v>1113</v>
      </c>
      <c r="B498" s="2" t="s">
        <v>474</v>
      </c>
      <c r="C498" s="116" t="s">
        <v>482</v>
      </c>
      <c r="D498" s="35" t="s">
        <v>474</v>
      </c>
      <c r="E498" s="117">
        <v>370</v>
      </c>
      <c r="F498" s="117">
        <v>1612</v>
      </c>
      <c r="G498" s="117">
        <v>2908</v>
      </c>
      <c r="H498" s="117">
        <v>4890</v>
      </c>
      <c r="I498" s="95">
        <v>298</v>
      </c>
      <c r="J498" s="118">
        <v>456</v>
      </c>
      <c r="K498" s="118">
        <v>1562</v>
      </c>
      <c r="L498" s="118">
        <v>3227</v>
      </c>
      <c r="M498" s="118">
        <v>5245</v>
      </c>
      <c r="N498" s="119">
        <v>777</v>
      </c>
      <c r="O498" s="119">
        <v>116</v>
      </c>
      <c r="P498" s="120">
        <v>5022</v>
      </c>
      <c r="Q498" s="120">
        <v>6210</v>
      </c>
      <c r="R498" s="120">
        <v>4545</v>
      </c>
      <c r="S498" s="70">
        <f t="shared" si="545"/>
        <v>9.0800477897252097E-2</v>
      </c>
      <c r="T498" s="70">
        <f t="shared" si="546"/>
        <v>0.25152979066022546</v>
      </c>
      <c r="U498" s="70">
        <f t="shared" si="547"/>
        <v>0.28319705900995118</v>
      </c>
      <c r="V498" s="70">
        <f t="shared" si="548"/>
        <v>0.37303579730357972</v>
      </c>
      <c r="W498" s="70">
        <f t="shared" si="549"/>
        <v>0.5390539053905391</v>
      </c>
      <c r="X498" s="121">
        <v>6348</v>
      </c>
      <c r="Y498" s="121">
        <v>5022</v>
      </c>
      <c r="Z498" s="121">
        <v>6210</v>
      </c>
      <c r="AA498" s="121">
        <v>4545</v>
      </c>
      <c r="AB498" s="121">
        <v>1534</v>
      </c>
      <c r="AC498" s="121">
        <v>1382</v>
      </c>
      <c r="AD498" s="17">
        <v>91</v>
      </c>
      <c r="AE498" s="17">
        <v>231</v>
      </c>
      <c r="AF498" s="100">
        <v>310</v>
      </c>
      <c r="AG498" s="101">
        <v>1239</v>
      </c>
      <c r="AH498" s="101">
        <v>2608</v>
      </c>
      <c r="AI498" s="101">
        <v>3607</v>
      </c>
      <c r="AJ498" s="101">
        <v>170</v>
      </c>
      <c r="AK498" s="101">
        <f t="shared" si="550"/>
        <v>7624</v>
      </c>
      <c r="AL498" s="101">
        <f t="shared" si="551"/>
        <v>795</v>
      </c>
      <c r="AM498" s="101">
        <v>965</v>
      </c>
      <c r="AN498" s="102">
        <v>80</v>
      </c>
      <c r="AO498" s="103">
        <v>396</v>
      </c>
      <c r="AP498" s="74">
        <f t="shared" si="552"/>
        <v>0.24671445639187575</v>
      </c>
      <c r="AQ498" s="74">
        <f t="shared" si="553"/>
        <v>0.41996779388083738</v>
      </c>
      <c r="AR498" s="104">
        <f t="shared" si="554"/>
        <v>0.42207010204728401</v>
      </c>
      <c r="AS498" s="104">
        <f t="shared" si="555"/>
        <v>0.50395165039516499</v>
      </c>
      <c r="AT498" s="104">
        <f t="shared" si="556"/>
        <v>0.61870187018701872</v>
      </c>
      <c r="AU498" s="105">
        <v>4965</v>
      </c>
      <c r="AV498" s="105">
        <v>6578</v>
      </c>
      <c r="AW498" s="105">
        <v>4896</v>
      </c>
      <c r="AX498" s="100">
        <v>363</v>
      </c>
      <c r="AY498" s="106">
        <v>8252</v>
      </c>
      <c r="AZ498" s="106">
        <v>1145</v>
      </c>
      <c r="BA498" s="106">
        <v>2911</v>
      </c>
      <c r="BB498" s="106">
        <v>3972</v>
      </c>
      <c r="BC498" s="106">
        <v>224</v>
      </c>
      <c r="BD498" s="107">
        <v>822</v>
      </c>
      <c r="BE498" s="108">
        <v>191</v>
      </c>
      <c r="BF498" s="82">
        <f t="shared" si="557"/>
        <v>0.23386437908496732</v>
      </c>
      <c r="BG498" s="82">
        <f t="shared" si="558"/>
        <v>0.4425357251444208</v>
      </c>
      <c r="BH498" s="83">
        <f t="shared" si="559"/>
        <v>0.43834783137660444</v>
      </c>
      <c r="BI498" s="83">
        <f t="shared" si="560"/>
        <v>0.52508013514684226</v>
      </c>
      <c r="BJ498" s="83">
        <f t="shared" si="561"/>
        <v>0.6344410876132931</v>
      </c>
      <c r="BK498" s="2">
        <v>5356</v>
      </c>
      <c r="BL498" s="2">
        <v>6971</v>
      </c>
      <c r="BM498" s="2">
        <v>5006</v>
      </c>
      <c r="BN498" s="2">
        <v>3367</v>
      </c>
      <c r="BO498" s="2">
        <v>1568</v>
      </c>
      <c r="BP498" s="2">
        <v>1566</v>
      </c>
      <c r="BQ498" s="109">
        <v>113</v>
      </c>
      <c r="BR498" s="109">
        <v>413</v>
      </c>
      <c r="BS498" s="110">
        <v>384</v>
      </c>
      <c r="BT498" s="109">
        <v>1213</v>
      </c>
      <c r="BU498" s="109">
        <v>2762</v>
      </c>
      <c r="BV498" s="109">
        <v>4369</v>
      </c>
      <c r="BW498" s="109">
        <v>246</v>
      </c>
      <c r="BX498" s="84">
        <f t="shared" si="565"/>
        <v>8590</v>
      </c>
      <c r="BY498" s="111">
        <v>82</v>
      </c>
      <c r="BZ498" s="109">
        <v>1001</v>
      </c>
      <c r="CA498" s="109">
        <v>251</v>
      </c>
      <c r="CB498" s="2">
        <v>345</v>
      </c>
      <c r="CC498" s="112">
        <f t="shared" si="566"/>
        <v>0.22647498132935026</v>
      </c>
      <c r="CD498" s="112">
        <f t="shared" si="567"/>
        <v>0.39621288193946347</v>
      </c>
      <c r="CE498" s="112">
        <f t="shared" si="568"/>
        <v>0.42364276236081461</v>
      </c>
      <c r="CF498" s="112">
        <f t="shared" si="569"/>
        <v>0.51181431076229444</v>
      </c>
      <c r="CG498" s="112">
        <f t="shared" si="570"/>
        <v>0.67279264882141432</v>
      </c>
      <c r="CH498" s="87">
        <f t="shared" si="571"/>
        <v>1638</v>
      </c>
      <c r="CI498" s="31">
        <f t="shared" si="572"/>
        <v>1860</v>
      </c>
      <c r="CJ498" s="31">
        <f t="shared" si="573"/>
        <v>47</v>
      </c>
      <c r="CK498" s="31">
        <f t="shared" si="574"/>
        <v>153</v>
      </c>
      <c r="CL498" s="31">
        <f t="shared" si="575"/>
        <v>221</v>
      </c>
      <c r="CM498" s="113">
        <f t="shared" si="576"/>
        <v>2002</v>
      </c>
      <c r="CN498" s="31">
        <f t="shared" si="577"/>
        <v>487</v>
      </c>
      <c r="CO498" s="31">
        <f t="shared" si="578"/>
        <v>799</v>
      </c>
      <c r="CP498" s="31">
        <f t="shared" si="579"/>
        <v>689</v>
      </c>
      <c r="CQ498" s="31">
        <f t="shared" si="580"/>
        <v>27</v>
      </c>
      <c r="CR498" s="32">
        <v>42</v>
      </c>
      <c r="CS498" s="32">
        <v>143</v>
      </c>
      <c r="CT498" s="32">
        <v>208</v>
      </c>
      <c r="CU498" s="88">
        <f t="shared" si="564"/>
        <v>1866</v>
      </c>
      <c r="CV498" s="32">
        <v>476</v>
      </c>
      <c r="CW498" s="32">
        <v>771</v>
      </c>
      <c r="CX498" s="32">
        <v>599</v>
      </c>
      <c r="CY498" s="32">
        <v>20</v>
      </c>
      <c r="CZ498" s="32">
        <v>5</v>
      </c>
      <c r="DA498" s="32">
        <v>10</v>
      </c>
      <c r="DB498" s="32">
        <v>13</v>
      </c>
      <c r="DC498" s="88">
        <f t="shared" si="581"/>
        <v>136</v>
      </c>
      <c r="DD498" s="32">
        <v>11</v>
      </c>
      <c r="DE498" s="32">
        <v>28</v>
      </c>
      <c r="DF498" s="32">
        <v>90</v>
      </c>
      <c r="DG498" s="32">
        <v>7</v>
      </c>
      <c r="DH498" s="32">
        <v>4</v>
      </c>
      <c r="DI498" s="32">
        <v>39</v>
      </c>
      <c r="DJ498" s="32">
        <v>22</v>
      </c>
      <c r="DK498" s="88">
        <f t="shared" si="582"/>
        <v>689</v>
      </c>
      <c r="DL498" s="32">
        <v>39</v>
      </c>
      <c r="DM498" s="32">
        <v>237</v>
      </c>
      <c r="DN498" s="32">
        <v>395</v>
      </c>
      <c r="DO498" s="32">
        <v>18</v>
      </c>
      <c r="DP498" s="32">
        <v>44</v>
      </c>
      <c r="DQ498" s="32">
        <v>154</v>
      </c>
      <c r="DR498" s="32">
        <v>86</v>
      </c>
      <c r="DS498" s="88">
        <f t="shared" si="583"/>
        <v>3441</v>
      </c>
      <c r="DT498" s="32">
        <v>6</v>
      </c>
      <c r="DU498" s="32">
        <v>599</v>
      </c>
      <c r="DV498" s="32">
        <v>2693</v>
      </c>
      <c r="DW498" s="32">
        <v>143</v>
      </c>
      <c r="DX498" s="32">
        <v>3</v>
      </c>
      <c r="DY498" s="32">
        <v>13</v>
      </c>
      <c r="DZ498" s="32">
        <v>8</v>
      </c>
      <c r="EA498" s="88">
        <f t="shared" si="584"/>
        <v>206</v>
      </c>
      <c r="EB498" s="32">
        <v>12</v>
      </c>
      <c r="EC498" s="32">
        <v>62</v>
      </c>
      <c r="ED498" s="32">
        <v>118</v>
      </c>
      <c r="EE498" s="32">
        <v>14</v>
      </c>
      <c r="EF498" s="32">
        <v>4</v>
      </c>
      <c r="EG498" s="32">
        <v>12</v>
      </c>
      <c r="EH498" s="32">
        <v>11</v>
      </c>
      <c r="EI498" s="88">
        <f t="shared" si="585"/>
        <v>96</v>
      </c>
      <c r="EJ498" s="32">
        <v>33</v>
      </c>
      <c r="EK498" s="32">
        <v>42</v>
      </c>
      <c r="EL498" s="32">
        <v>19</v>
      </c>
      <c r="EM498" s="32">
        <v>2</v>
      </c>
      <c r="EN498" s="32">
        <v>8</v>
      </c>
      <c r="EO498" s="32">
        <v>10</v>
      </c>
      <c r="EP498" s="32">
        <v>13</v>
      </c>
      <c r="EQ498" s="88">
        <f t="shared" si="586"/>
        <v>1588</v>
      </c>
      <c r="ER498" s="32">
        <v>626</v>
      </c>
      <c r="ES498" s="32">
        <v>749</v>
      </c>
      <c r="ET498" s="32">
        <v>207</v>
      </c>
      <c r="EU498" s="32">
        <v>6</v>
      </c>
      <c r="EV498" s="32">
        <v>1</v>
      </c>
      <c r="EW498" s="32">
        <v>28</v>
      </c>
      <c r="EX498" s="32">
        <v>18</v>
      </c>
      <c r="EY498" s="88">
        <f t="shared" si="587"/>
        <v>509</v>
      </c>
      <c r="EZ498" s="32">
        <v>0</v>
      </c>
      <c r="FA498" s="32">
        <v>250</v>
      </c>
      <c r="FB498" s="32">
        <v>240</v>
      </c>
      <c r="FC498" s="32">
        <v>19</v>
      </c>
      <c r="FD498" s="32">
        <v>2</v>
      </c>
      <c r="FE498" s="32">
        <v>4</v>
      </c>
      <c r="FF498" s="32">
        <v>5</v>
      </c>
      <c r="FG498" s="88">
        <f t="shared" si="588"/>
        <v>42</v>
      </c>
      <c r="FH498" s="32">
        <v>10</v>
      </c>
      <c r="FI498" s="32">
        <v>24</v>
      </c>
      <c r="FJ498" s="32">
        <v>8</v>
      </c>
      <c r="FK498" s="32">
        <v>0</v>
      </c>
      <c r="FO498" s="88">
        <f t="shared" si="589"/>
        <v>0</v>
      </c>
      <c r="FW498" s="110">
        <f t="shared" si="590"/>
        <v>0</v>
      </c>
      <c r="GB498" s="110">
        <f t="shared" si="591"/>
        <v>3</v>
      </c>
      <c r="GC498" s="110">
        <f t="shared" si="592"/>
        <v>32</v>
      </c>
      <c r="GD498" s="110">
        <f t="shared" si="593"/>
        <v>23</v>
      </c>
      <c r="GE498" s="110">
        <f t="shared" si="594"/>
        <v>551</v>
      </c>
      <c r="GF498" s="110">
        <f t="shared" si="595"/>
        <v>10</v>
      </c>
      <c r="GG498" s="110">
        <f t="shared" si="596"/>
        <v>274</v>
      </c>
      <c r="GH498" s="110">
        <f t="shared" si="597"/>
        <v>248</v>
      </c>
      <c r="GI498" s="110">
        <f t="shared" si="598"/>
        <v>19</v>
      </c>
      <c r="GJ498" s="114">
        <f t="shared" si="562"/>
        <v>0.24809901587482769</v>
      </c>
      <c r="GK498" s="90">
        <f t="shared" si="563"/>
        <v>4.0959767329132334E-2</v>
      </c>
      <c r="GL498" s="92" t="s">
        <v>1614</v>
      </c>
      <c r="GM498" s="92" t="s">
        <v>2311</v>
      </c>
      <c r="GN498" s="92" t="s">
        <v>2284</v>
      </c>
      <c r="GO498" s="92" t="s">
        <v>2046</v>
      </c>
      <c r="GP498" s="2" t="s">
        <v>1743</v>
      </c>
      <c r="GQ498" s="2" t="s">
        <v>1779</v>
      </c>
      <c r="GR498" s="115">
        <v>6953</v>
      </c>
      <c r="GS498" s="31">
        <f t="shared" si="599"/>
        <v>51</v>
      </c>
      <c r="GT498" s="31">
        <f t="shared" si="600"/>
        <v>116</v>
      </c>
      <c r="GU498" s="31">
        <f t="shared" si="601"/>
        <v>206</v>
      </c>
      <c r="GV498" s="31">
        <f t="shared" si="602"/>
        <v>4336</v>
      </c>
      <c r="GW498" s="31">
        <f t="shared" si="603"/>
        <v>3381</v>
      </c>
      <c r="GX498" s="31">
        <f t="shared" si="604"/>
        <v>4279</v>
      </c>
    </row>
    <row r="499" spans="1:206" ht="15.75" hidden="1" customHeight="1" x14ac:dyDescent="0.25">
      <c r="A499" s="22" t="s">
        <v>1113</v>
      </c>
      <c r="B499" s="2" t="s">
        <v>474</v>
      </c>
      <c r="C499" s="116" t="s">
        <v>483</v>
      </c>
      <c r="D499" s="35" t="s">
        <v>474</v>
      </c>
      <c r="E499" s="117">
        <v>84</v>
      </c>
      <c r="F499" s="117">
        <v>262</v>
      </c>
      <c r="G499" s="117">
        <v>297</v>
      </c>
      <c r="H499" s="117">
        <v>643</v>
      </c>
      <c r="I499" s="95">
        <v>43</v>
      </c>
      <c r="J499" s="118">
        <v>108</v>
      </c>
      <c r="K499" s="118">
        <v>264</v>
      </c>
      <c r="L499" s="118">
        <v>370</v>
      </c>
      <c r="M499" s="118">
        <v>742</v>
      </c>
      <c r="N499" s="119">
        <v>90</v>
      </c>
      <c r="O499" s="119">
        <v>10</v>
      </c>
      <c r="P499" s="120">
        <v>333</v>
      </c>
      <c r="Q499" s="120">
        <v>440</v>
      </c>
      <c r="R499" s="120">
        <v>289</v>
      </c>
      <c r="S499" s="70">
        <f t="shared" si="545"/>
        <v>0.32432432432432434</v>
      </c>
      <c r="T499" s="70">
        <f t="shared" si="546"/>
        <v>0.6</v>
      </c>
      <c r="U499" s="70">
        <f t="shared" si="547"/>
        <v>0.61393596986817323</v>
      </c>
      <c r="V499" s="70">
        <f t="shared" si="548"/>
        <v>0.74622770919067216</v>
      </c>
      <c r="W499" s="70">
        <f t="shared" si="549"/>
        <v>0.96885813148788924</v>
      </c>
      <c r="X499" s="121">
        <v>435</v>
      </c>
      <c r="Y499" s="121">
        <v>333</v>
      </c>
      <c r="Z499" s="121">
        <v>440</v>
      </c>
      <c r="AA499" s="121">
        <v>289</v>
      </c>
      <c r="AB499" s="121">
        <v>96</v>
      </c>
      <c r="AC499" s="121">
        <v>93</v>
      </c>
      <c r="AD499" s="17">
        <v>16</v>
      </c>
      <c r="AE499" s="17">
        <v>27</v>
      </c>
      <c r="AF499" s="100">
        <v>37</v>
      </c>
      <c r="AG499" s="101">
        <v>106</v>
      </c>
      <c r="AH499" s="101">
        <v>267</v>
      </c>
      <c r="AI499" s="101">
        <v>332</v>
      </c>
      <c r="AJ499" s="101">
        <v>7</v>
      </c>
      <c r="AK499" s="101">
        <f t="shared" si="550"/>
        <v>712</v>
      </c>
      <c r="AL499" s="101">
        <f t="shared" si="551"/>
        <v>65</v>
      </c>
      <c r="AM499" s="101">
        <v>72</v>
      </c>
      <c r="AN499" s="102">
        <v>9</v>
      </c>
      <c r="AO499" s="103">
        <v>28</v>
      </c>
      <c r="AP499" s="74">
        <f t="shared" si="552"/>
        <v>0.31831831831831831</v>
      </c>
      <c r="AQ499" s="74">
        <f t="shared" si="553"/>
        <v>0.60681818181818181</v>
      </c>
      <c r="AR499" s="104">
        <f t="shared" si="554"/>
        <v>0.60263653483992463</v>
      </c>
      <c r="AS499" s="104">
        <f t="shared" si="555"/>
        <v>0.73251028806584362</v>
      </c>
      <c r="AT499" s="104">
        <f t="shared" si="556"/>
        <v>0.92387543252595161</v>
      </c>
      <c r="AU499" s="105">
        <v>319</v>
      </c>
      <c r="AV499" s="105">
        <v>427</v>
      </c>
      <c r="AW499" s="105">
        <v>364</v>
      </c>
      <c r="AX499" s="100">
        <v>42</v>
      </c>
      <c r="AY499" s="106">
        <v>718</v>
      </c>
      <c r="AZ499" s="106">
        <v>105</v>
      </c>
      <c r="BA499" s="106">
        <v>246</v>
      </c>
      <c r="BB499" s="106">
        <v>347</v>
      </c>
      <c r="BC499" s="106">
        <v>20</v>
      </c>
      <c r="BD499" s="107">
        <v>84</v>
      </c>
      <c r="BE499" s="108">
        <v>17</v>
      </c>
      <c r="BF499" s="82">
        <f t="shared" si="557"/>
        <v>0.28846153846153844</v>
      </c>
      <c r="BG499" s="82">
        <f t="shared" si="558"/>
        <v>0.57611241217798592</v>
      </c>
      <c r="BH499" s="83">
        <f t="shared" si="559"/>
        <v>0.55315315315315317</v>
      </c>
      <c r="BI499" s="83">
        <f t="shared" si="560"/>
        <v>0.68230563002680966</v>
      </c>
      <c r="BJ499" s="83">
        <f t="shared" si="561"/>
        <v>0.82445141065830718</v>
      </c>
      <c r="BK499" s="2">
        <v>382</v>
      </c>
      <c r="BL499" s="2">
        <v>476</v>
      </c>
      <c r="BM499" s="2">
        <v>380</v>
      </c>
      <c r="BN499" s="2">
        <v>256</v>
      </c>
      <c r="BO499" s="2">
        <v>118</v>
      </c>
      <c r="BP499" s="2">
        <v>97</v>
      </c>
      <c r="BQ499" s="109">
        <v>20</v>
      </c>
      <c r="BR499" s="109">
        <v>45</v>
      </c>
      <c r="BS499" s="110">
        <v>39</v>
      </c>
      <c r="BT499" s="109">
        <v>93</v>
      </c>
      <c r="BU499" s="109">
        <v>301</v>
      </c>
      <c r="BV499" s="109">
        <v>377</v>
      </c>
      <c r="BW499" s="109">
        <v>20</v>
      </c>
      <c r="BX499" s="84">
        <f t="shared" si="565"/>
        <v>791</v>
      </c>
      <c r="BY499" s="111">
        <v>5</v>
      </c>
      <c r="BZ499" s="109">
        <v>89</v>
      </c>
      <c r="CA499" s="109">
        <v>20</v>
      </c>
      <c r="CB499" s="2">
        <v>23</v>
      </c>
      <c r="CC499" s="112">
        <f t="shared" si="566"/>
        <v>0.24345549738219896</v>
      </c>
      <c r="CD499" s="112">
        <f t="shared" si="567"/>
        <v>0.63235294117647056</v>
      </c>
      <c r="CE499" s="112">
        <f t="shared" si="568"/>
        <v>0.55088852988691439</v>
      </c>
      <c r="CF499" s="112">
        <f t="shared" si="569"/>
        <v>0.68808411214953269</v>
      </c>
      <c r="CG499" s="112">
        <f t="shared" si="570"/>
        <v>0.75789473684210529</v>
      </c>
      <c r="CH499" s="87">
        <f t="shared" si="571"/>
        <v>92</v>
      </c>
      <c r="CI499" s="31">
        <f t="shared" si="572"/>
        <v>98</v>
      </c>
      <c r="CJ499" s="31">
        <f t="shared" si="573"/>
        <v>3</v>
      </c>
      <c r="CK499" s="31">
        <f t="shared" si="574"/>
        <v>5</v>
      </c>
      <c r="CL499" s="31">
        <f t="shared" si="575"/>
        <v>7</v>
      </c>
      <c r="CM499" s="113">
        <f t="shared" si="576"/>
        <v>64</v>
      </c>
      <c r="CN499" s="31">
        <f t="shared" si="577"/>
        <v>4</v>
      </c>
      <c r="CO499" s="31">
        <f t="shared" si="578"/>
        <v>21</v>
      </c>
      <c r="CP499" s="31">
        <f t="shared" si="579"/>
        <v>36</v>
      </c>
      <c r="CQ499" s="31">
        <f t="shared" si="580"/>
        <v>3</v>
      </c>
      <c r="CR499" s="32">
        <v>1</v>
      </c>
      <c r="CS499" s="32">
        <v>2</v>
      </c>
      <c r="CT499" s="32">
        <v>4</v>
      </c>
      <c r="CU499" s="88">
        <f t="shared" si="564"/>
        <v>30</v>
      </c>
      <c r="CV499" s="32">
        <v>3</v>
      </c>
      <c r="CW499" s="32">
        <v>10</v>
      </c>
      <c r="CX499" s="32">
        <v>16</v>
      </c>
      <c r="CY499" s="32">
        <v>1</v>
      </c>
      <c r="CZ499" s="32">
        <v>2</v>
      </c>
      <c r="DA499" s="32">
        <v>3</v>
      </c>
      <c r="DB499" s="32">
        <v>3</v>
      </c>
      <c r="DC499" s="88">
        <f t="shared" si="581"/>
        <v>34</v>
      </c>
      <c r="DD499" s="32">
        <v>1</v>
      </c>
      <c r="DE499" s="32">
        <v>11</v>
      </c>
      <c r="DF499" s="32">
        <v>20</v>
      </c>
      <c r="DG499" s="32">
        <v>2</v>
      </c>
      <c r="DH499" s="32">
        <v>1</v>
      </c>
      <c r="DI499" s="32">
        <v>8</v>
      </c>
      <c r="DJ499" s="32">
        <v>5</v>
      </c>
      <c r="DK499" s="88">
        <f t="shared" si="582"/>
        <v>184</v>
      </c>
      <c r="DL499" s="32">
        <v>38</v>
      </c>
      <c r="DM499" s="32">
        <v>70</v>
      </c>
      <c r="DN499" s="32">
        <v>71</v>
      </c>
      <c r="DO499" s="32">
        <v>5</v>
      </c>
      <c r="DP499" s="32">
        <v>13</v>
      </c>
      <c r="DQ499" s="32">
        <v>23</v>
      </c>
      <c r="DR499" s="32">
        <v>19</v>
      </c>
      <c r="DS499" s="88">
        <f t="shared" si="583"/>
        <v>442</v>
      </c>
      <c r="DT499" s="32">
        <v>15</v>
      </c>
      <c r="DU499" s="32">
        <v>166</v>
      </c>
      <c r="DV499" s="32">
        <v>252</v>
      </c>
      <c r="DW499" s="32">
        <v>9</v>
      </c>
      <c r="DX499" s="32">
        <v>1</v>
      </c>
      <c r="DY499" s="32">
        <v>3</v>
      </c>
      <c r="DZ499" s="32">
        <v>2</v>
      </c>
      <c r="EA499" s="88">
        <f t="shared" si="584"/>
        <v>50</v>
      </c>
      <c r="EB499" s="32">
        <v>17</v>
      </c>
      <c r="EC499" s="32">
        <v>23</v>
      </c>
      <c r="ED499" s="32">
        <v>8</v>
      </c>
      <c r="EE499" s="32">
        <v>2</v>
      </c>
      <c r="EF499" s="32">
        <v>2</v>
      </c>
      <c r="EG499" s="32">
        <v>6</v>
      </c>
      <c r="EH499" s="32">
        <v>6</v>
      </c>
      <c r="EI499" s="88">
        <f t="shared" si="585"/>
        <v>51</v>
      </c>
      <c r="EJ499" s="32">
        <v>19</v>
      </c>
      <c r="EK499" s="32">
        <v>21</v>
      </c>
      <c r="EL499" s="32">
        <v>10</v>
      </c>
      <c r="EM499" s="32">
        <v>1</v>
      </c>
      <c r="EQ499" s="88">
        <f t="shared" si="586"/>
        <v>0</v>
      </c>
      <c r="EY499" s="88">
        <f t="shared" si="587"/>
        <v>0</v>
      </c>
      <c r="FG499" s="88">
        <f t="shared" si="588"/>
        <v>0</v>
      </c>
      <c r="FO499" s="88">
        <f t="shared" si="589"/>
        <v>0</v>
      </c>
      <c r="FW499" s="110">
        <f t="shared" si="590"/>
        <v>0</v>
      </c>
      <c r="GB499" s="110">
        <f t="shared" si="591"/>
        <v>0</v>
      </c>
      <c r="GC499" s="110">
        <f t="shared" si="592"/>
        <v>0</v>
      </c>
      <c r="GD499" s="110">
        <f t="shared" si="593"/>
        <v>0</v>
      </c>
      <c r="GE499" s="110">
        <f t="shared" si="594"/>
        <v>0</v>
      </c>
      <c r="GF499" s="110">
        <f t="shared" si="595"/>
        <v>0</v>
      </c>
      <c r="GG499" s="110">
        <f t="shared" si="596"/>
        <v>0</v>
      </c>
      <c r="GH499" s="110">
        <f t="shared" si="597"/>
        <v>0</v>
      </c>
      <c r="GI499" s="110">
        <f t="shared" si="598"/>
        <v>0</v>
      </c>
      <c r="GJ499" s="114">
        <f t="shared" si="562"/>
        <v>-0.21774436090225557</v>
      </c>
      <c r="GK499" s="90">
        <f t="shared" si="563"/>
        <v>0.10167130919220056</v>
      </c>
      <c r="GL499" s="2" t="s">
        <v>1861</v>
      </c>
      <c r="GM499" s="92" t="s">
        <v>1645</v>
      </c>
      <c r="GN499" s="92" t="s">
        <v>1787</v>
      </c>
      <c r="GO499" s="92" t="s">
        <v>1836</v>
      </c>
      <c r="GP499" s="2" t="s">
        <v>1686</v>
      </c>
      <c r="GQ499" s="2" t="s">
        <v>1770</v>
      </c>
      <c r="GR499" s="115">
        <v>454</v>
      </c>
      <c r="GS499" s="31">
        <f t="shared" si="599"/>
        <v>15</v>
      </c>
      <c r="GT499" s="31">
        <f t="shared" si="600"/>
        <v>26</v>
      </c>
      <c r="GU499" s="31">
        <f t="shared" si="601"/>
        <v>34</v>
      </c>
      <c r="GV499" s="31">
        <f t="shared" si="602"/>
        <v>676</v>
      </c>
      <c r="GW499" s="31">
        <f t="shared" si="603"/>
        <v>347</v>
      </c>
      <c r="GX499" s="31">
        <f t="shared" si="604"/>
        <v>606</v>
      </c>
    </row>
    <row r="500" spans="1:206" ht="15.75" hidden="1" customHeight="1" x14ac:dyDescent="0.25">
      <c r="A500" s="22" t="s">
        <v>1113</v>
      </c>
      <c r="B500" s="2" t="s">
        <v>474</v>
      </c>
      <c r="C500" s="116" t="s">
        <v>484</v>
      </c>
      <c r="D500" s="35" t="s">
        <v>474</v>
      </c>
      <c r="E500" s="117">
        <v>226</v>
      </c>
      <c r="F500" s="117">
        <v>803</v>
      </c>
      <c r="G500" s="117">
        <v>1354</v>
      </c>
      <c r="H500" s="117">
        <v>2383</v>
      </c>
      <c r="I500" s="95">
        <v>169</v>
      </c>
      <c r="J500" s="118">
        <v>325</v>
      </c>
      <c r="K500" s="118">
        <v>834</v>
      </c>
      <c r="L500" s="118">
        <v>1668</v>
      </c>
      <c r="M500" s="118">
        <v>2827</v>
      </c>
      <c r="N500" s="119">
        <v>423</v>
      </c>
      <c r="O500" s="119">
        <v>45</v>
      </c>
      <c r="P500" s="120">
        <v>1784</v>
      </c>
      <c r="Q500" s="120">
        <v>2241</v>
      </c>
      <c r="R500" s="120">
        <v>1703</v>
      </c>
      <c r="S500" s="70">
        <f t="shared" si="545"/>
        <v>0.18217488789237668</v>
      </c>
      <c r="T500" s="70">
        <f t="shared" si="546"/>
        <v>0.37215528781793844</v>
      </c>
      <c r="U500" s="70">
        <f t="shared" si="547"/>
        <v>0.41969273743016761</v>
      </c>
      <c r="V500" s="70">
        <f t="shared" si="548"/>
        <v>0.52712981744421905</v>
      </c>
      <c r="W500" s="70">
        <f t="shared" si="549"/>
        <v>0.7310628302994715</v>
      </c>
      <c r="X500" s="121">
        <v>2288</v>
      </c>
      <c r="Y500" s="121">
        <v>1784</v>
      </c>
      <c r="Z500" s="121">
        <v>2241</v>
      </c>
      <c r="AA500" s="121">
        <v>1703</v>
      </c>
      <c r="AB500" s="121">
        <v>508</v>
      </c>
      <c r="AC500" s="121">
        <v>524</v>
      </c>
      <c r="AD500" s="17">
        <v>61</v>
      </c>
      <c r="AE500" s="17">
        <v>153</v>
      </c>
      <c r="AF500" s="100">
        <v>202</v>
      </c>
      <c r="AG500" s="101">
        <v>314</v>
      </c>
      <c r="AH500" s="101">
        <v>985</v>
      </c>
      <c r="AI500" s="101">
        <v>1700</v>
      </c>
      <c r="AJ500" s="101">
        <v>92</v>
      </c>
      <c r="AK500" s="101">
        <f t="shared" si="550"/>
        <v>3091</v>
      </c>
      <c r="AL500" s="101">
        <f t="shared" si="551"/>
        <v>388</v>
      </c>
      <c r="AM500" s="101">
        <v>480</v>
      </c>
      <c r="AN500" s="102">
        <v>27</v>
      </c>
      <c r="AO500" s="103">
        <v>109</v>
      </c>
      <c r="AP500" s="74">
        <f t="shared" si="552"/>
        <v>0.17600896860986548</v>
      </c>
      <c r="AQ500" s="74">
        <f t="shared" si="553"/>
        <v>0.4395359214636323</v>
      </c>
      <c r="AR500" s="104">
        <f t="shared" si="554"/>
        <v>0.45583100558659218</v>
      </c>
      <c r="AS500" s="104">
        <f t="shared" si="555"/>
        <v>0.58240365111561865</v>
      </c>
      <c r="AT500" s="104">
        <f t="shared" si="556"/>
        <v>0.77040516735173226</v>
      </c>
      <c r="AU500" s="105">
        <v>1809</v>
      </c>
      <c r="AV500" s="105">
        <v>2375</v>
      </c>
      <c r="AW500" s="105">
        <v>1860</v>
      </c>
      <c r="AX500" s="100">
        <v>238</v>
      </c>
      <c r="AY500" s="106">
        <v>3477</v>
      </c>
      <c r="AZ500" s="106">
        <v>447</v>
      </c>
      <c r="BA500" s="106">
        <v>1086</v>
      </c>
      <c r="BB500" s="106">
        <v>1840</v>
      </c>
      <c r="BC500" s="106">
        <v>104</v>
      </c>
      <c r="BD500" s="107">
        <v>417</v>
      </c>
      <c r="BE500" s="108">
        <v>69</v>
      </c>
      <c r="BF500" s="82">
        <f t="shared" si="557"/>
        <v>0.24032258064516129</v>
      </c>
      <c r="BG500" s="82">
        <f t="shared" si="558"/>
        <v>0.45726315789473682</v>
      </c>
      <c r="BH500" s="83">
        <f t="shared" si="559"/>
        <v>0.48908007941760423</v>
      </c>
      <c r="BI500" s="83">
        <f t="shared" si="560"/>
        <v>0.59966539196940727</v>
      </c>
      <c r="BJ500" s="83">
        <f t="shared" si="561"/>
        <v>0.78662244333886122</v>
      </c>
      <c r="BK500" s="2">
        <v>1966</v>
      </c>
      <c r="BL500" s="2">
        <v>2602</v>
      </c>
      <c r="BM500" s="2">
        <v>1935</v>
      </c>
      <c r="BN500" s="2">
        <v>1326</v>
      </c>
      <c r="BO500" s="2">
        <v>576</v>
      </c>
      <c r="BP500" s="2">
        <v>548</v>
      </c>
      <c r="BQ500" s="109">
        <v>77</v>
      </c>
      <c r="BR500" s="109">
        <v>253</v>
      </c>
      <c r="BS500" s="110">
        <v>273</v>
      </c>
      <c r="BT500" s="109">
        <v>610</v>
      </c>
      <c r="BU500" s="109">
        <v>1265</v>
      </c>
      <c r="BV500" s="109">
        <v>1995</v>
      </c>
      <c r="BW500" s="109">
        <v>143</v>
      </c>
      <c r="BX500" s="84">
        <f t="shared" si="565"/>
        <v>4013</v>
      </c>
      <c r="BY500" s="111">
        <v>32</v>
      </c>
      <c r="BZ500" s="109">
        <v>455</v>
      </c>
      <c r="CA500" s="109">
        <v>144</v>
      </c>
      <c r="CB500" s="2">
        <v>111</v>
      </c>
      <c r="CC500" s="112">
        <f t="shared" si="566"/>
        <v>0.31027466937945064</v>
      </c>
      <c r="CD500" s="112">
        <f t="shared" si="567"/>
        <v>0.48616448885472713</v>
      </c>
      <c r="CE500" s="112">
        <f t="shared" si="568"/>
        <v>0.52514224204213444</v>
      </c>
      <c r="CF500" s="112">
        <f t="shared" si="569"/>
        <v>0.6182499448975094</v>
      </c>
      <c r="CG500" s="112">
        <f t="shared" si="570"/>
        <v>0.79586563307493541</v>
      </c>
      <c r="CH500" s="87">
        <f t="shared" si="571"/>
        <v>395</v>
      </c>
      <c r="CI500" s="31">
        <f t="shared" si="572"/>
        <v>405</v>
      </c>
      <c r="CJ500" s="31">
        <f t="shared" si="573"/>
        <v>31</v>
      </c>
      <c r="CK500" s="31">
        <f t="shared" si="574"/>
        <v>83</v>
      </c>
      <c r="CL500" s="31">
        <f t="shared" si="575"/>
        <v>137</v>
      </c>
      <c r="CM500" s="113">
        <f t="shared" si="576"/>
        <v>1068</v>
      </c>
      <c r="CN500" s="31">
        <f t="shared" si="577"/>
        <v>268</v>
      </c>
      <c r="CO500" s="31">
        <f t="shared" si="578"/>
        <v>355</v>
      </c>
      <c r="CP500" s="31">
        <f t="shared" si="579"/>
        <v>428</v>
      </c>
      <c r="CQ500" s="31">
        <f t="shared" si="580"/>
        <v>17</v>
      </c>
      <c r="CR500" s="32">
        <v>25</v>
      </c>
      <c r="CS500" s="32">
        <v>64</v>
      </c>
      <c r="CT500" s="32">
        <v>117</v>
      </c>
      <c r="CU500" s="88">
        <f t="shared" si="564"/>
        <v>768</v>
      </c>
      <c r="CV500" s="32">
        <v>251</v>
      </c>
      <c r="CW500" s="32">
        <v>292</v>
      </c>
      <c r="CX500" s="32">
        <v>223</v>
      </c>
      <c r="CY500" s="32">
        <v>2</v>
      </c>
      <c r="CZ500" s="32">
        <v>6</v>
      </c>
      <c r="DA500" s="32">
        <v>19</v>
      </c>
      <c r="DB500" s="32">
        <v>20</v>
      </c>
      <c r="DC500" s="88">
        <f t="shared" si="581"/>
        <v>300</v>
      </c>
      <c r="DD500" s="32">
        <v>17</v>
      </c>
      <c r="DE500" s="32">
        <v>63</v>
      </c>
      <c r="DF500" s="32">
        <v>205</v>
      </c>
      <c r="DG500" s="32">
        <v>15</v>
      </c>
      <c r="DH500" s="32">
        <v>4</v>
      </c>
      <c r="DI500" s="32">
        <v>38</v>
      </c>
      <c r="DJ500" s="32">
        <v>21</v>
      </c>
      <c r="DK500" s="88">
        <f t="shared" si="582"/>
        <v>740</v>
      </c>
      <c r="DL500" s="32">
        <v>117</v>
      </c>
      <c r="DM500" s="32">
        <v>301</v>
      </c>
      <c r="DN500" s="32">
        <v>291</v>
      </c>
      <c r="DO500" s="32">
        <v>31</v>
      </c>
      <c r="DP500" s="32">
        <v>28</v>
      </c>
      <c r="DQ500" s="32">
        <v>78</v>
      </c>
      <c r="DR500" s="32">
        <v>45</v>
      </c>
      <c r="DS500" s="88">
        <f t="shared" si="583"/>
        <v>1564</v>
      </c>
      <c r="DT500" s="32">
        <v>17</v>
      </c>
      <c r="DU500" s="32">
        <v>344</v>
      </c>
      <c r="DV500" s="32">
        <v>1134</v>
      </c>
      <c r="DW500" s="32">
        <v>69</v>
      </c>
      <c r="DX500" s="32">
        <v>2</v>
      </c>
      <c r="DY500" s="32">
        <v>3</v>
      </c>
      <c r="DZ500" s="32">
        <v>7</v>
      </c>
      <c r="EA500" s="88">
        <f t="shared" si="584"/>
        <v>42</v>
      </c>
      <c r="EB500" s="32">
        <v>13</v>
      </c>
      <c r="EC500" s="32">
        <v>13</v>
      </c>
      <c r="ED500" s="32">
        <v>16</v>
      </c>
      <c r="EF500" s="32">
        <v>9</v>
      </c>
      <c r="EG500" s="32">
        <v>43</v>
      </c>
      <c r="EH500" s="32">
        <v>54</v>
      </c>
      <c r="EI500" s="88">
        <f t="shared" si="585"/>
        <v>471</v>
      </c>
      <c r="EJ500" s="32">
        <v>165</v>
      </c>
      <c r="EK500" s="32">
        <v>195</v>
      </c>
      <c r="EL500" s="32">
        <v>104</v>
      </c>
      <c r="EM500" s="32">
        <v>7</v>
      </c>
      <c r="EN500" s="32">
        <v>1</v>
      </c>
      <c r="EO500" s="32">
        <v>4</v>
      </c>
      <c r="EP500" s="32">
        <v>4</v>
      </c>
      <c r="EQ500" s="88">
        <f t="shared" si="586"/>
        <v>59</v>
      </c>
      <c r="ER500" s="32">
        <v>19</v>
      </c>
      <c r="ES500" s="32">
        <v>25</v>
      </c>
      <c r="ET500" s="32">
        <v>14</v>
      </c>
      <c r="EU500" s="32">
        <v>1</v>
      </c>
      <c r="EV500" s="32">
        <v>1</v>
      </c>
      <c r="EW500" s="32">
        <v>1</v>
      </c>
      <c r="EX500" s="32">
        <v>2</v>
      </c>
      <c r="EY500" s="88">
        <f t="shared" si="587"/>
        <v>10</v>
      </c>
      <c r="EZ500" s="32">
        <v>0</v>
      </c>
      <c r="FA500" s="32">
        <v>8</v>
      </c>
      <c r="FB500" s="32">
        <v>2</v>
      </c>
      <c r="FC500" s="32">
        <v>0</v>
      </c>
      <c r="FD500" s="32">
        <v>1</v>
      </c>
      <c r="FE500" s="32">
        <v>3</v>
      </c>
      <c r="FF500" s="32">
        <v>3</v>
      </c>
      <c r="FG500" s="88">
        <f t="shared" si="588"/>
        <v>41</v>
      </c>
      <c r="FH500" s="32">
        <v>11</v>
      </c>
      <c r="FI500" s="32">
        <v>24</v>
      </c>
      <c r="FJ500" s="32">
        <v>6</v>
      </c>
      <c r="FK500" s="32">
        <v>0</v>
      </c>
      <c r="FO500" s="88">
        <f t="shared" si="589"/>
        <v>0</v>
      </c>
      <c r="FW500" s="110">
        <f t="shared" si="590"/>
        <v>0</v>
      </c>
      <c r="GB500" s="110">
        <f t="shared" si="591"/>
        <v>2</v>
      </c>
      <c r="GC500" s="110">
        <f t="shared" si="592"/>
        <v>4</v>
      </c>
      <c r="GD500" s="110">
        <f t="shared" si="593"/>
        <v>5</v>
      </c>
      <c r="GE500" s="110">
        <f t="shared" si="594"/>
        <v>51</v>
      </c>
      <c r="GF500" s="110">
        <f t="shared" si="595"/>
        <v>11</v>
      </c>
      <c r="GG500" s="110">
        <f t="shared" si="596"/>
        <v>32</v>
      </c>
      <c r="GH500" s="110">
        <f t="shared" si="597"/>
        <v>8</v>
      </c>
      <c r="GI500" s="110">
        <f t="shared" si="598"/>
        <v>0</v>
      </c>
      <c r="GJ500" s="114">
        <f t="shared" si="562"/>
        <v>8.8641906125795214E-2</v>
      </c>
      <c r="GK500" s="90">
        <f t="shared" si="563"/>
        <v>0.15415588150704632</v>
      </c>
      <c r="GL500" s="92" t="s">
        <v>1588</v>
      </c>
      <c r="GM500" s="2" t="s">
        <v>1824</v>
      </c>
      <c r="GN500" s="92" t="s">
        <v>1900</v>
      </c>
      <c r="GO500" s="92" t="s">
        <v>2089</v>
      </c>
      <c r="GP500" s="92" t="s">
        <v>1406</v>
      </c>
      <c r="GQ500" s="2" t="s">
        <v>2185</v>
      </c>
      <c r="GR500" s="115">
        <v>2622</v>
      </c>
      <c r="GS500" s="31">
        <f t="shared" si="599"/>
        <v>34</v>
      </c>
      <c r="GT500" s="31">
        <f t="shared" si="600"/>
        <v>73</v>
      </c>
      <c r="GU500" s="31">
        <f t="shared" si="601"/>
        <v>119</v>
      </c>
      <c r="GV500" s="31">
        <f t="shared" si="602"/>
        <v>2346</v>
      </c>
      <c r="GW500" s="31">
        <f t="shared" si="603"/>
        <v>1541</v>
      </c>
      <c r="GX500" s="31">
        <f t="shared" si="604"/>
        <v>2199</v>
      </c>
    </row>
    <row r="501" spans="1:206" ht="15.75" hidden="1" customHeight="1" x14ac:dyDescent="0.25">
      <c r="A501" s="22" t="s">
        <v>1113</v>
      </c>
      <c r="B501" s="2" t="s">
        <v>474</v>
      </c>
      <c r="C501" s="116" t="s">
        <v>485</v>
      </c>
      <c r="D501" s="35" t="s">
        <v>474</v>
      </c>
      <c r="E501" s="117">
        <v>40</v>
      </c>
      <c r="F501" s="117">
        <v>165</v>
      </c>
      <c r="G501" s="117">
        <v>205</v>
      </c>
      <c r="H501" s="117">
        <v>410</v>
      </c>
      <c r="I501" s="95">
        <v>28</v>
      </c>
      <c r="J501" s="118">
        <v>54</v>
      </c>
      <c r="K501" s="118">
        <v>167</v>
      </c>
      <c r="L501" s="118">
        <v>270</v>
      </c>
      <c r="M501" s="118">
        <v>491</v>
      </c>
      <c r="N501" s="119">
        <v>70</v>
      </c>
      <c r="O501" s="119">
        <v>8</v>
      </c>
      <c r="P501" s="120">
        <v>303</v>
      </c>
      <c r="Q501" s="120">
        <v>405</v>
      </c>
      <c r="R501" s="120">
        <v>265</v>
      </c>
      <c r="S501" s="70">
        <f t="shared" si="545"/>
        <v>0.17821782178217821</v>
      </c>
      <c r="T501" s="70">
        <f t="shared" si="546"/>
        <v>0.4123456790123457</v>
      </c>
      <c r="U501" s="70">
        <f t="shared" si="547"/>
        <v>0.43268242548818087</v>
      </c>
      <c r="V501" s="70">
        <f t="shared" si="548"/>
        <v>0.5477611940298508</v>
      </c>
      <c r="W501" s="70">
        <f t="shared" si="549"/>
        <v>0.75471698113207553</v>
      </c>
      <c r="X501" s="121">
        <v>394</v>
      </c>
      <c r="Y501" s="121">
        <v>303</v>
      </c>
      <c r="Z501" s="121">
        <v>405</v>
      </c>
      <c r="AA501" s="121">
        <v>265</v>
      </c>
      <c r="AB501" s="121">
        <v>95</v>
      </c>
      <c r="AC501" s="121">
        <v>74</v>
      </c>
      <c r="AD501" s="17">
        <v>15</v>
      </c>
      <c r="AE501" s="17">
        <v>26</v>
      </c>
      <c r="AF501" s="100">
        <v>28</v>
      </c>
      <c r="AG501" s="101">
        <v>38</v>
      </c>
      <c r="AH501" s="101">
        <v>177</v>
      </c>
      <c r="AI501" s="101">
        <v>247</v>
      </c>
      <c r="AJ501" s="101">
        <v>9</v>
      </c>
      <c r="AK501" s="101">
        <f t="shared" si="550"/>
        <v>471</v>
      </c>
      <c r="AL501" s="101">
        <f t="shared" si="551"/>
        <v>53</v>
      </c>
      <c r="AM501" s="101">
        <v>62</v>
      </c>
      <c r="AN501" s="102">
        <v>12</v>
      </c>
      <c r="AO501" s="103">
        <v>27</v>
      </c>
      <c r="AP501" s="74">
        <f t="shared" si="552"/>
        <v>0.1254125412541254</v>
      </c>
      <c r="AQ501" s="74">
        <f t="shared" si="553"/>
        <v>0.43703703703703706</v>
      </c>
      <c r="AR501" s="104">
        <f t="shared" si="554"/>
        <v>0.42034943473792397</v>
      </c>
      <c r="AS501" s="104">
        <f t="shared" si="555"/>
        <v>0.55373134328358209</v>
      </c>
      <c r="AT501" s="104">
        <f t="shared" si="556"/>
        <v>0.73207547169811316</v>
      </c>
      <c r="AU501" s="105">
        <v>310</v>
      </c>
      <c r="AV501" s="105">
        <v>417</v>
      </c>
      <c r="AW501" s="105">
        <v>351</v>
      </c>
      <c r="AX501" s="100">
        <v>30</v>
      </c>
      <c r="AY501" s="106">
        <v>540</v>
      </c>
      <c r="AZ501" s="106">
        <v>75</v>
      </c>
      <c r="BA501" s="106">
        <v>185</v>
      </c>
      <c r="BB501" s="106">
        <v>274</v>
      </c>
      <c r="BC501" s="106">
        <v>6</v>
      </c>
      <c r="BD501" s="107">
        <v>70</v>
      </c>
      <c r="BE501" s="108">
        <v>17</v>
      </c>
      <c r="BF501" s="82">
        <f t="shared" si="557"/>
        <v>0.21367521367521367</v>
      </c>
      <c r="BG501" s="82">
        <f t="shared" si="558"/>
        <v>0.44364508393285373</v>
      </c>
      <c r="BH501" s="83">
        <f t="shared" si="559"/>
        <v>0.43042671614100186</v>
      </c>
      <c r="BI501" s="83">
        <f t="shared" si="560"/>
        <v>0.53507565337001373</v>
      </c>
      <c r="BJ501" s="83">
        <f t="shared" si="561"/>
        <v>0.65806451612903227</v>
      </c>
      <c r="BK501" s="2">
        <v>326</v>
      </c>
      <c r="BL501" s="2">
        <v>409</v>
      </c>
      <c r="BM501" s="2">
        <v>345</v>
      </c>
      <c r="BN501" s="2">
        <v>246</v>
      </c>
      <c r="BO501" s="2">
        <v>117</v>
      </c>
      <c r="BP501" s="2">
        <v>106</v>
      </c>
      <c r="BQ501" s="109">
        <v>18</v>
      </c>
      <c r="BR501" s="109">
        <v>33</v>
      </c>
      <c r="BS501" s="110">
        <v>36</v>
      </c>
      <c r="BT501" s="109">
        <v>58</v>
      </c>
      <c r="BU501" s="109">
        <v>203</v>
      </c>
      <c r="BV501" s="109">
        <v>282</v>
      </c>
      <c r="BW501" s="109">
        <v>15</v>
      </c>
      <c r="BX501" s="84">
        <f t="shared" si="565"/>
        <v>558</v>
      </c>
      <c r="BY501" s="111">
        <v>7</v>
      </c>
      <c r="BZ501" s="109">
        <v>72</v>
      </c>
      <c r="CA501" s="109">
        <v>15</v>
      </c>
      <c r="CB501" s="2">
        <v>19</v>
      </c>
      <c r="CC501" s="112">
        <f t="shared" si="566"/>
        <v>0.17791411042944785</v>
      </c>
      <c r="CD501" s="112">
        <f t="shared" si="567"/>
        <v>0.49633251833740832</v>
      </c>
      <c r="CE501" s="112">
        <f t="shared" si="568"/>
        <v>0.43611111111111112</v>
      </c>
      <c r="CF501" s="112">
        <f t="shared" si="569"/>
        <v>0.54774535809018565</v>
      </c>
      <c r="CG501" s="112">
        <f t="shared" si="570"/>
        <v>0.60869565217391308</v>
      </c>
      <c r="CH501" s="87">
        <f t="shared" si="571"/>
        <v>135</v>
      </c>
      <c r="CI501" s="31">
        <f t="shared" si="572"/>
        <v>161</v>
      </c>
      <c r="CJ501" s="31">
        <f t="shared" si="573"/>
        <v>4</v>
      </c>
      <c r="CK501" s="31">
        <f t="shared" si="574"/>
        <v>9</v>
      </c>
      <c r="CL501" s="31">
        <f t="shared" si="575"/>
        <v>16</v>
      </c>
      <c r="CM501" s="113">
        <f t="shared" si="576"/>
        <v>146</v>
      </c>
      <c r="CN501" s="31">
        <f t="shared" si="577"/>
        <v>38</v>
      </c>
      <c r="CO501" s="31">
        <f t="shared" si="578"/>
        <v>61</v>
      </c>
      <c r="CP501" s="31">
        <f t="shared" si="579"/>
        <v>27</v>
      </c>
      <c r="CQ501" s="31">
        <f t="shared" si="580"/>
        <v>20</v>
      </c>
      <c r="CR501" s="32">
        <v>4</v>
      </c>
      <c r="CS501" s="32">
        <v>9</v>
      </c>
      <c r="CT501" s="32">
        <v>16</v>
      </c>
      <c r="CU501" s="88">
        <f t="shared" si="564"/>
        <v>146</v>
      </c>
      <c r="CV501" s="32">
        <v>38</v>
      </c>
      <c r="CW501" s="32">
        <v>61</v>
      </c>
      <c r="CX501" s="32">
        <v>27</v>
      </c>
      <c r="CY501" s="32">
        <v>20</v>
      </c>
      <c r="DC501" s="88">
        <f t="shared" si="581"/>
        <v>0</v>
      </c>
      <c r="DH501" s="32">
        <v>1</v>
      </c>
      <c r="DI501" s="32">
        <v>4</v>
      </c>
      <c r="DJ501" s="32">
        <v>4</v>
      </c>
      <c r="DK501" s="88">
        <f t="shared" si="582"/>
        <v>77</v>
      </c>
      <c r="DL501" s="32">
        <v>16</v>
      </c>
      <c r="DM501" s="32">
        <v>28</v>
      </c>
      <c r="DN501" s="32">
        <v>32</v>
      </c>
      <c r="DO501" s="32">
        <v>1</v>
      </c>
      <c r="DP501" s="32">
        <v>11</v>
      </c>
      <c r="DQ501" s="32">
        <v>18</v>
      </c>
      <c r="DR501" s="32">
        <v>11</v>
      </c>
      <c r="DS501" s="88">
        <f t="shared" si="583"/>
        <v>337</v>
      </c>
      <c r="DT501" s="32">
        <v>4</v>
      </c>
      <c r="DU501" s="32">
        <v>107</v>
      </c>
      <c r="DV501" s="32">
        <v>213</v>
      </c>
      <c r="DW501" s="32">
        <v>13</v>
      </c>
      <c r="DX501" s="32">
        <v>1</v>
      </c>
      <c r="DY501" s="32">
        <v>1</v>
      </c>
      <c r="DZ501" s="32">
        <v>3</v>
      </c>
      <c r="EA501" s="88">
        <f t="shared" si="584"/>
        <v>12</v>
      </c>
      <c r="EC501" s="32">
        <v>6</v>
      </c>
      <c r="ED501" s="32">
        <v>6</v>
      </c>
      <c r="EI501" s="88">
        <f t="shared" si="585"/>
        <v>0</v>
      </c>
      <c r="EQ501" s="88">
        <f t="shared" si="586"/>
        <v>0</v>
      </c>
      <c r="EV501" s="32">
        <v>1</v>
      </c>
      <c r="EW501" s="32">
        <v>1</v>
      </c>
      <c r="EX501" s="32">
        <v>2</v>
      </c>
      <c r="EY501" s="88">
        <f t="shared" si="587"/>
        <v>5</v>
      </c>
      <c r="EZ501" s="32">
        <v>0</v>
      </c>
      <c r="FA501" s="32">
        <v>1</v>
      </c>
      <c r="FB501" s="32">
        <v>4</v>
      </c>
      <c r="FC501" s="32">
        <v>0</v>
      </c>
      <c r="FG501" s="88">
        <f t="shared" si="588"/>
        <v>0</v>
      </c>
      <c r="FO501" s="88">
        <f t="shared" si="589"/>
        <v>0</v>
      </c>
      <c r="FW501" s="110">
        <f t="shared" si="590"/>
        <v>0</v>
      </c>
      <c r="GB501" s="110">
        <f t="shared" si="591"/>
        <v>1</v>
      </c>
      <c r="GC501" s="110">
        <f t="shared" si="592"/>
        <v>1</v>
      </c>
      <c r="GD501" s="110">
        <f t="shared" si="593"/>
        <v>2</v>
      </c>
      <c r="GE501" s="110">
        <f t="shared" si="594"/>
        <v>5</v>
      </c>
      <c r="GF501" s="110">
        <f t="shared" si="595"/>
        <v>0</v>
      </c>
      <c r="GG501" s="110">
        <f t="shared" si="596"/>
        <v>1</v>
      </c>
      <c r="GH501" s="110">
        <f t="shared" si="597"/>
        <v>4</v>
      </c>
      <c r="GI501" s="110">
        <f t="shared" si="598"/>
        <v>0</v>
      </c>
      <c r="GJ501" s="114">
        <f t="shared" si="562"/>
        <v>-0.19347826086956521</v>
      </c>
      <c r="GK501" s="90">
        <f t="shared" si="563"/>
        <v>3.3333333333333333E-2</v>
      </c>
      <c r="GL501" s="92" t="s">
        <v>1612</v>
      </c>
      <c r="GM501" s="2" t="s">
        <v>1961</v>
      </c>
      <c r="GN501" s="92" t="s">
        <v>1494</v>
      </c>
      <c r="GO501" s="2" t="s">
        <v>2286</v>
      </c>
      <c r="GP501" s="2" t="s">
        <v>1475</v>
      </c>
      <c r="GQ501" s="2" t="s">
        <v>1839</v>
      </c>
      <c r="GR501" s="115">
        <v>404</v>
      </c>
      <c r="GS501" s="31">
        <f t="shared" si="599"/>
        <v>13</v>
      </c>
      <c r="GT501" s="31">
        <f t="shared" si="600"/>
        <v>18</v>
      </c>
      <c r="GU501" s="31">
        <f t="shared" si="601"/>
        <v>23</v>
      </c>
      <c r="GV501" s="31">
        <f t="shared" si="602"/>
        <v>426</v>
      </c>
      <c r="GW501" s="31">
        <f t="shared" si="603"/>
        <v>265</v>
      </c>
      <c r="GX501" s="31">
        <f t="shared" si="604"/>
        <v>406</v>
      </c>
    </row>
    <row r="502" spans="1:206" ht="15.75" hidden="1" customHeight="1" x14ac:dyDescent="0.25">
      <c r="A502" s="22" t="s">
        <v>1113</v>
      </c>
      <c r="B502" s="2" t="s">
        <v>474</v>
      </c>
      <c r="C502" s="116" t="s">
        <v>486</v>
      </c>
      <c r="D502" s="35" t="s">
        <v>474</v>
      </c>
      <c r="E502" s="117">
        <v>21</v>
      </c>
      <c r="F502" s="117">
        <v>95</v>
      </c>
      <c r="G502" s="117">
        <v>153</v>
      </c>
      <c r="H502" s="117">
        <v>269</v>
      </c>
      <c r="I502" s="95">
        <v>24</v>
      </c>
      <c r="J502" s="118">
        <v>60</v>
      </c>
      <c r="K502" s="118">
        <v>126</v>
      </c>
      <c r="L502" s="118">
        <v>186</v>
      </c>
      <c r="M502" s="118">
        <v>372</v>
      </c>
      <c r="N502" s="119">
        <v>40</v>
      </c>
      <c r="O502" s="119">
        <v>3</v>
      </c>
      <c r="P502" s="120">
        <v>234</v>
      </c>
      <c r="Q502" s="120">
        <v>288</v>
      </c>
      <c r="R502" s="120">
        <v>206</v>
      </c>
      <c r="S502" s="70">
        <f t="shared" si="545"/>
        <v>0.25641025641025639</v>
      </c>
      <c r="T502" s="70">
        <f t="shared" si="546"/>
        <v>0.4375</v>
      </c>
      <c r="U502" s="70">
        <f t="shared" si="547"/>
        <v>0.45604395604395603</v>
      </c>
      <c r="V502" s="70">
        <f t="shared" si="548"/>
        <v>0.55060728744939269</v>
      </c>
      <c r="W502" s="70">
        <f t="shared" si="549"/>
        <v>0.70873786407766992</v>
      </c>
      <c r="X502" s="121">
        <v>285</v>
      </c>
      <c r="Y502" s="121">
        <v>234</v>
      </c>
      <c r="Z502" s="121">
        <v>288</v>
      </c>
      <c r="AA502" s="121">
        <v>206</v>
      </c>
      <c r="AB502" s="121">
        <v>57</v>
      </c>
      <c r="AC502" s="121">
        <v>75</v>
      </c>
      <c r="AD502" s="17">
        <v>15</v>
      </c>
      <c r="AE502" s="17">
        <v>26</v>
      </c>
      <c r="AF502" s="100">
        <v>31</v>
      </c>
      <c r="AG502" s="101">
        <v>61</v>
      </c>
      <c r="AH502" s="101">
        <v>162</v>
      </c>
      <c r="AI502" s="101">
        <v>180</v>
      </c>
      <c r="AJ502" s="101">
        <v>18</v>
      </c>
      <c r="AK502" s="101">
        <f t="shared" si="550"/>
        <v>421</v>
      </c>
      <c r="AL502" s="101">
        <f t="shared" si="551"/>
        <v>37</v>
      </c>
      <c r="AM502" s="101">
        <v>55</v>
      </c>
      <c r="AN502" s="102">
        <v>5</v>
      </c>
      <c r="AO502" s="103">
        <v>13</v>
      </c>
      <c r="AP502" s="74">
        <f t="shared" si="552"/>
        <v>0.2606837606837607</v>
      </c>
      <c r="AQ502" s="74">
        <f t="shared" si="553"/>
        <v>0.5625</v>
      </c>
      <c r="AR502" s="104">
        <f t="shared" si="554"/>
        <v>0.50274725274725274</v>
      </c>
      <c r="AS502" s="104">
        <f t="shared" si="555"/>
        <v>0.61740890688259109</v>
      </c>
      <c r="AT502" s="104">
        <f t="shared" si="556"/>
        <v>0.69417475728155342</v>
      </c>
      <c r="AU502" s="105">
        <v>224</v>
      </c>
      <c r="AV502" s="105">
        <v>307</v>
      </c>
      <c r="AW502" s="105">
        <v>233</v>
      </c>
      <c r="AX502" s="100">
        <v>32</v>
      </c>
      <c r="AY502" s="106">
        <v>458</v>
      </c>
      <c r="AZ502" s="106">
        <v>55</v>
      </c>
      <c r="BA502" s="106">
        <v>160</v>
      </c>
      <c r="BB502" s="106">
        <v>231</v>
      </c>
      <c r="BC502" s="106">
        <v>12</v>
      </c>
      <c r="BD502" s="107">
        <v>63</v>
      </c>
      <c r="BE502" s="108">
        <v>10</v>
      </c>
      <c r="BF502" s="82">
        <f t="shared" si="557"/>
        <v>0.23605150214592274</v>
      </c>
      <c r="BG502" s="82">
        <f t="shared" si="558"/>
        <v>0.52117263843648209</v>
      </c>
      <c r="BH502" s="83">
        <f t="shared" si="559"/>
        <v>0.50130890052356025</v>
      </c>
      <c r="BI502" s="83">
        <f t="shared" si="560"/>
        <v>0.61770244821092279</v>
      </c>
      <c r="BJ502" s="83">
        <f t="shared" si="561"/>
        <v>0.75</v>
      </c>
      <c r="BK502" s="2">
        <v>233</v>
      </c>
      <c r="BL502" s="2">
        <v>327</v>
      </c>
      <c r="BM502" s="2">
        <v>239</v>
      </c>
      <c r="BN502" s="2">
        <v>168</v>
      </c>
      <c r="BO502" s="2">
        <v>70</v>
      </c>
      <c r="BP502" s="2">
        <v>63</v>
      </c>
      <c r="BQ502" s="109">
        <v>12</v>
      </c>
      <c r="BR502" s="109">
        <v>29</v>
      </c>
      <c r="BS502" s="110">
        <v>28</v>
      </c>
      <c r="BT502" s="109">
        <v>66</v>
      </c>
      <c r="BU502" s="109">
        <v>143</v>
      </c>
      <c r="BV502" s="109">
        <v>248</v>
      </c>
      <c r="BW502" s="109">
        <v>13</v>
      </c>
      <c r="BX502" s="84">
        <f t="shared" si="565"/>
        <v>470</v>
      </c>
      <c r="BY502" s="111">
        <v>0</v>
      </c>
      <c r="BZ502" s="109">
        <v>56</v>
      </c>
      <c r="CA502" s="109">
        <v>12</v>
      </c>
      <c r="CB502" s="2">
        <v>22</v>
      </c>
      <c r="CC502" s="112">
        <f t="shared" si="566"/>
        <v>0.2832618025751073</v>
      </c>
      <c r="CD502" s="112">
        <f t="shared" si="567"/>
        <v>0.43730886850152906</v>
      </c>
      <c r="CE502" s="112">
        <f t="shared" si="568"/>
        <v>0.50187734668335415</v>
      </c>
      <c r="CF502" s="112">
        <f t="shared" si="569"/>
        <v>0.59187279151943462</v>
      </c>
      <c r="CG502" s="112">
        <f t="shared" si="570"/>
        <v>0.80334728033472802</v>
      </c>
      <c r="CH502" s="87">
        <f t="shared" si="571"/>
        <v>47</v>
      </c>
      <c r="CI502" s="31">
        <f t="shared" si="572"/>
        <v>39</v>
      </c>
      <c r="CJ502" s="31">
        <f t="shared" si="573"/>
        <v>2</v>
      </c>
      <c r="CK502" s="31">
        <f t="shared" si="574"/>
        <v>6</v>
      </c>
      <c r="CL502" s="31">
        <f t="shared" si="575"/>
        <v>8</v>
      </c>
      <c r="CM502" s="113">
        <f t="shared" si="576"/>
        <v>84</v>
      </c>
      <c r="CN502" s="31">
        <f t="shared" si="577"/>
        <v>29</v>
      </c>
      <c r="CO502" s="31">
        <f t="shared" si="578"/>
        <v>23</v>
      </c>
      <c r="CP502" s="31">
        <f t="shared" si="579"/>
        <v>25</v>
      </c>
      <c r="CQ502" s="31">
        <f t="shared" si="580"/>
        <v>7</v>
      </c>
      <c r="CR502" s="32">
        <v>2</v>
      </c>
      <c r="CS502" s="32">
        <v>6</v>
      </c>
      <c r="CT502" s="32">
        <v>8</v>
      </c>
      <c r="CU502" s="88">
        <f t="shared" si="564"/>
        <v>84</v>
      </c>
      <c r="CV502" s="32">
        <v>29</v>
      </c>
      <c r="CW502" s="32">
        <v>23</v>
      </c>
      <c r="CX502" s="32">
        <v>25</v>
      </c>
      <c r="CY502" s="32">
        <v>7</v>
      </c>
      <c r="DC502" s="88">
        <f t="shared" si="581"/>
        <v>0</v>
      </c>
      <c r="DH502" s="32">
        <v>1</v>
      </c>
      <c r="DI502" s="32">
        <v>6</v>
      </c>
      <c r="DJ502" s="32">
        <v>4</v>
      </c>
      <c r="DK502" s="88">
        <f t="shared" si="582"/>
        <v>102</v>
      </c>
      <c r="DL502" s="32">
        <v>14</v>
      </c>
      <c r="DM502" s="32">
        <v>37</v>
      </c>
      <c r="DN502" s="32">
        <v>49</v>
      </c>
      <c r="DO502" s="32">
        <v>2</v>
      </c>
      <c r="DP502" s="32">
        <v>7</v>
      </c>
      <c r="DQ502" s="32">
        <v>12</v>
      </c>
      <c r="DR502" s="32">
        <v>8</v>
      </c>
      <c r="DS502" s="88">
        <f t="shared" si="583"/>
        <v>215</v>
      </c>
      <c r="DT502" s="32">
        <v>4</v>
      </c>
      <c r="DU502" s="32">
        <v>54</v>
      </c>
      <c r="DV502" s="32">
        <v>150</v>
      </c>
      <c r="DW502" s="32">
        <v>7</v>
      </c>
      <c r="EA502" s="88">
        <f t="shared" si="584"/>
        <v>0</v>
      </c>
      <c r="EF502" s="32">
        <v>1</v>
      </c>
      <c r="EG502" s="32">
        <v>2</v>
      </c>
      <c r="EH502" s="32">
        <v>5</v>
      </c>
      <c r="EI502" s="88">
        <f t="shared" si="585"/>
        <v>21</v>
      </c>
      <c r="EJ502" s="32">
        <v>8</v>
      </c>
      <c r="EK502" s="32">
        <v>8</v>
      </c>
      <c r="EL502" s="32">
        <v>5</v>
      </c>
      <c r="EM502" s="32">
        <v>0</v>
      </c>
      <c r="EN502" s="32">
        <v>1</v>
      </c>
      <c r="EO502" s="32">
        <v>3</v>
      </c>
      <c r="EP502" s="32">
        <v>3</v>
      </c>
      <c r="EQ502" s="88">
        <f t="shared" si="586"/>
        <v>53</v>
      </c>
      <c r="ER502" s="32">
        <v>11</v>
      </c>
      <c r="ES502" s="32">
        <v>21</v>
      </c>
      <c r="ET502" s="32">
        <v>19</v>
      </c>
      <c r="EU502" s="32">
        <v>2</v>
      </c>
      <c r="EY502" s="88">
        <f t="shared" si="587"/>
        <v>0</v>
      </c>
      <c r="FG502" s="88">
        <f t="shared" si="588"/>
        <v>0</v>
      </c>
      <c r="FO502" s="88">
        <f t="shared" si="589"/>
        <v>0</v>
      </c>
      <c r="FW502" s="110">
        <f t="shared" si="590"/>
        <v>0</v>
      </c>
      <c r="GB502" s="110">
        <f t="shared" si="591"/>
        <v>0</v>
      </c>
      <c r="GC502" s="110">
        <f t="shared" si="592"/>
        <v>0</v>
      </c>
      <c r="GD502" s="110">
        <f t="shared" si="593"/>
        <v>0</v>
      </c>
      <c r="GE502" s="110">
        <f t="shared" si="594"/>
        <v>0</v>
      </c>
      <c r="GF502" s="110">
        <f t="shared" si="595"/>
        <v>0</v>
      </c>
      <c r="GG502" s="110">
        <f t="shared" si="596"/>
        <v>0</v>
      </c>
      <c r="GH502" s="110">
        <f t="shared" si="597"/>
        <v>0</v>
      </c>
      <c r="GI502" s="110">
        <f t="shared" si="598"/>
        <v>0</v>
      </c>
      <c r="GJ502" s="114">
        <f t="shared" si="562"/>
        <v>0.13348999828050662</v>
      </c>
      <c r="GK502" s="90">
        <f t="shared" si="563"/>
        <v>2.6200873362445413E-2</v>
      </c>
      <c r="GL502" s="2" t="s">
        <v>1539</v>
      </c>
      <c r="GM502" s="2" t="s">
        <v>1917</v>
      </c>
      <c r="GN502" s="92" t="s">
        <v>1898</v>
      </c>
      <c r="GO502" s="92" t="s">
        <v>1886</v>
      </c>
      <c r="GP502" s="92" t="s">
        <v>2150</v>
      </c>
      <c r="GQ502" s="2" t="s">
        <v>1815</v>
      </c>
      <c r="GR502" s="115">
        <v>328</v>
      </c>
      <c r="GS502" s="31">
        <f t="shared" si="599"/>
        <v>8</v>
      </c>
      <c r="GT502" s="31">
        <f t="shared" si="600"/>
        <v>12</v>
      </c>
      <c r="GU502" s="31">
        <f t="shared" si="601"/>
        <v>18</v>
      </c>
      <c r="GV502" s="31">
        <f t="shared" si="602"/>
        <v>317</v>
      </c>
      <c r="GW502" s="31">
        <f t="shared" si="603"/>
        <v>208</v>
      </c>
      <c r="GX502" s="31">
        <f t="shared" si="604"/>
        <v>299</v>
      </c>
    </row>
    <row r="503" spans="1:206" ht="15.75" hidden="1" customHeight="1" x14ac:dyDescent="0.25">
      <c r="A503" s="22" t="s">
        <v>1113</v>
      </c>
      <c r="B503" s="2" t="s">
        <v>474</v>
      </c>
      <c r="C503" s="116" t="s">
        <v>487</v>
      </c>
      <c r="D503" s="35" t="s">
        <v>474</v>
      </c>
      <c r="E503" s="117">
        <v>317</v>
      </c>
      <c r="F503" s="117">
        <v>890</v>
      </c>
      <c r="G503" s="117">
        <v>1314</v>
      </c>
      <c r="H503" s="117">
        <v>2521</v>
      </c>
      <c r="I503" s="95">
        <v>161</v>
      </c>
      <c r="J503" s="118">
        <v>381</v>
      </c>
      <c r="K503" s="118">
        <v>811</v>
      </c>
      <c r="L503" s="118">
        <v>1526</v>
      </c>
      <c r="M503" s="118">
        <v>2718</v>
      </c>
      <c r="N503" s="119">
        <v>388</v>
      </c>
      <c r="O503" s="119">
        <v>39</v>
      </c>
      <c r="P503" s="120">
        <v>1451</v>
      </c>
      <c r="Q503" s="120">
        <v>1817</v>
      </c>
      <c r="R503" s="120">
        <v>1333</v>
      </c>
      <c r="S503" s="70">
        <f t="shared" si="545"/>
        <v>0.26257753273604412</v>
      </c>
      <c r="T503" s="70">
        <f t="shared" si="546"/>
        <v>0.44634012107870114</v>
      </c>
      <c r="U503" s="70">
        <f t="shared" si="547"/>
        <v>0.5064116496413823</v>
      </c>
      <c r="V503" s="70">
        <f t="shared" si="548"/>
        <v>0.61873015873015869</v>
      </c>
      <c r="W503" s="70">
        <f t="shared" si="549"/>
        <v>0.8537134283570893</v>
      </c>
      <c r="X503" s="121">
        <v>1874</v>
      </c>
      <c r="Y503" s="121">
        <v>1451</v>
      </c>
      <c r="Z503" s="121">
        <v>1817</v>
      </c>
      <c r="AA503" s="121">
        <v>1333</v>
      </c>
      <c r="AB503" s="121">
        <v>497</v>
      </c>
      <c r="AC503" s="121">
        <v>421</v>
      </c>
      <c r="AD503" s="17">
        <v>46</v>
      </c>
      <c r="AE503" s="17">
        <v>163</v>
      </c>
      <c r="AF503" s="100">
        <v>188</v>
      </c>
      <c r="AG503" s="101">
        <v>431</v>
      </c>
      <c r="AH503" s="101">
        <v>977</v>
      </c>
      <c r="AI503" s="101">
        <v>1392</v>
      </c>
      <c r="AJ503" s="101">
        <v>115</v>
      </c>
      <c r="AK503" s="101">
        <f t="shared" si="550"/>
        <v>2915</v>
      </c>
      <c r="AL503" s="101">
        <f t="shared" si="551"/>
        <v>357</v>
      </c>
      <c r="AM503" s="101">
        <v>472</v>
      </c>
      <c r="AN503" s="102">
        <v>24</v>
      </c>
      <c r="AO503" s="103">
        <v>94</v>
      </c>
      <c r="AP503" s="74">
        <f t="shared" si="552"/>
        <v>0.29703652653342522</v>
      </c>
      <c r="AQ503" s="74">
        <f t="shared" si="553"/>
        <v>0.53769950467804073</v>
      </c>
      <c r="AR503" s="104">
        <f t="shared" si="554"/>
        <v>0.53097152792871116</v>
      </c>
      <c r="AS503" s="104">
        <f t="shared" si="555"/>
        <v>0.6387301587301587</v>
      </c>
      <c r="AT503" s="104">
        <f t="shared" si="556"/>
        <v>0.7764441110277569</v>
      </c>
      <c r="AU503" s="105">
        <v>1435</v>
      </c>
      <c r="AV503" s="105">
        <v>1943</v>
      </c>
      <c r="AW503" s="105">
        <v>1364</v>
      </c>
      <c r="AX503" s="100">
        <v>194</v>
      </c>
      <c r="AY503" s="106">
        <v>2949</v>
      </c>
      <c r="AZ503" s="106">
        <v>392</v>
      </c>
      <c r="BA503" s="106">
        <v>999</v>
      </c>
      <c r="BB503" s="106">
        <v>1424</v>
      </c>
      <c r="BC503" s="106">
        <v>134</v>
      </c>
      <c r="BD503" s="107">
        <v>349</v>
      </c>
      <c r="BE503" s="108">
        <v>51</v>
      </c>
      <c r="BF503" s="82">
        <f t="shared" si="557"/>
        <v>0.28739002932551322</v>
      </c>
      <c r="BG503" s="82">
        <f t="shared" si="558"/>
        <v>0.51415337107565617</v>
      </c>
      <c r="BH503" s="83">
        <f t="shared" si="559"/>
        <v>0.52003374103753686</v>
      </c>
      <c r="BI503" s="83">
        <f t="shared" si="560"/>
        <v>0.61397276494967434</v>
      </c>
      <c r="BJ503" s="83">
        <f t="shared" si="561"/>
        <v>0.74912891986062713</v>
      </c>
      <c r="BK503" s="2">
        <v>1472</v>
      </c>
      <c r="BL503" s="2">
        <v>1924</v>
      </c>
      <c r="BM503" s="2">
        <v>1368</v>
      </c>
      <c r="BN503" s="2">
        <v>916</v>
      </c>
      <c r="BO503" s="2">
        <v>466</v>
      </c>
      <c r="BP503" s="2">
        <v>488</v>
      </c>
      <c r="BQ503" s="109">
        <v>53</v>
      </c>
      <c r="BR503" s="109">
        <v>223</v>
      </c>
      <c r="BS503" s="110">
        <v>238</v>
      </c>
      <c r="BT503" s="109">
        <v>582</v>
      </c>
      <c r="BU503" s="109">
        <v>1180</v>
      </c>
      <c r="BV503" s="109">
        <v>1735</v>
      </c>
      <c r="BW503" s="109">
        <v>144</v>
      </c>
      <c r="BX503" s="84">
        <f t="shared" si="565"/>
        <v>3641</v>
      </c>
      <c r="BY503" s="111">
        <v>19</v>
      </c>
      <c r="BZ503" s="109">
        <v>440</v>
      </c>
      <c r="CA503" s="109">
        <v>143</v>
      </c>
      <c r="CB503" s="2">
        <v>66</v>
      </c>
      <c r="CC503" s="112">
        <f t="shared" si="566"/>
        <v>0.3953804347826087</v>
      </c>
      <c r="CD503" s="112">
        <f t="shared" si="567"/>
        <v>0.61330561330561328</v>
      </c>
      <c r="CE503" s="112">
        <f t="shared" si="568"/>
        <v>0.64168765743073053</v>
      </c>
      <c r="CF503" s="112">
        <f t="shared" si="569"/>
        <v>0.75182260024301339</v>
      </c>
      <c r="CG503" s="112">
        <f t="shared" si="570"/>
        <v>0.94663742690058483</v>
      </c>
      <c r="CH503" s="87">
        <f t="shared" si="571"/>
        <v>73</v>
      </c>
      <c r="CI503" s="31">
        <f t="shared" si="572"/>
        <v>33</v>
      </c>
      <c r="CJ503" s="31">
        <f t="shared" si="573"/>
        <v>25</v>
      </c>
      <c r="CK503" s="31">
        <f t="shared" si="574"/>
        <v>93</v>
      </c>
      <c r="CL503" s="31">
        <f t="shared" si="575"/>
        <v>138</v>
      </c>
      <c r="CM503" s="113">
        <f t="shared" si="576"/>
        <v>1196</v>
      </c>
      <c r="CN503" s="31">
        <f t="shared" si="577"/>
        <v>317</v>
      </c>
      <c r="CO503" s="31">
        <f t="shared" si="578"/>
        <v>399</v>
      </c>
      <c r="CP503" s="31">
        <f t="shared" si="579"/>
        <v>460</v>
      </c>
      <c r="CQ503" s="31">
        <f t="shared" si="580"/>
        <v>20</v>
      </c>
      <c r="CR503" s="32">
        <v>21</v>
      </c>
      <c r="CS503" s="32">
        <v>80</v>
      </c>
      <c r="CT503" s="32">
        <v>115</v>
      </c>
      <c r="CU503" s="88">
        <f t="shared" si="564"/>
        <v>1015</v>
      </c>
      <c r="CV503" s="32">
        <v>304</v>
      </c>
      <c r="CW503" s="32">
        <v>349</v>
      </c>
      <c r="CX503" s="32">
        <v>353</v>
      </c>
      <c r="CY503" s="32">
        <v>9</v>
      </c>
      <c r="CZ503" s="32">
        <v>4</v>
      </c>
      <c r="DA503" s="32">
        <v>13</v>
      </c>
      <c r="DB503" s="32">
        <v>23</v>
      </c>
      <c r="DC503" s="88">
        <f t="shared" si="581"/>
        <v>181</v>
      </c>
      <c r="DD503" s="32">
        <v>13</v>
      </c>
      <c r="DE503" s="32">
        <v>50</v>
      </c>
      <c r="DF503" s="32">
        <v>107</v>
      </c>
      <c r="DG503" s="32">
        <v>11</v>
      </c>
      <c r="DH503" s="32">
        <v>4</v>
      </c>
      <c r="DI503" s="32">
        <v>35</v>
      </c>
      <c r="DJ503" s="32">
        <v>19</v>
      </c>
      <c r="DK503" s="88">
        <f t="shared" si="582"/>
        <v>769</v>
      </c>
      <c r="DL503" s="32">
        <v>164</v>
      </c>
      <c r="DM503" s="32">
        <v>324</v>
      </c>
      <c r="DN503" s="32">
        <v>262</v>
      </c>
      <c r="DO503" s="32">
        <v>19</v>
      </c>
      <c r="DP503" s="32">
        <v>14</v>
      </c>
      <c r="DQ503" s="32">
        <v>60</v>
      </c>
      <c r="DR503" s="32">
        <v>31</v>
      </c>
      <c r="DS503" s="88">
        <f t="shared" si="583"/>
        <v>1226</v>
      </c>
      <c r="DT503" s="32">
        <v>1</v>
      </c>
      <c r="DU503" s="32">
        <v>283</v>
      </c>
      <c r="DV503" s="32">
        <v>858</v>
      </c>
      <c r="DW503" s="32">
        <v>84</v>
      </c>
      <c r="DX503" s="32">
        <v>2</v>
      </c>
      <c r="DY503" s="32">
        <v>9</v>
      </c>
      <c r="DZ503" s="32">
        <v>9</v>
      </c>
      <c r="EA503" s="88">
        <f t="shared" si="584"/>
        <v>109</v>
      </c>
      <c r="EB503" s="32">
        <v>29</v>
      </c>
      <c r="EC503" s="32">
        <v>67</v>
      </c>
      <c r="ED503" s="32">
        <v>7</v>
      </c>
      <c r="EE503" s="32">
        <v>6</v>
      </c>
      <c r="EF503" s="32">
        <v>6</v>
      </c>
      <c r="EG503" s="32">
        <v>13</v>
      </c>
      <c r="EH503" s="32">
        <v>28</v>
      </c>
      <c r="EI503" s="88">
        <f t="shared" si="585"/>
        <v>98</v>
      </c>
      <c r="EJ503" s="32">
        <v>29</v>
      </c>
      <c r="EK503" s="32">
        <v>39</v>
      </c>
      <c r="EL503" s="32">
        <v>28</v>
      </c>
      <c r="EM503" s="32">
        <v>2</v>
      </c>
      <c r="EN503" s="32">
        <v>1</v>
      </c>
      <c r="EO503" s="32">
        <v>7</v>
      </c>
      <c r="EP503" s="32">
        <v>7</v>
      </c>
      <c r="EQ503" s="88">
        <f t="shared" si="586"/>
        <v>108</v>
      </c>
      <c r="ER503" s="32">
        <v>42</v>
      </c>
      <c r="ES503" s="32">
        <v>32</v>
      </c>
      <c r="ET503" s="32">
        <v>32</v>
      </c>
      <c r="EU503" s="32">
        <v>2</v>
      </c>
      <c r="EV503" s="32">
        <v>1</v>
      </c>
      <c r="EW503" s="32">
        <v>6</v>
      </c>
      <c r="EX503" s="32">
        <v>6</v>
      </c>
      <c r="EY503" s="88">
        <f t="shared" si="587"/>
        <v>61</v>
      </c>
      <c r="EZ503" s="32">
        <v>0</v>
      </c>
      <c r="FA503" s="32">
        <v>36</v>
      </c>
      <c r="FB503" s="32">
        <v>25</v>
      </c>
      <c r="FC503" s="32">
        <v>0</v>
      </c>
      <c r="FG503" s="88">
        <f t="shared" si="588"/>
        <v>0</v>
      </c>
      <c r="FO503" s="88">
        <f t="shared" si="589"/>
        <v>0</v>
      </c>
      <c r="FW503" s="110">
        <f t="shared" si="590"/>
        <v>0</v>
      </c>
      <c r="GB503" s="110">
        <f t="shared" si="591"/>
        <v>1</v>
      </c>
      <c r="GC503" s="110">
        <f t="shared" si="592"/>
        <v>6</v>
      </c>
      <c r="GD503" s="110">
        <f t="shared" si="593"/>
        <v>6</v>
      </c>
      <c r="GE503" s="110">
        <f t="shared" si="594"/>
        <v>61</v>
      </c>
      <c r="GF503" s="110">
        <f t="shared" si="595"/>
        <v>0</v>
      </c>
      <c r="GG503" s="110">
        <f t="shared" si="596"/>
        <v>36</v>
      </c>
      <c r="GH503" s="110">
        <f t="shared" si="597"/>
        <v>25</v>
      </c>
      <c r="GI503" s="110">
        <f t="shared" si="598"/>
        <v>0</v>
      </c>
      <c r="GJ503" s="114">
        <f t="shared" si="562"/>
        <v>0.10884682781940205</v>
      </c>
      <c r="GK503" s="90">
        <f t="shared" si="563"/>
        <v>0.23465581553068837</v>
      </c>
      <c r="GL503" s="92" t="s">
        <v>1389</v>
      </c>
      <c r="GM503" s="92" t="s">
        <v>1736</v>
      </c>
      <c r="GN503" s="92" t="s">
        <v>1523</v>
      </c>
      <c r="GO503" s="92" t="s">
        <v>1567</v>
      </c>
      <c r="GP503" s="92" t="s">
        <v>1582</v>
      </c>
      <c r="GQ503" s="2" t="s">
        <v>1913</v>
      </c>
      <c r="GR503" s="115">
        <v>1929</v>
      </c>
      <c r="GS503" s="31">
        <f t="shared" si="599"/>
        <v>20</v>
      </c>
      <c r="GT503" s="31">
        <f t="shared" si="600"/>
        <v>59</v>
      </c>
      <c r="GU503" s="31">
        <f t="shared" si="601"/>
        <v>104</v>
      </c>
      <c r="GV503" s="31">
        <f t="shared" si="602"/>
        <v>2104</v>
      </c>
      <c r="GW503" s="31">
        <f t="shared" si="603"/>
        <v>1236</v>
      </c>
      <c r="GX503" s="31">
        <f t="shared" si="604"/>
        <v>1910</v>
      </c>
    </row>
    <row r="504" spans="1:206" ht="15.75" hidden="1" customHeight="1" x14ac:dyDescent="0.25">
      <c r="A504" s="22" t="s">
        <v>1113</v>
      </c>
      <c r="B504" s="2" t="s">
        <v>474</v>
      </c>
      <c r="C504" s="116" t="s">
        <v>488</v>
      </c>
      <c r="D504" s="35" t="s">
        <v>474</v>
      </c>
      <c r="E504" s="117">
        <v>95</v>
      </c>
      <c r="F504" s="117">
        <v>169</v>
      </c>
      <c r="G504" s="117">
        <v>283</v>
      </c>
      <c r="H504" s="117">
        <v>547</v>
      </c>
      <c r="I504" s="95">
        <v>41</v>
      </c>
      <c r="J504" s="118">
        <v>68</v>
      </c>
      <c r="K504" s="118">
        <v>168</v>
      </c>
      <c r="L504" s="118">
        <v>287</v>
      </c>
      <c r="M504" s="118">
        <v>523</v>
      </c>
      <c r="N504" s="119">
        <v>98</v>
      </c>
      <c r="O504" s="119">
        <v>1</v>
      </c>
      <c r="P504" s="120">
        <v>218</v>
      </c>
      <c r="Q504" s="120">
        <v>267</v>
      </c>
      <c r="R504" s="120">
        <v>215</v>
      </c>
      <c r="S504" s="70">
        <f t="shared" si="545"/>
        <v>0.31192660550458717</v>
      </c>
      <c r="T504" s="70">
        <f t="shared" si="546"/>
        <v>0.6292134831460674</v>
      </c>
      <c r="U504" s="70">
        <f t="shared" si="547"/>
        <v>0.6071428571428571</v>
      </c>
      <c r="V504" s="70">
        <f t="shared" si="548"/>
        <v>0.74066390041493779</v>
      </c>
      <c r="W504" s="70">
        <f t="shared" si="549"/>
        <v>0.87906976744186049</v>
      </c>
      <c r="X504" s="121">
        <v>270</v>
      </c>
      <c r="Y504" s="121">
        <v>218</v>
      </c>
      <c r="Z504" s="121">
        <v>267</v>
      </c>
      <c r="AA504" s="121">
        <v>215</v>
      </c>
      <c r="AB504" s="121">
        <v>65</v>
      </c>
      <c r="AC504" s="121">
        <v>74</v>
      </c>
      <c r="AD504" s="17">
        <v>21</v>
      </c>
      <c r="AE504" s="17">
        <v>53</v>
      </c>
      <c r="AF504" s="100">
        <v>48</v>
      </c>
      <c r="AG504" s="101">
        <v>82</v>
      </c>
      <c r="AH504" s="101">
        <v>194</v>
      </c>
      <c r="AI504" s="101">
        <v>317</v>
      </c>
      <c r="AJ504" s="101">
        <v>32</v>
      </c>
      <c r="AK504" s="101">
        <f t="shared" si="550"/>
        <v>625</v>
      </c>
      <c r="AL504" s="101">
        <f t="shared" si="551"/>
        <v>77</v>
      </c>
      <c r="AM504" s="101">
        <v>109</v>
      </c>
      <c r="AN504" s="102">
        <v>7</v>
      </c>
      <c r="AO504" s="103">
        <v>15</v>
      </c>
      <c r="AP504" s="74">
        <f t="shared" si="552"/>
        <v>0.37614678899082571</v>
      </c>
      <c r="AQ504" s="74">
        <f t="shared" si="553"/>
        <v>0.72659176029962547</v>
      </c>
      <c r="AR504" s="104">
        <f t="shared" si="554"/>
        <v>0.7371428571428571</v>
      </c>
      <c r="AS504" s="104">
        <f t="shared" si="555"/>
        <v>0.90041493775933612</v>
      </c>
      <c r="AT504" s="104">
        <f t="shared" si="556"/>
        <v>1.1162790697674418</v>
      </c>
      <c r="AU504" s="105">
        <v>244</v>
      </c>
      <c r="AV504" s="105">
        <v>329</v>
      </c>
      <c r="AW504" s="105">
        <v>226</v>
      </c>
      <c r="AX504" s="100">
        <v>57</v>
      </c>
      <c r="AY504" s="106">
        <v>688</v>
      </c>
      <c r="AZ504" s="106">
        <v>80</v>
      </c>
      <c r="BA504" s="106">
        <v>228</v>
      </c>
      <c r="BB504" s="106">
        <v>352</v>
      </c>
      <c r="BC504" s="106">
        <v>28</v>
      </c>
      <c r="BD504" s="107">
        <v>83</v>
      </c>
      <c r="BE504" s="108">
        <v>8</v>
      </c>
      <c r="BF504" s="82">
        <f t="shared" si="557"/>
        <v>0.35398230088495575</v>
      </c>
      <c r="BG504" s="82">
        <f t="shared" si="558"/>
        <v>0.69300911854103342</v>
      </c>
      <c r="BH504" s="83">
        <f t="shared" si="559"/>
        <v>0.72215269086357947</v>
      </c>
      <c r="BI504" s="83">
        <f t="shared" si="560"/>
        <v>0.86736474694589882</v>
      </c>
      <c r="BJ504" s="83">
        <f t="shared" si="561"/>
        <v>1.1024590163934427</v>
      </c>
      <c r="BK504" s="2">
        <v>261</v>
      </c>
      <c r="BL504" s="2">
        <v>305</v>
      </c>
      <c r="BM504" s="2">
        <v>263</v>
      </c>
      <c r="BN504" s="2">
        <v>177</v>
      </c>
      <c r="BO504" s="2">
        <v>92</v>
      </c>
      <c r="BP504" s="2">
        <v>77</v>
      </c>
      <c r="BQ504" s="109">
        <v>25</v>
      </c>
      <c r="BR504" s="109">
        <v>66</v>
      </c>
      <c r="BS504" s="110">
        <v>83</v>
      </c>
      <c r="BT504" s="109">
        <v>124</v>
      </c>
      <c r="BU504" s="109">
        <v>284</v>
      </c>
      <c r="BV504" s="109">
        <v>420</v>
      </c>
      <c r="BW504" s="109">
        <v>34</v>
      </c>
      <c r="BX504" s="84">
        <f t="shared" si="565"/>
        <v>862</v>
      </c>
      <c r="BY504" s="111">
        <v>6</v>
      </c>
      <c r="BZ504" s="109">
        <v>100</v>
      </c>
      <c r="CA504" s="109">
        <v>34</v>
      </c>
      <c r="CB504" s="2">
        <v>26</v>
      </c>
      <c r="CC504" s="112">
        <f t="shared" si="566"/>
        <v>0.47509578544061304</v>
      </c>
      <c r="CD504" s="112">
        <f t="shared" si="567"/>
        <v>0.93114754098360653</v>
      </c>
      <c r="CE504" s="112">
        <f t="shared" si="568"/>
        <v>0.87816646562123035</v>
      </c>
      <c r="CF504" s="112">
        <f t="shared" si="569"/>
        <v>1.0633802816901408</v>
      </c>
      <c r="CG504" s="112">
        <f t="shared" si="570"/>
        <v>1.2167300380228137</v>
      </c>
      <c r="CH504" s="87">
        <f t="shared" si="571"/>
        <v>-57</v>
      </c>
      <c r="CI504" s="31">
        <f t="shared" si="572"/>
        <v>-91</v>
      </c>
      <c r="CJ504" s="31">
        <f t="shared" si="573"/>
        <v>17</v>
      </c>
      <c r="CK504" s="31">
        <f t="shared" si="574"/>
        <v>42</v>
      </c>
      <c r="CL504" s="31">
        <f t="shared" si="575"/>
        <v>63</v>
      </c>
      <c r="CM504" s="113">
        <f t="shared" si="576"/>
        <v>538</v>
      </c>
      <c r="CN504" s="31">
        <f t="shared" si="577"/>
        <v>90</v>
      </c>
      <c r="CO504" s="31">
        <f t="shared" si="578"/>
        <v>152</v>
      </c>
      <c r="CP504" s="31">
        <f t="shared" si="579"/>
        <v>256</v>
      </c>
      <c r="CQ504" s="31">
        <f t="shared" si="580"/>
        <v>40</v>
      </c>
      <c r="CR504" s="32">
        <v>8</v>
      </c>
      <c r="CS504" s="32">
        <v>24</v>
      </c>
      <c r="CT504" s="32">
        <v>31</v>
      </c>
      <c r="CU504" s="88">
        <f t="shared" si="564"/>
        <v>309</v>
      </c>
      <c r="CV504" s="32">
        <v>79</v>
      </c>
      <c r="CW504" s="32">
        <v>106</v>
      </c>
      <c r="CX504" s="32">
        <v>94</v>
      </c>
      <c r="CY504" s="32">
        <v>30</v>
      </c>
      <c r="CZ504" s="32">
        <v>9</v>
      </c>
      <c r="DA504" s="32">
        <v>18</v>
      </c>
      <c r="DB504" s="32">
        <v>32</v>
      </c>
      <c r="DC504" s="88">
        <f t="shared" si="581"/>
        <v>229</v>
      </c>
      <c r="DD504" s="32">
        <v>11</v>
      </c>
      <c r="DE504" s="32">
        <v>46</v>
      </c>
      <c r="DF504" s="32">
        <v>162</v>
      </c>
      <c r="DG504" s="32">
        <v>10</v>
      </c>
      <c r="DH504" s="32">
        <v>1</v>
      </c>
      <c r="DI504" s="32">
        <v>5</v>
      </c>
      <c r="DJ504" s="32">
        <v>5</v>
      </c>
      <c r="DK504" s="88">
        <f t="shared" si="582"/>
        <v>98</v>
      </c>
      <c r="DL504" s="32">
        <v>21</v>
      </c>
      <c r="DM504" s="32">
        <v>53</v>
      </c>
      <c r="DN504" s="32">
        <v>24</v>
      </c>
      <c r="DO504" s="32">
        <v>0</v>
      </c>
      <c r="DP504" s="32">
        <v>6</v>
      </c>
      <c r="DQ504" s="32">
        <v>14</v>
      </c>
      <c r="DR504" s="32">
        <v>10</v>
      </c>
      <c r="DS504" s="88">
        <f t="shared" si="583"/>
        <v>222</v>
      </c>
      <c r="DT504" s="32">
        <v>6</v>
      </c>
      <c r="DU504" s="32">
        <v>62</v>
      </c>
      <c r="DV504" s="32">
        <v>137</v>
      </c>
      <c r="DW504" s="32">
        <v>17</v>
      </c>
      <c r="EA504" s="88">
        <f t="shared" si="584"/>
        <v>0</v>
      </c>
      <c r="EF504" s="32">
        <v>1</v>
      </c>
      <c r="EG504" s="32">
        <v>5</v>
      </c>
      <c r="EH504" s="32">
        <v>5</v>
      </c>
      <c r="EI504" s="88">
        <f t="shared" si="585"/>
        <v>27</v>
      </c>
      <c r="EJ504" s="32">
        <v>7</v>
      </c>
      <c r="EK504" s="32">
        <v>17</v>
      </c>
      <c r="EL504" s="32">
        <v>3</v>
      </c>
      <c r="EM504" s="32">
        <v>0</v>
      </c>
      <c r="EQ504" s="88">
        <f t="shared" si="586"/>
        <v>0</v>
      </c>
      <c r="EY504" s="88">
        <f t="shared" si="587"/>
        <v>0</v>
      </c>
      <c r="FG504" s="88">
        <f t="shared" si="588"/>
        <v>0</v>
      </c>
      <c r="FO504" s="88">
        <f t="shared" si="589"/>
        <v>0</v>
      </c>
      <c r="FW504" s="110">
        <f t="shared" si="590"/>
        <v>0</v>
      </c>
      <c r="GB504" s="110">
        <f t="shared" si="591"/>
        <v>0</v>
      </c>
      <c r="GC504" s="110">
        <f t="shared" si="592"/>
        <v>0</v>
      </c>
      <c r="GD504" s="110">
        <f t="shared" si="593"/>
        <v>0</v>
      </c>
      <c r="GE504" s="110">
        <f t="shared" si="594"/>
        <v>0</v>
      </c>
      <c r="GF504" s="110">
        <f t="shared" si="595"/>
        <v>0</v>
      </c>
      <c r="GG504" s="110">
        <f t="shared" si="596"/>
        <v>0</v>
      </c>
      <c r="GH504" s="110">
        <f t="shared" si="597"/>
        <v>0</v>
      </c>
      <c r="GI504" s="110">
        <f t="shared" si="598"/>
        <v>0</v>
      </c>
      <c r="GJ504" s="114">
        <f t="shared" si="562"/>
        <v>0.3841108898143118</v>
      </c>
      <c r="GK504" s="90">
        <f t="shared" si="563"/>
        <v>0.25290697674418605</v>
      </c>
      <c r="GL504" s="92" t="s">
        <v>1469</v>
      </c>
      <c r="GM504" s="2" t="s">
        <v>1393</v>
      </c>
      <c r="GN504" s="92" t="s">
        <v>1375</v>
      </c>
      <c r="GO504" s="2" t="s">
        <v>1369</v>
      </c>
      <c r="GP504" s="92" t="s">
        <v>1387</v>
      </c>
      <c r="GQ504" s="2" t="s">
        <v>1430</v>
      </c>
      <c r="GR504" s="115">
        <v>294</v>
      </c>
      <c r="GS504" s="31">
        <f t="shared" si="599"/>
        <v>7</v>
      </c>
      <c r="GT504" s="31">
        <f t="shared" si="600"/>
        <v>15</v>
      </c>
      <c r="GU504" s="31">
        <f t="shared" si="601"/>
        <v>19</v>
      </c>
      <c r="GV504" s="31">
        <f t="shared" si="602"/>
        <v>320</v>
      </c>
      <c r="GW504" s="31">
        <f t="shared" si="603"/>
        <v>178</v>
      </c>
      <c r="GX504" s="31">
        <f t="shared" si="604"/>
        <v>293</v>
      </c>
    </row>
    <row r="505" spans="1:206" ht="15.75" hidden="1" customHeight="1" x14ac:dyDescent="0.25">
      <c r="A505" s="22" t="s">
        <v>1113</v>
      </c>
      <c r="B505" s="2" t="s">
        <v>474</v>
      </c>
      <c r="C505" s="116" t="s">
        <v>489</v>
      </c>
      <c r="D505" s="35" t="s">
        <v>474</v>
      </c>
      <c r="E505" s="117">
        <v>292</v>
      </c>
      <c r="F505" s="117">
        <v>1573</v>
      </c>
      <c r="G505" s="117">
        <v>2573</v>
      </c>
      <c r="H505" s="117">
        <v>4438</v>
      </c>
      <c r="I505" s="95">
        <v>263</v>
      </c>
      <c r="J505" s="118">
        <v>352</v>
      </c>
      <c r="K505" s="118">
        <v>1396</v>
      </c>
      <c r="L505" s="118">
        <v>2916</v>
      </c>
      <c r="M505" s="118">
        <v>4664</v>
      </c>
      <c r="N505" s="119">
        <v>669</v>
      </c>
      <c r="O505" s="119">
        <v>142</v>
      </c>
      <c r="P505" s="120">
        <v>5220</v>
      </c>
      <c r="Q505" s="120">
        <v>6250</v>
      </c>
      <c r="R505" s="120">
        <v>4774</v>
      </c>
      <c r="S505" s="70">
        <f t="shared" si="545"/>
        <v>6.7432950191570876E-2</v>
      </c>
      <c r="T505" s="70">
        <f t="shared" si="546"/>
        <v>0.22336</v>
      </c>
      <c r="U505" s="70">
        <f t="shared" si="547"/>
        <v>0.24593696133957155</v>
      </c>
      <c r="V505" s="70">
        <f t="shared" si="548"/>
        <v>0.33046081277213352</v>
      </c>
      <c r="W505" s="70">
        <f t="shared" si="549"/>
        <v>0.47067448680351909</v>
      </c>
      <c r="X505" s="121">
        <v>6352</v>
      </c>
      <c r="Y505" s="121">
        <v>5220</v>
      </c>
      <c r="Z505" s="121">
        <v>6250</v>
      </c>
      <c r="AA505" s="121">
        <v>4774</v>
      </c>
      <c r="AB505" s="121">
        <v>1592</v>
      </c>
      <c r="AC505" s="121">
        <v>1456</v>
      </c>
      <c r="AD505" s="17">
        <v>82</v>
      </c>
      <c r="AE505" s="17">
        <v>218</v>
      </c>
      <c r="AF505" s="100">
        <v>289</v>
      </c>
      <c r="AG505" s="101">
        <v>398</v>
      </c>
      <c r="AH505" s="101">
        <v>1371</v>
      </c>
      <c r="AI505" s="101">
        <v>2967</v>
      </c>
      <c r="AJ505" s="101">
        <v>167</v>
      </c>
      <c r="AK505" s="101">
        <f t="shared" si="550"/>
        <v>4903</v>
      </c>
      <c r="AL505" s="101">
        <f t="shared" si="551"/>
        <v>705</v>
      </c>
      <c r="AM505" s="101">
        <v>872</v>
      </c>
      <c r="AN505" s="102">
        <v>104</v>
      </c>
      <c r="AO505" s="103">
        <v>514</v>
      </c>
      <c r="AP505" s="74">
        <f t="shared" si="552"/>
        <v>7.6245210727969345E-2</v>
      </c>
      <c r="AQ505" s="74">
        <f t="shared" si="553"/>
        <v>0.21936</v>
      </c>
      <c r="AR505" s="104">
        <f t="shared" si="554"/>
        <v>0.24815316424525979</v>
      </c>
      <c r="AS505" s="104">
        <f t="shared" si="555"/>
        <v>0.32955370101596515</v>
      </c>
      <c r="AT505" s="104">
        <f t="shared" si="556"/>
        <v>0.4738165060745706</v>
      </c>
      <c r="AU505" s="105">
        <v>5047</v>
      </c>
      <c r="AV505" s="105">
        <v>6711</v>
      </c>
      <c r="AW505" s="105">
        <v>5103</v>
      </c>
      <c r="AX505" s="100">
        <v>303</v>
      </c>
      <c r="AY505" s="106">
        <v>5371</v>
      </c>
      <c r="AZ505" s="106">
        <v>450</v>
      </c>
      <c r="BA505" s="106">
        <v>1640</v>
      </c>
      <c r="BB505" s="106">
        <v>3097</v>
      </c>
      <c r="BC505" s="106">
        <v>184</v>
      </c>
      <c r="BD505" s="107">
        <v>733</v>
      </c>
      <c r="BE505" s="108">
        <v>259</v>
      </c>
      <c r="BF505" s="82">
        <f t="shared" si="557"/>
        <v>8.8183421516754845E-2</v>
      </c>
      <c r="BG505" s="82">
        <f t="shared" si="558"/>
        <v>0.24437490686931904</v>
      </c>
      <c r="BH505" s="83">
        <f t="shared" si="559"/>
        <v>0.26415989561710457</v>
      </c>
      <c r="BI505" s="83">
        <f t="shared" si="560"/>
        <v>0.34053410443953053</v>
      </c>
      <c r="BJ505" s="83">
        <f t="shared" si="561"/>
        <v>0.46839706756489002</v>
      </c>
      <c r="BK505" s="2">
        <v>5340</v>
      </c>
      <c r="BL505" s="2">
        <v>6887</v>
      </c>
      <c r="BM505" s="2">
        <v>5011</v>
      </c>
      <c r="BN505" s="2">
        <v>3433</v>
      </c>
      <c r="BO505" s="2">
        <v>1576</v>
      </c>
      <c r="BP505" s="2">
        <v>1489</v>
      </c>
      <c r="BQ505" s="109">
        <v>90</v>
      </c>
      <c r="BR505" s="109">
        <v>339</v>
      </c>
      <c r="BS505" s="110">
        <v>266</v>
      </c>
      <c r="BT505" s="109">
        <v>387</v>
      </c>
      <c r="BU505" s="109">
        <v>1743</v>
      </c>
      <c r="BV505" s="109">
        <v>3936</v>
      </c>
      <c r="BW505" s="109">
        <v>202</v>
      </c>
      <c r="BX505" s="84">
        <f t="shared" si="565"/>
        <v>6268</v>
      </c>
      <c r="BY505" s="111">
        <v>98</v>
      </c>
      <c r="BZ505" s="109">
        <v>807</v>
      </c>
      <c r="CA505" s="109">
        <v>196</v>
      </c>
      <c r="CB505" s="2">
        <v>431</v>
      </c>
      <c r="CC505" s="112">
        <f t="shared" si="566"/>
        <v>7.2471910112359553E-2</v>
      </c>
      <c r="CD505" s="112">
        <f t="shared" si="567"/>
        <v>0.2530855234499782</v>
      </c>
      <c r="CE505" s="112">
        <f t="shared" si="568"/>
        <v>0.30508179603202229</v>
      </c>
      <c r="CF505" s="112">
        <f t="shared" si="569"/>
        <v>0.40948058497226425</v>
      </c>
      <c r="CG505" s="112">
        <f t="shared" si="570"/>
        <v>0.62442626222310915</v>
      </c>
      <c r="CH505" s="87">
        <f t="shared" si="571"/>
        <v>1882</v>
      </c>
      <c r="CI505" s="31">
        <f t="shared" si="572"/>
        <v>2220</v>
      </c>
      <c r="CJ505" s="31">
        <f t="shared" si="573"/>
        <v>22</v>
      </c>
      <c r="CK505" s="31">
        <f t="shared" si="574"/>
        <v>58</v>
      </c>
      <c r="CL505" s="31">
        <f t="shared" si="575"/>
        <v>83</v>
      </c>
      <c r="CM505" s="113">
        <f t="shared" si="576"/>
        <v>673</v>
      </c>
      <c r="CN505" s="31">
        <f t="shared" si="577"/>
        <v>183</v>
      </c>
      <c r="CO505" s="31">
        <f t="shared" si="578"/>
        <v>282</v>
      </c>
      <c r="CP505" s="31">
        <f t="shared" si="579"/>
        <v>199</v>
      </c>
      <c r="CQ505" s="31">
        <f t="shared" si="580"/>
        <v>9</v>
      </c>
      <c r="CR505" s="32">
        <v>20</v>
      </c>
      <c r="CS505" s="32">
        <v>51</v>
      </c>
      <c r="CT505" s="32">
        <v>79</v>
      </c>
      <c r="CU505" s="88">
        <f t="shared" si="564"/>
        <v>588</v>
      </c>
      <c r="CV505" s="32">
        <v>164</v>
      </c>
      <c r="CW505" s="32">
        <v>250</v>
      </c>
      <c r="CX505" s="32">
        <v>167</v>
      </c>
      <c r="CY505" s="32">
        <v>7</v>
      </c>
      <c r="CZ505" s="32">
        <v>2</v>
      </c>
      <c r="DA505" s="32">
        <v>7</v>
      </c>
      <c r="DB505" s="32">
        <v>4</v>
      </c>
      <c r="DC505" s="88">
        <f t="shared" si="581"/>
        <v>85</v>
      </c>
      <c r="DD505" s="32">
        <v>19</v>
      </c>
      <c r="DE505" s="32">
        <v>32</v>
      </c>
      <c r="DF505" s="32">
        <v>32</v>
      </c>
      <c r="DG505" s="32">
        <v>2</v>
      </c>
      <c r="DH505" s="32">
        <v>8</v>
      </c>
      <c r="DI505" s="32">
        <v>77</v>
      </c>
      <c r="DJ505" s="32">
        <v>40</v>
      </c>
      <c r="DK505" s="88">
        <f t="shared" si="582"/>
        <v>1480</v>
      </c>
      <c r="DL505" s="32">
        <v>119</v>
      </c>
      <c r="DM505" s="32">
        <v>511</v>
      </c>
      <c r="DN505" s="32">
        <v>813</v>
      </c>
      <c r="DO505" s="32">
        <v>37</v>
      </c>
      <c r="DP505" s="32">
        <v>42</v>
      </c>
      <c r="DQ505" s="32">
        <v>155</v>
      </c>
      <c r="DR505" s="32">
        <v>86</v>
      </c>
      <c r="DS505" s="88">
        <f t="shared" si="583"/>
        <v>3473</v>
      </c>
      <c r="DT505" s="32">
        <v>9</v>
      </c>
      <c r="DU505" s="32">
        <v>717</v>
      </c>
      <c r="DV505" s="32">
        <v>2601</v>
      </c>
      <c r="DW505" s="32">
        <v>146</v>
      </c>
      <c r="DX505" s="32">
        <v>2</v>
      </c>
      <c r="DY505" s="32">
        <v>3</v>
      </c>
      <c r="DZ505" s="32">
        <v>3</v>
      </c>
      <c r="EA505" s="88">
        <f t="shared" si="584"/>
        <v>48</v>
      </c>
      <c r="EC505" s="32">
        <v>13</v>
      </c>
      <c r="ED505" s="32">
        <v>35</v>
      </c>
      <c r="EF505" s="32">
        <v>6</v>
      </c>
      <c r="EG505" s="32">
        <v>22</v>
      </c>
      <c r="EH505" s="32">
        <v>32</v>
      </c>
      <c r="EI505" s="88">
        <f t="shared" si="585"/>
        <v>256</v>
      </c>
      <c r="EJ505" s="32">
        <v>51</v>
      </c>
      <c r="EK505" s="32">
        <v>75</v>
      </c>
      <c r="EL505" s="32">
        <v>124</v>
      </c>
      <c r="EM505" s="32">
        <v>6</v>
      </c>
      <c r="EQ505" s="88">
        <f t="shared" si="586"/>
        <v>0</v>
      </c>
      <c r="EV505" s="32">
        <v>9</v>
      </c>
      <c r="EW505" s="32">
        <v>21</v>
      </c>
      <c r="EX505" s="32">
        <v>19</v>
      </c>
      <c r="EY505" s="88">
        <f t="shared" si="587"/>
        <v>303</v>
      </c>
      <c r="EZ505" s="32">
        <v>5</v>
      </c>
      <c r="FA505" s="32">
        <v>134</v>
      </c>
      <c r="FB505" s="32">
        <v>162</v>
      </c>
      <c r="FC505" s="32">
        <v>2</v>
      </c>
      <c r="FD505" s="32">
        <v>1</v>
      </c>
      <c r="FE505" s="32">
        <v>3</v>
      </c>
      <c r="FF505" s="32">
        <v>3</v>
      </c>
      <c r="FG505" s="88">
        <f t="shared" si="588"/>
        <v>33</v>
      </c>
      <c r="FH505" s="32">
        <v>20</v>
      </c>
      <c r="FI505" s="32">
        <v>11</v>
      </c>
      <c r="FJ505" s="32">
        <v>2</v>
      </c>
      <c r="FK505" s="32">
        <v>0</v>
      </c>
      <c r="FO505" s="88">
        <f t="shared" si="589"/>
        <v>0</v>
      </c>
      <c r="FW505" s="110">
        <f t="shared" si="590"/>
        <v>0</v>
      </c>
      <c r="GB505" s="110">
        <f t="shared" si="591"/>
        <v>10</v>
      </c>
      <c r="GC505" s="110">
        <f t="shared" si="592"/>
        <v>24</v>
      </c>
      <c r="GD505" s="110">
        <f t="shared" si="593"/>
        <v>22</v>
      </c>
      <c r="GE505" s="110">
        <f t="shared" si="594"/>
        <v>336</v>
      </c>
      <c r="GF505" s="110">
        <f t="shared" si="595"/>
        <v>25</v>
      </c>
      <c r="GG505" s="110">
        <f t="shared" si="596"/>
        <v>145</v>
      </c>
      <c r="GH505" s="110">
        <f t="shared" si="597"/>
        <v>164</v>
      </c>
      <c r="GI505" s="110">
        <f t="shared" si="598"/>
        <v>2</v>
      </c>
      <c r="GJ505" s="114">
        <f t="shared" si="562"/>
        <v>0.32666265057993898</v>
      </c>
      <c r="GK505" s="90">
        <f t="shared" si="563"/>
        <v>0.16700800595792217</v>
      </c>
      <c r="GL505" s="2" t="s">
        <v>1750</v>
      </c>
      <c r="GM505" s="2" t="s">
        <v>1448</v>
      </c>
      <c r="GN505" s="2" t="s">
        <v>1540</v>
      </c>
      <c r="GO505" s="92" t="s">
        <v>2154</v>
      </c>
      <c r="GP505" s="2" t="s">
        <v>1901</v>
      </c>
      <c r="GQ505" s="2" t="s">
        <v>1419</v>
      </c>
      <c r="GR505" s="115">
        <v>6990</v>
      </c>
      <c r="GS505" s="31">
        <f t="shared" si="599"/>
        <v>52</v>
      </c>
      <c r="GT505" s="31">
        <f t="shared" si="600"/>
        <v>129</v>
      </c>
      <c r="GU505" s="31">
        <f t="shared" si="601"/>
        <v>235</v>
      </c>
      <c r="GV505" s="31">
        <f t="shared" si="602"/>
        <v>5001</v>
      </c>
      <c r="GW505" s="31">
        <f t="shared" si="603"/>
        <v>3632</v>
      </c>
      <c r="GX505" s="31">
        <f t="shared" si="604"/>
        <v>4873</v>
      </c>
    </row>
    <row r="506" spans="1:206" ht="15.75" hidden="1" customHeight="1" x14ac:dyDescent="0.25">
      <c r="A506" s="22" t="s">
        <v>1113</v>
      </c>
      <c r="B506" s="2" t="s">
        <v>474</v>
      </c>
      <c r="C506" s="116" t="s">
        <v>490</v>
      </c>
      <c r="D506" s="35" t="s">
        <v>474</v>
      </c>
      <c r="E506" s="117">
        <v>21</v>
      </c>
      <c r="F506" s="117">
        <v>46</v>
      </c>
      <c r="G506" s="117">
        <v>34</v>
      </c>
      <c r="H506" s="117">
        <v>101</v>
      </c>
      <c r="I506" s="95">
        <v>7</v>
      </c>
      <c r="J506" s="118">
        <v>21</v>
      </c>
      <c r="K506" s="118">
        <v>40</v>
      </c>
      <c r="L506" s="118">
        <v>37</v>
      </c>
      <c r="M506" s="118">
        <v>98</v>
      </c>
      <c r="N506" s="119">
        <v>5</v>
      </c>
      <c r="O506" s="119">
        <v>3</v>
      </c>
      <c r="P506" s="120">
        <v>67</v>
      </c>
      <c r="Q506" s="120">
        <v>72</v>
      </c>
      <c r="R506" s="120">
        <v>62</v>
      </c>
      <c r="S506" s="70">
        <f t="shared" si="545"/>
        <v>0.31343283582089554</v>
      </c>
      <c r="T506" s="70">
        <f t="shared" si="546"/>
        <v>0.55555555555555558</v>
      </c>
      <c r="U506" s="70">
        <f t="shared" si="547"/>
        <v>0.46268656716417911</v>
      </c>
      <c r="V506" s="70">
        <f t="shared" si="548"/>
        <v>0.53731343283582089</v>
      </c>
      <c r="W506" s="70">
        <f t="shared" si="549"/>
        <v>0.5161290322580645</v>
      </c>
      <c r="X506" s="121">
        <v>81</v>
      </c>
      <c r="Y506" s="121">
        <v>67</v>
      </c>
      <c r="Z506" s="121">
        <v>72</v>
      </c>
      <c r="AA506" s="121">
        <v>62</v>
      </c>
      <c r="AB506" s="121">
        <v>15</v>
      </c>
      <c r="AC506" s="121">
        <v>20</v>
      </c>
      <c r="AD506" s="17">
        <v>2</v>
      </c>
      <c r="AE506" s="17">
        <v>6</v>
      </c>
      <c r="AF506" s="100">
        <v>6</v>
      </c>
      <c r="AG506" s="101">
        <v>17</v>
      </c>
      <c r="AH506" s="101">
        <v>28</v>
      </c>
      <c r="AI506" s="101">
        <v>49</v>
      </c>
      <c r="AJ506" s="101">
        <v>2</v>
      </c>
      <c r="AK506" s="101">
        <f t="shared" si="550"/>
        <v>96</v>
      </c>
      <c r="AL506" s="101">
        <f t="shared" si="551"/>
        <v>6</v>
      </c>
      <c r="AM506" s="101">
        <v>8</v>
      </c>
      <c r="AN506" s="102">
        <v>3</v>
      </c>
      <c r="AO506" s="103">
        <v>5</v>
      </c>
      <c r="AP506" s="74">
        <f t="shared" si="552"/>
        <v>0.2537313432835821</v>
      </c>
      <c r="AQ506" s="74">
        <f t="shared" si="553"/>
        <v>0.3888888888888889</v>
      </c>
      <c r="AR506" s="104">
        <f t="shared" si="554"/>
        <v>0.43781094527363185</v>
      </c>
      <c r="AS506" s="104">
        <f t="shared" si="555"/>
        <v>0.52985074626865669</v>
      </c>
      <c r="AT506" s="104">
        <f t="shared" si="556"/>
        <v>0.69354838709677424</v>
      </c>
      <c r="AU506" s="105">
        <v>59</v>
      </c>
      <c r="AV506" s="105">
        <v>84</v>
      </c>
      <c r="AW506" s="105">
        <v>51</v>
      </c>
      <c r="AX506" s="100">
        <v>7</v>
      </c>
      <c r="AY506" s="106">
        <v>103</v>
      </c>
      <c r="AZ506" s="106">
        <v>18</v>
      </c>
      <c r="BA506" s="106">
        <v>44</v>
      </c>
      <c r="BB506" s="106">
        <v>41</v>
      </c>
      <c r="BC506" s="106">
        <v>0</v>
      </c>
      <c r="BD506" s="107">
        <v>7</v>
      </c>
      <c r="BE506" s="108">
        <v>2</v>
      </c>
      <c r="BF506" s="82">
        <f t="shared" si="557"/>
        <v>0.35294117647058826</v>
      </c>
      <c r="BG506" s="82">
        <f t="shared" si="558"/>
        <v>0.52380952380952384</v>
      </c>
      <c r="BH506" s="83">
        <f t="shared" si="559"/>
        <v>0.49484536082474229</v>
      </c>
      <c r="BI506" s="83">
        <f t="shared" si="560"/>
        <v>0.54545454545454541</v>
      </c>
      <c r="BJ506" s="83">
        <f t="shared" si="561"/>
        <v>0.57627118644067798</v>
      </c>
      <c r="BK506" s="2">
        <v>57</v>
      </c>
      <c r="BL506" s="2">
        <v>80</v>
      </c>
      <c r="BM506" s="2">
        <v>61</v>
      </c>
      <c r="BN506" s="2">
        <v>41</v>
      </c>
      <c r="BO506" s="2">
        <v>18</v>
      </c>
      <c r="BP506" s="2">
        <v>21</v>
      </c>
      <c r="BQ506" s="109">
        <v>2</v>
      </c>
      <c r="BR506" s="109">
        <v>8</v>
      </c>
      <c r="BS506" s="110">
        <v>15</v>
      </c>
      <c r="BT506" s="109">
        <v>18</v>
      </c>
      <c r="BU506" s="109">
        <v>40</v>
      </c>
      <c r="BV506" s="109">
        <v>53</v>
      </c>
      <c r="BW506" s="109">
        <v>3</v>
      </c>
      <c r="BX506" s="84">
        <f t="shared" si="565"/>
        <v>114</v>
      </c>
      <c r="BY506" s="111">
        <v>2</v>
      </c>
      <c r="BZ506" s="109">
        <v>17</v>
      </c>
      <c r="CA506" s="109">
        <v>3</v>
      </c>
      <c r="CB506" s="2">
        <v>3</v>
      </c>
      <c r="CC506" s="112">
        <f t="shared" si="566"/>
        <v>0.31578947368421051</v>
      </c>
      <c r="CD506" s="112">
        <f t="shared" si="567"/>
        <v>0.5</v>
      </c>
      <c r="CE506" s="112">
        <f t="shared" si="568"/>
        <v>0.47474747474747475</v>
      </c>
      <c r="CF506" s="112">
        <f t="shared" si="569"/>
        <v>0.53900709219858156</v>
      </c>
      <c r="CG506" s="112">
        <f t="shared" si="570"/>
        <v>0.5901639344262295</v>
      </c>
      <c r="CH506" s="87">
        <f t="shared" si="571"/>
        <v>25</v>
      </c>
      <c r="CI506" s="31">
        <f t="shared" si="572"/>
        <v>23</v>
      </c>
      <c r="CJ506" s="31">
        <f t="shared" si="573"/>
        <v>0</v>
      </c>
      <c r="CK506" s="31">
        <f t="shared" si="574"/>
        <v>0</v>
      </c>
      <c r="CL506" s="31">
        <f t="shared" si="575"/>
        <v>0</v>
      </c>
      <c r="CM506" s="113">
        <f t="shared" si="576"/>
        <v>0</v>
      </c>
      <c r="CN506" s="31">
        <f t="shared" si="577"/>
        <v>0</v>
      </c>
      <c r="CO506" s="31">
        <f t="shared" si="578"/>
        <v>0</v>
      </c>
      <c r="CP506" s="31">
        <f t="shared" si="579"/>
        <v>0</v>
      </c>
      <c r="CQ506" s="31">
        <f t="shared" si="580"/>
        <v>0</v>
      </c>
      <c r="CU506" s="88">
        <f t="shared" si="564"/>
        <v>0</v>
      </c>
      <c r="DC506" s="88">
        <f t="shared" si="581"/>
        <v>0</v>
      </c>
      <c r="DH506" s="32">
        <v>2</v>
      </c>
      <c r="DI506" s="32">
        <v>8</v>
      </c>
      <c r="DJ506" s="32">
        <v>15</v>
      </c>
      <c r="DK506" s="88">
        <f t="shared" si="582"/>
        <v>114</v>
      </c>
      <c r="DL506" s="32">
        <v>18</v>
      </c>
      <c r="DM506" s="32">
        <v>40</v>
      </c>
      <c r="DN506" s="32">
        <v>53</v>
      </c>
      <c r="DO506" s="32">
        <v>3</v>
      </c>
      <c r="DS506" s="88">
        <f t="shared" si="583"/>
        <v>0</v>
      </c>
      <c r="EA506" s="88">
        <f t="shared" si="584"/>
        <v>0</v>
      </c>
      <c r="EI506" s="88">
        <f t="shared" si="585"/>
        <v>0</v>
      </c>
      <c r="EQ506" s="88">
        <f t="shared" si="586"/>
        <v>0</v>
      </c>
      <c r="EY506" s="88">
        <f t="shared" si="587"/>
        <v>0</v>
      </c>
      <c r="FG506" s="88">
        <f t="shared" si="588"/>
        <v>0</v>
      </c>
      <c r="FO506" s="88">
        <f t="shared" si="589"/>
        <v>0</v>
      </c>
      <c r="FW506" s="110">
        <f t="shared" si="590"/>
        <v>0</v>
      </c>
      <c r="GB506" s="110">
        <f t="shared" si="591"/>
        <v>0</v>
      </c>
      <c r="GC506" s="110">
        <f t="shared" si="592"/>
        <v>0</v>
      </c>
      <c r="GD506" s="110">
        <f t="shared" si="593"/>
        <v>0</v>
      </c>
      <c r="GE506" s="110">
        <f t="shared" si="594"/>
        <v>0</v>
      </c>
      <c r="GF506" s="110">
        <f t="shared" si="595"/>
        <v>0</v>
      </c>
      <c r="GG506" s="110">
        <f t="shared" si="596"/>
        <v>0</v>
      </c>
      <c r="GH506" s="110">
        <f t="shared" si="597"/>
        <v>0</v>
      </c>
      <c r="GI506" s="110">
        <f t="shared" si="598"/>
        <v>0</v>
      </c>
      <c r="GJ506" s="114">
        <f t="shared" si="562"/>
        <v>0.14344262295081969</v>
      </c>
      <c r="GK506" s="90">
        <f t="shared" si="563"/>
        <v>0.10679611650485436</v>
      </c>
      <c r="GL506" s="92" t="s">
        <v>1371</v>
      </c>
      <c r="GM506" s="92" t="s">
        <v>2121</v>
      </c>
      <c r="GN506" s="2" t="s">
        <v>2113</v>
      </c>
      <c r="GO506" s="92" t="s">
        <v>2280</v>
      </c>
      <c r="GP506" s="2" t="s">
        <v>2050</v>
      </c>
      <c r="GQ506" s="2" t="s">
        <v>1808</v>
      </c>
      <c r="GR506" s="115">
        <v>82</v>
      </c>
      <c r="GS506" s="31">
        <f t="shared" si="599"/>
        <v>2</v>
      </c>
      <c r="GT506" s="31">
        <f t="shared" si="600"/>
        <v>15</v>
      </c>
      <c r="GU506" s="31">
        <f t="shared" si="601"/>
        <v>8</v>
      </c>
      <c r="GV506" s="31">
        <f t="shared" si="602"/>
        <v>114</v>
      </c>
      <c r="GW506" s="31">
        <f t="shared" si="603"/>
        <v>56</v>
      </c>
      <c r="GX506" s="31">
        <f t="shared" si="604"/>
        <v>96</v>
      </c>
    </row>
    <row r="507" spans="1:206" ht="15.75" hidden="1" customHeight="1" x14ac:dyDescent="0.25">
      <c r="A507" s="22" t="s">
        <v>1113</v>
      </c>
      <c r="B507" s="2" t="s">
        <v>474</v>
      </c>
      <c r="C507" s="116" t="s">
        <v>491</v>
      </c>
      <c r="D507" s="35" t="s">
        <v>474</v>
      </c>
      <c r="E507" s="117">
        <v>649</v>
      </c>
      <c r="F507" s="117">
        <v>1654</v>
      </c>
      <c r="G507" s="117">
        <v>2126</v>
      </c>
      <c r="H507" s="117">
        <v>4429</v>
      </c>
      <c r="I507" s="95">
        <v>269</v>
      </c>
      <c r="J507" s="118">
        <v>550</v>
      </c>
      <c r="K507" s="118">
        <v>1510</v>
      </c>
      <c r="L507" s="118">
        <v>2303</v>
      </c>
      <c r="M507" s="118">
        <v>4363</v>
      </c>
      <c r="N507" s="119">
        <v>663</v>
      </c>
      <c r="O507" s="119">
        <v>75</v>
      </c>
      <c r="P507" s="120">
        <v>2559</v>
      </c>
      <c r="Q507" s="120">
        <v>3195</v>
      </c>
      <c r="R507" s="120">
        <v>2457</v>
      </c>
      <c r="S507" s="70">
        <f t="shared" si="545"/>
        <v>0.21492770613520906</v>
      </c>
      <c r="T507" s="70">
        <f t="shared" si="546"/>
        <v>0.47261345852895148</v>
      </c>
      <c r="U507" s="70">
        <f t="shared" si="547"/>
        <v>0.45061502862014369</v>
      </c>
      <c r="V507" s="70">
        <f t="shared" si="548"/>
        <v>0.5573248407643312</v>
      </c>
      <c r="W507" s="70">
        <f t="shared" si="549"/>
        <v>0.66748066748066748</v>
      </c>
      <c r="X507" s="121">
        <v>3230</v>
      </c>
      <c r="Y507" s="121">
        <v>2559</v>
      </c>
      <c r="Z507" s="121">
        <v>3195</v>
      </c>
      <c r="AA507" s="121">
        <v>2457</v>
      </c>
      <c r="AB507" s="121">
        <v>815</v>
      </c>
      <c r="AC507" s="121">
        <v>809</v>
      </c>
      <c r="AD507" s="17">
        <v>91</v>
      </c>
      <c r="AE507" s="17">
        <v>253</v>
      </c>
      <c r="AF507" s="100">
        <v>344</v>
      </c>
      <c r="AG507" s="101">
        <v>782</v>
      </c>
      <c r="AH507" s="101">
        <v>1805</v>
      </c>
      <c r="AI507" s="101">
        <v>2324</v>
      </c>
      <c r="AJ507" s="101">
        <v>121</v>
      </c>
      <c r="AK507" s="101">
        <f t="shared" si="550"/>
        <v>5032</v>
      </c>
      <c r="AL507" s="101">
        <f t="shared" si="551"/>
        <v>567</v>
      </c>
      <c r="AM507" s="101">
        <v>688</v>
      </c>
      <c r="AN507" s="102">
        <v>27</v>
      </c>
      <c r="AO507" s="103">
        <v>161</v>
      </c>
      <c r="AP507" s="74">
        <f t="shared" si="552"/>
        <v>0.30558812035951544</v>
      </c>
      <c r="AQ507" s="74">
        <f t="shared" si="553"/>
        <v>0.56494522691705795</v>
      </c>
      <c r="AR507" s="104">
        <f t="shared" si="554"/>
        <v>0.52904640116916335</v>
      </c>
      <c r="AS507" s="104">
        <f t="shared" si="555"/>
        <v>0.63021939136588823</v>
      </c>
      <c r="AT507" s="104">
        <f t="shared" si="556"/>
        <v>0.71509971509971515</v>
      </c>
      <c r="AU507" s="105">
        <v>2519</v>
      </c>
      <c r="AV507" s="105">
        <v>3408</v>
      </c>
      <c r="AW507" s="105">
        <v>2617</v>
      </c>
      <c r="AX507" s="100">
        <v>346</v>
      </c>
      <c r="AY507" s="106">
        <v>5187</v>
      </c>
      <c r="AZ507" s="106">
        <v>763</v>
      </c>
      <c r="BA507" s="106">
        <v>1875</v>
      </c>
      <c r="BB507" s="106">
        <v>2382</v>
      </c>
      <c r="BC507" s="106">
        <v>167</v>
      </c>
      <c r="BD507" s="107">
        <v>576</v>
      </c>
      <c r="BE507" s="108">
        <v>60</v>
      </c>
      <c r="BF507" s="82">
        <f t="shared" si="557"/>
        <v>0.2915552158960642</v>
      </c>
      <c r="BG507" s="82">
        <f t="shared" si="558"/>
        <v>0.55017605633802813</v>
      </c>
      <c r="BH507" s="83">
        <f t="shared" si="559"/>
        <v>0.52013108614232206</v>
      </c>
      <c r="BI507" s="83">
        <f t="shared" si="560"/>
        <v>0.62105618356672854</v>
      </c>
      <c r="BJ507" s="83">
        <f t="shared" si="561"/>
        <v>0.71695117109964268</v>
      </c>
      <c r="BK507" s="2">
        <v>2775</v>
      </c>
      <c r="BL507" s="2">
        <v>3543</v>
      </c>
      <c r="BM507" s="2">
        <v>2671</v>
      </c>
      <c r="BN507" s="2">
        <v>1855</v>
      </c>
      <c r="BO507" s="2">
        <v>854</v>
      </c>
      <c r="BP507" s="2">
        <v>816</v>
      </c>
      <c r="BQ507" s="109">
        <v>103</v>
      </c>
      <c r="BR507" s="109">
        <v>383</v>
      </c>
      <c r="BS507" s="110">
        <v>430</v>
      </c>
      <c r="BT507" s="109">
        <v>873</v>
      </c>
      <c r="BU507" s="109">
        <v>1971</v>
      </c>
      <c r="BV507" s="109">
        <v>2709</v>
      </c>
      <c r="BW507" s="109">
        <v>189</v>
      </c>
      <c r="BX507" s="84">
        <f t="shared" si="565"/>
        <v>5742</v>
      </c>
      <c r="BY507" s="111">
        <v>15</v>
      </c>
      <c r="BZ507" s="109">
        <v>632</v>
      </c>
      <c r="CA507" s="109">
        <v>187</v>
      </c>
      <c r="CB507" s="2">
        <v>128</v>
      </c>
      <c r="CC507" s="112">
        <f t="shared" si="566"/>
        <v>0.3145945945945946</v>
      </c>
      <c r="CD507" s="112">
        <f t="shared" si="567"/>
        <v>0.55630821337849279</v>
      </c>
      <c r="CE507" s="112">
        <f t="shared" si="568"/>
        <v>0.54744687951941262</v>
      </c>
      <c r="CF507" s="112">
        <f t="shared" si="569"/>
        <v>0.65143224975860958</v>
      </c>
      <c r="CG507" s="112">
        <f t="shared" si="570"/>
        <v>0.77761138150505427</v>
      </c>
      <c r="CH507" s="87">
        <f t="shared" si="571"/>
        <v>594</v>
      </c>
      <c r="CI507" s="31">
        <f t="shared" si="572"/>
        <v>688</v>
      </c>
      <c r="CJ507" s="31">
        <f t="shared" si="573"/>
        <v>32</v>
      </c>
      <c r="CK507" s="31">
        <f t="shared" si="574"/>
        <v>109</v>
      </c>
      <c r="CL507" s="31">
        <f t="shared" si="575"/>
        <v>203</v>
      </c>
      <c r="CM507" s="113">
        <f t="shared" si="576"/>
        <v>1212</v>
      </c>
      <c r="CN507" s="31">
        <f t="shared" si="577"/>
        <v>269</v>
      </c>
      <c r="CO507" s="31">
        <f t="shared" si="578"/>
        <v>431</v>
      </c>
      <c r="CP507" s="31">
        <f t="shared" si="579"/>
        <v>474</v>
      </c>
      <c r="CQ507" s="31">
        <f t="shared" si="580"/>
        <v>38</v>
      </c>
      <c r="CR507" s="32">
        <v>28</v>
      </c>
      <c r="CS507" s="32">
        <v>91</v>
      </c>
      <c r="CT507" s="32">
        <v>172</v>
      </c>
      <c r="CU507" s="88">
        <f t="shared" si="564"/>
        <v>947</v>
      </c>
      <c r="CV507" s="32">
        <v>258</v>
      </c>
      <c r="CW507" s="32">
        <v>360</v>
      </c>
      <c r="CX507" s="32">
        <v>315</v>
      </c>
      <c r="CY507" s="32">
        <v>14</v>
      </c>
      <c r="CZ507" s="32">
        <v>4</v>
      </c>
      <c r="DA507" s="32">
        <v>18</v>
      </c>
      <c r="DB507" s="32">
        <v>31</v>
      </c>
      <c r="DC507" s="88">
        <f t="shared" si="581"/>
        <v>265</v>
      </c>
      <c r="DD507" s="32">
        <v>11</v>
      </c>
      <c r="DE507" s="32">
        <v>71</v>
      </c>
      <c r="DF507" s="32">
        <v>159</v>
      </c>
      <c r="DG507" s="32">
        <v>24</v>
      </c>
      <c r="DH507" s="32">
        <v>7</v>
      </c>
      <c r="DI507" s="32">
        <v>67</v>
      </c>
      <c r="DJ507" s="32">
        <v>39</v>
      </c>
      <c r="DK507" s="88">
        <f t="shared" si="582"/>
        <v>1371</v>
      </c>
      <c r="DL507" s="32">
        <v>230</v>
      </c>
      <c r="DM507" s="32">
        <v>571</v>
      </c>
      <c r="DN507" s="32">
        <v>544</v>
      </c>
      <c r="DO507" s="32">
        <v>26</v>
      </c>
      <c r="DP507" s="32">
        <v>34</v>
      </c>
      <c r="DQ507" s="32">
        <v>107</v>
      </c>
      <c r="DR507" s="32">
        <v>63</v>
      </c>
      <c r="DS507" s="88">
        <f t="shared" si="583"/>
        <v>2023</v>
      </c>
      <c r="DT507" s="32">
        <v>7</v>
      </c>
      <c r="DU507" s="32">
        <v>517</v>
      </c>
      <c r="DV507" s="32">
        <v>1405</v>
      </c>
      <c r="DW507" s="32">
        <v>94</v>
      </c>
      <c r="DX507" s="32">
        <v>1</v>
      </c>
      <c r="DY507" s="32">
        <v>7</v>
      </c>
      <c r="DZ507" s="32">
        <v>7</v>
      </c>
      <c r="EA507" s="88">
        <f t="shared" si="584"/>
        <v>99</v>
      </c>
      <c r="EB507" s="32">
        <v>21</v>
      </c>
      <c r="EC507" s="32">
        <v>32</v>
      </c>
      <c r="ED507" s="32">
        <v>41</v>
      </c>
      <c r="EE507" s="32">
        <v>5</v>
      </c>
      <c r="EF507" s="32">
        <v>22</v>
      </c>
      <c r="EG507" s="32">
        <v>73</v>
      </c>
      <c r="EH507" s="32">
        <v>97</v>
      </c>
      <c r="EI507" s="88">
        <f t="shared" si="585"/>
        <v>804</v>
      </c>
      <c r="EJ507" s="32">
        <v>322</v>
      </c>
      <c r="EK507" s="32">
        <v>302</v>
      </c>
      <c r="EL507" s="32">
        <v>170</v>
      </c>
      <c r="EM507" s="32">
        <v>10</v>
      </c>
      <c r="EN507" s="32">
        <v>6</v>
      </c>
      <c r="EO507" s="32">
        <v>18</v>
      </c>
      <c r="EP507" s="32">
        <v>19</v>
      </c>
      <c r="EQ507" s="88">
        <f t="shared" si="586"/>
        <v>189</v>
      </c>
      <c r="ER507" s="32">
        <v>23</v>
      </c>
      <c r="ES507" s="32">
        <v>100</v>
      </c>
      <c r="ET507" s="32">
        <v>66</v>
      </c>
      <c r="EU507" s="32">
        <v>0</v>
      </c>
      <c r="EV507" s="32">
        <v>1</v>
      </c>
      <c r="EW507" s="32">
        <v>2</v>
      </c>
      <c r="EX507" s="32">
        <v>2</v>
      </c>
      <c r="EY507" s="88">
        <f t="shared" si="587"/>
        <v>28</v>
      </c>
      <c r="EZ507" s="32">
        <v>1</v>
      </c>
      <c r="FA507" s="32">
        <v>18</v>
      </c>
      <c r="FB507" s="32">
        <v>9</v>
      </c>
      <c r="FC507" s="32">
        <v>0</v>
      </c>
      <c r="FG507" s="88">
        <f t="shared" si="588"/>
        <v>0</v>
      </c>
      <c r="FO507" s="88">
        <f t="shared" si="589"/>
        <v>0</v>
      </c>
      <c r="FW507" s="110">
        <f t="shared" si="590"/>
        <v>0</v>
      </c>
      <c r="GB507" s="110">
        <f t="shared" si="591"/>
        <v>1</v>
      </c>
      <c r="GC507" s="110">
        <f t="shared" si="592"/>
        <v>2</v>
      </c>
      <c r="GD507" s="110">
        <f t="shared" si="593"/>
        <v>2</v>
      </c>
      <c r="GE507" s="110">
        <f t="shared" si="594"/>
        <v>28</v>
      </c>
      <c r="GF507" s="110">
        <f t="shared" si="595"/>
        <v>1</v>
      </c>
      <c r="GG507" s="110">
        <f t="shared" si="596"/>
        <v>18</v>
      </c>
      <c r="GH507" s="110">
        <f t="shared" si="597"/>
        <v>9</v>
      </c>
      <c r="GI507" s="110">
        <f t="shared" si="598"/>
        <v>0</v>
      </c>
      <c r="GJ507" s="114">
        <f t="shared" si="562"/>
        <v>0.16499461241336486</v>
      </c>
      <c r="GK507" s="90">
        <f t="shared" si="563"/>
        <v>0.10699826489300174</v>
      </c>
      <c r="GL507" s="2" t="s">
        <v>1619</v>
      </c>
      <c r="GM507" s="2" t="s">
        <v>1911</v>
      </c>
      <c r="GN507" s="92" t="s">
        <v>1503</v>
      </c>
      <c r="GO507" s="2" t="s">
        <v>2028</v>
      </c>
      <c r="GP507" s="2" t="s">
        <v>1526</v>
      </c>
      <c r="GQ507" s="2" t="s">
        <v>1859</v>
      </c>
      <c r="GR507" s="115">
        <v>3575</v>
      </c>
      <c r="GS507" s="31">
        <f t="shared" si="599"/>
        <v>42</v>
      </c>
      <c r="GT507" s="31">
        <f t="shared" si="600"/>
        <v>109</v>
      </c>
      <c r="GU507" s="31">
        <f t="shared" si="601"/>
        <v>181</v>
      </c>
      <c r="GV507" s="31">
        <f t="shared" si="602"/>
        <v>3493</v>
      </c>
      <c r="GW507" s="31">
        <f t="shared" si="603"/>
        <v>2115</v>
      </c>
      <c r="GX507" s="31">
        <f t="shared" si="604"/>
        <v>3235</v>
      </c>
    </row>
    <row r="508" spans="1:206" ht="15.75" hidden="1" customHeight="1" x14ac:dyDescent="0.25">
      <c r="A508" s="22" t="s">
        <v>1113</v>
      </c>
      <c r="B508" s="2" t="s">
        <v>474</v>
      </c>
      <c r="C508" s="116" t="s">
        <v>1124</v>
      </c>
      <c r="D508" s="35" t="s">
        <v>474</v>
      </c>
      <c r="E508" s="117">
        <v>44</v>
      </c>
      <c r="F508" s="117">
        <v>390</v>
      </c>
      <c r="G508" s="117">
        <v>662</v>
      </c>
      <c r="H508" s="117">
        <v>1096</v>
      </c>
      <c r="I508" s="95">
        <v>71</v>
      </c>
      <c r="J508" s="118">
        <v>78</v>
      </c>
      <c r="K508" s="118">
        <v>358</v>
      </c>
      <c r="L508" s="118">
        <v>817</v>
      </c>
      <c r="M508" s="118">
        <v>1253</v>
      </c>
      <c r="N508" s="119">
        <v>173</v>
      </c>
      <c r="O508" s="119">
        <v>38</v>
      </c>
      <c r="P508" s="120">
        <v>1234</v>
      </c>
      <c r="Q508" s="120">
        <v>1531</v>
      </c>
      <c r="R508" s="120">
        <v>1176</v>
      </c>
      <c r="S508" s="70">
        <f t="shared" si="545"/>
        <v>6.3209076175040513E-2</v>
      </c>
      <c r="T508" s="70">
        <f t="shared" si="546"/>
        <v>0.23383409536250815</v>
      </c>
      <c r="U508" s="70">
        <f t="shared" si="547"/>
        <v>0.27404212128901295</v>
      </c>
      <c r="V508" s="70">
        <f t="shared" si="548"/>
        <v>0.37015145917990394</v>
      </c>
      <c r="W508" s="70">
        <f t="shared" si="549"/>
        <v>0.54761904761904767</v>
      </c>
      <c r="X508" s="121">
        <v>1563</v>
      </c>
      <c r="Y508" s="121">
        <v>1234</v>
      </c>
      <c r="Z508" s="121">
        <v>1531</v>
      </c>
      <c r="AA508" s="121">
        <v>1176</v>
      </c>
      <c r="AB508" s="121">
        <v>358</v>
      </c>
      <c r="AC508" s="121">
        <v>360</v>
      </c>
      <c r="AD508" s="17">
        <v>34</v>
      </c>
      <c r="AE508" s="17">
        <v>65</v>
      </c>
      <c r="AF508" s="100">
        <v>78</v>
      </c>
      <c r="AG508" s="101">
        <v>90</v>
      </c>
      <c r="AH508" s="101">
        <v>382</v>
      </c>
      <c r="AI508" s="101">
        <v>811</v>
      </c>
      <c r="AJ508" s="101">
        <v>32</v>
      </c>
      <c r="AK508" s="101">
        <f t="shared" si="550"/>
        <v>1315</v>
      </c>
      <c r="AL508" s="101">
        <f t="shared" si="551"/>
        <v>171</v>
      </c>
      <c r="AM508" s="101">
        <v>203</v>
      </c>
      <c r="AN508" s="102">
        <v>26</v>
      </c>
      <c r="AO508" s="103">
        <v>92</v>
      </c>
      <c r="AP508" s="74">
        <f t="shared" si="552"/>
        <v>7.2933549432739053E-2</v>
      </c>
      <c r="AQ508" s="74">
        <f t="shared" si="553"/>
        <v>0.24951012410189419</v>
      </c>
      <c r="AR508" s="104">
        <f t="shared" si="554"/>
        <v>0.28216188784572444</v>
      </c>
      <c r="AS508" s="104">
        <f t="shared" si="555"/>
        <v>0.37753971185814555</v>
      </c>
      <c r="AT508" s="104">
        <f t="shared" si="556"/>
        <v>0.54421768707482998</v>
      </c>
      <c r="AU508" s="105">
        <v>1209</v>
      </c>
      <c r="AV508" s="105">
        <v>1606</v>
      </c>
      <c r="AW508" s="105">
        <v>1228</v>
      </c>
      <c r="AX508" s="100">
        <v>86</v>
      </c>
      <c r="AY508" s="106">
        <v>1419</v>
      </c>
      <c r="AZ508" s="106">
        <v>137</v>
      </c>
      <c r="BA508" s="106">
        <v>399</v>
      </c>
      <c r="BB508" s="106">
        <v>855</v>
      </c>
      <c r="BC508" s="106">
        <v>28</v>
      </c>
      <c r="BD508" s="107">
        <v>191</v>
      </c>
      <c r="BE508" s="108">
        <v>42</v>
      </c>
      <c r="BF508" s="82">
        <f t="shared" si="557"/>
        <v>0.11156351791530944</v>
      </c>
      <c r="BG508" s="82">
        <f t="shared" si="558"/>
        <v>0.24844333748443337</v>
      </c>
      <c r="BH508" s="83">
        <f t="shared" si="559"/>
        <v>0.2968093000247341</v>
      </c>
      <c r="BI508" s="83">
        <f t="shared" si="560"/>
        <v>0.37761989342806396</v>
      </c>
      <c r="BJ508" s="83">
        <f t="shared" si="561"/>
        <v>0.54921422663358144</v>
      </c>
      <c r="BK508" s="2">
        <v>1235</v>
      </c>
      <c r="BL508" s="2">
        <v>1692</v>
      </c>
      <c r="BM508" s="2">
        <v>1252</v>
      </c>
      <c r="BN508" s="2">
        <v>871</v>
      </c>
      <c r="BO508" s="2">
        <v>382</v>
      </c>
      <c r="BP508" s="2">
        <v>385</v>
      </c>
      <c r="BQ508" s="109">
        <v>41</v>
      </c>
      <c r="BR508" s="109">
        <v>116</v>
      </c>
      <c r="BS508" s="110">
        <v>95</v>
      </c>
      <c r="BT508" s="109">
        <v>159</v>
      </c>
      <c r="BU508" s="109">
        <v>481</v>
      </c>
      <c r="BV508" s="109">
        <v>1047</v>
      </c>
      <c r="BW508" s="109">
        <v>47</v>
      </c>
      <c r="BX508" s="84">
        <f t="shared" si="565"/>
        <v>1734</v>
      </c>
      <c r="BY508" s="111">
        <v>29</v>
      </c>
      <c r="BZ508" s="109">
        <v>222</v>
      </c>
      <c r="CA508" s="109">
        <v>48</v>
      </c>
      <c r="CB508" s="2">
        <v>102</v>
      </c>
      <c r="CC508" s="112">
        <f t="shared" si="566"/>
        <v>0.12874493927125505</v>
      </c>
      <c r="CD508" s="112">
        <f t="shared" si="567"/>
        <v>0.2842789598108747</v>
      </c>
      <c r="CE508" s="112">
        <f t="shared" si="568"/>
        <v>0.35056233548695859</v>
      </c>
      <c r="CF508" s="112">
        <f t="shared" si="569"/>
        <v>0.44361413043478259</v>
      </c>
      <c r="CG508" s="112">
        <f t="shared" si="570"/>
        <v>0.65894568690095845</v>
      </c>
      <c r="CH508" s="87">
        <f t="shared" si="571"/>
        <v>427</v>
      </c>
      <c r="CI508" s="31">
        <f t="shared" si="572"/>
        <v>485</v>
      </c>
      <c r="CJ508" s="31">
        <f t="shared" si="573"/>
        <v>8</v>
      </c>
      <c r="CK508" s="31">
        <f t="shared" si="574"/>
        <v>36</v>
      </c>
      <c r="CL508" s="31">
        <f t="shared" si="575"/>
        <v>37</v>
      </c>
      <c r="CM508" s="113">
        <f t="shared" si="576"/>
        <v>312</v>
      </c>
      <c r="CN508" s="31">
        <f t="shared" si="577"/>
        <v>94</v>
      </c>
      <c r="CO508" s="31">
        <f t="shared" si="578"/>
        <v>118</v>
      </c>
      <c r="CP508" s="31">
        <f t="shared" si="579"/>
        <v>98</v>
      </c>
      <c r="CQ508" s="31">
        <f t="shared" si="580"/>
        <v>2</v>
      </c>
      <c r="CR508" s="32">
        <v>6</v>
      </c>
      <c r="CS508" s="32">
        <v>29</v>
      </c>
      <c r="CT508" s="32">
        <v>27</v>
      </c>
      <c r="CU508" s="88">
        <f t="shared" si="564"/>
        <v>246</v>
      </c>
      <c r="CV508" s="32">
        <v>81</v>
      </c>
      <c r="CW508" s="32">
        <v>92</v>
      </c>
      <c r="CX508" s="32">
        <v>71</v>
      </c>
      <c r="CY508" s="32">
        <v>2</v>
      </c>
      <c r="CZ508" s="32">
        <v>2</v>
      </c>
      <c r="DA508" s="32">
        <v>7</v>
      </c>
      <c r="DB508" s="32">
        <v>10</v>
      </c>
      <c r="DC508" s="88">
        <f t="shared" si="581"/>
        <v>66</v>
      </c>
      <c r="DD508" s="32">
        <v>13</v>
      </c>
      <c r="DE508" s="32">
        <v>26</v>
      </c>
      <c r="DF508" s="32">
        <v>27</v>
      </c>
      <c r="DG508" s="32">
        <v>0</v>
      </c>
      <c r="DH508" s="32">
        <v>2</v>
      </c>
      <c r="DI508" s="32">
        <v>18</v>
      </c>
      <c r="DJ508" s="32">
        <v>10</v>
      </c>
      <c r="DK508" s="88">
        <f t="shared" si="582"/>
        <v>313</v>
      </c>
      <c r="DL508" s="32">
        <v>40</v>
      </c>
      <c r="DM508" s="32">
        <v>103</v>
      </c>
      <c r="DN508" s="32">
        <v>163</v>
      </c>
      <c r="DO508" s="32">
        <v>7</v>
      </c>
      <c r="DP508" s="32">
        <v>28</v>
      </c>
      <c r="DQ508" s="32">
        <v>55</v>
      </c>
      <c r="DR508" s="32">
        <v>41</v>
      </c>
      <c r="DS508" s="88">
        <f t="shared" si="583"/>
        <v>1042</v>
      </c>
      <c r="DT508" s="32">
        <v>18</v>
      </c>
      <c r="DU508" s="32">
        <v>238</v>
      </c>
      <c r="DV508" s="32">
        <v>753</v>
      </c>
      <c r="DW508" s="32">
        <v>33</v>
      </c>
      <c r="DX508" s="32">
        <v>1</v>
      </c>
      <c r="DY508" s="32">
        <v>2</v>
      </c>
      <c r="DZ508" s="32">
        <v>2</v>
      </c>
      <c r="EA508" s="88">
        <f t="shared" si="584"/>
        <v>42</v>
      </c>
      <c r="EB508" s="32">
        <v>2</v>
      </c>
      <c r="EC508" s="32">
        <v>13</v>
      </c>
      <c r="ED508" s="32">
        <v>27</v>
      </c>
      <c r="EF508" s="32">
        <v>1</v>
      </c>
      <c r="EG508" s="32">
        <v>4</v>
      </c>
      <c r="EH508" s="32">
        <v>4</v>
      </c>
      <c r="EI508" s="88">
        <f t="shared" si="585"/>
        <v>9</v>
      </c>
      <c r="EJ508" s="32">
        <v>5</v>
      </c>
      <c r="EK508" s="32">
        <v>0</v>
      </c>
      <c r="EL508" s="32">
        <v>4</v>
      </c>
      <c r="EM508" s="32">
        <v>0</v>
      </c>
      <c r="EQ508" s="88">
        <f t="shared" si="586"/>
        <v>0</v>
      </c>
      <c r="EV508" s="32">
        <v>1</v>
      </c>
      <c r="EW508" s="32">
        <v>1</v>
      </c>
      <c r="EX508" s="32">
        <v>1</v>
      </c>
      <c r="EY508" s="88">
        <f t="shared" si="587"/>
        <v>11</v>
      </c>
      <c r="EZ508" s="32">
        <v>0</v>
      </c>
      <c r="FA508" s="32">
        <v>9</v>
      </c>
      <c r="FB508" s="32">
        <v>2</v>
      </c>
      <c r="FC508" s="32">
        <v>0</v>
      </c>
      <c r="FG508" s="88">
        <f t="shared" si="588"/>
        <v>0</v>
      </c>
      <c r="FO508" s="88">
        <f t="shared" si="589"/>
        <v>0</v>
      </c>
      <c r="FW508" s="110">
        <f t="shared" si="590"/>
        <v>0</v>
      </c>
      <c r="GB508" s="110">
        <f t="shared" si="591"/>
        <v>1</v>
      </c>
      <c r="GC508" s="110">
        <f t="shared" si="592"/>
        <v>1</v>
      </c>
      <c r="GD508" s="110">
        <f t="shared" si="593"/>
        <v>1</v>
      </c>
      <c r="GE508" s="110">
        <f t="shared" si="594"/>
        <v>11</v>
      </c>
      <c r="GF508" s="110">
        <f t="shared" si="595"/>
        <v>0</v>
      </c>
      <c r="GG508" s="110">
        <f t="shared" si="596"/>
        <v>9</v>
      </c>
      <c r="GH508" s="110">
        <f t="shared" si="597"/>
        <v>2</v>
      </c>
      <c r="GI508" s="110">
        <f t="shared" si="598"/>
        <v>0</v>
      </c>
      <c r="GJ508" s="114">
        <f t="shared" si="562"/>
        <v>0.20329212390609791</v>
      </c>
      <c r="GK508" s="90">
        <f t="shared" si="563"/>
        <v>0.22198731501057081</v>
      </c>
      <c r="GL508" s="92" t="s">
        <v>1966</v>
      </c>
      <c r="GM508" s="92" t="s">
        <v>1980</v>
      </c>
      <c r="GN508" s="2" t="s">
        <v>1981</v>
      </c>
      <c r="GO508" s="92" t="s">
        <v>1734</v>
      </c>
      <c r="GP508" s="92" t="s">
        <v>1982</v>
      </c>
      <c r="GQ508" s="2" t="s">
        <v>1943</v>
      </c>
      <c r="GR508" s="115">
        <v>1687</v>
      </c>
      <c r="GS508" s="31">
        <f t="shared" si="599"/>
        <v>31</v>
      </c>
      <c r="GT508" s="31">
        <f t="shared" si="600"/>
        <v>53</v>
      </c>
      <c r="GU508" s="31">
        <f t="shared" si="601"/>
        <v>75</v>
      </c>
      <c r="GV508" s="31">
        <f t="shared" si="602"/>
        <v>1397</v>
      </c>
      <c r="GW508" s="31">
        <f t="shared" si="603"/>
        <v>983</v>
      </c>
      <c r="GX508" s="31">
        <f t="shared" si="604"/>
        <v>1337</v>
      </c>
    </row>
    <row r="509" spans="1:206" ht="15.75" hidden="1" customHeight="1" x14ac:dyDescent="0.25">
      <c r="A509" s="22" t="s">
        <v>1113</v>
      </c>
      <c r="B509" s="2" t="s">
        <v>474</v>
      </c>
      <c r="C509" s="116" t="s">
        <v>492</v>
      </c>
      <c r="D509" s="35" t="s">
        <v>474</v>
      </c>
      <c r="E509" s="117">
        <v>16</v>
      </c>
      <c r="F509" s="117">
        <v>124</v>
      </c>
      <c r="G509" s="117">
        <v>186</v>
      </c>
      <c r="H509" s="117">
        <v>326</v>
      </c>
      <c r="I509" s="95">
        <v>24</v>
      </c>
      <c r="J509" s="118">
        <v>27</v>
      </c>
      <c r="K509" s="118">
        <v>143</v>
      </c>
      <c r="L509" s="118">
        <v>183</v>
      </c>
      <c r="M509" s="118">
        <v>353</v>
      </c>
      <c r="N509" s="119">
        <v>41</v>
      </c>
      <c r="O509" s="119">
        <v>37</v>
      </c>
      <c r="P509" s="120">
        <v>355</v>
      </c>
      <c r="Q509" s="120">
        <v>437</v>
      </c>
      <c r="R509" s="120">
        <v>293</v>
      </c>
      <c r="S509" s="70">
        <f t="shared" si="545"/>
        <v>7.605633802816901E-2</v>
      </c>
      <c r="T509" s="70">
        <f t="shared" si="546"/>
        <v>0.32723112128146453</v>
      </c>
      <c r="U509" s="70">
        <f t="shared" si="547"/>
        <v>0.28755760368663597</v>
      </c>
      <c r="V509" s="70">
        <f t="shared" si="548"/>
        <v>0.3904109589041096</v>
      </c>
      <c r="W509" s="70">
        <f t="shared" si="549"/>
        <v>0.48464163822525597</v>
      </c>
      <c r="X509" s="121">
        <v>434</v>
      </c>
      <c r="Y509" s="121">
        <v>355</v>
      </c>
      <c r="Z509" s="121">
        <v>437</v>
      </c>
      <c r="AA509" s="121">
        <v>293</v>
      </c>
      <c r="AB509" s="121">
        <v>103</v>
      </c>
      <c r="AC509" s="121">
        <v>82</v>
      </c>
      <c r="AD509" s="17">
        <v>16</v>
      </c>
      <c r="AE509" s="17">
        <v>24</v>
      </c>
      <c r="AF509" s="100">
        <v>25</v>
      </c>
      <c r="AG509" s="101">
        <v>31</v>
      </c>
      <c r="AH509" s="101">
        <v>131</v>
      </c>
      <c r="AI509" s="101">
        <v>176</v>
      </c>
      <c r="AJ509" s="101">
        <v>10</v>
      </c>
      <c r="AK509" s="101">
        <f t="shared" si="550"/>
        <v>348</v>
      </c>
      <c r="AL509" s="101">
        <f t="shared" si="551"/>
        <v>32</v>
      </c>
      <c r="AM509" s="101">
        <v>42</v>
      </c>
      <c r="AN509" s="102">
        <v>25</v>
      </c>
      <c r="AO509" s="103">
        <v>55</v>
      </c>
      <c r="AP509" s="74">
        <f t="shared" si="552"/>
        <v>8.7323943661971826E-2</v>
      </c>
      <c r="AQ509" s="74">
        <f t="shared" si="553"/>
        <v>0.2997711670480549</v>
      </c>
      <c r="AR509" s="104">
        <f t="shared" si="554"/>
        <v>0.28202764976958528</v>
      </c>
      <c r="AS509" s="104">
        <f t="shared" si="555"/>
        <v>0.37671232876712329</v>
      </c>
      <c r="AT509" s="104">
        <f t="shared" si="556"/>
        <v>0.49146757679180886</v>
      </c>
      <c r="AU509" s="105">
        <v>341</v>
      </c>
      <c r="AV509" s="105">
        <v>460</v>
      </c>
      <c r="AW509" s="105">
        <v>283</v>
      </c>
      <c r="AX509" s="100">
        <v>26</v>
      </c>
      <c r="AY509" s="106">
        <v>394</v>
      </c>
      <c r="AZ509" s="106">
        <v>28</v>
      </c>
      <c r="BA509" s="106">
        <v>149</v>
      </c>
      <c r="BB509" s="106">
        <v>208</v>
      </c>
      <c r="BC509" s="106">
        <v>9</v>
      </c>
      <c r="BD509" s="107">
        <v>51</v>
      </c>
      <c r="BE509" s="108">
        <v>28</v>
      </c>
      <c r="BF509" s="82">
        <f t="shared" si="557"/>
        <v>9.8939929328621903E-2</v>
      </c>
      <c r="BG509" s="82">
        <f t="shared" si="558"/>
        <v>0.32391304347826089</v>
      </c>
      <c r="BH509" s="83">
        <f t="shared" si="559"/>
        <v>0.3081180811808118</v>
      </c>
      <c r="BI509" s="83">
        <f t="shared" si="560"/>
        <v>0.38202247191011235</v>
      </c>
      <c r="BJ509" s="83">
        <f t="shared" si="561"/>
        <v>0.46041055718475071</v>
      </c>
      <c r="BK509" s="2">
        <v>335</v>
      </c>
      <c r="BL509" s="2">
        <v>420</v>
      </c>
      <c r="BM509" s="2">
        <v>282</v>
      </c>
      <c r="BN509" s="2">
        <v>171</v>
      </c>
      <c r="BO509" s="2">
        <v>103</v>
      </c>
      <c r="BP509" s="2">
        <v>99</v>
      </c>
      <c r="BQ509" s="109">
        <v>14</v>
      </c>
      <c r="BR509" s="109">
        <v>25</v>
      </c>
      <c r="BS509" s="110">
        <v>23</v>
      </c>
      <c r="BT509" s="109">
        <v>21</v>
      </c>
      <c r="BU509" s="109">
        <v>118</v>
      </c>
      <c r="BV509" s="109">
        <v>274</v>
      </c>
      <c r="BW509" s="109">
        <v>13</v>
      </c>
      <c r="BX509" s="84">
        <f t="shared" si="565"/>
        <v>426</v>
      </c>
      <c r="BY509" s="111">
        <v>12</v>
      </c>
      <c r="BZ509" s="109">
        <v>54</v>
      </c>
      <c r="CA509" s="109">
        <v>13</v>
      </c>
      <c r="CB509" s="2">
        <v>51</v>
      </c>
      <c r="CC509" s="112">
        <f t="shared" si="566"/>
        <v>6.2686567164179099E-2</v>
      </c>
      <c r="CD509" s="112">
        <f t="shared" si="567"/>
        <v>0.28095238095238095</v>
      </c>
      <c r="CE509" s="112">
        <f t="shared" si="568"/>
        <v>0.34619093539054968</v>
      </c>
      <c r="CF509" s="112">
        <f t="shared" si="569"/>
        <v>0.48148148148148145</v>
      </c>
      <c r="CG509" s="112">
        <f t="shared" si="570"/>
        <v>0.78014184397163122</v>
      </c>
      <c r="CH509" s="87">
        <f t="shared" si="571"/>
        <v>62</v>
      </c>
      <c r="CI509" s="31">
        <f t="shared" si="572"/>
        <v>60</v>
      </c>
      <c r="CJ509" s="31">
        <f t="shared" si="573"/>
        <v>0</v>
      </c>
      <c r="CK509" s="31">
        <f t="shared" si="574"/>
        <v>0</v>
      </c>
      <c r="CL509" s="31">
        <f t="shared" si="575"/>
        <v>0</v>
      </c>
      <c r="CM509" s="113">
        <f t="shared" si="576"/>
        <v>0</v>
      </c>
      <c r="CN509" s="31">
        <f t="shared" si="577"/>
        <v>0</v>
      </c>
      <c r="CO509" s="31">
        <f t="shared" si="578"/>
        <v>0</v>
      </c>
      <c r="CP509" s="31">
        <f t="shared" si="579"/>
        <v>0</v>
      </c>
      <c r="CQ509" s="31">
        <f t="shared" si="580"/>
        <v>0</v>
      </c>
      <c r="CU509" s="88">
        <f t="shared" si="564"/>
        <v>0</v>
      </c>
      <c r="DC509" s="88">
        <f t="shared" si="581"/>
        <v>0</v>
      </c>
      <c r="DH509" s="32">
        <v>1</v>
      </c>
      <c r="DI509" s="32">
        <v>5</v>
      </c>
      <c r="DJ509" s="32">
        <v>5</v>
      </c>
      <c r="DK509" s="88">
        <f t="shared" si="582"/>
        <v>109</v>
      </c>
      <c r="DL509" s="32">
        <v>16</v>
      </c>
      <c r="DM509" s="32">
        <v>40</v>
      </c>
      <c r="DN509" s="32">
        <v>48</v>
      </c>
      <c r="DO509" s="32">
        <v>5</v>
      </c>
      <c r="DP509" s="32">
        <v>13</v>
      </c>
      <c r="DQ509" s="32">
        <v>20</v>
      </c>
      <c r="DR509" s="32">
        <v>17</v>
      </c>
      <c r="DS509" s="88">
        <f t="shared" si="583"/>
        <v>317</v>
      </c>
      <c r="DT509" s="32">
        <v>5</v>
      </c>
      <c r="DU509" s="32">
        <v>78</v>
      </c>
      <c r="DV509" s="32">
        <v>226</v>
      </c>
      <c r="DW509" s="32">
        <v>8</v>
      </c>
      <c r="DX509" s="32">
        <v>1</v>
      </c>
      <c r="DY509" s="32">
        <v>1</v>
      </c>
      <c r="DZ509" s="32">
        <v>1</v>
      </c>
      <c r="EA509" s="88">
        <f t="shared" si="584"/>
        <v>12</v>
      </c>
      <c r="EC509" s="32">
        <v>4</v>
      </c>
      <c r="ED509" s="32">
        <v>7</v>
      </c>
      <c r="EE509" s="32">
        <v>1</v>
      </c>
      <c r="EI509" s="88">
        <f t="shared" si="585"/>
        <v>0</v>
      </c>
      <c r="EQ509" s="88">
        <f t="shared" si="586"/>
        <v>0</v>
      </c>
      <c r="EY509" s="88">
        <f t="shared" si="587"/>
        <v>0</v>
      </c>
      <c r="FG509" s="88">
        <f t="shared" si="588"/>
        <v>0</v>
      </c>
      <c r="FO509" s="88">
        <f t="shared" si="589"/>
        <v>0</v>
      </c>
      <c r="FW509" s="110">
        <f t="shared" si="590"/>
        <v>0</v>
      </c>
      <c r="GB509" s="110">
        <f t="shared" si="591"/>
        <v>0</v>
      </c>
      <c r="GC509" s="110">
        <f t="shared" si="592"/>
        <v>0</v>
      </c>
      <c r="GD509" s="110">
        <f t="shared" si="593"/>
        <v>0</v>
      </c>
      <c r="GE509" s="110">
        <f t="shared" si="594"/>
        <v>0</v>
      </c>
      <c r="GF509" s="110">
        <f t="shared" si="595"/>
        <v>0</v>
      </c>
      <c r="GG509" s="110">
        <f t="shared" si="596"/>
        <v>0</v>
      </c>
      <c r="GH509" s="110">
        <f t="shared" si="597"/>
        <v>0</v>
      </c>
      <c r="GI509" s="110">
        <f t="shared" si="598"/>
        <v>0</v>
      </c>
      <c r="GJ509" s="114">
        <f t="shared" si="562"/>
        <v>0.60972929777245033</v>
      </c>
      <c r="GK509" s="90">
        <f t="shared" si="563"/>
        <v>8.1218274111675121E-2</v>
      </c>
      <c r="GL509" s="92" t="s">
        <v>2304</v>
      </c>
      <c r="GM509" s="2" t="s">
        <v>1376</v>
      </c>
      <c r="GN509" s="2" t="s">
        <v>1973</v>
      </c>
      <c r="GO509" s="92" t="s">
        <v>1665</v>
      </c>
      <c r="GP509" s="92" t="s">
        <v>1843</v>
      </c>
      <c r="GQ509" s="2" t="s">
        <v>1745</v>
      </c>
      <c r="GR509" s="115">
        <v>423</v>
      </c>
      <c r="GS509" s="31">
        <f t="shared" si="599"/>
        <v>15</v>
      </c>
      <c r="GT509" s="31">
        <f t="shared" si="600"/>
        <v>23</v>
      </c>
      <c r="GU509" s="31">
        <f t="shared" si="601"/>
        <v>26</v>
      </c>
      <c r="GV509" s="31">
        <f t="shared" si="602"/>
        <v>438</v>
      </c>
      <c r="GW509" s="31">
        <f t="shared" si="603"/>
        <v>295</v>
      </c>
      <c r="GX509" s="31">
        <f t="shared" si="604"/>
        <v>417</v>
      </c>
    </row>
    <row r="510" spans="1:206" ht="15.75" hidden="1" customHeight="1" x14ac:dyDescent="0.25">
      <c r="A510" s="22" t="s">
        <v>1113</v>
      </c>
      <c r="B510" s="2" t="s">
        <v>474</v>
      </c>
      <c r="C510" s="116" t="s">
        <v>493</v>
      </c>
      <c r="D510" s="35" t="s">
        <v>474</v>
      </c>
      <c r="E510" s="117">
        <v>16</v>
      </c>
      <c r="F510" s="117">
        <v>139</v>
      </c>
      <c r="G510" s="117">
        <v>205</v>
      </c>
      <c r="H510" s="117">
        <v>360</v>
      </c>
      <c r="I510" s="95">
        <v>23</v>
      </c>
      <c r="J510" s="118">
        <v>24</v>
      </c>
      <c r="K510" s="118">
        <v>109</v>
      </c>
      <c r="L510" s="118">
        <v>231</v>
      </c>
      <c r="M510" s="118">
        <v>364</v>
      </c>
      <c r="N510" s="119">
        <v>54</v>
      </c>
      <c r="O510" s="119">
        <v>32</v>
      </c>
      <c r="P510" s="120">
        <v>448</v>
      </c>
      <c r="Q510" s="120">
        <v>588</v>
      </c>
      <c r="R510" s="120">
        <v>425</v>
      </c>
      <c r="S510" s="70">
        <f t="shared" ref="S510:S573" si="605">J510/P510</f>
        <v>5.3571428571428568E-2</v>
      </c>
      <c r="T510" s="70">
        <f t="shared" ref="T510:T573" si="606">K510/Q510</f>
        <v>0.18537414965986396</v>
      </c>
      <c r="U510" s="70">
        <f t="shared" ref="U510:U573" si="607">((J510+K510+L510)-N510)/(P510+Q510+R510)</f>
        <v>0.21218343600273784</v>
      </c>
      <c r="V510" s="70">
        <f t="shared" ref="V510:V573" si="608">((K510+L510)-N510)/(Q510+R510)</f>
        <v>0.28232971372161897</v>
      </c>
      <c r="W510" s="70">
        <f t="shared" ref="W510:W573" si="609">(L510-N510)/R510</f>
        <v>0.41647058823529409</v>
      </c>
      <c r="X510" s="121">
        <v>603</v>
      </c>
      <c r="Y510" s="121">
        <v>448</v>
      </c>
      <c r="Z510" s="121">
        <v>588</v>
      </c>
      <c r="AA510" s="121">
        <v>425</v>
      </c>
      <c r="AB510" s="121">
        <v>150</v>
      </c>
      <c r="AC510" s="121">
        <v>114</v>
      </c>
      <c r="AD510" s="17">
        <v>16</v>
      </c>
      <c r="AE510" s="17">
        <v>21</v>
      </c>
      <c r="AF510" s="100">
        <v>24</v>
      </c>
      <c r="AG510" s="101">
        <v>21</v>
      </c>
      <c r="AH510" s="101">
        <v>119</v>
      </c>
      <c r="AI510" s="101">
        <v>225</v>
      </c>
      <c r="AJ510" s="101">
        <v>5</v>
      </c>
      <c r="AK510" s="101">
        <f t="shared" ref="AK510:AK573" si="610">AG510+AH510+AI510+AJ510</f>
        <v>370</v>
      </c>
      <c r="AL510" s="101">
        <f t="shared" ref="AL510:AL573" si="611">AM510-AJ510</f>
        <v>44</v>
      </c>
      <c r="AM510" s="101">
        <v>49</v>
      </c>
      <c r="AN510" s="102">
        <v>20</v>
      </c>
      <c r="AO510" s="103">
        <v>72</v>
      </c>
      <c r="AP510" s="74">
        <f t="shared" ref="AP510:AP573" si="612">AG510/Y510</f>
        <v>4.6875E-2</v>
      </c>
      <c r="AQ510" s="74">
        <f t="shared" ref="AQ510:AQ573" si="613">AH510/Z510</f>
        <v>0.20238095238095238</v>
      </c>
      <c r="AR510" s="104">
        <f t="shared" ref="AR510:AR573" si="614">((AG510+AH510+AI510)-AL510)/(Y510+Z510+AA510)</f>
        <v>0.21971252566735114</v>
      </c>
      <c r="AS510" s="104">
        <f t="shared" ref="AS510:AS573" si="615">((AH510+AI510)-AL510)/(Z510+AA510)</f>
        <v>0.29615004935834155</v>
      </c>
      <c r="AT510" s="104">
        <f t="shared" ref="AT510:AT573" si="616">(AI510-AL510)/AA510</f>
        <v>0.42588235294117649</v>
      </c>
      <c r="AU510" s="105">
        <v>400</v>
      </c>
      <c r="AV510" s="105">
        <v>569</v>
      </c>
      <c r="AW510" s="105">
        <v>398</v>
      </c>
      <c r="AX510" s="100">
        <v>24</v>
      </c>
      <c r="AY510" s="106">
        <v>421</v>
      </c>
      <c r="AZ510" s="106">
        <v>15</v>
      </c>
      <c r="BA510" s="106">
        <v>119</v>
      </c>
      <c r="BB510" s="106">
        <v>270</v>
      </c>
      <c r="BC510" s="106">
        <v>17</v>
      </c>
      <c r="BD510" s="107">
        <v>58</v>
      </c>
      <c r="BE510" s="108">
        <v>45</v>
      </c>
      <c r="BF510" s="82">
        <f t="shared" ref="BF510:BF573" si="617">AZ510/AW510</f>
        <v>3.7688442211055273E-2</v>
      </c>
      <c r="BG510" s="82">
        <f t="shared" ref="BG510:BG573" si="618">BA510/AV510</f>
        <v>0.20913884007029876</v>
      </c>
      <c r="BH510" s="83">
        <f t="shared" ref="BH510:BH573" si="619">((AZ510+BA510+BB510)-BD510)/(AW510+AV510+AU510)</f>
        <v>0.25310899780541329</v>
      </c>
      <c r="BI510" s="83">
        <f t="shared" ref="BI510:BI573" si="620">((BA510+BB510)-BD510)/(AV510+AU510)</f>
        <v>0.3415892672858617</v>
      </c>
      <c r="BJ510" s="83">
        <f t="shared" ref="BJ510:BJ573" si="621">(BB510-BD510)/AU510</f>
        <v>0.53</v>
      </c>
      <c r="BK510" s="2">
        <v>446</v>
      </c>
      <c r="BL510" s="2">
        <v>548</v>
      </c>
      <c r="BM510" s="2">
        <v>408</v>
      </c>
      <c r="BN510" s="2">
        <v>270</v>
      </c>
      <c r="BO510" s="2">
        <v>126</v>
      </c>
      <c r="BP510" s="2">
        <v>123</v>
      </c>
      <c r="BQ510" s="109">
        <v>16</v>
      </c>
      <c r="BR510" s="109">
        <v>26</v>
      </c>
      <c r="BS510" s="110">
        <v>23</v>
      </c>
      <c r="BT510" s="109">
        <v>17</v>
      </c>
      <c r="BU510" s="109">
        <v>116</v>
      </c>
      <c r="BV510" s="109">
        <v>299</v>
      </c>
      <c r="BW510" s="109">
        <v>14</v>
      </c>
      <c r="BX510" s="84">
        <f t="shared" si="565"/>
        <v>446</v>
      </c>
      <c r="BY510" s="111">
        <v>23</v>
      </c>
      <c r="BZ510" s="109">
        <v>79</v>
      </c>
      <c r="CA510" s="109">
        <v>14</v>
      </c>
      <c r="CB510" s="2">
        <v>63</v>
      </c>
      <c r="CC510" s="112">
        <f t="shared" si="566"/>
        <v>3.811659192825112E-2</v>
      </c>
      <c r="CD510" s="112">
        <f t="shared" si="567"/>
        <v>0.21167883211678831</v>
      </c>
      <c r="CE510" s="112">
        <f t="shared" si="568"/>
        <v>0.25178316690442226</v>
      </c>
      <c r="CF510" s="112">
        <f t="shared" si="569"/>
        <v>0.35146443514644349</v>
      </c>
      <c r="CG510" s="112">
        <f t="shared" si="570"/>
        <v>0.53921568627450978</v>
      </c>
      <c r="CH510" s="87">
        <f t="shared" si="571"/>
        <v>188</v>
      </c>
      <c r="CI510" s="31">
        <f t="shared" si="572"/>
        <v>172</v>
      </c>
      <c r="CJ510" s="31">
        <f t="shared" si="573"/>
        <v>0</v>
      </c>
      <c r="CK510" s="31">
        <f t="shared" si="574"/>
        <v>0</v>
      </c>
      <c r="CL510" s="31">
        <f t="shared" si="575"/>
        <v>0</v>
      </c>
      <c r="CM510" s="113">
        <f t="shared" si="576"/>
        <v>0</v>
      </c>
      <c r="CN510" s="31">
        <f t="shared" si="577"/>
        <v>0</v>
      </c>
      <c r="CO510" s="31">
        <f t="shared" si="578"/>
        <v>0</v>
      </c>
      <c r="CP510" s="31">
        <f t="shared" si="579"/>
        <v>0</v>
      </c>
      <c r="CQ510" s="31">
        <f t="shared" si="580"/>
        <v>0</v>
      </c>
      <c r="CU510" s="88">
        <f t="shared" si="564"/>
        <v>0</v>
      </c>
      <c r="DC510" s="88">
        <f t="shared" si="581"/>
        <v>0</v>
      </c>
      <c r="DH510" s="32">
        <v>1</v>
      </c>
      <c r="DI510" s="32">
        <v>9</v>
      </c>
      <c r="DJ510" s="32">
        <v>6</v>
      </c>
      <c r="DK510" s="88">
        <f t="shared" si="582"/>
        <v>158</v>
      </c>
      <c r="DL510" s="32">
        <v>14</v>
      </c>
      <c r="DM510" s="32">
        <v>41</v>
      </c>
      <c r="DN510" s="32">
        <v>100</v>
      </c>
      <c r="DO510" s="32">
        <v>3</v>
      </c>
      <c r="DP510" s="32">
        <v>14</v>
      </c>
      <c r="DQ510" s="32">
        <v>16</v>
      </c>
      <c r="DR510" s="32">
        <v>16</v>
      </c>
      <c r="DS510" s="88">
        <f t="shared" si="583"/>
        <v>276</v>
      </c>
      <c r="DT510" s="32">
        <v>3</v>
      </c>
      <c r="DU510" s="32">
        <v>71</v>
      </c>
      <c r="DV510" s="32">
        <v>192</v>
      </c>
      <c r="DW510" s="32">
        <v>10</v>
      </c>
      <c r="DX510" s="32">
        <v>1</v>
      </c>
      <c r="DY510" s="32">
        <v>1</v>
      </c>
      <c r="DZ510" s="32">
        <v>1</v>
      </c>
      <c r="EA510" s="88">
        <f t="shared" si="584"/>
        <v>12</v>
      </c>
      <c r="EC510" s="32">
        <v>4</v>
      </c>
      <c r="ED510" s="32">
        <v>7</v>
      </c>
      <c r="EE510" s="32">
        <v>1</v>
      </c>
      <c r="EI510" s="88">
        <f t="shared" si="585"/>
        <v>0</v>
      </c>
      <c r="EQ510" s="88">
        <f t="shared" si="586"/>
        <v>0</v>
      </c>
      <c r="EY510" s="88">
        <f t="shared" si="587"/>
        <v>0</v>
      </c>
      <c r="FG510" s="88">
        <f t="shared" si="588"/>
        <v>0</v>
      </c>
      <c r="FO510" s="88">
        <f t="shared" si="589"/>
        <v>0</v>
      </c>
      <c r="FW510" s="110">
        <f t="shared" si="590"/>
        <v>0</v>
      </c>
      <c r="GB510" s="110">
        <f t="shared" si="591"/>
        <v>0</v>
      </c>
      <c r="GC510" s="110">
        <f t="shared" si="592"/>
        <v>0</v>
      </c>
      <c r="GD510" s="110">
        <f t="shared" si="593"/>
        <v>0</v>
      </c>
      <c r="GE510" s="110">
        <f t="shared" si="594"/>
        <v>0</v>
      </c>
      <c r="GF510" s="110">
        <f t="shared" si="595"/>
        <v>0</v>
      </c>
      <c r="GG510" s="110">
        <f t="shared" si="596"/>
        <v>0</v>
      </c>
      <c r="GH510" s="110">
        <f t="shared" si="597"/>
        <v>0</v>
      </c>
      <c r="GI510" s="110">
        <f t="shared" si="598"/>
        <v>0</v>
      </c>
      <c r="GJ510" s="114">
        <f t="shared" ref="GJ510:GJ573" si="622">(CG510-W510)/W510</f>
        <v>0.29472693032015068</v>
      </c>
      <c r="GK510" s="90">
        <f t="shared" ref="GK510:GK573" si="623">(BX510-AY510)/AY510</f>
        <v>5.9382422802850353E-2</v>
      </c>
      <c r="GL510" s="92" t="s">
        <v>2099</v>
      </c>
      <c r="GM510" s="92" t="s">
        <v>1953</v>
      </c>
      <c r="GN510" s="92" t="s">
        <v>2317</v>
      </c>
      <c r="GO510" s="2" t="s">
        <v>2246</v>
      </c>
      <c r="GP510" s="92" t="s">
        <v>2039</v>
      </c>
      <c r="GQ510" s="2" t="s">
        <v>1822</v>
      </c>
      <c r="GR510" s="115">
        <v>527</v>
      </c>
      <c r="GS510" s="31">
        <f t="shared" si="599"/>
        <v>16</v>
      </c>
      <c r="GT510" s="31">
        <f t="shared" si="600"/>
        <v>23</v>
      </c>
      <c r="GU510" s="31">
        <f t="shared" si="601"/>
        <v>26</v>
      </c>
      <c r="GV510" s="31">
        <f t="shared" si="602"/>
        <v>446</v>
      </c>
      <c r="GW510" s="31">
        <f t="shared" si="603"/>
        <v>313</v>
      </c>
      <c r="GX510" s="31">
        <f t="shared" si="604"/>
        <v>429</v>
      </c>
    </row>
    <row r="511" spans="1:206" ht="15.75" hidden="1" customHeight="1" x14ac:dyDescent="0.25">
      <c r="A511" s="22" t="s">
        <v>1113</v>
      </c>
      <c r="B511" s="2" t="s">
        <v>474</v>
      </c>
      <c r="C511" s="116" t="s">
        <v>494</v>
      </c>
      <c r="D511" s="35" t="s">
        <v>474</v>
      </c>
      <c r="E511" s="117">
        <v>573</v>
      </c>
      <c r="F511" s="117">
        <v>1716</v>
      </c>
      <c r="G511" s="117">
        <v>2326</v>
      </c>
      <c r="H511" s="117">
        <v>4615</v>
      </c>
      <c r="I511" s="95">
        <v>282</v>
      </c>
      <c r="J511" s="118">
        <v>477</v>
      </c>
      <c r="K511" s="118">
        <v>1457</v>
      </c>
      <c r="L511" s="118">
        <v>2386</v>
      </c>
      <c r="M511" s="118">
        <v>4320</v>
      </c>
      <c r="N511" s="119">
        <v>613</v>
      </c>
      <c r="O511" s="119">
        <v>269</v>
      </c>
      <c r="P511" s="120">
        <v>3361</v>
      </c>
      <c r="Q511" s="120">
        <v>4170</v>
      </c>
      <c r="R511" s="120">
        <v>3168</v>
      </c>
      <c r="S511" s="70">
        <f t="shared" si="605"/>
        <v>0.1419220470098185</v>
      </c>
      <c r="T511" s="70">
        <f t="shared" si="606"/>
        <v>0.34940047961630694</v>
      </c>
      <c r="U511" s="70">
        <f t="shared" si="607"/>
        <v>0.34648097953079726</v>
      </c>
      <c r="V511" s="70">
        <f t="shared" si="608"/>
        <v>0.44017443445080401</v>
      </c>
      <c r="W511" s="70">
        <f t="shared" si="609"/>
        <v>0.55965909090909094</v>
      </c>
      <c r="X511" s="121">
        <v>4173</v>
      </c>
      <c r="Y511" s="121">
        <v>3361</v>
      </c>
      <c r="Z511" s="121">
        <v>4170</v>
      </c>
      <c r="AA511" s="121">
        <v>3168</v>
      </c>
      <c r="AB511" s="121">
        <v>1054</v>
      </c>
      <c r="AC511" s="121">
        <v>966</v>
      </c>
      <c r="AD511" s="17">
        <v>95</v>
      </c>
      <c r="AE511" s="17">
        <v>226</v>
      </c>
      <c r="AF511" s="100">
        <v>279</v>
      </c>
      <c r="AG511" s="101">
        <v>492</v>
      </c>
      <c r="AH511" s="101">
        <v>1468</v>
      </c>
      <c r="AI511" s="101">
        <v>2248</v>
      </c>
      <c r="AJ511" s="101">
        <v>123</v>
      </c>
      <c r="AK511" s="101">
        <f t="shared" si="610"/>
        <v>4331</v>
      </c>
      <c r="AL511" s="101">
        <f t="shared" si="611"/>
        <v>503</v>
      </c>
      <c r="AM511" s="101">
        <v>626</v>
      </c>
      <c r="AN511" s="102">
        <v>264</v>
      </c>
      <c r="AO511" s="103">
        <v>485</v>
      </c>
      <c r="AP511" s="74">
        <f t="shared" si="612"/>
        <v>0.14638500446295746</v>
      </c>
      <c r="AQ511" s="74">
        <f t="shared" si="613"/>
        <v>0.35203836930455634</v>
      </c>
      <c r="AR511" s="104">
        <f t="shared" si="614"/>
        <v>0.3462940461725395</v>
      </c>
      <c r="AS511" s="104">
        <f t="shared" si="615"/>
        <v>0.43785772690106295</v>
      </c>
      <c r="AT511" s="104">
        <f t="shared" si="616"/>
        <v>0.55082070707070707</v>
      </c>
      <c r="AU511" s="105">
        <v>3265</v>
      </c>
      <c r="AV511" s="105">
        <v>4298</v>
      </c>
      <c r="AW511" s="105">
        <v>3191</v>
      </c>
      <c r="AX511" s="100">
        <v>320</v>
      </c>
      <c r="AY511" s="106">
        <v>4521</v>
      </c>
      <c r="AZ511" s="106">
        <v>497</v>
      </c>
      <c r="BA511" s="106">
        <v>1567</v>
      </c>
      <c r="BB511" s="106">
        <v>2284</v>
      </c>
      <c r="BC511" s="106">
        <v>173</v>
      </c>
      <c r="BD511" s="107">
        <v>527</v>
      </c>
      <c r="BE511" s="108">
        <v>229</v>
      </c>
      <c r="BF511" s="82">
        <f t="shared" si="617"/>
        <v>0.155750548417424</v>
      </c>
      <c r="BG511" s="82">
        <f t="shared" si="618"/>
        <v>0.36458818054909259</v>
      </c>
      <c r="BH511" s="83">
        <f t="shared" si="619"/>
        <v>0.35530965222242888</v>
      </c>
      <c r="BI511" s="83">
        <f t="shared" si="620"/>
        <v>0.43950813169377229</v>
      </c>
      <c r="BJ511" s="83">
        <f t="shared" si="621"/>
        <v>0.5381316998468606</v>
      </c>
      <c r="BK511" s="2">
        <v>3304</v>
      </c>
      <c r="BL511" s="2">
        <v>4172</v>
      </c>
      <c r="BM511" s="2">
        <v>3092</v>
      </c>
      <c r="BN511" s="2">
        <v>2145</v>
      </c>
      <c r="BO511" s="2">
        <v>979</v>
      </c>
      <c r="BP511" s="2">
        <v>918</v>
      </c>
      <c r="BQ511" s="109">
        <v>104</v>
      </c>
      <c r="BR511" s="109">
        <v>338</v>
      </c>
      <c r="BS511" s="110">
        <v>289</v>
      </c>
      <c r="BT511" s="109">
        <v>576</v>
      </c>
      <c r="BU511" s="109">
        <v>1731</v>
      </c>
      <c r="BV511" s="109">
        <v>2762</v>
      </c>
      <c r="BW511" s="109">
        <v>138</v>
      </c>
      <c r="BX511" s="84">
        <f t="shared" si="565"/>
        <v>5207</v>
      </c>
      <c r="BY511" s="111">
        <v>189</v>
      </c>
      <c r="BZ511" s="109">
        <v>519</v>
      </c>
      <c r="CA511" s="109">
        <v>134</v>
      </c>
      <c r="CB511" s="2">
        <v>411</v>
      </c>
      <c r="CC511" s="112">
        <f t="shared" si="566"/>
        <v>0.17433414043583534</v>
      </c>
      <c r="CD511" s="112">
        <f t="shared" si="567"/>
        <v>0.41490891658676893</v>
      </c>
      <c r="CE511" s="112">
        <f t="shared" si="568"/>
        <v>0.43054504163512491</v>
      </c>
      <c r="CF511" s="112">
        <f t="shared" si="569"/>
        <v>0.54708149779735682</v>
      </c>
      <c r="CG511" s="112">
        <f t="shared" si="570"/>
        <v>0.72542043984476068</v>
      </c>
      <c r="CH511" s="87">
        <f t="shared" si="571"/>
        <v>849</v>
      </c>
      <c r="CI511" s="31">
        <f t="shared" si="572"/>
        <v>898</v>
      </c>
      <c r="CJ511" s="31">
        <f t="shared" si="573"/>
        <v>29</v>
      </c>
      <c r="CK511" s="31">
        <f t="shared" si="574"/>
        <v>101</v>
      </c>
      <c r="CL511" s="31">
        <f t="shared" si="575"/>
        <v>112</v>
      </c>
      <c r="CM511" s="113">
        <f t="shared" si="576"/>
        <v>1075</v>
      </c>
      <c r="CN511" s="31">
        <f t="shared" si="577"/>
        <v>228</v>
      </c>
      <c r="CO511" s="31">
        <f t="shared" si="578"/>
        <v>378</v>
      </c>
      <c r="CP511" s="31">
        <f t="shared" si="579"/>
        <v>451</v>
      </c>
      <c r="CQ511" s="31">
        <f t="shared" si="580"/>
        <v>18</v>
      </c>
      <c r="CR511" s="32">
        <v>26</v>
      </c>
      <c r="CS511" s="32">
        <v>86</v>
      </c>
      <c r="CT511" s="32">
        <v>96</v>
      </c>
      <c r="CU511" s="88">
        <f t="shared" si="564"/>
        <v>880</v>
      </c>
      <c r="CV511" s="32">
        <v>210</v>
      </c>
      <c r="CW511" s="32">
        <v>343</v>
      </c>
      <c r="CX511" s="32">
        <v>315</v>
      </c>
      <c r="CY511" s="32">
        <v>12</v>
      </c>
      <c r="CZ511" s="32">
        <v>3</v>
      </c>
      <c r="DA511" s="32">
        <v>15</v>
      </c>
      <c r="DB511" s="32">
        <v>16</v>
      </c>
      <c r="DC511" s="88">
        <f t="shared" si="581"/>
        <v>195</v>
      </c>
      <c r="DD511" s="32">
        <v>18</v>
      </c>
      <c r="DE511" s="32">
        <v>35</v>
      </c>
      <c r="DF511" s="32">
        <v>136</v>
      </c>
      <c r="DG511" s="32">
        <v>6</v>
      </c>
      <c r="DH511" s="32">
        <v>5</v>
      </c>
      <c r="DI511" s="32">
        <v>52</v>
      </c>
      <c r="DJ511" s="32">
        <v>41</v>
      </c>
      <c r="DK511" s="88">
        <f t="shared" si="582"/>
        <v>831</v>
      </c>
      <c r="DL511" s="32">
        <v>202</v>
      </c>
      <c r="DM511" s="32">
        <v>356</v>
      </c>
      <c r="DN511" s="32">
        <v>244</v>
      </c>
      <c r="DO511" s="32">
        <v>29</v>
      </c>
      <c r="DP511" s="32">
        <v>55</v>
      </c>
      <c r="DQ511" s="32">
        <v>146</v>
      </c>
      <c r="DR511" s="32">
        <v>90</v>
      </c>
      <c r="DS511" s="88">
        <f t="shared" si="583"/>
        <v>2864</v>
      </c>
      <c r="DT511" s="32">
        <v>22</v>
      </c>
      <c r="DU511" s="32">
        <v>816</v>
      </c>
      <c r="DV511" s="32">
        <v>1940</v>
      </c>
      <c r="DW511" s="32">
        <v>86</v>
      </c>
      <c r="DX511" s="32">
        <v>4</v>
      </c>
      <c r="DY511" s="32">
        <v>8</v>
      </c>
      <c r="DZ511" s="32">
        <v>8</v>
      </c>
      <c r="EA511" s="88">
        <f t="shared" si="584"/>
        <v>100</v>
      </c>
      <c r="EB511" s="32">
        <v>27</v>
      </c>
      <c r="EC511" s="32">
        <v>53</v>
      </c>
      <c r="ED511" s="32">
        <v>19</v>
      </c>
      <c r="EE511" s="32">
        <v>1</v>
      </c>
      <c r="EF511" s="32">
        <v>6</v>
      </c>
      <c r="EG511" s="32">
        <v>23</v>
      </c>
      <c r="EH511" s="32">
        <v>29</v>
      </c>
      <c r="EI511" s="88">
        <f t="shared" si="585"/>
        <v>216</v>
      </c>
      <c r="EJ511" s="32">
        <v>71</v>
      </c>
      <c r="EK511" s="32">
        <v>80</v>
      </c>
      <c r="EL511" s="32">
        <v>64</v>
      </c>
      <c r="EM511" s="32">
        <v>1</v>
      </c>
      <c r="EN511" s="32">
        <v>1</v>
      </c>
      <c r="EO511" s="32">
        <v>3</v>
      </c>
      <c r="EP511" s="32">
        <v>4</v>
      </c>
      <c r="EQ511" s="88">
        <f t="shared" si="586"/>
        <v>50</v>
      </c>
      <c r="ER511" s="32">
        <v>19</v>
      </c>
      <c r="ES511" s="32">
        <v>17</v>
      </c>
      <c r="ET511" s="32">
        <v>14</v>
      </c>
      <c r="EU511" s="32">
        <v>0</v>
      </c>
      <c r="EV511" s="32">
        <v>3</v>
      </c>
      <c r="EW511" s="32">
        <v>3</v>
      </c>
      <c r="EX511" s="32">
        <v>3</v>
      </c>
      <c r="EY511" s="88">
        <f t="shared" si="587"/>
        <v>48</v>
      </c>
      <c r="EZ511" s="32">
        <v>0</v>
      </c>
      <c r="FA511" s="32">
        <v>24</v>
      </c>
      <c r="FB511" s="32">
        <v>23</v>
      </c>
      <c r="FC511" s="32">
        <v>1</v>
      </c>
      <c r="FD511" s="32">
        <v>1</v>
      </c>
      <c r="FE511" s="32">
        <v>2</v>
      </c>
      <c r="FF511" s="32">
        <v>2</v>
      </c>
      <c r="FG511" s="88">
        <f t="shared" si="588"/>
        <v>21</v>
      </c>
      <c r="FH511" s="32">
        <v>7</v>
      </c>
      <c r="FI511" s="32">
        <v>7</v>
      </c>
      <c r="FJ511" s="32">
        <v>7</v>
      </c>
      <c r="FK511" s="32">
        <v>0</v>
      </c>
      <c r="FO511" s="88">
        <f t="shared" si="589"/>
        <v>0</v>
      </c>
      <c r="FW511" s="110">
        <f t="shared" si="590"/>
        <v>0</v>
      </c>
      <c r="GB511" s="110">
        <f t="shared" si="591"/>
        <v>4</v>
      </c>
      <c r="GC511" s="110">
        <f t="shared" si="592"/>
        <v>5</v>
      </c>
      <c r="GD511" s="110">
        <f t="shared" si="593"/>
        <v>5</v>
      </c>
      <c r="GE511" s="110">
        <f t="shared" si="594"/>
        <v>69</v>
      </c>
      <c r="GF511" s="110">
        <f t="shared" si="595"/>
        <v>7</v>
      </c>
      <c r="GG511" s="110">
        <f t="shared" si="596"/>
        <v>31</v>
      </c>
      <c r="GH511" s="110">
        <f t="shared" si="597"/>
        <v>30</v>
      </c>
      <c r="GI511" s="110">
        <f t="shared" si="598"/>
        <v>1</v>
      </c>
      <c r="GJ511" s="114">
        <f t="shared" si="622"/>
        <v>0.29618271484952152</v>
      </c>
      <c r="GK511" s="90">
        <f t="shared" si="623"/>
        <v>0.15173634151736343</v>
      </c>
      <c r="GL511" s="92" t="s">
        <v>1768</v>
      </c>
      <c r="GM511" s="2" t="s">
        <v>2075</v>
      </c>
      <c r="GN511" s="2" t="s">
        <v>1524</v>
      </c>
      <c r="GO511" s="92" t="s">
        <v>1966</v>
      </c>
      <c r="GP511" s="92" t="s">
        <v>1760</v>
      </c>
      <c r="GQ511" s="2" t="s">
        <v>1616</v>
      </c>
      <c r="GR511" s="115">
        <v>4164</v>
      </c>
      <c r="GS511" s="31">
        <f t="shared" si="599"/>
        <v>64</v>
      </c>
      <c r="GT511" s="31">
        <f t="shared" si="600"/>
        <v>139</v>
      </c>
      <c r="GU511" s="31">
        <f t="shared" si="601"/>
        <v>206</v>
      </c>
      <c r="GV511" s="31">
        <f t="shared" si="602"/>
        <v>3795</v>
      </c>
      <c r="GW511" s="31">
        <f t="shared" si="603"/>
        <v>2319</v>
      </c>
      <c r="GX511" s="31">
        <f t="shared" si="604"/>
        <v>3544</v>
      </c>
    </row>
    <row r="512" spans="1:206" ht="15.75" hidden="1" customHeight="1" x14ac:dyDescent="0.25">
      <c r="A512" s="22" t="s">
        <v>1113</v>
      </c>
      <c r="B512" s="2" t="s">
        <v>474</v>
      </c>
      <c r="C512" s="116" t="s">
        <v>495</v>
      </c>
      <c r="D512" s="35" t="s">
        <v>474</v>
      </c>
      <c r="E512" s="117">
        <v>93</v>
      </c>
      <c r="F512" s="117">
        <v>422</v>
      </c>
      <c r="G512" s="117">
        <v>556</v>
      </c>
      <c r="H512" s="117">
        <v>1071</v>
      </c>
      <c r="I512" s="95">
        <v>66</v>
      </c>
      <c r="J512" s="118">
        <v>90</v>
      </c>
      <c r="K512" s="118">
        <v>331</v>
      </c>
      <c r="L512" s="118">
        <v>642</v>
      </c>
      <c r="M512" s="118">
        <v>1063</v>
      </c>
      <c r="N512" s="119">
        <v>149</v>
      </c>
      <c r="O512" s="119">
        <v>32</v>
      </c>
      <c r="P512" s="120">
        <v>885</v>
      </c>
      <c r="Q512" s="120">
        <v>1083</v>
      </c>
      <c r="R512" s="120">
        <v>768</v>
      </c>
      <c r="S512" s="70">
        <f t="shared" si="605"/>
        <v>0.10169491525423729</v>
      </c>
      <c r="T512" s="70">
        <f t="shared" si="606"/>
        <v>0.30563250230840261</v>
      </c>
      <c r="U512" s="70">
        <f t="shared" si="607"/>
        <v>0.33406432748538012</v>
      </c>
      <c r="V512" s="70">
        <f t="shared" si="608"/>
        <v>0.44516477579686659</v>
      </c>
      <c r="W512" s="70">
        <f t="shared" si="609"/>
        <v>0.64192708333333337</v>
      </c>
      <c r="X512" s="121">
        <v>1136</v>
      </c>
      <c r="Y512" s="121">
        <v>885</v>
      </c>
      <c r="Z512" s="121">
        <v>1083</v>
      </c>
      <c r="AA512" s="121">
        <v>768</v>
      </c>
      <c r="AB512" s="121">
        <v>275</v>
      </c>
      <c r="AC512" s="121">
        <v>255</v>
      </c>
      <c r="AD512" s="17">
        <v>32</v>
      </c>
      <c r="AE512" s="17">
        <v>57</v>
      </c>
      <c r="AF512" s="100">
        <v>72</v>
      </c>
      <c r="AG512" s="101">
        <v>113</v>
      </c>
      <c r="AH512" s="101">
        <v>357</v>
      </c>
      <c r="AI512" s="101">
        <v>660</v>
      </c>
      <c r="AJ512" s="101">
        <v>17</v>
      </c>
      <c r="AK512" s="101">
        <f t="shared" si="610"/>
        <v>1147</v>
      </c>
      <c r="AL512" s="101">
        <f t="shared" si="611"/>
        <v>156</v>
      </c>
      <c r="AM512" s="101">
        <v>173</v>
      </c>
      <c r="AN512" s="102">
        <v>23</v>
      </c>
      <c r="AO512" s="103">
        <v>68</v>
      </c>
      <c r="AP512" s="74">
        <f t="shared" si="612"/>
        <v>0.12768361581920903</v>
      </c>
      <c r="AQ512" s="74">
        <f t="shared" si="613"/>
        <v>0.32963988919667592</v>
      </c>
      <c r="AR512" s="104">
        <f t="shared" si="614"/>
        <v>0.35599415204678364</v>
      </c>
      <c r="AS512" s="104">
        <f t="shared" si="615"/>
        <v>0.46515397082658022</v>
      </c>
      <c r="AT512" s="104">
        <f t="shared" si="616"/>
        <v>0.65625</v>
      </c>
      <c r="AU512" s="105">
        <v>910</v>
      </c>
      <c r="AV512" s="105">
        <v>1241</v>
      </c>
      <c r="AW512" s="105">
        <v>929</v>
      </c>
      <c r="AX512" s="100">
        <v>83</v>
      </c>
      <c r="AY512" s="106">
        <v>1279</v>
      </c>
      <c r="AZ512" s="106">
        <v>117</v>
      </c>
      <c r="BA512" s="106">
        <v>415</v>
      </c>
      <c r="BB512" s="106">
        <v>723</v>
      </c>
      <c r="BC512" s="106">
        <v>24</v>
      </c>
      <c r="BD512" s="107">
        <v>150</v>
      </c>
      <c r="BE512" s="108">
        <v>38</v>
      </c>
      <c r="BF512" s="82">
        <f t="shared" si="617"/>
        <v>0.12594187298170076</v>
      </c>
      <c r="BG512" s="82">
        <f t="shared" si="618"/>
        <v>0.33440773569701854</v>
      </c>
      <c r="BH512" s="83">
        <f t="shared" si="619"/>
        <v>0.35876623376623379</v>
      </c>
      <c r="BI512" s="83">
        <f t="shared" si="620"/>
        <v>0.45932124593212459</v>
      </c>
      <c r="BJ512" s="83">
        <f t="shared" si="621"/>
        <v>0.62967032967032965</v>
      </c>
      <c r="BK512" s="2">
        <v>1019</v>
      </c>
      <c r="BL512" s="2">
        <v>1290</v>
      </c>
      <c r="BM512" s="2">
        <v>979</v>
      </c>
      <c r="BN512" s="2">
        <v>675</v>
      </c>
      <c r="BO512" s="2">
        <v>299</v>
      </c>
      <c r="BP512" s="2">
        <v>303</v>
      </c>
      <c r="BQ512" s="109">
        <v>38</v>
      </c>
      <c r="BR512" s="109">
        <v>87</v>
      </c>
      <c r="BS512" s="110">
        <v>70</v>
      </c>
      <c r="BT512" s="109">
        <v>103</v>
      </c>
      <c r="BU512" s="109">
        <v>467</v>
      </c>
      <c r="BV512" s="109">
        <v>866</v>
      </c>
      <c r="BW512" s="109">
        <v>40</v>
      </c>
      <c r="BX512" s="84">
        <f t="shared" si="565"/>
        <v>1476</v>
      </c>
      <c r="BY512" s="111">
        <v>19</v>
      </c>
      <c r="BZ512" s="109">
        <v>202</v>
      </c>
      <c r="CA512" s="109">
        <v>40</v>
      </c>
      <c r="CB512" s="2">
        <v>78</v>
      </c>
      <c r="CC512" s="112">
        <f t="shared" si="566"/>
        <v>0.10107948969578018</v>
      </c>
      <c r="CD512" s="112">
        <f t="shared" si="567"/>
        <v>0.36201550387596898</v>
      </c>
      <c r="CE512" s="112">
        <f t="shared" si="568"/>
        <v>0.37530413625304138</v>
      </c>
      <c r="CF512" s="112">
        <f t="shared" si="569"/>
        <v>0.49845747025121201</v>
      </c>
      <c r="CG512" s="112">
        <f t="shared" si="570"/>
        <v>0.67824310520939735</v>
      </c>
      <c r="CH512" s="87">
        <f t="shared" si="571"/>
        <v>315</v>
      </c>
      <c r="CI512" s="31">
        <f t="shared" si="572"/>
        <v>334</v>
      </c>
      <c r="CJ512" s="31">
        <f t="shared" si="573"/>
        <v>4</v>
      </c>
      <c r="CK512" s="31">
        <f t="shared" si="574"/>
        <v>13</v>
      </c>
      <c r="CL512" s="31">
        <f t="shared" si="575"/>
        <v>14</v>
      </c>
      <c r="CM512" s="113">
        <f t="shared" si="576"/>
        <v>159</v>
      </c>
      <c r="CN512" s="31">
        <f t="shared" si="577"/>
        <v>29</v>
      </c>
      <c r="CO512" s="31">
        <f t="shared" si="578"/>
        <v>55</v>
      </c>
      <c r="CP512" s="31">
        <f t="shared" si="579"/>
        <v>48</v>
      </c>
      <c r="CQ512" s="31">
        <f t="shared" si="580"/>
        <v>27</v>
      </c>
      <c r="CR512" s="32">
        <v>3</v>
      </c>
      <c r="CS512" s="32">
        <v>9</v>
      </c>
      <c r="CT512" s="32">
        <v>10</v>
      </c>
      <c r="CU512" s="88">
        <f t="shared" si="564"/>
        <v>130</v>
      </c>
      <c r="CV512" s="32">
        <v>28</v>
      </c>
      <c r="CW512" s="32">
        <v>44</v>
      </c>
      <c r="CX512" s="32">
        <v>33</v>
      </c>
      <c r="CY512" s="32">
        <v>25</v>
      </c>
      <c r="CZ512" s="32">
        <v>1</v>
      </c>
      <c r="DA512" s="32">
        <v>4</v>
      </c>
      <c r="DB512" s="32">
        <v>4</v>
      </c>
      <c r="DC512" s="88">
        <f t="shared" si="581"/>
        <v>29</v>
      </c>
      <c r="DD512" s="32">
        <v>1</v>
      </c>
      <c r="DE512" s="32">
        <v>11</v>
      </c>
      <c r="DF512" s="32">
        <v>15</v>
      </c>
      <c r="DG512" s="32">
        <v>2</v>
      </c>
      <c r="DH512" s="32">
        <v>2</v>
      </c>
      <c r="DI512" s="32">
        <v>22</v>
      </c>
      <c r="DJ512" s="32">
        <v>11</v>
      </c>
      <c r="DK512" s="88">
        <f t="shared" si="582"/>
        <v>448</v>
      </c>
      <c r="DL512" s="32">
        <v>37</v>
      </c>
      <c r="DM512" s="32">
        <v>158</v>
      </c>
      <c r="DN512" s="32">
        <v>242</v>
      </c>
      <c r="DO512" s="32">
        <v>11</v>
      </c>
      <c r="DP512" s="32">
        <v>27</v>
      </c>
      <c r="DQ512" s="32">
        <v>42</v>
      </c>
      <c r="DR512" s="32">
        <v>32</v>
      </c>
      <c r="DS512" s="88">
        <f t="shared" si="583"/>
        <v>763</v>
      </c>
      <c r="DT512" s="32">
        <v>9</v>
      </c>
      <c r="DU512" s="32">
        <v>204</v>
      </c>
      <c r="DV512" s="32">
        <v>527</v>
      </c>
      <c r="DW512" s="32">
        <v>23</v>
      </c>
      <c r="DX512" s="32">
        <v>1</v>
      </c>
      <c r="DY512" s="32">
        <v>3</v>
      </c>
      <c r="DZ512" s="32">
        <v>2</v>
      </c>
      <c r="EA512" s="88">
        <f t="shared" si="584"/>
        <v>53</v>
      </c>
      <c r="EC512" s="32">
        <v>17</v>
      </c>
      <c r="ED512" s="32">
        <v>35</v>
      </c>
      <c r="EE512" s="32">
        <v>1</v>
      </c>
      <c r="EF512" s="32">
        <v>3</v>
      </c>
      <c r="EG512" s="32">
        <v>6</v>
      </c>
      <c r="EH512" s="32">
        <v>9</v>
      </c>
      <c r="EI512" s="88">
        <f t="shared" si="585"/>
        <v>61</v>
      </c>
      <c r="EJ512" s="32">
        <v>27</v>
      </c>
      <c r="EK512" s="32">
        <v>23</v>
      </c>
      <c r="EL512" s="32">
        <v>10</v>
      </c>
      <c r="EM512" s="32">
        <v>1</v>
      </c>
      <c r="EQ512" s="88">
        <f t="shared" si="586"/>
        <v>0</v>
      </c>
      <c r="EV512" s="32">
        <v>1</v>
      </c>
      <c r="EW512" s="32">
        <v>1</v>
      </c>
      <c r="EX512" s="32">
        <v>1</v>
      </c>
      <c r="EY512" s="88">
        <f t="shared" si="587"/>
        <v>15</v>
      </c>
      <c r="EZ512" s="32">
        <v>1</v>
      </c>
      <c r="FA512" s="32">
        <v>10</v>
      </c>
      <c r="FB512" s="32">
        <v>4</v>
      </c>
      <c r="FC512" s="32">
        <v>0</v>
      </c>
      <c r="FG512" s="88">
        <f t="shared" si="588"/>
        <v>1</v>
      </c>
      <c r="FK512" s="32">
        <v>1</v>
      </c>
      <c r="FO512" s="88">
        <f t="shared" si="589"/>
        <v>0</v>
      </c>
      <c r="FV512" s="32">
        <v>1</v>
      </c>
      <c r="FW512" s="110">
        <f t="shared" si="590"/>
        <v>0</v>
      </c>
      <c r="FX512" s="32">
        <v>0</v>
      </c>
      <c r="FY512" s="32">
        <v>0</v>
      </c>
      <c r="FZ512" s="32">
        <v>0</v>
      </c>
      <c r="GA512" s="32">
        <v>0</v>
      </c>
      <c r="GB512" s="110">
        <f t="shared" si="591"/>
        <v>1</v>
      </c>
      <c r="GC512" s="110">
        <f t="shared" si="592"/>
        <v>1</v>
      </c>
      <c r="GD512" s="110">
        <f t="shared" si="593"/>
        <v>2</v>
      </c>
      <c r="GE512" s="110">
        <f t="shared" si="594"/>
        <v>16</v>
      </c>
      <c r="GF512" s="110">
        <f t="shared" si="595"/>
        <v>1</v>
      </c>
      <c r="GG512" s="110">
        <f t="shared" si="596"/>
        <v>10</v>
      </c>
      <c r="GH512" s="110">
        <f t="shared" si="597"/>
        <v>4</v>
      </c>
      <c r="GI512" s="110">
        <f t="shared" si="598"/>
        <v>1</v>
      </c>
      <c r="GJ512" s="114">
        <f t="shared" si="622"/>
        <v>5.6573437729852197E-2</v>
      </c>
      <c r="GK512" s="90">
        <f t="shared" si="623"/>
        <v>0.15402658326817825</v>
      </c>
      <c r="GL512" s="2" t="s">
        <v>1648</v>
      </c>
      <c r="GM512" s="92" t="s">
        <v>1951</v>
      </c>
      <c r="GN512" s="2" t="s">
        <v>1716</v>
      </c>
      <c r="GO512" s="2" t="s">
        <v>2186</v>
      </c>
      <c r="GP512" s="92" t="s">
        <v>2187</v>
      </c>
      <c r="GQ512" s="2" t="s">
        <v>1628</v>
      </c>
      <c r="GR512" s="115">
        <v>1316</v>
      </c>
      <c r="GS512" s="31">
        <f t="shared" si="599"/>
        <v>30</v>
      </c>
      <c r="GT512" s="31">
        <f t="shared" si="600"/>
        <v>45</v>
      </c>
      <c r="GU512" s="31">
        <f t="shared" si="601"/>
        <v>67</v>
      </c>
      <c r="GV512" s="31">
        <f t="shared" si="602"/>
        <v>1264</v>
      </c>
      <c r="GW512" s="31">
        <f t="shared" si="603"/>
        <v>839</v>
      </c>
      <c r="GX512" s="31">
        <f t="shared" si="604"/>
        <v>1218</v>
      </c>
    </row>
    <row r="513" spans="1:206" ht="15.75" hidden="1" customHeight="1" x14ac:dyDescent="0.25">
      <c r="A513" s="22" t="s">
        <v>1113</v>
      </c>
      <c r="B513" s="2" t="s">
        <v>474</v>
      </c>
      <c r="C513" s="116" t="s">
        <v>496</v>
      </c>
      <c r="D513" s="35" t="s">
        <v>474</v>
      </c>
      <c r="E513" s="117">
        <v>91</v>
      </c>
      <c r="F513" s="117">
        <v>613</v>
      </c>
      <c r="G513" s="117">
        <v>1001</v>
      </c>
      <c r="H513" s="117">
        <v>1705</v>
      </c>
      <c r="I513" s="95">
        <v>112</v>
      </c>
      <c r="J513" s="118">
        <v>135</v>
      </c>
      <c r="K513" s="118">
        <v>607</v>
      </c>
      <c r="L513" s="118">
        <v>1259</v>
      </c>
      <c r="M513" s="118">
        <v>2001</v>
      </c>
      <c r="N513" s="119">
        <v>302</v>
      </c>
      <c r="O513" s="119">
        <v>99</v>
      </c>
      <c r="P513" s="120">
        <v>2081</v>
      </c>
      <c r="Q513" s="120">
        <v>2536</v>
      </c>
      <c r="R513" s="120">
        <v>1956</v>
      </c>
      <c r="S513" s="70">
        <f t="shared" si="605"/>
        <v>6.4872657376261411E-2</v>
      </c>
      <c r="T513" s="70">
        <f t="shared" si="606"/>
        <v>0.23935331230283913</v>
      </c>
      <c r="U513" s="70">
        <f t="shared" si="607"/>
        <v>0.25848166742735434</v>
      </c>
      <c r="V513" s="70">
        <f t="shared" si="608"/>
        <v>0.34817453250222619</v>
      </c>
      <c r="W513" s="70">
        <f t="shared" si="609"/>
        <v>0.4892638036809816</v>
      </c>
      <c r="X513" s="121">
        <v>2548</v>
      </c>
      <c r="Y513" s="121">
        <v>2081</v>
      </c>
      <c r="Z513" s="121">
        <v>2536</v>
      </c>
      <c r="AA513" s="121">
        <v>1956</v>
      </c>
      <c r="AB513" s="121">
        <v>599</v>
      </c>
      <c r="AC513" s="121">
        <v>586</v>
      </c>
      <c r="AD513" s="17">
        <v>52</v>
      </c>
      <c r="AE513" s="17">
        <v>102</v>
      </c>
      <c r="AF513" s="100">
        <v>130</v>
      </c>
      <c r="AG513" s="101">
        <v>125</v>
      </c>
      <c r="AH513" s="101">
        <v>703</v>
      </c>
      <c r="AI513" s="101">
        <v>1396</v>
      </c>
      <c r="AJ513" s="101">
        <v>61</v>
      </c>
      <c r="AK513" s="101">
        <f t="shared" si="610"/>
        <v>2285</v>
      </c>
      <c r="AL513" s="101">
        <f t="shared" si="611"/>
        <v>319</v>
      </c>
      <c r="AM513" s="101">
        <v>380</v>
      </c>
      <c r="AN513" s="102">
        <v>83</v>
      </c>
      <c r="AO513" s="103">
        <v>205</v>
      </c>
      <c r="AP513" s="74">
        <f t="shared" si="612"/>
        <v>6.0067275348390195E-2</v>
      </c>
      <c r="AQ513" s="74">
        <f t="shared" si="613"/>
        <v>0.27720820189274448</v>
      </c>
      <c r="AR513" s="104">
        <f t="shared" si="614"/>
        <v>0.28982199908717482</v>
      </c>
      <c r="AS513" s="104">
        <f t="shared" si="615"/>
        <v>0.39626001780943898</v>
      </c>
      <c r="AT513" s="104">
        <f t="shared" si="616"/>
        <v>0.55061349693251538</v>
      </c>
      <c r="AU513" s="105">
        <v>2147</v>
      </c>
      <c r="AV513" s="105">
        <v>2814</v>
      </c>
      <c r="AW513" s="105">
        <v>2091</v>
      </c>
      <c r="AX513" s="100">
        <v>147</v>
      </c>
      <c r="AY513" s="106">
        <v>2391</v>
      </c>
      <c r="AZ513" s="106">
        <v>183</v>
      </c>
      <c r="BA513" s="106">
        <v>725</v>
      </c>
      <c r="BB513" s="106">
        <v>1425</v>
      </c>
      <c r="BC513" s="106">
        <v>58</v>
      </c>
      <c r="BD513" s="107">
        <v>322</v>
      </c>
      <c r="BE513" s="108">
        <v>136</v>
      </c>
      <c r="BF513" s="82">
        <f t="shared" si="617"/>
        <v>8.7517934002869446E-2</v>
      </c>
      <c r="BG513" s="82">
        <f t="shared" si="618"/>
        <v>0.2576403695806681</v>
      </c>
      <c r="BH513" s="83">
        <f t="shared" si="619"/>
        <v>0.28516732841747022</v>
      </c>
      <c r="BI513" s="83">
        <f t="shared" si="620"/>
        <v>0.36847409796412012</v>
      </c>
      <c r="BJ513" s="83">
        <f t="shared" si="621"/>
        <v>0.51374010246856083</v>
      </c>
      <c r="BK513" s="2">
        <v>2295</v>
      </c>
      <c r="BL513" s="2">
        <v>3015</v>
      </c>
      <c r="BM513" s="2">
        <v>2183</v>
      </c>
      <c r="BN513" s="2">
        <v>1472</v>
      </c>
      <c r="BO513" s="2">
        <v>691</v>
      </c>
      <c r="BP513" s="2">
        <v>673</v>
      </c>
      <c r="BQ513" s="109">
        <v>65</v>
      </c>
      <c r="BR513" s="109">
        <v>172</v>
      </c>
      <c r="BS513" s="110">
        <v>156</v>
      </c>
      <c r="BT513" s="109">
        <v>235</v>
      </c>
      <c r="BU513" s="109">
        <v>904</v>
      </c>
      <c r="BV513" s="109">
        <v>1810</v>
      </c>
      <c r="BW513" s="109">
        <v>89</v>
      </c>
      <c r="BX513" s="84">
        <f t="shared" si="565"/>
        <v>3038</v>
      </c>
      <c r="BY513" s="111">
        <v>87</v>
      </c>
      <c r="BZ513" s="109">
        <v>362</v>
      </c>
      <c r="CA513" s="109">
        <v>90</v>
      </c>
      <c r="CB513" s="2">
        <v>244</v>
      </c>
      <c r="CC513" s="112">
        <f t="shared" si="566"/>
        <v>0.10239651416122005</v>
      </c>
      <c r="CD513" s="112">
        <f t="shared" si="567"/>
        <v>0.2998341625207297</v>
      </c>
      <c r="CE513" s="112">
        <f t="shared" si="568"/>
        <v>0.34525557186707595</v>
      </c>
      <c r="CF513" s="112">
        <f t="shared" si="569"/>
        <v>0.45248172373989998</v>
      </c>
      <c r="CG513" s="112">
        <f t="shared" si="570"/>
        <v>0.66330737517178195</v>
      </c>
      <c r="CH513" s="87">
        <f t="shared" si="571"/>
        <v>735</v>
      </c>
      <c r="CI513" s="31">
        <f t="shared" si="572"/>
        <v>820</v>
      </c>
      <c r="CJ513" s="31">
        <f t="shared" si="573"/>
        <v>18</v>
      </c>
      <c r="CK513" s="31">
        <f t="shared" si="574"/>
        <v>59</v>
      </c>
      <c r="CL513" s="31">
        <f t="shared" si="575"/>
        <v>76</v>
      </c>
      <c r="CM513" s="113">
        <f t="shared" si="576"/>
        <v>805</v>
      </c>
      <c r="CN513" s="31">
        <f t="shared" si="577"/>
        <v>185</v>
      </c>
      <c r="CO513" s="31">
        <f t="shared" si="578"/>
        <v>292</v>
      </c>
      <c r="CP513" s="31">
        <f t="shared" si="579"/>
        <v>313</v>
      </c>
      <c r="CQ513" s="31">
        <f t="shared" si="580"/>
        <v>15</v>
      </c>
      <c r="CR513" s="32">
        <v>15</v>
      </c>
      <c r="CS513" s="32">
        <v>50</v>
      </c>
      <c r="CT513" s="32">
        <v>66</v>
      </c>
      <c r="CU513" s="88">
        <f t="shared" si="564"/>
        <v>664</v>
      </c>
      <c r="CV513" s="32">
        <v>184</v>
      </c>
      <c r="CW513" s="32">
        <v>263</v>
      </c>
      <c r="CX513" s="32">
        <v>214</v>
      </c>
      <c r="CY513" s="32">
        <v>3</v>
      </c>
      <c r="CZ513" s="32">
        <v>3</v>
      </c>
      <c r="DA513" s="32">
        <v>9</v>
      </c>
      <c r="DB513" s="32">
        <v>10</v>
      </c>
      <c r="DC513" s="88">
        <f t="shared" si="581"/>
        <v>141</v>
      </c>
      <c r="DD513" s="32">
        <v>1</v>
      </c>
      <c r="DE513" s="32">
        <v>29</v>
      </c>
      <c r="DF513" s="32">
        <v>99</v>
      </c>
      <c r="DG513" s="32">
        <v>12</v>
      </c>
      <c r="DH513" s="32">
        <v>1</v>
      </c>
      <c r="DI513" s="32">
        <v>4</v>
      </c>
      <c r="DJ513" s="32">
        <v>2</v>
      </c>
      <c r="DK513" s="88">
        <f t="shared" si="582"/>
        <v>103</v>
      </c>
      <c r="DL513" s="32">
        <v>0</v>
      </c>
      <c r="DM513" s="32">
        <v>41</v>
      </c>
      <c r="DN513" s="32">
        <v>56</v>
      </c>
      <c r="DO513" s="32">
        <v>6</v>
      </c>
      <c r="DP513" s="32">
        <v>37</v>
      </c>
      <c r="DQ513" s="32">
        <v>86</v>
      </c>
      <c r="DR513" s="32">
        <v>60</v>
      </c>
      <c r="DS513" s="88">
        <f t="shared" si="583"/>
        <v>1736</v>
      </c>
      <c r="DT513" s="32">
        <v>11</v>
      </c>
      <c r="DU513" s="32">
        <v>388</v>
      </c>
      <c r="DV513" s="32">
        <v>1283</v>
      </c>
      <c r="DW513" s="32">
        <v>54</v>
      </c>
      <c r="DX513" s="32">
        <v>2</v>
      </c>
      <c r="DY513" s="32">
        <v>12</v>
      </c>
      <c r="DZ513" s="32">
        <v>7</v>
      </c>
      <c r="EA513" s="88">
        <f t="shared" si="584"/>
        <v>293</v>
      </c>
      <c r="EB513" s="32">
        <v>26</v>
      </c>
      <c r="EC513" s="32">
        <v>128</v>
      </c>
      <c r="ED513" s="32">
        <v>135</v>
      </c>
      <c r="EE513" s="32">
        <v>4</v>
      </c>
      <c r="EF513" s="32">
        <v>1</v>
      </c>
      <c r="EG513" s="32">
        <v>4</v>
      </c>
      <c r="EH513" s="32">
        <v>5</v>
      </c>
      <c r="EI513" s="88">
        <f t="shared" si="585"/>
        <v>21</v>
      </c>
      <c r="EJ513" s="32">
        <v>13</v>
      </c>
      <c r="EK513" s="32">
        <v>8</v>
      </c>
      <c r="EL513" s="32">
        <v>0</v>
      </c>
      <c r="EM513" s="32">
        <v>0</v>
      </c>
      <c r="EQ513" s="88">
        <f t="shared" si="586"/>
        <v>0</v>
      </c>
      <c r="EV513" s="32">
        <v>6</v>
      </c>
      <c r="EW513" s="32">
        <v>7</v>
      </c>
      <c r="EX513" s="32">
        <v>6</v>
      </c>
      <c r="EY513" s="88">
        <f t="shared" si="587"/>
        <v>71</v>
      </c>
      <c r="EZ513" s="32">
        <v>0</v>
      </c>
      <c r="FA513" s="32">
        <v>47</v>
      </c>
      <c r="FB513" s="32">
        <v>23</v>
      </c>
      <c r="FC513" s="32">
        <v>1</v>
      </c>
      <c r="FG513" s="88">
        <f t="shared" si="588"/>
        <v>2</v>
      </c>
      <c r="FK513" s="32">
        <v>2</v>
      </c>
      <c r="FO513" s="88">
        <f t="shared" si="589"/>
        <v>0</v>
      </c>
      <c r="FW513" s="110">
        <f t="shared" si="590"/>
        <v>0</v>
      </c>
      <c r="GB513" s="110">
        <f t="shared" si="591"/>
        <v>6</v>
      </c>
      <c r="GC513" s="110">
        <f t="shared" si="592"/>
        <v>7</v>
      </c>
      <c r="GD513" s="110">
        <f t="shared" si="593"/>
        <v>6</v>
      </c>
      <c r="GE513" s="110">
        <f t="shared" si="594"/>
        <v>73</v>
      </c>
      <c r="GF513" s="110">
        <f t="shared" si="595"/>
        <v>0</v>
      </c>
      <c r="GG513" s="110">
        <f t="shared" si="596"/>
        <v>47</v>
      </c>
      <c r="GH513" s="110">
        <f t="shared" si="597"/>
        <v>23</v>
      </c>
      <c r="GI513" s="110">
        <f t="shared" si="598"/>
        <v>3</v>
      </c>
      <c r="GJ513" s="114">
        <f t="shared" si="622"/>
        <v>0.35572541884640074</v>
      </c>
      <c r="GK513" s="90">
        <f t="shared" si="623"/>
        <v>0.27059807611877873</v>
      </c>
      <c r="GL513" s="2" t="s">
        <v>1818</v>
      </c>
      <c r="GM513" s="2" t="s">
        <v>1819</v>
      </c>
      <c r="GN513" s="92" t="s">
        <v>1551</v>
      </c>
      <c r="GO513" s="92" t="s">
        <v>1820</v>
      </c>
      <c r="GP513" s="2" t="s">
        <v>1821</v>
      </c>
      <c r="GQ513" s="2" t="s">
        <v>1587</v>
      </c>
      <c r="GR513" s="115">
        <v>3060</v>
      </c>
      <c r="GS513" s="31">
        <f t="shared" si="599"/>
        <v>40</v>
      </c>
      <c r="GT513" s="31">
        <f t="shared" si="600"/>
        <v>69</v>
      </c>
      <c r="GU513" s="31">
        <f t="shared" si="601"/>
        <v>102</v>
      </c>
      <c r="GV513" s="31">
        <f t="shared" si="602"/>
        <v>2132</v>
      </c>
      <c r="GW513" s="31">
        <f t="shared" si="603"/>
        <v>1538</v>
      </c>
      <c r="GX513" s="31">
        <f t="shared" si="604"/>
        <v>2095</v>
      </c>
    </row>
    <row r="514" spans="1:206" ht="15.75" hidden="1" customHeight="1" x14ac:dyDescent="0.25">
      <c r="A514" s="22" t="s">
        <v>1113</v>
      </c>
      <c r="B514" s="2" t="s">
        <v>474</v>
      </c>
      <c r="C514" s="116" t="s">
        <v>497</v>
      </c>
      <c r="D514" s="35" t="s">
        <v>474</v>
      </c>
      <c r="E514" s="117">
        <v>213</v>
      </c>
      <c r="F514" s="117">
        <v>366</v>
      </c>
      <c r="G514" s="117">
        <v>543</v>
      </c>
      <c r="H514" s="117">
        <v>1122</v>
      </c>
      <c r="I514" s="95">
        <v>70</v>
      </c>
      <c r="J514" s="118">
        <v>138</v>
      </c>
      <c r="K514" s="118">
        <v>352</v>
      </c>
      <c r="L514" s="118">
        <v>514</v>
      </c>
      <c r="M514" s="118">
        <v>1004</v>
      </c>
      <c r="N514" s="119">
        <v>135</v>
      </c>
      <c r="O514" s="119">
        <v>11</v>
      </c>
      <c r="P514" s="120">
        <v>502</v>
      </c>
      <c r="Q514" s="120">
        <v>631</v>
      </c>
      <c r="R514" s="120">
        <v>489</v>
      </c>
      <c r="S514" s="70">
        <f t="shared" si="605"/>
        <v>0.27490039840637448</v>
      </c>
      <c r="T514" s="70">
        <f t="shared" si="606"/>
        <v>0.55784469096671951</v>
      </c>
      <c r="U514" s="70">
        <f t="shared" si="607"/>
        <v>0.53575832305795312</v>
      </c>
      <c r="V514" s="70">
        <f t="shared" si="608"/>
        <v>0.65267857142857144</v>
      </c>
      <c r="W514" s="70">
        <f t="shared" si="609"/>
        <v>0.77505112474437632</v>
      </c>
      <c r="X514" s="121">
        <v>627</v>
      </c>
      <c r="Y514" s="121">
        <v>502</v>
      </c>
      <c r="Z514" s="121">
        <v>631</v>
      </c>
      <c r="AA514" s="121">
        <v>489</v>
      </c>
      <c r="AB514" s="121">
        <v>167</v>
      </c>
      <c r="AC514" s="121">
        <v>162</v>
      </c>
      <c r="AD514" s="17">
        <v>27</v>
      </c>
      <c r="AE514" s="17">
        <v>76</v>
      </c>
      <c r="AF514" s="100">
        <v>85</v>
      </c>
      <c r="AG514" s="101">
        <v>211</v>
      </c>
      <c r="AH514" s="101">
        <v>401</v>
      </c>
      <c r="AI514" s="101">
        <v>595</v>
      </c>
      <c r="AJ514" s="101">
        <v>36</v>
      </c>
      <c r="AK514" s="101">
        <f t="shared" si="610"/>
        <v>1243</v>
      </c>
      <c r="AL514" s="101">
        <f t="shared" si="611"/>
        <v>130</v>
      </c>
      <c r="AM514" s="101">
        <v>166</v>
      </c>
      <c r="AN514" s="102">
        <v>7</v>
      </c>
      <c r="AO514" s="103">
        <v>29</v>
      </c>
      <c r="AP514" s="74">
        <f t="shared" si="612"/>
        <v>0.42031872509960161</v>
      </c>
      <c r="AQ514" s="74">
        <f t="shared" si="613"/>
        <v>0.63549920760697309</v>
      </c>
      <c r="AR514" s="104">
        <f t="shared" si="614"/>
        <v>0.66399506781750928</v>
      </c>
      <c r="AS514" s="104">
        <f t="shared" si="615"/>
        <v>0.77321428571428574</v>
      </c>
      <c r="AT514" s="104">
        <f t="shared" si="616"/>
        <v>0.95092024539877296</v>
      </c>
      <c r="AU514" s="105">
        <v>492</v>
      </c>
      <c r="AV514" s="105">
        <v>664</v>
      </c>
      <c r="AW514" s="105">
        <v>500</v>
      </c>
      <c r="AX514" s="100">
        <v>91</v>
      </c>
      <c r="AY514" s="106">
        <v>1338</v>
      </c>
      <c r="AZ514" s="106">
        <v>191</v>
      </c>
      <c r="BA514" s="106">
        <v>474</v>
      </c>
      <c r="BB514" s="106">
        <v>624</v>
      </c>
      <c r="BC514" s="106">
        <v>49</v>
      </c>
      <c r="BD514" s="107">
        <v>163</v>
      </c>
      <c r="BE514" s="108">
        <v>19</v>
      </c>
      <c r="BF514" s="82">
        <f t="shared" si="617"/>
        <v>0.38200000000000001</v>
      </c>
      <c r="BG514" s="82">
        <f t="shared" si="618"/>
        <v>0.71385542168674698</v>
      </c>
      <c r="BH514" s="83">
        <f t="shared" si="619"/>
        <v>0.67995169082125606</v>
      </c>
      <c r="BI514" s="83">
        <f t="shared" si="620"/>
        <v>0.80882352941176472</v>
      </c>
      <c r="BJ514" s="83">
        <f t="shared" si="621"/>
        <v>0.93699186991869921</v>
      </c>
      <c r="BK514" s="2">
        <v>489</v>
      </c>
      <c r="BL514" s="2">
        <v>685</v>
      </c>
      <c r="BM514" s="2">
        <v>497</v>
      </c>
      <c r="BN514" s="2">
        <v>338</v>
      </c>
      <c r="BO514" s="2">
        <v>164</v>
      </c>
      <c r="BP514" s="2">
        <v>158</v>
      </c>
      <c r="BQ514" s="109">
        <v>29</v>
      </c>
      <c r="BR514" s="109">
        <v>103</v>
      </c>
      <c r="BS514" s="110">
        <v>121</v>
      </c>
      <c r="BT514" s="109">
        <v>278</v>
      </c>
      <c r="BU514" s="109">
        <v>469</v>
      </c>
      <c r="BV514" s="109">
        <v>669</v>
      </c>
      <c r="BW514" s="109">
        <v>53</v>
      </c>
      <c r="BX514" s="84">
        <f t="shared" si="565"/>
        <v>1469</v>
      </c>
      <c r="BY514" s="111">
        <v>5</v>
      </c>
      <c r="BZ514" s="109">
        <v>176</v>
      </c>
      <c r="CA514" s="109">
        <v>50</v>
      </c>
      <c r="CB514" s="2">
        <v>24</v>
      </c>
      <c r="CC514" s="112">
        <f t="shared" si="566"/>
        <v>0.56850715746421265</v>
      </c>
      <c r="CD514" s="112">
        <f t="shared" si="567"/>
        <v>0.68467153284671534</v>
      </c>
      <c r="CE514" s="112">
        <f t="shared" si="568"/>
        <v>0.74207061639736682</v>
      </c>
      <c r="CF514" s="112">
        <f t="shared" si="569"/>
        <v>0.81387478849407779</v>
      </c>
      <c r="CG514" s="112">
        <f t="shared" si="570"/>
        <v>0.99195171026156936</v>
      </c>
      <c r="CH514" s="87">
        <f t="shared" si="571"/>
        <v>4</v>
      </c>
      <c r="CI514" s="31">
        <f t="shared" si="572"/>
        <v>-32</v>
      </c>
      <c r="CJ514" s="31">
        <f t="shared" si="573"/>
        <v>15</v>
      </c>
      <c r="CK514" s="31">
        <f t="shared" si="574"/>
        <v>54</v>
      </c>
      <c r="CL514" s="31">
        <f t="shared" si="575"/>
        <v>74</v>
      </c>
      <c r="CM514" s="113">
        <f t="shared" si="576"/>
        <v>666</v>
      </c>
      <c r="CN514" s="31">
        <f t="shared" si="577"/>
        <v>173</v>
      </c>
      <c r="CO514" s="31">
        <f t="shared" si="578"/>
        <v>213</v>
      </c>
      <c r="CP514" s="31">
        <f t="shared" si="579"/>
        <v>280</v>
      </c>
      <c r="CQ514" s="31">
        <f t="shared" si="580"/>
        <v>0</v>
      </c>
      <c r="CR514" s="32">
        <v>14</v>
      </c>
      <c r="CS514" s="32">
        <v>52</v>
      </c>
      <c r="CT514" s="32">
        <v>72</v>
      </c>
      <c r="CU514" s="88">
        <f t="shared" si="564"/>
        <v>650</v>
      </c>
      <c r="CV514" s="32">
        <v>170</v>
      </c>
      <c r="CW514" s="32">
        <v>205</v>
      </c>
      <c r="CX514" s="32">
        <v>275</v>
      </c>
      <c r="CY514" s="32">
        <v>0</v>
      </c>
      <c r="CZ514" s="32">
        <v>1</v>
      </c>
      <c r="DA514" s="32">
        <v>2</v>
      </c>
      <c r="DB514" s="32">
        <v>2</v>
      </c>
      <c r="DC514" s="88">
        <f t="shared" si="581"/>
        <v>16</v>
      </c>
      <c r="DD514" s="32">
        <v>3</v>
      </c>
      <c r="DE514" s="32">
        <v>8</v>
      </c>
      <c r="DF514" s="32">
        <v>5</v>
      </c>
      <c r="DG514" s="32">
        <v>0</v>
      </c>
      <c r="DH514" s="32">
        <v>1</v>
      </c>
      <c r="DI514" s="32">
        <v>10</v>
      </c>
      <c r="DJ514" s="32">
        <v>5</v>
      </c>
      <c r="DK514" s="88">
        <f t="shared" si="582"/>
        <v>225</v>
      </c>
      <c r="DL514" s="32">
        <v>17</v>
      </c>
      <c r="DM514" s="32">
        <v>92</v>
      </c>
      <c r="DN514" s="32">
        <v>112</v>
      </c>
      <c r="DO514" s="32">
        <v>4</v>
      </c>
      <c r="DP514" s="32">
        <v>7</v>
      </c>
      <c r="DQ514" s="32">
        <v>19</v>
      </c>
      <c r="DR514" s="32">
        <v>11</v>
      </c>
      <c r="DS514" s="88">
        <f t="shared" si="583"/>
        <v>343</v>
      </c>
      <c r="DT514" s="32">
        <v>3</v>
      </c>
      <c r="DU514" s="32">
        <v>90</v>
      </c>
      <c r="DV514" s="32">
        <v>228</v>
      </c>
      <c r="DW514" s="32">
        <v>22</v>
      </c>
      <c r="DX514" s="32">
        <v>1</v>
      </c>
      <c r="DY514" s="32">
        <v>3</v>
      </c>
      <c r="DZ514" s="32">
        <v>3</v>
      </c>
      <c r="EA514" s="88">
        <f t="shared" si="584"/>
        <v>44</v>
      </c>
      <c r="EB514" s="32">
        <v>8</v>
      </c>
      <c r="EC514" s="32">
        <v>32</v>
      </c>
      <c r="ED514" s="32">
        <v>4</v>
      </c>
      <c r="EF514" s="32">
        <v>6</v>
      </c>
      <c r="EG514" s="32">
        <v>20</v>
      </c>
      <c r="EH514" s="32">
        <v>28</v>
      </c>
      <c r="EI514" s="88">
        <f t="shared" si="585"/>
        <v>210</v>
      </c>
      <c r="EJ514" s="32">
        <v>85</v>
      </c>
      <c r="EK514" s="32">
        <v>74</v>
      </c>
      <c r="EL514" s="32">
        <v>49</v>
      </c>
      <c r="EM514" s="32">
        <v>2</v>
      </c>
      <c r="EQ514" s="88">
        <f t="shared" si="586"/>
        <v>0</v>
      </c>
      <c r="EY514" s="88">
        <f t="shared" si="587"/>
        <v>0</v>
      </c>
      <c r="FG514" s="88">
        <f t="shared" si="588"/>
        <v>0</v>
      </c>
      <c r="FK514" s="32">
        <v>0</v>
      </c>
      <c r="FO514" s="88">
        <f t="shared" si="589"/>
        <v>0</v>
      </c>
      <c r="FW514" s="110">
        <f t="shared" si="590"/>
        <v>0</v>
      </c>
      <c r="GB514" s="110">
        <f t="shared" si="591"/>
        <v>0</v>
      </c>
      <c r="GC514" s="110">
        <f t="shared" si="592"/>
        <v>0</v>
      </c>
      <c r="GD514" s="110">
        <f t="shared" si="593"/>
        <v>0</v>
      </c>
      <c r="GE514" s="110">
        <f t="shared" si="594"/>
        <v>0</v>
      </c>
      <c r="GF514" s="110">
        <f t="shared" si="595"/>
        <v>0</v>
      </c>
      <c r="GG514" s="110">
        <f t="shared" si="596"/>
        <v>0</v>
      </c>
      <c r="GH514" s="110">
        <f t="shared" si="597"/>
        <v>0</v>
      </c>
      <c r="GI514" s="110">
        <f t="shared" si="598"/>
        <v>0</v>
      </c>
      <c r="GJ514" s="114">
        <f t="shared" si="622"/>
        <v>0.27985326205252609</v>
      </c>
      <c r="GK514" s="90">
        <f t="shared" si="623"/>
        <v>9.7907324364723464E-2</v>
      </c>
      <c r="GL514" s="2" t="s">
        <v>1435</v>
      </c>
      <c r="GM514" s="92" t="s">
        <v>1453</v>
      </c>
      <c r="GN514" s="2" t="s">
        <v>1424</v>
      </c>
      <c r="GO514" s="92" t="s">
        <v>1469</v>
      </c>
      <c r="GP514" s="2" t="s">
        <v>1401</v>
      </c>
      <c r="GQ514" s="2" t="s">
        <v>1956</v>
      </c>
      <c r="GR514" s="115">
        <v>682</v>
      </c>
      <c r="GS514" s="31">
        <f t="shared" si="599"/>
        <v>9</v>
      </c>
      <c r="GT514" s="31">
        <f t="shared" si="600"/>
        <v>19</v>
      </c>
      <c r="GU514" s="31">
        <f t="shared" si="601"/>
        <v>32</v>
      </c>
      <c r="GV514" s="31">
        <f t="shared" si="602"/>
        <v>612</v>
      </c>
      <c r="GW514" s="31">
        <f t="shared" si="603"/>
        <v>370</v>
      </c>
      <c r="GX514" s="31">
        <f t="shared" si="604"/>
        <v>584</v>
      </c>
    </row>
    <row r="515" spans="1:206" ht="15.75" hidden="1" customHeight="1" x14ac:dyDescent="0.25">
      <c r="A515" s="22" t="s">
        <v>1113</v>
      </c>
      <c r="B515" s="2" t="s">
        <v>474</v>
      </c>
      <c r="C515" s="116" t="s">
        <v>498</v>
      </c>
      <c r="D515" s="35" t="s">
        <v>474</v>
      </c>
      <c r="E515" s="117">
        <v>116</v>
      </c>
      <c r="F515" s="117">
        <v>544</v>
      </c>
      <c r="G515" s="117">
        <v>987</v>
      </c>
      <c r="H515" s="117">
        <v>1647</v>
      </c>
      <c r="I515" s="95">
        <v>108</v>
      </c>
      <c r="J515" s="118">
        <v>162</v>
      </c>
      <c r="K515" s="118">
        <v>519</v>
      </c>
      <c r="L515" s="118">
        <v>1149</v>
      </c>
      <c r="M515" s="118">
        <v>1830</v>
      </c>
      <c r="N515" s="119">
        <v>317</v>
      </c>
      <c r="O515" s="119">
        <v>32</v>
      </c>
      <c r="P515" s="120">
        <v>1139</v>
      </c>
      <c r="Q515" s="120">
        <v>1536</v>
      </c>
      <c r="R515" s="120">
        <v>1085</v>
      </c>
      <c r="S515" s="70">
        <f t="shared" si="605"/>
        <v>0.14223002633889376</v>
      </c>
      <c r="T515" s="70">
        <f t="shared" si="606"/>
        <v>0.337890625</v>
      </c>
      <c r="U515" s="70">
        <f t="shared" si="607"/>
        <v>0.40239361702127657</v>
      </c>
      <c r="V515" s="70">
        <f t="shared" si="608"/>
        <v>0.51545211751239983</v>
      </c>
      <c r="W515" s="70">
        <f t="shared" si="609"/>
        <v>0.76682027649769591</v>
      </c>
      <c r="X515" s="121">
        <v>1516</v>
      </c>
      <c r="Y515" s="121">
        <v>1139</v>
      </c>
      <c r="Z515" s="121">
        <v>1536</v>
      </c>
      <c r="AA515" s="121">
        <v>1085</v>
      </c>
      <c r="AB515" s="121">
        <v>354</v>
      </c>
      <c r="AC515" s="121">
        <v>310</v>
      </c>
      <c r="AD515" s="17">
        <v>52</v>
      </c>
      <c r="AE515" s="17">
        <v>87</v>
      </c>
      <c r="AF515" s="100">
        <v>114</v>
      </c>
      <c r="AG515" s="101">
        <v>125</v>
      </c>
      <c r="AH515" s="101">
        <v>606</v>
      </c>
      <c r="AI515" s="101">
        <v>1075</v>
      </c>
      <c r="AJ515" s="101">
        <v>82</v>
      </c>
      <c r="AK515" s="101">
        <f t="shared" si="610"/>
        <v>1888</v>
      </c>
      <c r="AL515" s="101">
        <f t="shared" si="611"/>
        <v>251</v>
      </c>
      <c r="AM515" s="101">
        <v>333</v>
      </c>
      <c r="AN515" s="102">
        <v>25</v>
      </c>
      <c r="AO515" s="103">
        <v>82</v>
      </c>
      <c r="AP515" s="74">
        <f t="shared" si="612"/>
        <v>0.10974539069359086</v>
      </c>
      <c r="AQ515" s="74">
        <f t="shared" si="613"/>
        <v>0.39453125</v>
      </c>
      <c r="AR515" s="104">
        <f t="shared" si="614"/>
        <v>0.41356382978723405</v>
      </c>
      <c r="AS515" s="104">
        <f t="shared" si="615"/>
        <v>0.54559328500572302</v>
      </c>
      <c r="AT515" s="104">
        <f t="shared" si="616"/>
        <v>0.75944700460829495</v>
      </c>
      <c r="AU515" s="105">
        <v>1143</v>
      </c>
      <c r="AV515" s="105">
        <v>1537</v>
      </c>
      <c r="AW515" s="105">
        <v>1185</v>
      </c>
      <c r="AX515" s="100">
        <v>116</v>
      </c>
      <c r="AY515" s="106">
        <v>2065</v>
      </c>
      <c r="AZ515" s="106">
        <v>143</v>
      </c>
      <c r="BA515" s="106">
        <v>617</v>
      </c>
      <c r="BB515" s="106">
        <v>1233</v>
      </c>
      <c r="BC515" s="106">
        <v>72</v>
      </c>
      <c r="BD515" s="107">
        <v>321</v>
      </c>
      <c r="BE515" s="108">
        <v>29</v>
      </c>
      <c r="BF515" s="82">
        <f t="shared" si="617"/>
        <v>0.12067510548523207</v>
      </c>
      <c r="BG515" s="82">
        <f t="shared" si="618"/>
        <v>0.40143135979180222</v>
      </c>
      <c r="BH515" s="83">
        <f t="shared" si="619"/>
        <v>0.43260025873221214</v>
      </c>
      <c r="BI515" s="83">
        <f t="shared" si="620"/>
        <v>0.57052238805970146</v>
      </c>
      <c r="BJ515" s="83">
        <f t="shared" si="621"/>
        <v>0.79790026246719159</v>
      </c>
      <c r="BK515" s="2">
        <v>1158</v>
      </c>
      <c r="BL515" s="2">
        <v>1563</v>
      </c>
      <c r="BM515" s="2">
        <v>1156</v>
      </c>
      <c r="BN515" s="2">
        <v>818</v>
      </c>
      <c r="BO515" s="2">
        <v>395</v>
      </c>
      <c r="BP515" s="2">
        <v>388</v>
      </c>
      <c r="BQ515" s="109">
        <v>54</v>
      </c>
      <c r="BR515" s="109">
        <v>125</v>
      </c>
      <c r="BS515" s="110">
        <v>100</v>
      </c>
      <c r="BT515" s="109">
        <v>132</v>
      </c>
      <c r="BU515" s="109">
        <v>655</v>
      </c>
      <c r="BV515" s="109">
        <v>1276</v>
      </c>
      <c r="BW515" s="109">
        <v>72</v>
      </c>
      <c r="BX515" s="84">
        <f t="shared" si="565"/>
        <v>2135</v>
      </c>
      <c r="BY515" s="111">
        <v>9</v>
      </c>
      <c r="BZ515" s="109">
        <v>297</v>
      </c>
      <c r="CA515" s="109">
        <v>73</v>
      </c>
      <c r="CB515" s="2">
        <v>75</v>
      </c>
      <c r="CC515" s="112">
        <f t="shared" si="566"/>
        <v>0.11398963730569948</v>
      </c>
      <c r="CD515" s="112">
        <f t="shared" si="567"/>
        <v>0.41906589891234802</v>
      </c>
      <c r="CE515" s="112">
        <f t="shared" si="568"/>
        <v>0.45550683518184165</v>
      </c>
      <c r="CF515" s="112">
        <f t="shared" si="569"/>
        <v>0.60095623390952557</v>
      </c>
      <c r="CG515" s="112">
        <f t="shared" si="570"/>
        <v>0.84688581314878897</v>
      </c>
      <c r="CH515" s="87">
        <f t="shared" si="571"/>
        <v>177</v>
      </c>
      <c r="CI515" s="31">
        <f t="shared" si="572"/>
        <v>200</v>
      </c>
      <c r="CJ515" s="31">
        <f t="shared" si="573"/>
        <v>5</v>
      </c>
      <c r="CK515" s="31">
        <f t="shared" si="574"/>
        <v>14</v>
      </c>
      <c r="CL515" s="31">
        <f t="shared" si="575"/>
        <v>13</v>
      </c>
      <c r="CM515" s="113">
        <f t="shared" si="576"/>
        <v>165</v>
      </c>
      <c r="CN515" s="31">
        <f t="shared" si="577"/>
        <v>36</v>
      </c>
      <c r="CO515" s="31">
        <f t="shared" si="578"/>
        <v>63</v>
      </c>
      <c r="CP515" s="31">
        <f t="shared" si="579"/>
        <v>64</v>
      </c>
      <c r="CQ515" s="31">
        <f t="shared" si="580"/>
        <v>2</v>
      </c>
      <c r="CR515" s="32">
        <v>2</v>
      </c>
      <c r="CS515" s="32">
        <v>7</v>
      </c>
      <c r="CT515" s="32">
        <v>3</v>
      </c>
      <c r="CU515" s="88">
        <f t="shared" si="564"/>
        <v>101</v>
      </c>
      <c r="CV515" s="32">
        <v>22</v>
      </c>
      <c r="CW515" s="32">
        <v>36</v>
      </c>
      <c r="CX515" s="32">
        <v>41</v>
      </c>
      <c r="CY515" s="32">
        <v>2</v>
      </c>
      <c r="CZ515" s="32">
        <v>3</v>
      </c>
      <c r="DA515" s="32">
        <v>7</v>
      </c>
      <c r="DB515" s="32">
        <v>10</v>
      </c>
      <c r="DC515" s="88">
        <f t="shared" si="581"/>
        <v>64</v>
      </c>
      <c r="DD515" s="32">
        <v>14</v>
      </c>
      <c r="DE515" s="32">
        <v>27</v>
      </c>
      <c r="DF515" s="32">
        <v>23</v>
      </c>
      <c r="DG515" s="32">
        <v>0</v>
      </c>
      <c r="DH515" s="32">
        <v>3</v>
      </c>
      <c r="DI515" s="32">
        <v>28</v>
      </c>
      <c r="DJ515" s="32">
        <v>14</v>
      </c>
      <c r="DK515" s="88">
        <f t="shared" si="582"/>
        <v>510</v>
      </c>
      <c r="DL515" s="32">
        <v>24</v>
      </c>
      <c r="DM515" s="32">
        <v>204</v>
      </c>
      <c r="DN515" s="32">
        <v>266</v>
      </c>
      <c r="DO515" s="32">
        <v>16</v>
      </c>
      <c r="DP515" s="32">
        <v>43</v>
      </c>
      <c r="DQ515" s="32">
        <v>74</v>
      </c>
      <c r="DR515" s="32">
        <v>62</v>
      </c>
      <c r="DS515" s="88">
        <f t="shared" si="583"/>
        <v>1354</v>
      </c>
      <c r="DT515" s="32">
        <v>19</v>
      </c>
      <c r="DU515" s="32">
        <v>344</v>
      </c>
      <c r="DV515" s="32">
        <v>939</v>
      </c>
      <c r="DW515" s="32">
        <v>52</v>
      </c>
      <c r="DX515" s="32">
        <v>1</v>
      </c>
      <c r="DY515" s="32">
        <v>3</v>
      </c>
      <c r="DZ515" s="32">
        <v>3</v>
      </c>
      <c r="EA515" s="88">
        <f t="shared" si="584"/>
        <v>44</v>
      </c>
      <c r="EB515" s="32">
        <v>8</v>
      </c>
      <c r="EC515" s="32">
        <v>32</v>
      </c>
      <c r="ED515" s="32">
        <v>4</v>
      </c>
      <c r="EF515" s="32">
        <v>2</v>
      </c>
      <c r="EG515" s="32">
        <v>6</v>
      </c>
      <c r="EH515" s="32">
        <v>8</v>
      </c>
      <c r="EI515" s="88">
        <f t="shared" si="585"/>
        <v>61</v>
      </c>
      <c r="EJ515" s="32">
        <v>45</v>
      </c>
      <c r="EK515" s="32">
        <v>12</v>
      </c>
      <c r="EL515" s="32">
        <v>3</v>
      </c>
      <c r="EM515" s="32">
        <v>1</v>
      </c>
      <c r="EQ515" s="88">
        <f t="shared" si="586"/>
        <v>0</v>
      </c>
      <c r="EY515" s="88">
        <f t="shared" si="587"/>
        <v>0</v>
      </c>
      <c r="FG515" s="88">
        <f t="shared" si="588"/>
        <v>0</v>
      </c>
      <c r="FK515" s="32">
        <v>0</v>
      </c>
      <c r="FO515" s="88">
        <f t="shared" si="589"/>
        <v>0</v>
      </c>
      <c r="FW515" s="110">
        <f t="shared" si="590"/>
        <v>0</v>
      </c>
      <c r="GB515" s="110">
        <f t="shared" si="591"/>
        <v>0</v>
      </c>
      <c r="GC515" s="110">
        <f t="shared" si="592"/>
        <v>0</v>
      </c>
      <c r="GD515" s="110">
        <f t="shared" si="593"/>
        <v>0</v>
      </c>
      <c r="GE515" s="110">
        <f t="shared" si="594"/>
        <v>0</v>
      </c>
      <c r="GF515" s="110">
        <f t="shared" si="595"/>
        <v>0</v>
      </c>
      <c r="GG515" s="110">
        <f t="shared" si="596"/>
        <v>0</v>
      </c>
      <c r="GH515" s="110">
        <f t="shared" si="597"/>
        <v>0</v>
      </c>
      <c r="GI515" s="110">
        <f t="shared" si="598"/>
        <v>0</v>
      </c>
      <c r="GJ515" s="114">
        <f t="shared" si="622"/>
        <v>0.10441238854138939</v>
      </c>
      <c r="GK515" s="90">
        <f t="shared" si="623"/>
        <v>3.3898305084745763E-2</v>
      </c>
      <c r="GL515" s="2" t="s">
        <v>2083</v>
      </c>
      <c r="GM515" s="2" t="s">
        <v>1769</v>
      </c>
      <c r="GN515" s="2" t="s">
        <v>2107</v>
      </c>
      <c r="GO515" s="92" t="s">
        <v>1616</v>
      </c>
      <c r="GP515" s="2" t="s">
        <v>2022</v>
      </c>
      <c r="GQ515" s="2" t="s">
        <v>1994</v>
      </c>
      <c r="GR515" s="115">
        <v>1523</v>
      </c>
      <c r="GS515" s="31">
        <f t="shared" si="599"/>
        <v>47</v>
      </c>
      <c r="GT515" s="31">
        <f t="shared" si="600"/>
        <v>79</v>
      </c>
      <c r="GU515" s="31">
        <f t="shared" si="601"/>
        <v>105</v>
      </c>
      <c r="GV515" s="31">
        <f t="shared" si="602"/>
        <v>1908</v>
      </c>
      <c r="GW515" s="31">
        <f t="shared" si="603"/>
        <v>1277</v>
      </c>
      <c r="GX515" s="31">
        <f t="shared" si="604"/>
        <v>1857</v>
      </c>
    </row>
    <row r="516" spans="1:206" ht="15.75" hidden="1" customHeight="1" x14ac:dyDescent="0.25">
      <c r="A516" s="22" t="s">
        <v>1113</v>
      </c>
      <c r="B516" s="2" t="s">
        <v>474</v>
      </c>
      <c r="C516" s="116" t="s">
        <v>499</v>
      </c>
      <c r="D516" s="35" t="s">
        <v>474</v>
      </c>
      <c r="E516" s="117">
        <v>51</v>
      </c>
      <c r="F516" s="117">
        <v>150</v>
      </c>
      <c r="G516" s="117">
        <v>219</v>
      </c>
      <c r="H516" s="117">
        <v>420</v>
      </c>
      <c r="I516" s="95">
        <v>26</v>
      </c>
      <c r="J516" s="118">
        <v>60</v>
      </c>
      <c r="K516" s="118">
        <v>169</v>
      </c>
      <c r="L516" s="118">
        <v>246</v>
      </c>
      <c r="M516" s="118">
        <v>475</v>
      </c>
      <c r="N516" s="119">
        <v>41</v>
      </c>
      <c r="O516" s="119">
        <v>22</v>
      </c>
      <c r="P516" s="120">
        <v>360</v>
      </c>
      <c r="Q516" s="120">
        <v>405</v>
      </c>
      <c r="R516" s="120">
        <v>284</v>
      </c>
      <c r="S516" s="70">
        <f t="shared" si="605"/>
        <v>0.16666666666666666</v>
      </c>
      <c r="T516" s="70">
        <f t="shared" si="606"/>
        <v>0.41728395061728396</v>
      </c>
      <c r="U516" s="70">
        <f t="shared" si="607"/>
        <v>0.41372735938989513</v>
      </c>
      <c r="V516" s="70">
        <f t="shared" si="608"/>
        <v>0.54281567489114657</v>
      </c>
      <c r="W516" s="70">
        <f t="shared" si="609"/>
        <v>0.721830985915493</v>
      </c>
      <c r="X516" s="121">
        <v>414</v>
      </c>
      <c r="Y516" s="121">
        <v>360</v>
      </c>
      <c r="Z516" s="121">
        <v>405</v>
      </c>
      <c r="AA516" s="121">
        <v>284</v>
      </c>
      <c r="AB516" s="121">
        <v>117</v>
      </c>
      <c r="AC516" s="121">
        <v>91</v>
      </c>
      <c r="AD516" s="17">
        <v>16</v>
      </c>
      <c r="AE516" s="17">
        <v>24</v>
      </c>
      <c r="AF516" s="100">
        <v>30</v>
      </c>
      <c r="AG516" s="101">
        <v>40</v>
      </c>
      <c r="AH516" s="101">
        <v>175</v>
      </c>
      <c r="AI516" s="101">
        <v>271</v>
      </c>
      <c r="AJ516" s="101">
        <v>8</v>
      </c>
      <c r="AK516" s="101">
        <f t="shared" si="610"/>
        <v>494</v>
      </c>
      <c r="AL516" s="101">
        <f t="shared" si="611"/>
        <v>74</v>
      </c>
      <c r="AM516" s="101">
        <v>82</v>
      </c>
      <c r="AN516" s="102">
        <v>14</v>
      </c>
      <c r="AO516" s="103">
        <v>26</v>
      </c>
      <c r="AP516" s="74">
        <f t="shared" si="612"/>
        <v>0.1111111111111111</v>
      </c>
      <c r="AQ516" s="74">
        <f t="shared" si="613"/>
        <v>0.43209876543209874</v>
      </c>
      <c r="AR516" s="104">
        <f t="shared" si="614"/>
        <v>0.39275500476644426</v>
      </c>
      <c r="AS516" s="104">
        <f t="shared" si="615"/>
        <v>0.53991291727140789</v>
      </c>
      <c r="AT516" s="104">
        <f t="shared" si="616"/>
        <v>0.69366197183098588</v>
      </c>
      <c r="AU516" s="105">
        <v>363</v>
      </c>
      <c r="AV516" s="105">
        <v>482</v>
      </c>
      <c r="AW516" s="105">
        <v>376</v>
      </c>
      <c r="AX516" s="100">
        <v>35</v>
      </c>
      <c r="AY516" s="106">
        <v>604</v>
      </c>
      <c r="AZ516" s="106">
        <v>49</v>
      </c>
      <c r="BA516" s="106">
        <v>228</v>
      </c>
      <c r="BB516" s="106">
        <v>315</v>
      </c>
      <c r="BC516" s="106">
        <v>12</v>
      </c>
      <c r="BD516" s="107">
        <v>62</v>
      </c>
      <c r="BE516" s="108">
        <v>17</v>
      </c>
      <c r="BF516" s="82">
        <f t="shared" si="617"/>
        <v>0.13031914893617022</v>
      </c>
      <c r="BG516" s="82">
        <f t="shared" si="618"/>
        <v>0.47302904564315351</v>
      </c>
      <c r="BH516" s="83">
        <f t="shared" si="619"/>
        <v>0.43407043407043405</v>
      </c>
      <c r="BI516" s="83">
        <f t="shared" si="620"/>
        <v>0.56923076923076921</v>
      </c>
      <c r="BJ516" s="83">
        <f t="shared" si="621"/>
        <v>0.69696969696969702</v>
      </c>
      <c r="BK516" s="2">
        <v>370</v>
      </c>
      <c r="BL516" s="2">
        <v>494</v>
      </c>
      <c r="BM516" s="2">
        <v>389</v>
      </c>
      <c r="BN516" s="2">
        <v>284</v>
      </c>
      <c r="BO516" s="2">
        <v>125</v>
      </c>
      <c r="BP516" s="2">
        <v>104</v>
      </c>
      <c r="BQ516" s="109">
        <v>19</v>
      </c>
      <c r="BR516" s="109">
        <v>42</v>
      </c>
      <c r="BS516" s="110">
        <v>44</v>
      </c>
      <c r="BT516" s="109">
        <v>82</v>
      </c>
      <c r="BU516" s="109">
        <v>216</v>
      </c>
      <c r="BV516" s="109">
        <v>379</v>
      </c>
      <c r="BW516" s="109">
        <v>21</v>
      </c>
      <c r="BX516" s="84">
        <f t="shared" si="565"/>
        <v>698</v>
      </c>
      <c r="BY516" s="111">
        <v>8</v>
      </c>
      <c r="BZ516" s="109">
        <v>97</v>
      </c>
      <c r="CA516" s="109">
        <v>21</v>
      </c>
      <c r="CB516" s="2">
        <v>25</v>
      </c>
      <c r="CC516" s="112">
        <f t="shared" si="566"/>
        <v>0.22162162162162163</v>
      </c>
      <c r="CD516" s="112">
        <f t="shared" si="567"/>
        <v>0.43724696356275305</v>
      </c>
      <c r="CE516" s="112">
        <f t="shared" si="568"/>
        <v>0.46288906624102155</v>
      </c>
      <c r="CF516" s="112">
        <f t="shared" si="569"/>
        <v>0.56398640996602489</v>
      </c>
      <c r="CG516" s="112">
        <f t="shared" si="570"/>
        <v>0.72493573264781486</v>
      </c>
      <c r="CH516" s="87">
        <f t="shared" si="571"/>
        <v>107</v>
      </c>
      <c r="CI516" s="31">
        <f t="shared" si="572"/>
        <v>110</v>
      </c>
      <c r="CJ516" s="31">
        <f t="shared" si="573"/>
        <v>3</v>
      </c>
      <c r="CK516" s="31">
        <f t="shared" si="574"/>
        <v>7</v>
      </c>
      <c r="CL516" s="31">
        <f t="shared" si="575"/>
        <v>10</v>
      </c>
      <c r="CM516" s="113">
        <f t="shared" si="576"/>
        <v>73</v>
      </c>
      <c r="CN516" s="31">
        <f t="shared" si="577"/>
        <v>28</v>
      </c>
      <c r="CO516" s="31">
        <f t="shared" si="578"/>
        <v>26</v>
      </c>
      <c r="CP516" s="31">
        <f t="shared" si="579"/>
        <v>16</v>
      </c>
      <c r="CQ516" s="31">
        <f t="shared" si="580"/>
        <v>3</v>
      </c>
      <c r="CR516" s="32">
        <v>3</v>
      </c>
      <c r="CS516" s="32">
        <v>7</v>
      </c>
      <c r="CT516" s="32">
        <v>10</v>
      </c>
      <c r="CU516" s="88">
        <f t="shared" si="564"/>
        <v>73</v>
      </c>
      <c r="CV516" s="32">
        <v>28</v>
      </c>
      <c r="CW516" s="32">
        <v>26</v>
      </c>
      <c r="CX516" s="32">
        <v>16</v>
      </c>
      <c r="CY516" s="32">
        <v>3</v>
      </c>
      <c r="DC516" s="88">
        <f t="shared" si="581"/>
        <v>0</v>
      </c>
      <c r="DH516" s="32">
        <v>1</v>
      </c>
      <c r="DI516" s="32">
        <v>7</v>
      </c>
      <c r="DJ516" s="32">
        <v>4</v>
      </c>
      <c r="DK516" s="88">
        <f t="shared" si="582"/>
        <v>150</v>
      </c>
      <c r="DL516" s="32">
        <v>4</v>
      </c>
      <c r="DM516" s="32">
        <v>53</v>
      </c>
      <c r="DN516" s="32">
        <v>92</v>
      </c>
      <c r="DO516" s="32">
        <v>1</v>
      </c>
      <c r="DP516" s="32">
        <v>10</v>
      </c>
      <c r="DQ516" s="32">
        <v>16</v>
      </c>
      <c r="DR516" s="32">
        <v>12</v>
      </c>
      <c r="DS516" s="88">
        <f t="shared" si="583"/>
        <v>304</v>
      </c>
      <c r="DT516" s="32">
        <v>2</v>
      </c>
      <c r="DU516" s="32">
        <v>76</v>
      </c>
      <c r="DV516" s="32">
        <v>211</v>
      </c>
      <c r="DW516" s="32">
        <v>15</v>
      </c>
      <c r="DX516" s="32">
        <v>2</v>
      </c>
      <c r="DY516" s="32">
        <v>3</v>
      </c>
      <c r="DZ516" s="32">
        <v>2</v>
      </c>
      <c r="EA516" s="88">
        <f t="shared" si="584"/>
        <v>39</v>
      </c>
      <c r="EB516" s="32">
        <v>1</v>
      </c>
      <c r="EC516" s="32">
        <v>18</v>
      </c>
      <c r="ED516" s="32">
        <v>17</v>
      </c>
      <c r="EE516" s="32">
        <v>3</v>
      </c>
      <c r="EF516" s="32">
        <v>2</v>
      </c>
      <c r="EG516" s="32">
        <v>7</v>
      </c>
      <c r="EH516" s="32">
        <v>12</v>
      </c>
      <c r="EI516" s="88">
        <f t="shared" si="585"/>
        <v>95</v>
      </c>
      <c r="EJ516" s="32">
        <v>38</v>
      </c>
      <c r="EK516" s="32">
        <v>31</v>
      </c>
      <c r="EL516" s="32">
        <v>24</v>
      </c>
      <c r="EM516" s="32">
        <v>2</v>
      </c>
      <c r="EQ516" s="88">
        <f t="shared" si="586"/>
        <v>0</v>
      </c>
      <c r="EV516" s="32">
        <v>1</v>
      </c>
      <c r="EW516" s="32">
        <v>2</v>
      </c>
      <c r="EX516" s="32">
        <v>4</v>
      </c>
      <c r="EY516" s="88">
        <f t="shared" si="587"/>
        <v>31</v>
      </c>
      <c r="EZ516" s="32">
        <v>0</v>
      </c>
      <c r="FA516" s="32">
        <v>12</v>
      </c>
      <c r="FB516" s="32">
        <v>19</v>
      </c>
      <c r="FC516" s="32">
        <v>0</v>
      </c>
      <c r="FG516" s="88">
        <f t="shared" si="588"/>
        <v>0</v>
      </c>
      <c r="FK516" s="32">
        <v>0</v>
      </c>
      <c r="FO516" s="88">
        <f t="shared" si="589"/>
        <v>0</v>
      </c>
      <c r="FW516" s="110">
        <f t="shared" si="590"/>
        <v>0</v>
      </c>
      <c r="GB516" s="110">
        <f t="shared" si="591"/>
        <v>1</v>
      </c>
      <c r="GC516" s="110">
        <f t="shared" si="592"/>
        <v>2</v>
      </c>
      <c r="GD516" s="110">
        <f t="shared" si="593"/>
        <v>4</v>
      </c>
      <c r="GE516" s="110">
        <f t="shared" si="594"/>
        <v>31</v>
      </c>
      <c r="GF516" s="110">
        <f t="shared" si="595"/>
        <v>0</v>
      </c>
      <c r="GG516" s="110">
        <f t="shared" si="596"/>
        <v>12</v>
      </c>
      <c r="GH516" s="110">
        <f t="shared" si="597"/>
        <v>19</v>
      </c>
      <c r="GI516" s="110">
        <f t="shared" si="598"/>
        <v>0</v>
      </c>
      <c r="GJ516" s="114">
        <f t="shared" si="622"/>
        <v>4.3012101072166268E-3</v>
      </c>
      <c r="GK516" s="90">
        <f t="shared" si="623"/>
        <v>0.15562913907284767</v>
      </c>
      <c r="GL516" s="92" t="s">
        <v>1979</v>
      </c>
      <c r="GM516" s="92" t="s">
        <v>1781</v>
      </c>
      <c r="GN516" s="92" t="s">
        <v>2059</v>
      </c>
      <c r="GO516" s="92" t="s">
        <v>2179</v>
      </c>
      <c r="GP516" s="2" t="s">
        <v>1496</v>
      </c>
      <c r="GQ516" s="2" t="s">
        <v>1896</v>
      </c>
      <c r="GR516" s="115">
        <v>503</v>
      </c>
      <c r="GS516" s="31">
        <f t="shared" si="599"/>
        <v>13</v>
      </c>
      <c r="GT516" s="31">
        <f t="shared" si="600"/>
        <v>18</v>
      </c>
      <c r="GU516" s="31">
        <f t="shared" si="601"/>
        <v>26</v>
      </c>
      <c r="GV516" s="31">
        <f t="shared" si="602"/>
        <v>493</v>
      </c>
      <c r="GW516" s="31">
        <f t="shared" si="603"/>
        <v>339</v>
      </c>
      <c r="GX516" s="31">
        <f t="shared" si="604"/>
        <v>486</v>
      </c>
    </row>
    <row r="517" spans="1:206" ht="15.75" hidden="1" customHeight="1" x14ac:dyDescent="0.25">
      <c r="A517" s="22" t="s">
        <v>1113</v>
      </c>
      <c r="B517" s="2" t="s">
        <v>474</v>
      </c>
      <c r="C517" s="116" t="s">
        <v>500</v>
      </c>
      <c r="D517" s="35" t="s">
        <v>474</v>
      </c>
      <c r="E517" s="117">
        <v>30</v>
      </c>
      <c r="F517" s="117">
        <v>190</v>
      </c>
      <c r="G517" s="117">
        <v>237</v>
      </c>
      <c r="H517" s="117">
        <v>457</v>
      </c>
      <c r="I517" s="95">
        <v>35</v>
      </c>
      <c r="J517" s="118">
        <v>37</v>
      </c>
      <c r="K517" s="118">
        <v>203</v>
      </c>
      <c r="L517" s="118">
        <v>326</v>
      </c>
      <c r="M517" s="118">
        <v>566</v>
      </c>
      <c r="N517" s="119">
        <v>53</v>
      </c>
      <c r="O517" s="119">
        <v>25</v>
      </c>
      <c r="P517" s="120">
        <v>342</v>
      </c>
      <c r="Q517" s="120">
        <v>421</v>
      </c>
      <c r="R517" s="120">
        <v>334</v>
      </c>
      <c r="S517" s="70">
        <f t="shared" si="605"/>
        <v>0.10818713450292397</v>
      </c>
      <c r="T517" s="70">
        <f t="shared" si="606"/>
        <v>0.48218527315914489</v>
      </c>
      <c r="U517" s="70">
        <f t="shared" si="607"/>
        <v>0.46763901549680947</v>
      </c>
      <c r="V517" s="70">
        <f t="shared" si="608"/>
        <v>0.63046357615894044</v>
      </c>
      <c r="W517" s="70">
        <f t="shared" si="609"/>
        <v>0.81736526946107779</v>
      </c>
      <c r="X517" s="121">
        <v>428</v>
      </c>
      <c r="Y517" s="121">
        <v>342</v>
      </c>
      <c r="Z517" s="121">
        <v>421</v>
      </c>
      <c r="AA517" s="121">
        <v>334</v>
      </c>
      <c r="AB517" s="121">
        <v>124</v>
      </c>
      <c r="AC517" s="121">
        <v>102</v>
      </c>
      <c r="AD517" s="17">
        <v>15</v>
      </c>
      <c r="AE517" s="17">
        <v>33</v>
      </c>
      <c r="AF517" s="100">
        <v>38</v>
      </c>
      <c r="AG517" s="101">
        <v>87</v>
      </c>
      <c r="AH517" s="101">
        <v>224</v>
      </c>
      <c r="AI517" s="101">
        <v>331</v>
      </c>
      <c r="AJ517" s="101">
        <v>21</v>
      </c>
      <c r="AK517" s="101">
        <f t="shared" si="610"/>
        <v>663</v>
      </c>
      <c r="AL517" s="101">
        <f t="shared" si="611"/>
        <v>81</v>
      </c>
      <c r="AM517" s="101">
        <v>102</v>
      </c>
      <c r="AN517" s="102">
        <v>14</v>
      </c>
      <c r="AO517" s="103">
        <v>34</v>
      </c>
      <c r="AP517" s="74">
        <f t="shared" si="612"/>
        <v>0.25438596491228072</v>
      </c>
      <c r="AQ517" s="74">
        <f t="shared" si="613"/>
        <v>0.53206650831353919</v>
      </c>
      <c r="AR517" s="104">
        <f t="shared" si="614"/>
        <v>0.51139471285323612</v>
      </c>
      <c r="AS517" s="104">
        <f t="shared" si="615"/>
        <v>0.62781456953642389</v>
      </c>
      <c r="AT517" s="104">
        <f t="shared" si="616"/>
        <v>0.74850299401197606</v>
      </c>
      <c r="AU517" s="105">
        <v>314</v>
      </c>
      <c r="AV517" s="105">
        <v>420</v>
      </c>
      <c r="AW517" s="105">
        <v>344</v>
      </c>
      <c r="AX517" s="100">
        <v>42</v>
      </c>
      <c r="AY517" s="106">
        <v>650</v>
      </c>
      <c r="AZ517" s="106">
        <v>79</v>
      </c>
      <c r="BA517" s="106">
        <v>233</v>
      </c>
      <c r="BB517" s="106">
        <v>308</v>
      </c>
      <c r="BC517" s="106">
        <v>30</v>
      </c>
      <c r="BD517" s="107">
        <v>65</v>
      </c>
      <c r="BE517" s="108">
        <v>14</v>
      </c>
      <c r="BF517" s="82">
        <f t="shared" si="617"/>
        <v>0.22965116279069767</v>
      </c>
      <c r="BG517" s="82">
        <f t="shared" si="618"/>
        <v>0.55476190476190479</v>
      </c>
      <c r="BH517" s="83">
        <f t="shared" si="619"/>
        <v>0.51484230055658631</v>
      </c>
      <c r="BI517" s="83">
        <f t="shared" si="620"/>
        <v>0.64850136239782019</v>
      </c>
      <c r="BJ517" s="83">
        <f t="shared" si="621"/>
        <v>0.77388535031847139</v>
      </c>
      <c r="BK517" s="2">
        <v>327</v>
      </c>
      <c r="BL517" s="2">
        <v>487</v>
      </c>
      <c r="BM517" s="2">
        <v>328</v>
      </c>
      <c r="BN517" s="2">
        <v>225</v>
      </c>
      <c r="BO517" s="2">
        <v>104</v>
      </c>
      <c r="BP517" s="2">
        <v>93</v>
      </c>
      <c r="BQ517" s="109">
        <v>16</v>
      </c>
      <c r="BR517" s="109">
        <v>42</v>
      </c>
      <c r="BS517" s="110">
        <v>32</v>
      </c>
      <c r="BT517" s="109">
        <v>77</v>
      </c>
      <c r="BU517" s="109">
        <v>215</v>
      </c>
      <c r="BV517" s="109">
        <v>333</v>
      </c>
      <c r="BW517" s="109">
        <v>19</v>
      </c>
      <c r="BX517" s="84">
        <f t="shared" si="565"/>
        <v>644</v>
      </c>
      <c r="BY517" s="111">
        <v>16</v>
      </c>
      <c r="BZ517" s="109">
        <v>83</v>
      </c>
      <c r="CA517" s="109">
        <v>19</v>
      </c>
      <c r="CB517" s="2">
        <v>22</v>
      </c>
      <c r="CC517" s="112">
        <f t="shared" si="566"/>
        <v>0.23547400611620795</v>
      </c>
      <c r="CD517" s="112">
        <f t="shared" si="567"/>
        <v>0.44147843942505133</v>
      </c>
      <c r="CE517" s="112">
        <f t="shared" si="568"/>
        <v>0.47460595446584941</v>
      </c>
      <c r="CF517" s="112">
        <f t="shared" si="569"/>
        <v>0.57055214723926384</v>
      </c>
      <c r="CG517" s="112">
        <f t="shared" si="570"/>
        <v>0.76219512195121952</v>
      </c>
      <c r="CH517" s="87">
        <f t="shared" si="571"/>
        <v>78</v>
      </c>
      <c r="CI517" s="31">
        <f t="shared" si="572"/>
        <v>77</v>
      </c>
      <c r="CJ517" s="31">
        <f t="shared" si="573"/>
        <v>2</v>
      </c>
      <c r="CK517" s="31">
        <f t="shared" si="574"/>
        <v>7</v>
      </c>
      <c r="CL517" s="31">
        <f t="shared" si="575"/>
        <v>7</v>
      </c>
      <c r="CM517" s="113">
        <f t="shared" si="576"/>
        <v>81</v>
      </c>
      <c r="CN517" s="31">
        <f t="shared" si="577"/>
        <v>16</v>
      </c>
      <c r="CO517" s="31">
        <f t="shared" si="578"/>
        <v>20</v>
      </c>
      <c r="CP517" s="31">
        <f t="shared" si="579"/>
        <v>36</v>
      </c>
      <c r="CQ517" s="31">
        <f t="shared" si="580"/>
        <v>9</v>
      </c>
      <c r="CR517" s="32">
        <v>1</v>
      </c>
      <c r="CS517" s="32">
        <v>6</v>
      </c>
      <c r="CT517" s="32">
        <v>6</v>
      </c>
      <c r="CU517" s="88">
        <f t="shared" si="564"/>
        <v>74</v>
      </c>
      <c r="CV517" s="32">
        <v>16</v>
      </c>
      <c r="CW517" s="32">
        <v>20</v>
      </c>
      <c r="CX517" s="32">
        <v>29</v>
      </c>
      <c r="CY517" s="32">
        <v>9</v>
      </c>
      <c r="CZ517" s="32">
        <v>1</v>
      </c>
      <c r="DA517" s="32">
        <v>1</v>
      </c>
      <c r="DB517" s="32">
        <v>1</v>
      </c>
      <c r="DC517" s="88">
        <f t="shared" si="581"/>
        <v>7</v>
      </c>
      <c r="DD517" s="32">
        <v>0</v>
      </c>
      <c r="DE517" s="32">
        <v>0</v>
      </c>
      <c r="DF517" s="32">
        <v>7</v>
      </c>
      <c r="DG517" s="32">
        <v>0</v>
      </c>
      <c r="DH517" s="32">
        <v>1</v>
      </c>
      <c r="DI517" s="32">
        <v>6</v>
      </c>
      <c r="DJ517" s="32">
        <v>4</v>
      </c>
      <c r="DK517" s="88">
        <f t="shared" si="582"/>
        <v>126</v>
      </c>
      <c r="DL517" s="32">
        <v>24</v>
      </c>
      <c r="DM517" s="32">
        <v>43</v>
      </c>
      <c r="DN517" s="32">
        <v>53</v>
      </c>
      <c r="DO517" s="32">
        <v>6</v>
      </c>
      <c r="DP517" s="32">
        <v>11</v>
      </c>
      <c r="DQ517" s="32">
        <v>23</v>
      </c>
      <c r="DR517" s="32">
        <v>14</v>
      </c>
      <c r="DS517" s="88">
        <f t="shared" si="583"/>
        <v>378</v>
      </c>
      <c r="DT517" s="32">
        <v>16</v>
      </c>
      <c r="DU517" s="32">
        <v>113</v>
      </c>
      <c r="DV517" s="32">
        <v>238</v>
      </c>
      <c r="DW517" s="32">
        <v>11</v>
      </c>
      <c r="EA517" s="88">
        <f t="shared" si="584"/>
        <v>0</v>
      </c>
      <c r="EI517" s="88">
        <f t="shared" si="585"/>
        <v>0</v>
      </c>
      <c r="EN517" s="32">
        <v>1</v>
      </c>
      <c r="EO517" s="32">
        <v>5</v>
      </c>
      <c r="EP517" s="32">
        <v>5</v>
      </c>
      <c r="EQ517" s="88">
        <f t="shared" si="586"/>
        <v>55</v>
      </c>
      <c r="ER517" s="32">
        <v>21</v>
      </c>
      <c r="ES517" s="32">
        <v>34</v>
      </c>
      <c r="ET517" s="32">
        <v>0</v>
      </c>
      <c r="EU517" s="32">
        <v>0</v>
      </c>
      <c r="EV517" s="32">
        <v>1</v>
      </c>
      <c r="EW517" s="32">
        <v>1</v>
      </c>
      <c r="EX517" s="32">
        <v>2</v>
      </c>
      <c r="EY517" s="88">
        <f t="shared" si="587"/>
        <v>11</v>
      </c>
      <c r="EZ517" s="32">
        <v>0</v>
      </c>
      <c r="FA517" s="32">
        <v>5</v>
      </c>
      <c r="FB517" s="32">
        <v>6</v>
      </c>
      <c r="FC517" s="32">
        <v>0</v>
      </c>
      <c r="FG517" s="88">
        <f t="shared" si="588"/>
        <v>0</v>
      </c>
      <c r="FK517" s="32">
        <v>0</v>
      </c>
      <c r="FO517" s="88">
        <f t="shared" si="589"/>
        <v>0</v>
      </c>
      <c r="FW517" s="110">
        <f t="shared" si="590"/>
        <v>0</v>
      </c>
      <c r="GB517" s="110">
        <f t="shared" si="591"/>
        <v>1</v>
      </c>
      <c r="GC517" s="110">
        <f t="shared" si="592"/>
        <v>1</v>
      </c>
      <c r="GD517" s="110">
        <f t="shared" si="593"/>
        <v>2</v>
      </c>
      <c r="GE517" s="110">
        <f t="shared" si="594"/>
        <v>11</v>
      </c>
      <c r="GF517" s="110">
        <f t="shared" si="595"/>
        <v>0</v>
      </c>
      <c r="GG517" s="110">
        <f t="shared" si="596"/>
        <v>5</v>
      </c>
      <c r="GH517" s="110">
        <f t="shared" si="597"/>
        <v>6</v>
      </c>
      <c r="GI517" s="110">
        <f t="shared" si="598"/>
        <v>0</v>
      </c>
      <c r="GJ517" s="114">
        <f t="shared" si="622"/>
        <v>-6.7497543107299135E-2</v>
      </c>
      <c r="GK517" s="90">
        <f t="shared" si="623"/>
        <v>-9.2307692307692316E-3</v>
      </c>
      <c r="GL517" s="2" t="s">
        <v>1583</v>
      </c>
      <c r="GM517" s="2" t="s">
        <v>2051</v>
      </c>
      <c r="GN517" s="2" t="s">
        <v>1788</v>
      </c>
      <c r="GO517" s="92" t="s">
        <v>1528</v>
      </c>
      <c r="GP517" s="92" t="s">
        <v>1829</v>
      </c>
      <c r="GQ517" s="2" t="s">
        <v>1740</v>
      </c>
      <c r="GR517" s="115">
        <v>444</v>
      </c>
      <c r="GS517" s="31">
        <f t="shared" si="599"/>
        <v>12</v>
      </c>
      <c r="GT517" s="31">
        <f t="shared" si="600"/>
        <v>18</v>
      </c>
      <c r="GU517" s="31">
        <f t="shared" si="601"/>
        <v>29</v>
      </c>
      <c r="GV517" s="31">
        <f t="shared" si="602"/>
        <v>504</v>
      </c>
      <c r="GW517" s="31">
        <f t="shared" si="603"/>
        <v>308</v>
      </c>
      <c r="GX517" s="31">
        <f t="shared" si="604"/>
        <v>464</v>
      </c>
    </row>
    <row r="518" spans="1:206" ht="15.75" hidden="1" customHeight="1" x14ac:dyDescent="0.25">
      <c r="A518" s="22" t="s">
        <v>1113</v>
      </c>
      <c r="B518" s="2" t="s">
        <v>474</v>
      </c>
      <c r="C518" s="116" t="s">
        <v>501</v>
      </c>
      <c r="D518" s="35" t="s">
        <v>474</v>
      </c>
      <c r="E518" s="117">
        <v>82</v>
      </c>
      <c r="F518" s="117">
        <v>329</v>
      </c>
      <c r="G518" s="117">
        <v>618</v>
      </c>
      <c r="H518" s="117">
        <v>1029</v>
      </c>
      <c r="I518" s="95">
        <v>68</v>
      </c>
      <c r="J518" s="118">
        <v>105</v>
      </c>
      <c r="K518" s="118">
        <v>310</v>
      </c>
      <c r="L518" s="118">
        <v>660</v>
      </c>
      <c r="M518" s="118">
        <v>1075</v>
      </c>
      <c r="N518" s="119">
        <v>177</v>
      </c>
      <c r="O518" s="119">
        <v>39</v>
      </c>
      <c r="P518" s="120">
        <v>849</v>
      </c>
      <c r="Q518" s="120">
        <v>994</v>
      </c>
      <c r="R518" s="120">
        <v>701</v>
      </c>
      <c r="S518" s="70">
        <f t="shared" si="605"/>
        <v>0.12367491166077739</v>
      </c>
      <c r="T518" s="70">
        <f t="shared" si="606"/>
        <v>0.3118712273641851</v>
      </c>
      <c r="U518" s="70">
        <f t="shared" si="607"/>
        <v>0.3529874213836478</v>
      </c>
      <c r="V518" s="70">
        <f t="shared" si="608"/>
        <v>0.4678466076696165</v>
      </c>
      <c r="W518" s="70">
        <f t="shared" si="609"/>
        <v>0.68901569186875888</v>
      </c>
      <c r="X518" s="121">
        <v>999</v>
      </c>
      <c r="Y518" s="121">
        <v>849</v>
      </c>
      <c r="Z518" s="121">
        <v>994</v>
      </c>
      <c r="AA518" s="121">
        <v>701</v>
      </c>
      <c r="AB518" s="121">
        <v>229</v>
      </c>
      <c r="AC518" s="121">
        <v>206</v>
      </c>
      <c r="AD518" s="17">
        <v>35</v>
      </c>
      <c r="AE518" s="17">
        <v>57</v>
      </c>
      <c r="AF518" s="100">
        <v>70</v>
      </c>
      <c r="AG518" s="101">
        <v>120</v>
      </c>
      <c r="AH518" s="101">
        <v>364</v>
      </c>
      <c r="AI518" s="101">
        <v>647</v>
      </c>
      <c r="AJ518" s="101">
        <v>46</v>
      </c>
      <c r="AK518" s="101">
        <f t="shared" si="610"/>
        <v>1177</v>
      </c>
      <c r="AL518" s="101">
        <f t="shared" si="611"/>
        <v>151</v>
      </c>
      <c r="AM518" s="101">
        <v>197</v>
      </c>
      <c r="AN518" s="102">
        <v>16</v>
      </c>
      <c r="AO518" s="103">
        <v>64</v>
      </c>
      <c r="AP518" s="74">
        <f t="shared" si="612"/>
        <v>0.14134275618374559</v>
      </c>
      <c r="AQ518" s="74">
        <f t="shared" si="613"/>
        <v>0.36619718309859156</v>
      </c>
      <c r="AR518" s="104">
        <f t="shared" si="614"/>
        <v>0.38522012578616355</v>
      </c>
      <c r="AS518" s="104">
        <f t="shared" si="615"/>
        <v>0.50737463126843663</v>
      </c>
      <c r="AT518" s="104">
        <f t="shared" si="616"/>
        <v>0.70756062767475036</v>
      </c>
      <c r="AU518" s="105">
        <v>795</v>
      </c>
      <c r="AV518" s="105">
        <v>1071</v>
      </c>
      <c r="AW518" s="105">
        <v>748</v>
      </c>
      <c r="AX518" s="100">
        <v>81</v>
      </c>
      <c r="AY518" s="106">
        <v>1333</v>
      </c>
      <c r="AZ518" s="106">
        <v>123</v>
      </c>
      <c r="BA518" s="106">
        <v>392</v>
      </c>
      <c r="BB518" s="106">
        <v>759</v>
      </c>
      <c r="BC518" s="106">
        <v>59</v>
      </c>
      <c r="BD518" s="107">
        <v>206</v>
      </c>
      <c r="BE518" s="108">
        <v>24</v>
      </c>
      <c r="BF518" s="82">
        <f t="shared" si="617"/>
        <v>0.16443850267379678</v>
      </c>
      <c r="BG518" s="82">
        <f t="shared" si="618"/>
        <v>0.36601307189542481</v>
      </c>
      <c r="BH518" s="83">
        <f t="shared" si="619"/>
        <v>0.4085692425401683</v>
      </c>
      <c r="BI518" s="83">
        <f t="shared" si="620"/>
        <v>0.50643086816720262</v>
      </c>
      <c r="BJ518" s="83">
        <f t="shared" si="621"/>
        <v>0.69559748427672952</v>
      </c>
      <c r="BK518" s="2">
        <v>779</v>
      </c>
      <c r="BL518" s="2">
        <v>1034</v>
      </c>
      <c r="BM518" s="2">
        <v>774</v>
      </c>
      <c r="BN518" s="2">
        <v>519</v>
      </c>
      <c r="BO518" s="2">
        <v>244</v>
      </c>
      <c r="BP518" s="2">
        <v>212</v>
      </c>
      <c r="BQ518" s="109">
        <v>39</v>
      </c>
      <c r="BR518" s="109">
        <v>83</v>
      </c>
      <c r="BS518" s="110">
        <v>80</v>
      </c>
      <c r="BT518" s="109">
        <v>117</v>
      </c>
      <c r="BU518" s="109">
        <v>405</v>
      </c>
      <c r="BV518" s="109">
        <v>875</v>
      </c>
      <c r="BW518" s="109">
        <v>55</v>
      </c>
      <c r="BX518" s="84">
        <f t="shared" si="565"/>
        <v>1452</v>
      </c>
      <c r="BY518" s="111">
        <v>12</v>
      </c>
      <c r="BZ518" s="109">
        <v>205</v>
      </c>
      <c r="CA518" s="109">
        <v>55</v>
      </c>
      <c r="CB518" s="2">
        <v>59</v>
      </c>
      <c r="CC518" s="112">
        <f t="shared" si="566"/>
        <v>0.15019255455712452</v>
      </c>
      <c r="CD518" s="112">
        <f t="shared" si="567"/>
        <v>0.3916827852998066</v>
      </c>
      <c r="CE518" s="112">
        <f t="shared" si="568"/>
        <v>0.46076536528797835</v>
      </c>
      <c r="CF518" s="112">
        <f t="shared" si="569"/>
        <v>0.59457964601769908</v>
      </c>
      <c r="CG518" s="112">
        <f t="shared" si="570"/>
        <v>0.86563307493540054</v>
      </c>
      <c r="CH518" s="87">
        <f t="shared" si="571"/>
        <v>104</v>
      </c>
      <c r="CI518" s="31">
        <f t="shared" si="572"/>
        <v>84</v>
      </c>
      <c r="CJ518" s="31">
        <f t="shared" si="573"/>
        <v>6</v>
      </c>
      <c r="CK518" s="31">
        <f t="shared" si="574"/>
        <v>13</v>
      </c>
      <c r="CL518" s="31">
        <f t="shared" si="575"/>
        <v>20</v>
      </c>
      <c r="CM518" s="113">
        <f t="shared" si="576"/>
        <v>127</v>
      </c>
      <c r="CN518" s="31">
        <f t="shared" si="577"/>
        <v>21</v>
      </c>
      <c r="CO518" s="31">
        <f t="shared" si="578"/>
        <v>57</v>
      </c>
      <c r="CP518" s="31">
        <f t="shared" si="579"/>
        <v>45</v>
      </c>
      <c r="CQ518" s="31">
        <f t="shared" si="580"/>
        <v>4</v>
      </c>
      <c r="CR518" s="32">
        <v>3</v>
      </c>
      <c r="CS518" s="32">
        <v>6</v>
      </c>
      <c r="CT518" s="32">
        <v>10</v>
      </c>
      <c r="CU518" s="88">
        <f t="shared" ref="CU518:CU581" si="624">CV518+CW518+CX518+CY518</f>
        <v>49</v>
      </c>
      <c r="CV518" s="32">
        <v>6</v>
      </c>
      <c r="CW518" s="32">
        <v>31</v>
      </c>
      <c r="CX518" s="32">
        <v>11</v>
      </c>
      <c r="CY518" s="32">
        <v>1</v>
      </c>
      <c r="CZ518" s="32">
        <v>3</v>
      </c>
      <c r="DA518" s="32">
        <v>7</v>
      </c>
      <c r="DB518" s="32">
        <v>10</v>
      </c>
      <c r="DC518" s="88">
        <f t="shared" si="581"/>
        <v>78</v>
      </c>
      <c r="DD518" s="32">
        <v>15</v>
      </c>
      <c r="DE518" s="32">
        <v>26</v>
      </c>
      <c r="DF518" s="32">
        <v>34</v>
      </c>
      <c r="DG518" s="32">
        <v>3</v>
      </c>
      <c r="DH518" s="32">
        <v>3</v>
      </c>
      <c r="DI518" s="32">
        <v>24</v>
      </c>
      <c r="DJ518" s="32">
        <v>13</v>
      </c>
      <c r="DK518" s="88">
        <f t="shared" si="582"/>
        <v>510</v>
      </c>
      <c r="DL518" s="32">
        <v>64</v>
      </c>
      <c r="DM518" s="32">
        <v>185</v>
      </c>
      <c r="DN518" s="32">
        <v>251</v>
      </c>
      <c r="DO518" s="32">
        <v>10</v>
      </c>
      <c r="DP518" s="32">
        <v>27</v>
      </c>
      <c r="DQ518" s="32">
        <v>40</v>
      </c>
      <c r="DR518" s="32">
        <v>32</v>
      </c>
      <c r="DS518" s="88">
        <f t="shared" si="583"/>
        <v>730</v>
      </c>
      <c r="DT518" s="32">
        <v>12</v>
      </c>
      <c r="DU518" s="32">
        <v>139</v>
      </c>
      <c r="DV518" s="32">
        <v>541</v>
      </c>
      <c r="DW518" s="32">
        <v>38</v>
      </c>
      <c r="DX518" s="32">
        <v>2</v>
      </c>
      <c r="DY518" s="32">
        <v>3</v>
      </c>
      <c r="DZ518" s="32">
        <v>9</v>
      </c>
      <c r="EA518" s="88">
        <f t="shared" si="584"/>
        <v>36</v>
      </c>
      <c r="EB518" s="32">
        <v>8</v>
      </c>
      <c r="EC518" s="32">
        <v>13</v>
      </c>
      <c r="ED518" s="32">
        <v>15</v>
      </c>
      <c r="EF518" s="32">
        <v>1</v>
      </c>
      <c r="EG518" s="32">
        <v>3</v>
      </c>
      <c r="EH518" s="32">
        <v>6</v>
      </c>
      <c r="EI518" s="88">
        <f t="shared" si="585"/>
        <v>47</v>
      </c>
      <c r="EJ518" s="32">
        <v>12</v>
      </c>
      <c r="EK518" s="32">
        <v>11</v>
      </c>
      <c r="EL518" s="32">
        <v>23</v>
      </c>
      <c r="EM518" s="32">
        <v>1</v>
      </c>
      <c r="EQ518" s="88">
        <f t="shared" si="586"/>
        <v>0</v>
      </c>
      <c r="EY518" s="88">
        <f t="shared" si="587"/>
        <v>0</v>
      </c>
      <c r="FG518" s="88">
        <f t="shared" si="588"/>
        <v>0</v>
      </c>
      <c r="FK518" s="32">
        <v>0</v>
      </c>
      <c r="FO518" s="88">
        <f t="shared" si="589"/>
        <v>0</v>
      </c>
      <c r="FW518" s="110">
        <f t="shared" si="590"/>
        <v>0</v>
      </c>
      <c r="GB518" s="110">
        <f t="shared" si="591"/>
        <v>0</v>
      </c>
      <c r="GC518" s="110">
        <f t="shared" si="592"/>
        <v>0</v>
      </c>
      <c r="GD518" s="110">
        <f t="shared" si="593"/>
        <v>0</v>
      </c>
      <c r="GE518" s="110">
        <f t="shared" si="594"/>
        <v>0</v>
      </c>
      <c r="GF518" s="110">
        <f t="shared" si="595"/>
        <v>0</v>
      </c>
      <c r="GG518" s="110">
        <f t="shared" si="596"/>
        <v>0</v>
      </c>
      <c r="GH518" s="110">
        <f t="shared" si="597"/>
        <v>0</v>
      </c>
      <c r="GI518" s="110">
        <f t="shared" si="598"/>
        <v>0</v>
      </c>
      <c r="GJ518" s="114">
        <f t="shared" si="622"/>
        <v>0.25633288929547787</v>
      </c>
      <c r="GK518" s="90">
        <f t="shared" si="623"/>
        <v>8.927231807951988E-2</v>
      </c>
      <c r="GL518" s="2" t="s">
        <v>2168</v>
      </c>
      <c r="GM518" s="92" t="s">
        <v>1649</v>
      </c>
      <c r="GN518" s="92" t="s">
        <v>1426</v>
      </c>
      <c r="GO518" s="2" t="s">
        <v>1596</v>
      </c>
      <c r="GP518" s="92" t="s">
        <v>1693</v>
      </c>
      <c r="GQ518" s="2" t="s">
        <v>1921</v>
      </c>
      <c r="GR518" s="115">
        <v>1029</v>
      </c>
      <c r="GS518" s="31">
        <f t="shared" si="599"/>
        <v>32</v>
      </c>
      <c r="GT518" s="31">
        <f t="shared" si="600"/>
        <v>54</v>
      </c>
      <c r="GU518" s="31">
        <f t="shared" si="601"/>
        <v>67</v>
      </c>
      <c r="GV518" s="31">
        <f t="shared" si="602"/>
        <v>1276</v>
      </c>
      <c r="GW518" s="31">
        <f t="shared" si="603"/>
        <v>855</v>
      </c>
      <c r="GX518" s="31">
        <f t="shared" si="604"/>
        <v>1192</v>
      </c>
    </row>
    <row r="519" spans="1:206" ht="15.75" hidden="1" customHeight="1" x14ac:dyDescent="0.25">
      <c r="A519" s="22" t="s">
        <v>1113</v>
      </c>
      <c r="B519" s="2" t="s">
        <v>474</v>
      </c>
      <c r="C519" s="116" t="s">
        <v>502</v>
      </c>
      <c r="D519" s="35" t="s">
        <v>474</v>
      </c>
      <c r="E519" s="117">
        <v>119</v>
      </c>
      <c r="F519" s="117">
        <v>616</v>
      </c>
      <c r="G519" s="117">
        <v>927</v>
      </c>
      <c r="H519" s="117">
        <v>1662</v>
      </c>
      <c r="I519" s="95">
        <v>103</v>
      </c>
      <c r="J519" s="118">
        <v>171</v>
      </c>
      <c r="K519" s="118">
        <v>604</v>
      </c>
      <c r="L519" s="118">
        <v>1164</v>
      </c>
      <c r="M519" s="118">
        <v>1939</v>
      </c>
      <c r="N519" s="119">
        <v>254</v>
      </c>
      <c r="O519" s="119">
        <v>85</v>
      </c>
      <c r="P519" s="120">
        <v>1975</v>
      </c>
      <c r="Q519" s="120">
        <v>2578</v>
      </c>
      <c r="R519" s="120">
        <v>1802</v>
      </c>
      <c r="S519" s="70">
        <f t="shared" si="605"/>
        <v>8.6582278481012659E-2</v>
      </c>
      <c r="T519" s="70">
        <f t="shared" si="606"/>
        <v>0.23429014740108611</v>
      </c>
      <c r="U519" s="70">
        <f t="shared" si="607"/>
        <v>0.26514555468135326</v>
      </c>
      <c r="V519" s="70">
        <f t="shared" si="608"/>
        <v>0.34566210045662099</v>
      </c>
      <c r="W519" s="70">
        <f t="shared" si="609"/>
        <v>0.5049944506104328</v>
      </c>
      <c r="X519" s="121">
        <v>2585</v>
      </c>
      <c r="Y519" s="121">
        <v>1975</v>
      </c>
      <c r="Z519" s="121">
        <v>2578</v>
      </c>
      <c r="AA519" s="121">
        <v>1802</v>
      </c>
      <c r="AB519" s="121">
        <v>603</v>
      </c>
      <c r="AC519" s="121">
        <v>586</v>
      </c>
      <c r="AD519" s="17">
        <v>53</v>
      </c>
      <c r="AE519" s="17">
        <v>102</v>
      </c>
      <c r="AF519" s="100">
        <v>135</v>
      </c>
      <c r="AG519" s="101">
        <v>234</v>
      </c>
      <c r="AH519" s="101">
        <v>740</v>
      </c>
      <c r="AI519" s="101">
        <v>1270</v>
      </c>
      <c r="AJ519" s="101">
        <v>42</v>
      </c>
      <c r="AK519" s="101">
        <f t="shared" si="610"/>
        <v>2286</v>
      </c>
      <c r="AL519" s="101">
        <f t="shared" si="611"/>
        <v>266</v>
      </c>
      <c r="AM519" s="101">
        <v>308</v>
      </c>
      <c r="AN519" s="102">
        <v>74</v>
      </c>
      <c r="AO519" s="103">
        <v>254</v>
      </c>
      <c r="AP519" s="74">
        <f t="shared" si="612"/>
        <v>0.11848101265822784</v>
      </c>
      <c r="AQ519" s="74">
        <f t="shared" si="613"/>
        <v>0.28704422032583399</v>
      </c>
      <c r="AR519" s="104">
        <f t="shared" si="614"/>
        <v>0.31125098347757674</v>
      </c>
      <c r="AS519" s="104">
        <f t="shared" si="615"/>
        <v>0.39817351598173517</v>
      </c>
      <c r="AT519" s="104">
        <f t="shared" si="616"/>
        <v>0.55715871254162042</v>
      </c>
      <c r="AU519" s="105">
        <v>2045</v>
      </c>
      <c r="AV519" s="105">
        <v>2720</v>
      </c>
      <c r="AW519" s="105">
        <v>2131</v>
      </c>
      <c r="AX519" s="100">
        <v>163</v>
      </c>
      <c r="AY519" s="106">
        <v>2763</v>
      </c>
      <c r="AZ519" s="106">
        <v>280</v>
      </c>
      <c r="BA519" s="106">
        <v>959</v>
      </c>
      <c r="BB519" s="106">
        <v>1465</v>
      </c>
      <c r="BC519" s="106">
        <v>59</v>
      </c>
      <c r="BD519" s="107">
        <v>311</v>
      </c>
      <c r="BE519" s="108">
        <v>150</v>
      </c>
      <c r="BF519" s="82">
        <f t="shared" si="617"/>
        <v>0.1313937118723604</v>
      </c>
      <c r="BG519" s="82">
        <f t="shared" si="618"/>
        <v>0.35257352941176473</v>
      </c>
      <c r="BH519" s="83">
        <f t="shared" si="619"/>
        <v>0.34701276102088169</v>
      </c>
      <c r="BI519" s="83">
        <f t="shared" si="620"/>
        <v>0.44344176285414483</v>
      </c>
      <c r="BJ519" s="83">
        <f t="shared" si="621"/>
        <v>0.5643031784841076</v>
      </c>
      <c r="BK519" s="2">
        <v>2286</v>
      </c>
      <c r="BL519" s="2">
        <v>2995</v>
      </c>
      <c r="BM519" s="2">
        <v>2191</v>
      </c>
      <c r="BN519" s="2">
        <v>1480</v>
      </c>
      <c r="BO519" s="2">
        <v>719</v>
      </c>
      <c r="BP519" s="2">
        <v>680</v>
      </c>
      <c r="BQ519" s="109">
        <v>59</v>
      </c>
      <c r="BR519" s="109">
        <v>179</v>
      </c>
      <c r="BS519" s="110">
        <v>167</v>
      </c>
      <c r="BT519" s="109">
        <v>249</v>
      </c>
      <c r="BU519" s="109">
        <v>1081</v>
      </c>
      <c r="BV519" s="109">
        <v>1943</v>
      </c>
      <c r="BW519" s="109">
        <v>96</v>
      </c>
      <c r="BX519" s="84">
        <f t="shared" ref="BX519:BX582" si="625">SUM(BT519:BW519)</f>
        <v>3369</v>
      </c>
      <c r="BY519" s="111">
        <v>57</v>
      </c>
      <c r="BZ519" s="109">
        <v>394</v>
      </c>
      <c r="CA519" s="109">
        <v>96</v>
      </c>
      <c r="CB519" s="2">
        <v>235</v>
      </c>
      <c r="CC519" s="112">
        <f t="shared" ref="CC519:CC582" si="626">BT519/BK519</f>
        <v>0.1089238845144357</v>
      </c>
      <c r="CD519" s="112">
        <f t="shared" ref="CD519:CD582" si="627">BU519/BL519</f>
        <v>0.36093489148580971</v>
      </c>
      <c r="CE519" s="112">
        <f t="shared" ref="CE519:CE582" si="628">((BT519+BU519+BV519)-BZ519)/(BK519+BL519+BM519)</f>
        <v>0.3853051391862955</v>
      </c>
      <c r="CF519" s="112">
        <f t="shared" ref="CF519:CF582" si="629">((BU519+BV519)-BZ519)/(BL519+BM519)</f>
        <v>0.50713459313536446</v>
      </c>
      <c r="CG519" s="112">
        <f t="shared" ref="CG519:CG582" si="630">(BV519-BZ519)/BM519</f>
        <v>0.70698311273391146</v>
      </c>
      <c r="CH519" s="87">
        <f t="shared" ref="CH519:CH582" si="631">BM519-(BV519-BZ519)</f>
        <v>642</v>
      </c>
      <c r="CI519" s="31">
        <f t="shared" ref="CI519:CI582" si="632">(BM519+BO519)-(BV519+CB519)</f>
        <v>732</v>
      </c>
      <c r="CJ519" s="31">
        <f t="shared" ref="CJ519:CJ582" si="633">CR519+CZ519</f>
        <v>11</v>
      </c>
      <c r="CK519" s="31">
        <f t="shared" ref="CK519:CK582" si="634">CS519+DA519</f>
        <v>35</v>
      </c>
      <c r="CL519" s="31">
        <f t="shared" ref="CL519:CL582" si="635">CT519+DB519</f>
        <v>57</v>
      </c>
      <c r="CM519" s="113">
        <f t="shared" ref="CM519:CM582" si="636">CU519+DC519</f>
        <v>580</v>
      </c>
      <c r="CN519" s="31">
        <f t="shared" ref="CN519:CN582" si="637">CV519+DD519</f>
        <v>108</v>
      </c>
      <c r="CO519" s="31">
        <f t="shared" ref="CO519:CO582" si="638">CW519+DE519</f>
        <v>229</v>
      </c>
      <c r="CP519" s="31">
        <f t="shared" ref="CP519:CP582" si="639">CX519+DF519</f>
        <v>240</v>
      </c>
      <c r="CQ519" s="31">
        <f t="shared" ref="CQ519:CQ582" si="640">CY519+DG519</f>
        <v>3</v>
      </c>
      <c r="CR519" s="32">
        <v>9</v>
      </c>
      <c r="CS519" s="32">
        <v>31</v>
      </c>
      <c r="CT519" s="32">
        <v>48</v>
      </c>
      <c r="CU519" s="88">
        <f t="shared" si="624"/>
        <v>531</v>
      </c>
      <c r="CV519" s="32">
        <v>99</v>
      </c>
      <c r="CW519" s="32">
        <v>214</v>
      </c>
      <c r="CX519" s="32">
        <v>217</v>
      </c>
      <c r="CY519" s="32">
        <v>1</v>
      </c>
      <c r="CZ519" s="32">
        <v>2</v>
      </c>
      <c r="DA519" s="32">
        <v>4</v>
      </c>
      <c r="DB519" s="32">
        <v>9</v>
      </c>
      <c r="DC519" s="88">
        <f t="shared" ref="DC519:DC582" si="641">DD519+DE519+DF519+DG519</f>
        <v>49</v>
      </c>
      <c r="DD519" s="32">
        <v>9</v>
      </c>
      <c r="DE519" s="32">
        <v>15</v>
      </c>
      <c r="DF519" s="32">
        <v>23</v>
      </c>
      <c r="DG519" s="32">
        <v>2</v>
      </c>
      <c r="DH519" s="32">
        <v>6</v>
      </c>
      <c r="DI519" s="32">
        <v>38</v>
      </c>
      <c r="DJ519" s="32">
        <v>34</v>
      </c>
      <c r="DK519" s="88">
        <f t="shared" ref="DK519:DK582" si="642">DL519+DM519+DN519+DO519</f>
        <v>754</v>
      </c>
      <c r="DL519" s="32">
        <v>82</v>
      </c>
      <c r="DM519" s="32">
        <v>271</v>
      </c>
      <c r="DN519" s="32">
        <v>376</v>
      </c>
      <c r="DO519" s="32">
        <v>25</v>
      </c>
      <c r="DP519" s="32">
        <v>36</v>
      </c>
      <c r="DQ519" s="32">
        <v>84</v>
      </c>
      <c r="DR519" s="32">
        <v>57</v>
      </c>
      <c r="DS519" s="88">
        <f t="shared" ref="DS519:DS582" si="643">DT519+DU519+DV519+DW519</f>
        <v>1736</v>
      </c>
      <c r="DT519" s="32">
        <v>26</v>
      </c>
      <c r="DU519" s="32">
        <v>468</v>
      </c>
      <c r="DV519" s="32">
        <v>1186</v>
      </c>
      <c r="DW519" s="32">
        <v>56</v>
      </c>
      <c r="DX519" s="32">
        <v>2</v>
      </c>
      <c r="DY519" s="32">
        <v>8</v>
      </c>
      <c r="DZ519" s="32">
        <v>5</v>
      </c>
      <c r="EA519" s="88">
        <f t="shared" ref="EA519:EA582" si="644">EB519+EC519+ED519+EE519</f>
        <v>28</v>
      </c>
      <c r="EB519" s="32">
        <v>9</v>
      </c>
      <c r="EC519" s="32">
        <v>6</v>
      </c>
      <c r="ED519" s="32">
        <v>11</v>
      </c>
      <c r="EE519" s="32">
        <v>2</v>
      </c>
      <c r="EF519" s="32">
        <v>3</v>
      </c>
      <c r="EG519" s="32">
        <v>11</v>
      </c>
      <c r="EH519" s="32">
        <v>12</v>
      </c>
      <c r="EI519" s="88">
        <f t="shared" ref="EI519:EI582" si="645">EJ519+EK519+EL519+EM519</f>
        <v>67</v>
      </c>
      <c r="EJ519" s="32">
        <v>24</v>
      </c>
      <c r="EK519" s="32">
        <v>25</v>
      </c>
      <c r="EL519" s="32">
        <v>16</v>
      </c>
      <c r="EM519" s="32">
        <v>2</v>
      </c>
      <c r="EQ519" s="88">
        <f t="shared" ref="EQ519:EQ582" si="646">ER519+ES519+ET519+EU519</f>
        <v>0</v>
      </c>
      <c r="EV519" s="32">
        <v>1</v>
      </c>
      <c r="EW519" s="32">
        <v>3</v>
      </c>
      <c r="EX519" s="32">
        <v>2</v>
      </c>
      <c r="EY519" s="88">
        <f t="shared" ref="EY519:EY582" si="647">EZ519+FA519+FB519+FC519</f>
        <v>52</v>
      </c>
      <c r="EZ519" s="32">
        <v>0</v>
      </c>
      <c r="FA519" s="32">
        <v>28</v>
      </c>
      <c r="FB519" s="32">
        <v>24</v>
      </c>
      <c r="FC519" s="32">
        <v>0</v>
      </c>
      <c r="FG519" s="88">
        <f t="shared" ref="FG519:FG582" si="648">FH519+FI519+FJ519+FK519</f>
        <v>0</v>
      </c>
      <c r="FK519" s="32">
        <v>0</v>
      </c>
      <c r="FO519" s="88">
        <f t="shared" ref="FO519:FO582" si="649">FP519+FQ519+FR519+FS519</f>
        <v>0</v>
      </c>
      <c r="FW519" s="110">
        <f t="shared" ref="FW519:FW582" si="650">FX519+FY519+FZ519+GA519</f>
        <v>0</v>
      </c>
      <c r="GB519" s="110">
        <f t="shared" ref="GB519:GB582" si="651">EV519+FD519+FL519+FT519</f>
        <v>1</v>
      </c>
      <c r="GC519" s="110">
        <f t="shared" ref="GC519:GC582" si="652">EW519+FE519+FM519+FU519</f>
        <v>3</v>
      </c>
      <c r="GD519" s="110">
        <f t="shared" ref="GD519:GD582" si="653">EX519+FF519+FN519+FV519</f>
        <v>2</v>
      </c>
      <c r="GE519" s="110">
        <f t="shared" ref="GE519:GE582" si="654">EY519+FG519+FO519+FW519</f>
        <v>52</v>
      </c>
      <c r="GF519" s="110">
        <f t="shared" ref="GF519:GF582" si="655">EZ519+FH519+FP519+FX519</f>
        <v>0</v>
      </c>
      <c r="GG519" s="110">
        <f t="shared" ref="GG519:GG582" si="656">FA519+FI519+FQ519+FY519</f>
        <v>28</v>
      </c>
      <c r="GH519" s="110">
        <f t="shared" ref="GH519:GH582" si="657">FB519+FJ519+FR519+FZ519</f>
        <v>24</v>
      </c>
      <c r="GI519" s="110">
        <f t="shared" ref="GI519:GI582" si="658">FC519+FK519+FS519+GA519</f>
        <v>0</v>
      </c>
      <c r="GJ519" s="114">
        <f t="shared" si="622"/>
        <v>0.39998194411704241</v>
      </c>
      <c r="GK519" s="90">
        <f t="shared" si="623"/>
        <v>0.21932681867535286</v>
      </c>
      <c r="GL519" s="2" t="s">
        <v>1793</v>
      </c>
      <c r="GM519" s="92" t="s">
        <v>1988</v>
      </c>
      <c r="GN519" s="2" t="s">
        <v>1621</v>
      </c>
      <c r="GO519" s="92" t="s">
        <v>1989</v>
      </c>
      <c r="GP519" s="2" t="s">
        <v>1990</v>
      </c>
      <c r="GQ519" s="2" t="s">
        <v>1991</v>
      </c>
      <c r="GR519" s="115">
        <v>3052</v>
      </c>
      <c r="GS519" s="31">
        <f t="shared" ref="GS519:GS582" si="659">DH519+DP519+DX519</f>
        <v>44</v>
      </c>
      <c r="GT519" s="31">
        <f t="shared" ref="GT519:GT582" si="660">DJ519+DR519+DZ519</f>
        <v>96</v>
      </c>
      <c r="GU519" s="31">
        <f t="shared" ref="GU519:GU582" si="661">DI519+DQ519+DY519</f>
        <v>130</v>
      </c>
      <c r="GV519" s="31">
        <f t="shared" ref="GV519:GV582" si="662">DL519+DM519+DN519+DO519+DT519+DU519+DV519+DW519+EB519+EC519+ED519+EE519</f>
        <v>2518</v>
      </c>
      <c r="GW519" s="31">
        <f t="shared" ref="GW519:GW582" si="663">DN519+DO519+DV519+DW519+ED519+EE519</f>
        <v>1656</v>
      </c>
      <c r="GX519" s="31">
        <f t="shared" ref="GX519:GX582" si="664">GV519-(DL519+DT519+EB519)</f>
        <v>2401</v>
      </c>
    </row>
    <row r="520" spans="1:206" ht="15.75" hidden="1" customHeight="1" x14ac:dyDescent="0.25">
      <c r="A520" s="22" t="s">
        <v>1113</v>
      </c>
      <c r="B520" s="2" t="s">
        <v>474</v>
      </c>
      <c r="C520" s="116" t="s">
        <v>503</v>
      </c>
      <c r="D520" s="35" t="s">
        <v>474</v>
      </c>
      <c r="E520" s="117">
        <v>55</v>
      </c>
      <c r="F520" s="117">
        <v>244</v>
      </c>
      <c r="G520" s="117">
        <v>328</v>
      </c>
      <c r="H520" s="117">
        <v>627</v>
      </c>
      <c r="I520" s="95">
        <v>54</v>
      </c>
      <c r="J520" s="118">
        <v>110</v>
      </c>
      <c r="K520" s="118">
        <v>279</v>
      </c>
      <c r="L520" s="118">
        <v>400</v>
      </c>
      <c r="M520" s="118">
        <v>789</v>
      </c>
      <c r="N520" s="119">
        <v>87</v>
      </c>
      <c r="O520" s="119">
        <v>21</v>
      </c>
      <c r="P520" s="120">
        <v>452</v>
      </c>
      <c r="Q520" s="120">
        <v>575</v>
      </c>
      <c r="R520" s="120">
        <v>447</v>
      </c>
      <c r="S520" s="70">
        <f t="shared" si="605"/>
        <v>0.24336283185840707</v>
      </c>
      <c r="T520" s="70">
        <f t="shared" si="606"/>
        <v>0.48521739130434782</v>
      </c>
      <c r="U520" s="70">
        <f t="shared" si="607"/>
        <v>0.4762550881953867</v>
      </c>
      <c r="V520" s="70">
        <f t="shared" si="608"/>
        <v>0.57925636007827785</v>
      </c>
      <c r="W520" s="70">
        <f t="shared" si="609"/>
        <v>0.70022371364653246</v>
      </c>
      <c r="X520" s="121">
        <v>574</v>
      </c>
      <c r="Y520" s="121">
        <v>452</v>
      </c>
      <c r="Z520" s="121">
        <v>575</v>
      </c>
      <c r="AA520" s="121">
        <v>447</v>
      </c>
      <c r="AB520" s="121">
        <v>138</v>
      </c>
      <c r="AC520" s="121">
        <v>121</v>
      </c>
      <c r="AD520" s="17">
        <v>28</v>
      </c>
      <c r="AE520" s="17">
        <v>50</v>
      </c>
      <c r="AF520" s="100">
        <v>52</v>
      </c>
      <c r="AG520" s="101">
        <v>89</v>
      </c>
      <c r="AH520" s="101">
        <v>307</v>
      </c>
      <c r="AI520" s="101">
        <v>433</v>
      </c>
      <c r="AJ520" s="101">
        <v>17</v>
      </c>
      <c r="AK520" s="101">
        <f t="shared" si="610"/>
        <v>846</v>
      </c>
      <c r="AL520" s="101">
        <f t="shared" si="611"/>
        <v>91</v>
      </c>
      <c r="AM520" s="101">
        <v>108</v>
      </c>
      <c r="AN520" s="102">
        <v>12</v>
      </c>
      <c r="AO520" s="103">
        <v>36</v>
      </c>
      <c r="AP520" s="74">
        <f t="shared" si="612"/>
        <v>0.19690265486725664</v>
      </c>
      <c r="AQ520" s="74">
        <f t="shared" si="613"/>
        <v>0.53391304347826085</v>
      </c>
      <c r="AR520" s="104">
        <f t="shared" si="614"/>
        <v>0.50067842605156043</v>
      </c>
      <c r="AS520" s="104">
        <f t="shared" si="615"/>
        <v>0.63502935420743645</v>
      </c>
      <c r="AT520" s="104">
        <f t="shared" si="616"/>
        <v>0.7651006711409396</v>
      </c>
      <c r="AU520" s="105">
        <v>482</v>
      </c>
      <c r="AV520" s="105">
        <v>632</v>
      </c>
      <c r="AW520" s="105">
        <v>461</v>
      </c>
      <c r="AX520" s="100">
        <v>59</v>
      </c>
      <c r="AY520" s="106">
        <v>877</v>
      </c>
      <c r="AZ520" s="106">
        <v>110</v>
      </c>
      <c r="BA520" s="106">
        <v>321</v>
      </c>
      <c r="BB520" s="106">
        <v>417</v>
      </c>
      <c r="BC520" s="106">
        <v>29</v>
      </c>
      <c r="BD520" s="107">
        <v>92</v>
      </c>
      <c r="BE520" s="108">
        <v>20</v>
      </c>
      <c r="BF520" s="82">
        <f t="shared" si="617"/>
        <v>0.23861171366594361</v>
      </c>
      <c r="BG520" s="82">
        <f t="shared" si="618"/>
        <v>0.50791139240506333</v>
      </c>
      <c r="BH520" s="83">
        <f t="shared" si="619"/>
        <v>0.48</v>
      </c>
      <c r="BI520" s="83">
        <f t="shared" si="620"/>
        <v>0.57989228007181326</v>
      </c>
      <c r="BJ520" s="83">
        <f t="shared" si="621"/>
        <v>0.67427385892116187</v>
      </c>
      <c r="BK520" s="2">
        <v>462</v>
      </c>
      <c r="BL520" s="2">
        <v>618</v>
      </c>
      <c r="BM520" s="2">
        <v>479</v>
      </c>
      <c r="BN520" s="2">
        <v>334</v>
      </c>
      <c r="BO520" s="2">
        <v>165</v>
      </c>
      <c r="BP520" s="2">
        <v>159</v>
      </c>
      <c r="BQ520" s="109">
        <v>32</v>
      </c>
      <c r="BR520" s="109">
        <v>66</v>
      </c>
      <c r="BS520" s="110">
        <v>74</v>
      </c>
      <c r="BT520" s="109">
        <v>100</v>
      </c>
      <c r="BU520" s="109">
        <v>312</v>
      </c>
      <c r="BV520" s="109">
        <v>496</v>
      </c>
      <c r="BW520" s="109">
        <v>27</v>
      </c>
      <c r="BX520" s="84">
        <f t="shared" si="625"/>
        <v>935</v>
      </c>
      <c r="BY520" s="111">
        <v>15</v>
      </c>
      <c r="BZ520" s="109">
        <v>108</v>
      </c>
      <c r="CA520" s="109">
        <v>27</v>
      </c>
      <c r="CB520" s="2">
        <v>39</v>
      </c>
      <c r="CC520" s="112">
        <f t="shared" si="626"/>
        <v>0.21645021645021645</v>
      </c>
      <c r="CD520" s="112">
        <f t="shared" si="627"/>
        <v>0.50485436893203883</v>
      </c>
      <c r="CE520" s="112">
        <f t="shared" si="628"/>
        <v>0.51314945477870433</v>
      </c>
      <c r="CF520" s="112">
        <f t="shared" si="629"/>
        <v>0.6381039197812215</v>
      </c>
      <c r="CG520" s="112">
        <f t="shared" si="630"/>
        <v>0.8100208768267223</v>
      </c>
      <c r="CH520" s="87">
        <f t="shared" si="631"/>
        <v>91</v>
      </c>
      <c r="CI520" s="31">
        <f t="shared" si="632"/>
        <v>109</v>
      </c>
      <c r="CJ520" s="31">
        <f t="shared" si="633"/>
        <v>9</v>
      </c>
      <c r="CK520" s="31">
        <f t="shared" si="634"/>
        <v>26</v>
      </c>
      <c r="CL520" s="31">
        <f t="shared" si="635"/>
        <v>46</v>
      </c>
      <c r="CM520" s="113">
        <f t="shared" si="636"/>
        <v>301</v>
      </c>
      <c r="CN520" s="31">
        <f t="shared" si="637"/>
        <v>55</v>
      </c>
      <c r="CO520" s="31">
        <f t="shared" si="638"/>
        <v>98</v>
      </c>
      <c r="CP520" s="31">
        <f t="shared" si="639"/>
        <v>123</v>
      </c>
      <c r="CQ520" s="31">
        <f t="shared" si="640"/>
        <v>25</v>
      </c>
      <c r="CR520" s="32">
        <v>6</v>
      </c>
      <c r="CS520" s="32">
        <v>19</v>
      </c>
      <c r="CT520" s="32">
        <v>33</v>
      </c>
      <c r="CU520" s="88">
        <f t="shared" si="624"/>
        <v>214</v>
      </c>
      <c r="CV520" s="32">
        <v>51</v>
      </c>
      <c r="CW520" s="32">
        <v>75</v>
      </c>
      <c r="CX520" s="32">
        <v>67</v>
      </c>
      <c r="CY520" s="32">
        <v>21</v>
      </c>
      <c r="CZ520" s="32">
        <v>3</v>
      </c>
      <c r="DA520" s="32">
        <v>7</v>
      </c>
      <c r="DB520" s="32">
        <v>13</v>
      </c>
      <c r="DC520" s="88">
        <f t="shared" si="641"/>
        <v>87</v>
      </c>
      <c r="DD520" s="32">
        <v>4</v>
      </c>
      <c r="DE520" s="32">
        <v>23</v>
      </c>
      <c r="DF520" s="32">
        <v>56</v>
      </c>
      <c r="DG520" s="32">
        <v>4</v>
      </c>
      <c r="DH520" s="32">
        <v>1</v>
      </c>
      <c r="DI520" s="32">
        <v>8</v>
      </c>
      <c r="DJ520" s="32">
        <v>4</v>
      </c>
      <c r="DK520" s="88">
        <f t="shared" si="642"/>
        <v>137</v>
      </c>
      <c r="DL520" s="32">
        <v>29</v>
      </c>
      <c r="DM520" s="32">
        <v>50</v>
      </c>
      <c r="DN520" s="32">
        <v>56</v>
      </c>
      <c r="DO520" s="32">
        <v>2</v>
      </c>
      <c r="DP520" s="32">
        <v>20</v>
      </c>
      <c r="DQ520" s="32">
        <v>30</v>
      </c>
      <c r="DR520" s="32">
        <v>21</v>
      </c>
      <c r="DS520" s="88">
        <f t="shared" si="643"/>
        <v>493</v>
      </c>
      <c r="DT520" s="32">
        <v>15</v>
      </c>
      <c r="DU520" s="32">
        <v>154</v>
      </c>
      <c r="DV520" s="32">
        <v>305</v>
      </c>
      <c r="DW520" s="32">
        <v>19</v>
      </c>
      <c r="DX520" s="32">
        <v>1</v>
      </c>
      <c r="DY520" s="32">
        <v>1</v>
      </c>
      <c r="DZ520" s="32">
        <v>2</v>
      </c>
      <c r="EA520" s="88">
        <f t="shared" si="644"/>
        <v>11</v>
      </c>
      <c r="EB520" s="32">
        <v>1</v>
      </c>
      <c r="EC520" s="32">
        <v>2</v>
      </c>
      <c r="ED520" s="32">
        <v>8</v>
      </c>
      <c r="EI520" s="88">
        <f t="shared" si="645"/>
        <v>0</v>
      </c>
      <c r="EQ520" s="88">
        <f t="shared" si="646"/>
        <v>0</v>
      </c>
      <c r="EV520" s="32">
        <v>1</v>
      </c>
      <c r="EW520" s="32">
        <v>1</v>
      </c>
      <c r="EX520" s="32">
        <v>1</v>
      </c>
      <c r="EY520" s="88">
        <f t="shared" si="647"/>
        <v>13</v>
      </c>
      <c r="EZ520" s="32">
        <v>0</v>
      </c>
      <c r="FA520" s="32">
        <v>8</v>
      </c>
      <c r="FB520" s="32">
        <v>4</v>
      </c>
      <c r="FC520" s="32">
        <v>1</v>
      </c>
      <c r="FG520" s="88">
        <f t="shared" si="648"/>
        <v>0</v>
      </c>
      <c r="FK520" s="32">
        <v>0</v>
      </c>
      <c r="FO520" s="88">
        <f t="shared" si="649"/>
        <v>0</v>
      </c>
      <c r="FW520" s="110">
        <f t="shared" si="650"/>
        <v>0</v>
      </c>
      <c r="GB520" s="110">
        <f t="shared" si="651"/>
        <v>1</v>
      </c>
      <c r="GC520" s="110">
        <f t="shared" si="652"/>
        <v>1</v>
      </c>
      <c r="GD520" s="110">
        <f t="shared" si="653"/>
        <v>1</v>
      </c>
      <c r="GE520" s="110">
        <f t="shared" si="654"/>
        <v>13</v>
      </c>
      <c r="GF520" s="110">
        <f t="shared" si="655"/>
        <v>0</v>
      </c>
      <c r="GG520" s="110">
        <f t="shared" si="656"/>
        <v>8</v>
      </c>
      <c r="GH520" s="110">
        <f t="shared" si="657"/>
        <v>4</v>
      </c>
      <c r="GI520" s="110">
        <f t="shared" si="658"/>
        <v>1</v>
      </c>
      <c r="GJ520" s="114">
        <f t="shared" si="622"/>
        <v>0.1568029774490251</v>
      </c>
      <c r="GK520" s="90">
        <f t="shared" si="623"/>
        <v>6.6134549600912196E-2</v>
      </c>
      <c r="GL520" s="2" t="s">
        <v>1730</v>
      </c>
      <c r="GM520" s="92" t="s">
        <v>1465</v>
      </c>
      <c r="GN520" s="92" t="s">
        <v>1997</v>
      </c>
      <c r="GO520" s="92" t="s">
        <v>1925</v>
      </c>
      <c r="GP520" s="92" t="s">
        <v>2112</v>
      </c>
      <c r="GQ520" s="2" t="s">
        <v>1398</v>
      </c>
      <c r="GR520" s="115">
        <v>605</v>
      </c>
      <c r="GS520" s="31">
        <f t="shared" si="659"/>
        <v>22</v>
      </c>
      <c r="GT520" s="31">
        <f t="shared" si="660"/>
        <v>27</v>
      </c>
      <c r="GU520" s="31">
        <f t="shared" si="661"/>
        <v>39</v>
      </c>
      <c r="GV520" s="31">
        <f t="shared" si="662"/>
        <v>641</v>
      </c>
      <c r="GW520" s="31">
        <f t="shared" si="663"/>
        <v>390</v>
      </c>
      <c r="GX520" s="31">
        <f t="shared" si="664"/>
        <v>596</v>
      </c>
    </row>
    <row r="521" spans="1:206" ht="15.75" hidden="1" customHeight="1" x14ac:dyDescent="0.25">
      <c r="A521" s="22" t="s">
        <v>1111</v>
      </c>
      <c r="B521" s="2" t="s">
        <v>504</v>
      </c>
      <c r="C521" s="116" t="s">
        <v>505</v>
      </c>
      <c r="D521" s="35" t="s">
        <v>504</v>
      </c>
      <c r="E521" s="117">
        <v>28</v>
      </c>
      <c r="F521" s="117">
        <v>299</v>
      </c>
      <c r="G521" s="117">
        <v>700</v>
      </c>
      <c r="H521" s="117">
        <v>1027</v>
      </c>
      <c r="I521" s="95">
        <v>66</v>
      </c>
      <c r="J521" s="118">
        <v>23</v>
      </c>
      <c r="K521" s="118">
        <v>267</v>
      </c>
      <c r="L521" s="118">
        <v>758</v>
      </c>
      <c r="M521" s="118">
        <v>1048</v>
      </c>
      <c r="N521" s="119">
        <v>136</v>
      </c>
      <c r="O521" s="119">
        <v>63</v>
      </c>
      <c r="P521" s="120">
        <v>1190</v>
      </c>
      <c r="Q521" s="120">
        <v>1469</v>
      </c>
      <c r="R521" s="120">
        <v>1143</v>
      </c>
      <c r="S521" s="70">
        <f t="shared" si="605"/>
        <v>1.9327731092436976E-2</v>
      </c>
      <c r="T521" s="70">
        <f t="shared" si="606"/>
        <v>0.18175629680054459</v>
      </c>
      <c r="U521" s="70">
        <f t="shared" si="607"/>
        <v>0.23987375065754865</v>
      </c>
      <c r="V521" s="70">
        <f t="shared" si="608"/>
        <v>0.34035222052067382</v>
      </c>
      <c r="W521" s="70">
        <f t="shared" si="609"/>
        <v>0.54418197725284334</v>
      </c>
      <c r="X521" s="121">
        <v>1513</v>
      </c>
      <c r="Y521" s="121">
        <v>1190</v>
      </c>
      <c r="Z521" s="121">
        <v>1469</v>
      </c>
      <c r="AA521" s="121">
        <v>1143</v>
      </c>
      <c r="AB521" s="121">
        <v>356</v>
      </c>
      <c r="AC521" s="121">
        <v>383</v>
      </c>
      <c r="AD521" s="17">
        <v>35</v>
      </c>
      <c r="AE521" s="17">
        <v>49</v>
      </c>
      <c r="AF521" s="100">
        <v>63</v>
      </c>
      <c r="AG521" s="101">
        <v>43</v>
      </c>
      <c r="AH521" s="101">
        <v>238</v>
      </c>
      <c r="AI521" s="101">
        <v>721</v>
      </c>
      <c r="AJ521" s="101">
        <v>48</v>
      </c>
      <c r="AK521" s="101">
        <f t="shared" si="610"/>
        <v>1050</v>
      </c>
      <c r="AL521" s="101">
        <f t="shared" si="611"/>
        <v>173</v>
      </c>
      <c r="AM521" s="101">
        <v>221</v>
      </c>
      <c r="AN521" s="102">
        <v>35</v>
      </c>
      <c r="AO521" s="103">
        <v>111</v>
      </c>
      <c r="AP521" s="74">
        <f t="shared" si="612"/>
        <v>3.6134453781512609E-2</v>
      </c>
      <c r="AQ521" s="74">
        <f t="shared" si="613"/>
        <v>0.16201497617426822</v>
      </c>
      <c r="AR521" s="104">
        <f t="shared" si="614"/>
        <v>0.21804313519200422</v>
      </c>
      <c r="AS521" s="104">
        <f t="shared" si="615"/>
        <v>0.30091883614088821</v>
      </c>
      <c r="AT521" s="104">
        <f t="shared" si="616"/>
        <v>0.47944006999125111</v>
      </c>
      <c r="AU521" s="105">
        <v>1140</v>
      </c>
      <c r="AV521" s="105">
        <v>1512</v>
      </c>
      <c r="AW521" s="105">
        <v>1144</v>
      </c>
      <c r="AX521" s="100">
        <v>66</v>
      </c>
      <c r="AY521" s="106">
        <v>1131</v>
      </c>
      <c r="AZ521" s="106">
        <v>37</v>
      </c>
      <c r="BA521" s="106">
        <v>327</v>
      </c>
      <c r="BB521" s="106">
        <v>722</v>
      </c>
      <c r="BC521" s="106">
        <v>45</v>
      </c>
      <c r="BD521" s="107">
        <v>153</v>
      </c>
      <c r="BE521" s="108">
        <v>70</v>
      </c>
      <c r="BF521" s="82">
        <f t="shared" si="617"/>
        <v>3.2342657342657344E-2</v>
      </c>
      <c r="BG521" s="82">
        <f t="shared" si="618"/>
        <v>0.21626984126984128</v>
      </c>
      <c r="BH521" s="83">
        <f t="shared" si="619"/>
        <v>0.24578503688092729</v>
      </c>
      <c r="BI521" s="83">
        <f t="shared" si="620"/>
        <v>0.33785822021116141</v>
      </c>
      <c r="BJ521" s="83">
        <f t="shared" si="621"/>
        <v>0.49912280701754386</v>
      </c>
      <c r="BK521" s="2">
        <v>1165</v>
      </c>
      <c r="BL521" s="2">
        <v>1464</v>
      </c>
      <c r="BM521" s="2">
        <v>1105</v>
      </c>
      <c r="BN521" s="2">
        <v>785</v>
      </c>
      <c r="BO521" s="2">
        <v>338</v>
      </c>
      <c r="BP521" s="2">
        <v>324</v>
      </c>
      <c r="BQ521" s="109">
        <v>37</v>
      </c>
      <c r="BR521" s="109">
        <v>66</v>
      </c>
      <c r="BS521" s="110">
        <v>56</v>
      </c>
      <c r="BT521" s="109">
        <v>15</v>
      </c>
      <c r="BU521" s="109">
        <v>281</v>
      </c>
      <c r="BV521" s="109">
        <v>827</v>
      </c>
      <c r="BW521" s="109">
        <v>48</v>
      </c>
      <c r="BX521" s="84">
        <f t="shared" si="625"/>
        <v>1171</v>
      </c>
      <c r="BY521" s="111">
        <v>18</v>
      </c>
      <c r="BZ521" s="109">
        <v>180</v>
      </c>
      <c r="CA521" s="109">
        <v>48</v>
      </c>
      <c r="CB521" s="2">
        <v>113</v>
      </c>
      <c r="CC521" s="112">
        <f t="shared" si="626"/>
        <v>1.2875536480686695E-2</v>
      </c>
      <c r="CD521" s="112">
        <f t="shared" si="627"/>
        <v>0.1919398907103825</v>
      </c>
      <c r="CE521" s="112">
        <f t="shared" si="628"/>
        <v>0.25254418853776112</v>
      </c>
      <c r="CF521" s="112">
        <f t="shared" si="629"/>
        <v>0.36123005060334762</v>
      </c>
      <c r="CG521" s="112">
        <f t="shared" si="630"/>
        <v>0.58552036199095026</v>
      </c>
      <c r="CH521" s="87">
        <f t="shared" si="631"/>
        <v>458</v>
      </c>
      <c r="CI521" s="31">
        <f t="shared" si="632"/>
        <v>503</v>
      </c>
      <c r="CJ521" s="31">
        <f t="shared" si="633"/>
        <v>0</v>
      </c>
      <c r="CK521" s="31">
        <f t="shared" si="634"/>
        <v>0</v>
      </c>
      <c r="CL521" s="31">
        <f t="shared" si="635"/>
        <v>0</v>
      </c>
      <c r="CM521" s="113">
        <f t="shared" si="636"/>
        <v>0</v>
      </c>
      <c r="CN521" s="31">
        <f t="shared" si="637"/>
        <v>0</v>
      </c>
      <c r="CO521" s="31">
        <f t="shared" si="638"/>
        <v>0</v>
      </c>
      <c r="CP521" s="31">
        <f t="shared" si="639"/>
        <v>0</v>
      </c>
      <c r="CQ521" s="31">
        <f t="shared" si="640"/>
        <v>0</v>
      </c>
      <c r="CU521" s="88">
        <f t="shared" si="624"/>
        <v>0</v>
      </c>
      <c r="DC521" s="88">
        <f t="shared" si="641"/>
        <v>0</v>
      </c>
      <c r="DH521" s="32">
        <v>2</v>
      </c>
      <c r="DI521" s="32">
        <v>18</v>
      </c>
      <c r="DJ521" s="32">
        <v>12</v>
      </c>
      <c r="DK521" s="88">
        <f t="shared" si="642"/>
        <v>319</v>
      </c>
      <c r="DL521" s="32">
        <v>11</v>
      </c>
      <c r="DM521" s="32">
        <v>84</v>
      </c>
      <c r="DN521" s="32">
        <v>211</v>
      </c>
      <c r="DO521" s="32">
        <v>13</v>
      </c>
      <c r="DP521" s="32">
        <v>32</v>
      </c>
      <c r="DQ521" s="32">
        <v>44</v>
      </c>
      <c r="DR521" s="32">
        <v>39</v>
      </c>
      <c r="DS521" s="88">
        <f t="shared" si="643"/>
        <v>797</v>
      </c>
      <c r="DT521" s="32">
        <v>4</v>
      </c>
      <c r="DU521" s="32">
        <v>162</v>
      </c>
      <c r="DV521" s="32">
        <v>597</v>
      </c>
      <c r="DW521" s="32">
        <v>34</v>
      </c>
      <c r="DX521" s="32">
        <v>1</v>
      </c>
      <c r="DY521" s="32">
        <v>1</v>
      </c>
      <c r="DZ521" s="32">
        <v>2</v>
      </c>
      <c r="EA521" s="88">
        <f t="shared" si="644"/>
        <v>13</v>
      </c>
      <c r="EC521" s="32">
        <v>6</v>
      </c>
      <c r="ED521" s="32">
        <v>7</v>
      </c>
      <c r="EF521" s="32">
        <v>1</v>
      </c>
      <c r="EG521" s="32">
        <v>1</v>
      </c>
      <c r="EH521" s="32">
        <v>1</v>
      </c>
      <c r="EI521" s="88">
        <f t="shared" si="645"/>
        <v>12</v>
      </c>
      <c r="EJ521" s="32">
        <v>0</v>
      </c>
      <c r="EK521" s="32">
        <v>9</v>
      </c>
      <c r="EL521" s="32">
        <v>3</v>
      </c>
      <c r="EM521" s="32">
        <v>0</v>
      </c>
      <c r="EQ521" s="88">
        <f t="shared" si="646"/>
        <v>0</v>
      </c>
      <c r="EV521" s="32">
        <v>1</v>
      </c>
      <c r="EW521" s="32">
        <v>2</v>
      </c>
      <c r="EX521" s="32">
        <v>2</v>
      </c>
      <c r="EY521" s="88">
        <f t="shared" si="647"/>
        <v>30</v>
      </c>
      <c r="EZ521" s="32">
        <v>0</v>
      </c>
      <c r="FA521" s="32">
        <v>20</v>
      </c>
      <c r="FB521" s="32">
        <v>9</v>
      </c>
      <c r="FC521" s="32">
        <v>1</v>
      </c>
      <c r="FG521" s="88">
        <f t="shared" si="648"/>
        <v>1</v>
      </c>
      <c r="FK521" s="32">
        <v>1</v>
      </c>
      <c r="FO521" s="88">
        <f t="shared" si="649"/>
        <v>0</v>
      </c>
      <c r="FW521" s="110">
        <f t="shared" si="650"/>
        <v>0</v>
      </c>
      <c r="GB521" s="110">
        <f t="shared" si="651"/>
        <v>1</v>
      </c>
      <c r="GC521" s="110">
        <f t="shared" si="652"/>
        <v>2</v>
      </c>
      <c r="GD521" s="110">
        <f t="shared" si="653"/>
        <v>2</v>
      </c>
      <c r="GE521" s="110">
        <f t="shared" si="654"/>
        <v>31</v>
      </c>
      <c r="GF521" s="110">
        <f t="shared" si="655"/>
        <v>0</v>
      </c>
      <c r="GG521" s="110">
        <f t="shared" si="656"/>
        <v>20</v>
      </c>
      <c r="GH521" s="110">
        <f t="shared" si="657"/>
        <v>9</v>
      </c>
      <c r="GI521" s="110">
        <f t="shared" si="658"/>
        <v>2</v>
      </c>
      <c r="GJ521" s="114">
        <f t="shared" si="622"/>
        <v>7.5964266488193266E-2</v>
      </c>
      <c r="GK521" s="90">
        <f t="shared" si="623"/>
        <v>3.5366931918656058E-2</v>
      </c>
      <c r="GL521" s="2" t="s">
        <v>2264</v>
      </c>
      <c r="GM521" s="92" t="s">
        <v>1904</v>
      </c>
      <c r="GN521" s="92" t="s">
        <v>2290</v>
      </c>
      <c r="GO521" s="92" t="s">
        <v>2321</v>
      </c>
      <c r="GP521" s="92" t="s">
        <v>1379</v>
      </c>
      <c r="GQ521" s="2" t="s">
        <v>1969</v>
      </c>
      <c r="GR521" s="115">
        <v>1439</v>
      </c>
      <c r="GS521" s="31">
        <f t="shared" si="659"/>
        <v>35</v>
      </c>
      <c r="GT521" s="31">
        <f t="shared" si="660"/>
        <v>53</v>
      </c>
      <c r="GU521" s="31">
        <f t="shared" si="661"/>
        <v>63</v>
      </c>
      <c r="GV521" s="31">
        <f t="shared" si="662"/>
        <v>1129</v>
      </c>
      <c r="GW521" s="31">
        <f t="shared" si="663"/>
        <v>862</v>
      </c>
      <c r="GX521" s="31">
        <f t="shared" si="664"/>
        <v>1114</v>
      </c>
    </row>
    <row r="522" spans="1:206" ht="15.75" hidden="1" customHeight="1" x14ac:dyDescent="0.25">
      <c r="A522" s="22" t="s">
        <v>1111</v>
      </c>
      <c r="B522" s="2" t="s">
        <v>504</v>
      </c>
      <c r="C522" s="116" t="s">
        <v>506</v>
      </c>
      <c r="D522" s="35" t="s">
        <v>504</v>
      </c>
      <c r="E522" s="117">
        <v>42</v>
      </c>
      <c r="F522" s="117">
        <v>151</v>
      </c>
      <c r="G522" s="117">
        <v>318</v>
      </c>
      <c r="H522" s="117">
        <v>511</v>
      </c>
      <c r="I522" s="95">
        <v>37</v>
      </c>
      <c r="J522" s="118">
        <v>39</v>
      </c>
      <c r="K522" s="118">
        <v>152</v>
      </c>
      <c r="L522" s="118">
        <v>360</v>
      </c>
      <c r="M522" s="118">
        <v>551</v>
      </c>
      <c r="N522" s="119">
        <v>117</v>
      </c>
      <c r="O522" s="119">
        <v>8</v>
      </c>
      <c r="P522" s="120">
        <v>353</v>
      </c>
      <c r="Q522" s="120">
        <v>424</v>
      </c>
      <c r="R522" s="120">
        <v>325</v>
      </c>
      <c r="S522" s="70">
        <f t="shared" si="605"/>
        <v>0.11048158640226628</v>
      </c>
      <c r="T522" s="70">
        <f t="shared" si="606"/>
        <v>0.35849056603773582</v>
      </c>
      <c r="U522" s="70">
        <f t="shared" si="607"/>
        <v>0.39382940108892922</v>
      </c>
      <c r="V522" s="70">
        <f t="shared" si="608"/>
        <v>0.52736982643524699</v>
      </c>
      <c r="W522" s="70">
        <f t="shared" si="609"/>
        <v>0.74769230769230766</v>
      </c>
      <c r="X522" s="121">
        <v>415</v>
      </c>
      <c r="Y522" s="121">
        <v>353</v>
      </c>
      <c r="Z522" s="121">
        <v>424</v>
      </c>
      <c r="AA522" s="121">
        <v>325</v>
      </c>
      <c r="AB522" s="121">
        <v>151</v>
      </c>
      <c r="AC522" s="121">
        <v>99</v>
      </c>
      <c r="AD522" s="17">
        <v>27</v>
      </c>
      <c r="AE522" s="17">
        <v>30</v>
      </c>
      <c r="AF522" s="100">
        <v>36</v>
      </c>
      <c r="AG522" s="101">
        <v>52</v>
      </c>
      <c r="AH522" s="101">
        <v>143</v>
      </c>
      <c r="AI522" s="101">
        <v>286</v>
      </c>
      <c r="AJ522" s="101">
        <v>81</v>
      </c>
      <c r="AK522" s="101">
        <f t="shared" si="610"/>
        <v>562</v>
      </c>
      <c r="AL522" s="101">
        <f t="shared" si="611"/>
        <v>94</v>
      </c>
      <c r="AM522" s="101">
        <v>175</v>
      </c>
      <c r="AN522" s="102">
        <v>8</v>
      </c>
      <c r="AO522" s="103">
        <v>37</v>
      </c>
      <c r="AP522" s="74">
        <f t="shared" si="612"/>
        <v>0.14730878186968838</v>
      </c>
      <c r="AQ522" s="74">
        <f t="shared" si="613"/>
        <v>0.33726415094339623</v>
      </c>
      <c r="AR522" s="104">
        <f t="shared" si="614"/>
        <v>0.35117967332123412</v>
      </c>
      <c r="AS522" s="104">
        <f t="shared" si="615"/>
        <v>0.44726301735647528</v>
      </c>
      <c r="AT522" s="104">
        <f t="shared" si="616"/>
        <v>0.59076923076923082</v>
      </c>
      <c r="AU522" s="105">
        <v>308</v>
      </c>
      <c r="AV522" s="105">
        <v>435</v>
      </c>
      <c r="AW522" s="105">
        <v>339</v>
      </c>
      <c r="AX522" s="100">
        <v>34</v>
      </c>
      <c r="AY522" s="106">
        <v>539</v>
      </c>
      <c r="AZ522" s="106">
        <v>50</v>
      </c>
      <c r="BA522" s="106">
        <v>146</v>
      </c>
      <c r="BB522" s="106">
        <v>284</v>
      </c>
      <c r="BC522" s="106">
        <v>59</v>
      </c>
      <c r="BD522" s="107">
        <v>104</v>
      </c>
      <c r="BE522" s="108">
        <v>10</v>
      </c>
      <c r="BF522" s="82">
        <f t="shared" si="617"/>
        <v>0.14749262536873156</v>
      </c>
      <c r="BG522" s="82">
        <f t="shared" si="618"/>
        <v>0.335632183908046</v>
      </c>
      <c r="BH522" s="83">
        <f t="shared" si="619"/>
        <v>0.34750462107208874</v>
      </c>
      <c r="BI522" s="83">
        <f t="shared" si="620"/>
        <v>0.43876177658142662</v>
      </c>
      <c r="BJ522" s="83">
        <f t="shared" si="621"/>
        <v>0.58441558441558439</v>
      </c>
      <c r="BK522" s="2">
        <v>287</v>
      </c>
      <c r="BL522" s="2">
        <v>384</v>
      </c>
      <c r="BM522" s="2">
        <v>311</v>
      </c>
      <c r="BN522" s="2">
        <v>215</v>
      </c>
      <c r="BO522" s="2">
        <v>108</v>
      </c>
      <c r="BP522" s="2">
        <v>79</v>
      </c>
      <c r="BQ522" s="109">
        <v>20</v>
      </c>
      <c r="BR522" s="109">
        <v>28</v>
      </c>
      <c r="BS522" s="110">
        <v>25</v>
      </c>
      <c r="BT522" s="109">
        <v>38</v>
      </c>
      <c r="BU522" s="109">
        <v>156</v>
      </c>
      <c r="BV522" s="109">
        <v>285</v>
      </c>
      <c r="BW522" s="109">
        <v>54</v>
      </c>
      <c r="BX522" s="84">
        <f t="shared" si="625"/>
        <v>533</v>
      </c>
      <c r="BY522" s="111">
        <v>5</v>
      </c>
      <c r="BZ522" s="109">
        <v>74</v>
      </c>
      <c r="CA522" s="109">
        <v>54</v>
      </c>
      <c r="CB522" s="2">
        <v>28</v>
      </c>
      <c r="CC522" s="112">
        <f t="shared" si="626"/>
        <v>0.13240418118466898</v>
      </c>
      <c r="CD522" s="112">
        <f t="shared" si="627"/>
        <v>0.40625</v>
      </c>
      <c r="CE522" s="112">
        <f t="shared" si="628"/>
        <v>0.41242362525458248</v>
      </c>
      <c r="CF522" s="112">
        <f t="shared" si="629"/>
        <v>0.52805755395683451</v>
      </c>
      <c r="CG522" s="112">
        <f t="shared" si="630"/>
        <v>0.67845659163987138</v>
      </c>
      <c r="CH522" s="87">
        <f t="shared" si="631"/>
        <v>100</v>
      </c>
      <c r="CI522" s="31">
        <f t="shared" si="632"/>
        <v>106</v>
      </c>
      <c r="CJ522" s="31">
        <f t="shared" si="633"/>
        <v>0</v>
      </c>
      <c r="CK522" s="31">
        <f t="shared" si="634"/>
        <v>0</v>
      </c>
      <c r="CL522" s="31">
        <f t="shared" si="635"/>
        <v>0</v>
      </c>
      <c r="CM522" s="113">
        <f t="shared" si="636"/>
        <v>0</v>
      </c>
      <c r="CN522" s="31">
        <f t="shared" si="637"/>
        <v>0</v>
      </c>
      <c r="CO522" s="31">
        <f t="shared" si="638"/>
        <v>0</v>
      </c>
      <c r="CP522" s="31">
        <f t="shared" si="639"/>
        <v>0</v>
      </c>
      <c r="CQ522" s="31">
        <f t="shared" si="640"/>
        <v>0</v>
      </c>
      <c r="CU522" s="88">
        <f t="shared" si="624"/>
        <v>0</v>
      </c>
      <c r="DC522" s="88">
        <f t="shared" si="641"/>
        <v>0</v>
      </c>
      <c r="DH522" s="32">
        <v>1</v>
      </c>
      <c r="DI522" s="32">
        <v>4</v>
      </c>
      <c r="DJ522" s="32">
        <v>5</v>
      </c>
      <c r="DK522" s="88">
        <f t="shared" si="642"/>
        <v>98</v>
      </c>
      <c r="DL522" s="32">
        <v>16</v>
      </c>
      <c r="DM522" s="32">
        <v>34</v>
      </c>
      <c r="DN522" s="32">
        <v>47</v>
      </c>
      <c r="DO522" s="32">
        <v>1</v>
      </c>
      <c r="DP522" s="32">
        <v>19</v>
      </c>
      <c r="DQ522" s="32">
        <v>24</v>
      </c>
      <c r="DR522" s="32">
        <v>20</v>
      </c>
      <c r="DS522" s="88">
        <f t="shared" si="643"/>
        <v>435</v>
      </c>
      <c r="DT522" s="32">
        <v>22</v>
      </c>
      <c r="DU522" s="32">
        <v>122</v>
      </c>
      <c r="DV522" s="32">
        <v>238</v>
      </c>
      <c r="DW522" s="32">
        <v>53</v>
      </c>
      <c r="EA522" s="88">
        <f t="shared" si="644"/>
        <v>0</v>
      </c>
      <c r="EI522" s="88">
        <f t="shared" si="645"/>
        <v>0</v>
      </c>
      <c r="EQ522" s="88">
        <f t="shared" si="646"/>
        <v>0</v>
      </c>
      <c r="EY522" s="88">
        <f t="shared" si="647"/>
        <v>0</v>
      </c>
      <c r="FG522" s="88">
        <f t="shared" si="648"/>
        <v>1</v>
      </c>
      <c r="FK522" s="32">
        <v>1</v>
      </c>
      <c r="FO522" s="88">
        <f t="shared" si="649"/>
        <v>0</v>
      </c>
      <c r="FW522" s="110">
        <f t="shared" si="650"/>
        <v>0</v>
      </c>
      <c r="GB522" s="110">
        <f t="shared" si="651"/>
        <v>0</v>
      </c>
      <c r="GC522" s="110">
        <f t="shared" si="652"/>
        <v>0</v>
      </c>
      <c r="GD522" s="110">
        <f t="shared" si="653"/>
        <v>0</v>
      </c>
      <c r="GE522" s="110">
        <f t="shared" si="654"/>
        <v>1</v>
      </c>
      <c r="GF522" s="110">
        <f t="shared" si="655"/>
        <v>0</v>
      </c>
      <c r="GG522" s="110">
        <f t="shared" si="656"/>
        <v>0</v>
      </c>
      <c r="GH522" s="110">
        <f t="shared" si="657"/>
        <v>0</v>
      </c>
      <c r="GI522" s="110">
        <f t="shared" si="658"/>
        <v>1</v>
      </c>
      <c r="GJ522" s="114">
        <f t="shared" si="622"/>
        <v>-9.259920871210614E-2</v>
      </c>
      <c r="GK522" s="90">
        <f t="shared" si="623"/>
        <v>-1.1131725417439703E-2</v>
      </c>
      <c r="GL522" s="2" t="s">
        <v>1755</v>
      </c>
      <c r="GM522" s="92" t="s">
        <v>1759</v>
      </c>
      <c r="GN522" s="92" t="s">
        <v>2282</v>
      </c>
      <c r="GO522" s="2" t="s">
        <v>1650</v>
      </c>
      <c r="GP522" s="92" t="s">
        <v>2045</v>
      </c>
      <c r="GQ522" s="2" t="s">
        <v>1978</v>
      </c>
      <c r="GR522" s="115">
        <v>399</v>
      </c>
      <c r="GS522" s="31">
        <f t="shared" si="659"/>
        <v>20</v>
      </c>
      <c r="GT522" s="31">
        <f t="shared" si="660"/>
        <v>25</v>
      </c>
      <c r="GU522" s="31">
        <f t="shared" si="661"/>
        <v>28</v>
      </c>
      <c r="GV522" s="31">
        <f t="shared" si="662"/>
        <v>533</v>
      </c>
      <c r="GW522" s="31">
        <f t="shared" si="663"/>
        <v>339</v>
      </c>
      <c r="GX522" s="31">
        <f t="shared" si="664"/>
        <v>495</v>
      </c>
    </row>
    <row r="523" spans="1:206" ht="15.75" hidden="1" customHeight="1" x14ac:dyDescent="0.25">
      <c r="A523" s="22" t="s">
        <v>1111</v>
      </c>
      <c r="B523" s="2" t="s">
        <v>504</v>
      </c>
      <c r="C523" s="116" t="s">
        <v>507</v>
      </c>
      <c r="D523" s="35" t="s">
        <v>504</v>
      </c>
      <c r="E523" s="117">
        <v>27</v>
      </c>
      <c r="F523" s="117">
        <v>204</v>
      </c>
      <c r="G523" s="117">
        <v>169</v>
      </c>
      <c r="H523" s="117">
        <v>400</v>
      </c>
      <c r="I523" s="95">
        <v>21</v>
      </c>
      <c r="J523" s="118">
        <v>19</v>
      </c>
      <c r="K523" s="118">
        <v>151</v>
      </c>
      <c r="L523" s="118">
        <v>191</v>
      </c>
      <c r="M523" s="118">
        <v>361</v>
      </c>
      <c r="N523" s="119">
        <v>28</v>
      </c>
      <c r="O523" s="119">
        <v>33</v>
      </c>
      <c r="P523" s="120">
        <v>320</v>
      </c>
      <c r="Q523" s="120">
        <v>387</v>
      </c>
      <c r="R523" s="120">
        <v>298</v>
      </c>
      <c r="S523" s="70">
        <f t="shared" si="605"/>
        <v>5.9374999999999997E-2</v>
      </c>
      <c r="T523" s="70">
        <f t="shared" si="606"/>
        <v>0.39018087855297157</v>
      </c>
      <c r="U523" s="70">
        <f t="shared" si="607"/>
        <v>0.33134328358208953</v>
      </c>
      <c r="V523" s="70">
        <f t="shared" si="608"/>
        <v>0.45839416058394161</v>
      </c>
      <c r="W523" s="70">
        <f t="shared" si="609"/>
        <v>0.54697986577181212</v>
      </c>
      <c r="X523" s="121">
        <v>381</v>
      </c>
      <c r="Y523" s="121">
        <v>320</v>
      </c>
      <c r="Z523" s="121">
        <v>387</v>
      </c>
      <c r="AA523" s="121">
        <v>298</v>
      </c>
      <c r="AB523" s="121">
        <v>101</v>
      </c>
      <c r="AC523" s="121">
        <v>83</v>
      </c>
      <c r="AD523" s="17">
        <v>17</v>
      </c>
      <c r="AE523" s="17">
        <v>20</v>
      </c>
      <c r="AF523" s="100">
        <v>23</v>
      </c>
      <c r="AG523" s="101">
        <v>23</v>
      </c>
      <c r="AH523" s="101">
        <v>142</v>
      </c>
      <c r="AI523" s="101">
        <v>202</v>
      </c>
      <c r="AJ523" s="101">
        <v>4</v>
      </c>
      <c r="AK523" s="101">
        <f t="shared" si="610"/>
        <v>371</v>
      </c>
      <c r="AL523" s="101">
        <f t="shared" si="611"/>
        <v>27</v>
      </c>
      <c r="AM523" s="101">
        <v>31</v>
      </c>
      <c r="AN523" s="102">
        <v>36</v>
      </c>
      <c r="AO523" s="103">
        <v>69</v>
      </c>
      <c r="AP523" s="74">
        <f t="shared" si="612"/>
        <v>7.1874999999999994E-2</v>
      </c>
      <c r="AQ523" s="74">
        <f t="shared" si="613"/>
        <v>0.36692506459948321</v>
      </c>
      <c r="AR523" s="104">
        <f t="shared" si="614"/>
        <v>0.3383084577114428</v>
      </c>
      <c r="AS523" s="104">
        <f t="shared" si="615"/>
        <v>0.46277372262773725</v>
      </c>
      <c r="AT523" s="104">
        <f t="shared" si="616"/>
        <v>0.58724832214765099</v>
      </c>
      <c r="AU523" s="105">
        <v>286</v>
      </c>
      <c r="AV523" s="105">
        <v>388</v>
      </c>
      <c r="AW523" s="105">
        <v>321</v>
      </c>
      <c r="AX523" s="100">
        <v>25</v>
      </c>
      <c r="AY523" s="106">
        <v>426</v>
      </c>
      <c r="AZ523" s="106">
        <v>19</v>
      </c>
      <c r="BA523" s="106">
        <v>175</v>
      </c>
      <c r="BB523" s="106">
        <v>228</v>
      </c>
      <c r="BC523" s="106">
        <v>4</v>
      </c>
      <c r="BD523" s="107">
        <v>41</v>
      </c>
      <c r="BE523" s="108">
        <v>31</v>
      </c>
      <c r="BF523" s="82">
        <f t="shared" si="617"/>
        <v>5.9190031152647975E-2</v>
      </c>
      <c r="BG523" s="82">
        <f t="shared" si="618"/>
        <v>0.45103092783505155</v>
      </c>
      <c r="BH523" s="83">
        <f t="shared" si="619"/>
        <v>0.38291457286432162</v>
      </c>
      <c r="BI523" s="83">
        <f t="shared" si="620"/>
        <v>0.5370919881305638</v>
      </c>
      <c r="BJ523" s="83">
        <f t="shared" si="621"/>
        <v>0.65384615384615385</v>
      </c>
      <c r="BK523" s="2">
        <v>291</v>
      </c>
      <c r="BL523" s="2">
        <v>455</v>
      </c>
      <c r="BM523" s="2">
        <v>298</v>
      </c>
      <c r="BN523" s="2">
        <v>206</v>
      </c>
      <c r="BO523" s="2">
        <v>117</v>
      </c>
      <c r="BP523" s="2">
        <v>65</v>
      </c>
      <c r="BQ523" s="109">
        <v>15</v>
      </c>
      <c r="BR523" s="109">
        <v>26</v>
      </c>
      <c r="BS523" s="110">
        <v>22</v>
      </c>
      <c r="BT523" s="109">
        <v>16</v>
      </c>
      <c r="BU523" s="109">
        <v>152</v>
      </c>
      <c r="BV523" s="109">
        <v>292</v>
      </c>
      <c r="BW523" s="109">
        <v>7</v>
      </c>
      <c r="BX523" s="84">
        <f t="shared" si="625"/>
        <v>467</v>
      </c>
      <c r="BY523" s="111">
        <v>19</v>
      </c>
      <c r="BZ523" s="109">
        <v>60</v>
      </c>
      <c r="CA523" s="109">
        <v>7</v>
      </c>
      <c r="CB523" s="2">
        <v>30</v>
      </c>
      <c r="CC523" s="112">
        <f t="shared" si="626"/>
        <v>5.4982817869415807E-2</v>
      </c>
      <c r="CD523" s="112">
        <f t="shared" si="627"/>
        <v>0.33406593406593404</v>
      </c>
      <c r="CE523" s="112">
        <f t="shared" si="628"/>
        <v>0.38314176245210729</v>
      </c>
      <c r="CF523" s="112">
        <f t="shared" si="629"/>
        <v>0.50996015936254979</v>
      </c>
      <c r="CG523" s="112">
        <f t="shared" si="630"/>
        <v>0.77852348993288589</v>
      </c>
      <c r="CH523" s="87">
        <f t="shared" si="631"/>
        <v>66</v>
      </c>
      <c r="CI523" s="31">
        <f t="shared" si="632"/>
        <v>93</v>
      </c>
      <c r="CJ523" s="31">
        <f t="shared" si="633"/>
        <v>0</v>
      </c>
      <c r="CK523" s="31">
        <f t="shared" si="634"/>
        <v>0</v>
      </c>
      <c r="CL523" s="31">
        <f t="shared" si="635"/>
        <v>0</v>
      </c>
      <c r="CM523" s="113">
        <f t="shared" si="636"/>
        <v>0</v>
      </c>
      <c r="CN523" s="31">
        <f t="shared" si="637"/>
        <v>0</v>
      </c>
      <c r="CO523" s="31">
        <f t="shared" si="638"/>
        <v>0</v>
      </c>
      <c r="CP523" s="31">
        <f t="shared" si="639"/>
        <v>0</v>
      </c>
      <c r="CQ523" s="31">
        <f t="shared" si="640"/>
        <v>0</v>
      </c>
      <c r="CU523" s="88">
        <f t="shared" si="624"/>
        <v>0</v>
      </c>
      <c r="DC523" s="88">
        <f t="shared" si="641"/>
        <v>0</v>
      </c>
      <c r="DH523" s="32">
        <v>1</v>
      </c>
      <c r="DI523" s="32">
        <v>5</v>
      </c>
      <c r="DJ523" s="32">
        <v>5</v>
      </c>
      <c r="DK523" s="88">
        <f t="shared" si="642"/>
        <v>90</v>
      </c>
      <c r="DL523" s="32">
        <v>11</v>
      </c>
      <c r="DM523" s="32">
        <v>27</v>
      </c>
      <c r="DN523" s="32">
        <v>52</v>
      </c>
      <c r="DO523" s="32">
        <v>0</v>
      </c>
      <c r="DP523" s="32">
        <v>13</v>
      </c>
      <c r="DQ523" s="32">
        <v>19</v>
      </c>
      <c r="DR523" s="32">
        <v>15</v>
      </c>
      <c r="DS523" s="88">
        <f t="shared" si="643"/>
        <v>352</v>
      </c>
      <c r="DT523" s="32">
        <v>4</v>
      </c>
      <c r="DU523" s="32">
        <v>112</v>
      </c>
      <c r="DV523" s="32">
        <v>229</v>
      </c>
      <c r="DW523" s="32">
        <v>7</v>
      </c>
      <c r="EA523" s="88">
        <f t="shared" si="644"/>
        <v>0</v>
      </c>
      <c r="EI523" s="88">
        <f t="shared" si="645"/>
        <v>0</v>
      </c>
      <c r="EQ523" s="88">
        <f t="shared" si="646"/>
        <v>0</v>
      </c>
      <c r="EV523" s="32">
        <v>1</v>
      </c>
      <c r="EW523" s="32">
        <v>2</v>
      </c>
      <c r="EX523" s="32">
        <v>2</v>
      </c>
      <c r="EY523" s="88">
        <f t="shared" si="647"/>
        <v>25</v>
      </c>
      <c r="EZ523" s="32">
        <v>1</v>
      </c>
      <c r="FA523" s="32">
        <v>13</v>
      </c>
      <c r="FB523" s="32">
        <v>11</v>
      </c>
      <c r="FC523" s="32">
        <v>0</v>
      </c>
      <c r="FG523" s="88">
        <f t="shared" si="648"/>
        <v>0</v>
      </c>
      <c r="FK523" s="32">
        <v>0</v>
      </c>
      <c r="FO523" s="88">
        <f t="shared" si="649"/>
        <v>0</v>
      </c>
      <c r="FW523" s="110">
        <f t="shared" si="650"/>
        <v>0</v>
      </c>
      <c r="GB523" s="110">
        <f t="shared" si="651"/>
        <v>1</v>
      </c>
      <c r="GC523" s="110">
        <f t="shared" si="652"/>
        <v>2</v>
      </c>
      <c r="GD523" s="110">
        <f t="shared" si="653"/>
        <v>2</v>
      </c>
      <c r="GE523" s="110">
        <f t="shared" si="654"/>
        <v>25</v>
      </c>
      <c r="GF523" s="110">
        <f t="shared" si="655"/>
        <v>1</v>
      </c>
      <c r="GG523" s="110">
        <f t="shared" si="656"/>
        <v>13</v>
      </c>
      <c r="GH523" s="110">
        <f t="shared" si="657"/>
        <v>11</v>
      </c>
      <c r="GI523" s="110">
        <f t="shared" si="658"/>
        <v>0</v>
      </c>
      <c r="GJ523" s="114">
        <f t="shared" si="622"/>
        <v>0.42331288343558271</v>
      </c>
      <c r="GK523" s="90">
        <f t="shared" si="623"/>
        <v>9.6244131455399062E-2</v>
      </c>
      <c r="GL523" s="2" t="s">
        <v>1420</v>
      </c>
      <c r="GM523" s="92" t="s">
        <v>2082</v>
      </c>
      <c r="GN523" s="92" t="s">
        <v>1822</v>
      </c>
      <c r="GO523" s="2" t="s">
        <v>2232</v>
      </c>
      <c r="GP523" s="92" t="s">
        <v>2199</v>
      </c>
      <c r="GQ523" s="2" t="s">
        <v>1495</v>
      </c>
      <c r="GR523" s="115">
        <v>457</v>
      </c>
      <c r="GS523" s="31">
        <f t="shared" si="659"/>
        <v>14</v>
      </c>
      <c r="GT523" s="31">
        <f t="shared" si="660"/>
        <v>20</v>
      </c>
      <c r="GU523" s="31">
        <f t="shared" si="661"/>
        <v>24</v>
      </c>
      <c r="GV523" s="31">
        <f t="shared" si="662"/>
        <v>442</v>
      </c>
      <c r="GW523" s="31">
        <f t="shared" si="663"/>
        <v>288</v>
      </c>
      <c r="GX523" s="31">
        <f t="shared" si="664"/>
        <v>427</v>
      </c>
    </row>
    <row r="524" spans="1:206" ht="15.75" hidden="1" customHeight="1" x14ac:dyDescent="0.25">
      <c r="A524" s="22" t="s">
        <v>1111</v>
      </c>
      <c r="B524" s="130" t="s">
        <v>504</v>
      </c>
      <c r="C524" s="131" t="s">
        <v>508</v>
      </c>
      <c r="D524" s="35" t="s">
        <v>504</v>
      </c>
      <c r="E524" s="117">
        <v>0</v>
      </c>
      <c r="F524" s="117">
        <v>0</v>
      </c>
      <c r="G524" s="117">
        <v>0</v>
      </c>
      <c r="H524" s="117">
        <v>0</v>
      </c>
      <c r="I524" s="95">
        <v>190</v>
      </c>
      <c r="J524" s="118">
        <v>273</v>
      </c>
      <c r="K524" s="118">
        <v>1187</v>
      </c>
      <c r="L524" s="118">
        <v>2163</v>
      </c>
      <c r="M524" s="118">
        <v>3623</v>
      </c>
      <c r="N524" s="119">
        <v>481</v>
      </c>
      <c r="O524" s="119">
        <v>175</v>
      </c>
      <c r="P524" s="120">
        <v>3596</v>
      </c>
      <c r="Q524" s="120">
        <v>4468</v>
      </c>
      <c r="R524" s="120">
        <v>3427</v>
      </c>
      <c r="S524" s="70">
        <f t="shared" si="605"/>
        <v>7.5917686318131256E-2</v>
      </c>
      <c r="T524" s="70">
        <f t="shared" si="606"/>
        <v>0.26566696508504922</v>
      </c>
      <c r="U524" s="70">
        <f t="shared" si="607"/>
        <v>0.27343138108084586</v>
      </c>
      <c r="V524" s="70">
        <f t="shared" si="608"/>
        <v>0.36339455351488281</v>
      </c>
      <c r="W524" s="70">
        <f t="shared" si="609"/>
        <v>0.49080828713160196</v>
      </c>
      <c r="X524" s="121">
        <v>4560</v>
      </c>
      <c r="Y524" s="121">
        <v>3596</v>
      </c>
      <c r="Z524" s="121">
        <v>4468</v>
      </c>
      <c r="AA524" s="121">
        <v>3427</v>
      </c>
      <c r="AB524" s="121">
        <v>1092</v>
      </c>
      <c r="AC524" s="121">
        <v>979</v>
      </c>
      <c r="AD524" s="17">
        <v>71</v>
      </c>
      <c r="AE524" s="17">
        <v>143</v>
      </c>
      <c r="AF524" s="100">
        <v>188</v>
      </c>
      <c r="AG524" s="101">
        <v>227</v>
      </c>
      <c r="AH524" s="101">
        <v>1055</v>
      </c>
      <c r="AI524" s="101">
        <v>2206</v>
      </c>
      <c r="AJ524" s="101">
        <v>107</v>
      </c>
      <c r="AK524" s="101">
        <f t="shared" si="610"/>
        <v>3595</v>
      </c>
      <c r="AL524" s="101">
        <f t="shared" si="611"/>
        <v>457</v>
      </c>
      <c r="AM524" s="101">
        <v>564</v>
      </c>
      <c r="AN524" s="102">
        <v>120</v>
      </c>
      <c r="AO524" s="103">
        <v>446</v>
      </c>
      <c r="AP524" s="74">
        <f t="shared" si="612"/>
        <v>6.3125695216907682E-2</v>
      </c>
      <c r="AQ524" s="74">
        <f t="shared" si="613"/>
        <v>0.23612354521038495</v>
      </c>
      <c r="AR524" s="104">
        <f t="shared" si="614"/>
        <v>0.26377164737620745</v>
      </c>
      <c r="AS524" s="104">
        <f t="shared" si="615"/>
        <v>0.3551614946168461</v>
      </c>
      <c r="AT524" s="104">
        <f t="shared" si="616"/>
        <v>0.51035891450248028</v>
      </c>
      <c r="AU524" s="105">
        <v>3508</v>
      </c>
      <c r="AV524" s="105">
        <v>4684</v>
      </c>
      <c r="AW524" s="105">
        <v>3452</v>
      </c>
      <c r="AX524" s="100">
        <v>222</v>
      </c>
      <c r="AY524" s="106">
        <v>4336</v>
      </c>
      <c r="AZ524" s="106">
        <v>236</v>
      </c>
      <c r="BA524" s="106">
        <v>1261</v>
      </c>
      <c r="BB524" s="106">
        <v>2700</v>
      </c>
      <c r="BC524" s="106">
        <v>139</v>
      </c>
      <c r="BD524" s="107">
        <v>1022</v>
      </c>
      <c r="BE524" s="108">
        <v>250</v>
      </c>
      <c r="BF524" s="82">
        <f t="shared" si="617"/>
        <v>6.8366164542294328E-2</v>
      </c>
      <c r="BG524" s="82">
        <f t="shared" si="618"/>
        <v>0.26921434671221178</v>
      </c>
      <c r="BH524" s="83">
        <f t="shared" si="619"/>
        <v>0.27267262109240809</v>
      </c>
      <c r="BI524" s="83">
        <f t="shared" si="620"/>
        <v>0.3587646484375</v>
      </c>
      <c r="BJ524" s="83">
        <f t="shared" si="621"/>
        <v>0.47833523375142534</v>
      </c>
      <c r="BK524" s="2">
        <v>3631</v>
      </c>
      <c r="BL524" s="2">
        <v>4849</v>
      </c>
      <c r="BM524" s="2">
        <v>3524</v>
      </c>
      <c r="BN524" s="2">
        <v>2416</v>
      </c>
      <c r="BO524" s="2">
        <v>1149</v>
      </c>
      <c r="BP524" s="2">
        <v>1103</v>
      </c>
      <c r="BQ524" s="109">
        <v>72</v>
      </c>
      <c r="BR524" s="109">
        <v>237</v>
      </c>
      <c r="BS524" s="110">
        <v>187</v>
      </c>
      <c r="BT524" s="109">
        <v>203</v>
      </c>
      <c r="BU524" s="109">
        <v>1469</v>
      </c>
      <c r="BV524" s="109">
        <v>3191</v>
      </c>
      <c r="BW524" s="109">
        <v>151</v>
      </c>
      <c r="BX524" s="84">
        <f t="shared" si="625"/>
        <v>5014</v>
      </c>
      <c r="BY524" s="111">
        <v>76</v>
      </c>
      <c r="BZ524" s="109">
        <v>496</v>
      </c>
      <c r="CA524" s="109">
        <v>150</v>
      </c>
      <c r="CB524" s="2">
        <v>417</v>
      </c>
      <c r="CC524" s="112">
        <f t="shared" si="626"/>
        <v>5.5907463508675294E-2</v>
      </c>
      <c r="CD524" s="112">
        <f t="shared" si="627"/>
        <v>0.30294906166219837</v>
      </c>
      <c r="CE524" s="112">
        <f t="shared" si="628"/>
        <v>0.36379540153282242</v>
      </c>
      <c r="CF524" s="112">
        <f t="shared" si="629"/>
        <v>0.49731279111429594</v>
      </c>
      <c r="CG524" s="112">
        <f t="shared" si="630"/>
        <v>0.76475595913734395</v>
      </c>
      <c r="CH524" s="87">
        <f t="shared" si="631"/>
        <v>829</v>
      </c>
      <c r="CI524" s="31">
        <f t="shared" si="632"/>
        <v>1065</v>
      </c>
      <c r="CJ524" s="31">
        <f t="shared" si="633"/>
        <v>3</v>
      </c>
      <c r="CK524" s="31">
        <f t="shared" si="634"/>
        <v>6</v>
      </c>
      <c r="CL524" s="31">
        <f t="shared" si="635"/>
        <v>11</v>
      </c>
      <c r="CM524" s="113">
        <f t="shared" si="636"/>
        <v>52</v>
      </c>
      <c r="CN524" s="31">
        <f t="shared" si="637"/>
        <v>13</v>
      </c>
      <c r="CO524" s="31">
        <f t="shared" si="638"/>
        <v>16</v>
      </c>
      <c r="CP524" s="31">
        <f t="shared" si="639"/>
        <v>21</v>
      </c>
      <c r="CQ524" s="31">
        <f t="shared" si="640"/>
        <v>2</v>
      </c>
      <c r="CR524" s="32">
        <v>1</v>
      </c>
      <c r="CS524" s="32">
        <v>3</v>
      </c>
      <c r="CT524" s="32">
        <v>6</v>
      </c>
      <c r="CU524" s="88">
        <f t="shared" si="624"/>
        <v>25</v>
      </c>
      <c r="CV524" s="32">
        <v>13</v>
      </c>
      <c r="CW524" s="32">
        <v>10</v>
      </c>
      <c r="CX524" s="32">
        <v>1</v>
      </c>
      <c r="CY524" s="32">
        <v>1</v>
      </c>
      <c r="CZ524" s="32">
        <v>2</v>
      </c>
      <c r="DA524" s="32">
        <v>3</v>
      </c>
      <c r="DB524" s="32">
        <v>5</v>
      </c>
      <c r="DC524" s="88">
        <f t="shared" si="641"/>
        <v>27</v>
      </c>
      <c r="DD524" s="32">
        <v>0</v>
      </c>
      <c r="DE524" s="32">
        <v>6</v>
      </c>
      <c r="DF524" s="32">
        <v>20</v>
      </c>
      <c r="DG524" s="32">
        <v>1</v>
      </c>
      <c r="DH524" s="32">
        <v>11</v>
      </c>
      <c r="DI524" s="32">
        <v>103</v>
      </c>
      <c r="DJ524" s="32">
        <v>74</v>
      </c>
      <c r="DK524" s="88">
        <f t="shared" si="642"/>
        <v>2676</v>
      </c>
      <c r="DL524" s="32">
        <v>127</v>
      </c>
      <c r="DM524" s="32">
        <v>938</v>
      </c>
      <c r="DN524" s="32">
        <v>1558</v>
      </c>
      <c r="DO524" s="32">
        <v>53</v>
      </c>
      <c r="DP524" s="32">
        <v>50</v>
      </c>
      <c r="DQ524" s="32">
        <v>102</v>
      </c>
      <c r="DR524" s="32">
        <v>68</v>
      </c>
      <c r="DS524" s="88">
        <f t="shared" si="643"/>
        <v>2024</v>
      </c>
      <c r="DT524" s="32">
        <v>16</v>
      </c>
      <c r="DU524" s="32">
        <v>438</v>
      </c>
      <c r="DV524" s="32">
        <v>1483</v>
      </c>
      <c r="DW524" s="32">
        <v>87</v>
      </c>
      <c r="DX524" s="32">
        <v>2</v>
      </c>
      <c r="DY524" s="32">
        <v>4</v>
      </c>
      <c r="DZ524" s="32">
        <v>4</v>
      </c>
      <c r="EA524" s="88">
        <f t="shared" si="644"/>
        <v>54</v>
      </c>
      <c r="EB524" s="32">
        <v>7</v>
      </c>
      <c r="EC524" s="32">
        <v>18</v>
      </c>
      <c r="ED524" s="32">
        <v>29</v>
      </c>
      <c r="EF524" s="32">
        <v>5</v>
      </c>
      <c r="EG524" s="32">
        <v>16</v>
      </c>
      <c r="EH524" s="32">
        <v>25</v>
      </c>
      <c r="EI524" s="88">
        <f t="shared" si="645"/>
        <v>153</v>
      </c>
      <c r="EJ524" s="32">
        <v>40</v>
      </c>
      <c r="EK524" s="32">
        <v>55</v>
      </c>
      <c r="EL524" s="32">
        <v>52</v>
      </c>
      <c r="EM524" s="32">
        <v>6</v>
      </c>
      <c r="EQ524" s="88">
        <f t="shared" si="646"/>
        <v>0</v>
      </c>
      <c r="EV524" s="32">
        <v>1</v>
      </c>
      <c r="EW524" s="32">
        <v>6</v>
      </c>
      <c r="EX524" s="32">
        <v>5</v>
      </c>
      <c r="EY524" s="88">
        <f t="shared" si="647"/>
        <v>55</v>
      </c>
      <c r="EZ524" s="32">
        <v>0</v>
      </c>
      <c r="FA524" s="32">
        <v>4</v>
      </c>
      <c r="FB524" s="32">
        <v>48</v>
      </c>
      <c r="FC524" s="32">
        <v>3</v>
      </c>
      <c r="FG524" s="88">
        <f t="shared" si="648"/>
        <v>0</v>
      </c>
      <c r="FK524" s="32">
        <v>0</v>
      </c>
      <c r="FO524" s="88">
        <f t="shared" si="649"/>
        <v>0</v>
      </c>
      <c r="FW524" s="110">
        <f t="shared" si="650"/>
        <v>0</v>
      </c>
      <c r="GB524" s="110">
        <f t="shared" si="651"/>
        <v>1</v>
      </c>
      <c r="GC524" s="110">
        <f t="shared" si="652"/>
        <v>6</v>
      </c>
      <c r="GD524" s="110">
        <f t="shared" si="653"/>
        <v>5</v>
      </c>
      <c r="GE524" s="110">
        <f t="shared" si="654"/>
        <v>55</v>
      </c>
      <c r="GF524" s="110">
        <f t="shared" si="655"/>
        <v>0</v>
      </c>
      <c r="GG524" s="110">
        <f t="shared" si="656"/>
        <v>4</v>
      </c>
      <c r="GH524" s="110">
        <f t="shared" si="657"/>
        <v>48</v>
      </c>
      <c r="GI524" s="110">
        <f t="shared" si="658"/>
        <v>3</v>
      </c>
      <c r="GJ524" s="114">
        <f t="shared" si="622"/>
        <v>0.55815616644689525</v>
      </c>
      <c r="GK524" s="90">
        <f t="shared" si="623"/>
        <v>0.15636531365313652</v>
      </c>
      <c r="GL524" s="2" t="s">
        <v>1819</v>
      </c>
      <c r="GM524" s="2" t="s">
        <v>1635</v>
      </c>
      <c r="GN524" s="2" t="s">
        <v>2127</v>
      </c>
      <c r="GO524" s="92" t="s">
        <v>1468</v>
      </c>
      <c r="GP524" s="92" t="s">
        <v>1870</v>
      </c>
      <c r="GQ524" s="2" t="s">
        <v>2020</v>
      </c>
      <c r="GR524" s="115">
        <v>4750</v>
      </c>
      <c r="GS524" s="31">
        <f t="shared" si="659"/>
        <v>63</v>
      </c>
      <c r="GT524" s="31">
        <f t="shared" si="660"/>
        <v>146</v>
      </c>
      <c r="GU524" s="31">
        <f t="shared" si="661"/>
        <v>209</v>
      </c>
      <c r="GV524" s="31">
        <f t="shared" si="662"/>
        <v>4754</v>
      </c>
      <c r="GW524" s="31">
        <f t="shared" si="663"/>
        <v>3210</v>
      </c>
      <c r="GX524" s="31">
        <f t="shared" si="664"/>
        <v>4604</v>
      </c>
    </row>
    <row r="525" spans="1:206" ht="15.75" hidden="1" customHeight="1" x14ac:dyDescent="0.25">
      <c r="A525" s="22" t="s">
        <v>1111</v>
      </c>
      <c r="B525" s="2" t="s">
        <v>504</v>
      </c>
      <c r="C525" s="116" t="s">
        <v>509</v>
      </c>
      <c r="D525" s="35" t="s">
        <v>504</v>
      </c>
      <c r="E525" s="117">
        <v>9</v>
      </c>
      <c r="F525" s="117">
        <v>61</v>
      </c>
      <c r="G525" s="117">
        <v>70</v>
      </c>
      <c r="H525" s="117">
        <v>140</v>
      </c>
      <c r="I525" s="95">
        <v>7</v>
      </c>
      <c r="J525" s="118">
        <v>7</v>
      </c>
      <c r="K525" s="118">
        <v>50</v>
      </c>
      <c r="L525" s="118">
        <v>76</v>
      </c>
      <c r="M525" s="118">
        <v>133</v>
      </c>
      <c r="N525" s="119">
        <v>15</v>
      </c>
      <c r="O525" s="119">
        <v>18</v>
      </c>
      <c r="P525" s="120">
        <v>146</v>
      </c>
      <c r="Q525" s="120">
        <v>189</v>
      </c>
      <c r="R525" s="120">
        <v>137</v>
      </c>
      <c r="S525" s="70">
        <f t="shared" si="605"/>
        <v>4.7945205479452052E-2</v>
      </c>
      <c r="T525" s="70">
        <f t="shared" si="606"/>
        <v>0.26455026455026454</v>
      </c>
      <c r="U525" s="70">
        <f t="shared" si="607"/>
        <v>0.25</v>
      </c>
      <c r="V525" s="70">
        <f t="shared" si="608"/>
        <v>0.34049079754601225</v>
      </c>
      <c r="W525" s="70">
        <f t="shared" si="609"/>
        <v>0.44525547445255476</v>
      </c>
      <c r="X525" s="121">
        <v>200</v>
      </c>
      <c r="Y525" s="121">
        <v>146</v>
      </c>
      <c r="Z525" s="121">
        <v>189</v>
      </c>
      <c r="AA525" s="121">
        <v>137</v>
      </c>
      <c r="AB525" s="121">
        <v>47</v>
      </c>
      <c r="AC525" s="121">
        <v>39</v>
      </c>
      <c r="AD525" s="17">
        <v>6</v>
      </c>
      <c r="AE525" s="17">
        <v>10</v>
      </c>
      <c r="AF525" s="100">
        <v>8</v>
      </c>
      <c r="AG525" s="101">
        <v>5</v>
      </c>
      <c r="AH525" s="101">
        <v>53</v>
      </c>
      <c r="AI525" s="101">
        <v>73</v>
      </c>
      <c r="AJ525" s="101">
        <v>2</v>
      </c>
      <c r="AK525" s="101">
        <f t="shared" si="610"/>
        <v>133</v>
      </c>
      <c r="AL525" s="101">
        <f t="shared" si="611"/>
        <v>10</v>
      </c>
      <c r="AM525" s="101">
        <v>12</v>
      </c>
      <c r="AN525" s="102">
        <v>10</v>
      </c>
      <c r="AO525" s="103">
        <v>32</v>
      </c>
      <c r="AP525" s="74">
        <f t="shared" si="612"/>
        <v>3.4246575342465752E-2</v>
      </c>
      <c r="AQ525" s="74">
        <f t="shared" si="613"/>
        <v>0.28042328042328041</v>
      </c>
      <c r="AR525" s="104">
        <f t="shared" si="614"/>
        <v>0.25635593220338981</v>
      </c>
      <c r="AS525" s="104">
        <f t="shared" si="615"/>
        <v>0.35582822085889571</v>
      </c>
      <c r="AT525" s="104">
        <f t="shared" si="616"/>
        <v>0.45985401459854014</v>
      </c>
      <c r="AU525" s="105">
        <v>124</v>
      </c>
      <c r="AV525" s="105">
        <v>170</v>
      </c>
      <c r="AW525" s="105">
        <v>162</v>
      </c>
      <c r="AX525" s="100">
        <v>7</v>
      </c>
      <c r="AY525" s="106">
        <v>121</v>
      </c>
      <c r="AZ525" s="106">
        <v>6</v>
      </c>
      <c r="BA525" s="106">
        <v>42</v>
      </c>
      <c r="BB525" s="106">
        <v>73</v>
      </c>
      <c r="BC525" s="106">
        <v>0</v>
      </c>
      <c r="BD525" s="107">
        <v>9</v>
      </c>
      <c r="BE525" s="108">
        <v>16</v>
      </c>
      <c r="BF525" s="82">
        <f t="shared" si="617"/>
        <v>3.7037037037037035E-2</v>
      </c>
      <c r="BG525" s="82">
        <f t="shared" si="618"/>
        <v>0.24705882352941178</v>
      </c>
      <c r="BH525" s="83">
        <f t="shared" si="619"/>
        <v>0.24561403508771928</v>
      </c>
      <c r="BI525" s="83">
        <f t="shared" si="620"/>
        <v>0.36054421768707484</v>
      </c>
      <c r="BJ525" s="83">
        <f t="shared" si="621"/>
        <v>0.5161290322580645</v>
      </c>
      <c r="BK525" s="2">
        <v>137</v>
      </c>
      <c r="BL525" s="2">
        <v>173</v>
      </c>
      <c r="BM525" s="2">
        <v>144</v>
      </c>
      <c r="BN525" s="2">
        <v>111</v>
      </c>
      <c r="BO525" s="2">
        <v>46</v>
      </c>
      <c r="BP525" s="2">
        <v>30</v>
      </c>
      <c r="BQ525" s="109">
        <v>6</v>
      </c>
      <c r="BR525" s="109">
        <v>9</v>
      </c>
      <c r="BS525" s="110">
        <v>10</v>
      </c>
      <c r="BT525" s="109">
        <v>6</v>
      </c>
      <c r="BU525" s="109">
        <v>60</v>
      </c>
      <c r="BV525" s="109">
        <v>76</v>
      </c>
      <c r="BW525" s="109">
        <v>1</v>
      </c>
      <c r="BX525" s="84">
        <f t="shared" si="625"/>
        <v>143</v>
      </c>
      <c r="BY525" s="111">
        <v>13</v>
      </c>
      <c r="BZ525" s="109">
        <v>11</v>
      </c>
      <c r="CA525" s="109">
        <v>1</v>
      </c>
      <c r="CB525" s="2">
        <v>27</v>
      </c>
      <c r="CC525" s="112">
        <f t="shared" si="626"/>
        <v>4.3795620437956206E-2</v>
      </c>
      <c r="CD525" s="112">
        <f t="shared" si="627"/>
        <v>0.34682080924855491</v>
      </c>
      <c r="CE525" s="112">
        <f t="shared" si="628"/>
        <v>0.28854625550660795</v>
      </c>
      <c r="CF525" s="112">
        <f t="shared" si="629"/>
        <v>0.39432176656151419</v>
      </c>
      <c r="CG525" s="112">
        <f t="shared" si="630"/>
        <v>0.4513888888888889</v>
      </c>
      <c r="CH525" s="87">
        <f t="shared" si="631"/>
        <v>79</v>
      </c>
      <c r="CI525" s="31">
        <f t="shared" si="632"/>
        <v>87</v>
      </c>
      <c r="CJ525" s="31">
        <f t="shared" si="633"/>
        <v>0</v>
      </c>
      <c r="CK525" s="31">
        <f t="shared" si="634"/>
        <v>0</v>
      </c>
      <c r="CL525" s="31">
        <f t="shared" si="635"/>
        <v>0</v>
      </c>
      <c r="CM525" s="113">
        <f t="shared" si="636"/>
        <v>0</v>
      </c>
      <c r="CN525" s="31">
        <f t="shared" si="637"/>
        <v>0</v>
      </c>
      <c r="CO525" s="31">
        <f t="shared" si="638"/>
        <v>0</v>
      </c>
      <c r="CP525" s="31">
        <f t="shared" si="639"/>
        <v>0</v>
      </c>
      <c r="CQ525" s="31">
        <f t="shared" si="640"/>
        <v>0</v>
      </c>
      <c r="CU525" s="88">
        <f t="shared" si="624"/>
        <v>0</v>
      </c>
      <c r="DC525" s="88">
        <f t="shared" si="641"/>
        <v>0</v>
      </c>
      <c r="DH525" s="32">
        <v>1</v>
      </c>
      <c r="DI525" s="32">
        <v>3</v>
      </c>
      <c r="DJ525" s="32">
        <v>4</v>
      </c>
      <c r="DK525" s="88">
        <f t="shared" si="642"/>
        <v>45</v>
      </c>
      <c r="DL525" s="32">
        <v>5</v>
      </c>
      <c r="DM525" s="32">
        <v>21</v>
      </c>
      <c r="DN525" s="32">
        <v>19</v>
      </c>
      <c r="DO525" s="32">
        <v>0</v>
      </c>
      <c r="DP525" s="32">
        <v>4</v>
      </c>
      <c r="DQ525" s="32">
        <v>4</v>
      </c>
      <c r="DR525" s="32">
        <v>4</v>
      </c>
      <c r="DS525" s="88">
        <f t="shared" si="643"/>
        <v>76</v>
      </c>
      <c r="DT525" s="32">
        <v>0</v>
      </c>
      <c r="DU525" s="32">
        <v>22</v>
      </c>
      <c r="DV525" s="32">
        <v>53</v>
      </c>
      <c r="DW525" s="32">
        <v>1</v>
      </c>
      <c r="EA525" s="88">
        <f t="shared" si="644"/>
        <v>0</v>
      </c>
      <c r="EI525" s="88">
        <f t="shared" si="645"/>
        <v>0</v>
      </c>
      <c r="EQ525" s="88">
        <f t="shared" si="646"/>
        <v>0</v>
      </c>
      <c r="EV525" s="32">
        <v>1</v>
      </c>
      <c r="EW525" s="32">
        <v>2</v>
      </c>
      <c r="EX525" s="32">
        <v>2</v>
      </c>
      <c r="EY525" s="88">
        <f t="shared" si="647"/>
        <v>22</v>
      </c>
      <c r="EZ525" s="32">
        <v>1</v>
      </c>
      <c r="FA525" s="32">
        <v>17</v>
      </c>
      <c r="FB525" s="32">
        <v>4</v>
      </c>
      <c r="FC525" s="32">
        <v>0</v>
      </c>
      <c r="FG525" s="88">
        <f t="shared" si="648"/>
        <v>0</v>
      </c>
      <c r="FK525" s="32">
        <v>0</v>
      </c>
      <c r="FO525" s="88">
        <f t="shared" si="649"/>
        <v>0</v>
      </c>
      <c r="FW525" s="110">
        <f t="shared" si="650"/>
        <v>0</v>
      </c>
      <c r="GB525" s="110">
        <f t="shared" si="651"/>
        <v>1</v>
      </c>
      <c r="GC525" s="110">
        <f t="shared" si="652"/>
        <v>2</v>
      </c>
      <c r="GD525" s="110">
        <f t="shared" si="653"/>
        <v>2</v>
      </c>
      <c r="GE525" s="110">
        <f t="shared" si="654"/>
        <v>22</v>
      </c>
      <c r="GF525" s="110">
        <f t="shared" si="655"/>
        <v>1</v>
      </c>
      <c r="GG525" s="110">
        <f t="shared" si="656"/>
        <v>17</v>
      </c>
      <c r="GH525" s="110">
        <f t="shared" si="657"/>
        <v>4</v>
      </c>
      <c r="GI525" s="110">
        <f t="shared" si="658"/>
        <v>0</v>
      </c>
      <c r="GJ525" s="114">
        <f t="shared" si="622"/>
        <v>1.3775045537340607E-2</v>
      </c>
      <c r="GK525" s="90">
        <f t="shared" si="623"/>
        <v>0.18181818181818182</v>
      </c>
      <c r="GL525" s="2" t="s">
        <v>1767</v>
      </c>
      <c r="GM525" s="92" t="s">
        <v>2115</v>
      </c>
      <c r="GN525" s="92" t="s">
        <v>2116</v>
      </c>
      <c r="GO525" s="92" t="s">
        <v>1714</v>
      </c>
      <c r="GP525" s="92" t="s">
        <v>1721</v>
      </c>
      <c r="GQ525" s="2" t="s">
        <v>1465</v>
      </c>
      <c r="GR525" s="115">
        <v>170</v>
      </c>
      <c r="GS525" s="31">
        <f t="shared" si="659"/>
        <v>5</v>
      </c>
      <c r="GT525" s="31">
        <f t="shared" si="660"/>
        <v>8</v>
      </c>
      <c r="GU525" s="31">
        <f t="shared" si="661"/>
        <v>7</v>
      </c>
      <c r="GV525" s="31">
        <f t="shared" si="662"/>
        <v>121</v>
      </c>
      <c r="GW525" s="31">
        <f t="shared" si="663"/>
        <v>73</v>
      </c>
      <c r="GX525" s="31">
        <f t="shared" si="664"/>
        <v>116</v>
      </c>
    </row>
    <row r="526" spans="1:206" ht="15.75" hidden="1" customHeight="1" x14ac:dyDescent="0.25">
      <c r="A526" s="22" t="s">
        <v>1111</v>
      </c>
      <c r="B526" s="2" t="s">
        <v>504</v>
      </c>
      <c r="C526" s="116" t="s">
        <v>510</v>
      </c>
      <c r="D526" s="35" t="s">
        <v>504</v>
      </c>
      <c r="E526" s="117">
        <v>76</v>
      </c>
      <c r="F526" s="117">
        <v>636</v>
      </c>
      <c r="G526" s="117">
        <v>1175</v>
      </c>
      <c r="H526" s="117">
        <v>1887</v>
      </c>
      <c r="I526" s="95">
        <v>122</v>
      </c>
      <c r="J526" s="118">
        <v>171</v>
      </c>
      <c r="K526" s="118">
        <v>769</v>
      </c>
      <c r="L526" s="118">
        <v>1391</v>
      </c>
      <c r="M526" s="118">
        <v>2331</v>
      </c>
      <c r="N526" s="119">
        <v>287</v>
      </c>
      <c r="O526" s="119">
        <v>128</v>
      </c>
      <c r="P526" s="120">
        <v>2083</v>
      </c>
      <c r="Q526" s="120">
        <v>2672</v>
      </c>
      <c r="R526" s="120">
        <v>2095</v>
      </c>
      <c r="S526" s="70">
        <f t="shared" si="605"/>
        <v>8.209313490158425E-2</v>
      </c>
      <c r="T526" s="70">
        <f t="shared" si="606"/>
        <v>0.28779940119760478</v>
      </c>
      <c r="U526" s="70">
        <f t="shared" si="607"/>
        <v>0.29839416058394158</v>
      </c>
      <c r="V526" s="70">
        <f t="shared" si="608"/>
        <v>0.39290958674218585</v>
      </c>
      <c r="W526" s="70">
        <f t="shared" si="609"/>
        <v>0.52696897374701668</v>
      </c>
      <c r="X526" s="121">
        <v>2603</v>
      </c>
      <c r="Y526" s="121">
        <v>2083</v>
      </c>
      <c r="Z526" s="121">
        <v>2672</v>
      </c>
      <c r="AA526" s="121">
        <v>2095</v>
      </c>
      <c r="AB526" s="121">
        <v>690</v>
      </c>
      <c r="AC526" s="121">
        <v>544</v>
      </c>
      <c r="AD526" s="17">
        <v>59</v>
      </c>
      <c r="AE526" s="17">
        <v>89</v>
      </c>
      <c r="AF526" s="100">
        <v>121</v>
      </c>
      <c r="AG526" s="101">
        <v>168</v>
      </c>
      <c r="AH526" s="101">
        <v>766</v>
      </c>
      <c r="AI526" s="101">
        <v>1521</v>
      </c>
      <c r="AJ526" s="101">
        <v>68</v>
      </c>
      <c r="AK526" s="101">
        <f t="shared" si="610"/>
        <v>2523</v>
      </c>
      <c r="AL526" s="101">
        <f t="shared" si="611"/>
        <v>319</v>
      </c>
      <c r="AM526" s="101">
        <v>387</v>
      </c>
      <c r="AN526" s="102">
        <v>93</v>
      </c>
      <c r="AO526" s="103">
        <v>247</v>
      </c>
      <c r="AP526" s="74">
        <f t="shared" si="612"/>
        <v>8.0652904464714348E-2</v>
      </c>
      <c r="AQ526" s="74">
        <f t="shared" si="613"/>
        <v>0.28667664670658682</v>
      </c>
      <c r="AR526" s="104">
        <f t="shared" si="614"/>
        <v>0.3118248175182482</v>
      </c>
      <c r="AS526" s="104">
        <f t="shared" si="615"/>
        <v>0.41283826305852739</v>
      </c>
      <c r="AT526" s="104">
        <f t="shared" si="616"/>
        <v>0.5737470167064439</v>
      </c>
      <c r="AU526" s="105">
        <v>2042</v>
      </c>
      <c r="AV526" s="105">
        <v>2651</v>
      </c>
      <c r="AW526" s="105">
        <v>1997</v>
      </c>
      <c r="AX526" s="100">
        <v>140</v>
      </c>
      <c r="AY526" s="106">
        <v>2782</v>
      </c>
      <c r="AZ526" s="106">
        <v>159</v>
      </c>
      <c r="BA526" s="106">
        <v>847</v>
      </c>
      <c r="BB526" s="106">
        <v>1646</v>
      </c>
      <c r="BC526" s="106">
        <v>130</v>
      </c>
      <c r="BD526" s="107">
        <v>385</v>
      </c>
      <c r="BE526" s="108">
        <v>107</v>
      </c>
      <c r="BF526" s="82">
        <f t="shared" si="617"/>
        <v>7.9619429143715573E-2</v>
      </c>
      <c r="BG526" s="82">
        <f t="shared" si="618"/>
        <v>0.31950207468879666</v>
      </c>
      <c r="BH526" s="83">
        <f t="shared" si="619"/>
        <v>0.33886397608370705</v>
      </c>
      <c r="BI526" s="83">
        <f t="shared" si="620"/>
        <v>0.44917962923503091</v>
      </c>
      <c r="BJ526" s="83">
        <f t="shared" si="621"/>
        <v>0.61753183153770808</v>
      </c>
      <c r="BK526" s="2">
        <v>2027</v>
      </c>
      <c r="BL526" s="2">
        <v>2709</v>
      </c>
      <c r="BM526" s="2">
        <v>1917</v>
      </c>
      <c r="BN526" s="2">
        <v>1346</v>
      </c>
      <c r="BO526" s="2">
        <v>651</v>
      </c>
      <c r="BP526" s="2">
        <v>578</v>
      </c>
      <c r="BQ526" s="109">
        <v>65</v>
      </c>
      <c r="BR526" s="109">
        <v>146</v>
      </c>
      <c r="BS526" s="110">
        <v>122</v>
      </c>
      <c r="BT526" s="109">
        <v>89</v>
      </c>
      <c r="BU526" s="109">
        <v>873</v>
      </c>
      <c r="BV526" s="109">
        <v>1845</v>
      </c>
      <c r="BW526" s="109">
        <v>98</v>
      </c>
      <c r="BX526" s="84">
        <f t="shared" si="625"/>
        <v>2905</v>
      </c>
      <c r="BY526" s="111">
        <v>54</v>
      </c>
      <c r="BZ526" s="109">
        <v>334</v>
      </c>
      <c r="CA526" s="109">
        <v>96</v>
      </c>
      <c r="CB526" s="2">
        <v>160</v>
      </c>
      <c r="CC526" s="112">
        <f t="shared" si="626"/>
        <v>4.3907252096694625E-2</v>
      </c>
      <c r="CD526" s="112">
        <f t="shared" si="627"/>
        <v>0.32225913621262459</v>
      </c>
      <c r="CE526" s="112">
        <f t="shared" si="628"/>
        <v>0.37171200961972045</v>
      </c>
      <c r="CF526" s="112">
        <f t="shared" si="629"/>
        <v>0.51534803285776043</v>
      </c>
      <c r="CG526" s="112">
        <f t="shared" si="630"/>
        <v>0.78821074595722485</v>
      </c>
      <c r="CH526" s="87">
        <f t="shared" si="631"/>
        <v>406</v>
      </c>
      <c r="CI526" s="31">
        <f t="shared" si="632"/>
        <v>563</v>
      </c>
      <c r="CJ526" s="31">
        <f t="shared" si="633"/>
        <v>2</v>
      </c>
      <c r="CK526" s="31">
        <f t="shared" si="634"/>
        <v>2</v>
      </c>
      <c r="CL526" s="31">
        <f t="shared" si="635"/>
        <v>4</v>
      </c>
      <c r="CM526" s="113">
        <f t="shared" si="636"/>
        <v>18</v>
      </c>
      <c r="CN526" s="31">
        <f t="shared" si="637"/>
        <v>2</v>
      </c>
      <c r="CO526" s="31">
        <f t="shared" si="638"/>
        <v>5</v>
      </c>
      <c r="CP526" s="31">
        <f t="shared" si="639"/>
        <v>8</v>
      </c>
      <c r="CQ526" s="31">
        <f t="shared" si="640"/>
        <v>3</v>
      </c>
      <c r="CU526" s="88">
        <f t="shared" si="624"/>
        <v>0</v>
      </c>
      <c r="CZ526" s="32">
        <v>2</v>
      </c>
      <c r="DA526" s="32">
        <v>2</v>
      </c>
      <c r="DB526" s="32">
        <v>4</v>
      </c>
      <c r="DC526" s="88">
        <f t="shared" si="641"/>
        <v>18</v>
      </c>
      <c r="DD526" s="32">
        <v>2</v>
      </c>
      <c r="DE526" s="32">
        <v>5</v>
      </c>
      <c r="DF526" s="32">
        <v>8</v>
      </c>
      <c r="DG526" s="32">
        <v>3</v>
      </c>
      <c r="DH526" s="32">
        <v>6</v>
      </c>
      <c r="DI526" s="32">
        <v>44</v>
      </c>
      <c r="DJ526" s="32">
        <v>32</v>
      </c>
      <c r="DK526" s="88">
        <f t="shared" si="642"/>
        <v>1009</v>
      </c>
      <c r="DL526" s="32">
        <v>58</v>
      </c>
      <c r="DM526" s="32">
        <v>344</v>
      </c>
      <c r="DN526" s="32">
        <v>581</v>
      </c>
      <c r="DO526" s="32">
        <v>26</v>
      </c>
      <c r="DP526" s="32">
        <v>45</v>
      </c>
      <c r="DQ526" s="32">
        <v>71</v>
      </c>
      <c r="DR526" s="32">
        <v>54</v>
      </c>
      <c r="DS526" s="88">
        <f t="shared" si="643"/>
        <v>1455</v>
      </c>
      <c r="DT526" s="32">
        <v>13</v>
      </c>
      <c r="DU526" s="32">
        <v>325</v>
      </c>
      <c r="DV526" s="32">
        <v>1054</v>
      </c>
      <c r="DW526" s="32">
        <v>63</v>
      </c>
      <c r="DX526" s="32">
        <v>3</v>
      </c>
      <c r="DY526" s="32">
        <v>3</v>
      </c>
      <c r="DZ526" s="32">
        <v>5</v>
      </c>
      <c r="EA526" s="88">
        <f t="shared" si="644"/>
        <v>24</v>
      </c>
      <c r="EC526" s="32">
        <v>19</v>
      </c>
      <c r="ED526" s="32">
        <v>4</v>
      </c>
      <c r="EE526" s="32">
        <v>1</v>
      </c>
      <c r="EF526" s="32">
        <v>3</v>
      </c>
      <c r="EG526" s="32">
        <v>4</v>
      </c>
      <c r="EH526" s="32">
        <v>8</v>
      </c>
      <c r="EI526" s="88">
        <f t="shared" si="645"/>
        <v>55</v>
      </c>
      <c r="EJ526" s="32">
        <v>15</v>
      </c>
      <c r="EK526" s="32">
        <v>28</v>
      </c>
      <c r="EL526" s="32">
        <v>12</v>
      </c>
      <c r="EM526" s="32">
        <v>0</v>
      </c>
      <c r="EQ526" s="88">
        <f t="shared" si="646"/>
        <v>0</v>
      </c>
      <c r="EV526" s="32">
        <v>6</v>
      </c>
      <c r="EW526" s="32">
        <v>22</v>
      </c>
      <c r="EX526" s="32">
        <v>19</v>
      </c>
      <c r="EY526" s="88">
        <f t="shared" si="647"/>
        <v>308</v>
      </c>
      <c r="EZ526" s="32">
        <v>1</v>
      </c>
      <c r="FA526" s="32">
        <v>152</v>
      </c>
      <c r="FB526" s="32">
        <v>150</v>
      </c>
      <c r="FC526" s="32">
        <v>5</v>
      </c>
      <c r="FG526" s="88">
        <f t="shared" si="648"/>
        <v>1</v>
      </c>
      <c r="FK526" s="32">
        <v>1</v>
      </c>
      <c r="FO526" s="88">
        <f t="shared" si="649"/>
        <v>0</v>
      </c>
      <c r="FW526" s="110">
        <f t="shared" si="650"/>
        <v>0</v>
      </c>
      <c r="GB526" s="110">
        <f t="shared" si="651"/>
        <v>6</v>
      </c>
      <c r="GC526" s="110">
        <f t="shared" si="652"/>
        <v>22</v>
      </c>
      <c r="GD526" s="110">
        <f t="shared" si="653"/>
        <v>19</v>
      </c>
      <c r="GE526" s="110">
        <f t="shared" si="654"/>
        <v>309</v>
      </c>
      <c r="GF526" s="110">
        <f t="shared" si="655"/>
        <v>1</v>
      </c>
      <c r="GG526" s="110">
        <f t="shared" si="656"/>
        <v>152</v>
      </c>
      <c r="GH526" s="110">
        <f t="shared" si="657"/>
        <v>150</v>
      </c>
      <c r="GI526" s="110">
        <f t="shared" si="658"/>
        <v>6</v>
      </c>
      <c r="GJ526" s="114">
        <f t="shared" si="622"/>
        <v>0.49574412389527728</v>
      </c>
      <c r="GK526" s="90">
        <f t="shared" si="623"/>
        <v>4.4212796549245148E-2</v>
      </c>
      <c r="GL526" s="2" t="s">
        <v>2069</v>
      </c>
      <c r="GM526" s="92" t="s">
        <v>2156</v>
      </c>
      <c r="GN526" s="92" t="s">
        <v>1830</v>
      </c>
      <c r="GO526" s="92" t="s">
        <v>2288</v>
      </c>
      <c r="GP526" s="92" t="s">
        <v>2181</v>
      </c>
      <c r="GQ526" s="2" t="s">
        <v>1662</v>
      </c>
      <c r="GR526" s="115">
        <v>2734</v>
      </c>
      <c r="GS526" s="31">
        <f t="shared" si="659"/>
        <v>54</v>
      </c>
      <c r="GT526" s="31">
        <f t="shared" si="660"/>
        <v>91</v>
      </c>
      <c r="GU526" s="31">
        <f t="shared" si="661"/>
        <v>118</v>
      </c>
      <c r="GV526" s="31">
        <f t="shared" si="662"/>
        <v>2488</v>
      </c>
      <c r="GW526" s="31">
        <f t="shared" si="663"/>
        <v>1729</v>
      </c>
      <c r="GX526" s="31">
        <f t="shared" si="664"/>
        <v>2417</v>
      </c>
    </row>
    <row r="527" spans="1:206" ht="15.75" hidden="1" customHeight="1" x14ac:dyDescent="0.25">
      <c r="A527" s="22" t="s">
        <v>1111</v>
      </c>
      <c r="B527" s="2" t="s">
        <v>504</v>
      </c>
      <c r="C527" s="116" t="s">
        <v>511</v>
      </c>
      <c r="D527" s="35" t="s">
        <v>504</v>
      </c>
      <c r="E527" s="117">
        <v>34</v>
      </c>
      <c r="F527" s="117">
        <v>254</v>
      </c>
      <c r="G527" s="117">
        <v>412</v>
      </c>
      <c r="H527" s="117">
        <v>700</v>
      </c>
      <c r="I527" s="95">
        <v>39</v>
      </c>
      <c r="J527" s="118">
        <v>46</v>
      </c>
      <c r="K527" s="118">
        <v>252</v>
      </c>
      <c r="L527" s="118">
        <v>383</v>
      </c>
      <c r="M527" s="118">
        <v>681</v>
      </c>
      <c r="N527" s="119">
        <v>60</v>
      </c>
      <c r="O527" s="119">
        <v>50</v>
      </c>
      <c r="P527" s="120">
        <v>637</v>
      </c>
      <c r="Q527" s="120">
        <v>794</v>
      </c>
      <c r="R527" s="120">
        <v>632</v>
      </c>
      <c r="S527" s="70">
        <f t="shared" si="605"/>
        <v>7.2213500784929358E-2</v>
      </c>
      <c r="T527" s="70">
        <f t="shared" si="606"/>
        <v>0.31738035264483627</v>
      </c>
      <c r="U527" s="70">
        <f t="shared" si="607"/>
        <v>0.30101793504604946</v>
      </c>
      <c r="V527" s="70">
        <f t="shared" si="608"/>
        <v>0.40322580645161288</v>
      </c>
      <c r="W527" s="70">
        <f t="shared" si="609"/>
        <v>0.51107594936708856</v>
      </c>
      <c r="X527" s="121">
        <v>783</v>
      </c>
      <c r="Y527" s="121">
        <v>637</v>
      </c>
      <c r="Z527" s="121">
        <v>794</v>
      </c>
      <c r="AA527" s="121">
        <v>632</v>
      </c>
      <c r="AB527" s="121">
        <v>188</v>
      </c>
      <c r="AC527" s="121">
        <v>194</v>
      </c>
      <c r="AD527" s="17">
        <v>27</v>
      </c>
      <c r="AE527" s="17">
        <v>37</v>
      </c>
      <c r="AF527" s="100">
        <v>40</v>
      </c>
      <c r="AG527" s="101">
        <v>42</v>
      </c>
      <c r="AH527" s="101">
        <v>197</v>
      </c>
      <c r="AI527" s="101">
        <v>439</v>
      </c>
      <c r="AJ527" s="101">
        <v>15</v>
      </c>
      <c r="AK527" s="101">
        <f t="shared" si="610"/>
        <v>693</v>
      </c>
      <c r="AL527" s="101">
        <f t="shared" si="611"/>
        <v>77</v>
      </c>
      <c r="AM527" s="101">
        <v>92</v>
      </c>
      <c r="AN527" s="102">
        <v>38</v>
      </c>
      <c r="AO527" s="103">
        <v>86</v>
      </c>
      <c r="AP527" s="74">
        <f t="shared" si="612"/>
        <v>6.5934065934065936E-2</v>
      </c>
      <c r="AQ527" s="74">
        <f t="shared" si="613"/>
        <v>0.24811083123425692</v>
      </c>
      <c r="AR527" s="104">
        <f t="shared" si="614"/>
        <v>0.29132331555986429</v>
      </c>
      <c r="AS527" s="104">
        <f t="shared" si="615"/>
        <v>0.39200561009817669</v>
      </c>
      <c r="AT527" s="104">
        <f t="shared" si="616"/>
        <v>0.57278481012658233</v>
      </c>
      <c r="AU527" s="105">
        <v>660</v>
      </c>
      <c r="AV527" s="105">
        <v>834</v>
      </c>
      <c r="AW527" s="105">
        <v>594</v>
      </c>
      <c r="AX527" s="100">
        <v>39</v>
      </c>
      <c r="AY527" s="106">
        <v>707</v>
      </c>
      <c r="AZ527" s="106">
        <v>35</v>
      </c>
      <c r="BA527" s="106">
        <v>211</v>
      </c>
      <c r="BB527" s="106">
        <v>439</v>
      </c>
      <c r="BC527" s="106">
        <v>22</v>
      </c>
      <c r="BD527" s="107">
        <v>90</v>
      </c>
      <c r="BE527" s="108">
        <v>33</v>
      </c>
      <c r="BF527" s="82">
        <f t="shared" si="617"/>
        <v>5.8922558922558925E-2</v>
      </c>
      <c r="BG527" s="82">
        <f t="shared" si="618"/>
        <v>0.25299760191846521</v>
      </c>
      <c r="BH527" s="83">
        <f t="shared" si="619"/>
        <v>0.28496168582375481</v>
      </c>
      <c r="BI527" s="83">
        <f t="shared" si="620"/>
        <v>0.37483266398929049</v>
      </c>
      <c r="BJ527" s="83">
        <f t="shared" si="621"/>
        <v>0.52878787878787881</v>
      </c>
      <c r="BK527" s="2">
        <v>593</v>
      </c>
      <c r="BL527" s="2">
        <v>831</v>
      </c>
      <c r="BM527" s="2">
        <v>571</v>
      </c>
      <c r="BN527" s="2">
        <v>385</v>
      </c>
      <c r="BO527" s="2">
        <v>194</v>
      </c>
      <c r="BP527" s="2">
        <v>182</v>
      </c>
      <c r="BQ527" s="109">
        <v>22</v>
      </c>
      <c r="BR527" s="109">
        <v>39</v>
      </c>
      <c r="BS527" s="110">
        <v>40</v>
      </c>
      <c r="BT527" s="109">
        <v>31</v>
      </c>
      <c r="BU527" s="109">
        <v>191</v>
      </c>
      <c r="BV527" s="109">
        <v>467</v>
      </c>
      <c r="BW527" s="109">
        <v>22</v>
      </c>
      <c r="BX527" s="84">
        <f t="shared" si="625"/>
        <v>711</v>
      </c>
      <c r="BY527" s="111">
        <v>30</v>
      </c>
      <c r="BZ527" s="109">
        <v>75</v>
      </c>
      <c r="CA527" s="109">
        <v>21</v>
      </c>
      <c r="CB527" s="2">
        <v>68</v>
      </c>
      <c r="CC527" s="112">
        <f t="shared" si="626"/>
        <v>5.2276559865092748E-2</v>
      </c>
      <c r="CD527" s="112">
        <f t="shared" si="627"/>
        <v>0.22984356197352587</v>
      </c>
      <c r="CE527" s="112">
        <f t="shared" si="628"/>
        <v>0.30776942355889725</v>
      </c>
      <c r="CF527" s="112">
        <f t="shared" si="629"/>
        <v>0.41583452211126959</v>
      </c>
      <c r="CG527" s="112">
        <f t="shared" si="630"/>
        <v>0.68651488616462342</v>
      </c>
      <c r="CH527" s="87">
        <f t="shared" si="631"/>
        <v>179</v>
      </c>
      <c r="CI527" s="31">
        <f t="shared" si="632"/>
        <v>230</v>
      </c>
      <c r="CJ527" s="31">
        <f t="shared" si="633"/>
        <v>0</v>
      </c>
      <c r="CK527" s="31">
        <f t="shared" si="634"/>
        <v>0</v>
      </c>
      <c r="CL527" s="31">
        <f t="shared" si="635"/>
        <v>0</v>
      </c>
      <c r="CM527" s="113">
        <f t="shared" si="636"/>
        <v>0</v>
      </c>
      <c r="CN527" s="31">
        <f t="shared" si="637"/>
        <v>0</v>
      </c>
      <c r="CO527" s="31">
        <f t="shared" si="638"/>
        <v>0</v>
      </c>
      <c r="CP527" s="31">
        <f t="shared" si="639"/>
        <v>0</v>
      </c>
      <c r="CQ527" s="31">
        <f t="shared" si="640"/>
        <v>0</v>
      </c>
      <c r="CU527" s="88">
        <f t="shared" si="624"/>
        <v>0</v>
      </c>
      <c r="DC527" s="88">
        <f t="shared" si="641"/>
        <v>0</v>
      </c>
      <c r="DH527" s="32">
        <v>4</v>
      </c>
      <c r="DI527" s="32">
        <v>15</v>
      </c>
      <c r="DJ527" s="32">
        <v>16</v>
      </c>
      <c r="DK527" s="88">
        <f t="shared" si="642"/>
        <v>263</v>
      </c>
      <c r="DL527" s="32">
        <v>23</v>
      </c>
      <c r="DM527" s="32">
        <v>96</v>
      </c>
      <c r="DN527" s="32">
        <v>140</v>
      </c>
      <c r="DO527" s="32">
        <v>4</v>
      </c>
      <c r="DP527" s="32">
        <v>18</v>
      </c>
      <c r="DQ527" s="32">
        <v>24</v>
      </c>
      <c r="DR527" s="32">
        <v>22</v>
      </c>
      <c r="DS527" s="88">
        <f t="shared" si="643"/>
        <v>448</v>
      </c>
      <c r="DT527" s="32">
        <v>8</v>
      </c>
      <c r="DU527" s="32">
        <v>95</v>
      </c>
      <c r="DV527" s="32">
        <v>327</v>
      </c>
      <c r="DW527" s="32">
        <v>18</v>
      </c>
      <c r="DZ527" s="32">
        <v>2</v>
      </c>
      <c r="EA527" s="88">
        <f t="shared" si="644"/>
        <v>0</v>
      </c>
      <c r="EI527" s="88">
        <f t="shared" si="645"/>
        <v>0</v>
      </c>
      <c r="EQ527" s="88">
        <f t="shared" si="646"/>
        <v>0</v>
      </c>
      <c r="EY527" s="88">
        <f t="shared" si="647"/>
        <v>0</v>
      </c>
      <c r="FG527" s="88">
        <f t="shared" si="648"/>
        <v>0</v>
      </c>
      <c r="FK527" s="32">
        <v>0</v>
      </c>
      <c r="FO527" s="88">
        <f t="shared" si="649"/>
        <v>0</v>
      </c>
      <c r="FW527" s="110">
        <f t="shared" si="650"/>
        <v>0</v>
      </c>
      <c r="GB527" s="110">
        <f t="shared" si="651"/>
        <v>0</v>
      </c>
      <c r="GC527" s="110">
        <f t="shared" si="652"/>
        <v>0</v>
      </c>
      <c r="GD527" s="110">
        <f t="shared" si="653"/>
        <v>0</v>
      </c>
      <c r="GE527" s="110">
        <f t="shared" si="654"/>
        <v>0</v>
      </c>
      <c r="GF527" s="110">
        <f t="shared" si="655"/>
        <v>0</v>
      </c>
      <c r="GG527" s="110">
        <f t="shared" si="656"/>
        <v>0</v>
      </c>
      <c r="GH527" s="110">
        <f t="shared" si="657"/>
        <v>0</v>
      </c>
      <c r="GI527" s="110">
        <f t="shared" si="658"/>
        <v>0</v>
      </c>
      <c r="GJ527" s="114">
        <f t="shared" si="622"/>
        <v>0.34327370915183297</v>
      </c>
      <c r="GK527" s="90">
        <f t="shared" si="623"/>
        <v>5.6577086280056579E-3</v>
      </c>
      <c r="GL527" s="2" t="s">
        <v>2276</v>
      </c>
      <c r="GM527" s="2" t="s">
        <v>2263</v>
      </c>
      <c r="GN527" s="92" t="s">
        <v>2140</v>
      </c>
      <c r="GO527" s="92" t="s">
        <v>2267</v>
      </c>
      <c r="GP527" s="92" t="s">
        <v>1538</v>
      </c>
      <c r="GQ527" s="2" t="s">
        <v>1832</v>
      </c>
      <c r="GR527" s="115">
        <v>805</v>
      </c>
      <c r="GS527" s="31">
        <f t="shared" si="659"/>
        <v>22</v>
      </c>
      <c r="GT527" s="31">
        <f t="shared" si="660"/>
        <v>40</v>
      </c>
      <c r="GU527" s="31">
        <f t="shared" si="661"/>
        <v>39</v>
      </c>
      <c r="GV527" s="31">
        <f t="shared" si="662"/>
        <v>711</v>
      </c>
      <c r="GW527" s="31">
        <f t="shared" si="663"/>
        <v>489</v>
      </c>
      <c r="GX527" s="31">
        <f t="shared" si="664"/>
        <v>680</v>
      </c>
    </row>
    <row r="528" spans="1:206" ht="15.75" hidden="1" customHeight="1" x14ac:dyDescent="0.25">
      <c r="A528" s="22" t="s">
        <v>1111</v>
      </c>
      <c r="B528" s="2" t="s">
        <v>504</v>
      </c>
      <c r="C528" s="116" t="s">
        <v>512</v>
      </c>
      <c r="D528" s="35" t="s">
        <v>504</v>
      </c>
      <c r="E528" s="117">
        <v>116</v>
      </c>
      <c r="F528" s="117">
        <v>153</v>
      </c>
      <c r="G528" s="117">
        <v>108</v>
      </c>
      <c r="H528" s="117">
        <v>377</v>
      </c>
      <c r="I528" s="95">
        <v>19</v>
      </c>
      <c r="J528" s="118">
        <v>61</v>
      </c>
      <c r="K528" s="118">
        <v>185</v>
      </c>
      <c r="L528" s="118">
        <v>189</v>
      </c>
      <c r="M528" s="118">
        <v>435</v>
      </c>
      <c r="N528" s="119">
        <v>18</v>
      </c>
      <c r="O528" s="119">
        <v>6</v>
      </c>
      <c r="P528" s="120">
        <v>144</v>
      </c>
      <c r="Q528" s="120">
        <v>158</v>
      </c>
      <c r="R528" s="120">
        <v>139</v>
      </c>
      <c r="S528" s="70">
        <f t="shared" si="605"/>
        <v>0.4236111111111111</v>
      </c>
      <c r="T528" s="70">
        <f t="shared" si="606"/>
        <v>1.1708860759493671</v>
      </c>
      <c r="U528" s="70">
        <f t="shared" si="607"/>
        <v>0.94557823129251706</v>
      </c>
      <c r="V528" s="70">
        <f t="shared" si="608"/>
        <v>1.1986531986531987</v>
      </c>
      <c r="W528" s="70">
        <f t="shared" si="609"/>
        <v>1.2302158273381294</v>
      </c>
      <c r="X528" s="121">
        <v>168</v>
      </c>
      <c r="Y528" s="121">
        <v>144</v>
      </c>
      <c r="Z528" s="121">
        <v>158</v>
      </c>
      <c r="AA528" s="121">
        <v>139</v>
      </c>
      <c r="AB528" s="121">
        <v>36</v>
      </c>
      <c r="AC528" s="121">
        <v>49</v>
      </c>
      <c r="AD528" s="17">
        <v>8</v>
      </c>
      <c r="AE528" s="17">
        <v>13</v>
      </c>
      <c r="AF528" s="100">
        <v>13</v>
      </c>
      <c r="AG528" s="101">
        <v>28</v>
      </c>
      <c r="AH528" s="101">
        <v>83</v>
      </c>
      <c r="AI528" s="101">
        <v>130</v>
      </c>
      <c r="AJ528" s="101">
        <v>6</v>
      </c>
      <c r="AK528" s="101">
        <f t="shared" si="610"/>
        <v>247</v>
      </c>
      <c r="AL528" s="101">
        <f t="shared" si="611"/>
        <v>17</v>
      </c>
      <c r="AM528" s="101">
        <v>23</v>
      </c>
      <c r="AN528" s="102">
        <v>8</v>
      </c>
      <c r="AO528" s="103">
        <v>18</v>
      </c>
      <c r="AP528" s="74">
        <f t="shared" si="612"/>
        <v>0.19444444444444445</v>
      </c>
      <c r="AQ528" s="74">
        <f t="shared" si="613"/>
        <v>0.52531645569620256</v>
      </c>
      <c r="AR528" s="104">
        <f t="shared" si="614"/>
        <v>0.50793650793650791</v>
      </c>
      <c r="AS528" s="104">
        <f t="shared" si="615"/>
        <v>0.65993265993265993</v>
      </c>
      <c r="AT528" s="104">
        <f t="shared" si="616"/>
        <v>0.81294964028776984</v>
      </c>
      <c r="AU528" s="105">
        <v>128</v>
      </c>
      <c r="AV528" s="105">
        <v>173</v>
      </c>
      <c r="AW528" s="105">
        <v>148</v>
      </c>
      <c r="AX528" s="100">
        <v>11</v>
      </c>
      <c r="AY528" s="106">
        <v>191</v>
      </c>
      <c r="AZ528" s="106">
        <v>16</v>
      </c>
      <c r="BA528" s="106">
        <v>73</v>
      </c>
      <c r="BB528" s="106">
        <v>100</v>
      </c>
      <c r="BC528" s="106">
        <v>2</v>
      </c>
      <c r="BD528" s="107">
        <v>18</v>
      </c>
      <c r="BE528" s="108">
        <v>10</v>
      </c>
      <c r="BF528" s="82">
        <f t="shared" si="617"/>
        <v>0.10810810810810811</v>
      </c>
      <c r="BG528" s="82">
        <f t="shared" si="618"/>
        <v>0.42196531791907516</v>
      </c>
      <c r="BH528" s="83">
        <f t="shared" si="619"/>
        <v>0.38084632516703787</v>
      </c>
      <c r="BI528" s="83">
        <f t="shared" si="620"/>
        <v>0.51495016611295685</v>
      </c>
      <c r="BJ528" s="83">
        <f t="shared" si="621"/>
        <v>0.640625</v>
      </c>
      <c r="BK528" s="2">
        <v>133</v>
      </c>
      <c r="BL528" s="2">
        <v>168</v>
      </c>
      <c r="BM528" s="2">
        <v>149</v>
      </c>
      <c r="BN528" s="2">
        <v>108</v>
      </c>
      <c r="BO528" s="2">
        <v>34</v>
      </c>
      <c r="BP528" s="2">
        <v>32</v>
      </c>
      <c r="BQ528" s="109">
        <v>6</v>
      </c>
      <c r="BR528" s="109">
        <v>10</v>
      </c>
      <c r="BS528" s="110">
        <v>10</v>
      </c>
      <c r="BT528" s="109">
        <v>6</v>
      </c>
      <c r="BU528" s="109">
        <v>60</v>
      </c>
      <c r="BV528" s="109">
        <v>148</v>
      </c>
      <c r="BW528" s="109">
        <v>5</v>
      </c>
      <c r="BX528" s="84">
        <f t="shared" si="625"/>
        <v>219</v>
      </c>
      <c r="BY528" s="111">
        <v>6</v>
      </c>
      <c r="BZ528" s="109">
        <v>29</v>
      </c>
      <c r="CA528" s="109">
        <v>4</v>
      </c>
      <c r="CB528" s="2">
        <v>12</v>
      </c>
      <c r="CC528" s="112">
        <f t="shared" si="626"/>
        <v>4.5112781954887216E-2</v>
      </c>
      <c r="CD528" s="112">
        <f t="shared" si="627"/>
        <v>0.35714285714285715</v>
      </c>
      <c r="CE528" s="112">
        <f t="shared" si="628"/>
        <v>0.41111111111111109</v>
      </c>
      <c r="CF528" s="112">
        <f t="shared" si="629"/>
        <v>0.56466876971608837</v>
      </c>
      <c r="CG528" s="112">
        <f t="shared" si="630"/>
        <v>0.79865771812080533</v>
      </c>
      <c r="CH528" s="87">
        <f t="shared" si="631"/>
        <v>30</v>
      </c>
      <c r="CI528" s="31">
        <f t="shared" si="632"/>
        <v>23</v>
      </c>
      <c r="CJ528" s="31">
        <f t="shared" si="633"/>
        <v>0</v>
      </c>
      <c r="CK528" s="31">
        <f t="shared" si="634"/>
        <v>0</v>
      </c>
      <c r="CL528" s="31">
        <f t="shared" si="635"/>
        <v>0</v>
      </c>
      <c r="CM528" s="113">
        <f t="shared" si="636"/>
        <v>0</v>
      </c>
      <c r="CN528" s="31">
        <f t="shared" si="637"/>
        <v>0</v>
      </c>
      <c r="CO528" s="31">
        <f t="shared" si="638"/>
        <v>0</v>
      </c>
      <c r="CP528" s="31">
        <f t="shared" si="639"/>
        <v>0</v>
      </c>
      <c r="CQ528" s="31">
        <f t="shared" si="640"/>
        <v>0</v>
      </c>
      <c r="CU528" s="88">
        <f t="shared" si="624"/>
        <v>0</v>
      </c>
      <c r="DC528" s="88">
        <f t="shared" si="641"/>
        <v>0</v>
      </c>
      <c r="DH528" s="32">
        <v>2</v>
      </c>
      <c r="DI528" s="32">
        <v>5</v>
      </c>
      <c r="DJ528" s="32">
        <v>6</v>
      </c>
      <c r="DK528" s="88">
        <f t="shared" si="642"/>
        <v>104</v>
      </c>
      <c r="DL528" s="32">
        <v>5</v>
      </c>
      <c r="DM528" s="32">
        <v>33</v>
      </c>
      <c r="DN528" s="32">
        <v>65</v>
      </c>
      <c r="DO528" s="32">
        <v>1</v>
      </c>
      <c r="DP528" s="32">
        <v>4</v>
      </c>
      <c r="DQ528" s="32">
        <v>5</v>
      </c>
      <c r="DR528" s="32">
        <v>4</v>
      </c>
      <c r="DS528" s="88">
        <f t="shared" si="643"/>
        <v>115</v>
      </c>
      <c r="DT528" s="32">
        <v>1</v>
      </c>
      <c r="DU528" s="32">
        <v>27</v>
      </c>
      <c r="DV528" s="32">
        <v>83</v>
      </c>
      <c r="DW528" s="32">
        <v>4</v>
      </c>
      <c r="EA528" s="88">
        <f t="shared" si="644"/>
        <v>0</v>
      </c>
      <c r="EI528" s="88">
        <f t="shared" si="645"/>
        <v>0</v>
      </c>
      <c r="EQ528" s="88">
        <f t="shared" si="646"/>
        <v>0</v>
      </c>
      <c r="EY528" s="88">
        <f t="shared" si="647"/>
        <v>0</v>
      </c>
      <c r="FG528" s="88">
        <f t="shared" si="648"/>
        <v>1</v>
      </c>
      <c r="FK528" s="32">
        <v>1</v>
      </c>
      <c r="FO528" s="88">
        <f t="shared" si="649"/>
        <v>0</v>
      </c>
      <c r="FW528" s="110">
        <f t="shared" si="650"/>
        <v>0</v>
      </c>
      <c r="GB528" s="110">
        <f t="shared" si="651"/>
        <v>0</v>
      </c>
      <c r="GC528" s="110">
        <f t="shared" si="652"/>
        <v>0</v>
      </c>
      <c r="GD528" s="110">
        <f t="shared" si="653"/>
        <v>0</v>
      </c>
      <c r="GE528" s="110">
        <f t="shared" si="654"/>
        <v>1</v>
      </c>
      <c r="GF528" s="110">
        <f t="shared" si="655"/>
        <v>0</v>
      </c>
      <c r="GG528" s="110">
        <f t="shared" si="656"/>
        <v>0</v>
      </c>
      <c r="GH528" s="110">
        <f t="shared" si="657"/>
        <v>0</v>
      </c>
      <c r="GI528" s="110">
        <f t="shared" si="658"/>
        <v>1</v>
      </c>
      <c r="GJ528" s="114">
        <f t="shared" si="622"/>
        <v>-0.35079869696612898</v>
      </c>
      <c r="GK528" s="90">
        <f t="shared" si="623"/>
        <v>0.14659685863874344</v>
      </c>
      <c r="GL528" s="2" t="s">
        <v>2209</v>
      </c>
      <c r="GM528" s="2" t="s">
        <v>1957</v>
      </c>
      <c r="GN528" s="92" t="s">
        <v>2210</v>
      </c>
      <c r="GO528" s="92" t="s">
        <v>1574</v>
      </c>
      <c r="GP528" s="92" t="s">
        <v>2089</v>
      </c>
      <c r="GQ528" s="2" t="s">
        <v>2211</v>
      </c>
      <c r="GR528" s="115">
        <v>168</v>
      </c>
      <c r="GS528" s="31">
        <f t="shared" si="659"/>
        <v>6</v>
      </c>
      <c r="GT528" s="31">
        <f t="shared" si="660"/>
        <v>10</v>
      </c>
      <c r="GU528" s="31">
        <f t="shared" si="661"/>
        <v>10</v>
      </c>
      <c r="GV528" s="31">
        <f t="shared" si="662"/>
        <v>219</v>
      </c>
      <c r="GW528" s="31">
        <f t="shared" si="663"/>
        <v>153</v>
      </c>
      <c r="GX528" s="31">
        <f t="shared" si="664"/>
        <v>213</v>
      </c>
    </row>
    <row r="529" spans="1:208" ht="15.75" hidden="1" customHeight="1" x14ac:dyDescent="0.25">
      <c r="A529" s="22" t="s">
        <v>1111</v>
      </c>
      <c r="B529" s="130" t="s">
        <v>504</v>
      </c>
      <c r="C529" s="131" t="s">
        <v>513</v>
      </c>
      <c r="D529" s="35" t="s">
        <v>504</v>
      </c>
      <c r="E529" s="117">
        <v>0</v>
      </c>
      <c r="F529" s="117">
        <v>0</v>
      </c>
      <c r="G529" s="117">
        <v>0</v>
      </c>
      <c r="H529" s="117">
        <v>0</v>
      </c>
      <c r="I529" s="95">
        <v>323</v>
      </c>
      <c r="J529" s="118">
        <v>369</v>
      </c>
      <c r="K529" s="118">
        <v>1871</v>
      </c>
      <c r="L529" s="118">
        <v>3892</v>
      </c>
      <c r="M529" s="118">
        <v>6132</v>
      </c>
      <c r="N529" s="119">
        <v>967</v>
      </c>
      <c r="O529" s="119">
        <v>228</v>
      </c>
      <c r="P529" s="120">
        <v>6128</v>
      </c>
      <c r="Q529" s="120">
        <v>8193</v>
      </c>
      <c r="R529" s="120">
        <v>6021</v>
      </c>
      <c r="S529" s="70">
        <f t="shared" si="605"/>
        <v>6.0215404699738906E-2</v>
      </c>
      <c r="T529" s="70">
        <f t="shared" si="606"/>
        <v>0.2283656780178201</v>
      </c>
      <c r="U529" s="70">
        <f t="shared" si="607"/>
        <v>0.25390817028807394</v>
      </c>
      <c r="V529" s="70">
        <f t="shared" si="608"/>
        <v>0.33741381736316306</v>
      </c>
      <c r="W529" s="70">
        <f t="shared" si="609"/>
        <v>0.4857997010463378</v>
      </c>
      <c r="X529" s="121">
        <v>8179</v>
      </c>
      <c r="Y529" s="121">
        <v>6128</v>
      </c>
      <c r="Z529" s="121">
        <v>8193</v>
      </c>
      <c r="AA529" s="121">
        <v>6021</v>
      </c>
      <c r="AB529" s="121">
        <v>2034</v>
      </c>
      <c r="AC529" s="121">
        <v>1778</v>
      </c>
      <c r="AD529" s="17">
        <v>124</v>
      </c>
      <c r="AE529" s="17">
        <v>254</v>
      </c>
      <c r="AF529" s="100">
        <v>340</v>
      </c>
      <c r="AG529" s="101">
        <v>376</v>
      </c>
      <c r="AH529" s="101">
        <v>1939</v>
      </c>
      <c r="AI529" s="101">
        <v>4085</v>
      </c>
      <c r="AJ529" s="101">
        <v>296</v>
      </c>
      <c r="AK529" s="101">
        <f t="shared" si="610"/>
        <v>6696</v>
      </c>
      <c r="AL529" s="101">
        <f t="shared" si="611"/>
        <v>920</v>
      </c>
      <c r="AM529" s="101">
        <v>1216</v>
      </c>
      <c r="AN529" s="102">
        <v>153</v>
      </c>
      <c r="AO529" s="103">
        <v>560</v>
      </c>
      <c r="AP529" s="74">
        <f t="shared" si="612"/>
        <v>6.1357702349869453E-2</v>
      </c>
      <c r="AQ529" s="74">
        <f t="shared" si="613"/>
        <v>0.23666544611253509</v>
      </c>
      <c r="AR529" s="104">
        <f t="shared" si="614"/>
        <v>0.26939337331629143</v>
      </c>
      <c r="AS529" s="104">
        <f t="shared" si="615"/>
        <v>0.35908259462501757</v>
      </c>
      <c r="AT529" s="104">
        <f t="shared" si="616"/>
        <v>0.52566018933731939</v>
      </c>
      <c r="AU529" s="105">
        <v>6012</v>
      </c>
      <c r="AV529" s="105">
        <v>8120</v>
      </c>
      <c r="AW529" s="105">
        <v>6293</v>
      </c>
      <c r="AX529" s="100">
        <v>337</v>
      </c>
      <c r="AY529" s="106">
        <v>6987</v>
      </c>
      <c r="AZ529" s="106">
        <v>337</v>
      </c>
      <c r="BA529" s="106">
        <v>1838</v>
      </c>
      <c r="BB529" s="106">
        <v>4427</v>
      </c>
      <c r="BC529" s="106">
        <v>385</v>
      </c>
      <c r="BD529" s="107">
        <v>1105</v>
      </c>
      <c r="BE529" s="108">
        <v>295</v>
      </c>
      <c r="BF529" s="82">
        <f t="shared" si="617"/>
        <v>5.3551565231209283E-2</v>
      </c>
      <c r="BG529" s="82">
        <f t="shared" si="618"/>
        <v>0.22635467980295568</v>
      </c>
      <c r="BH529" s="83">
        <f t="shared" si="619"/>
        <v>0.26913096695226441</v>
      </c>
      <c r="BI529" s="83">
        <f t="shared" si="620"/>
        <v>0.36512878573450325</v>
      </c>
      <c r="BJ529" s="83">
        <f t="shared" si="621"/>
        <v>0.5525615435795076</v>
      </c>
      <c r="BK529" s="2">
        <v>6468</v>
      </c>
      <c r="BL529" s="2">
        <v>8720</v>
      </c>
      <c r="BM529" s="2">
        <v>6281</v>
      </c>
      <c r="BN529" s="2">
        <v>4284</v>
      </c>
      <c r="BO529" s="2">
        <v>2128</v>
      </c>
      <c r="BP529" s="2">
        <v>1940</v>
      </c>
      <c r="BQ529" s="109">
        <v>140</v>
      </c>
      <c r="BR529" s="109">
        <v>405</v>
      </c>
      <c r="BS529" s="110">
        <v>342</v>
      </c>
      <c r="BT529" s="109">
        <v>453</v>
      </c>
      <c r="BU529" s="109">
        <v>1935</v>
      </c>
      <c r="BV529" s="109">
        <v>5163</v>
      </c>
      <c r="BW529" s="109">
        <v>436</v>
      </c>
      <c r="BX529" s="84">
        <f t="shared" si="625"/>
        <v>7987</v>
      </c>
      <c r="BY529" s="111">
        <v>80</v>
      </c>
      <c r="BZ529" s="109">
        <v>1284</v>
      </c>
      <c r="CA529" s="109">
        <v>435</v>
      </c>
      <c r="CB529" s="2">
        <v>439</v>
      </c>
      <c r="CC529" s="112">
        <f t="shared" si="626"/>
        <v>7.0037105751391465E-2</v>
      </c>
      <c r="CD529" s="112">
        <f t="shared" si="627"/>
        <v>0.22190366972477063</v>
      </c>
      <c r="CE529" s="112">
        <f t="shared" si="628"/>
        <v>0.29190926452093718</v>
      </c>
      <c r="CF529" s="112">
        <f t="shared" si="629"/>
        <v>0.38757416172255182</v>
      </c>
      <c r="CG529" s="112">
        <f t="shared" si="630"/>
        <v>0.61757681897786976</v>
      </c>
      <c r="CH529" s="87">
        <f t="shared" si="631"/>
        <v>2402</v>
      </c>
      <c r="CI529" s="31">
        <f t="shared" si="632"/>
        <v>2807</v>
      </c>
      <c r="CJ529" s="31">
        <f t="shared" si="633"/>
        <v>13</v>
      </c>
      <c r="CK529" s="31">
        <f t="shared" si="634"/>
        <v>42</v>
      </c>
      <c r="CL529" s="31">
        <f t="shared" si="635"/>
        <v>58</v>
      </c>
      <c r="CM529" s="113">
        <f t="shared" si="636"/>
        <v>584</v>
      </c>
      <c r="CN529" s="31">
        <f t="shared" si="637"/>
        <v>138</v>
      </c>
      <c r="CO529" s="31">
        <f t="shared" si="638"/>
        <v>218</v>
      </c>
      <c r="CP529" s="31">
        <f t="shared" si="639"/>
        <v>219</v>
      </c>
      <c r="CQ529" s="31">
        <f t="shared" si="640"/>
        <v>9</v>
      </c>
      <c r="CR529" s="32">
        <v>11</v>
      </c>
      <c r="CS529" s="32">
        <v>38</v>
      </c>
      <c r="CT529" s="32">
        <v>53</v>
      </c>
      <c r="CU529" s="88">
        <f t="shared" si="624"/>
        <v>532</v>
      </c>
      <c r="CV529" s="32">
        <v>138</v>
      </c>
      <c r="CW529" s="32">
        <v>206</v>
      </c>
      <c r="CX529" s="32">
        <v>182</v>
      </c>
      <c r="CY529" s="32">
        <v>6</v>
      </c>
      <c r="CZ529" s="32">
        <v>2</v>
      </c>
      <c r="DA529" s="32">
        <v>4</v>
      </c>
      <c r="DB529" s="32">
        <v>5</v>
      </c>
      <c r="DC529" s="88">
        <f t="shared" si="641"/>
        <v>52</v>
      </c>
      <c r="DD529" s="32">
        <v>0</v>
      </c>
      <c r="DE529" s="32">
        <v>12</v>
      </c>
      <c r="DF529" s="32">
        <v>37</v>
      </c>
      <c r="DG529" s="32">
        <v>3</v>
      </c>
      <c r="DH529" s="32">
        <v>10</v>
      </c>
      <c r="DI529" s="32">
        <v>120</v>
      </c>
      <c r="DJ529" s="32">
        <v>76</v>
      </c>
      <c r="DK529" s="88">
        <f t="shared" si="642"/>
        <v>2708</v>
      </c>
      <c r="DL529" s="32">
        <v>155</v>
      </c>
      <c r="DM529" s="32">
        <v>762</v>
      </c>
      <c r="DN529" s="32">
        <v>1659</v>
      </c>
      <c r="DO529" s="32">
        <v>132</v>
      </c>
      <c r="DP529" s="32">
        <v>102</v>
      </c>
      <c r="DQ529" s="32">
        <v>203</v>
      </c>
      <c r="DR529" s="32">
        <v>147</v>
      </c>
      <c r="DS529" s="88">
        <f t="shared" si="643"/>
        <v>4089</v>
      </c>
      <c r="DT529" s="32">
        <v>59</v>
      </c>
      <c r="DU529" s="32">
        <v>731</v>
      </c>
      <c r="DV529" s="32">
        <v>3034</v>
      </c>
      <c r="DW529" s="32">
        <v>265</v>
      </c>
      <c r="DX529" s="32">
        <v>2</v>
      </c>
      <c r="DY529" s="32">
        <v>5</v>
      </c>
      <c r="DZ529" s="32">
        <v>3</v>
      </c>
      <c r="EA529" s="88">
        <f t="shared" si="644"/>
        <v>102</v>
      </c>
      <c r="EB529" s="32">
        <v>8</v>
      </c>
      <c r="EC529" s="32">
        <v>26</v>
      </c>
      <c r="ED529" s="32">
        <v>66</v>
      </c>
      <c r="EE529" s="32">
        <v>2</v>
      </c>
      <c r="EF529" s="32">
        <v>13</v>
      </c>
      <c r="EG529" s="32">
        <v>35</v>
      </c>
      <c r="EH529" s="32">
        <v>58</v>
      </c>
      <c r="EI529" s="88">
        <f t="shared" si="645"/>
        <v>489</v>
      </c>
      <c r="EJ529" s="32">
        <v>93</v>
      </c>
      <c r="EK529" s="32">
        <v>198</v>
      </c>
      <c r="EL529" s="32">
        <v>185</v>
      </c>
      <c r="EM529" s="32">
        <v>13</v>
      </c>
      <c r="EQ529" s="88">
        <f t="shared" si="646"/>
        <v>0</v>
      </c>
      <c r="EY529" s="88">
        <f t="shared" si="647"/>
        <v>0</v>
      </c>
      <c r="FG529" s="88">
        <f t="shared" si="648"/>
        <v>1</v>
      </c>
      <c r="FK529" s="32">
        <v>1</v>
      </c>
      <c r="FO529" s="88">
        <f t="shared" si="649"/>
        <v>0</v>
      </c>
      <c r="FW529" s="110">
        <f t="shared" si="650"/>
        <v>0</v>
      </c>
      <c r="GB529" s="110">
        <f t="shared" si="651"/>
        <v>0</v>
      </c>
      <c r="GC529" s="110">
        <f t="shared" si="652"/>
        <v>0</v>
      </c>
      <c r="GD529" s="110">
        <f t="shared" si="653"/>
        <v>0</v>
      </c>
      <c r="GE529" s="110">
        <f t="shared" si="654"/>
        <v>1</v>
      </c>
      <c r="GF529" s="110">
        <f t="shared" si="655"/>
        <v>0</v>
      </c>
      <c r="GG529" s="110">
        <f t="shared" si="656"/>
        <v>0</v>
      </c>
      <c r="GH529" s="110">
        <f t="shared" si="657"/>
        <v>0</v>
      </c>
      <c r="GI529" s="110">
        <f t="shared" si="658"/>
        <v>1</v>
      </c>
      <c r="GJ529" s="114">
        <f t="shared" si="622"/>
        <v>0.27125812891136886</v>
      </c>
      <c r="GK529" s="90">
        <f t="shared" si="623"/>
        <v>0.1431229426077</v>
      </c>
      <c r="GL529" s="92" t="s">
        <v>2218</v>
      </c>
      <c r="GM529" s="92" t="s">
        <v>1837</v>
      </c>
      <c r="GN529" s="92" t="s">
        <v>1784</v>
      </c>
      <c r="GO529" s="92" t="s">
        <v>1542</v>
      </c>
      <c r="GP529" s="92" t="s">
        <v>2115</v>
      </c>
      <c r="GQ529" s="2" t="s">
        <v>2219</v>
      </c>
      <c r="GR529" s="115">
        <v>8698</v>
      </c>
      <c r="GS529" s="31">
        <f t="shared" si="659"/>
        <v>114</v>
      </c>
      <c r="GT529" s="31">
        <f t="shared" si="660"/>
        <v>226</v>
      </c>
      <c r="GU529" s="31">
        <f t="shared" si="661"/>
        <v>328</v>
      </c>
      <c r="GV529" s="31">
        <f t="shared" si="662"/>
        <v>6899</v>
      </c>
      <c r="GW529" s="31">
        <f t="shared" si="663"/>
        <v>5158</v>
      </c>
      <c r="GX529" s="31">
        <f t="shared" si="664"/>
        <v>6677</v>
      </c>
    </row>
    <row r="530" spans="1:208" ht="15.75" hidden="1" customHeight="1" x14ac:dyDescent="0.25">
      <c r="A530" s="22" t="s">
        <v>1111</v>
      </c>
      <c r="B530" s="2" t="s">
        <v>504</v>
      </c>
      <c r="C530" s="116" t="s">
        <v>514</v>
      </c>
      <c r="D530" s="35" t="s">
        <v>504</v>
      </c>
      <c r="E530" s="117">
        <v>29</v>
      </c>
      <c r="F530" s="117">
        <v>353</v>
      </c>
      <c r="G530" s="117">
        <v>538</v>
      </c>
      <c r="H530" s="117">
        <v>920</v>
      </c>
      <c r="I530" s="95">
        <v>50</v>
      </c>
      <c r="J530" s="118">
        <v>30</v>
      </c>
      <c r="K530" s="118">
        <v>299</v>
      </c>
      <c r="L530" s="118">
        <v>540</v>
      </c>
      <c r="M530" s="118">
        <v>869</v>
      </c>
      <c r="N530" s="119">
        <v>100</v>
      </c>
      <c r="O530" s="119">
        <v>68</v>
      </c>
      <c r="P530" s="120">
        <v>1000</v>
      </c>
      <c r="Q530" s="120">
        <v>1254</v>
      </c>
      <c r="R530" s="120">
        <v>982</v>
      </c>
      <c r="S530" s="70">
        <f t="shared" si="605"/>
        <v>0.03</v>
      </c>
      <c r="T530" s="70">
        <f t="shared" si="606"/>
        <v>0.23843700159489634</v>
      </c>
      <c r="U530" s="70">
        <f t="shared" si="607"/>
        <v>0.23763906056860321</v>
      </c>
      <c r="V530" s="70">
        <f t="shared" si="608"/>
        <v>0.33050089445438285</v>
      </c>
      <c r="W530" s="70">
        <f t="shared" si="609"/>
        <v>0.44806517311608962</v>
      </c>
      <c r="X530" s="121">
        <v>1253</v>
      </c>
      <c r="Y530" s="121">
        <v>1000</v>
      </c>
      <c r="Z530" s="121">
        <v>1254</v>
      </c>
      <c r="AA530" s="121">
        <v>982</v>
      </c>
      <c r="AB530" s="121">
        <v>289</v>
      </c>
      <c r="AC530" s="121">
        <v>278</v>
      </c>
      <c r="AD530" s="17">
        <v>28</v>
      </c>
      <c r="AE530" s="17">
        <v>43</v>
      </c>
      <c r="AF530" s="100">
        <v>51</v>
      </c>
      <c r="AG530" s="101">
        <v>29</v>
      </c>
      <c r="AH530" s="101">
        <v>295</v>
      </c>
      <c r="AI530" s="101">
        <v>597</v>
      </c>
      <c r="AJ530" s="101">
        <v>21</v>
      </c>
      <c r="AK530" s="101">
        <f t="shared" si="610"/>
        <v>942</v>
      </c>
      <c r="AL530" s="101">
        <f t="shared" si="611"/>
        <v>90</v>
      </c>
      <c r="AM530" s="101">
        <v>111</v>
      </c>
      <c r="AN530" s="102">
        <v>53</v>
      </c>
      <c r="AO530" s="103">
        <v>165</v>
      </c>
      <c r="AP530" s="74">
        <f t="shared" si="612"/>
        <v>2.9000000000000001E-2</v>
      </c>
      <c r="AQ530" s="74">
        <f t="shared" si="613"/>
        <v>0.23524720893141945</v>
      </c>
      <c r="AR530" s="104">
        <f t="shared" si="614"/>
        <v>0.25679851668726822</v>
      </c>
      <c r="AS530" s="104">
        <f t="shared" si="615"/>
        <v>0.35867620751341683</v>
      </c>
      <c r="AT530" s="104">
        <f t="shared" si="616"/>
        <v>0.5162932790224033</v>
      </c>
      <c r="AU530" s="105">
        <v>997</v>
      </c>
      <c r="AV530" s="105">
        <v>1313</v>
      </c>
      <c r="AW530" s="105">
        <v>965</v>
      </c>
      <c r="AX530" s="100">
        <v>53</v>
      </c>
      <c r="AY530" s="106">
        <v>936</v>
      </c>
      <c r="AZ530" s="106">
        <v>34</v>
      </c>
      <c r="BA530" s="106">
        <v>297</v>
      </c>
      <c r="BB530" s="106">
        <v>587</v>
      </c>
      <c r="BC530" s="106">
        <v>18</v>
      </c>
      <c r="BD530" s="107">
        <v>105</v>
      </c>
      <c r="BE530" s="108">
        <v>108</v>
      </c>
      <c r="BF530" s="82">
        <f t="shared" si="617"/>
        <v>3.5233160621761656E-2</v>
      </c>
      <c r="BG530" s="82">
        <f t="shared" si="618"/>
        <v>0.22619954303122619</v>
      </c>
      <c r="BH530" s="83">
        <f t="shared" si="619"/>
        <v>0.24824427480916031</v>
      </c>
      <c r="BI530" s="83">
        <f t="shared" si="620"/>
        <v>0.33722943722943721</v>
      </c>
      <c r="BJ530" s="83">
        <f t="shared" si="621"/>
        <v>0.48345035105315948</v>
      </c>
      <c r="BK530" s="2">
        <v>974</v>
      </c>
      <c r="BL530" s="2">
        <v>1284</v>
      </c>
      <c r="BM530" s="2">
        <v>968</v>
      </c>
      <c r="BN530" s="2">
        <v>668</v>
      </c>
      <c r="BO530" s="2">
        <v>297</v>
      </c>
      <c r="BP530" s="2">
        <v>317</v>
      </c>
      <c r="BQ530" s="109">
        <v>33</v>
      </c>
      <c r="BR530" s="109">
        <v>58</v>
      </c>
      <c r="BS530" s="110">
        <v>44</v>
      </c>
      <c r="BT530" s="109">
        <v>4</v>
      </c>
      <c r="BU530" s="109">
        <v>359</v>
      </c>
      <c r="BV530" s="109">
        <v>733</v>
      </c>
      <c r="BW530" s="109">
        <v>17</v>
      </c>
      <c r="BX530" s="84">
        <f t="shared" si="625"/>
        <v>1113</v>
      </c>
      <c r="BY530" s="111">
        <v>52</v>
      </c>
      <c r="BZ530" s="109">
        <v>116</v>
      </c>
      <c r="CA530" s="109">
        <v>17</v>
      </c>
      <c r="CB530" s="2">
        <v>171</v>
      </c>
      <c r="CC530" s="112">
        <f t="shared" si="626"/>
        <v>4.1067761806981521E-3</v>
      </c>
      <c r="CD530" s="112">
        <f t="shared" si="627"/>
        <v>0.27959501557632399</v>
      </c>
      <c r="CE530" s="112">
        <f t="shared" si="628"/>
        <v>0.30378177309361437</v>
      </c>
      <c r="CF530" s="112">
        <f t="shared" si="629"/>
        <v>0.43339253996447602</v>
      </c>
      <c r="CG530" s="112">
        <f t="shared" si="630"/>
        <v>0.63739669421487599</v>
      </c>
      <c r="CH530" s="87">
        <f t="shared" si="631"/>
        <v>351</v>
      </c>
      <c r="CI530" s="31">
        <f t="shared" si="632"/>
        <v>361</v>
      </c>
      <c r="CJ530" s="31">
        <f t="shared" si="633"/>
        <v>0</v>
      </c>
      <c r="CK530" s="31">
        <f t="shared" si="634"/>
        <v>0</v>
      </c>
      <c r="CL530" s="31">
        <f t="shared" si="635"/>
        <v>0</v>
      </c>
      <c r="CM530" s="113">
        <f t="shared" si="636"/>
        <v>0</v>
      </c>
      <c r="CN530" s="31">
        <f t="shared" si="637"/>
        <v>0</v>
      </c>
      <c r="CO530" s="31">
        <f t="shared" si="638"/>
        <v>0</v>
      </c>
      <c r="CP530" s="31">
        <f t="shared" si="639"/>
        <v>0</v>
      </c>
      <c r="CQ530" s="31">
        <f t="shared" si="640"/>
        <v>0</v>
      </c>
      <c r="CU530" s="88">
        <f t="shared" si="624"/>
        <v>0</v>
      </c>
      <c r="DC530" s="88">
        <f t="shared" si="641"/>
        <v>0</v>
      </c>
      <c r="DH530" s="32">
        <v>1</v>
      </c>
      <c r="DI530" s="32">
        <v>9</v>
      </c>
      <c r="DJ530" s="32">
        <v>3</v>
      </c>
      <c r="DK530" s="88">
        <f t="shared" si="642"/>
        <v>161</v>
      </c>
      <c r="DL530" s="32">
        <v>2</v>
      </c>
      <c r="DM530" s="32">
        <v>70</v>
      </c>
      <c r="DN530" s="32">
        <v>88</v>
      </c>
      <c r="DO530" s="32">
        <v>1</v>
      </c>
      <c r="DP530" s="32">
        <v>32</v>
      </c>
      <c r="DQ530" s="32">
        <v>49</v>
      </c>
      <c r="DR530" s="32">
        <v>41</v>
      </c>
      <c r="DS530" s="88">
        <f t="shared" si="643"/>
        <v>952</v>
      </c>
      <c r="DT530" s="32">
        <v>2</v>
      </c>
      <c r="DU530" s="32">
        <v>289</v>
      </c>
      <c r="DV530" s="32">
        <v>645</v>
      </c>
      <c r="DW530" s="32">
        <v>16</v>
      </c>
      <c r="EA530" s="88">
        <f t="shared" si="644"/>
        <v>0</v>
      </c>
      <c r="EI530" s="88">
        <f t="shared" si="645"/>
        <v>0</v>
      </c>
      <c r="EQ530" s="88">
        <f t="shared" si="646"/>
        <v>0</v>
      </c>
      <c r="EY530" s="88">
        <f t="shared" si="647"/>
        <v>0</v>
      </c>
      <c r="FG530" s="88">
        <f t="shared" si="648"/>
        <v>1</v>
      </c>
      <c r="FK530" s="32">
        <v>1</v>
      </c>
      <c r="FO530" s="88">
        <f t="shared" si="649"/>
        <v>0</v>
      </c>
      <c r="FW530" s="110">
        <f t="shared" si="650"/>
        <v>0</v>
      </c>
      <c r="GB530" s="110">
        <f t="shared" si="651"/>
        <v>0</v>
      </c>
      <c r="GC530" s="110">
        <f t="shared" si="652"/>
        <v>0</v>
      </c>
      <c r="GD530" s="110">
        <f t="shared" si="653"/>
        <v>0</v>
      </c>
      <c r="GE530" s="110">
        <f t="shared" si="654"/>
        <v>1</v>
      </c>
      <c r="GF530" s="110">
        <f t="shared" si="655"/>
        <v>0</v>
      </c>
      <c r="GG530" s="110">
        <f t="shared" si="656"/>
        <v>0</v>
      </c>
      <c r="GH530" s="110">
        <f t="shared" si="657"/>
        <v>0</v>
      </c>
      <c r="GI530" s="110">
        <f t="shared" si="658"/>
        <v>1</v>
      </c>
      <c r="GJ530" s="114">
        <f t="shared" si="622"/>
        <v>0.42255353117956412</v>
      </c>
      <c r="GK530" s="90">
        <f t="shared" si="623"/>
        <v>0.1891025641025641</v>
      </c>
      <c r="GL530" s="92" t="s">
        <v>2080</v>
      </c>
      <c r="GM530" s="2" t="s">
        <v>1543</v>
      </c>
      <c r="GN530" s="92" t="s">
        <v>1653</v>
      </c>
      <c r="GO530" s="92" t="s">
        <v>1805</v>
      </c>
      <c r="GP530" s="2" t="s">
        <v>2081</v>
      </c>
      <c r="GQ530" s="2" t="s">
        <v>1925</v>
      </c>
      <c r="GR530" s="115">
        <v>1325</v>
      </c>
      <c r="GS530" s="31">
        <f t="shared" si="659"/>
        <v>33</v>
      </c>
      <c r="GT530" s="31">
        <f t="shared" si="660"/>
        <v>44</v>
      </c>
      <c r="GU530" s="31">
        <f t="shared" si="661"/>
        <v>58</v>
      </c>
      <c r="GV530" s="31">
        <f t="shared" si="662"/>
        <v>1113</v>
      </c>
      <c r="GW530" s="31">
        <f t="shared" si="663"/>
        <v>750</v>
      </c>
      <c r="GX530" s="31">
        <f t="shared" si="664"/>
        <v>1109</v>
      </c>
    </row>
    <row r="531" spans="1:208" ht="15.75" hidden="1" customHeight="1" x14ac:dyDescent="0.25">
      <c r="A531" s="22" t="s">
        <v>1111</v>
      </c>
      <c r="B531" s="2" t="s">
        <v>504</v>
      </c>
      <c r="C531" s="116" t="s">
        <v>515</v>
      </c>
      <c r="D531" s="35" t="s">
        <v>504</v>
      </c>
      <c r="E531" s="117">
        <v>28</v>
      </c>
      <c r="F531" s="117">
        <v>444</v>
      </c>
      <c r="G531" s="117">
        <v>805</v>
      </c>
      <c r="H531" s="117">
        <v>1277</v>
      </c>
      <c r="I531" s="95">
        <v>75</v>
      </c>
      <c r="J531" s="118">
        <v>18</v>
      </c>
      <c r="K531" s="118">
        <v>364</v>
      </c>
      <c r="L531" s="118">
        <v>902</v>
      </c>
      <c r="M531" s="118">
        <v>1284</v>
      </c>
      <c r="N531" s="119">
        <v>166</v>
      </c>
      <c r="O531" s="119">
        <v>94</v>
      </c>
      <c r="P531" s="120">
        <v>1131</v>
      </c>
      <c r="Q531" s="120">
        <v>1462</v>
      </c>
      <c r="R531" s="120">
        <v>1082</v>
      </c>
      <c r="S531" s="70">
        <f t="shared" si="605"/>
        <v>1.5915119363395226E-2</v>
      </c>
      <c r="T531" s="70">
        <f t="shared" si="606"/>
        <v>0.24897400820793433</v>
      </c>
      <c r="U531" s="70">
        <f t="shared" si="607"/>
        <v>0.30421768707482993</v>
      </c>
      <c r="V531" s="70">
        <f t="shared" si="608"/>
        <v>0.43238993710691825</v>
      </c>
      <c r="W531" s="70">
        <f t="shared" si="609"/>
        <v>0.68022181146025873</v>
      </c>
      <c r="X531" s="121">
        <v>1470</v>
      </c>
      <c r="Y531" s="121">
        <v>1131</v>
      </c>
      <c r="Z531" s="121">
        <v>1462</v>
      </c>
      <c r="AA531" s="121">
        <v>1082</v>
      </c>
      <c r="AB531" s="121">
        <v>376</v>
      </c>
      <c r="AC531" s="121">
        <v>359</v>
      </c>
      <c r="AD531" s="17">
        <v>49</v>
      </c>
      <c r="AE531" s="17">
        <v>58</v>
      </c>
      <c r="AF531" s="100">
        <v>75</v>
      </c>
      <c r="AG531" s="101">
        <v>47</v>
      </c>
      <c r="AH531" s="101">
        <v>353</v>
      </c>
      <c r="AI531" s="101">
        <v>884</v>
      </c>
      <c r="AJ531" s="101">
        <v>44</v>
      </c>
      <c r="AK531" s="101">
        <f t="shared" si="610"/>
        <v>1328</v>
      </c>
      <c r="AL531" s="101">
        <f t="shared" si="611"/>
        <v>187</v>
      </c>
      <c r="AM531" s="101">
        <v>231</v>
      </c>
      <c r="AN531" s="102">
        <v>46</v>
      </c>
      <c r="AO531" s="103">
        <v>165</v>
      </c>
      <c r="AP531" s="74">
        <f t="shared" si="612"/>
        <v>4.1556145004420869E-2</v>
      </c>
      <c r="AQ531" s="74">
        <f t="shared" si="613"/>
        <v>0.24145006839945279</v>
      </c>
      <c r="AR531" s="104">
        <f t="shared" si="614"/>
        <v>0.29850340136054421</v>
      </c>
      <c r="AS531" s="104">
        <f t="shared" si="615"/>
        <v>0.41273584905660377</v>
      </c>
      <c r="AT531" s="104">
        <f t="shared" si="616"/>
        <v>0.64417744916820707</v>
      </c>
      <c r="AU531" s="105">
        <v>1151</v>
      </c>
      <c r="AV531" s="105">
        <v>1498</v>
      </c>
      <c r="AW531" s="105">
        <v>1136</v>
      </c>
      <c r="AX531" s="100">
        <v>80</v>
      </c>
      <c r="AY531" s="106">
        <v>1497</v>
      </c>
      <c r="AZ531" s="106">
        <v>61</v>
      </c>
      <c r="BA531" s="106">
        <v>406</v>
      </c>
      <c r="BB531" s="106">
        <v>970</v>
      </c>
      <c r="BC531" s="106">
        <v>60</v>
      </c>
      <c r="BD531" s="107">
        <v>207</v>
      </c>
      <c r="BE531" s="108">
        <v>61</v>
      </c>
      <c r="BF531" s="82">
        <f t="shared" si="617"/>
        <v>5.3697183098591547E-2</v>
      </c>
      <c r="BG531" s="82">
        <f t="shared" si="618"/>
        <v>0.27102803738317754</v>
      </c>
      <c r="BH531" s="83">
        <f t="shared" si="619"/>
        <v>0.32496697490092469</v>
      </c>
      <c r="BI531" s="83">
        <f t="shared" si="620"/>
        <v>0.4412986032465081</v>
      </c>
      <c r="BJ531" s="83">
        <f t="shared" si="621"/>
        <v>0.66290182450043444</v>
      </c>
      <c r="BK531" s="2">
        <v>1235</v>
      </c>
      <c r="BL531" s="2">
        <v>1649</v>
      </c>
      <c r="BM531" s="2">
        <v>1159</v>
      </c>
      <c r="BN531" s="2">
        <v>789</v>
      </c>
      <c r="BO531" s="2">
        <v>340</v>
      </c>
      <c r="BP531" s="2">
        <v>367</v>
      </c>
      <c r="BQ531" s="109">
        <v>46</v>
      </c>
      <c r="BR531" s="109">
        <v>84</v>
      </c>
      <c r="BS531" s="110">
        <v>54</v>
      </c>
      <c r="BT531" s="109">
        <v>38</v>
      </c>
      <c r="BU531" s="109">
        <v>400</v>
      </c>
      <c r="BV531" s="109">
        <v>1080</v>
      </c>
      <c r="BW531" s="109">
        <v>52</v>
      </c>
      <c r="BX531" s="84">
        <f t="shared" si="625"/>
        <v>1570</v>
      </c>
      <c r="BY531" s="111">
        <v>51</v>
      </c>
      <c r="BZ531" s="109">
        <v>203</v>
      </c>
      <c r="CA531" s="109">
        <v>53</v>
      </c>
      <c r="CB531" s="2">
        <v>115</v>
      </c>
      <c r="CC531" s="112">
        <f t="shared" si="626"/>
        <v>3.0769230769230771E-2</v>
      </c>
      <c r="CD531" s="112">
        <f t="shared" si="627"/>
        <v>0.24257125530624621</v>
      </c>
      <c r="CE531" s="112">
        <f t="shared" si="628"/>
        <v>0.32525352461043777</v>
      </c>
      <c r="CF531" s="112">
        <f t="shared" si="629"/>
        <v>0.45477207977207978</v>
      </c>
      <c r="CG531" s="112">
        <f t="shared" si="630"/>
        <v>0.75668679896462465</v>
      </c>
      <c r="CH531" s="87">
        <f t="shared" si="631"/>
        <v>282</v>
      </c>
      <c r="CI531" s="31">
        <f t="shared" si="632"/>
        <v>304</v>
      </c>
      <c r="CJ531" s="31">
        <f t="shared" si="633"/>
        <v>0</v>
      </c>
      <c r="CK531" s="31">
        <f t="shared" si="634"/>
        <v>0</v>
      </c>
      <c r="CL531" s="31">
        <f t="shared" si="635"/>
        <v>0</v>
      </c>
      <c r="CM531" s="113">
        <f t="shared" si="636"/>
        <v>0</v>
      </c>
      <c r="CN531" s="31">
        <f t="shared" si="637"/>
        <v>0</v>
      </c>
      <c r="CO531" s="31">
        <f t="shared" si="638"/>
        <v>0</v>
      </c>
      <c r="CP531" s="31">
        <f t="shared" si="639"/>
        <v>0</v>
      </c>
      <c r="CQ531" s="31">
        <f t="shared" si="640"/>
        <v>0</v>
      </c>
      <c r="CU531" s="88">
        <f t="shared" si="624"/>
        <v>0</v>
      </c>
      <c r="DC531" s="88">
        <f t="shared" si="641"/>
        <v>0</v>
      </c>
      <c r="DH531" s="32">
        <v>1</v>
      </c>
      <c r="DI531" s="32">
        <v>8</v>
      </c>
      <c r="DJ531" s="32">
        <v>3</v>
      </c>
      <c r="DK531" s="88">
        <f t="shared" si="642"/>
        <v>167</v>
      </c>
      <c r="DL531" s="32">
        <v>9</v>
      </c>
      <c r="DM531" s="32">
        <v>44</v>
      </c>
      <c r="DN531" s="32">
        <v>106</v>
      </c>
      <c r="DO531" s="32">
        <v>8</v>
      </c>
      <c r="DP531" s="32">
        <v>45</v>
      </c>
      <c r="DQ531" s="32">
        <v>76</v>
      </c>
      <c r="DR531" s="32">
        <v>51</v>
      </c>
      <c r="DS531" s="88">
        <f t="shared" si="643"/>
        <v>1403</v>
      </c>
      <c r="DT531" s="32">
        <v>29</v>
      </c>
      <c r="DU531" s="32">
        <v>356</v>
      </c>
      <c r="DV531" s="32">
        <v>974</v>
      </c>
      <c r="DW531" s="32">
        <v>44</v>
      </c>
      <c r="EA531" s="88">
        <f t="shared" si="644"/>
        <v>0</v>
      </c>
      <c r="EI531" s="88">
        <f t="shared" si="645"/>
        <v>0</v>
      </c>
      <c r="EQ531" s="88">
        <f t="shared" si="646"/>
        <v>0</v>
      </c>
      <c r="EY531" s="88">
        <f t="shared" si="647"/>
        <v>0</v>
      </c>
      <c r="FG531" s="88">
        <f t="shared" si="648"/>
        <v>5</v>
      </c>
      <c r="FK531" s="32">
        <v>5</v>
      </c>
      <c r="FO531" s="88">
        <f t="shared" si="649"/>
        <v>0</v>
      </c>
      <c r="FW531" s="110">
        <f t="shared" si="650"/>
        <v>0</v>
      </c>
      <c r="GB531" s="110">
        <f t="shared" si="651"/>
        <v>0</v>
      </c>
      <c r="GC531" s="110">
        <f t="shared" si="652"/>
        <v>0</v>
      </c>
      <c r="GD531" s="110">
        <f t="shared" si="653"/>
        <v>0</v>
      </c>
      <c r="GE531" s="110">
        <f t="shared" si="654"/>
        <v>5</v>
      </c>
      <c r="GF531" s="110">
        <f t="shared" si="655"/>
        <v>0</v>
      </c>
      <c r="GG531" s="110">
        <f t="shared" si="656"/>
        <v>0</v>
      </c>
      <c r="GH531" s="110">
        <f t="shared" si="657"/>
        <v>0</v>
      </c>
      <c r="GI531" s="110">
        <f t="shared" si="658"/>
        <v>5</v>
      </c>
      <c r="GJ531" s="114">
        <f t="shared" si="622"/>
        <v>0.11241184304310317</v>
      </c>
      <c r="GK531" s="90">
        <f t="shared" si="623"/>
        <v>4.876419505678023E-2</v>
      </c>
      <c r="GL531" s="92" t="s">
        <v>1481</v>
      </c>
      <c r="GM531" s="2" t="s">
        <v>2266</v>
      </c>
      <c r="GN531" s="92" t="s">
        <v>2110</v>
      </c>
      <c r="GO531" s="92" t="s">
        <v>1795</v>
      </c>
      <c r="GP531" s="92" t="s">
        <v>2136</v>
      </c>
      <c r="GQ531" s="2" t="s">
        <v>1623</v>
      </c>
      <c r="GR531" s="115">
        <v>1651</v>
      </c>
      <c r="GS531" s="31">
        <f t="shared" si="659"/>
        <v>46</v>
      </c>
      <c r="GT531" s="31">
        <f t="shared" si="660"/>
        <v>54</v>
      </c>
      <c r="GU531" s="31">
        <f t="shared" si="661"/>
        <v>84</v>
      </c>
      <c r="GV531" s="31">
        <f t="shared" si="662"/>
        <v>1570</v>
      </c>
      <c r="GW531" s="31">
        <f t="shared" si="663"/>
        <v>1132</v>
      </c>
      <c r="GX531" s="31">
        <f t="shared" si="664"/>
        <v>1532</v>
      </c>
    </row>
    <row r="532" spans="1:208" ht="15.75" hidden="1" customHeight="1" x14ac:dyDescent="0.25">
      <c r="A532" s="22" t="s">
        <v>1112</v>
      </c>
      <c r="B532" s="2" t="s">
        <v>516</v>
      </c>
      <c r="C532" s="116" t="s">
        <v>517</v>
      </c>
      <c r="D532" s="35" t="s">
        <v>516</v>
      </c>
      <c r="E532" s="117">
        <v>1</v>
      </c>
      <c r="F532" s="117">
        <v>23</v>
      </c>
      <c r="G532" s="117">
        <v>27</v>
      </c>
      <c r="H532" s="117">
        <v>51</v>
      </c>
      <c r="I532" s="95">
        <v>3</v>
      </c>
      <c r="J532" s="118">
        <v>0</v>
      </c>
      <c r="K532" s="118">
        <v>14</v>
      </c>
      <c r="L532" s="118">
        <v>36</v>
      </c>
      <c r="M532" s="118">
        <v>50</v>
      </c>
      <c r="N532" s="119">
        <v>9</v>
      </c>
      <c r="O532" s="119">
        <v>8</v>
      </c>
      <c r="P532" s="120">
        <v>47</v>
      </c>
      <c r="Q532" s="120">
        <v>59</v>
      </c>
      <c r="R532" s="120">
        <v>56</v>
      </c>
      <c r="S532" s="70">
        <f t="shared" si="605"/>
        <v>0</v>
      </c>
      <c r="T532" s="70">
        <f t="shared" si="606"/>
        <v>0.23728813559322035</v>
      </c>
      <c r="U532" s="70">
        <f t="shared" si="607"/>
        <v>0.25308641975308643</v>
      </c>
      <c r="V532" s="70">
        <f t="shared" si="608"/>
        <v>0.35652173913043478</v>
      </c>
      <c r="W532" s="70">
        <f t="shared" si="609"/>
        <v>0.48214285714285715</v>
      </c>
      <c r="X532" s="121">
        <v>65</v>
      </c>
      <c r="Y532" s="121">
        <v>47</v>
      </c>
      <c r="Z532" s="121">
        <v>59</v>
      </c>
      <c r="AA532" s="121">
        <v>56</v>
      </c>
      <c r="AB532" s="121">
        <v>15</v>
      </c>
      <c r="AC532" s="121">
        <v>19</v>
      </c>
      <c r="AD532" s="17">
        <v>2</v>
      </c>
      <c r="AE532" s="17">
        <v>3</v>
      </c>
      <c r="AF532" s="100">
        <v>3</v>
      </c>
      <c r="AG532" s="101">
        <v>1</v>
      </c>
      <c r="AH532" s="101">
        <v>9</v>
      </c>
      <c r="AI532" s="101">
        <v>30</v>
      </c>
      <c r="AJ532" s="101">
        <v>0</v>
      </c>
      <c r="AK532" s="101">
        <f t="shared" si="610"/>
        <v>40</v>
      </c>
      <c r="AL532" s="101">
        <f t="shared" si="611"/>
        <v>3</v>
      </c>
      <c r="AM532" s="101">
        <v>3</v>
      </c>
      <c r="AN532" s="102">
        <v>6</v>
      </c>
      <c r="AO532" s="103">
        <v>10</v>
      </c>
      <c r="AP532" s="74">
        <f t="shared" si="612"/>
        <v>2.1276595744680851E-2</v>
      </c>
      <c r="AQ532" s="74">
        <f t="shared" si="613"/>
        <v>0.15254237288135594</v>
      </c>
      <c r="AR532" s="104">
        <f t="shared" si="614"/>
        <v>0.22839506172839505</v>
      </c>
      <c r="AS532" s="104">
        <f t="shared" si="615"/>
        <v>0.31304347826086959</v>
      </c>
      <c r="AT532" s="104">
        <f t="shared" si="616"/>
        <v>0.48214285714285715</v>
      </c>
      <c r="AU532" s="105">
        <v>36</v>
      </c>
      <c r="AV532" s="105">
        <v>53</v>
      </c>
      <c r="AW532" s="105">
        <v>35</v>
      </c>
      <c r="AX532" s="100">
        <v>3</v>
      </c>
      <c r="AY532" s="106">
        <v>43</v>
      </c>
      <c r="AZ532" s="106">
        <v>1</v>
      </c>
      <c r="BA532" s="106">
        <v>15</v>
      </c>
      <c r="BB532" s="106">
        <v>26</v>
      </c>
      <c r="BC532" s="106">
        <v>1</v>
      </c>
      <c r="BD532" s="107">
        <v>4</v>
      </c>
      <c r="BE532" s="108">
        <v>3</v>
      </c>
      <c r="BF532" s="82">
        <f t="shared" si="617"/>
        <v>2.8571428571428571E-2</v>
      </c>
      <c r="BG532" s="82">
        <f t="shared" si="618"/>
        <v>0.28301886792452829</v>
      </c>
      <c r="BH532" s="83">
        <f t="shared" si="619"/>
        <v>0.30645161290322581</v>
      </c>
      <c r="BI532" s="83">
        <f t="shared" si="620"/>
        <v>0.4157303370786517</v>
      </c>
      <c r="BJ532" s="83">
        <f t="shared" si="621"/>
        <v>0.61111111111111116</v>
      </c>
      <c r="BK532" s="2">
        <v>35</v>
      </c>
      <c r="BL532" s="2">
        <v>53</v>
      </c>
      <c r="BM532" s="2">
        <v>39</v>
      </c>
      <c r="BN532" s="2">
        <v>28</v>
      </c>
      <c r="BO532" s="2">
        <v>10</v>
      </c>
      <c r="BP532" s="2">
        <v>11</v>
      </c>
      <c r="BQ532" s="109">
        <v>3</v>
      </c>
      <c r="BR532" s="109">
        <v>3</v>
      </c>
      <c r="BS532" s="110">
        <v>4</v>
      </c>
      <c r="BT532" s="109">
        <v>0</v>
      </c>
      <c r="BU532" s="109">
        <v>17</v>
      </c>
      <c r="BV532" s="109">
        <v>28</v>
      </c>
      <c r="BW532" s="109">
        <v>0</v>
      </c>
      <c r="BX532" s="84">
        <f t="shared" si="625"/>
        <v>45</v>
      </c>
      <c r="BY532" s="111">
        <v>4</v>
      </c>
      <c r="BZ532" s="109">
        <v>9</v>
      </c>
      <c r="CA532" s="109">
        <v>0</v>
      </c>
      <c r="CB532" s="2">
        <v>7</v>
      </c>
      <c r="CC532" s="112">
        <f t="shared" si="626"/>
        <v>0</v>
      </c>
      <c r="CD532" s="112">
        <f t="shared" si="627"/>
        <v>0.32075471698113206</v>
      </c>
      <c r="CE532" s="112">
        <f t="shared" si="628"/>
        <v>0.28346456692913385</v>
      </c>
      <c r="CF532" s="112">
        <f t="shared" si="629"/>
        <v>0.39130434782608697</v>
      </c>
      <c r="CG532" s="112">
        <f t="shared" si="630"/>
        <v>0.48717948717948717</v>
      </c>
      <c r="CH532" s="87">
        <f t="shared" si="631"/>
        <v>20</v>
      </c>
      <c r="CI532" s="31">
        <f t="shared" si="632"/>
        <v>14</v>
      </c>
      <c r="CJ532" s="31">
        <f t="shared" si="633"/>
        <v>0</v>
      </c>
      <c r="CK532" s="31">
        <f t="shared" si="634"/>
        <v>0</v>
      </c>
      <c r="CL532" s="31">
        <f t="shared" si="635"/>
        <v>0</v>
      </c>
      <c r="CM532" s="113">
        <f t="shared" si="636"/>
        <v>0</v>
      </c>
      <c r="CN532" s="31">
        <f t="shared" si="637"/>
        <v>0</v>
      </c>
      <c r="CO532" s="31">
        <f t="shared" si="638"/>
        <v>0</v>
      </c>
      <c r="CP532" s="31">
        <f t="shared" si="639"/>
        <v>0</v>
      </c>
      <c r="CQ532" s="31">
        <f t="shared" si="640"/>
        <v>0</v>
      </c>
      <c r="CU532" s="88">
        <f t="shared" si="624"/>
        <v>0</v>
      </c>
      <c r="DC532" s="88">
        <f t="shared" si="641"/>
        <v>0</v>
      </c>
      <c r="DK532" s="88">
        <f t="shared" si="642"/>
        <v>0</v>
      </c>
      <c r="DP532" s="32">
        <v>1</v>
      </c>
      <c r="DQ532" s="32">
        <v>1</v>
      </c>
      <c r="DR532" s="32">
        <v>2</v>
      </c>
      <c r="DS532" s="88">
        <f t="shared" si="643"/>
        <v>10</v>
      </c>
      <c r="DT532" s="32">
        <v>0</v>
      </c>
      <c r="DU532" s="32">
        <v>5</v>
      </c>
      <c r="DV532" s="32">
        <v>5</v>
      </c>
      <c r="DW532" s="32">
        <v>0</v>
      </c>
      <c r="DX532" s="32">
        <v>1</v>
      </c>
      <c r="DY532" s="32">
        <v>1</v>
      </c>
      <c r="DZ532" s="32">
        <v>1</v>
      </c>
      <c r="EA532" s="88">
        <f t="shared" si="644"/>
        <v>20</v>
      </c>
      <c r="EC532" s="32">
        <v>4</v>
      </c>
      <c r="ED532" s="32">
        <v>16</v>
      </c>
      <c r="EI532" s="88">
        <f t="shared" si="645"/>
        <v>0</v>
      </c>
      <c r="EQ532" s="88">
        <f t="shared" si="646"/>
        <v>0</v>
      </c>
      <c r="EV532" s="32">
        <v>1</v>
      </c>
      <c r="EW532" s="32">
        <v>1</v>
      </c>
      <c r="EX532" s="32">
        <v>1</v>
      </c>
      <c r="EY532" s="88">
        <f t="shared" si="647"/>
        <v>15</v>
      </c>
      <c r="EZ532" s="32">
        <v>0</v>
      </c>
      <c r="FA532" s="32">
        <v>8</v>
      </c>
      <c r="FB532" s="32">
        <v>7</v>
      </c>
      <c r="FC532" s="32">
        <v>0</v>
      </c>
      <c r="FG532" s="88">
        <f t="shared" si="648"/>
        <v>0</v>
      </c>
      <c r="FO532" s="88">
        <f t="shared" si="649"/>
        <v>0</v>
      </c>
      <c r="FW532" s="110">
        <f t="shared" si="650"/>
        <v>0</v>
      </c>
      <c r="GB532" s="110">
        <f t="shared" si="651"/>
        <v>1</v>
      </c>
      <c r="GC532" s="110">
        <f t="shared" si="652"/>
        <v>1</v>
      </c>
      <c r="GD532" s="110">
        <f t="shared" si="653"/>
        <v>1</v>
      </c>
      <c r="GE532" s="110">
        <f t="shared" si="654"/>
        <v>15</v>
      </c>
      <c r="GF532" s="110">
        <f t="shared" si="655"/>
        <v>0</v>
      </c>
      <c r="GG532" s="110">
        <f t="shared" si="656"/>
        <v>8</v>
      </c>
      <c r="GH532" s="110">
        <f t="shared" si="657"/>
        <v>7</v>
      </c>
      <c r="GI532" s="110">
        <f t="shared" si="658"/>
        <v>0</v>
      </c>
      <c r="GJ532" s="114">
        <f t="shared" si="622"/>
        <v>1.0446343779677075E-2</v>
      </c>
      <c r="GK532" s="90">
        <f t="shared" si="623"/>
        <v>4.6511627906976744E-2</v>
      </c>
      <c r="GL532" s="92" t="s">
        <v>1939</v>
      </c>
      <c r="GM532" s="2" t="s">
        <v>1878</v>
      </c>
      <c r="GN532" s="2" t="s">
        <v>2272</v>
      </c>
      <c r="GO532" s="2" t="s">
        <v>2209</v>
      </c>
      <c r="GP532" s="92" t="s">
        <v>1644</v>
      </c>
      <c r="GQ532" s="2" t="s">
        <v>1988</v>
      </c>
      <c r="GR532" s="115">
        <v>51</v>
      </c>
      <c r="GS532" s="31">
        <f t="shared" si="659"/>
        <v>2</v>
      </c>
      <c r="GT532" s="31">
        <f t="shared" si="660"/>
        <v>3</v>
      </c>
      <c r="GU532" s="31">
        <f t="shared" si="661"/>
        <v>2</v>
      </c>
      <c r="GV532" s="31">
        <f t="shared" si="662"/>
        <v>30</v>
      </c>
      <c r="GW532" s="31">
        <f t="shared" si="663"/>
        <v>21</v>
      </c>
      <c r="GX532" s="31">
        <f t="shared" si="664"/>
        <v>30</v>
      </c>
      <c r="GY532" s="33"/>
      <c r="GZ532" s="33"/>
    </row>
    <row r="533" spans="1:208" ht="15.75" hidden="1" customHeight="1" x14ac:dyDescent="0.25">
      <c r="A533" s="22" t="s">
        <v>1112</v>
      </c>
      <c r="B533" s="2" t="s">
        <v>516</v>
      </c>
      <c r="C533" s="116" t="s">
        <v>518</v>
      </c>
      <c r="D533" s="35" t="s">
        <v>516</v>
      </c>
      <c r="E533" s="117">
        <v>6</v>
      </c>
      <c r="F533" s="117">
        <v>24</v>
      </c>
      <c r="G533" s="117">
        <v>52</v>
      </c>
      <c r="H533" s="117">
        <v>82</v>
      </c>
      <c r="I533" s="95">
        <v>6</v>
      </c>
      <c r="J533" s="118">
        <v>14</v>
      </c>
      <c r="K533" s="118">
        <v>24</v>
      </c>
      <c r="L533" s="118">
        <v>45</v>
      </c>
      <c r="M533" s="118">
        <v>83</v>
      </c>
      <c r="N533" s="119">
        <v>6</v>
      </c>
      <c r="O533" s="119">
        <v>7</v>
      </c>
      <c r="P533" s="120">
        <v>76</v>
      </c>
      <c r="Q533" s="120">
        <v>132</v>
      </c>
      <c r="R533" s="120">
        <v>69</v>
      </c>
      <c r="S533" s="70">
        <f t="shared" si="605"/>
        <v>0.18421052631578946</v>
      </c>
      <c r="T533" s="70">
        <f t="shared" si="606"/>
        <v>0.18181818181818182</v>
      </c>
      <c r="U533" s="70">
        <f t="shared" si="607"/>
        <v>0.27797833935018051</v>
      </c>
      <c r="V533" s="70">
        <f t="shared" si="608"/>
        <v>0.31343283582089554</v>
      </c>
      <c r="W533" s="70">
        <f t="shared" si="609"/>
        <v>0.56521739130434778</v>
      </c>
      <c r="X533" s="121">
        <v>127</v>
      </c>
      <c r="Y533" s="121">
        <v>76</v>
      </c>
      <c r="Z533" s="121">
        <v>132</v>
      </c>
      <c r="AA533" s="121">
        <v>69</v>
      </c>
      <c r="AB533" s="121">
        <v>25</v>
      </c>
      <c r="AC533" s="121">
        <v>21</v>
      </c>
      <c r="AD533" s="17">
        <v>4</v>
      </c>
      <c r="AE533" s="17">
        <v>6</v>
      </c>
      <c r="AF533" s="100">
        <v>6</v>
      </c>
      <c r="AG533" s="101">
        <v>2</v>
      </c>
      <c r="AH533" s="101">
        <v>37</v>
      </c>
      <c r="AI533" s="101">
        <v>43</v>
      </c>
      <c r="AJ533" s="101">
        <v>2</v>
      </c>
      <c r="AK533" s="101">
        <f t="shared" si="610"/>
        <v>84</v>
      </c>
      <c r="AL533" s="101">
        <f t="shared" si="611"/>
        <v>12</v>
      </c>
      <c r="AM533" s="101">
        <v>14</v>
      </c>
      <c r="AN533" s="101"/>
      <c r="AO533" s="103">
        <v>9</v>
      </c>
      <c r="AP533" s="74">
        <f t="shared" si="612"/>
        <v>2.6315789473684209E-2</v>
      </c>
      <c r="AQ533" s="74">
        <f t="shared" si="613"/>
        <v>0.28030303030303028</v>
      </c>
      <c r="AR533" s="104">
        <f t="shared" si="614"/>
        <v>0.25270758122743681</v>
      </c>
      <c r="AS533" s="104">
        <f t="shared" si="615"/>
        <v>0.3383084577114428</v>
      </c>
      <c r="AT533" s="104">
        <f t="shared" si="616"/>
        <v>0.44927536231884058</v>
      </c>
      <c r="AU533" s="105">
        <v>79</v>
      </c>
      <c r="AV533" s="105">
        <v>101</v>
      </c>
      <c r="AW533" s="105">
        <v>82</v>
      </c>
      <c r="AX533" s="100">
        <v>9</v>
      </c>
      <c r="AY533" s="106">
        <v>126</v>
      </c>
      <c r="AZ533" s="106">
        <v>10</v>
      </c>
      <c r="BA533" s="106">
        <v>45</v>
      </c>
      <c r="BB533" s="106">
        <v>70</v>
      </c>
      <c r="BC533" s="106">
        <v>1</v>
      </c>
      <c r="BD533" s="107">
        <v>7</v>
      </c>
      <c r="BE533" s="108">
        <v>7</v>
      </c>
      <c r="BF533" s="82">
        <f t="shared" si="617"/>
        <v>0.12195121951219512</v>
      </c>
      <c r="BG533" s="82">
        <f t="shared" si="618"/>
        <v>0.44554455445544555</v>
      </c>
      <c r="BH533" s="83">
        <f t="shared" si="619"/>
        <v>0.45038167938931295</v>
      </c>
      <c r="BI533" s="83">
        <f t="shared" si="620"/>
        <v>0.6</v>
      </c>
      <c r="BJ533" s="83">
        <f t="shared" si="621"/>
        <v>0.79746835443037978</v>
      </c>
      <c r="BK533" s="2">
        <v>67</v>
      </c>
      <c r="BL533" s="2">
        <v>116</v>
      </c>
      <c r="BM533" s="2">
        <v>79</v>
      </c>
      <c r="BN533" s="2">
        <v>47</v>
      </c>
      <c r="BO533" s="2">
        <v>31</v>
      </c>
      <c r="BP533" s="2">
        <v>22</v>
      </c>
      <c r="BQ533" s="109">
        <v>4</v>
      </c>
      <c r="BR533" s="109">
        <v>7</v>
      </c>
      <c r="BS533" s="110">
        <v>6</v>
      </c>
      <c r="BT533" s="109">
        <v>2</v>
      </c>
      <c r="BU533" s="109">
        <v>45</v>
      </c>
      <c r="BV533" s="109">
        <v>69</v>
      </c>
      <c r="BW533" s="109">
        <v>2</v>
      </c>
      <c r="BX533" s="84">
        <f t="shared" si="625"/>
        <v>118</v>
      </c>
      <c r="BY533" s="111">
        <v>4</v>
      </c>
      <c r="BZ533" s="109">
        <v>16</v>
      </c>
      <c r="CA533" s="109">
        <v>2</v>
      </c>
      <c r="CB533" s="2">
        <v>7</v>
      </c>
      <c r="CC533" s="112">
        <f t="shared" si="626"/>
        <v>2.9850746268656716E-2</v>
      </c>
      <c r="CD533" s="112">
        <f t="shared" si="627"/>
        <v>0.38793103448275862</v>
      </c>
      <c r="CE533" s="112">
        <f t="shared" si="628"/>
        <v>0.38167938931297712</v>
      </c>
      <c r="CF533" s="112">
        <f t="shared" si="629"/>
        <v>0.50256410256410255</v>
      </c>
      <c r="CG533" s="112">
        <f t="shared" si="630"/>
        <v>0.67088607594936711</v>
      </c>
      <c r="CH533" s="87">
        <f t="shared" si="631"/>
        <v>26</v>
      </c>
      <c r="CI533" s="31">
        <f t="shared" si="632"/>
        <v>34</v>
      </c>
      <c r="CJ533" s="31">
        <f t="shared" si="633"/>
        <v>0</v>
      </c>
      <c r="CK533" s="31">
        <f t="shared" si="634"/>
        <v>0</v>
      </c>
      <c r="CL533" s="31">
        <f t="shared" si="635"/>
        <v>0</v>
      </c>
      <c r="CM533" s="113">
        <f t="shared" si="636"/>
        <v>0</v>
      </c>
      <c r="CN533" s="31">
        <f t="shared" si="637"/>
        <v>0</v>
      </c>
      <c r="CO533" s="31">
        <f t="shared" si="638"/>
        <v>0</v>
      </c>
      <c r="CP533" s="31">
        <f t="shared" si="639"/>
        <v>0</v>
      </c>
      <c r="CQ533" s="31">
        <f t="shared" si="640"/>
        <v>0</v>
      </c>
      <c r="CU533" s="88">
        <f t="shared" si="624"/>
        <v>0</v>
      </c>
      <c r="DC533" s="88">
        <f t="shared" si="641"/>
        <v>0</v>
      </c>
      <c r="DH533" s="32">
        <v>1</v>
      </c>
      <c r="DI533" s="32">
        <v>4</v>
      </c>
      <c r="DJ533" s="32">
        <v>3</v>
      </c>
      <c r="DK533" s="88">
        <f t="shared" si="642"/>
        <v>64</v>
      </c>
      <c r="DL533" s="32">
        <v>1</v>
      </c>
      <c r="DM533" s="32">
        <v>29</v>
      </c>
      <c r="DN533" s="32">
        <v>34</v>
      </c>
      <c r="DO533" s="32">
        <v>0</v>
      </c>
      <c r="DP533" s="32">
        <v>3</v>
      </c>
      <c r="DQ533" s="32">
        <v>3</v>
      </c>
      <c r="DR533" s="32">
        <v>3</v>
      </c>
      <c r="DS533" s="88">
        <f t="shared" si="643"/>
        <v>54</v>
      </c>
      <c r="DT533" s="32">
        <v>1</v>
      </c>
      <c r="DU533" s="32">
        <v>16</v>
      </c>
      <c r="DV533" s="32">
        <v>35</v>
      </c>
      <c r="DW533" s="32">
        <v>2</v>
      </c>
      <c r="EA533" s="88">
        <f t="shared" si="644"/>
        <v>0</v>
      </c>
      <c r="EI533" s="88">
        <f t="shared" si="645"/>
        <v>0</v>
      </c>
      <c r="EQ533" s="88">
        <f t="shared" si="646"/>
        <v>0</v>
      </c>
      <c r="EY533" s="88">
        <f t="shared" si="647"/>
        <v>0</v>
      </c>
      <c r="FG533" s="88">
        <f t="shared" si="648"/>
        <v>0</v>
      </c>
      <c r="FO533" s="88">
        <f t="shared" si="649"/>
        <v>0</v>
      </c>
      <c r="FW533" s="110">
        <f t="shared" si="650"/>
        <v>0</v>
      </c>
      <c r="GB533" s="110">
        <f t="shared" si="651"/>
        <v>0</v>
      </c>
      <c r="GC533" s="110">
        <f t="shared" si="652"/>
        <v>0</v>
      </c>
      <c r="GD533" s="110">
        <f t="shared" si="653"/>
        <v>0</v>
      </c>
      <c r="GE533" s="110">
        <f t="shared" si="654"/>
        <v>0</v>
      </c>
      <c r="GF533" s="110">
        <f t="shared" si="655"/>
        <v>0</v>
      </c>
      <c r="GG533" s="110">
        <f t="shared" si="656"/>
        <v>0</v>
      </c>
      <c r="GH533" s="110">
        <f t="shared" si="657"/>
        <v>0</v>
      </c>
      <c r="GI533" s="110">
        <f t="shared" si="658"/>
        <v>0</v>
      </c>
      <c r="GJ533" s="114">
        <f t="shared" si="622"/>
        <v>0.18695228821811113</v>
      </c>
      <c r="GK533" s="90">
        <f t="shared" si="623"/>
        <v>-6.3492063492063489E-2</v>
      </c>
      <c r="GL533" s="92" t="s">
        <v>2317</v>
      </c>
      <c r="GM533" s="2" t="s">
        <v>1762</v>
      </c>
      <c r="GN533" s="92" t="s">
        <v>2303</v>
      </c>
      <c r="GO533" s="2" t="s">
        <v>1416</v>
      </c>
      <c r="GP533" s="92" t="s">
        <v>2257</v>
      </c>
      <c r="GQ533" s="2" t="s">
        <v>2157</v>
      </c>
      <c r="GR533" s="115">
        <v>113</v>
      </c>
      <c r="GS533" s="31">
        <f t="shared" si="659"/>
        <v>4</v>
      </c>
      <c r="GT533" s="31">
        <f t="shared" si="660"/>
        <v>6</v>
      </c>
      <c r="GU533" s="31">
        <f t="shared" si="661"/>
        <v>7</v>
      </c>
      <c r="GV533" s="31">
        <f t="shared" si="662"/>
        <v>118</v>
      </c>
      <c r="GW533" s="31">
        <f t="shared" si="663"/>
        <v>71</v>
      </c>
      <c r="GX533" s="31">
        <f t="shared" si="664"/>
        <v>116</v>
      </c>
    </row>
    <row r="534" spans="1:208" ht="15.75" hidden="1" customHeight="1" x14ac:dyDescent="0.25">
      <c r="A534" s="22" t="s">
        <v>1112</v>
      </c>
      <c r="B534" s="2" t="s">
        <v>516</v>
      </c>
      <c r="C534" s="116" t="s">
        <v>1015</v>
      </c>
      <c r="D534" s="35" t="s">
        <v>516</v>
      </c>
      <c r="E534" s="117">
        <v>98</v>
      </c>
      <c r="F534" s="117">
        <v>466</v>
      </c>
      <c r="G534" s="117">
        <v>869</v>
      </c>
      <c r="H534" s="117">
        <v>1433</v>
      </c>
      <c r="I534" s="95">
        <v>96</v>
      </c>
      <c r="J534" s="118">
        <v>118</v>
      </c>
      <c r="K534" s="118">
        <v>399</v>
      </c>
      <c r="L534" s="118">
        <v>959</v>
      </c>
      <c r="M534" s="118">
        <v>1476</v>
      </c>
      <c r="N534" s="119">
        <v>226</v>
      </c>
      <c r="O534" s="119">
        <v>46</v>
      </c>
      <c r="P534" s="120">
        <v>1064</v>
      </c>
      <c r="Q534" s="120">
        <v>1475</v>
      </c>
      <c r="R534" s="120">
        <v>1112</v>
      </c>
      <c r="S534" s="70">
        <f t="shared" si="605"/>
        <v>0.11090225563909774</v>
      </c>
      <c r="T534" s="70">
        <f t="shared" si="606"/>
        <v>0.2705084745762712</v>
      </c>
      <c r="U534" s="70">
        <f t="shared" si="607"/>
        <v>0.3423719528896193</v>
      </c>
      <c r="V534" s="70">
        <f t="shared" si="608"/>
        <v>0.43757247777348279</v>
      </c>
      <c r="W534" s="70">
        <f t="shared" si="609"/>
        <v>0.65917266187050361</v>
      </c>
      <c r="X534" s="121">
        <v>1438</v>
      </c>
      <c r="Y534" s="121">
        <v>1064</v>
      </c>
      <c r="Z534" s="121">
        <v>1475</v>
      </c>
      <c r="AA534" s="121">
        <v>1112</v>
      </c>
      <c r="AB534" s="121">
        <v>363</v>
      </c>
      <c r="AC534" s="121">
        <v>301</v>
      </c>
      <c r="AD534" s="17">
        <v>45</v>
      </c>
      <c r="AE534" s="17">
        <v>91</v>
      </c>
      <c r="AF534" s="100">
        <v>112</v>
      </c>
      <c r="AG534" s="101">
        <v>145</v>
      </c>
      <c r="AH534" s="101">
        <v>528</v>
      </c>
      <c r="AI534" s="101">
        <v>950</v>
      </c>
      <c r="AJ534" s="101">
        <v>57</v>
      </c>
      <c r="AK534" s="101">
        <f t="shared" si="610"/>
        <v>1680</v>
      </c>
      <c r="AL534" s="101">
        <f t="shared" si="611"/>
        <v>248</v>
      </c>
      <c r="AM534" s="101">
        <v>305</v>
      </c>
      <c r="AN534" s="102">
        <v>29</v>
      </c>
      <c r="AO534" s="103">
        <v>80</v>
      </c>
      <c r="AP534" s="74">
        <f t="shared" si="612"/>
        <v>0.1362781954887218</v>
      </c>
      <c r="AQ534" s="74">
        <f t="shared" si="613"/>
        <v>0.35796610169491527</v>
      </c>
      <c r="AR534" s="104">
        <f t="shared" si="614"/>
        <v>0.37660914817858121</v>
      </c>
      <c r="AS534" s="104">
        <f t="shared" si="615"/>
        <v>0.47545419404715888</v>
      </c>
      <c r="AT534" s="104">
        <f t="shared" si="616"/>
        <v>0.63129496402877694</v>
      </c>
      <c r="AU534" s="105">
        <v>1153</v>
      </c>
      <c r="AV534" s="105">
        <v>1503</v>
      </c>
      <c r="AW534" s="105">
        <v>1156</v>
      </c>
      <c r="AX534" s="100">
        <v>122</v>
      </c>
      <c r="AY534" s="106">
        <v>1932</v>
      </c>
      <c r="AZ534" s="106">
        <v>167</v>
      </c>
      <c r="BA534" s="106">
        <v>615</v>
      </c>
      <c r="BB534" s="106">
        <v>1086</v>
      </c>
      <c r="BC534" s="106">
        <v>64</v>
      </c>
      <c r="BD534" s="107">
        <v>223</v>
      </c>
      <c r="BE534" s="108">
        <v>39</v>
      </c>
      <c r="BF534" s="82">
        <f t="shared" si="617"/>
        <v>0.1444636678200692</v>
      </c>
      <c r="BG534" s="82">
        <f t="shared" si="618"/>
        <v>0.40918163672654689</v>
      </c>
      <c r="BH534" s="83">
        <f t="shared" si="619"/>
        <v>0.43153200419727178</v>
      </c>
      <c r="BI534" s="83">
        <f t="shared" si="620"/>
        <v>0.55647590361445787</v>
      </c>
      <c r="BJ534" s="83">
        <f t="shared" si="621"/>
        <v>0.74848222029488287</v>
      </c>
      <c r="BK534" s="2">
        <v>1196</v>
      </c>
      <c r="BL534" s="2">
        <v>1517</v>
      </c>
      <c r="BM534" s="2">
        <v>1179</v>
      </c>
      <c r="BN534" s="2">
        <v>806</v>
      </c>
      <c r="BO534" s="2">
        <v>399</v>
      </c>
      <c r="BP534" s="2">
        <v>399</v>
      </c>
      <c r="BQ534" s="109">
        <v>55</v>
      </c>
      <c r="BR534" s="109">
        <v>135</v>
      </c>
      <c r="BS534" s="110">
        <v>108</v>
      </c>
      <c r="BT534" s="109">
        <v>150</v>
      </c>
      <c r="BU534" s="109">
        <v>733</v>
      </c>
      <c r="BV534" s="109">
        <v>1292</v>
      </c>
      <c r="BW534" s="109">
        <v>76</v>
      </c>
      <c r="BX534" s="84">
        <f t="shared" si="625"/>
        <v>2251</v>
      </c>
      <c r="BY534" s="111">
        <v>18</v>
      </c>
      <c r="BZ534" s="109">
        <v>248</v>
      </c>
      <c r="CA534" s="109">
        <v>76</v>
      </c>
      <c r="CB534" s="2">
        <v>53</v>
      </c>
      <c r="CC534" s="112">
        <f t="shared" si="626"/>
        <v>0.1254180602006689</v>
      </c>
      <c r="CD534" s="112">
        <f t="shared" si="627"/>
        <v>0.48319050758075149</v>
      </c>
      <c r="CE534" s="112">
        <f t="shared" si="628"/>
        <v>0.49511819116135664</v>
      </c>
      <c r="CF534" s="112">
        <f t="shared" si="629"/>
        <v>0.65912462908011871</v>
      </c>
      <c r="CG534" s="112">
        <f t="shared" si="630"/>
        <v>0.8854961832061069</v>
      </c>
      <c r="CH534" s="87">
        <f t="shared" si="631"/>
        <v>135</v>
      </c>
      <c r="CI534" s="31">
        <f t="shared" si="632"/>
        <v>233</v>
      </c>
      <c r="CJ534" s="31">
        <f t="shared" si="633"/>
        <v>2</v>
      </c>
      <c r="CK534" s="31">
        <f t="shared" si="634"/>
        <v>6</v>
      </c>
      <c r="CL534" s="31">
        <f t="shared" si="635"/>
        <v>6</v>
      </c>
      <c r="CM534" s="113">
        <f t="shared" si="636"/>
        <v>84</v>
      </c>
      <c r="CN534" s="31">
        <f t="shared" si="637"/>
        <v>1</v>
      </c>
      <c r="CO534" s="31">
        <f t="shared" si="638"/>
        <v>27</v>
      </c>
      <c r="CP534" s="31">
        <f t="shared" si="639"/>
        <v>56</v>
      </c>
      <c r="CQ534" s="31">
        <f t="shared" si="640"/>
        <v>0</v>
      </c>
      <c r="CU534" s="88">
        <f t="shared" si="624"/>
        <v>0</v>
      </c>
      <c r="CZ534" s="32">
        <v>2</v>
      </c>
      <c r="DA534" s="32">
        <v>6</v>
      </c>
      <c r="DB534" s="32">
        <v>6</v>
      </c>
      <c r="DC534" s="88">
        <f t="shared" si="641"/>
        <v>84</v>
      </c>
      <c r="DD534" s="32">
        <v>1</v>
      </c>
      <c r="DE534" s="32">
        <v>27</v>
      </c>
      <c r="DF534" s="32">
        <v>56</v>
      </c>
      <c r="DG534" s="32">
        <v>0</v>
      </c>
      <c r="DH534" s="32">
        <v>7</v>
      </c>
      <c r="DI534" s="32">
        <v>41</v>
      </c>
      <c r="DJ534" s="32">
        <v>30</v>
      </c>
      <c r="DK534" s="88">
        <f t="shared" si="642"/>
        <v>775</v>
      </c>
      <c r="DL534" s="32">
        <v>73</v>
      </c>
      <c r="DM534" s="32">
        <v>206</v>
      </c>
      <c r="DN534" s="32">
        <v>466</v>
      </c>
      <c r="DO534" s="32">
        <v>30</v>
      </c>
      <c r="DP534" s="32">
        <v>23</v>
      </c>
      <c r="DQ534" s="32">
        <v>47</v>
      </c>
      <c r="DR534" s="32">
        <v>33</v>
      </c>
      <c r="DS534" s="88">
        <f t="shared" si="643"/>
        <v>868</v>
      </c>
      <c r="DT534" s="32">
        <v>4</v>
      </c>
      <c r="DU534" s="32">
        <v>196</v>
      </c>
      <c r="DV534" s="32">
        <v>633</v>
      </c>
      <c r="DW534" s="32">
        <v>35</v>
      </c>
      <c r="DX534" s="32">
        <v>1</v>
      </c>
      <c r="DY534" s="32">
        <v>5</v>
      </c>
      <c r="DZ534" s="32">
        <v>4</v>
      </c>
      <c r="EA534" s="88">
        <f t="shared" si="644"/>
        <v>86</v>
      </c>
      <c r="EB534" s="32">
        <v>14</v>
      </c>
      <c r="EC534" s="32">
        <v>32</v>
      </c>
      <c r="ED534" s="32">
        <v>37</v>
      </c>
      <c r="EE534" s="32">
        <v>3</v>
      </c>
      <c r="EF534" s="32">
        <v>2</v>
      </c>
      <c r="EG534" s="32">
        <v>8</v>
      </c>
      <c r="EH534" s="32">
        <v>7</v>
      </c>
      <c r="EI534" s="88">
        <f t="shared" si="645"/>
        <v>90</v>
      </c>
      <c r="EJ534" s="32">
        <v>37</v>
      </c>
      <c r="EK534" s="32">
        <v>38</v>
      </c>
      <c r="EL534" s="32">
        <v>11</v>
      </c>
      <c r="EM534" s="32">
        <v>4</v>
      </c>
      <c r="EN534" s="32">
        <v>1</v>
      </c>
      <c r="EO534" s="32">
        <v>2</v>
      </c>
      <c r="EP534" s="32">
        <v>1</v>
      </c>
      <c r="EQ534" s="88">
        <f t="shared" si="646"/>
        <v>11</v>
      </c>
      <c r="ER534" s="32">
        <v>0</v>
      </c>
      <c r="ES534" s="32">
        <v>9</v>
      </c>
      <c r="ET534" s="32">
        <v>2</v>
      </c>
      <c r="EU534" s="32">
        <v>0</v>
      </c>
      <c r="EV534" s="32">
        <v>18</v>
      </c>
      <c r="EW534" s="32">
        <v>23</v>
      </c>
      <c r="EX534" s="32">
        <v>25</v>
      </c>
      <c r="EY534" s="88">
        <f t="shared" si="647"/>
        <v>274</v>
      </c>
      <c r="EZ534" s="32">
        <v>1</v>
      </c>
      <c r="FA534" s="32">
        <v>203</v>
      </c>
      <c r="FB534" s="32">
        <v>67</v>
      </c>
      <c r="FC534" s="32">
        <v>3</v>
      </c>
      <c r="FD534" s="32">
        <v>1</v>
      </c>
      <c r="FE534" s="32">
        <v>3</v>
      </c>
      <c r="FF534" s="32">
        <v>2</v>
      </c>
      <c r="FG534" s="88">
        <f t="shared" si="648"/>
        <v>62</v>
      </c>
      <c r="FH534" s="32">
        <v>20</v>
      </c>
      <c r="FI534" s="32">
        <v>22</v>
      </c>
      <c r="FJ534" s="32">
        <v>20</v>
      </c>
      <c r="FO534" s="88">
        <f t="shared" si="649"/>
        <v>0</v>
      </c>
      <c r="FW534" s="110">
        <f t="shared" si="650"/>
        <v>0</v>
      </c>
      <c r="GB534" s="110">
        <f t="shared" si="651"/>
        <v>19</v>
      </c>
      <c r="GC534" s="110">
        <f t="shared" si="652"/>
        <v>26</v>
      </c>
      <c r="GD534" s="110">
        <f t="shared" si="653"/>
        <v>27</v>
      </c>
      <c r="GE534" s="110">
        <f t="shared" si="654"/>
        <v>336</v>
      </c>
      <c r="GF534" s="110">
        <f t="shared" si="655"/>
        <v>21</v>
      </c>
      <c r="GG534" s="110">
        <f t="shared" si="656"/>
        <v>225</v>
      </c>
      <c r="GH534" s="110">
        <f t="shared" si="657"/>
        <v>87</v>
      </c>
      <c r="GI534" s="110">
        <f t="shared" si="658"/>
        <v>3</v>
      </c>
      <c r="GJ534" s="114">
        <f t="shared" si="622"/>
        <v>0.34334482363600388</v>
      </c>
      <c r="GK534" s="90">
        <f t="shared" si="623"/>
        <v>0.16511387163561075</v>
      </c>
      <c r="GL534" s="92" t="s">
        <v>2162</v>
      </c>
      <c r="GM534" s="2" t="s">
        <v>2060</v>
      </c>
      <c r="GN534" s="92" t="s">
        <v>1392</v>
      </c>
      <c r="GO534" s="2" t="s">
        <v>1694</v>
      </c>
      <c r="GP534" s="92" t="s">
        <v>1894</v>
      </c>
      <c r="GQ534" s="2" t="s">
        <v>1617</v>
      </c>
      <c r="GR534" s="115">
        <v>1486</v>
      </c>
      <c r="GS534" s="31">
        <f t="shared" si="659"/>
        <v>31</v>
      </c>
      <c r="GT534" s="31">
        <f t="shared" si="660"/>
        <v>67</v>
      </c>
      <c r="GU534" s="31">
        <f t="shared" si="661"/>
        <v>93</v>
      </c>
      <c r="GV534" s="31">
        <f t="shared" si="662"/>
        <v>1729</v>
      </c>
      <c r="GW534" s="31">
        <f t="shared" si="663"/>
        <v>1204</v>
      </c>
      <c r="GX534" s="31">
        <f t="shared" si="664"/>
        <v>1638</v>
      </c>
    </row>
    <row r="535" spans="1:208" ht="15.75" hidden="1" customHeight="1" x14ac:dyDescent="0.25">
      <c r="A535" s="22" t="s">
        <v>1112</v>
      </c>
      <c r="B535" s="2" t="s">
        <v>516</v>
      </c>
      <c r="C535" s="116" t="s">
        <v>1041</v>
      </c>
      <c r="D535" s="35" t="s">
        <v>516</v>
      </c>
      <c r="E535" s="117">
        <v>0</v>
      </c>
      <c r="F535" s="117">
        <v>6</v>
      </c>
      <c r="G535" s="117">
        <v>7</v>
      </c>
      <c r="H535" s="117">
        <v>13</v>
      </c>
      <c r="I535" s="95">
        <v>1</v>
      </c>
      <c r="J535" s="118">
        <v>0</v>
      </c>
      <c r="K535" s="118">
        <v>4</v>
      </c>
      <c r="L535" s="118">
        <v>7</v>
      </c>
      <c r="M535" s="118">
        <v>11</v>
      </c>
      <c r="N535" s="119"/>
      <c r="O535" s="119"/>
      <c r="P535" s="120">
        <v>27</v>
      </c>
      <c r="Q535" s="120">
        <v>30</v>
      </c>
      <c r="R535" s="120">
        <v>11</v>
      </c>
      <c r="S535" s="70">
        <f t="shared" si="605"/>
        <v>0</v>
      </c>
      <c r="T535" s="70">
        <f t="shared" si="606"/>
        <v>0.13333333333333333</v>
      </c>
      <c r="U535" s="70">
        <f t="shared" si="607"/>
        <v>0.16176470588235295</v>
      </c>
      <c r="V535" s="70">
        <f t="shared" si="608"/>
        <v>0.26829268292682928</v>
      </c>
      <c r="W535" s="70">
        <f t="shared" si="609"/>
        <v>0.63636363636363635</v>
      </c>
      <c r="X535" s="121">
        <v>30</v>
      </c>
      <c r="Y535" s="121">
        <v>27</v>
      </c>
      <c r="Z535" s="121">
        <v>30</v>
      </c>
      <c r="AA535" s="121">
        <v>11</v>
      </c>
      <c r="AB535" s="121">
        <v>7</v>
      </c>
      <c r="AC535" s="121">
        <v>6</v>
      </c>
      <c r="AD535" s="17">
        <v>1</v>
      </c>
      <c r="AE535" s="17">
        <v>1</v>
      </c>
      <c r="AF535" s="100">
        <v>1</v>
      </c>
      <c r="AG535" s="101">
        <v>0</v>
      </c>
      <c r="AH535" s="101">
        <v>4</v>
      </c>
      <c r="AI535" s="101">
        <v>6</v>
      </c>
      <c r="AJ535" s="101">
        <v>0</v>
      </c>
      <c r="AK535" s="101">
        <f t="shared" si="610"/>
        <v>10</v>
      </c>
      <c r="AL535" s="101">
        <f t="shared" si="611"/>
        <v>1</v>
      </c>
      <c r="AM535" s="101">
        <v>1</v>
      </c>
      <c r="AN535" s="101"/>
      <c r="AO535" s="103">
        <v>2</v>
      </c>
      <c r="AP535" s="74">
        <f t="shared" si="612"/>
        <v>0</v>
      </c>
      <c r="AQ535" s="74">
        <f t="shared" si="613"/>
        <v>0.13333333333333333</v>
      </c>
      <c r="AR535" s="104">
        <f t="shared" si="614"/>
        <v>0.13235294117647059</v>
      </c>
      <c r="AS535" s="104">
        <f t="shared" si="615"/>
        <v>0.21951219512195122</v>
      </c>
      <c r="AT535" s="104">
        <f t="shared" si="616"/>
        <v>0.45454545454545453</v>
      </c>
      <c r="AU535" s="105">
        <v>11</v>
      </c>
      <c r="AV535" s="105">
        <v>16</v>
      </c>
      <c r="AW535" s="105">
        <v>11</v>
      </c>
      <c r="AX535" s="100">
        <v>2</v>
      </c>
      <c r="AY535" s="106">
        <v>13</v>
      </c>
      <c r="AZ535" s="106">
        <v>1</v>
      </c>
      <c r="BA535" s="106">
        <v>7</v>
      </c>
      <c r="BB535" s="106">
        <v>5</v>
      </c>
      <c r="BC535" s="106">
        <v>0</v>
      </c>
      <c r="BD535" s="107">
        <v>1</v>
      </c>
      <c r="BE535" s="108">
        <v>2</v>
      </c>
      <c r="BF535" s="82">
        <f t="shared" si="617"/>
        <v>9.0909090909090912E-2</v>
      </c>
      <c r="BG535" s="82">
        <f t="shared" si="618"/>
        <v>0.4375</v>
      </c>
      <c r="BH535" s="83">
        <f t="shared" si="619"/>
        <v>0.31578947368421051</v>
      </c>
      <c r="BI535" s="83">
        <f t="shared" si="620"/>
        <v>0.40740740740740738</v>
      </c>
      <c r="BJ535" s="83">
        <f t="shared" si="621"/>
        <v>0.36363636363636365</v>
      </c>
      <c r="BK535" s="2">
        <v>21</v>
      </c>
      <c r="BL535" s="2">
        <v>32</v>
      </c>
      <c r="BM535" s="2">
        <v>19</v>
      </c>
      <c r="BN535" s="2">
        <v>13</v>
      </c>
      <c r="BO535" s="2">
        <v>7</v>
      </c>
      <c r="BP535" s="2">
        <v>6</v>
      </c>
      <c r="BQ535" s="109"/>
      <c r="BR535" s="109"/>
      <c r="BS535" s="110">
        <v>0</v>
      </c>
      <c r="BT535" s="109">
        <v>0</v>
      </c>
      <c r="BU535" s="109">
        <v>0</v>
      </c>
      <c r="BV535" s="109">
        <v>0</v>
      </c>
      <c r="BW535" s="109">
        <v>0</v>
      </c>
      <c r="BX535" s="84">
        <f t="shared" si="625"/>
        <v>0</v>
      </c>
      <c r="BY535" s="127"/>
      <c r="BZ535" s="109">
        <v>0</v>
      </c>
      <c r="CA535" s="109"/>
      <c r="CB535" s="2">
        <v>1</v>
      </c>
      <c r="CC535" s="112">
        <f t="shared" si="626"/>
        <v>0</v>
      </c>
      <c r="CD535" s="112">
        <f t="shared" si="627"/>
        <v>0</v>
      </c>
      <c r="CE535" s="112">
        <f t="shared" si="628"/>
        <v>0</v>
      </c>
      <c r="CF535" s="112">
        <f t="shared" si="629"/>
        <v>0</v>
      </c>
      <c r="CG535" s="112">
        <f t="shared" si="630"/>
        <v>0</v>
      </c>
      <c r="CH535" s="87">
        <f t="shared" si="631"/>
        <v>19</v>
      </c>
      <c r="CI535" s="31">
        <f t="shared" si="632"/>
        <v>25</v>
      </c>
      <c r="CJ535" s="31">
        <f t="shared" si="633"/>
        <v>0</v>
      </c>
      <c r="CK535" s="31">
        <f t="shared" si="634"/>
        <v>0</v>
      </c>
      <c r="CL535" s="31">
        <f t="shared" si="635"/>
        <v>0</v>
      </c>
      <c r="CM535" s="113">
        <f t="shared" si="636"/>
        <v>0</v>
      </c>
      <c r="CN535" s="31">
        <f t="shared" si="637"/>
        <v>0</v>
      </c>
      <c r="CO535" s="31">
        <f t="shared" si="638"/>
        <v>0</v>
      </c>
      <c r="CP535" s="31">
        <f t="shared" si="639"/>
        <v>0</v>
      </c>
      <c r="CQ535" s="31">
        <f t="shared" si="640"/>
        <v>0</v>
      </c>
      <c r="CU535" s="88">
        <f t="shared" si="624"/>
        <v>0</v>
      </c>
      <c r="DC535" s="88">
        <f t="shared" si="641"/>
        <v>0</v>
      </c>
      <c r="DK535" s="88">
        <f t="shared" si="642"/>
        <v>0</v>
      </c>
      <c r="DS535" s="88">
        <f t="shared" si="643"/>
        <v>0</v>
      </c>
      <c r="DT535" s="32">
        <v>0</v>
      </c>
      <c r="DU535" s="32">
        <v>0</v>
      </c>
      <c r="DV535" s="32">
        <v>0</v>
      </c>
      <c r="DW535" s="32">
        <v>0</v>
      </c>
      <c r="EA535" s="88">
        <f t="shared" si="644"/>
        <v>0</v>
      </c>
      <c r="EI535" s="88">
        <f t="shared" si="645"/>
        <v>0</v>
      </c>
      <c r="EQ535" s="88">
        <f t="shared" si="646"/>
        <v>0</v>
      </c>
      <c r="EY535" s="88">
        <f t="shared" si="647"/>
        <v>0</v>
      </c>
      <c r="FG535" s="88">
        <f t="shared" si="648"/>
        <v>0</v>
      </c>
      <c r="FO535" s="88">
        <f t="shared" si="649"/>
        <v>0</v>
      </c>
      <c r="FW535" s="110">
        <f t="shared" si="650"/>
        <v>0</v>
      </c>
      <c r="GB535" s="110">
        <f t="shared" si="651"/>
        <v>0</v>
      </c>
      <c r="GC535" s="110">
        <f t="shared" si="652"/>
        <v>0</v>
      </c>
      <c r="GD535" s="110">
        <f t="shared" si="653"/>
        <v>0</v>
      </c>
      <c r="GE535" s="110">
        <f t="shared" si="654"/>
        <v>0</v>
      </c>
      <c r="GF535" s="110">
        <f t="shared" si="655"/>
        <v>0</v>
      </c>
      <c r="GG535" s="110">
        <f t="shared" si="656"/>
        <v>0</v>
      </c>
      <c r="GH535" s="110">
        <f t="shared" si="657"/>
        <v>0</v>
      </c>
      <c r="GI535" s="110">
        <f t="shared" si="658"/>
        <v>0</v>
      </c>
      <c r="GJ535" s="114">
        <f t="shared" si="622"/>
        <v>-1</v>
      </c>
      <c r="GK535" s="90">
        <f t="shared" si="623"/>
        <v>-1</v>
      </c>
      <c r="GL535" s="2" t="s">
        <v>1603</v>
      </c>
      <c r="GM535" s="2" t="s">
        <v>1499</v>
      </c>
      <c r="GN535" s="2" t="s">
        <v>1499</v>
      </c>
      <c r="GO535" s="2" t="s">
        <v>1499</v>
      </c>
      <c r="GP535" s="2" t="s">
        <v>1499</v>
      </c>
      <c r="GQ535" s="2" t="s">
        <v>2296</v>
      </c>
      <c r="GR535" s="115">
        <v>33</v>
      </c>
      <c r="GS535" s="31">
        <f t="shared" si="659"/>
        <v>0</v>
      </c>
      <c r="GT535" s="31">
        <f t="shared" si="660"/>
        <v>0</v>
      </c>
      <c r="GU535" s="31">
        <f t="shared" si="661"/>
        <v>0</v>
      </c>
      <c r="GV535" s="31">
        <f t="shared" si="662"/>
        <v>0</v>
      </c>
      <c r="GW535" s="31">
        <f t="shared" si="663"/>
        <v>0</v>
      </c>
      <c r="GX535" s="31">
        <f t="shared" si="664"/>
        <v>0</v>
      </c>
    </row>
    <row r="536" spans="1:208" ht="15.75" hidden="1" customHeight="1" x14ac:dyDescent="0.25">
      <c r="A536" s="22" t="s">
        <v>1112</v>
      </c>
      <c r="B536" s="2" t="s">
        <v>516</v>
      </c>
      <c r="C536" s="116" t="s">
        <v>519</v>
      </c>
      <c r="D536" s="35" t="s">
        <v>516</v>
      </c>
      <c r="E536" s="117">
        <v>86</v>
      </c>
      <c r="F536" s="117">
        <v>310</v>
      </c>
      <c r="G536" s="117">
        <v>488</v>
      </c>
      <c r="H536" s="117">
        <v>884</v>
      </c>
      <c r="I536" s="95">
        <v>52</v>
      </c>
      <c r="J536" s="118">
        <v>91</v>
      </c>
      <c r="K536" s="118">
        <v>252</v>
      </c>
      <c r="L536" s="118">
        <v>543</v>
      </c>
      <c r="M536" s="118">
        <v>886</v>
      </c>
      <c r="N536" s="119">
        <v>132</v>
      </c>
      <c r="O536" s="119">
        <v>10</v>
      </c>
      <c r="P536" s="120">
        <v>503</v>
      </c>
      <c r="Q536" s="120">
        <v>663</v>
      </c>
      <c r="R536" s="120">
        <v>498</v>
      </c>
      <c r="S536" s="70">
        <f t="shared" si="605"/>
        <v>0.18091451292246521</v>
      </c>
      <c r="T536" s="70">
        <f t="shared" si="606"/>
        <v>0.38009049773755654</v>
      </c>
      <c r="U536" s="70">
        <f t="shared" si="607"/>
        <v>0.453125</v>
      </c>
      <c r="V536" s="70">
        <f t="shared" si="608"/>
        <v>0.57105943152454786</v>
      </c>
      <c r="W536" s="70">
        <f t="shared" si="609"/>
        <v>0.82530120481927716</v>
      </c>
      <c r="X536" s="121">
        <v>645</v>
      </c>
      <c r="Y536" s="121">
        <v>503</v>
      </c>
      <c r="Z536" s="121">
        <v>663</v>
      </c>
      <c r="AA536" s="121">
        <v>498</v>
      </c>
      <c r="AB536" s="121">
        <v>167</v>
      </c>
      <c r="AC536" s="121">
        <v>142</v>
      </c>
      <c r="AD536" s="17">
        <v>20</v>
      </c>
      <c r="AE536" s="17">
        <v>42</v>
      </c>
      <c r="AF536" s="100">
        <v>55</v>
      </c>
      <c r="AG536" s="101">
        <v>90</v>
      </c>
      <c r="AH536" s="101">
        <v>283</v>
      </c>
      <c r="AI536" s="101">
        <v>509</v>
      </c>
      <c r="AJ536" s="101">
        <v>30</v>
      </c>
      <c r="AK536" s="101">
        <f t="shared" si="610"/>
        <v>912</v>
      </c>
      <c r="AL536" s="101">
        <f t="shared" si="611"/>
        <v>118</v>
      </c>
      <c r="AM536" s="101">
        <v>148</v>
      </c>
      <c r="AN536" s="102">
        <v>1</v>
      </c>
      <c r="AO536" s="103">
        <v>27</v>
      </c>
      <c r="AP536" s="74">
        <f t="shared" si="612"/>
        <v>0.17892644135188868</v>
      </c>
      <c r="AQ536" s="74">
        <f t="shared" si="613"/>
        <v>0.42684766214177977</v>
      </c>
      <c r="AR536" s="104">
        <f t="shared" si="614"/>
        <v>0.45913461538461536</v>
      </c>
      <c r="AS536" s="104">
        <f t="shared" si="615"/>
        <v>0.58053402239448748</v>
      </c>
      <c r="AT536" s="104">
        <f t="shared" si="616"/>
        <v>0.78514056224899598</v>
      </c>
      <c r="AU536" s="105">
        <v>517</v>
      </c>
      <c r="AV536" s="105">
        <v>678</v>
      </c>
      <c r="AW536" s="105">
        <v>536</v>
      </c>
      <c r="AX536" s="100">
        <v>58</v>
      </c>
      <c r="AY536" s="106">
        <v>885</v>
      </c>
      <c r="AZ536" s="106">
        <v>81</v>
      </c>
      <c r="BA536" s="106">
        <v>297</v>
      </c>
      <c r="BB536" s="106">
        <v>463</v>
      </c>
      <c r="BC536" s="106">
        <v>44</v>
      </c>
      <c r="BD536" s="107">
        <v>107</v>
      </c>
      <c r="BE536" s="108">
        <v>12</v>
      </c>
      <c r="BF536" s="82">
        <f t="shared" si="617"/>
        <v>0.15111940298507462</v>
      </c>
      <c r="BG536" s="82">
        <f t="shared" si="618"/>
        <v>0.43805309734513276</v>
      </c>
      <c r="BH536" s="83">
        <f t="shared" si="619"/>
        <v>0.42403235124205663</v>
      </c>
      <c r="BI536" s="83">
        <f t="shared" si="620"/>
        <v>0.54644351464435148</v>
      </c>
      <c r="BJ536" s="83">
        <f t="shared" si="621"/>
        <v>0.68858800773694395</v>
      </c>
      <c r="BK536" s="2">
        <v>525</v>
      </c>
      <c r="BL536" s="2">
        <v>726</v>
      </c>
      <c r="BM536" s="2">
        <v>524</v>
      </c>
      <c r="BN536" s="2">
        <v>370</v>
      </c>
      <c r="BO536" s="2">
        <v>194</v>
      </c>
      <c r="BP536" s="2">
        <v>149</v>
      </c>
      <c r="BQ536" s="109">
        <v>25</v>
      </c>
      <c r="BR536" s="109">
        <v>67</v>
      </c>
      <c r="BS536" s="110">
        <v>59</v>
      </c>
      <c r="BT536" s="109">
        <v>87</v>
      </c>
      <c r="BU536" s="109">
        <v>395</v>
      </c>
      <c r="BV536" s="109">
        <v>562</v>
      </c>
      <c r="BW536" s="109">
        <v>48</v>
      </c>
      <c r="BX536" s="84">
        <f t="shared" si="625"/>
        <v>1092</v>
      </c>
      <c r="BY536" s="111">
        <v>6</v>
      </c>
      <c r="BZ536" s="109">
        <v>123</v>
      </c>
      <c r="CA536" s="109">
        <v>48</v>
      </c>
      <c r="CB536" s="2">
        <v>27</v>
      </c>
      <c r="CC536" s="112">
        <f t="shared" si="626"/>
        <v>0.1657142857142857</v>
      </c>
      <c r="CD536" s="112">
        <f t="shared" si="627"/>
        <v>0.5440771349862259</v>
      </c>
      <c r="CE536" s="112">
        <f t="shared" si="628"/>
        <v>0.51887323943661967</v>
      </c>
      <c r="CF536" s="112">
        <f t="shared" si="629"/>
        <v>0.66720000000000002</v>
      </c>
      <c r="CG536" s="112">
        <f t="shared" si="630"/>
        <v>0.83778625954198471</v>
      </c>
      <c r="CH536" s="87">
        <f t="shared" si="631"/>
        <v>85</v>
      </c>
      <c r="CI536" s="31">
        <f t="shared" si="632"/>
        <v>129</v>
      </c>
      <c r="CJ536" s="31">
        <f t="shared" si="633"/>
        <v>1</v>
      </c>
      <c r="CK536" s="31">
        <f t="shared" si="634"/>
        <v>1</v>
      </c>
      <c r="CL536" s="31">
        <f t="shared" si="635"/>
        <v>6</v>
      </c>
      <c r="CM536" s="113">
        <f t="shared" si="636"/>
        <v>15</v>
      </c>
      <c r="CN536" s="31">
        <f t="shared" si="637"/>
        <v>0</v>
      </c>
      <c r="CO536" s="31">
        <f t="shared" si="638"/>
        <v>4</v>
      </c>
      <c r="CP536" s="31">
        <f t="shared" si="639"/>
        <v>9</v>
      </c>
      <c r="CQ536" s="31">
        <f t="shared" si="640"/>
        <v>2</v>
      </c>
      <c r="CU536" s="88">
        <f t="shared" si="624"/>
        <v>0</v>
      </c>
      <c r="CZ536" s="32">
        <v>1</v>
      </c>
      <c r="DA536" s="32">
        <v>1</v>
      </c>
      <c r="DB536" s="32">
        <v>6</v>
      </c>
      <c r="DC536" s="88">
        <f t="shared" si="641"/>
        <v>15</v>
      </c>
      <c r="DD536" s="32">
        <v>0</v>
      </c>
      <c r="DE536" s="32">
        <v>4</v>
      </c>
      <c r="DF536" s="32">
        <v>9</v>
      </c>
      <c r="DG536" s="32">
        <v>2</v>
      </c>
      <c r="DH536" s="32">
        <v>3</v>
      </c>
      <c r="DI536" s="32">
        <v>20</v>
      </c>
      <c r="DJ536" s="32">
        <v>13</v>
      </c>
      <c r="DK536" s="88">
        <f t="shared" si="642"/>
        <v>391</v>
      </c>
      <c r="DL536" s="32">
        <v>48</v>
      </c>
      <c r="DM536" s="32">
        <v>153</v>
      </c>
      <c r="DN536" s="32">
        <v>177</v>
      </c>
      <c r="DO536" s="32">
        <v>13</v>
      </c>
      <c r="DP536" s="32">
        <v>12</v>
      </c>
      <c r="DQ536" s="32">
        <v>21</v>
      </c>
      <c r="DR536" s="32">
        <v>16</v>
      </c>
      <c r="DS536" s="88">
        <f t="shared" si="643"/>
        <v>367</v>
      </c>
      <c r="DT536" s="32">
        <v>0</v>
      </c>
      <c r="DU536" s="32">
        <v>88</v>
      </c>
      <c r="DV536" s="32">
        <v>256</v>
      </c>
      <c r="DW536" s="32">
        <v>23</v>
      </c>
      <c r="DX536" s="32">
        <v>2</v>
      </c>
      <c r="DY536" s="32">
        <v>5</v>
      </c>
      <c r="DZ536" s="32">
        <v>6</v>
      </c>
      <c r="EA536" s="88">
        <f t="shared" si="644"/>
        <v>34</v>
      </c>
      <c r="EB536" s="32">
        <v>1</v>
      </c>
      <c r="EC536" s="32">
        <v>3</v>
      </c>
      <c r="ED536" s="32">
        <v>27</v>
      </c>
      <c r="EE536" s="32">
        <v>3</v>
      </c>
      <c r="EF536" s="32">
        <v>2</v>
      </c>
      <c r="EG536" s="32">
        <v>13</v>
      </c>
      <c r="EH536" s="32">
        <v>12</v>
      </c>
      <c r="EI536" s="88">
        <f t="shared" si="645"/>
        <v>154</v>
      </c>
      <c r="EJ536" s="32">
        <v>29</v>
      </c>
      <c r="EK536" s="32">
        <v>60</v>
      </c>
      <c r="EL536" s="32">
        <v>60</v>
      </c>
      <c r="EM536" s="32">
        <v>5</v>
      </c>
      <c r="EQ536" s="88">
        <f t="shared" si="646"/>
        <v>0</v>
      </c>
      <c r="EV536" s="32">
        <v>5</v>
      </c>
      <c r="EW536" s="32">
        <v>7</v>
      </c>
      <c r="EX536" s="32">
        <v>6</v>
      </c>
      <c r="EY536" s="88">
        <f t="shared" si="647"/>
        <v>95</v>
      </c>
      <c r="EZ536" s="32">
        <v>0</v>
      </c>
      <c r="FA536" s="32">
        <v>60</v>
      </c>
      <c r="FB536" s="32">
        <v>33</v>
      </c>
      <c r="FC536" s="32">
        <v>2</v>
      </c>
      <c r="FG536" s="88">
        <f t="shared" si="648"/>
        <v>0</v>
      </c>
      <c r="FO536" s="88">
        <f t="shared" si="649"/>
        <v>0</v>
      </c>
      <c r="FW536" s="110">
        <f t="shared" si="650"/>
        <v>0</v>
      </c>
      <c r="GB536" s="110">
        <f t="shared" si="651"/>
        <v>5</v>
      </c>
      <c r="GC536" s="110">
        <f t="shared" si="652"/>
        <v>7</v>
      </c>
      <c r="GD536" s="110">
        <f t="shared" si="653"/>
        <v>6</v>
      </c>
      <c r="GE536" s="110">
        <f t="shared" si="654"/>
        <v>95</v>
      </c>
      <c r="GF536" s="110">
        <f t="shared" si="655"/>
        <v>0</v>
      </c>
      <c r="GG536" s="110">
        <f t="shared" si="656"/>
        <v>60</v>
      </c>
      <c r="GH536" s="110">
        <f t="shared" si="657"/>
        <v>33</v>
      </c>
      <c r="GI536" s="110">
        <f t="shared" si="658"/>
        <v>2</v>
      </c>
      <c r="GJ536" s="114">
        <f t="shared" si="622"/>
        <v>1.5127876525324484E-2</v>
      </c>
      <c r="GK536" s="90">
        <f t="shared" si="623"/>
        <v>0.23389830508474577</v>
      </c>
      <c r="GL536" s="2" t="s">
        <v>1942</v>
      </c>
      <c r="GM536" s="2" t="s">
        <v>1943</v>
      </c>
      <c r="GN536" s="2" t="s">
        <v>1935</v>
      </c>
      <c r="GO536" s="92" t="s">
        <v>1585</v>
      </c>
      <c r="GP536" s="2" t="s">
        <v>1944</v>
      </c>
      <c r="GQ536" s="2" t="s">
        <v>1897</v>
      </c>
      <c r="GR536" s="115">
        <v>709</v>
      </c>
      <c r="GS536" s="31">
        <f t="shared" si="659"/>
        <v>17</v>
      </c>
      <c r="GT536" s="31">
        <f t="shared" si="660"/>
        <v>35</v>
      </c>
      <c r="GU536" s="31">
        <f t="shared" si="661"/>
        <v>46</v>
      </c>
      <c r="GV536" s="31">
        <f t="shared" si="662"/>
        <v>792</v>
      </c>
      <c r="GW536" s="31">
        <f t="shared" si="663"/>
        <v>499</v>
      </c>
      <c r="GX536" s="31">
        <f t="shared" si="664"/>
        <v>743</v>
      </c>
    </row>
    <row r="537" spans="1:208" ht="15.75" hidden="1" customHeight="1" x14ac:dyDescent="0.25">
      <c r="A537" s="22" t="s">
        <v>1112</v>
      </c>
      <c r="B537" s="2" t="s">
        <v>516</v>
      </c>
      <c r="C537" s="116" t="s">
        <v>1052</v>
      </c>
      <c r="D537" s="35" t="s">
        <v>516</v>
      </c>
      <c r="E537" s="117">
        <v>14</v>
      </c>
      <c r="F537" s="117">
        <v>75</v>
      </c>
      <c r="G537" s="117">
        <v>104</v>
      </c>
      <c r="H537" s="117">
        <v>193</v>
      </c>
      <c r="I537" s="95">
        <v>14</v>
      </c>
      <c r="J537" s="118">
        <v>18</v>
      </c>
      <c r="K537" s="118">
        <v>67</v>
      </c>
      <c r="L537" s="118">
        <v>93</v>
      </c>
      <c r="M537" s="118">
        <v>178</v>
      </c>
      <c r="N537" s="119">
        <v>21</v>
      </c>
      <c r="O537" s="119">
        <v>14</v>
      </c>
      <c r="P537" s="120">
        <v>135</v>
      </c>
      <c r="Q537" s="120">
        <v>171</v>
      </c>
      <c r="R537" s="120">
        <v>142</v>
      </c>
      <c r="S537" s="70">
        <f t="shared" si="605"/>
        <v>0.13333333333333333</v>
      </c>
      <c r="T537" s="70">
        <f t="shared" si="606"/>
        <v>0.391812865497076</v>
      </c>
      <c r="U537" s="70">
        <f t="shared" si="607"/>
        <v>0.35044642857142855</v>
      </c>
      <c r="V537" s="70">
        <f t="shared" si="608"/>
        <v>0.44408945686900958</v>
      </c>
      <c r="W537" s="70">
        <f t="shared" si="609"/>
        <v>0.50704225352112675</v>
      </c>
      <c r="X537" s="121">
        <v>169</v>
      </c>
      <c r="Y537" s="121">
        <v>135</v>
      </c>
      <c r="Z537" s="121">
        <v>171</v>
      </c>
      <c r="AA537" s="121">
        <v>142</v>
      </c>
      <c r="AB537" s="121">
        <v>45</v>
      </c>
      <c r="AC537" s="121">
        <v>47</v>
      </c>
      <c r="AD537" s="17">
        <v>10</v>
      </c>
      <c r="AE537" s="17">
        <v>12</v>
      </c>
      <c r="AF537" s="100">
        <v>13</v>
      </c>
      <c r="AG537" s="101">
        <v>16</v>
      </c>
      <c r="AH537" s="101">
        <v>60</v>
      </c>
      <c r="AI537" s="101">
        <v>102</v>
      </c>
      <c r="AJ537" s="101">
        <v>1</v>
      </c>
      <c r="AK537" s="101">
        <f t="shared" si="610"/>
        <v>179</v>
      </c>
      <c r="AL537" s="101">
        <f t="shared" si="611"/>
        <v>13</v>
      </c>
      <c r="AM537" s="101">
        <v>14</v>
      </c>
      <c r="AN537" s="102">
        <v>8</v>
      </c>
      <c r="AO537" s="103">
        <v>26</v>
      </c>
      <c r="AP537" s="74">
        <f t="shared" si="612"/>
        <v>0.11851851851851852</v>
      </c>
      <c r="AQ537" s="74">
        <f t="shared" si="613"/>
        <v>0.35087719298245612</v>
      </c>
      <c r="AR537" s="104">
        <f t="shared" si="614"/>
        <v>0.36830357142857145</v>
      </c>
      <c r="AS537" s="104">
        <f t="shared" si="615"/>
        <v>0.47603833865814699</v>
      </c>
      <c r="AT537" s="104">
        <f t="shared" si="616"/>
        <v>0.62676056338028174</v>
      </c>
      <c r="AU537" s="105">
        <v>135</v>
      </c>
      <c r="AV537" s="105">
        <v>170</v>
      </c>
      <c r="AW537" s="105">
        <v>134</v>
      </c>
      <c r="AX537" s="100">
        <v>14</v>
      </c>
      <c r="AY537" s="106">
        <v>187</v>
      </c>
      <c r="AZ537" s="106">
        <v>15</v>
      </c>
      <c r="BA537" s="106">
        <v>60</v>
      </c>
      <c r="BB537" s="106">
        <v>107</v>
      </c>
      <c r="BC537" s="106">
        <v>5</v>
      </c>
      <c r="BD537" s="107">
        <v>18</v>
      </c>
      <c r="BE537" s="108">
        <v>9</v>
      </c>
      <c r="BF537" s="82">
        <f t="shared" si="617"/>
        <v>0.11194029850746269</v>
      </c>
      <c r="BG537" s="82">
        <f t="shared" si="618"/>
        <v>0.35294117647058826</v>
      </c>
      <c r="BH537" s="83">
        <f t="shared" si="619"/>
        <v>0.37357630979498863</v>
      </c>
      <c r="BI537" s="83">
        <f t="shared" si="620"/>
        <v>0.4885245901639344</v>
      </c>
      <c r="BJ537" s="83">
        <f t="shared" si="621"/>
        <v>0.65925925925925921</v>
      </c>
      <c r="BK537" s="2">
        <v>117</v>
      </c>
      <c r="BL537" s="2">
        <v>186</v>
      </c>
      <c r="BM537" s="2">
        <v>131</v>
      </c>
      <c r="BN537" s="2">
        <v>84</v>
      </c>
      <c r="BO537" s="2">
        <v>43</v>
      </c>
      <c r="BP537" s="2">
        <v>42</v>
      </c>
      <c r="BQ537" s="109">
        <v>10</v>
      </c>
      <c r="BR537" s="109">
        <v>17</v>
      </c>
      <c r="BS537" s="110">
        <v>13</v>
      </c>
      <c r="BT537" s="109">
        <v>13</v>
      </c>
      <c r="BU537" s="109">
        <v>78</v>
      </c>
      <c r="BV537" s="109">
        <v>119</v>
      </c>
      <c r="BW537" s="109">
        <v>2</v>
      </c>
      <c r="BX537" s="84">
        <f t="shared" si="625"/>
        <v>212</v>
      </c>
      <c r="BY537" s="111">
        <v>7</v>
      </c>
      <c r="BZ537" s="109">
        <v>23</v>
      </c>
      <c r="CA537" s="109">
        <v>2</v>
      </c>
      <c r="CB537" s="2">
        <v>9</v>
      </c>
      <c r="CC537" s="112">
        <f t="shared" si="626"/>
        <v>0.1111111111111111</v>
      </c>
      <c r="CD537" s="112">
        <f t="shared" si="627"/>
        <v>0.41935483870967744</v>
      </c>
      <c r="CE537" s="112">
        <f t="shared" si="628"/>
        <v>0.43087557603686638</v>
      </c>
      <c r="CF537" s="112">
        <f t="shared" si="629"/>
        <v>0.54889589905362779</v>
      </c>
      <c r="CG537" s="112">
        <f t="shared" si="630"/>
        <v>0.73282442748091603</v>
      </c>
      <c r="CH537" s="87">
        <f t="shared" si="631"/>
        <v>35</v>
      </c>
      <c r="CI537" s="31">
        <f t="shared" si="632"/>
        <v>46</v>
      </c>
      <c r="CJ537" s="31">
        <f t="shared" si="633"/>
        <v>0</v>
      </c>
      <c r="CK537" s="31">
        <f t="shared" si="634"/>
        <v>0</v>
      </c>
      <c r="CL537" s="31">
        <f t="shared" si="635"/>
        <v>0</v>
      </c>
      <c r="CM537" s="113">
        <f t="shared" si="636"/>
        <v>0</v>
      </c>
      <c r="CN537" s="31">
        <f t="shared" si="637"/>
        <v>0</v>
      </c>
      <c r="CO537" s="31">
        <f t="shared" si="638"/>
        <v>0</v>
      </c>
      <c r="CP537" s="31">
        <f t="shared" si="639"/>
        <v>0</v>
      </c>
      <c r="CQ537" s="31">
        <f t="shared" si="640"/>
        <v>0</v>
      </c>
      <c r="CU537" s="88">
        <f t="shared" si="624"/>
        <v>0</v>
      </c>
      <c r="DC537" s="88">
        <f t="shared" si="641"/>
        <v>0</v>
      </c>
      <c r="DH537" s="32">
        <v>1</v>
      </c>
      <c r="DI537" s="32">
        <v>5</v>
      </c>
      <c r="DJ537" s="32">
        <v>5</v>
      </c>
      <c r="DK537" s="88">
        <f t="shared" si="642"/>
        <v>56</v>
      </c>
      <c r="DL537" s="32">
        <v>10</v>
      </c>
      <c r="DM537" s="32">
        <v>14</v>
      </c>
      <c r="DN537" s="32">
        <v>31</v>
      </c>
      <c r="DO537" s="32">
        <v>1</v>
      </c>
      <c r="DP537" s="32">
        <v>8</v>
      </c>
      <c r="DQ537" s="32">
        <v>8</v>
      </c>
      <c r="DR537" s="32">
        <v>6</v>
      </c>
      <c r="DS537" s="88">
        <f t="shared" si="643"/>
        <v>111</v>
      </c>
      <c r="DT537" s="32">
        <v>3</v>
      </c>
      <c r="DU537" s="32">
        <v>34</v>
      </c>
      <c r="DV537" s="32">
        <v>73</v>
      </c>
      <c r="DW537" s="32">
        <v>1</v>
      </c>
      <c r="EA537" s="88">
        <f t="shared" si="644"/>
        <v>0</v>
      </c>
      <c r="EI537" s="88">
        <f t="shared" si="645"/>
        <v>0</v>
      </c>
      <c r="EQ537" s="88">
        <f t="shared" si="646"/>
        <v>0</v>
      </c>
      <c r="EV537" s="32">
        <v>1</v>
      </c>
      <c r="EW537" s="32">
        <v>4</v>
      </c>
      <c r="EX537" s="32">
        <v>2</v>
      </c>
      <c r="EY537" s="88">
        <f t="shared" si="647"/>
        <v>45</v>
      </c>
      <c r="EZ537" s="32">
        <v>0</v>
      </c>
      <c r="FA537" s="32">
        <v>30</v>
      </c>
      <c r="FB537" s="32">
        <v>15</v>
      </c>
      <c r="FC537" s="32">
        <v>0</v>
      </c>
      <c r="FG537" s="88">
        <f t="shared" si="648"/>
        <v>0</v>
      </c>
      <c r="FO537" s="88">
        <f t="shared" si="649"/>
        <v>0</v>
      </c>
      <c r="FW537" s="110">
        <f t="shared" si="650"/>
        <v>0</v>
      </c>
      <c r="GB537" s="110">
        <f t="shared" si="651"/>
        <v>1</v>
      </c>
      <c r="GC537" s="110">
        <f t="shared" si="652"/>
        <v>4</v>
      </c>
      <c r="GD537" s="110">
        <f t="shared" si="653"/>
        <v>2</v>
      </c>
      <c r="GE537" s="110">
        <f t="shared" si="654"/>
        <v>45</v>
      </c>
      <c r="GF537" s="110">
        <f t="shared" si="655"/>
        <v>0</v>
      </c>
      <c r="GG537" s="110">
        <f t="shared" si="656"/>
        <v>30</v>
      </c>
      <c r="GH537" s="110">
        <f t="shared" si="657"/>
        <v>15</v>
      </c>
      <c r="GI537" s="110">
        <f t="shared" si="658"/>
        <v>0</v>
      </c>
      <c r="GJ537" s="114">
        <f t="shared" si="622"/>
        <v>0.44529262086513999</v>
      </c>
      <c r="GK537" s="90">
        <f t="shared" si="623"/>
        <v>0.13368983957219252</v>
      </c>
      <c r="GL537" s="92" t="s">
        <v>2233</v>
      </c>
      <c r="GM537" s="92" t="s">
        <v>2162</v>
      </c>
      <c r="GN537" s="92" t="s">
        <v>2234</v>
      </c>
      <c r="GO537" s="2" t="s">
        <v>2204</v>
      </c>
      <c r="GP537" s="2" t="s">
        <v>1880</v>
      </c>
      <c r="GQ537" s="2" t="s">
        <v>2042</v>
      </c>
      <c r="GR537" s="115">
        <v>175</v>
      </c>
      <c r="GS537" s="31">
        <f t="shared" si="659"/>
        <v>9</v>
      </c>
      <c r="GT537" s="31">
        <f t="shared" si="660"/>
        <v>11</v>
      </c>
      <c r="GU537" s="31">
        <f t="shared" si="661"/>
        <v>13</v>
      </c>
      <c r="GV537" s="31">
        <f t="shared" si="662"/>
        <v>167</v>
      </c>
      <c r="GW537" s="31">
        <f t="shared" si="663"/>
        <v>106</v>
      </c>
      <c r="GX537" s="31">
        <f t="shared" si="664"/>
        <v>154</v>
      </c>
    </row>
    <row r="538" spans="1:208" ht="15.75" hidden="1" customHeight="1" x14ac:dyDescent="0.25">
      <c r="A538" s="22" t="s">
        <v>1110</v>
      </c>
      <c r="B538" s="2" t="s">
        <v>520</v>
      </c>
      <c r="C538" s="116" t="s">
        <v>521</v>
      </c>
      <c r="D538" s="35" t="s">
        <v>520</v>
      </c>
      <c r="E538" s="117">
        <v>10</v>
      </c>
      <c r="F538" s="117">
        <v>44</v>
      </c>
      <c r="G538" s="117">
        <v>55</v>
      </c>
      <c r="H538" s="117">
        <v>109</v>
      </c>
      <c r="I538" s="95">
        <v>7</v>
      </c>
      <c r="J538" s="118">
        <v>10</v>
      </c>
      <c r="K538" s="118">
        <v>44</v>
      </c>
      <c r="L538" s="118">
        <v>55</v>
      </c>
      <c r="M538" s="118">
        <v>109</v>
      </c>
      <c r="N538" s="119">
        <v>7</v>
      </c>
      <c r="O538" s="119">
        <v>7</v>
      </c>
      <c r="P538" s="120">
        <v>71</v>
      </c>
      <c r="Q538" s="120">
        <v>89</v>
      </c>
      <c r="R538" s="120">
        <v>67</v>
      </c>
      <c r="S538" s="70">
        <f t="shared" si="605"/>
        <v>0.14084507042253522</v>
      </c>
      <c r="T538" s="70">
        <f t="shared" si="606"/>
        <v>0.4943820224719101</v>
      </c>
      <c r="U538" s="70">
        <f t="shared" si="607"/>
        <v>0.44933920704845814</v>
      </c>
      <c r="V538" s="70">
        <f t="shared" si="608"/>
        <v>0.58974358974358976</v>
      </c>
      <c r="W538" s="70">
        <f t="shared" si="609"/>
        <v>0.71641791044776115</v>
      </c>
      <c r="X538" s="121">
        <v>96</v>
      </c>
      <c r="Y538" s="121">
        <v>71</v>
      </c>
      <c r="Z538" s="121">
        <v>89</v>
      </c>
      <c r="AA538" s="121">
        <v>67</v>
      </c>
      <c r="AB538" s="121">
        <v>18</v>
      </c>
      <c r="AC538" s="121">
        <v>16</v>
      </c>
      <c r="AD538" s="17">
        <v>5</v>
      </c>
      <c r="AE538" s="17">
        <v>8</v>
      </c>
      <c r="AF538" s="100">
        <v>7</v>
      </c>
      <c r="AG538" s="101">
        <v>21</v>
      </c>
      <c r="AH538" s="101">
        <v>41</v>
      </c>
      <c r="AI538" s="101">
        <v>54</v>
      </c>
      <c r="AJ538" s="101">
        <v>1</v>
      </c>
      <c r="AK538" s="101">
        <f t="shared" si="610"/>
        <v>117</v>
      </c>
      <c r="AL538" s="101">
        <f t="shared" si="611"/>
        <v>8</v>
      </c>
      <c r="AM538" s="101">
        <v>9</v>
      </c>
      <c r="AN538" s="102">
        <v>7</v>
      </c>
      <c r="AO538" s="103">
        <v>6</v>
      </c>
      <c r="AP538" s="74">
        <f t="shared" si="612"/>
        <v>0.29577464788732394</v>
      </c>
      <c r="AQ538" s="74">
        <f t="shared" si="613"/>
        <v>0.4606741573033708</v>
      </c>
      <c r="AR538" s="104">
        <f t="shared" si="614"/>
        <v>0.47577092511013214</v>
      </c>
      <c r="AS538" s="104">
        <f t="shared" si="615"/>
        <v>0.55769230769230771</v>
      </c>
      <c r="AT538" s="104">
        <f t="shared" si="616"/>
        <v>0.68656716417910446</v>
      </c>
      <c r="AU538" s="105">
        <v>67</v>
      </c>
      <c r="AV538" s="105">
        <v>95</v>
      </c>
      <c r="AW538" s="105">
        <v>73</v>
      </c>
      <c r="AX538" s="100">
        <v>7</v>
      </c>
      <c r="AY538" s="106">
        <v>104</v>
      </c>
      <c r="AZ538" s="106">
        <v>16</v>
      </c>
      <c r="BA538" s="106">
        <v>46</v>
      </c>
      <c r="BB538" s="106">
        <v>42</v>
      </c>
      <c r="BC538" s="106">
        <v>0</v>
      </c>
      <c r="BD538" s="107">
        <v>8</v>
      </c>
      <c r="BE538" s="108">
        <v>5</v>
      </c>
      <c r="BF538" s="82">
        <f t="shared" si="617"/>
        <v>0.21917808219178081</v>
      </c>
      <c r="BG538" s="82">
        <f t="shared" si="618"/>
        <v>0.48421052631578948</v>
      </c>
      <c r="BH538" s="83">
        <f t="shared" si="619"/>
        <v>0.40851063829787232</v>
      </c>
      <c r="BI538" s="83">
        <f t="shared" si="620"/>
        <v>0.49382716049382713</v>
      </c>
      <c r="BJ538" s="83">
        <f t="shared" si="621"/>
        <v>0.5074626865671642</v>
      </c>
      <c r="BK538" s="2">
        <v>70</v>
      </c>
      <c r="BL538" s="2">
        <v>90</v>
      </c>
      <c r="BM538" s="2">
        <v>59</v>
      </c>
      <c r="BN538" s="2">
        <v>42</v>
      </c>
      <c r="BO538" s="2">
        <v>24</v>
      </c>
      <c r="BP538" s="2">
        <v>20</v>
      </c>
      <c r="BQ538" s="109">
        <v>4</v>
      </c>
      <c r="BR538" s="109">
        <v>6</v>
      </c>
      <c r="BS538" s="110">
        <v>6</v>
      </c>
      <c r="BT538" s="109">
        <v>9</v>
      </c>
      <c r="BU538" s="109">
        <v>31</v>
      </c>
      <c r="BV538" s="109">
        <v>58</v>
      </c>
      <c r="BW538" s="109">
        <v>4</v>
      </c>
      <c r="BX538" s="84">
        <f t="shared" si="625"/>
        <v>102</v>
      </c>
      <c r="BY538" s="111">
        <v>0</v>
      </c>
      <c r="BZ538" s="109">
        <v>19</v>
      </c>
      <c r="CA538" s="109">
        <v>4</v>
      </c>
      <c r="CB538" s="2">
        <v>7</v>
      </c>
      <c r="CC538" s="112">
        <f t="shared" si="626"/>
        <v>0.12857142857142856</v>
      </c>
      <c r="CD538" s="112">
        <f t="shared" si="627"/>
        <v>0.34444444444444444</v>
      </c>
      <c r="CE538" s="112">
        <f t="shared" si="628"/>
        <v>0.36073059360730592</v>
      </c>
      <c r="CF538" s="112">
        <f t="shared" si="629"/>
        <v>0.46979865771812079</v>
      </c>
      <c r="CG538" s="112">
        <f t="shared" si="630"/>
        <v>0.66101694915254239</v>
      </c>
      <c r="CH538" s="87">
        <f t="shared" si="631"/>
        <v>20</v>
      </c>
      <c r="CI538" s="31">
        <f t="shared" si="632"/>
        <v>18</v>
      </c>
      <c r="CJ538" s="31">
        <f t="shared" si="633"/>
        <v>0</v>
      </c>
      <c r="CK538" s="31">
        <f t="shared" si="634"/>
        <v>0</v>
      </c>
      <c r="CL538" s="31">
        <f t="shared" si="635"/>
        <v>0</v>
      </c>
      <c r="CM538" s="113">
        <f t="shared" si="636"/>
        <v>0</v>
      </c>
      <c r="CN538" s="31">
        <f t="shared" si="637"/>
        <v>0</v>
      </c>
      <c r="CO538" s="31">
        <f t="shared" si="638"/>
        <v>0</v>
      </c>
      <c r="CP538" s="31">
        <f t="shared" si="639"/>
        <v>0</v>
      </c>
      <c r="CQ538" s="31">
        <f t="shared" si="640"/>
        <v>0</v>
      </c>
      <c r="CU538" s="88">
        <f t="shared" si="624"/>
        <v>0</v>
      </c>
      <c r="DC538" s="88">
        <f t="shared" si="641"/>
        <v>0</v>
      </c>
      <c r="DH538" s="32">
        <v>1</v>
      </c>
      <c r="DI538" s="32">
        <v>3</v>
      </c>
      <c r="DJ538" s="32">
        <v>3</v>
      </c>
      <c r="DK538" s="88">
        <f t="shared" si="642"/>
        <v>60</v>
      </c>
      <c r="DL538" s="32">
        <v>6</v>
      </c>
      <c r="DM538" s="32">
        <v>16</v>
      </c>
      <c r="DN538" s="32">
        <v>35</v>
      </c>
      <c r="DO538" s="32">
        <v>3</v>
      </c>
      <c r="DP538" s="32">
        <v>3</v>
      </c>
      <c r="DQ538" s="32">
        <v>3</v>
      </c>
      <c r="DR538" s="32">
        <v>3</v>
      </c>
      <c r="DS538" s="88">
        <f t="shared" si="643"/>
        <v>42</v>
      </c>
      <c r="DT538" s="32">
        <v>3</v>
      </c>
      <c r="DU538" s="32">
        <v>15</v>
      </c>
      <c r="DV538" s="32">
        <v>23</v>
      </c>
      <c r="DW538" s="32">
        <v>1</v>
      </c>
      <c r="EA538" s="88">
        <f t="shared" si="644"/>
        <v>0</v>
      </c>
      <c r="EI538" s="88">
        <f t="shared" si="645"/>
        <v>0</v>
      </c>
      <c r="EQ538" s="88">
        <f t="shared" si="646"/>
        <v>0</v>
      </c>
      <c r="EY538" s="88">
        <f t="shared" si="647"/>
        <v>0</v>
      </c>
      <c r="FG538" s="88">
        <f t="shared" si="648"/>
        <v>0</v>
      </c>
      <c r="FO538" s="88">
        <f t="shared" si="649"/>
        <v>0</v>
      </c>
      <c r="FW538" s="110">
        <f t="shared" si="650"/>
        <v>0</v>
      </c>
      <c r="GB538" s="110">
        <f t="shared" si="651"/>
        <v>0</v>
      </c>
      <c r="GC538" s="110">
        <f t="shared" si="652"/>
        <v>0</v>
      </c>
      <c r="GD538" s="110">
        <f t="shared" si="653"/>
        <v>0</v>
      </c>
      <c r="GE538" s="110">
        <f t="shared" si="654"/>
        <v>0</v>
      </c>
      <c r="GF538" s="110">
        <f t="shared" si="655"/>
        <v>0</v>
      </c>
      <c r="GG538" s="110">
        <f t="shared" si="656"/>
        <v>0</v>
      </c>
      <c r="GH538" s="110">
        <f t="shared" si="657"/>
        <v>0</v>
      </c>
      <c r="GI538" s="110">
        <f t="shared" si="658"/>
        <v>0</v>
      </c>
      <c r="GJ538" s="114">
        <f t="shared" si="622"/>
        <v>-7.733050847457619E-2</v>
      </c>
      <c r="GK538" s="90">
        <f t="shared" si="623"/>
        <v>-1.9230769230769232E-2</v>
      </c>
      <c r="GL538" s="2" t="s">
        <v>2221</v>
      </c>
      <c r="GM538" s="2" t="s">
        <v>2197</v>
      </c>
      <c r="GN538" s="2" t="s">
        <v>1854</v>
      </c>
      <c r="GO538" s="92" t="s">
        <v>2115</v>
      </c>
      <c r="GP538" s="92" t="s">
        <v>1411</v>
      </c>
      <c r="GQ538" s="2" t="s">
        <v>1688</v>
      </c>
      <c r="GR538" s="115">
        <v>87</v>
      </c>
      <c r="GS538" s="31">
        <f t="shared" si="659"/>
        <v>4</v>
      </c>
      <c r="GT538" s="31">
        <f t="shared" si="660"/>
        <v>6</v>
      </c>
      <c r="GU538" s="31">
        <f t="shared" si="661"/>
        <v>6</v>
      </c>
      <c r="GV538" s="31">
        <f t="shared" si="662"/>
        <v>102</v>
      </c>
      <c r="GW538" s="31">
        <f t="shared" si="663"/>
        <v>62</v>
      </c>
      <c r="GX538" s="31">
        <f t="shared" si="664"/>
        <v>93</v>
      </c>
    </row>
    <row r="539" spans="1:208" ht="15.75" hidden="1" customHeight="1" x14ac:dyDescent="0.25">
      <c r="A539" s="22" t="s">
        <v>1110</v>
      </c>
      <c r="B539" s="2" t="s">
        <v>520</v>
      </c>
      <c r="C539" s="116" t="s">
        <v>522</v>
      </c>
      <c r="D539" s="35" t="s">
        <v>520</v>
      </c>
      <c r="E539" s="117">
        <v>3</v>
      </c>
      <c r="F539" s="117">
        <v>22</v>
      </c>
      <c r="G539" s="117">
        <v>35</v>
      </c>
      <c r="H539" s="117">
        <v>60</v>
      </c>
      <c r="I539" s="95">
        <v>3</v>
      </c>
      <c r="J539" s="118">
        <v>5</v>
      </c>
      <c r="K539" s="118">
        <v>22</v>
      </c>
      <c r="L539" s="118">
        <v>28</v>
      </c>
      <c r="M539" s="118">
        <v>55</v>
      </c>
      <c r="N539" s="119">
        <v>4</v>
      </c>
      <c r="O539" s="119">
        <v>1</v>
      </c>
      <c r="P539" s="120">
        <v>42</v>
      </c>
      <c r="Q539" s="120">
        <v>49</v>
      </c>
      <c r="R539" s="120">
        <v>37</v>
      </c>
      <c r="S539" s="70">
        <f t="shared" si="605"/>
        <v>0.11904761904761904</v>
      </c>
      <c r="T539" s="70">
        <f t="shared" si="606"/>
        <v>0.44897959183673469</v>
      </c>
      <c r="U539" s="70">
        <f t="shared" si="607"/>
        <v>0.3984375</v>
      </c>
      <c r="V539" s="70">
        <f t="shared" si="608"/>
        <v>0.53488372093023251</v>
      </c>
      <c r="W539" s="70">
        <f t="shared" si="609"/>
        <v>0.64864864864864868</v>
      </c>
      <c r="X539" s="121">
        <v>48</v>
      </c>
      <c r="Y539" s="121">
        <v>42</v>
      </c>
      <c r="Z539" s="121">
        <v>49</v>
      </c>
      <c r="AA539" s="121">
        <v>37</v>
      </c>
      <c r="AB539" s="121">
        <v>11</v>
      </c>
      <c r="AC539" s="121">
        <v>11</v>
      </c>
      <c r="AD539" s="17">
        <v>3</v>
      </c>
      <c r="AE539" s="17">
        <v>4</v>
      </c>
      <c r="AF539" s="100">
        <v>4</v>
      </c>
      <c r="AG539" s="101">
        <v>2</v>
      </c>
      <c r="AH539" s="101">
        <v>34</v>
      </c>
      <c r="AI539" s="101">
        <v>26</v>
      </c>
      <c r="AJ539" s="101">
        <v>0</v>
      </c>
      <c r="AK539" s="101">
        <f t="shared" si="610"/>
        <v>62</v>
      </c>
      <c r="AL539" s="101">
        <f t="shared" si="611"/>
        <v>1</v>
      </c>
      <c r="AM539" s="101">
        <v>1</v>
      </c>
      <c r="AN539" s="102">
        <v>5</v>
      </c>
      <c r="AO539" s="103">
        <v>6</v>
      </c>
      <c r="AP539" s="74">
        <f t="shared" si="612"/>
        <v>4.7619047619047616E-2</v>
      </c>
      <c r="AQ539" s="74">
        <f t="shared" si="613"/>
        <v>0.69387755102040816</v>
      </c>
      <c r="AR539" s="104">
        <f t="shared" si="614"/>
        <v>0.4765625</v>
      </c>
      <c r="AS539" s="104">
        <f t="shared" si="615"/>
        <v>0.68604651162790697</v>
      </c>
      <c r="AT539" s="104">
        <f t="shared" si="616"/>
        <v>0.67567567567567566</v>
      </c>
      <c r="AU539" s="105">
        <v>33</v>
      </c>
      <c r="AV539" s="105">
        <v>47</v>
      </c>
      <c r="AW539" s="105">
        <v>40</v>
      </c>
      <c r="AX539" s="100">
        <v>4</v>
      </c>
      <c r="AY539" s="106">
        <v>57</v>
      </c>
      <c r="AZ539" s="106">
        <v>2</v>
      </c>
      <c r="BA539" s="106">
        <v>36</v>
      </c>
      <c r="BB539" s="106">
        <v>19</v>
      </c>
      <c r="BC539" s="106">
        <v>0</v>
      </c>
      <c r="BD539" s="107">
        <v>3</v>
      </c>
      <c r="BE539" s="108">
        <v>6</v>
      </c>
      <c r="BF539" s="82">
        <f t="shared" si="617"/>
        <v>0.05</v>
      </c>
      <c r="BG539" s="82">
        <f t="shared" si="618"/>
        <v>0.76595744680851063</v>
      </c>
      <c r="BH539" s="83">
        <f t="shared" si="619"/>
        <v>0.45</v>
      </c>
      <c r="BI539" s="83">
        <f t="shared" si="620"/>
        <v>0.65</v>
      </c>
      <c r="BJ539" s="83">
        <f t="shared" si="621"/>
        <v>0.48484848484848486</v>
      </c>
      <c r="BK539" s="2">
        <v>40</v>
      </c>
      <c r="BL539" s="2">
        <v>40</v>
      </c>
      <c r="BM539" s="2">
        <v>40</v>
      </c>
      <c r="BN539" s="2">
        <v>31</v>
      </c>
      <c r="BO539" s="2">
        <v>12</v>
      </c>
      <c r="BP539" s="2">
        <v>12</v>
      </c>
      <c r="BQ539" s="109">
        <v>3</v>
      </c>
      <c r="BR539" s="109">
        <v>4</v>
      </c>
      <c r="BS539" s="110">
        <v>4</v>
      </c>
      <c r="BT539" s="109">
        <v>6</v>
      </c>
      <c r="BU539" s="109">
        <v>16</v>
      </c>
      <c r="BV539" s="109">
        <v>37</v>
      </c>
      <c r="BW539" s="109">
        <v>2</v>
      </c>
      <c r="BX539" s="84">
        <f t="shared" si="625"/>
        <v>61</v>
      </c>
      <c r="BY539" s="111">
        <v>0</v>
      </c>
      <c r="BZ539" s="109">
        <v>9</v>
      </c>
      <c r="CA539" s="109">
        <v>2</v>
      </c>
      <c r="CB539" s="2">
        <v>2</v>
      </c>
      <c r="CC539" s="112">
        <f t="shared" si="626"/>
        <v>0.15</v>
      </c>
      <c r="CD539" s="112">
        <f t="shared" si="627"/>
        <v>0.4</v>
      </c>
      <c r="CE539" s="112">
        <f t="shared" si="628"/>
        <v>0.41666666666666669</v>
      </c>
      <c r="CF539" s="112">
        <f t="shared" si="629"/>
        <v>0.55000000000000004</v>
      </c>
      <c r="CG539" s="112">
        <f t="shared" si="630"/>
        <v>0.7</v>
      </c>
      <c r="CH539" s="87">
        <f t="shared" si="631"/>
        <v>12</v>
      </c>
      <c r="CI539" s="31">
        <f t="shared" si="632"/>
        <v>13</v>
      </c>
      <c r="CJ539" s="31">
        <f t="shared" si="633"/>
        <v>0</v>
      </c>
      <c r="CK539" s="31">
        <f t="shared" si="634"/>
        <v>0</v>
      </c>
      <c r="CL539" s="31">
        <f t="shared" si="635"/>
        <v>0</v>
      </c>
      <c r="CM539" s="113">
        <f t="shared" si="636"/>
        <v>0</v>
      </c>
      <c r="CN539" s="31">
        <f t="shared" si="637"/>
        <v>0</v>
      </c>
      <c r="CO539" s="31">
        <f t="shared" si="638"/>
        <v>0</v>
      </c>
      <c r="CP539" s="31">
        <f t="shared" si="639"/>
        <v>0</v>
      </c>
      <c r="CQ539" s="31">
        <f t="shared" si="640"/>
        <v>0</v>
      </c>
      <c r="CU539" s="88">
        <f t="shared" si="624"/>
        <v>0</v>
      </c>
      <c r="DC539" s="88">
        <f t="shared" si="641"/>
        <v>0</v>
      </c>
      <c r="DH539" s="32">
        <v>1</v>
      </c>
      <c r="DI539" s="32">
        <v>2</v>
      </c>
      <c r="DJ539" s="32">
        <v>2</v>
      </c>
      <c r="DK539" s="88">
        <f t="shared" si="642"/>
        <v>39</v>
      </c>
      <c r="DL539" s="32">
        <v>2</v>
      </c>
      <c r="DM539" s="32">
        <v>7</v>
      </c>
      <c r="DN539" s="32">
        <v>28</v>
      </c>
      <c r="DO539" s="32">
        <v>2</v>
      </c>
      <c r="DP539" s="32">
        <v>2</v>
      </c>
      <c r="DQ539" s="32">
        <v>2</v>
      </c>
      <c r="DR539" s="32">
        <v>2</v>
      </c>
      <c r="DS539" s="88">
        <f t="shared" si="643"/>
        <v>22</v>
      </c>
      <c r="DT539" s="32">
        <v>4</v>
      </c>
      <c r="DU539" s="32">
        <v>9</v>
      </c>
      <c r="DV539" s="32">
        <v>9</v>
      </c>
      <c r="DW539" s="32">
        <v>0</v>
      </c>
      <c r="EA539" s="88">
        <f t="shared" si="644"/>
        <v>0</v>
      </c>
      <c r="EI539" s="88">
        <f t="shared" si="645"/>
        <v>0</v>
      </c>
      <c r="EQ539" s="88">
        <f t="shared" si="646"/>
        <v>0</v>
      </c>
      <c r="EY539" s="88">
        <f t="shared" si="647"/>
        <v>0</v>
      </c>
      <c r="FG539" s="88">
        <f t="shared" si="648"/>
        <v>0</v>
      </c>
      <c r="FO539" s="88">
        <f t="shared" si="649"/>
        <v>0</v>
      </c>
      <c r="FW539" s="110">
        <f t="shared" si="650"/>
        <v>0</v>
      </c>
      <c r="GB539" s="110">
        <f t="shared" si="651"/>
        <v>0</v>
      </c>
      <c r="GC539" s="110">
        <f t="shared" si="652"/>
        <v>0</v>
      </c>
      <c r="GD539" s="110">
        <f t="shared" si="653"/>
        <v>0</v>
      </c>
      <c r="GE539" s="110">
        <f t="shared" si="654"/>
        <v>0</v>
      </c>
      <c r="GF539" s="110">
        <f t="shared" si="655"/>
        <v>0</v>
      </c>
      <c r="GG539" s="110">
        <f t="shared" si="656"/>
        <v>0</v>
      </c>
      <c r="GH539" s="110">
        <f t="shared" si="657"/>
        <v>0</v>
      </c>
      <c r="GI539" s="110">
        <f t="shared" si="658"/>
        <v>0</v>
      </c>
      <c r="GJ539" s="114">
        <f t="shared" si="622"/>
        <v>7.9166666666666538E-2</v>
      </c>
      <c r="GK539" s="90">
        <f t="shared" si="623"/>
        <v>7.0175438596491224E-2</v>
      </c>
      <c r="GL539" s="2" t="s">
        <v>1906</v>
      </c>
      <c r="GM539" s="2" t="s">
        <v>1885</v>
      </c>
      <c r="GN539" s="2" t="s">
        <v>1368</v>
      </c>
      <c r="GO539" s="92" t="s">
        <v>1848</v>
      </c>
      <c r="GP539" s="2" t="s">
        <v>2301</v>
      </c>
      <c r="GQ539" s="2" t="s">
        <v>2212</v>
      </c>
      <c r="GR539" s="115">
        <v>46</v>
      </c>
      <c r="GS539" s="31">
        <f t="shared" si="659"/>
        <v>3</v>
      </c>
      <c r="GT539" s="31">
        <f t="shared" si="660"/>
        <v>4</v>
      </c>
      <c r="GU539" s="31">
        <f t="shared" si="661"/>
        <v>4</v>
      </c>
      <c r="GV539" s="31">
        <f t="shared" si="662"/>
        <v>61</v>
      </c>
      <c r="GW539" s="31">
        <f t="shared" si="663"/>
        <v>39</v>
      </c>
      <c r="GX539" s="31">
        <f t="shared" si="664"/>
        <v>55</v>
      </c>
    </row>
    <row r="540" spans="1:208" ht="15.75" hidden="1" customHeight="1" x14ac:dyDescent="0.25">
      <c r="A540" s="22" t="s">
        <v>1110</v>
      </c>
      <c r="B540" s="2" t="s">
        <v>520</v>
      </c>
      <c r="C540" s="116" t="s">
        <v>523</v>
      </c>
      <c r="D540" s="35" t="s">
        <v>520</v>
      </c>
      <c r="E540" s="117">
        <v>26</v>
      </c>
      <c r="F540" s="117">
        <v>138</v>
      </c>
      <c r="G540" s="117">
        <v>172</v>
      </c>
      <c r="H540" s="117">
        <v>336</v>
      </c>
      <c r="I540" s="95">
        <v>29</v>
      </c>
      <c r="J540" s="118">
        <v>53</v>
      </c>
      <c r="K540" s="118">
        <v>140</v>
      </c>
      <c r="L540" s="118">
        <v>234</v>
      </c>
      <c r="M540" s="118">
        <v>427</v>
      </c>
      <c r="N540" s="119">
        <v>37</v>
      </c>
      <c r="O540" s="119">
        <v>30</v>
      </c>
      <c r="P540" s="120">
        <v>321</v>
      </c>
      <c r="Q540" s="120">
        <v>426</v>
      </c>
      <c r="R540" s="120">
        <v>305</v>
      </c>
      <c r="S540" s="70">
        <f t="shared" si="605"/>
        <v>0.16510903426791276</v>
      </c>
      <c r="T540" s="70">
        <f t="shared" si="606"/>
        <v>0.32863849765258218</v>
      </c>
      <c r="U540" s="70">
        <f t="shared" si="607"/>
        <v>0.37072243346007605</v>
      </c>
      <c r="V540" s="70">
        <f t="shared" si="608"/>
        <v>0.46101231190150477</v>
      </c>
      <c r="W540" s="70">
        <f t="shared" si="609"/>
        <v>0.64590163934426226</v>
      </c>
      <c r="X540" s="121">
        <v>423</v>
      </c>
      <c r="Y540" s="121">
        <v>321</v>
      </c>
      <c r="Z540" s="121">
        <v>426</v>
      </c>
      <c r="AA540" s="121">
        <v>305</v>
      </c>
      <c r="AB540" s="121">
        <v>92</v>
      </c>
      <c r="AC540" s="121">
        <v>86</v>
      </c>
      <c r="AD540" s="17">
        <v>15</v>
      </c>
      <c r="AE540" s="17">
        <v>28</v>
      </c>
      <c r="AF540" s="100">
        <v>35</v>
      </c>
      <c r="AG540" s="101">
        <v>52</v>
      </c>
      <c r="AH540" s="101">
        <v>176</v>
      </c>
      <c r="AI540" s="101">
        <v>247</v>
      </c>
      <c r="AJ540" s="101">
        <v>12</v>
      </c>
      <c r="AK540" s="101">
        <f t="shared" si="610"/>
        <v>487</v>
      </c>
      <c r="AL540" s="101">
        <f t="shared" si="611"/>
        <v>45</v>
      </c>
      <c r="AM540" s="101">
        <v>57</v>
      </c>
      <c r="AN540" s="102">
        <v>22</v>
      </c>
      <c r="AO540" s="103">
        <v>44</v>
      </c>
      <c r="AP540" s="74">
        <f t="shared" si="612"/>
        <v>0.16199376947040497</v>
      </c>
      <c r="AQ540" s="74">
        <f t="shared" si="613"/>
        <v>0.41314553990610331</v>
      </c>
      <c r="AR540" s="104">
        <f t="shared" si="614"/>
        <v>0.40874524714828897</v>
      </c>
      <c r="AS540" s="104">
        <f t="shared" si="615"/>
        <v>0.51709986320109436</v>
      </c>
      <c r="AT540" s="104">
        <f t="shared" si="616"/>
        <v>0.6622950819672131</v>
      </c>
      <c r="AU540" s="105">
        <v>300</v>
      </c>
      <c r="AV540" s="105">
        <v>404</v>
      </c>
      <c r="AW540" s="105">
        <v>302</v>
      </c>
      <c r="AX540" s="100">
        <v>34</v>
      </c>
      <c r="AY540" s="106">
        <v>464</v>
      </c>
      <c r="AZ540" s="106">
        <v>45</v>
      </c>
      <c r="BA540" s="106">
        <v>150</v>
      </c>
      <c r="BB540" s="106">
        <v>261</v>
      </c>
      <c r="BC540" s="106">
        <v>8</v>
      </c>
      <c r="BD540" s="107">
        <v>59</v>
      </c>
      <c r="BE540" s="108">
        <v>23</v>
      </c>
      <c r="BF540" s="82">
        <f t="shared" si="617"/>
        <v>0.1490066225165563</v>
      </c>
      <c r="BG540" s="82">
        <f t="shared" si="618"/>
        <v>0.37128712871287128</v>
      </c>
      <c r="BH540" s="83">
        <f t="shared" si="619"/>
        <v>0.39463220675944333</v>
      </c>
      <c r="BI540" s="83">
        <f t="shared" si="620"/>
        <v>0.5</v>
      </c>
      <c r="BJ540" s="83">
        <f t="shared" si="621"/>
        <v>0.67333333333333334</v>
      </c>
      <c r="BK540" s="2">
        <v>312</v>
      </c>
      <c r="BL540" s="2">
        <v>375</v>
      </c>
      <c r="BM540" s="2">
        <v>289</v>
      </c>
      <c r="BN540" s="2">
        <v>210</v>
      </c>
      <c r="BO540" s="2">
        <v>92</v>
      </c>
      <c r="BP540" s="2">
        <v>84</v>
      </c>
      <c r="BQ540" s="109">
        <v>16</v>
      </c>
      <c r="BR540" s="109">
        <v>34</v>
      </c>
      <c r="BS540" s="110">
        <v>35</v>
      </c>
      <c r="BT540" s="109">
        <v>40</v>
      </c>
      <c r="BU540" s="109">
        <v>170</v>
      </c>
      <c r="BV540" s="109">
        <v>279</v>
      </c>
      <c r="BW540" s="109">
        <v>10</v>
      </c>
      <c r="BX540" s="84">
        <f t="shared" si="625"/>
        <v>499</v>
      </c>
      <c r="BY540" s="111">
        <v>10</v>
      </c>
      <c r="BZ540" s="109">
        <v>66</v>
      </c>
      <c r="CA540" s="109">
        <v>10</v>
      </c>
      <c r="CB540" s="2">
        <v>29</v>
      </c>
      <c r="CC540" s="112">
        <f t="shared" si="626"/>
        <v>0.12820512820512819</v>
      </c>
      <c r="CD540" s="112">
        <f t="shared" si="627"/>
        <v>0.45333333333333331</v>
      </c>
      <c r="CE540" s="112">
        <f t="shared" si="628"/>
        <v>0.43340163934426229</v>
      </c>
      <c r="CF540" s="112">
        <f t="shared" si="629"/>
        <v>0.57680722891566261</v>
      </c>
      <c r="CG540" s="112">
        <f t="shared" si="630"/>
        <v>0.73702422145328716</v>
      </c>
      <c r="CH540" s="87">
        <f t="shared" si="631"/>
        <v>76</v>
      </c>
      <c r="CI540" s="31">
        <f t="shared" si="632"/>
        <v>73</v>
      </c>
      <c r="CJ540" s="31">
        <f t="shared" si="633"/>
        <v>1</v>
      </c>
      <c r="CK540" s="31">
        <f t="shared" si="634"/>
        <v>2</v>
      </c>
      <c r="CL540" s="31">
        <f t="shared" si="635"/>
        <v>5</v>
      </c>
      <c r="CM540" s="113">
        <f t="shared" si="636"/>
        <v>50</v>
      </c>
      <c r="CN540" s="31">
        <f t="shared" si="637"/>
        <v>10</v>
      </c>
      <c r="CO540" s="31">
        <f t="shared" si="638"/>
        <v>24</v>
      </c>
      <c r="CP540" s="31">
        <f t="shared" si="639"/>
        <v>16</v>
      </c>
      <c r="CQ540" s="31">
        <f t="shared" si="640"/>
        <v>0</v>
      </c>
      <c r="CR540" s="32">
        <v>1</v>
      </c>
      <c r="CS540" s="32">
        <v>2</v>
      </c>
      <c r="CT540" s="32">
        <v>5</v>
      </c>
      <c r="CU540" s="88">
        <f t="shared" si="624"/>
        <v>50</v>
      </c>
      <c r="CV540" s="32">
        <v>10</v>
      </c>
      <c r="CW540" s="32">
        <v>24</v>
      </c>
      <c r="CX540" s="32">
        <v>16</v>
      </c>
      <c r="CY540" s="32">
        <v>0</v>
      </c>
      <c r="DC540" s="88">
        <f t="shared" si="641"/>
        <v>0</v>
      </c>
      <c r="DH540" s="32">
        <v>1</v>
      </c>
      <c r="DI540" s="32">
        <v>5</v>
      </c>
      <c r="DJ540" s="32">
        <v>3</v>
      </c>
      <c r="DK540" s="88">
        <f t="shared" si="642"/>
        <v>79</v>
      </c>
      <c r="DL540" s="32">
        <v>19</v>
      </c>
      <c r="DM540" s="32">
        <v>30</v>
      </c>
      <c r="DN540" s="32">
        <v>28</v>
      </c>
      <c r="DO540" s="32">
        <v>2</v>
      </c>
      <c r="DP540" s="32">
        <v>12</v>
      </c>
      <c r="DQ540" s="32">
        <v>23</v>
      </c>
      <c r="DR540" s="32">
        <v>20</v>
      </c>
      <c r="DS540" s="88">
        <f t="shared" si="643"/>
        <v>302</v>
      </c>
      <c r="DT540" s="32">
        <v>9</v>
      </c>
      <c r="DU540" s="32">
        <v>74</v>
      </c>
      <c r="DV540" s="32">
        <v>213</v>
      </c>
      <c r="DW540" s="32">
        <v>6</v>
      </c>
      <c r="EA540" s="88">
        <f t="shared" si="644"/>
        <v>0</v>
      </c>
      <c r="EI540" s="88">
        <f t="shared" si="645"/>
        <v>0</v>
      </c>
      <c r="EQ540" s="88">
        <f t="shared" si="646"/>
        <v>0</v>
      </c>
      <c r="EV540" s="32">
        <v>2</v>
      </c>
      <c r="EW540" s="32">
        <v>4</v>
      </c>
      <c r="EX540" s="32">
        <v>7</v>
      </c>
      <c r="EY540" s="88">
        <f t="shared" si="647"/>
        <v>67</v>
      </c>
      <c r="EZ540" s="32">
        <v>2</v>
      </c>
      <c r="FA540" s="32">
        <v>42</v>
      </c>
      <c r="FB540" s="32">
        <v>22</v>
      </c>
      <c r="FC540" s="32">
        <v>1</v>
      </c>
      <c r="FG540" s="88">
        <f t="shared" si="648"/>
        <v>0</v>
      </c>
      <c r="FO540" s="88">
        <f t="shared" si="649"/>
        <v>0</v>
      </c>
      <c r="FW540" s="110">
        <f t="shared" si="650"/>
        <v>0</v>
      </c>
      <c r="GB540" s="110">
        <f t="shared" si="651"/>
        <v>2</v>
      </c>
      <c r="GC540" s="110">
        <f t="shared" si="652"/>
        <v>4</v>
      </c>
      <c r="GD540" s="110">
        <f t="shared" si="653"/>
        <v>7</v>
      </c>
      <c r="GE540" s="110">
        <f t="shared" si="654"/>
        <v>67</v>
      </c>
      <c r="GF540" s="110">
        <f t="shared" si="655"/>
        <v>2</v>
      </c>
      <c r="GG540" s="110">
        <f t="shared" si="656"/>
        <v>42</v>
      </c>
      <c r="GH540" s="110">
        <f t="shared" si="657"/>
        <v>22</v>
      </c>
      <c r="GI540" s="110">
        <f t="shared" si="658"/>
        <v>1</v>
      </c>
      <c r="GJ540" s="114">
        <f t="shared" si="622"/>
        <v>0.14107810935661216</v>
      </c>
      <c r="GK540" s="90">
        <f t="shared" si="623"/>
        <v>7.5431034482758619E-2</v>
      </c>
      <c r="GL540" s="92" t="s">
        <v>1456</v>
      </c>
      <c r="GM540" s="92" t="s">
        <v>1667</v>
      </c>
      <c r="GN540" s="2" t="s">
        <v>2223</v>
      </c>
      <c r="GO540" s="2" t="s">
        <v>2168</v>
      </c>
      <c r="GP540" s="2" t="s">
        <v>1850</v>
      </c>
      <c r="GQ540" s="2" t="s">
        <v>1408</v>
      </c>
      <c r="GR540" s="115">
        <v>399</v>
      </c>
      <c r="GS540" s="31">
        <f t="shared" si="659"/>
        <v>13</v>
      </c>
      <c r="GT540" s="31">
        <f t="shared" si="660"/>
        <v>23</v>
      </c>
      <c r="GU540" s="31">
        <f t="shared" si="661"/>
        <v>28</v>
      </c>
      <c r="GV540" s="31">
        <f t="shared" si="662"/>
        <v>381</v>
      </c>
      <c r="GW540" s="31">
        <f t="shared" si="663"/>
        <v>249</v>
      </c>
      <c r="GX540" s="31">
        <f t="shared" si="664"/>
        <v>353</v>
      </c>
    </row>
    <row r="541" spans="1:208" ht="15.75" hidden="1" customHeight="1" x14ac:dyDescent="0.25">
      <c r="A541" s="22" t="s">
        <v>1110</v>
      </c>
      <c r="B541" s="2" t="s">
        <v>520</v>
      </c>
      <c r="C541" s="116" t="s">
        <v>524</v>
      </c>
      <c r="D541" s="35" t="s">
        <v>520</v>
      </c>
      <c r="E541" s="117">
        <v>13</v>
      </c>
      <c r="F541" s="117">
        <v>23</v>
      </c>
      <c r="G541" s="117">
        <v>28</v>
      </c>
      <c r="H541" s="117">
        <v>64</v>
      </c>
      <c r="I541" s="95">
        <v>3</v>
      </c>
      <c r="J541" s="118">
        <v>0</v>
      </c>
      <c r="K541" s="118">
        <v>13</v>
      </c>
      <c r="L541" s="118">
        <v>32</v>
      </c>
      <c r="M541" s="118">
        <v>45</v>
      </c>
      <c r="N541" s="119">
        <v>5</v>
      </c>
      <c r="O541" s="119">
        <v>1</v>
      </c>
      <c r="P541" s="120">
        <v>42</v>
      </c>
      <c r="Q541" s="120">
        <v>49</v>
      </c>
      <c r="R541" s="120">
        <v>36</v>
      </c>
      <c r="S541" s="70">
        <f t="shared" si="605"/>
        <v>0</v>
      </c>
      <c r="T541" s="70">
        <f t="shared" si="606"/>
        <v>0.26530612244897961</v>
      </c>
      <c r="U541" s="70">
        <f t="shared" si="607"/>
        <v>0.31496062992125984</v>
      </c>
      <c r="V541" s="70">
        <f t="shared" si="608"/>
        <v>0.47058823529411764</v>
      </c>
      <c r="W541" s="70">
        <f t="shared" si="609"/>
        <v>0.75</v>
      </c>
      <c r="X541" s="121">
        <v>48</v>
      </c>
      <c r="Y541" s="121">
        <v>42</v>
      </c>
      <c r="Z541" s="121">
        <v>49</v>
      </c>
      <c r="AA541" s="121">
        <v>36</v>
      </c>
      <c r="AB541" s="121">
        <v>18</v>
      </c>
      <c r="AC541" s="121">
        <v>13</v>
      </c>
      <c r="AD541" s="17">
        <v>1</v>
      </c>
      <c r="AE541" s="17">
        <v>3</v>
      </c>
      <c r="AF541" s="100">
        <v>3</v>
      </c>
      <c r="AG541" s="101">
        <v>3</v>
      </c>
      <c r="AH541" s="101">
        <v>13</v>
      </c>
      <c r="AI541" s="101">
        <v>30</v>
      </c>
      <c r="AJ541" s="101">
        <v>3</v>
      </c>
      <c r="AK541" s="101">
        <f t="shared" si="610"/>
        <v>49</v>
      </c>
      <c r="AL541" s="101">
        <f t="shared" si="611"/>
        <v>11</v>
      </c>
      <c r="AM541" s="101">
        <v>14</v>
      </c>
      <c r="AN541" s="101"/>
      <c r="AO541" s="103">
        <v>2</v>
      </c>
      <c r="AP541" s="74">
        <f t="shared" si="612"/>
        <v>7.1428571428571425E-2</v>
      </c>
      <c r="AQ541" s="74">
        <f t="shared" si="613"/>
        <v>0.26530612244897961</v>
      </c>
      <c r="AR541" s="104">
        <f t="shared" si="614"/>
        <v>0.27559055118110237</v>
      </c>
      <c r="AS541" s="104">
        <f t="shared" si="615"/>
        <v>0.37647058823529411</v>
      </c>
      <c r="AT541" s="104">
        <f t="shared" si="616"/>
        <v>0.52777777777777779</v>
      </c>
      <c r="AU541" s="105">
        <v>37</v>
      </c>
      <c r="AV541" s="105">
        <v>49</v>
      </c>
      <c r="AW541" s="105">
        <v>39</v>
      </c>
      <c r="AX541" s="100">
        <v>3</v>
      </c>
      <c r="AY541" s="106">
        <v>58</v>
      </c>
      <c r="AZ541" s="106">
        <v>4</v>
      </c>
      <c r="BA541" s="106">
        <v>26</v>
      </c>
      <c r="BB541" s="106">
        <v>26</v>
      </c>
      <c r="BC541" s="106">
        <v>2</v>
      </c>
      <c r="BD541" s="107">
        <v>7</v>
      </c>
      <c r="BE541" s="122"/>
      <c r="BF541" s="82">
        <f t="shared" si="617"/>
        <v>0.10256410256410256</v>
      </c>
      <c r="BG541" s="82">
        <f t="shared" si="618"/>
        <v>0.53061224489795922</v>
      </c>
      <c r="BH541" s="83">
        <f t="shared" si="619"/>
        <v>0.39200000000000002</v>
      </c>
      <c r="BI541" s="83">
        <f t="shared" si="620"/>
        <v>0.52325581395348841</v>
      </c>
      <c r="BJ541" s="83">
        <f t="shared" si="621"/>
        <v>0.51351351351351349</v>
      </c>
      <c r="BK541" s="2">
        <v>45</v>
      </c>
      <c r="BL541" s="2">
        <v>58</v>
      </c>
      <c r="BM541" s="2">
        <v>47</v>
      </c>
      <c r="BN541" s="2">
        <v>28</v>
      </c>
      <c r="BO541" s="2">
        <v>13</v>
      </c>
      <c r="BP541" s="2">
        <v>10</v>
      </c>
      <c r="BQ541" s="109">
        <v>1</v>
      </c>
      <c r="BR541" s="109">
        <v>3</v>
      </c>
      <c r="BS541" s="110">
        <v>3</v>
      </c>
      <c r="BT541" s="109">
        <v>4</v>
      </c>
      <c r="BU541" s="109">
        <v>12</v>
      </c>
      <c r="BV541" s="109">
        <v>40</v>
      </c>
      <c r="BW541" s="109">
        <v>0</v>
      </c>
      <c r="BX541" s="84">
        <f t="shared" si="625"/>
        <v>56</v>
      </c>
      <c r="BY541" s="111">
        <v>0</v>
      </c>
      <c r="BZ541" s="109">
        <v>9</v>
      </c>
      <c r="CA541" s="109">
        <v>0</v>
      </c>
      <c r="CB541" s="2">
        <v>3</v>
      </c>
      <c r="CC541" s="112">
        <f t="shared" si="626"/>
        <v>8.8888888888888892E-2</v>
      </c>
      <c r="CD541" s="112">
        <f t="shared" si="627"/>
        <v>0.20689655172413793</v>
      </c>
      <c r="CE541" s="112">
        <f t="shared" si="628"/>
        <v>0.31333333333333335</v>
      </c>
      <c r="CF541" s="112">
        <f t="shared" si="629"/>
        <v>0.40952380952380951</v>
      </c>
      <c r="CG541" s="112">
        <f t="shared" si="630"/>
        <v>0.65957446808510634</v>
      </c>
      <c r="CH541" s="87">
        <f t="shared" si="631"/>
        <v>16</v>
      </c>
      <c r="CI541" s="31">
        <f t="shared" si="632"/>
        <v>17</v>
      </c>
      <c r="CJ541" s="31">
        <f t="shared" si="633"/>
        <v>0</v>
      </c>
      <c r="CK541" s="31">
        <f t="shared" si="634"/>
        <v>0</v>
      </c>
      <c r="CL541" s="31">
        <f t="shared" si="635"/>
        <v>0</v>
      </c>
      <c r="CM541" s="113">
        <f t="shared" si="636"/>
        <v>0</v>
      </c>
      <c r="CN541" s="31">
        <f t="shared" si="637"/>
        <v>0</v>
      </c>
      <c r="CO541" s="31">
        <f t="shared" si="638"/>
        <v>0</v>
      </c>
      <c r="CP541" s="31">
        <f t="shared" si="639"/>
        <v>0</v>
      </c>
      <c r="CQ541" s="31">
        <f t="shared" si="640"/>
        <v>0</v>
      </c>
      <c r="CU541" s="88">
        <f t="shared" si="624"/>
        <v>0</v>
      </c>
      <c r="DC541" s="88">
        <f t="shared" si="641"/>
        <v>0</v>
      </c>
      <c r="DH541" s="32">
        <v>1</v>
      </c>
      <c r="DI541" s="32">
        <v>3</v>
      </c>
      <c r="DJ541" s="32">
        <v>3</v>
      </c>
      <c r="DK541" s="88">
        <f t="shared" si="642"/>
        <v>56</v>
      </c>
      <c r="DL541" s="32">
        <v>4</v>
      </c>
      <c r="DM541" s="32">
        <v>12</v>
      </c>
      <c r="DN541" s="32">
        <v>40</v>
      </c>
      <c r="DO541" s="32">
        <v>0</v>
      </c>
      <c r="DS541" s="88">
        <f t="shared" si="643"/>
        <v>0</v>
      </c>
      <c r="EA541" s="88">
        <f t="shared" si="644"/>
        <v>0</v>
      </c>
      <c r="EI541" s="88">
        <f t="shared" si="645"/>
        <v>0</v>
      </c>
      <c r="EQ541" s="88">
        <f t="shared" si="646"/>
        <v>0</v>
      </c>
      <c r="EY541" s="88">
        <f t="shared" si="647"/>
        <v>0</v>
      </c>
      <c r="FG541" s="88">
        <f t="shared" si="648"/>
        <v>0</v>
      </c>
      <c r="FO541" s="88">
        <f t="shared" si="649"/>
        <v>0</v>
      </c>
      <c r="FW541" s="110">
        <f t="shared" si="650"/>
        <v>0</v>
      </c>
      <c r="GB541" s="110">
        <f t="shared" si="651"/>
        <v>0</v>
      </c>
      <c r="GC541" s="110">
        <f t="shared" si="652"/>
        <v>0</v>
      </c>
      <c r="GD541" s="110">
        <f t="shared" si="653"/>
        <v>0</v>
      </c>
      <c r="GE541" s="110">
        <f t="shared" si="654"/>
        <v>0</v>
      </c>
      <c r="GF541" s="110">
        <f t="shared" si="655"/>
        <v>0</v>
      </c>
      <c r="GG541" s="110">
        <f t="shared" si="656"/>
        <v>0</v>
      </c>
      <c r="GH541" s="110">
        <f t="shared" si="657"/>
        <v>0</v>
      </c>
      <c r="GI541" s="110">
        <f t="shared" si="658"/>
        <v>0</v>
      </c>
      <c r="GJ541" s="114">
        <f t="shared" si="622"/>
        <v>-0.12056737588652489</v>
      </c>
      <c r="GK541" s="90">
        <f t="shared" si="623"/>
        <v>-3.4482758620689655E-2</v>
      </c>
      <c r="GL541" s="2" t="s">
        <v>2085</v>
      </c>
      <c r="GM541" s="92" t="s">
        <v>2318</v>
      </c>
      <c r="GN541" s="92" t="s">
        <v>2154</v>
      </c>
      <c r="GO541" s="2" t="s">
        <v>2281</v>
      </c>
      <c r="GP541" s="92" t="s">
        <v>1681</v>
      </c>
      <c r="GQ541" s="2" t="s">
        <v>2154</v>
      </c>
      <c r="GR541" s="115">
        <v>58</v>
      </c>
      <c r="GS541" s="31">
        <f t="shared" si="659"/>
        <v>1</v>
      </c>
      <c r="GT541" s="31">
        <f t="shared" si="660"/>
        <v>3</v>
      </c>
      <c r="GU541" s="31">
        <f t="shared" si="661"/>
        <v>3</v>
      </c>
      <c r="GV541" s="31">
        <f t="shared" si="662"/>
        <v>56</v>
      </c>
      <c r="GW541" s="31">
        <f t="shared" si="663"/>
        <v>40</v>
      </c>
      <c r="GX541" s="31">
        <f t="shared" si="664"/>
        <v>52</v>
      </c>
    </row>
    <row r="542" spans="1:208" ht="15.75" hidden="1" customHeight="1" x14ac:dyDescent="0.25">
      <c r="A542" s="22" t="s">
        <v>1110</v>
      </c>
      <c r="B542" s="2" t="s">
        <v>520</v>
      </c>
      <c r="C542" s="116" t="s">
        <v>1016</v>
      </c>
      <c r="D542" s="35" t="s">
        <v>520</v>
      </c>
      <c r="E542" s="117">
        <v>178</v>
      </c>
      <c r="F542" s="117">
        <v>1089</v>
      </c>
      <c r="G542" s="117">
        <v>1892</v>
      </c>
      <c r="H542" s="117">
        <v>3159</v>
      </c>
      <c r="I542" s="95">
        <v>178</v>
      </c>
      <c r="J542" s="118">
        <v>169</v>
      </c>
      <c r="K542" s="118">
        <v>910</v>
      </c>
      <c r="L542" s="118">
        <v>2192</v>
      </c>
      <c r="M542" s="118">
        <v>3271</v>
      </c>
      <c r="N542" s="119">
        <v>626</v>
      </c>
      <c r="O542" s="119">
        <v>69</v>
      </c>
      <c r="P542" s="120">
        <v>2204</v>
      </c>
      <c r="Q542" s="120">
        <v>2778</v>
      </c>
      <c r="R542" s="120">
        <v>2054</v>
      </c>
      <c r="S542" s="70">
        <f t="shared" si="605"/>
        <v>7.6678765880217784E-2</v>
      </c>
      <c r="T542" s="70">
        <f t="shared" si="606"/>
        <v>0.3275737940964723</v>
      </c>
      <c r="U542" s="70">
        <f t="shared" si="607"/>
        <v>0.37592382035247301</v>
      </c>
      <c r="V542" s="70">
        <f t="shared" si="608"/>
        <v>0.51241721854304634</v>
      </c>
      <c r="W542" s="70">
        <f t="shared" si="609"/>
        <v>0.76241480038948395</v>
      </c>
      <c r="X542" s="121">
        <v>2798</v>
      </c>
      <c r="Y542" s="121">
        <v>2204</v>
      </c>
      <c r="Z542" s="121">
        <v>2778</v>
      </c>
      <c r="AA542" s="121">
        <v>2054</v>
      </c>
      <c r="AB542" s="121">
        <v>688</v>
      </c>
      <c r="AC542" s="121">
        <v>662</v>
      </c>
      <c r="AD542" s="17">
        <v>79</v>
      </c>
      <c r="AE542" s="17">
        <v>165</v>
      </c>
      <c r="AF542" s="100">
        <v>191</v>
      </c>
      <c r="AG542" s="101">
        <v>209</v>
      </c>
      <c r="AH542" s="101">
        <v>975</v>
      </c>
      <c r="AI542" s="101">
        <v>2004</v>
      </c>
      <c r="AJ542" s="101">
        <v>144</v>
      </c>
      <c r="AK542" s="101">
        <f t="shared" si="610"/>
        <v>3332</v>
      </c>
      <c r="AL542" s="101">
        <f t="shared" si="611"/>
        <v>473</v>
      </c>
      <c r="AM542" s="101">
        <v>617</v>
      </c>
      <c r="AN542" s="102">
        <v>34</v>
      </c>
      <c r="AO542" s="103">
        <v>142</v>
      </c>
      <c r="AP542" s="74">
        <f t="shared" si="612"/>
        <v>9.4827586206896547E-2</v>
      </c>
      <c r="AQ542" s="74">
        <f t="shared" si="613"/>
        <v>0.35097192224622031</v>
      </c>
      <c r="AR542" s="104">
        <f t="shared" si="614"/>
        <v>0.38587265491756678</v>
      </c>
      <c r="AS542" s="104">
        <f t="shared" si="615"/>
        <v>0.51862582781456956</v>
      </c>
      <c r="AT542" s="104">
        <f t="shared" si="616"/>
        <v>0.74537487828627069</v>
      </c>
      <c r="AU542" s="105">
        <v>2124</v>
      </c>
      <c r="AV542" s="105">
        <v>2911</v>
      </c>
      <c r="AW542" s="105">
        <v>2375</v>
      </c>
      <c r="AX542" s="100">
        <v>200</v>
      </c>
      <c r="AY542" s="106">
        <v>3524</v>
      </c>
      <c r="AZ542" s="106">
        <v>258</v>
      </c>
      <c r="BA542" s="106">
        <v>939</v>
      </c>
      <c r="BB542" s="106">
        <v>2133</v>
      </c>
      <c r="BC542" s="106">
        <v>194</v>
      </c>
      <c r="BD542" s="107">
        <v>570</v>
      </c>
      <c r="BE542" s="108">
        <v>74</v>
      </c>
      <c r="BF542" s="82">
        <f t="shared" si="617"/>
        <v>0.10863157894736843</v>
      </c>
      <c r="BG542" s="82">
        <f t="shared" si="618"/>
        <v>0.32256956372380624</v>
      </c>
      <c r="BH542" s="83">
        <f t="shared" si="619"/>
        <v>0.37246963562753038</v>
      </c>
      <c r="BI542" s="83">
        <f t="shared" si="620"/>
        <v>0.49692154915590864</v>
      </c>
      <c r="BJ542" s="83">
        <f t="shared" si="621"/>
        <v>0.73587570621468923</v>
      </c>
      <c r="BK542" s="2">
        <v>2400</v>
      </c>
      <c r="BL542" s="2">
        <v>3011</v>
      </c>
      <c r="BM542" s="2">
        <v>2341</v>
      </c>
      <c r="BN542" s="2">
        <v>1637</v>
      </c>
      <c r="BO542" s="2">
        <v>763</v>
      </c>
      <c r="BP542" s="2">
        <v>647</v>
      </c>
      <c r="BQ542" s="109">
        <v>81</v>
      </c>
      <c r="BR542" s="109">
        <v>216</v>
      </c>
      <c r="BS542" s="110">
        <v>215</v>
      </c>
      <c r="BT542" s="109">
        <v>296</v>
      </c>
      <c r="BU542" s="109">
        <v>1069</v>
      </c>
      <c r="BV542" s="109">
        <v>2274</v>
      </c>
      <c r="BW542" s="109">
        <v>234</v>
      </c>
      <c r="BX542" s="84">
        <f t="shared" si="625"/>
        <v>3873</v>
      </c>
      <c r="BY542" s="111">
        <v>24</v>
      </c>
      <c r="BZ542" s="109">
        <v>593</v>
      </c>
      <c r="CA542" s="109">
        <v>232</v>
      </c>
      <c r="CB542" s="2">
        <v>104</v>
      </c>
      <c r="CC542" s="112">
        <f t="shared" si="626"/>
        <v>0.12333333333333334</v>
      </c>
      <c r="CD542" s="112">
        <f t="shared" si="627"/>
        <v>0.35503155097974093</v>
      </c>
      <c r="CE542" s="112">
        <f t="shared" si="628"/>
        <v>0.39293085655314758</v>
      </c>
      <c r="CF542" s="112">
        <f t="shared" si="629"/>
        <v>0.51382660687593418</v>
      </c>
      <c r="CG542" s="112">
        <f t="shared" si="630"/>
        <v>0.71806920119607009</v>
      </c>
      <c r="CH542" s="87">
        <f t="shared" si="631"/>
        <v>660</v>
      </c>
      <c r="CI542" s="31">
        <f t="shared" si="632"/>
        <v>726</v>
      </c>
      <c r="CJ542" s="31">
        <f t="shared" si="633"/>
        <v>7</v>
      </c>
      <c r="CK542" s="31">
        <f t="shared" si="634"/>
        <v>21</v>
      </c>
      <c r="CL542" s="31">
        <f t="shared" si="635"/>
        <v>28</v>
      </c>
      <c r="CM542" s="113">
        <f t="shared" si="636"/>
        <v>348</v>
      </c>
      <c r="CN542" s="31">
        <f t="shared" si="637"/>
        <v>51</v>
      </c>
      <c r="CO542" s="31">
        <f t="shared" si="638"/>
        <v>98</v>
      </c>
      <c r="CP542" s="31">
        <f t="shared" si="639"/>
        <v>166</v>
      </c>
      <c r="CQ542" s="31">
        <f t="shared" si="640"/>
        <v>33</v>
      </c>
      <c r="CR542" s="32">
        <v>3</v>
      </c>
      <c r="CS542" s="32">
        <v>14</v>
      </c>
      <c r="CT542" s="32">
        <v>13</v>
      </c>
      <c r="CU542" s="88">
        <f t="shared" si="624"/>
        <v>230</v>
      </c>
      <c r="CV542" s="32">
        <v>45</v>
      </c>
      <c r="CW542" s="32">
        <v>81</v>
      </c>
      <c r="CX542" s="32">
        <v>94</v>
      </c>
      <c r="CY542" s="32">
        <v>10</v>
      </c>
      <c r="CZ542" s="32">
        <v>4</v>
      </c>
      <c r="DA542" s="32">
        <v>7</v>
      </c>
      <c r="DB542" s="32">
        <v>15</v>
      </c>
      <c r="DC542" s="88">
        <f t="shared" si="641"/>
        <v>118</v>
      </c>
      <c r="DD542" s="32">
        <v>6</v>
      </c>
      <c r="DE542" s="32">
        <v>17</v>
      </c>
      <c r="DF542" s="32">
        <v>72</v>
      </c>
      <c r="DG542" s="32">
        <v>23</v>
      </c>
      <c r="DH542" s="32">
        <v>11</v>
      </c>
      <c r="DI542" s="32">
        <v>49</v>
      </c>
      <c r="DJ542" s="32">
        <v>46</v>
      </c>
      <c r="DK542" s="88">
        <f t="shared" si="642"/>
        <v>998</v>
      </c>
      <c r="DL542" s="32">
        <v>96</v>
      </c>
      <c r="DM542" s="32">
        <v>361</v>
      </c>
      <c r="DN542" s="32">
        <v>485</v>
      </c>
      <c r="DO542" s="32">
        <v>56</v>
      </c>
      <c r="DP542" s="32">
        <v>55</v>
      </c>
      <c r="DQ542" s="32">
        <v>111</v>
      </c>
      <c r="DR542" s="32">
        <v>96</v>
      </c>
      <c r="DS542" s="88">
        <f t="shared" si="643"/>
        <v>1971</v>
      </c>
      <c r="DT542" s="32">
        <v>45</v>
      </c>
      <c r="DU542" s="32">
        <v>398</v>
      </c>
      <c r="DV542" s="32">
        <v>1391</v>
      </c>
      <c r="DW542" s="32">
        <v>137</v>
      </c>
      <c r="DX542" s="32">
        <v>1</v>
      </c>
      <c r="DY542" s="32">
        <v>3</v>
      </c>
      <c r="DZ542" s="32">
        <v>3</v>
      </c>
      <c r="EA542" s="88">
        <f t="shared" si="644"/>
        <v>32</v>
      </c>
      <c r="EB542" s="32">
        <v>2</v>
      </c>
      <c r="EC542" s="32">
        <v>17</v>
      </c>
      <c r="ED542" s="32">
        <v>12</v>
      </c>
      <c r="EE542" s="32">
        <v>1</v>
      </c>
      <c r="EF542" s="32">
        <v>4</v>
      </c>
      <c r="EG542" s="32">
        <v>20</v>
      </c>
      <c r="EH542" s="32">
        <v>26</v>
      </c>
      <c r="EI542" s="88">
        <f t="shared" si="645"/>
        <v>305</v>
      </c>
      <c r="EJ542" s="32">
        <v>84</v>
      </c>
      <c r="EK542" s="32">
        <v>112</v>
      </c>
      <c r="EL542" s="32">
        <v>99</v>
      </c>
      <c r="EM542" s="32">
        <v>10</v>
      </c>
      <c r="EQ542" s="88">
        <f t="shared" si="646"/>
        <v>0</v>
      </c>
      <c r="EV542" s="32">
        <v>3</v>
      </c>
      <c r="EW542" s="32">
        <v>12</v>
      </c>
      <c r="EX542" s="32">
        <v>16</v>
      </c>
      <c r="EY542" s="88">
        <f t="shared" si="647"/>
        <v>205</v>
      </c>
      <c r="EZ542" s="32">
        <v>0</v>
      </c>
      <c r="FA542" s="32">
        <v>83</v>
      </c>
      <c r="FB542" s="32">
        <v>121</v>
      </c>
      <c r="FC542" s="32">
        <v>1</v>
      </c>
      <c r="FG542" s="88">
        <f t="shared" si="648"/>
        <v>0</v>
      </c>
      <c r="FO542" s="88">
        <f t="shared" si="649"/>
        <v>0</v>
      </c>
      <c r="FW542" s="110">
        <f t="shared" si="650"/>
        <v>0</v>
      </c>
      <c r="GB542" s="110">
        <f t="shared" si="651"/>
        <v>3</v>
      </c>
      <c r="GC542" s="110">
        <f t="shared" si="652"/>
        <v>12</v>
      </c>
      <c r="GD542" s="110">
        <f t="shared" si="653"/>
        <v>16</v>
      </c>
      <c r="GE542" s="110">
        <f t="shared" si="654"/>
        <v>205</v>
      </c>
      <c r="GF542" s="110">
        <f t="shared" si="655"/>
        <v>0</v>
      </c>
      <c r="GG542" s="110">
        <f t="shared" si="656"/>
        <v>83</v>
      </c>
      <c r="GH542" s="110">
        <f t="shared" si="657"/>
        <v>121</v>
      </c>
      <c r="GI542" s="110">
        <f t="shared" si="658"/>
        <v>1</v>
      </c>
      <c r="GJ542" s="114">
        <f t="shared" si="622"/>
        <v>-5.8164662032740774E-2</v>
      </c>
      <c r="GK542" s="90">
        <f t="shared" si="623"/>
        <v>9.903518728717367E-2</v>
      </c>
      <c r="GL542" s="2" t="s">
        <v>1797</v>
      </c>
      <c r="GM542" s="2" t="s">
        <v>2295</v>
      </c>
      <c r="GN542" s="2" t="s">
        <v>1641</v>
      </c>
      <c r="GO542" s="92" t="s">
        <v>1948</v>
      </c>
      <c r="GP542" s="92" t="s">
        <v>2284</v>
      </c>
      <c r="GQ542" s="2" t="s">
        <v>1368</v>
      </c>
      <c r="GR542" s="115">
        <v>3049</v>
      </c>
      <c r="GS542" s="31">
        <f t="shared" si="659"/>
        <v>67</v>
      </c>
      <c r="GT542" s="31">
        <f t="shared" si="660"/>
        <v>145</v>
      </c>
      <c r="GU542" s="31">
        <f t="shared" si="661"/>
        <v>163</v>
      </c>
      <c r="GV542" s="31">
        <f t="shared" si="662"/>
        <v>3001</v>
      </c>
      <c r="GW542" s="31">
        <f t="shared" si="663"/>
        <v>2082</v>
      </c>
      <c r="GX542" s="31">
        <f t="shared" si="664"/>
        <v>2858</v>
      </c>
    </row>
    <row r="543" spans="1:208" ht="15.75" hidden="1" customHeight="1" x14ac:dyDescent="0.25">
      <c r="A543" s="22" t="s">
        <v>1110</v>
      </c>
      <c r="B543" s="2" t="s">
        <v>520</v>
      </c>
      <c r="C543" s="116" t="s">
        <v>525</v>
      </c>
      <c r="D543" s="35" t="s">
        <v>520</v>
      </c>
      <c r="E543" s="117">
        <v>8</v>
      </c>
      <c r="F543" s="117">
        <v>74</v>
      </c>
      <c r="G543" s="117">
        <v>76</v>
      </c>
      <c r="H543" s="117">
        <v>158</v>
      </c>
      <c r="I543" s="95">
        <v>8</v>
      </c>
      <c r="J543" s="118">
        <v>6</v>
      </c>
      <c r="K543" s="118">
        <v>62</v>
      </c>
      <c r="L543" s="118">
        <v>60</v>
      </c>
      <c r="M543" s="118">
        <v>128</v>
      </c>
      <c r="N543" s="119">
        <v>6</v>
      </c>
      <c r="O543" s="119">
        <v>32</v>
      </c>
      <c r="P543" s="120">
        <v>131</v>
      </c>
      <c r="Q543" s="120">
        <v>151</v>
      </c>
      <c r="R543" s="120">
        <v>123</v>
      </c>
      <c r="S543" s="70">
        <f t="shared" si="605"/>
        <v>4.5801526717557252E-2</v>
      </c>
      <c r="T543" s="70">
        <f t="shared" si="606"/>
        <v>0.41059602649006621</v>
      </c>
      <c r="U543" s="70">
        <f t="shared" si="607"/>
        <v>0.3012345679012346</v>
      </c>
      <c r="V543" s="70">
        <f t="shared" si="608"/>
        <v>0.42335766423357662</v>
      </c>
      <c r="W543" s="70">
        <f t="shared" si="609"/>
        <v>0.43902439024390244</v>
      </c>
      <c r="X543" s="121">
        <v>161</v>
      </c>
      <c r="Y543" s="121">
        <v>131</v>
      </c>
      <c r="Z543" s="121">
        <v>151</v>
      </c>
      <c r="AA543" s="121">
        <v>123</v>
      </c>
      <c r="AB543" s="121">
        <v>37</v>
      </c>
      <c r="AC543" s="121">
        <v>41</v>
      </c>
      <c r="AD543" s="17">
        <v>6</v>
      </c>
      <c r="AE543" s="17">
        <v>8</v>
      </c>
      <c r="AF543" s="100">
        <v>8</v>
      </c>
      <c r="AG543" s="101">
        <v>9</v>
      </c>
      <c r="AH543" s="101">
        <v>37</v>
      </c>
      <c r="AI543" s="101">
        <v>63</v>
      </c>
      <c r="AJ543" s="101">
        <v>0</v>
      </c>
      <c r="AK543" s="101">
        <f t="shared" si="610"/>
        <v>109</v>
      </c>
      <c r="AL543" s="101">
        <f t="shared" si="611"/>
        <v>5</v>
      </c>
      <c r="AM543" s="101">
        <v>5</v>
      </c>
      <c r="AN543" s="102">
        <v>12</v>
      </c>
      <c r="AO543" s="103">
        <v>24</v>
      </c>
      <c r="AP543" s="74">
        <f t="shared" si="612"/>
        <v>6.8702290076335881E-2</v>
      </c>
      <c r="AQ543" s="74">
        <f t="shared" si="613"/>
        <v>0.24503311258278146</v>
      </c>
      <c r="AR543" s="104">
        <f t="shared" si="614"/>
        <v>0.25679012345679014</v>
      </c>
      <c r="AS543" s="104">
        <f t="shared" si="615"/>
        <v>0.34671532846715331</v>
      </c>
      <c r="AT543" s="104">
        <f t="shared" si="616"/>
        <v>0.47154471544715448</v>
      </c>
      <c r="AU543" s="105">
        <v>117</v>
      </c>
      <c r="AV543" s="105">
        <v>164</v>
      </c>
      <c r="AW543" s="105">
        <v>91</v>
      </c>
      <c r="AX543" s="100">
        <v>7</v>
      </c>
      <c r="AY543" s="106">
        <v>105</v>
      </c>
      <c r="AZ543" s="106">
        <v>7</v>
      </c>
      <c r="BA543" s="106">
        <v>31</v>
      </c>
      <c r="BB543" s="106">
        <v>65</v>
      </c>
      <c r="BC543" s="106">
        <v>2</v>
      </c>
      <c r="BD543" s="107">
        <v>10</v>
      </c>
      <c r="BE543" s="108">
        <v>8</v>
      </c>
      <c r="BF543" s="82">
        <f t="shared" si="617"/>
        <v>7.6923076923076927E-2</v>
      </c>
      <c r="BG543" s="82">
        <f t="shared" si="618"/>
        <v>0.18902439024390244</v>
      </c>
      <c r="BH543" s="83">
        <f t="shared" si="619"/>
        <v>0.25</v>
      </c>
      <c r="BI543" s="83">
        <f t="shared" si="620"/>
        <v>0.30604982206405695</v>
      </c>
      <c r="BJ543" s="83">
        <f t="shared" si="621"/>
        <v>0.47008547008547008</v>
      </c>
      <c r="BK543" s="2">
        <v>102</v>
      </c>
      <c r="BL543" s="2">
        <v>138</v>
      </c>
      <c r="BM543" s="2">
        <v>95</v>
      </c>
      <c r="BN543" s="2">
        <v>60</v>
      </c>
      <c r="BO543" s="2">
        <v>28</v>
      </c>
      <c r="BP543" s="2">
        <v>33</v>
      </c>
      <c r="BQ543" s="109">
        <v>5</v>
      </c>
      <c r="BR543" s="109">
        <v>7</v>
      </c>
      <c r="BS543" s="110">
        <v>8</v>
      </c>
      <c r="BT543" s="109">
        <v>6</v>
      </c>
      <c r="BU543" s="109">
        <v>30</v>
      </c>
      <c r="BV543" s="109">
        <v>78</v>
      </c>
      <c r="BW543" s="109">
        <v>0</v>
      </c>
      <c r="BX543" s="84">
        <f t="shared" si="625"/>
        <v>114</v>
      </c>
      <c r="BY543" s="111">
        <v>4</v>
      </c>
      <c r="BZ543" s="109">
        <v>16</v>
      </c>
      <c r="CA543" s="109">
        <v>0</v>
      </c>
      <c r="CB543" s="2">
        <v>23</v>
      </c>
      <c r="CC543" s="112">
        <f t="shared" si="626"/>
        <v>5.8823529411764705E-2</v>
      </c>
      <c r="CD543" s="112">
        <f t="shared" si="627"/>
        <v>0.21739130434782608</v>
      </c>
      <c r="CE543" s="112">
        <f t="shared" si="628"/>
        <v>0.29253731343283584</v>
      </c>
      <c r="CF543" s="112">
        <f t="shared" si="629"/>
        <v>0.39484978540772531</v>
      </c>
      <c r="CG543" s="112">
        <f t="shared" si="630"/>
        <v>0.65263157894736845</v>
      </c>
      <c r="CH543" s="87">
        <f t="shared" si="631"/>
        <v>33</v>
      </c>
      <c r="CI543" s="31">
        <f t="shared" si="632"/>
        <v>22</v>
      </c>
      <c r="CJ543" s="31">
        <f t="shared" si="633"/>
        <v>0</v>
      </c>
      <c r="CK543" s="31">
        <f t="shared" si="634"/>
        <v>0</v>
      </c>
      <c r="CL543" s="31">
        <f t="shared" si="635"/>
        <v>0</v>
      </c>
      <c r="CM543" s="113">
        <f t="shared" si="636"/>
        <v>0</v>
      </c>
      <c r="CN543" s="31">
        <f t="shared" si="637"/>
        <v>0</v>
      </c>
      <c r="CO543" s="31">
        <f t="shared" si="638"/>
        <v>0</v>
      </c>
      <c r="CP543" s="31">
        <f t="shared" si="639"/>
        <v>0</v>
      </c>
      <c r="CQ543" s="31">
        <f t="shared" si="640"/>
        <v>0</v>
      </c>
      <c r="CU543" s="88">
        <f t="shared" si="624"/>
        <v>0</v>
      </c>
      <c r="DC543" s="88">
        <f t="shared" si="641"/>
        <v>0</v>
      </c>
      <c r="DH543" s="32">
        <v>1</v>
      </c>
      <c r="DI543" s="32">
        <v>3</v>
      </c>
      <c r="DJ543" s="32">
        <v>3</v>
      </c>
      <c r="DK543" s="88">
        <f t="shared" si="642"/>
        <v>47</v>
      </c>
      <c r="DL543" s="32">
        <v>6</v>
      </c>
      <c r="DM543" s="32">
        <v>15</v>
      </c>
      <c r="DN543" s="32">
        <v>26</v>
      </c>
      <c r="DO543" s="32">
        <v>0</v>
      </c>
      <c r="DP543" s="32">
        <v>4</v>
      </c>
      <c r="DQ543" s="32">
        <v>4</v>
      </c>
      <c r="DR543" s="32">
        <v>5</v>
      </c>
      <c r="DS543" s="88">
        <f t="shared" si="643"/>
        <v>67</v>
      </c>
      <c r="DT543" s="32">
        <v>0</v>
      </c>
      <c r="DU543" s="32">
        <v>15</v>
      </c>
      <c r="DV543" s="32">
        <v>52</v>
      </c>
      <c r="DW543" s="32">
        <v>0</v>
      </c>
      <c r="EA543" s="88">
        <f t="shared" si="644"/>
        <v>0</v>
      </c>
      <c r="EI543" s="88">
        <f t="shared" si="645"/>
        <v>0</v>
      </c>
      <c r="EQ543" s="88">
        <f t="shared" si="646"/>
        <v>0</v>
      </c>
      <c r="EY543" s="88">
        <f t="shared" si="647"/>
        <v>0</v>
      </c>
      <c r="FG543" s="88">
        <f t="shared" si="648"/>
        <v>0</v>
      </c>
      <c r="FO543" s="88">
        <f t="shared" si="649"/>
        <v>0</v>
      </c>
      <c r="FW543" s="110">
        <f t="shared" si="650"/>
        <v>0</v>
      </c>
      <c r="GB543" s="110">
        <f t="shared" si="651"/>
        <v>0</v>
      </c>
      <c r="GC543" s="110">
        <f t="shared" si="652"/>
        <v>0</v>
      </c>
      <c r="GD543" s="110">
        <f t="shared" si="653"/>
        <v>0</v>
      </c>
      <c r="GE543" s="110">
        <f t="shared" si="654"/>
        <v>0</v>
      </c>
      <c r="GF543" s="110">
        <f t="shared" si="655"/>
        <v>0</v>
      </c>
      <c r="GG543" s="110">
        <f t="shared" si="656"/>
        <v>0</v>
      </c>
      <c r="GH543" s="110">
        <f t="shared" si="657"/>
        <v>0</v>
      </c>
      <c r="GI543" s="110">
        <f t="shared" si="658"/>
        <v>0</v>
      </c>
      <c r="GJ543" s="114">
        <f t="shared" si="622"/>
        <v>0.48654970760233923</v>
      </c>
      <c r="GK543" s="90">
        <f t="shared" si="623"/>
        <v>8.5714285714285715E-2</v>
      </c>
      <c r="GL543" s="2" t="s">
        <v>1635</v>
      </c>
      <c r="GM543" s="2" t="s">
        <v>2214</v>
      </c>
      <c r="GN543" s="2" t="s">
        <v>2069</v>
      </c>
      <c r="GO543" s="2" t="s">
        <v>2157</v>
      </c>
      <c r="GP543" s="2" t="s">
        <v>1432</v>
      </c>
      <c r="GQ543" s="2" t="s">
        <v>1647</v>
      </c>
      <c r="GR543" s="115">
        <v>132</v>
      </c>
      <c r="GS543" s="31">
        <f t="shared" si="659"/>
        <v>5</v>
      </c>
      <c r="GT543" s="31">
        <f t="shared" si="660"/>
        <v>8</v>
      </c>
      <c r="GU543" s="31">
        <f t="shared" si="661"/>
        <v>7</v>
      </c>
      <c r="GV543" s="31">
        <f t="shared" si="662"/>
        <v>114</v>
      </c>
      <c r="GW543" s="31">
        <f t="shared" si="663"/>
        <v>78</v>
      </c>
      <c r="GX543" s="31">
        <f t="shared" si="664"/>
        <v>108</v>
      </c>
    </row>
    <row r="544" spans="1:208" ht="15.75" hidden="1" customHeight="1" x14ac:dyDescent="0.25">
      <c r="A544" s="22" t="s">
        <v>1117</v>
      </c>
      <c r="B544" s="2" t="s">
        <v>526</v>
      </c>
      <c r="C544" s="116" t="s">
        <v>527</v>
      </c>
      <c r="D544" s="35" t="s">
        <v>526</v>
      </c>
      <c r="E544" s="117">
        <v>8</v>
      </c>
      <c r="F544" s="117">
        <v>105</v>
      </c>
      <c r="G544" s="117">
        <v>74</v>
      </c>
      <c r="H544" s="117">
        <v>187</v>
      </c>
      <c r="I544" s="95">
        <v>14</v>
      </c>
      <c r="J544" s="118">
        <v>22</v>
      </c>
      <c r="K544" s="118">
        <v>85</v>
      </c>
      <c r="L544" s="118">
        <v>65</v>
      </c>
      <c r="M544" s="118">
        <v>172</v>
      </c>
      <c r="N544" s="119">
        <v>7</v>
      </c>
      <c r="O544" s="119">
        <v>36</v>
      </c>
      <c r="P544" s="120">
        <v>142</v>
      </c>
      <c r="Q544" s="120">
        <v>164</v>
      </c>
      <c r="R544" s="120">
        <v>153</v>
      </c>
      <c r="S544" s="70">
        <f t="shared" si="605"/>
        <v>0.15492957746478872</v>
      </c>
      <c r="T544" s="70">
        <f t="shared" si="606"/>
        <v>0.51829268292682928</v>
      </c>
      <c r="U544" s="70">
        <f t="shared" si="607"/>
        <v>0.35947712418300654</v>
      </c>
      <c r="V544" s="70">
        <f t="shared" si="608"/>
        <v>0.45110410094637227</v>
      </c>
      <c r="W544" s="70">
        <f t="shared" si="609"/>
        <v>0.37908496732026142</v>
      </c>
      <c r="X544" s="121">
        <v>163</v>
      </c>
      <c r="Y544" s="121">
        <v>142</v>
      </c>
      <c r="Z544" s="121">
        <v>164</v>
      </c>
      <c r="AA544" s="121">
        <v>153</v>
      </c>
      <c r="AB544" s="121">
        <v>41</v>
      </c>
      <c r="AC544" s="121">
        <v>45</v>
      </c>
      <c r="AD544" s="17">
        <v>12</v>
      </c>
      <c r="AE544" s="17">
        <v>15</v>
      </c>
      <c r="AF544" s="100">
        <v>14</v>
      </c>
      <c r="AG544" s="101">
        <v>13</v>
      </c>
      <c r="AH544" s="101">
        <v>82</v>
      </c>
      <c r="AI544" s="101">
        <v>90</v>
      </c>
      <c r="AJ544" s="101">
        <v>1</v>
      </c>
      <c r="AK544" s="101">
        <f t="shared" si="610"/>
        <v>186</v>
      </c>
      <c r="AL544" s="101">
        <f t="shared" si="611"/>
        <v>9</v>
      </c>
      <c r="AM544" s="101">
        <v>10</v>
      </c>
      <c r="AN544" s="102">
        <v>28</v>
      </c>
      <c r="AO544" s="103">
        <v>32</v>
      </c>
      <c r="AP544" s="74">
        <f t="shared" si="612"/>
        <v>9.154929577464789E-2</v>
      </c>
      <c r="AQ544" s="74">
        <f t="shared" si="613"/>
        <v>0.5</v>
      </c>
      <c r="AR544" s="104">
        <f t="shared" si="614"/>
        <v>0.38344226579520696</v>
      </c>
      <c r="AS544" s="104">
        <f t="shared" si="615"/>
        <v>0.51419558359621453</v>
      </c>
      <c r="AT544" s="104">
        <f t="shared" si="616"/>
        <v>0.52941176470588236</v>
      </c>
      <c r="AU544" s="105">
        <v>138</v>
      </c>
      <c r="AV544" s="105">
        <v>181</v>
      </c>
      <c r="AW544" s="105">
        <v>136</v>
      </c>
      <c r="AX544" s="100">
        <v>12</v>
      </c>
      <c r="AY544" s="106">
        <v>145</v>
      </c>
      <c r="AZ544" s="106">
        <v>21</v>
      </c>
      <c r="BA544" s="106">
        <v>63</v>
      </c>
      <c r="BB544" s="106">
        <v>61</v>
      </c>
      <c r="BC544" s="106">
        <v>0</v>
      </c>
      <c r="BD544" s="107">
        <v>9</v>
      </c>
      <c r="BE544" s="108">
        <v>18</v>
      </c>
      <c r="BF544" s="82">
        <f t="shared" si="617"/>
        <v>0.15441176470588236</v>
      </c>
      <c r="BG544" s="82">
        <f t="shared" si="618"/>
        <v>0.34806629834254144</v>
      </c>
      <c r="BH544" s="83">
        <f t="shared" si="619"/>
        <v>0.29890109890109889</v>
      </c>
      <c r="BI544" s="83">
        <f t="shared" si="620"/>
        <v>0.36050156739811912</v>
      </c>
      <c r="BJ544" s="83">
        <f t="shared" si="621"/>
        <v>0.37681159420289856</v>
      </c>
      <c r="BK544" s="2">
        <v>121</v>
      </c>
      <c r="BL544" s="2">
        <v>203</v>
      </c>
      <c r="BM544" s="2">
        <v>118</v>
      </c>
      <c r="BN544" s="2">
        <v>79</v>
      </c>
      <c r="BO544" s="2">
        <v>48</v>
      </c>
      <c r="BP544" s="2">
        <v>42</v>
      </c>
      <c r="BQ544" s="109">
        <v>10</v>
      </c>
      <c r="BR544" s="109">
        <v>12</v>
      </c>
      <c r="BS544" s="110">
        <v>12</v>
      </c>
      <c r="BT544" s="109">
        <v>18</v>
      </c>
      <c r="BU544" s="109">
        <v>60</v>
      </c>
      <c r="BV544" s="109">
        <v>73</v>
      </c>
      <c r="BW544" s="109">
        <v>1</v>
      </c>
      <c r="BX544" s="84">
        <f t="shared" si="625"/>
        <v>152</v>
      </c>
      <c r="BY544" s="111">
        <v>18</v>
      </c>
      <c r="BZ544" s="109">
        <v>14</v>
      </c>
      <c r="CA544" s="109">
        <v>1</v>
      </c>
      <c r="CB544" s="2">
        <v>25</v>
      </c>
      <c r="CC544" s="112">
        <f t="shared" si="626"/>
        <v>0.1487603305785124</v>
      </c>
      <c r="CD544" s="112">
        <f t="shared" si="627"/>
        <v>0.29556650246305421</v>
      </c>
      <c r="CE544" s="112">
        <f t="shared" si="628"/>
        <v>0.30995475113122173</v>
      </c>
      <c r="CF544" s="112">
        <f t="shared" si="629"/>
        <v>0.37071651090342678</v>
      </c>
      <c r="CG544" s="112">
        <f t="shared" si="630"/>
        <v>0.5</v>
      </c>
      <c r="CH544" s="87">
        <f t="shared" si="631"/>
        <v>59</v>
      </c>
      <c r="CI544" s="31">
        <f t="shared" si="632"/>
        <v>68</v>
      </c>
      <c r="CJ544" s="31">
        <f t="shared" si="633"/>
        <v>0</v>
      </c>
      <c r="CK544" s="31">
        <f t="shared" si="634"/>
        <v>0</v>
      </c>
      <c r="CL544" s="31">
        <f t="shared" si="635"/>
        <v>0</v>
      </c>
      <c r="CM544" s="113">
        <f t="shared" si="636"/>
        <v>0</v>
      </c>
      <c r="CN544" s="31">
        <f t="shared" si="637"/>
        <v>0</v>
      </c>
      <c r="CO544" s="31">
        <f t="shared" si="638"/>
        <v>0</v>
      </c>
      <c r="CP544" s="31">
        <f t="shared" si="639"/>
        <v>0</v>
      </c>
      <c r="CQ544" s="31">
        <f t="shared" si="640"/>
        <v>0</v>
      </c>
      <c r="CU544" s="88">
        <f t="shared" si="624"/>
        <v>0</v>
      </c>
      <c r="DC544" s="88">
        <f t="shared" si="641"/>
        <v>0</v>
      </c>
      <c r="DH544" s="32">
        <v>1</v>
      </c>
      <c r="DI544" s="32">
        <v>3</v>
      </c>
      <c r="DJ544" s="32">
        <v>3</v>
      </c>
      <c r="DK544" s="88">
        <f t="shared" si="642"/>
        <v>39</v>
      </c>
      <c r="DL544" s="32">
        <v>0</v>
      </c>
      <c r="DM544" s="32">
        <v>19</v>
      </c>
      <c r="DN544" s="32">
        <v>19</v>
      </c>
      <c r="DO544" s="32">
        <v>1</v>
      </c>
      <c r="DP544" s="32">
        <v>9</v>
      </c>
      <c r="DQ544" s="32">
        <v>9</v>
      </c>
      <c r="DR544" s="32">
        <v>9</v>
      </c>
      <c r="DS544" s="88">
        <f t="shared" si="643"/>
        <v>113</v>
      </c>
      <c r="DT544" s="32">
        <v>18</v>
      </c>
      <c r="DU544" s="32">
        <v>41</v>
      </c>
      <c r="DV544" s="32">
        <v>54</v>
      </c>
      <c r="DW544" s="32">
        <v>0</v>
      </c>
      <c r="EA544" s="88">
        <f t="shared" si="644"/>
        <v>0</v>
      </c>
      <c r="EI544" s="88">
        <f t="shared" si="645"/>
        <v>0</v>
      </c>
      <c r="EQ544" s="88">
        <f t="shared" si="646"/>
        <v>0</v>
      </c>
      <c r="EY544" s="88">
        <f t="shared" si="647"/>
        <v>0</v>
      </c>
      <c r="FG544" s="88">
        <f t="shared" si="648"/>
        <v>0</v>
      </c>
      <c r="FO544" s="88">
        <f t="shared" si="649"/>
        <v>0</v>
      </c>
      <c r="FW544" s="110">
        <f t="shared" si="650"/>
        <v>0</v>
      </c>
      <c r="GB544" s="110">
        <f t="shared" si="651"/>
        <v>0</v>
      </c>
      <c r="GC544" s="110">
        <f t="shared" si="652"/>
        <v>0</v>
      </c>
      <c r="GD544" s="110">
        <f t="shared" si="653"/>
        <v>0</v>
      </c>
      <c r="GE544" s="110">
        <f t="shared" si="654"/>
        <v>0</v>
      </c>
      <c r="GF544" s="110">
        <f t="shared" si="655"/>
        <v>0</v>
      </c>
      <c r="GG544" s="110">
        <f t="shared" si="656"/>
        <v>0</v>
      </c>
      <c r="GH544" s="110">
        <f t="shared" si="657"/>
        <v>0</v>
      </c>
      <c r="GI544" s="110">
        <f t="shared" si="658"/>
        <v>0</v>
      </c>
      <c r="GJ544" s="114">
        <f t="shared" si="622"/>
        <v>0.31896551724137934</v>
      </c>
      <c r="GK544" s="90">
        <f t="shared" si="623"/>
        <v>4.8275862068965517E-2</v>
      </c>
      <c r="GL544" s="2" t="s">
        <v>2249</v>
      </c>
      <c r="GM544" s="92" t="s">
        <v>1397</v>
      </c>
      <c r="GN544" s="2" t="s">
        <v>2291</v>
      </c>
      <c r="GO544" s="2" t="s">
        <v>1963</v>
      </c>
      <c r="GP544" s="92" t="s">
        <v>1980</v>
      </c>
      <c r="GQ544" s="2" t="s">
        <v>1633</v>
      </c>
      <c r="GR544" s="115">
        <v>194</v>
      </c>
      <c r="GS544" s="31">
        <f t="shared" si="659"/>
        <v>10</v>
      </c>
      <c r="GT544" s="31">
        <f t="shared" si="660"/>
        <v>12</v>
      </c>
      <c r="GU544" s="31">
        <f t="shared" si="661"/>
        <v>12</v>
      </c>
      <c r="GV544" s="31">
        <f t="shared" si="662"/>
        <v>152</v>
      </c>
      <c r="GW544" s="31">
        <f t="shared" si="663"/>
        <v>74</v>
      </c>
      <c r="GX544" s="31">
        <f t="shared" si="664"/>
        <v>134</v>
      </c>
    </row>
    <row r="545" spans="1:208" ht="15.75" hidden="1" customHeight="1" x14ac:dyDescent="0.25">
      <c r="A545" s="22" t="s">
        <v>1117</v>
      </c>
      <c r="B545" s="2" t="s">
        <v>526</v>
      </c>
      <c r="C545" s="116" t="s">
        <v>528</v>
      </c>
      <c r="D545" s="35" t="s">
        <v>526</v>
      </c>
      <c r="E545" s="117">
        <v>63</v>
      </c>
      <c r="F545" s="117">
        <v>179</v>
      </c>
      <c r="G545" s="117">
        <v>114</v>
      </c>
      <c r="H545" s="117">
        <v>356</v>
      </c>
      <c r="I545" s="95">
        <v>25</v>
      </c>
      <c r="J545" s="118">
        <v>41</v>
      </c>
      <c r="K545" s="118">
        <v>158</v>
      </c>
      <c r="L545" s="118">
        <v>98</v>
      </c>
      <c r="M545" s="118">
        <v>297</v>
      </c>
      <c r="N545" s="119">
        <v>13</v>
      </c>
      <c r="O545" s="119">
        <v>41</v>
      </c>
      <c r="P545" s="120">
        <v>240</v>
      </c>
      <c r="Q545" s="120">
        <v>292</v>
      </c>
      <c r="R545" s="120">
        <v>236</v>
      </c>
      <c r="S545" s="70">
        <f t="shared" si="605"/>
        <v>0.17083333333333334</v>
      </c>
      <c r="T545" s="70">
        <f t="shared" si="606"/>
        <v>0.54109589041095896</v>
      </c>
      <c r="U545" s="70">
        <f t="shared" si="607"/>
        <v>0.36979166666666669</v>
      </c>
      <c r="V545" s="70">
        <f t="shared" si="608"/>
        <v>0.46022727272727271</v>
      </c>
      <c r="W545" s="70">
        <f t="shared" si="609"/>
        <v>0.36016949152542371</v>
      </c>
      <c r="X545" s="121">
        <v>300</v>
      </c>
      <c r="Y545" s="121">
        <v>240</v>
      </c>
      <c r="Z545" s="121">
        <v>292</v>
      </c>
      <c r="AA545" s="121">
        <v>236</v>
      </c>
      <c r="AB545" s="121">
        <v>71</v>
      </c>
      <c r="AC545" s="121">
        <v>57</v>
      </c>
      <c r="AD545" s="17">
        <v>27</v>
      </c>
      <c r="AE545" s="17">
        <v>34</v>
      </c>
      <c r="AF545" s="100">
        <v>28</v>
      </c>
      <c r="AG545" s="101">
        <v>54</v>
      </c>
      <c r="AH545" s="101">
        <v>167</v>
      </c>
      <c r="AI545" s="101">
        <v>122</v>
      </c>
      <c r="AJ545" s="101">
        <v>2</v>
      </c>
      <c r="AK545" s="101">
        <f t="shared" si="610"/>
        <v>345</v>
      </c>
      <c r="AL545" s="101">
        <f t="shared" si="611"/>
        <v>12</v>
      </c>
      <c r="AM545" s="101">
        <v>14</v>
      </c>
      <c r="AN545" s="102">
        <v>58</v>
      </c>
      <c r="AO545" s="103">
        <v>57</v>
      </c>
      <c r="AP545" s="74">
        <f t="shared" si="612"/>
        <v>0.22500000000000001</v>
      </c>
      <c r="AQ545" s="74">
        <f t="shared" si="613"/>
        <v>0.57191780821917804</v>
      </c>
      <c r="AR545" s="104">
        <f t="shared" si="614"/>
        <v>0.43098958333333331</v>
      </c>
      <c r="AS545" s="104">
        <f t="shared" si="615"/>
        <v>0.52462121212121215</v>
      </c>
      <c r="AT545" s="104">
        <f t="shared" si="616"/>
        <v>0.46610169491525422</v>
      </c>
      <c r="AU545" s="105">
        <v>222</v>
      </c>
      <c r="AV545" s="105">
        <v>306</v>
      </c>
      <c r="AW545" s="105">
        <v>213</v>
      </c>
      <c r="AX545" s="100">
        <v>33</v>
      </c>
      <c r="AY545" s="106">
        <v>399</v>
      </c>
      <c r="AZ545" s="106">
        <v>59</v>
      </c>
      <c r="BA545" s="106">
        <v>197</v>
      </c>
      <c r="BB545" s="106">
        <v>142</v>
      </c>
      <c r="BC545" s="106">
        <v>1</v>
      </c>
      <c r="BD545" s="107">
        <v>18</v>
      </c>
      <c r="BE545" s="108">
        <v>35</v>
      </c>
      <c r="BF545" s="82">
        <f t="shared" si="617"/>
        <v>0.27699530516431925</v>
      </c>
      <c r="BG545" s="82">
        <f t="shared" si="618"/>
        <v>0.64379084967320266</v>
      </c>
      <c r="BH545" s="83">
        <f t="shared" si="619"/>
        <v>0.51282051282051277</v>
      </c>
      <c r="BI545" s="83">
        <f t="shared" si="620"/>
        <v>0.60795454545454541</v>
      </c>
      <c r="BJ545" s="83">
        <f t="shared" si="621"/>
        <v>0.55855855855855852</v>
      </c>
      <c r="BK545" s="2">
        <v>199</v>
      </c>
      <c r="BL545" s="2">
        <v>235</v>
      </c>
      <c r="BM545" s="2">
        <v>202</v>
      </c>
      <c r="BN545" s="2">
        <v>145</v>
      </c>
      <c r="BO545" s="2">
        <v>60</v>
      </c>
      <c r="BP545" s="2">
        <v>67</v>
      </c>
      <c r="BQ545" s="109">
        <v>30</v>
      </c>
      <c r="BR545" s="109">
        <v>33</v>
      </c>
      <c r="BS545" s="110">
        <v>29</v>
      </c>
      <c r="BT545" s="109">
        <v>48</v>
      </c>
      <c r="BU545" s="109">
        <v>143</v>
      </c>
      <c r="BV545" s="109">
        <v>163</v>
      </c>
      <c r="BW545" s="109">
        <v>2</v>
      </c>
      <c r="BX545" s="84">
        <f t="shared" si="625"/>
        <v>356</v>
      </c>
      <c r="BY545" s="111">
        <v>39</v>
      </c>
      <c r="BZ545" s="109">
        <v>30</v>
      </c>
      <c r="CA545" s="109">
        <v>2</v>
      </c>
      <c r="CB545" s="2">
        <v>48</v>
      </c>
      <c r="CC545" s="112">
        <f t="shared" si="626"/>
        <v>0.24120603015075376</v>
      </c>
      <c r="CD545" s="112">
        <f t="shared" si="627"/>
        <v>0.60851063829787233</v>
      </c>
      <c r="CE545" s="112">
        <f t="shared" si="628"/>
        <v>0.50943396226415094</v>
      </c>
      <c r="CF545" s="112">
        <f t="shared" si="629"/>
        <v>0.63157894736842102</v>
      </c>
      <c r="CG545" s="112">
        <f t="shared" si="630"/>
        <v>0.65841584158415845</v>
      </c>
      <c r="CH545" s="87">
        <f t="shared" si="631"/>
        <v>69</v>
      </c>
      <c r="CI545" s="31">
        <f t="shared" si="632"/>
        <v>51</v>
      </c>
      <c r="CJ545" s="31">
        <f t="shared" si="633"/>
        <v>0</v>
      </c>
      <c r="CK545" s="31">
        <f t="shared" si="634"/>
        <v>0</v>
      </c>
      <c r="CL545" s="31">
        <f t="shared" si="635"/>
        <v>0</v>
      </c>
      <c r="CM545" s="113">
        <f t="shared" si="636"/>
        <v>0</v>
      </c>
      <c r="CN545" s="31">
        <f t="shared" si="637"/>
        <v>0</v>
      </c>
      <c r="CO545" s="31">
        <f t="shared" si="638"/>
        <v>0</v>
      </c>
      <c r="CP545" s="31">
        <f t="shared" si="639"/>
        <v>0</v>
      </c>
      <c r="CQ545" s="31">
        <f t="shared" si="640"/>
        <v>0</v>
      </c>
      <c r="CU545" s="88">
        <f t="shared" si="624"/>
        <v>0</v>
      </c>
      <c r="DC545" s="88">
        <f t="shared" si="641"/>
        <v>0</v>
      </c>
      <c r="DH545" s="32">
        <v>1</v>
      </c>
      <c r="DI545" s="32">
        <v>4</v>
      </c>
      <c r="DJ545" s="32">
        <v>3</v>
      </c>
      <c r="DK545" s="88">
        <f t="shared" si="642"/>
        <v>47</v>
      </c>
      <c r="DL545" s="32">
        <v>4</v>
      </c>
      <c r="DM545" s="32">
        <v>12</v>
      </c>
      <c r="DN545" s="32">
        <v>30</v>
      </c>
      <c r="DO545" s="32">
        <v>1</v>
      </c>
      <c r="DP545" s="32">
        <v>29</v>
      </c>
      <c r="DQ545" s="32">
        <v>29</v>
      </c>
      <c r="DR545" s="32">
        <v>26</v>
      </c>
      <c r="DS545" s="88">
        <f t="shared" si="643"/>
        <v>309</v>
      </c>
      <c r="DT545" s="32">
        <v>44</v>
      </c>
      <c r="DU545" s="32">
        <v>131</v>
      </c>
      <c r="DV545" s="32">
        <v>133</v>
      </c>
      <c r="DW545" s="32">
        <v>1</v>
      </c>
      <c r="EA545" s="88">
        <f t="shared" si="644"/>
        <v>0</v>
      </c>
      <c r="EI545" s="88">
        <f t="shared" si="645"/>
        <v>0</v>
      </c>
      <c r="EQ545" s="88">
        <f t="shared" si="646"/>
        <v>0</v>
      </c>
      <c r="EY545" s="88">
        <f t="shared" si="647"/>
        <v>0</v>
      </c>
      <c r="FG545" s="88">
        <f t="shared" si="648"/>
        <v>0</v>
      </c>
      <c r="FO545" s="88">
        <f t="shared" si="649"/>
        <v>0</v>
      </c>
      <c r="FW545" s="110">
        <f t="shared" si="650"/>
        <v>0</v>
      </c>
      <c r="GB545" s="110">
        <f t="shared" si="651"/>
        <v>0</v>
      </c>
      <c r="GC545" s="110">
        <f t="shared" si="652"/>
        <v>0</v>
      </c>
      <c r="GD545" s="110">
        <f t="shared" si="653"/>
        <v>0</v>
      </c>
      <c r="GE545" s="110">
        <f t="shared" si="654"/>
        <v>0</v>
      </c>
      <c r="GF545" s="110">
        <f t="shared" si="655"/>
        <v>0</v>
      </c>
      <c r="GG545" s="110">
        <f t="shared" si="656"/>
        <v>0</v>
      </c>
      <c r="GH545" s="110">
        <f t="shared" si="657"/>
        <v>0</v>
      </c>
      <c r="GI545" s="110">
        <f t="shared" si="658"/>
        <v>0</v>
      </c>
      <c r="GJ545" s="114">
        <f t="shared" si="622"/>
        <v>0.82807221898660466</v>
      </c>
      <c r="GK545" s="90">
        <f t="shared" si="623"/>
        <v>-0.10776942355889724</v>
      </c>
      <c r="GL545" s="92" t="s">
        <v>1677</v>
      </c>
      <c r="GM545" s="2" t="s">
        <v>1748</v>
      </c>
      <c r="GN545" s="2" t="s">
        <v>2022</v>
      </c>
      <c r="GO545" s="2" t="s">
        <v>1409</v>
      </c>
      <c r="GP545" s="2" t="s">
        <v>1625</v>
      </c>
      <c r="GQ545" s="2" t="s">
        <v>2290</v>
      </c>
      <c r="GR545" s="115">
        <v>224</v>
      </c>
      <c r="GS545" s="31">
        <f t="shared" si="659"/>
        <v>30</v>
      </c>
      <c r="GT545" s="31">
        <f t="shared" si="660"/>
        <v>29</v>
      </c>
      <c r="GU545" s="31">
        <f t="shared" si="661"/>
        <v>33</v>
      </c>
      <c r="GV545" s="31">
        <f t="shared" si="662"/>
        <v>356</v>
      </c>
      <c r="GW545" s="31">
        <f t="shared" si="663"/>
        <v>165</v>
      </c>
      <c r="GX545" s="31">
        <f t="shared" si="664"/>
        <v>308</v>
      </c>
    </row>
    <row r="546" spans="1:208" ht="15.75" hidden="1" customHeight="1" x14ac:dyDescent="0.25">
      <c r="A546" s="22" t="s">
        <v>1117</v>
      </c>
      <c r="B546" s="2" t="s">
        <v>526</v>
      </c>
      <c r="C546" s="116" t="s">
        <v>529</v>
      </c>
      <c r="D546" s="35" t="s">
        <v>526</v>
      </c>
      <c r="E546" s="117">
        <v>12</v>
      </c>
      <c r="F546" s="117">
        <v>166</v>
      </c>
      <c r="G546" s="117">
        <v>157</v>
      </c>
      <c r="H546" s="117">
        <v>335</v>
      </c>
      <c r="I546" s="95">
        <v>22</v>
      </c>
      <c r="J546" s="118">
        <v>1</v>
      </c>
      <c r="K546" s="118">
        <v>153</v>
      </c>
      <c r="L546" s="118">
        <v>154</v>
      </c>
      <c r="M546" s="118">
        <v>308</v>
      </c>
      <c r="N546" s="119">
        <v>9</v>
      </c>
      <c r="O546" s="119">
        <v>94</v>
      </c>
      <c r="P546" s="120">
        <v>414</v>
      </c>
      <c r="Q546" s="120">
        <v>558</v>
      </c>
      <c r="R546" s="120">
        <v>444</v>
      </c>
      <c r="S546" s="70">
        <f t="shared" si="605"/>
        <v>2.4154589371980675E-3</v>
      </c>
      <c r="T546" s="70">
        <f t="shared" si="606"/>
        <v>0.27419354838709675</v>
      </c>
      <c r="U546" s="70">
        <f t="shared" si="607"/>
        <v>0.21115819209039549</v>
      </c>
      <c r="V546" s="70">
        <f t="shared" si="608"/>
        <v>0.29740518962075846</v>
      </c>
      <c r="W546" s="70">
        <f t="shared" si="609"/>
        <v>0.32657657657657657</v>
      </c>
      <c r="X546" s="121">
        <v>561</v>
      </c>
      <c r="Y546" s="121">
        <v>414</v>
      </c>
      <c r="Z546" s="121">
        <v>558</v>
      </c>
      <c r="AA546" s="121">
        <v>444</v>
      </c>
      <c r="AB546" s="121">
        <v>120</v>
      </c>
      <c r="AC546" s="121">
        <v>129</v>
      </c>
      <c r="AD546" s="17">
        <v>18</v>
      </c>
      <c r="AE546" s="17">
        <v>25</v>
      </c>
      <c r="AF546" s="100">
        <v>21</v>
      </c>
      <c r="AG546" s="101">
        <v>15</v>
      </c>
      <c r="AH546" s="101">
        <v>154</v>
      </c>
      <c r="AI546" s="101">
        <v>166</v>
      </c>
      <c r="AJ546" s="101">
        <v>1</v>
      </c>
      <c r="AK546" s="101">
        <f t="shared" si="610"/>
        <v>336</v>
      </c>
      <c r="AL546" s="101">
        <f t="shared" si="611"/>
        <v>2</v>
      </c>
      <c r="AM546" s="101">
        <v>3</v>
      </c>
      <c r="AN546" s="102">
        <v>76</v>
      </c>
      <c r="AO546" s="103">
        <v>100</v>
      </c>
      <c r="AP546" s="74">
        <f t="shared" si="612"/>
        <v>3.6231884057971016E-2</v>
      </c>
      <c r="AQ546" s="74">
        <f t="shared" si="613"/>
        <v>0.27598566308243727</v>
      </c>
      <c r="AR546" s="104">
        <f t="shared" si="614"/>
        <v>0.23516949152542374</v>
      </c>
      <c r="AS546" s="104">
        <f t="shared" si="615"/>
        <v>0.31736526946107785</v>
      </c>
      <c r="AT546" s="104">
        <f t="shared" si="616"/>
        <v>0.36936936936936937</v>
      </c>
      <c r="AU546" s="105">
        <v>420</v>
      </c>
      <c r="AV546" s="105">
        <v>551</v>
      </c>
      <c r="AW546" s="105">
        <v>392</v>
      </c>
      <c r="AX546" s="100">
        <v>19</v>
      </c>
      <c r="AY546" s="106">
        <v>299</v>
      </c>
      <c r="AZ546" s="106">
        <v>5</v>
      </c>
      <c r="BA546" s="106">
        <v>151</v>
      </c>
      <c r="BB546" s="106">
        <v>138</v>
      </c>
      <c r="BC546" s="106">
        <v>5</v>
      </c>
      <c r="BD546" s="107">
        <v>15</v>
      </c>
      <c r="BE546" s="108">
        <v>55</v>
      </c>
      <c r="BF546" s="82">
        <f t="shared" si="617"/>
        <v>1.2755102040816327E-2</v>
      </c>
      <c r="BG546" s="82">
        <f t="shared" si="618"/>
        <v>0.27404718693284935</v>
      </c>
      <c r="BH546" s="83">
        <f t="shared" si="619"/>
        <v>0.20469552457813647</v>
      </c>
      <c r="BI546" s="83">
        <f t="shared" si="620"/>
        <v>0.28218331616889802</v>
      </c>
      <c r="BJ546" s="83">
        <f t="shared" si="621"/>
        <v>0.29285714285714287</v>
      </c>
      <c r="BK546" s="2">
        <v>395</v>
      </c>
      <c r="BL546" s="2">
        <v>499</v>
      </c>
      <c r="BM546" s="2">
        <v>407</v>
      </c>
      <c r="BN546" s="2">
        <v>269</v>
      </c>
      <c r="BO546" s="2">
        <v>102</v>
      </c>
      <c r="BP546" s="2">
        <v>137</v>
      </c>
      <c r="BQ546" s="109">
        <v>18</v>
      </c>
      <c r="BR546" s="109">
        <v>22</v>
      </c>
      <c r="BS546" s="110">
        <v>25</v>
      </c>
      <c r="BT546" s="109">
        <v>4</v>
      </c>
      <c r="BU546" s="109">
        <v>164</v>
      </c>
      <c r="BV546" s="109">
        <v>208</v>
      </c>
      <c r="BW546" s="109">
        <v>0</v>
      </c>
      <c r="BX546" s="84">
        <f t="shared" si="625"/>
        <v>376</v>
      </c>
      <c r="BY546" s="111">
        <v>88</v>
      </c>
      <c r="BZ546" s="109">
        <v>13</v>
      </c>
      <c r="CA546" s="109">
        <v>0</v>
      </c>
      <c r="CB546" s="2">
        <v>99</v>
      </c>
      <c r="CC546" s="112">
        <f t="shared" si="626"/>
        <v>1.0126582278481013E-2</v>
      </c>
      <c r="CD546" s="112">
        <f t="shared" si="627"/>
        <v>0.32865731462925851</v>
      </c>
      <c r="CE546" s="112">
        <f t="shared" si="628"/>
        <v>0.27901614142966946</v>
      </c>
      <c r="CF546" s="112">
        <f t="shared" si="629"/>
        <v>0.39624724061810157</v>
      </c>
      <c r="CG546" s="112">
        <f t="shared" si="630"/>
        <v>0.47911547911547914</v>
      </c>
      <c r="CH546" s="87">
        <f t="shared" si="631"/>
        <v>212</v>
      </c>
      <c r="CI546" s="31">
        <f t="shared" si="632"/>
        <v>202</v>
      </c>
      <c r="CJ546" s="31">
        <f t="shared" si="633"/>
        <v>0</v>
      </c>
      <c r="CK546" s="31">
        <f t="shared" si="634"/>
        <v>0</v>
      </c>
      <c r="CL546" s="31">
        <f t="shared" si="635"/>
        <v>0</v>
      </c>
      <c r="CM546" s="113">
        <f t="shared" si="636"/>
        <v>0</v>
      </c>
      <c r="CN546" s="31">
        <f t="shared" si="637"/>
        <v>0</v>
      </c>
      <c r="CO546" s="31">
        <f t="shared" si="638"/>
        <v>0</v>
      </c>
      <c r="CP546" s="31">
        <f t="shared" si="639"/>
        <v>0</v>
      </c>
      <c r="CQ546" s="31">
        <f t="shared" si="640"/>
        <v>0</v>
      </c>
      <c r="CU546" s="88">
        <f t="shared" si="624"/>
        <v>0</v>
      </c>
      <c r="DC546" s="88">
        <f t="shared" si="641"/>
        <v>0</v>
      </c>
      <c r="DH546" s="32">
        <v>2</v>
      </c>
      <c r="DI546" s="32">
        <v>4</v>
      </c>
      <c r="DJ546" s="32">
        <v>8</v>
      </c>
      <c r="DK546" s="88">
        <f t="shared" si="642"/>
        <v>132</v>
      </c>
      <c r="DL546" s="32">
        <v>3</v>
      </c>
      <c r="DM546" s="32">
        <v>54</v>
      </c>
      <c r="DN546" s="32">
        <v>75</v>
      </c>
      <c r="DO546" s="32">
        <v>0</v>
      </c>
      <c r="DP546" s="32">
        <v>16</v>
      </c>
      <c r="DQ546" s="32">
        <v>18</v>
      </c>
      <c r="DR546" s="32">
        <v>17</v>
      </c>
      <c r="DS546" s="88">
        <f t="shared" si="643"/>
        <v>244</v>
      </c>
      <c r="DT546" s="32">
        <v>1</v>
      </c>
      <c r="DU546" s="32">
        <v>110</v>
      </c>
      <c r="DV546" s="32">
        <v>133</v>
      </c>
      <c r="DW546" s="32">
        <v>0</v>
      </c>
      <c r="EA546" s="88">
        <f t="shared" si="644"/>
        <v>0</v>
      </c>
      <c r="EI546" s="88">
        <f t="shared" si="645"/>
        <v>0</v>
      </c>
      <c r="EQ546" s="88">
        <f t="shared" si="646"/>
        <v>0</v>
      </c>
      <c r="EY546" s="88">
        <f t="shared" si="647"/>
        <v>0</v>
      </c>
      <c r="FG546" s="88">
        <f t="shared" si="648"/>
        <v>0</v>
      </c>
      <c r="FO546" s="88">
        <f t="shared" si="649"/>
        <v>0</v>
      </c>
      <c r="FW546" s="110">
        <f t="shared" si="650"/>
        <v>0</v>
      </c>
      <c r="GB546" s="110">
        <f t="shared" si="651"/>
        <v>0</v>
      </c>
      <c r="GC546" s="110">
        <f t="shared" si="652"/>
        <v>0</v>
      </c>
      <c r="GD546" s="110">
        <f t="shared" si="653"/>
        <v>0</v>
      </c>
      <c r="GE546" s="110">
        <f t="shared" si="654"/>
        <v>0</v>
      </c>
      <c r="GF546" s="110">
        <f t="shared" si="655"/>
        <v>0</v>
      </c>
      <c r="GG546" s="110">
        <f t="shared" si="656"/>
        <v>0</v>
      </c>
      <c r="GH546" s="110">
        <f t="shared" si="657"/>
        <v>0</v>
      </c>
      <c r="GI546" s="110">
        <f t="shared" si="658"/>
        <v>0</v>
      </c>
      <c r="GJ546" s="114">
        <f t="shared" si="622"/>
        <v>0.46708463949843271</v>
      </c>
      <c r="GK546" s="90">
        <f t="shared" si="623"/>
        <v>0.25752508361204013</v>
      </c>
      <c r="GL546" s="2" t="s">
        <v>1413</v>
      </c>
      <c r="GM546" s="2" t="s">
        <v>1436</v>
      </c>
      <c r="GN546" s="2" t="s">
        <v>1856</v>
      </c>
      <c r="GO546" s="92" t="s">
        <v>1738</v>
      </c>
      <c r="GP546" s="2" t="s">
        <v>1767</v>
      </c>
      <c r="GQ546" s="2" t="s">
        <v>1857</v>
      </c>
      <c r="GR546" s="115">
        <v>503</v>
      </c>
      <c r="GS546" s="31">
        <f t="shared" si="659"/>
        <v>18</v>
      </c>
      <c r="GT546" s="31">
        <f t="shared" si="660"/>
        <v>25</v>
      </c>
      <c r="GU546" s="31">
        <f t="shared" si="661"/>
        <v>22</v>
      </c>
      <c r="GV546" s="31">
        <f t="shared" si="662"/>
        <v>376</v>
      </c>
      <c r="GW546" s="31">
        <f t="shared" si="663"/>
        <v>208</v>
      </c>
      <c r="GX546" s="31">
        <f t="shared" si="664"/>
        <v>372</v>
      </c>
      <c r="GY546" s="33"/>
      <c r="GZ546" s="33"/>
    </row>
    <row r="547" spans="1:208" ht="15.75" hidden="1" customHeight="1" x14ac:dyDescent="0.25">
      <c r="A547" s="22" t="s">
        <v>1117</v>
      </c>
      <c r="B547" s="2" t="s">
        <v>526</v>
      </c>
      <c r="C547" s="116" t="s">
        <v>530</v>
      </c>
      <c r="D547" s="35" t="s">
        <v>526</v>
      </c>
      <c r="E547" s="117">
        <v>90</v>
      </c>
      <c r="F547" s="117">
        <v>350</v>
      </c>
      <c r="G547" s="117">
        <v>328</v>
      </c>
      <c r="H547" s="117">
        <v>768</v>
      </c>
      <c r="I547" s="95">
        <v>66</v>
      </c>
      <c r="J547" s="118">
        <v>106</v>
      </c>
      <c r="K547" s="118">
        <v>447</v>
      </c>
      <c r="L547" s="118">
        <v>405</v>
      </c>
      <c r="M547" s="118">
        <v>958</v>
      </c>
      <c r="N547" s="119">
        <v>33</v>
      </c>
      <c r="O547" s="119">
        <v>187</v>
      </c>
      <c r="P547" s="120">
        <v>772</v>
      </c>
      <c r="Q547" s="120">
        <v>920</v>
      </c>
      <c r="R547" s="120">
        <v>817</v>
      </c>
      <c r="S547" s="70">
        <f t="shared" si="605"/>
        <v>0.13730569948186527</v>
      </c>
      <c r="T547" s="70">
        <f t="shared" si="606"/>
        <v>0.48586956521739133</v>
      </c>
      <c r="U547" s="70">
        <f t="shared" si="607"/>
        <v>0.36867277799920289</v>
      </c>
      <c r="V547" s="70">
        <f t="shared" si="608"/>
        <v>0.47150259067357514</v>
      </c>
      <c r="W547" s="70">
        <f t="shared" si="609"/>
        <v>0.45532435740514077</v>
      </c>
      <c r="X547" s="121">
        <v>918</v>
      </c>
      <c r="Y547" s="121">
        <v>772</v>
      </c>
      <c r="Z547" s="121">
        <v>920</v>
      </c>
      <c r="AA547" s="121">
        <v>817</v>
      </c>
      <c r="AB547" s="121">
        <v>270</v>
      </c>
      <c r="AC547" s="121">
        <v>257</v>
      </c>
      <c r="AD547" s="17">
        <v>36</v>
      </c>
      <c r="AE547" s="17">
        <v>51</v>
      </c>
      <c r="AF547" s="100">
        <v>46</v>
      </c>
      <c r="AG547" s="101">
        <v>69</v>
      </c>
      <c r="AH547" s="101">
        <v>275</v>
      </c>
      <c r="AI547" s="101">
        <v>279</v>
      </c>
      <c r="AJ547" s="101">
        <v>7</v>
      </c>
      <c r="AK547" s="101">
        <f t="shared" si="610"/>
        <v>630</v>
      </c>
      <c r="AL547" s="101">
        <f t="shared" si="611"/>
        <v>15</v>
      </c>
      <c r="AM547" s="101">
        <v>22</v>
      </c>
      <c r="AN547" s="102">
        <v>184</v>
      </c>
      <c r="AO547" s="103">
        <v>228</v>
      </c>
      <c r="AP547" s="74">
        <f t="shared" si="612"/>
        <v>8.937823834196891E-2</v>
      </c>
      <c r="AQ547" s="74">
        <f t="shared" si="613"/>
        <v>0.29891304347826086</v>
      </c>
      <c r="AR547" s="104">
        <f t="shared" si="614"/>
        <v>0.24232762056596255</v>
      </c>
      <c r="AS547" s="104">
        <f t="shared" si="615"/>
        <v>0.31030512377662639</v>
      </c>
      <c r="AT547" s="104">
        <f t="shared" si="616"/>
        <v>0.32313341493268055</v>
      </c>
      <c r="AU547" s="105">
        <v>747</v>
      </c>
      <c r="AV547" s="105">
        <v>991</v>
      </c>
      <c r="AW547" s="105">
        <v>728</v>
      </c>
      <c r="AX547" s="100">
        <v>50</v>
      </c>
      <c r="AY547" s="106">
        <v>707</v>
      </c>
      <c r="AZ547" s="106">
        <v>67</v>
      </c>
      <c r="BA547" s="106">
        <v>349</v>
      </c>
      <c r="BB547" s="106">
        <v>283</v>
      </c>
      <c r="BC547" s="106">
        <v>8</v>
      </c>
      <c r="BD547" s="107">
        <v>40</v>
      </c>
      <c r="BE547" s="108">
        <v>116</v>
      </c>
      <c r="BF547" s="82">
        <f t="shared" si="617"/>
        <v>9.2032967032967039E-2</v>
      </c>
      <c r="BG547" s="82">
        <f t="shared" si="618"/>
        <v>0.35216952573158428</v>
      </c>
      <c r="BH547" s="83">
        <f t="shared" si="619"/>
        <v>0.26723438767234386</v>
      </c>
      <c r="BI547" s="83">
        <f t="shared" si="620"/>
        <v>0.34062140391254314</v>
      </c>
      <c r="BJ547" s="83">
        <f t="shared" si="621"/>
        <v>0.3253012048192771</v>
      </c>
      <c r="BK547" s="2">
        <v>710</v>
      </c>
      <c r="BL547" s="2">
        <v>968</v>
      </c>
      <c r="BM547" s="2">
        <v>710</v>
      </c>
      <c r="BN547" s="2">
        <v>481</v>
      </c>
      <c r="BO547" s="2">
        <v>228</v>
      </c>
      <c r="BP547" s="2">
        <v>226</v>
      </c>
      <c r="BQ547" s="109">
        <v>41</v>
      </c>
      <c r="BR547" s="109">
        <v>55</v>
      </c>
      <c r="BS547" s="110">
        <v>56</v>
      </c>
      <c r="BT547" s="109">
        <v>54</v>
      </c>
      <c r="BU547" s="109">
        <v>378</v>
      </c>
      <c r="BV547" s="109">
        <v>468</v>
      </c>
      <c r="BW547" s="109">
        <v>6</v>
      </c>
      <c r="BX547" s="84">
        <f t="shared" si="625"/>
        <v>906</v>
      </c>
      <c r="BY547" s="111">
        <v>123</v>
      </c>
      <c r="BZ547" s="109">
        <v>44</v>
      </c>
      <c r="CA547" s="109">
        <v>6</v>
      </c>
      <c r="CB547" s="2">
        <v>171</v>
      </c>
      <c r="CC547" s="112">
        <f t="shared" si="626"/>
        <v>7.605633802816901E-2</v>
      </c>
      <c r="CD547" s="112">
        <f t="shared" si="627"/>
        <v>0.39049586776859502</v>
      </c>
      <c r="CE547" s="112">
        <f t="shared" si="628"/>
        <v>0.35845896147403683</v>
      </c>
      <c r="CF547" s="112">
        <f t="shared" si="629"/>
        <v>0.47794994040524436</v>
      </c>
      <c r="CG547" s="112">
        <f t="shared" si="630"/>
        <v>0.59718309859154928</v>
      </c>
      <c r="CH547" s="87">
        <f t="shared" si="631"/>
        <v>286</v>
      </c>
      <c r="CI547" s="31">
        <f t="shared" si="632"/>
        <v>299</v>
      </c>
      <c r="CJ547" s="31">
        <f t="shared" si="633"/>
        <v>0</v>
      </c>
      <c r="CK547" s="31">
        <f t="shared" si="634"/>
        <v>0</v>
      </c>
      <c r="CL547" s="31">
        <f t="shared" si="635"/>
        <v>0</v>
      </c>
      <c r="CM547" s="113">
        <f t="shared" si="636"/>
        <v>0</v>
      </c>
      <c r="CN547" s="31">
        <f t="shared" si="637"/>
        <v>0</v>
      </c>
      <c r="CO547" s="31">
        <f t="shared" si="638"/>
        <v>0</v>
      </c>
      <c r="CP547" s="31">
        <f t="shared" si="639"/>
        <v>0</v>
      </c>
      <c r="CQ547" s="31">
        <f t="shared" si="640"/>
        <v>0</v>
      </c>
      <c r="CU547" s="88">
        <f t="shared" si="624"/>
        <v>0</v>
      </c>
      <c r="DC547" s="88">
        <f t="shared" si="641"/>
        <v>0</v>
      </c>
      <c r="DH547" s="32">
        <v>3</v>
      </c>
      <c r="DI547" s="32">
        <v>12</v>
      </c>
      <c r="DJ547" s="32">
        <v>15</v>
      </c>
      <c r="DK547" s="88">
        <f t="shared" si="642"/>
        <v>262</v>
      </c>
      <c r="DL547" s="32">
        <v>22</v>
      </c>
      <c r="DM547" s="32">
        <v>88</v>
      </c>
      <c r="DN547" s="32">
        <v>149</v>
      </c>
      <c r="DO547" s="32">
        <v>3</v>
      </c>
      <c r="DP547" s="32">
        <v>38</v>
      </c>
      <c r="DQ547" s="32">
        <v>43</v>
      </c>
      <c r="DR547" s="32">
        <v>41</v>
      </c>
      <c r="DS547" s="88">
        <f t="shared" si="643"/>
        <v>644</v>
      </c>
      <c r="DT547" s="32">
        <v>32</v>
      </c>
      <c r="DU547" s="32">
        <v>290</v>
      </c>
      <c r="DV547" s="32">
        <v>319</v>
      </c>
      <c r="DW547" s="32">
        <v>3</v>
      </c>
      <c r="EA547" s="88">
        <f t="shared" si="644"/>
        <v>0</v>
      </c>
      <c r="EI547" s="88">
        <f t="shared" si="645"/>
        <v>0</v>
      </c>
      <c r="EQ547" s="88">
        <f t="shared" si="646"/>
        <v>0</v>
      </c>
      <c r="EY547" s="88">
        <f t="shared" si="647"/>
        <v>0</v>
      </c>
      <c r="FG547" s="88">
        <f t="shared" si="648"/>
        <v>0</v>
      </c>
      <c r="FO547" s="88">
        <f t="shared" si="649"/>
        <v>0</v>
      </c>
      <c r="FW547" s="110">
        <f t="shared" si="650"/>
        <v>0</v>
      </c>
      <c r="GB547" s="110">
        <f t="shared" si="651"/>
        <v>0</v>
      </c>
      <c r="GC547" s="110">
        <f t="shared" si="652"/>
        <v>0</v>
      </c>
      <c r="GD547" s="110">
        <f t="shared" si="653"/>
        <v>0</v>
      </c>
      <c r="GE547" s="110">
        <f t="shared" si="654"/>
        <v>0</v>
      </c>
      <c r="GF547" s="110">
        <f t="shared" si="655"/>
        <v>0</v>
      </c>
      <c r="GG547" s="110">
        <f t="shared" si="656"/>
        <v>0</v>
      </c>
      <c r="GH547" s="110">
        <f t="shared" si="657"/>
        <v>0</v>
      </c>
      <c r="GI547" s="110">
        <f t="shared" si="658"/>
        <v>0</v>
      </c>
      <c r="GJ547" s="114">
        <f t="shared" si="622"/>
        <v>0.3115553536271391</v>
      </c>
      <c r="GK547" s="90">
        <f t="shared" si="623"/>
        <v>0.28147100424328148</v>
      </c>
      <c r="GL547" s="92" t="s">
        <v>1792</v>
      </c>
      <c r="GM547" s="2" t="s">
        <v>1793</v>
      </c>
      <c r="GN547" s="2" t="s">
        <v>1794</v>
      </c>
      <c r="GO547" s="92" t="s">
        <v>1779</v>
      </c>
      <c r="GP547" s="92" t="s">
        <v>1795</v>
      </c>
      <c r="GQ547" s="2" t="s">
        <v>1796</v>
      </c>
      <c r="GR547" s="115">
        <v>950</v>
      </c>
      <c r="GS547" s="31">
        <f t="shared" si="659"/>
        <v>41</v>
      </c>
      <c r="GT547" s="31">
        <f t="shared" si="660"/>
        <v>56</v>
      </c>
      <c r="GU547" s="31">
        <f t="shared" si="661"/>
        <v>55</v>
      </c>
      <c r="GV547" s="31">
        <f t="shared" si="662"/>
        <v>906</v>
      </c>
      <c r="GW547" s="31">
        <f t="shared" si="663"/>
        <v>474</v>
      </c>
      <c r="GX547" s="31">
        <f t="shared" si="664"/>
        <v>852</v>
      </c>
    </row>
    <row r="548" spans="1:208" ht="15.75" hidden="1" customHeight="1" x14ac:dyDescent="0.25">
      <c r="A548" s="22" t="s">
        <v>1117</v>
      </c>
      <c r="B548" s="2" t="s">
        <v>526</v>
      </c>
      <c r="C548" s="116" t="s">
        <v>1017</v>
      </c>
      <c r="D548" s="35" t="s">
        <v>526</v>
      </c>
      <c r="E548" s="117">
        <v>150</v>
      </c>
      <c r="F548" s="117">
        <v>639</v>
      </c>
      <c r="G548" s="117">
        <v>759</v>
      </c>
      <c r="H548" s="117">
        <v>1548</v>
      </c>
      <c r="I548" s="95">
        <v>113</v>
      </c>
      <c r="J548" s="118">
        <v>197</v>
      </c>
      <c r="K548" s="118">
        <v>692</v>
      </c>
      <c r="L548" s="118">
        <v>915</v>
      </c>
      <c r="M548" s="118">
        <v>1804</v>
      </c>
      <c r="N548" s="119">
        <v>135</v>
      </c>
      <c r="O548" s="119">
        <v>243</v>
      </c>
      <c r="P548" s="120">
        <v>1596</v>
      </c>
      <c r="Q548" s="120">
        <v>2054</v>
      </c>
      <c r="R548" s="120">
        <v>1574</v>
      </c>
      <c r="S548" s="70">
        <f t="shared" si="605"/>
        <v>0.12343358395989974</v>
      </c>
      <c r="T548" s="70">
        <f t="shared" si="606"/>
        <v>0.33690360272638753</v>
      </c>
      <c r="U548" s="70">
        <f t="shared" si="607"/>
        <v>0.31948698315467072</v>
      </c>
      <c r="V548" s="70">
        <f t="shared" si="608"/>
        <v>0.40573318632855565</v>
      </c>
      <c r="W548" s="70">
        <f t="shared" si="609"/>
        <v>0.49555273189326554</v>
      </c>
      <c r="X548" s="121">
        <v>2094</v>
      </c>
      <c r="Y548" s="121">
        <v>1596</v>
      </c>
      <c r="Z548" s="121">
        <v>2054</v>
      </c>
      <c r="AA548" s="121">
        <v>1574</v>
      </c>
      <c r="AB548" s="121">
        <v>474</v>
      </c>
      <c r="AC548" s="121">
        <v>467</v>
      </c>
      <c r="AD548" s="17">
        <v>68</v>
      </c>
      <c r="AE548" s="17">
        <v>110</v>
      </c>
      <c r="AF548" s="100">
        <v>131</v>
      </c>
      <c r="AG548" s="101">
        <v>229</v>
      </c>
      <c r="AH548" s="101">
        <v>722</v>
      </c>
      <c r="AI548" s="101">
        <v>1034</v>
      </c>
      <c r="AJ548" s="101">
        <v>35</v>
      </c>
      <c r="AK548" s="101">
        <f t="shared" si="610"/>
        <v>2020</v>
      </c>
      <c r="AL548" s="101">
        <f t="shared" si="611"/>
        <v>174</v>
      </c>
      <c r="AM548" s="101">
        <v>209</v>
      </c>
      <c r="AN548" s="102">
        <v>144</v>
      </c>
      <c r="AO548" s="103">
        <v>271</v>
      </c>
      <c r="AP548" s="74">
        <f t="shared" si="612"/>
        <v>0.14348370927318296</v>
      </c>
      <c r="AQ548" s="74">
        <f t="shared" si="613"/>
        <v>0.35150925024342744</v>
      </c>
      <c r="AR548" s="104">
        <f t="shared" si="614"/>
        <v>0.34666921898928027</v>
      </c>
      <c r="AS548" s="104">
        <f t="shared" si="615"/>
        <v>0.43605292171995591</v>
      </c>
      <c r="AT548" s="104">
        <f t="shared" si="616"/>
        <v>0.54637865311308764</v>
      </c>
      <c r="AU548" s="105">
        <v>1530</v>
      </c>
      <c r="AV548" s="105">
        <v>2037</v>
      </c>
      <c r="AW548" s="105">
        <v>1511</v>
      </c>
      <c r="AX548" s="100">
        <v>142</v>
      </c>
      <c r="AY548" s="106">
        <v>2023</v>
      </c>
      <c r="AZ548" s="106">
        <v>220</v>
      </c>
      <c r="BA548" s="106">
        <v>718</v>
      </c>
      <c r="BB548" s="106">
        <v>1024</v>
      </c>
      <c r="BC548" s="106">
        <v>61</v>
      </c>
      <c r="BD548" s="107">
        <v>171</v>
      </c>
      <c r="BE548" s="108">
        <v>148</v>
      </c>
      <c r="BF548" s="82">
        <f t="shared" si="617"/>
        <v>0.14559894109861019</v>
      </c>
      <c r="BG548" s="82">
        <f t="shared" si="618"/>
        <v>0.35247913598429065</v>
      </c>
      <c r="BH548" s="83">
        <f t="shared" si="619"/>
        <v>0.35269791256400157</v>
      </c>
      <c r="BI548" s="83">
        <f t="shared" si="620"/>
        <v>0.44042612839921502</v>
      </c>
      <c r="BJ548" s="83">
        <f t="shared" si="621"/>
        <v>0.55751633986928106</v>
      </c>
      <c r="BK548" s="2">
        <v>1561</v>
      </c>
      <c r="BL548" s="2">
        <v>2152</v>
      </c>
      <c r="BM548" s="2">
        <v>1481</v>
      </c>
      <c r="BN548" s="2">
        <v>1033</v>
      </c>
      <c r="BO548" s="2">
        <v>448</v>
      </c>
      <c r="BP548" s="2">
        <v>461</v>
      </c>
      <c r="BQ548" s="109">
        <v>72</v>
      </c>
      <c r="BR548" s="109">
        <v>140</v>
      </c>
      <c r="BS548" s="110">
        <v>122</v>
      </c>
      <c r="BT548" s="109">
        <v>235</v>
      </c>
      <c r="BU548" s="109">
        <v>748</v>
      </c>
      <c r="BV548" s="109">
        <v>1195</v>
      </c>
      <c r="BW548" s="109">
        <v>47</v>
      </c>
      <c r="BX548" s="84">
        <f t="shared" si="625"/>
        <v>2225</v>
      </c>
      <c r="BY548" s="111">
        <v>98</v>
      </c>
      <c r="BZ548" s="109">
        <v>207</v>
      </c>
      <c r="CA548" s="109">
        <v>47</v>
      </c>
      <c r="CB548" s="2">
        <v>251</v>
      </c>
      <c r="CC548" s="112">
        <f t="shared" si="626"/>
        <v>0.15054452274183217</v>
      </c>
      <c r="CD548" s="112">
        <f t="shared" si="627"/>
        <v>0.34758364312267659</v>
      </c>
      <c r="CE548" s="112">
        <f t="shared" si="628"/>
        <v>0.37947631882941857</v>
      </c>
      <c r="CF548" s="112">
        <f t="shared" si="629"/>
        <v>0.47784200385356457</v>
      </c>
      <c r="CG548" s="112">
        <f t="shared" si="630"/>
        <v>0.66711681296421332</v>
      </c>
      <c r="CH548" s="87">
        <f t="shared" si="631"/>
        <v>493</v>
      </c>
      <c r="CI548" s="31">
        <f t="shared" si="632"/>
        <v>483</v>
      </c>
      <c r="CJ548" s="31">
        <f t="shared" si="633"/>
        <v>4</v>
      </c>
      <c r="CK548" s="31">
        <f t="shared" si="634"/>
        <v>11</v>
      </c>
      <c r="CL548" s="31">
        <f t="shared" si="635"/>
        <v>13</v>
      </c>
      <c r="CM548" s="113">
        <f t="shared" si="636"/>
        <v>146</v>
      </c>
      <c r="CN548" s="31">
        <f t="shared" si="637"/>
        <v>46</v>
      </c>
      <c r="CO548" s="31">
        <f t="shared" si="638"/>
        <v>38</v>
      </c>
      <c r="CP548" s="31">
        <f t="shared" si="639"/>
        <v>59</v>
      </c>
      <c r="CQ548" s="31">
        <f t="shared" si="640"/>
        <v>3</v>
      </c>
      <c r="CR548" s="32">
        <v>2</v>
      </c>
      <c r="CS548" s="32">
        <v>8</v>
      </c>
      <c r="CT548" s="32">
        <v>10</v>
      </c>
      <c r="CU548" s="88">
        <f t="shared" si="624"/>
        <v>100</v>
      </c>
      <c r="CV548" s="32">
        <v>43</v>
      </c>
      <c r="CW548" s="32">
        <v>26</v>
      </c>
      <c r="CX548" s="32">
        <v>30</v>
      </c>
      <c r="CY548" s="32">
        <v>1</v>
      </c>
      <c r="CZ548" s="32">
        <v>2</v>
      </c>
      <c r="DA548" s="32">
        <v>3</v>
      </c>
      <c r="DB548" s="32">
        <v>3</v>
      </c>
      <c r="DC548" s="88">
        <f t="shared" si="641"/>
        <v>46</v>
      </c>
      <c r="DD548" s="32">
        <v>3</v>
      </c>
      <c r="DE548" s="32">
        <v>12</v>
      </c>
      <c r="DF548" s="32">
        <v>29</v>
      </c>
      <c r="DG548" s="32">
        <v>2</v>
      </c>
      <c r="DH548" s="32">
        <v>6</v>
      </c>
      <c r="DI548" s="32">
        <v>43</v>
      </c>
      <c r="DJ548" s="32">
        <v>32</v>
      </c>
      <c r="DK548" s="88">
        <f t="shared" si="642"/>
        <v>847</v>
      </c>
      <c r="DL548" s="32">
        <v>104</v>
      </c>
      <c r="DM548" s="32">
        <v>321</v>
      </c>
      <c r="DN548" s="32">
        <v>405</v>
      </c>
      <c r="DO548" s="32">
        <v>17</v>
      </c>
      <c r="DP548" s="32">
        <v>57</v>
      </c>
      <c r="DQ548" s="32">
        <v>75</v>
      </c>
      <c r="DR548" s="32">
        <v>66</v>
      </c>
      <c r="DS548" s="88">
        <f t="shared" si="643"/>
        <v>1126</v>
      </c>
      <c r="DT548" s="32">
        <v>58</v>
      </c>
      <c r="DU548" s="32">
        <v>351</v>
      </c>
      <c r="DV548" s="32">
        <v>693</v>
      </c>
      <c r="DW548" s="32">
        <v>24</v>
      </c>
      <c r="DX548" s="32">
        <v>1</v>
      </c>
      <c r="DY548" s="32">
        <v>2</v>
      </c>
      <c r="DZ548" s="32">
        <v>2</v>
      </c>
      <c r="EA548" s="88">
        <f t="shared" si="644"/>
        <v>42</v>
      </c>
      <c r="EB548" s="32">
        <v>6</v>
      </c>
      <c r="EC548" s="32">
        <v>14</v>
      </c>
      <c r="ED548" s="32">
        <v>21</v>
      </c>
      <c r="EE548" s="32">
        <v>1</v>
      </c>
      <c r="EF548" s="32">
        <v>2</v>
      </c>
      <c r="EG548" s="32">
        <v>7</v>
      </c>
      <c r="EH548" s="32">
        <v>7</v>
      </c>
      <c r="EI548" s="88">
        <f t="shared" si="645"/>
        <v>32</v>
      </c>
      <c r="EJ548" s="32">
        <v>21</v>
      </c>
      <c r="EK548" s="32">
        <v>9</v>
      </c>
      <c r="EL548" s="32">
        <v>2</v>
      </c>
      <c r="EM548" s="32">
        <v>0</v>
      </c>
      <c r="EQ548" s="88">
        <f t="shared" si="646"/>
        <v>0</v>
      </c>
      <c r="EV548" s="32">
        <v>2</v>
      </c>
      <c r="EW548" s="32">
        <v>2</v>
      </c>
      <c r="EX548" s="32">
        <v>2</v>
      </c>
      <c r="EY548" s="88">
        <f t="shared" si="647"/>
        <v>30</v>
      </c>
      <c r="EZ548" s="32">
        <v>0</v>
      </c>
      <c r="FA548" s="32">
        <v>15</v>
      </c>
      <c r="FB548" s="32">
        <v>15</v>
      </c>
      <c r="FC548" s="32">
        <v>0</v>
      </c>
      <c r="FG548" s="88">
        <f t="shared" si="648"/>
        <v>0</v>
      </c>
      <c r="FO548" s="88">
        <f t="shared" si="649"/>
        <v>0</v>
      </c>
      <c r="FW548" s="110">
        <f t="shared" si="650"/>
        <v>0</v>
      </c>
      <c r="GB548" s="110">
        <f t="shared" si="651"/>
        <v>2</v>
      </c>
      <c r="GC548" s="110">
        <f t="shared" si="652"/>
        <v>2</v>
      </c>
      <c r="GD548" s="110">
        <f t="shared" si="653"/>
        <v>2</v>
      </c>
      <c r="GE548" s="110">
        <f t="shared" si="654"/>
        <v>30</v>
      </c>
      <c r="GF548" s="110">
        <f t="shared" si="655"/>
        <v>0</v>
      </c>
      <c r="GG548" s="110">
        <f t="shared" si="656"/>
        <v>15</v>
      </c>
      <c r="GH548" s="110">
        <f t="shared" si="657"/>
        <v>15</v>
      </c>
      <c r="GI548" s="110">
        <f t="shared" si="658"/>
        <v>0</v>
      </c>
      <c r="GJ548" s="114">
        <f t="shared" si="622"/>
        <v>0.34620751744316902</v>
      </c>
      <c r="GK548" s="90">
        <f t="shared" si="623"/>
        <v>9.9851705388037573E-2</v>
      </c>
      <c r="GL548" s="2" t="s">
        <v>2245</v>
      </c>
      <c r="GM548" s="92" t="s">
        <v>2117</v>
      </c>
      <c r="GN548" s="92" t="s">
        <v>1958</v>
      </c>
      <c r="GO548" s="2" t="s">
        <v>1901</v>
      </c>
      <c r="GP548" s="2" t="s">
        <v>2293</v>
      </c>
      <c r="GQ548" s="2" t="s">
        <v>1652</v>
      </c>
      <c r="GR548" s="115">
        <v>2133</v>
      </c>
      <c r="GS548" s="31">
        <f t="shared" si="659"/>
        <v>64</v>
      </c>
      <c r="GT548" s="31">
        <f t="shared" si="660"/>
        <v>100</v>
      </c>
      <c r="GU548" s="31">
        <f t="shared" si="661"/>
        <v>120</v>
      </c>
      <c r="GV548" s="31">
        <f t="shared" si="662"/>
        <v>2015</v>
      </c>
      <c r="GW548" s="31">
        <f t="shared" si="663"/>
        <v>1161</v>
      </c>
      <c r="GX548" s="31">
        <f t="shared" si="664"/>
        <v>1847</v>
      </c>
    </row>
    <row r="549" spans="1:208" ht="15.75" hidden="1" customHeight="1" x14ac:dyDescent="0.25">
      <c r="A549" s="22" t="s">
        <v>1117</v>
      </c>
      <c r="B549" s="2" t="s">
        <v>526</v>
      </c>
      <c r="C549" s="116" t="s">
        <v>531</v>
      </c>
      <c r="D549" s="35" t="s">
        <v>526</v>
      </c>
      <c r="E549" s="117">
        <v>57</v>
      </c>
      <c r="F549" s="117">
        <v>341</v>
      </c>
      <c r="G549" s="117">
        <v>265</v>
      </c>
      <c r="H549" s="117">
        <v>663</v>
      </c>
      <c r="I549" s="95">
        <v>40</v>
      </c>
      <c r="J549" s="118">
        <v>73</v>
      </c>
      <c r="K549" s="118">
        <v>303</v>
      </c>
      <c r="L549" s="118">
        <v>256</v>
      </c>
      <c r="M549" s="118">
        <v>632</v>
      </c>
      <c r="N549" s="119">
        <v>29</v>
      </c>
      <c r="O549" s="119">
        <v>236</v>
      </c>
      <c r="P549" s="120">
        <v>768</v>
      </c>
      <c r="Q549" s="120">
        <v>909</v>
      </c>
      <c r="R549" s="120">
        <v>717</v>
      </c>
      <c r="S549" s="70">
        <f t="shared" si="605"/>
        <v>9.5052083333333329E-2</v>
      </c>
      <c r="T549" s="70">
        <f t="shared" si="606"/>
        <v>0.33333333333333331</v>
      </c>
      <c r="U549" s="70">
        <f t="shared" si="607"/>
        <v>0.25187969924812031</v>
      </c>
      <c r="V549" s="70">
        <f t="shared" si="608"/>
        <v>0.32595325953259535</v>
      </c>
      <c r="W549" s="70">
        <f t="shared" si="609"/>
        <v>0.31659693165969316</v>
      </c>
      <c r="X549" s="121">
        <v>926</v>
      </c>
      <c r="Y549" s="121">
        <v>768</v>
      </c>
      <c r="Z549" s="121">
        <v>909</v>
      </c>
      <c r="AA549" s="121">
        <v>717</v>
      </c>
      <c r="AB549" s="121">
        <v>226</v>
      </c>
      <c r="AC549" s="121">
        <v>201</v>
      </c>
      <c r="AD549" s="17">
        <v>30</v>
      </c>
      <c r="AE549" s="17">
        <v>38</v>
      </c>
      <c r="AF549" s="100">
        <v>42</v>
      </c>
      <c r="AG549" s="101">
        <v>66</v>
      </c>
      <c r="AH549" s="101">
        <v>316</v>
      </c>
      <c r="AI549" s="101">
        <v>280</v>
      </c>
      <c r="AJ549" s="101">
        <v>6</v>
      </c>
      <c r="AK549" s="101">
        <f t="shared" si="610"/>
        <v>668</v>
      </c>
      <c r="AL549" s="101">
        <f t="shared" si="611"/>
        <v>30</v>
      </c>
      <c r="AM549" s="101">
        <v>36</v>
      </c>
      <c r="AN549" s="102">
        <v>165</v>
      </c>
      <c r="AO549" s="103">
        <v>186</v>
      </c>
      <c r="AP549" s="74">
        <f t="shared" si="612"/>
        <v>8.59375E-2</v>
      </c>
      <c r="AQ549" s="74">
        <f t="shared" si="613"/>
        <v>0.34763476347634764</v>
      </c>
      <c r="AR549" s="104">
        <f t="shared" si="614"/>
        <v>0.26399331662489556</v>
      </c>
      <c r="AS549" s="104">
        <f t="shared" si="615"/>
        <v>0.34809348093480935</v>
      </c>
      <c r="AT549" s="104">
        <f t="shared" si="616"/>
        <v>0.34867503486750351</v>
      </c>
      <c r="AU549" s="105">
        <v>769</v>
      </c>
      <c r="AV549" s="105">
        <v>1008</v>
      </c>
      <c r="AW549" s="105">
        <v>681</v>
      </c>
      <c r="AX549" s="100">
        <v>41</v>
      </c>
      <c r="AY549" s="106">
        <v>662</v>
      </c>
      <c r="AZ549" s="106">
        <v>72</v>
      </c>
      <c r="BA549" s="106">
        <v>322</v>
      </c>
      <c r="BB549" s="106">
        <v>255</v>
      </c>
      <c r="BC549" s="106">
        <v>13</v>
      </c>
      <c r="BD549" s="107">
        <v>21</v>
      </c>
      <c r="BE549" s="108">
        <v>114</v>
      </c>
      <c r="BF549" s="82">
        <f t="shared" si="617"/>
        <v>0.10572687224669604</v>
      </c>
      <c r="BG549" s="82">
        <f t="shared" si="618"/>
        <v>0.31944444444444442</v>
      </c>
      <c r="BH549" s="83">
        <f t="shared" si="619"/>
        <v>0.25549227013832382</v>
      </c>
      <c r="BI549" s="83">
        <f t="shared" si="620"/>
        <v>0.31288688801350589</v>
      </c>
      <c r="BJ549" s="83">
        <f t="shared" si="621"/>
        <v>0.30429128738621586</v>
      </c>
      <c r="BK549" s="2">
        <v>694</v>
      </c>
      <c r="BL549" s="2">
        <v>890</v>
      </c>
      <c r="BM549" s="2">
        <v>688</v>
      </c>
      <c r="BN549" s="2">
        <v>466</v>
      </c>
      <c r="BO549" s="2">
        <v>189</v>
      </c>
      <c r="BP549" s="2">
        <v>269</v>
      </c>
      <c r="BQ549" s="109">
        <v>33</v>
      </c>
      <c r="BR549" s="109">
        <v>43</v>
      </c>
      <c r="BS549" s="110">
        <v>39</v>
      </c>
      <c r="BT549" s="109">
        <v>44</v>
      </c>
      <c r="BU549" s="109">
        <v>309</v>
      </c>
      <c r="BV549" s="109">
        <v>368</v>
      </c>
      <c r="BW549" s="109">
        <v>3</v>
      </c>
      <c r="BX549" s="84">
        <f t="shared" si="625"/>
        <v>724</v>
      </c>
      <c r="BY549" s="111">
        <v>129</v>
      </c>
      <c r="BZ549" s="109">
        <v>46</v>
      </c>
      <c r="CA549" s="109">
        <v>3</v>
      </c>
      <c r="CB549" s="2">
        <v>170</v>
      </c>
      <c r="CC549" s="112">
        <f t="shared" si="626"/>
        <v>6.3400576368876083E-2</v>
      </c>
      <c r="CD549" s="112">
        <f t="shared" si="627"/>
        <v>0.34719101123595508</v>
      </c>
      <c r="CE549" s="112">
        <f t="shared" si="628"/>
        <v>0.29709507042253519</v>
      </c>
      <c r="CF549" s="112">
        <f t="shared" si="629"/>
        <v>0.39987325728770595</v>
      </c>
      <c r="CG549" s="112">
        <f t="shared" si="630"/>
        <v>0.46802325581395349</v>
      </c>
      <c r="CH549" s="87">
        <f t="shared" si="631"/>
        <v>366</v>
      </c>
      <c r="CI549" s="31">
        <f t="shared" si="632"/>
        <v>339</v>
      </c>
      <c r="CJ549" s="31">
        <f t="shared" si="633"/>
        <v>0</v>
      </c>
      <c r="CK549" s="31">
        <f t="shared" si="634"/>
        <v>0</v>
      </c>
      <c r="CL549" s="31">
        <f t="shared" si="635"/>
        <v>0</v>
      </c>
      <c r="CM549" s="113">
        <f t="shared" si="636"/>
        <v>0</v>
      </c>
      <c r="CN549" s="31">
        <f t="shared" si="637"/>
        <v>0</v>
      </c>
      <c r="CO549" s="31">
        <f t="shared" si="638"/>
        <v>0</v>
      </c>
      <c r="CP549" s="31">
        <f t="shared" si="639"/>
        <v>0</v>
      </c>
      <c r="CQ549" s="31">
        <f t="shared" si="640"/>
        <v>0</v>
      </c>
      <c r="CU549" s="88">
        <f t="shared" si="624"/>
        <v>0</v>
      </c>
      <c r="DC549" s="88">
        <f t="shared" si="641"/>
        <v>0</v>
      </c>
      <c r="DH549" s="32">
        <v>2</v>
      </c>
      <c r="DI549" s="32">
        <v>10</v>
      </c>
      <c r="DJ549" s="32">
        <v>7</v>
      </c>
      <c r="DK549" s="88">
        <f t="shared" si="642"/>
        <v>168</v>
      </c>
      <c r="DL549" s="32">
        <v>30</v>
      </c>
      <c r="DM549" s="32">
        <v>74</v>
      </c>
      <c r="DN549" s="32">
        <v>62</v>
      </c>
      <c r="DO549" s="32">
        <v>2</v>
      </c>
      <c r="DP549" s="32">
        <v>31</v>
      </c>
      <c r="DQ549" s="32">
        <v>33</v>
      </c>
      <c r="DR549" s="32">
        <v>32</v>
      </c>
      <c r="DS549" s="88">
        <f t="shared" si="643"/>
        <v>556</v>
      </c>
      <c r="DT549" s="32">
        <v>14</v>
      </c>
      <c r="DU549" s="32">
        <v>235</v>
      </c>
      <c r="DV549" s="32">
        <v>306</v>
      </c>
      <c r="DW549" s="32">
        <v>1</v>
      </c>
      <c r="EA549" s="88">
        <f t="shared" si="644"/>
        <v>0</v>
      </c>
      <c r="EI549" s="88">
        <f t="shared" si="645"/>
        <v>0</v>
      </c>
      <c r="EQ549" s="88">
        <f t="shared" si="646"/>
        <v>0</v>
      </c>
      <c r="EY549" s="88">
        <f t="shared" si="647"/>
        <v>0</v>
      </c>
      <c r="FG549" s="88">
        <f t="shared" si="648"/>
        <v>0</v>
      </c>
      <c r="FO549" s="88">
        <f t="shared" si="649"/>
        <v>0</v>
      </c>
      <c r="FW549" s="110">
        <f t="shared" si="650"/>
        <v>0</v>
      </c>
      <c r="GB549" s="110">
        <f t="shared" si="651"/>
        <v>0</v>
      </c>
      <c r="GC549" s="110">
        <f t="shared" si="652"/>
        <v>0</v>
      </c>
      <c r="GD549" s="110">
        <f t="shared" si="653"/>
        <v>0</v>
      </c>
      <c r="GE549" s="110">
        <f t="shared" si="654"/>
        <v>0</v>
      </c>
      <c r="GF549" s="110">
        <f t="shared" si="655"/>
        <v>0</v>
      </c>
      <c r="GG549" s="110">
        <f t="shared" si="656"/>
        <v>0</v>
      </c>
      <c r="GH549" s="110">
        <f t="shared" si="657"/>
        <v>0</v>
      </c>
      <c r="GI549" s="110">
        <f t="shared" si="658"/>
        <v>0</v>
      </c>
      <c r="GJ549" s="114">
        <f t="shared" si="622"/>
        <v>0.47829371990574737</v>
      </c>
      <c r="GK549" s="90">
        <f t="shared" si="623"/>
        <v>9.3655589123867067E-2</v>
      </c>
      <c r="GL549" s="92" t="s">
        <v>2055</v>
      </c>
      <c r="GM549" s="2" t="s">
        <v>2086</v>
      </c>
      <c r="GN549" s="92" t="s">
        <v>2161</v>
      </c>
      <c r="GO549" s="2" t="s">
        <v>1723</v>
      </c>
      <c r="GP549" s="2" t="s">
        <v>1608</v>
      </c>
      <c r="GQ549" s="2" t="s">
        <v>1640</v>
      </c>
      <c r="GR549" s="115">
        <v>858</v>
      </c>
      <c r="GS549" s="31">
        <f t="shared" si="659"/>
        <v>33</v>
      </c>
      <c r="GT549" s="31">
        <f t="shared" si="660"/>
        <v>39</v>
      </c>
      <c r="GU549" s="31">
        <f t="shared" si="661"/>
        <v>43</v>
      </c>
      <c r="GV549" s="31">
        <f t="shared" si="662"/>
        <v>724</v>
      </c>
      <c r="GW549" s="31">
        <f t="shared" si="663"/>
        <v>371</v>
      </c>
      <c r="GX549" s="31">
        <f t="shared" si="664"/>
        <v>680</v>
      </c>
    </row>
    <row r="550" spans="1:208" ht="15.75" hidden="1" customHeight="1" x14ac:dyDescent="0.25">
      <c r="A550" s="22" t="s">
        <v>1117</v>
      </c>
      <c r="B550" s="2" t="s">
        <v>526</v>
      </c>
      <c r="C550" s="116" t="s">
        <v>532</v>
      </c>
      <c r="D550" s="35" t="s">
        <v>526</v>
      </c>
      <c r="E550" s="117">
        <v>43</v>
      </c>
      <c r="F550" s="117">
        <v>273</v>
      </c>
      <c r="G550" s="117">
        <v>195</v>
      </c>
      <c r="H550" s="117">
        <v>511</v>
      </c>
      <c r="I550" s="95">
        <v>36</v>
      </c>
      <c r="J550" s="118">
        <v>38</v>
      </c>
      <c r="K550" s="118">
        <v>239</v>
      </c>
      <c r="L550" s="118">
        <v>181</v>
      </c>
      <c r="M550" s="118">
        <v>458</v>
      </c>
      <c r="N550" s="119">
        <v>11</v>
      </c>
      <c r="O550" s="119">
        <v>116</v>
      </c>
      <c r="P550" s="120">
        <v>392</v>
      </c>
      <c r="Q550" s="120">
        <v>501</v>
      </c>
      <c r="R550" s="120">
        <v>405</v>
      </c>
      <c r="S550" s="70">
        <f t="shared" si="605"/>
        <v>9.6938775510204078E-2</v>
      </c>
      <c r="T550" s="70">
        <f t="shared" si="606"/>
        <v>0.47704590818363274</v>
      </c>
      <c r="U550" s="70">
        <f t="shared" si="607"/>
        <v>0.34437596302003082</v>
      </c>
      <c r="V550" s="70">
        <f t="shared" si="608"/>
        <v>0.45143487858719644</v>
      </c>
      <c r="W550" s="70">
        <f t="shared" si="609"/>
        <v>0.41975308641975306</v>
      </c>
      <c r="X550" s="121">
        <v>477</v>
      </c>
      <c r="Y550" s="121">
        <v>392</v>
      </c>
      <c r="Z550" s="121">
        <v>501</v>
      </c>
      <c r="AA550" s="121">
        <v>405</v>
      </c>
      <c r="AB550" s="121">
        <v>117</v>
      </c>
      <c r="AC550" s="121">
        <v>126</v>
      </c>
      <c r="AD550" s="17">
        <v>33</v>
      </c>
      <c r="AE550" s="17">
        <v>35</v>
      </c>
      <c r="AF550" s="100">
        <v>36</v>
      </c>
      <c r="AG550" s="101">
        <v>56</v>
      </c>
      <c r="AH550" s="101">
        <v>221</v>
      </c>
      <c r="AI550" s="101">
        <v>182</v>
      </c>
      <c r="AJ550" s="101">
        <v>2</v>
      </c>
      <c r="AK550" s="101">
        <f t="shared" si="610"/>
        <v>461</v>
      </c>
      <c r="AL550" s="101">
        <f t="shared" si="611"/>
        <v>11</v>
      </c>
      <c r="AM550" s="101">
        <v>13</v>
      </c>
      <c r="AN550" s="102">
        <v>102</v>
      </c>
      <c r="AO550" s="103">
        <v>97</v>
      </c>
      <c r="AP550" s="74">
        <f t="shared" si="612"/>
        <v>0.14285714285714285</v>
      </c>
      <c r="AQ550" s="74">
        <f t="shared" si="613"/>
        <v>0.44111776447105788</v>
      </c>
      <c r="AR550" s="104">
        <f t="shared" si="614"/>
        <v>0.34514637904468415</v>
      </c>
      <c r="AS550" s="104">
        <f t="shared" si="615"/>
        <v>0.43267108167770418</v>
      </c>
      <c r="AT550" s="104">
        <f t="shared" si="616"/>
        <v>0.42222222222222222</v>
      </c>
      <c r="AU550" s="105">
        <v>387</v>
      </c>
      <c r="AV550" s="105">
        <v>504</v>
      </c>
      <c r="AW550" s="105">
        <v>365</v>
      </c>
      <c r="AX550" s="100">
        <v>36</v>
      </c>
      <c r="AY550" s="106">
        <v>423</v>
      </c>
      <c r="AZ550" s="106">
        <v>45</v>
      </c>
      <c r="BA550" s="106">
        <v>220</v>
      </c>
      <c r="BB550" s="106">
        <v>155</v>
      </c>
      <c r="BC550" s="106">
        <v>3</v>
      </c>
      <c r="BD550" s="107">
        <v>15</v>
      </c>
      <c r="BE550" s="108">
        <v>67</v>
      </c>
      <c r="BF550" s="82">
        <f t="shared" si="617"/>
        <v>0.12328767123287671</v>
      </c>
      <c r="BG550" s="82">
        <f t="shared" si="618"/>
        <v>0.43650793650793651</v>
      </c>
      <c r="BH550" s="83">
        <f t="shared" si="619"/>
        <v>0.32245222929936307</v>
      </c>
      <c r="BI550" s="83">
        <f t="shared" si="620"/>
        <v>0.40404040404040403</v>
      </c>
      <c r="BJ550" s="83">
        <f t="shared" si="621"/>
        <v>0.36175710594315247</v>
      </c>
      <c r="BK550" s="2">
        <v>315</v>
      </c>
      <c r="BL550" s="2">
        <v>446</v>
      </c>
      <c r="BM550" s="2">
        <v>361</v>
      </c>
      <c r="BN550" s="2">
        <v>255</v>
      </c>
      <c r="BO550" s="2">
        <v>94</v>
      </c>
      <c r="BP550" s="2">
        <v>120</v>
      </c>
      <c r="BQ550" s="109">
        <v>38</v>
      </c>
      <c r="BR550" s="109">
        <v>42</v>
      </c>
      <c r="BS550" s="110">
        <v>40</v>
      </c>
      <c r="BT550" s="109">
        <v>49</v>
      </c>
      <c r="BU550" s="109">
        <v>227</v>
      </c>
      <c r="BV550" s="109">
        <v>245</v>
      </c>
      <c r="BW550" s="109">
        <v>3</v>
      </c>
      <c r="BX550" s="84">
        <f t="shared" si="625"/>
        <v>524</v>
      </c>
      <c r="BY550" s="111">
        <v>65</v>
      </c>
      <c r="BZ550" s="109">
        <v>19</v>
      </c>
      <c r="CA550" s="109">
        <v>3</v>
      </c>
      <c r="CB550" s="2">
        <v>85</v>
      </c>
      <c r="CC550" s="112">
        <f t="shared" si="626"/>
        <v>0.15555555555555556</v>
      </c>
      <c r="CD550" s="112">
        <f t="shared" si="627"/>
        <v>0.50896860986547088</v>
      </c>
      <c r="CE550" s="112">
        <f t="shared" si="628"/>
        <v>0.44741532976827092</v>
      </c>
      <c r="CF550" s="112">
        <f t="shared" si="629"/>
        <v>0.56133828996282531</v>
      </c>
      <c r="CG550" s="112">
        <f t="shared" si="630"/>
        <v>0.62603878116343492</v>
      </c>
      <c r="CH550" s="87">
        <f t="shared" si="631"/>
        <v>135</v>
      </c>
      <c r="CI550" s="31">
        <f t="shared" si="632"/>
        <v>125</v>
      </c>
      <c r="CJ550" s="31">
        <f t="shared" si="633"/>
        <v>1</v>
      </c>
      <c r="CK550" s="31">
        <f t="shared" si="634"/>
        <v>2</v>
      </c>
      <c r="CL550" s="31">
        <f t="shared" si="635"/>
        <v>4</v>
      </c>
      <c r="CM550" s="113">
        <f t="shared" si="636"/>
        <v>19</v>
      </c>
      <c r="CN550" s="31">
        <f t="shared" si="637"/>
        <v>6</v>
      </c>
      <c r="CO550" s="31">
        <f t="shared" si="638"/>
        <v>7</v>
      </c>
      <c r="CP550" s="31">
        <f t="shared" si="639"/>
        <v>1</v>
      </c>
      <c r="CQ550" s="31">
        <f t="shared" si="640"/>
        <v>5</v>
      </c>
      <c r="CR550" s="32">
        <v>1</v>
      </c>
      <c r="CS550" s="32">
        <v>2</v>
      </c>
      <c r="CT550" s="32">
        <v>4</v>
      </c>
      <c r="CU550" s="88">
        <f t="shared" si="624"/>
        <v>19</v>
      </c>
      <c r="CV550" s="32">
        <v>6</v>
      </c>
      <c r="CW550" s="32">
        <v>7</v>
      </c>
      <c r="CX550" s="32">
        <v>1</v>
      </c>
      <c r="CY550" s="32">
        <v>5</v>
      </c>
      <c r="DC550" s="88">
        <f t="shared" si="641"/>
        <v>0</v>
      </c>
      <c r="DH550" s="32">
        <v>1</v>
      </c>
      <c r="DI550" s="32">
        <v>4</v>
      </c>
      <c r="DJ550" s="32">
        <v>4</v>
      </c>
      <c r="DK550" s="88">
        <f t="shared" si="642"/>
        <v>50</v>
      </c>
      <c r="DL550" s="32">
        <v>2</v>
      </c>
      <c r="DM550" s="32">
        <v>22</v>
      </c>
      <c r="DN550" s="32">
        <v>26</v>
      </c>
      <c r="DO550" s="32">
        <v>0</v>
      </c>
      <c r="DP550" s="32">
        <v>36</v>
      </c>
      <c r="DQ550" s="32">
        <v>36</v>
      </c>
      <c r="DR550" s="32">
        <v>32</v>
      </c>
      <c r="DS550" s="88">
        <f t="shared" si="643"/>
        <v>460</v>
      </c>
      <c r="DT550" s="32">
        <v>41</v>
      </c>
      <c r="DU550" s="32">
        <v>198</v>
      </c>
      <c r="DV550" s="32">
        <v>218</v>
      </c>
      <c r="DW550" s="32">
        <v>3</v>
      </c>
      <c r="EA550" s="88">
        <f t="shared" si="644"/>
        <v>0</v>
      </c>
      <c r="EI550" s="88">
        <f t="shared" si="645"/>
        <v>0</v>
      </c>
      <c r="EQ550" s="88">
        <f t="shared" si="646"/>
        <v>0</v>
      </c>
      <c r="EY550" s="88">
        <f t="shared" si="647"/>
        <v>0</v>
      </c>
      <c r="FG550" s="88">
        <f t="shared" si="648"/>
        <v>0</v>
      </c>
      <c r="FO550" s="88">
        <f t="shared" si="649"/>
        <v>0</v>
      </c>
      <c r="FW550" s="110">
        <f t="shared" si="650"/>
        <v>0</v>
      </c>
      <c r="GB550" s="110">
        <f t="shared" si="651"/>
        <v>0</v>
      </c>
      <c r="GC550" s="110">
        <f t="shared" si="652"/>
        <v>0</v>
      </c>
      <c r="GD550" s="110">
        <f t="shared" si="653"/>
        <v>0</v>
      </c>
      <c r="GE550" s="110">
        <f t="shared" si="654"/>
        <v>0</v>
      </c>
      <c r="GF550" s="110">
        <f t="shared" si="655"/>
        <v>0</v>
      </c>
      <c r="GG550" s="110">
        <f t="shared" si="656"/>
        <v>0</v>
      </c>
      <c r="GH550" s="110">
        <f t="shared" si="657"/>
        <v>0</v>
      </c>
      <c r="GI550" s="110">
        <f t="shared" si="658"/>
        <v>0</v>
      </c>
      <c r="GJ550" s="114">
        <f t="shared" si="622"/>
        <v>0.49144533159524212</v>
      </c>
      <c r="GK550" s="90">
        <f t="shared" si="623"/>
        <v>0.23877068557919623</v>
      </c>
      <c r="GL550" s="92" t="s">
        <v>1915</v>
      </c>
      <c r="GM550" s="2" t="s">
        <v>1916</v>
      </c>
      <c r="GN550" s="92" t="s">
        <v>1656</v>
      </c>
      <c r="GO550" s="2" t="s">
        <v>1917</v>
      </c>
      <c r="GP550" s="2" t="s">
        <v>1918</v>
      </c>
      <c r="GQ550" s="2" t="s">
        <v>1919</v>
      </c>
      <c r="GR550" s="115">
        <v>438</v>
      </c>
      <c r="GS550" s="31">
        <f t="shared" si="659"/>
        <v>37</v>
      </c>
      <c r="GT550" s="31">
        <f t="shared" si="660"/>
        <v>36</v>
      </c>
      <c r="GU550" s="31">
        <f t="shared" si="661"/>
        <v>40</v>
      </c>
      <c r="GV550" s="31">
        <f t="shared" si="662"/>
        <v>510</v>
      </c>
      <c r="GW550" s="31">
        <f t="shared" si="663"/>
        <v>247</v>
      </c>
      <c r="GX550" s="31">
        <f t="shared" si="664"/>
        <v>467</v>
      </c>
    </row>
    <row r="551" spans="1:208" ht="15.75" hidden="1" customHeight="1" x14ac:dyDescent="0.25">
      <c r="A551" s="22" t="s">
        <v>1117</v>
      </c>
      <c r="B551" s="2" t="s">
        <v>526</v>
      </c>
      <c r="C551" s="116" t="s">
        <v>533</v>
      </c>
      <c r="D551" s="35" t="s">
        <v>526</v>
      </c>
      <c r="E551" s="117">
        <v>15</v>
      </c>
      <c r="F551" s="117">
        <v>109</v>
      </c>
      <c r="G551" s="117">
        <v>89</v>
      </c>
      <c r="H551" s="117">
        <v>213</v>
      </c>
      <c r="I551" s="95">
        <v>18</v>
      </c>
      <c r="J551" s="118">
        <v>37</v>
      </c>
      <c r="K551" s="118">
        <v>121</v>
      </c>
      <c r="L551" s="118">
        <v>70</v>
      </c>
      <c r="M551" s="118">
        <v>228</v>
      </c>
      <c r="N551" s="119">
        <v>3</v>
      </c>
      <c r="O551" s="119">
        <v>38</v>
      </c>
      <c r="P551" s="120">
        <v>131</v>
      </c>
      <c r="Q551" s="120">
        <v>187</v>
      </c>
      <c r="R551" s="120">
        <v>156</v>
      </c>
      <c r="S551" s="70">
        <f t="shared" si="605"/>
        <v>0.28244274809160308</v>
      </c>
      <c r="T551" s="70">
        <f t="shared" si="606"/>
        <v>0.6470588235294118</v>
      </c>
      <c r="U551" s="70">
        <f t="shared" si="607"/>
        <v>0.47468354430379744</v>
      </c>
      <c r="V551" s="70">
        <f t="shared" si="608"/>
        <v>0.54810495626822153</v>
      </c>
      <c r="W551" s="70">
        <f t="shared" si="609"/>
        <v>0.42948717948717946</v>
      </c>
      <c r="X551" s="121">
        <v>178</v>
      </c>
      <c r="Y551" s="121">
        <v>131</v>
      </c>
      <c r="Z551" s="121">
        <v>187</v>
      </c>
      <c r="AA551" s="121">
        <v>156</v>
      </c>
      <c r="AB551" s="121">
        <v>59</v>
      </c>
      <c r="AC551" s="121">
        <v>41</v>
      </c>
      <c r="AD551" s="17">
        <v>16</v>
      </c>
      <c r="AE551" s="17">
        <v>19</v>
      </c>
      <c r="AF551" s="100">
        <v>17</v>
      </c>
      <c r="AG551" s="101">
        <v>23</v>
      </c>
      <c r="AH551" s="101">
        <v>93</v>
      </c>
      <c r="AI551" s="101">
        <v>99</v>
      </c>
      <c r="AJ551" s="101">
        <v>3</v>
      </c>
      <c r="AK551" s="101">
        <f t="shared" si="610"/>
        <v>218</v>
      </c>
      <c r="AL551" s="101">
        <f t="shared" si="611"/>
        <v>15</v>
      </c>
      <c r="AM551" s="101">
        <v>18</v>
      </c>
      <c r="AN551" s="102">
        <v>16</v>
      </c>
      <c r="AO551" s="103">
        <v>40</v>
      </c>
      <c r="AP551" s="74">
        <f t="shared" si="612"/>
        <v>0.17557251908396945</v>
      </c>
      <c r="AQ551" s="74">
        <f t="shared" si="613"/>
        <v>0.49732620320855614</v>
      </c>
      <c r="AR551" s="104">
        <f t="shared" si="614"/>
        <v>0.4219409282700422</v>
      </c>
      <c r="AS551" s="104">
        <f t="shared" si="615"/>
        <v>0.51603498542274051</v>
      </c>
      <c r="AT551" s="104">
        <f t="shared" si="616"/>
        <v>0.53846153846153844</v>
      </c>
      <c r="AU551" s="105">
        <v>132</v>
      </c>
      <c r="AV551" s="105">
        <v>172</v>
      </c>
      <c r="AW551" s="105">
        <v>136</v>
      </c>
      <c r="AX551" s="100">
        <v>17</v>
      </c>
      <c r="AY551" s="106">
        <v>199</v>
      </c>
      <c r="AZ551" s="106">
        <v>31</v>
      </c>
      <c r="BA551" s="106">
        <v>75</v>
      </c>
      <c r="BB551" s="106">
        <v>91</v>
      </c>
      <c r="BC551" s="106">
        <v>2</v>
      </c>
      <c r="BD551" s="107">
        <v>19</v>
      </c>
      <c r="BE551" s="108">
        <v>21</v>
      </c>
      <c r="BF551" s="82">
        <f t="shared" si="617"/>
        <v>0.22794117647058823</v>
      </c>
      <c r="BG551" s="82">
        <f t="shared" si="618"/>
        <v>0.43604651162790697</v>
      </c>
      <c r="BH551" s="83">
        <f t="shared" si="619"/>
        <v>0.40454545454545454</v>
      </c>
      <c r="BI551" s="83">
        <f t="shared" si="620"/>
        <v>0.48355263157894735</v>
      </c>
      <c r="BJ551" s="83">
        <f t="shared" si="621"/>
        <v>0.54545454545454541</v>
      </c>
      <c r="BK551" s="2">
        <v>128</v>
      </c>
      <c r="BL551" s="2">
        <v>167</v>
      </c>
      <c r="BM551" s="2">
        <v>130</v>
      </c>
      <c r="BN551" s="2">
        <v>94</v>
      </c>
      <c r="BO551" s="2">
        <v>42</v>
      </c>
      <c r="BP551" s="2">
        <v>42</v>
      </c>
      <c r="BQ551" s="109">
        <v>16</v>
      </c>
      <c r="BR551" s="109">
        <v>17</v>
      </c>
      <c r="BS551" s="110">
        <v>20</v>
      </c>
      <c r="BT551" s="109">
        <v>32</v>
      </c>
      <c r="BU551" s="109">
        <v>105</v>
      </c>
      <c r="BV551" s="109">
        <v>66</v>
      </c>
      <c r="BW551" s="109">
        <v>1</v>
      </c>
      <c r="BX551" s="84">
        <f t="shared" si="625"/>
        <v>204</v>
      </c>
      <c r="BY551" s="111">
        <v>17</v>
      </c>
      <c r="BZ551" s="109">
        <v>5</v>
      </c>
      <c r="CA551" s="109">
        <v>1</v>
      </c>
      <c r="CB551" s="2">
        <v>28</v>
      </c>
      <c r="CC551" s="112">
        <f t="shared" si="626"/>
        <v>0.25</v>
      </c>
      <c r="CD551" s="112">
        <f t="shared" si="627"/>
        <v>0.62874251497005984</v>
      </c>
      <c r="CE551" s="112">
        <f t="shared" si="628"/>
        <v>0.46588235294117647</v>
      </c>
      <c r="CF551" s="112">
        <f t="shared" si="629"/>
        <v>0.55892255892255893</v>
      </c>
      <c r="CG551" s="112">
        <f t="shared" si="630"/>
        <v>0.46923076923076923</v>
      </c>
      <c r="CH551" s="87">
        <f t="shared" si="631"/>
        <v>69</v>
      </c>
      <c r="CI551" s="31">
        <f t="shared" si="632"/>
        <v>78</v>
      </c>
      <c r="CJ551" s="31">
        <f t="shared" si="633"/>
        <v>0</v>
      </c>
      <c r="CK551" s="31">
        <f t="shared" si="634"/>
        <v>0</v>
      </c>
      <c r="CL551" s="31">
        <f t="shared" si="635"/>
        <v>0</v>
      </c>
      <c r="CM551" s="113">
        <f t="shared" si="636"/>
        <v>0</v>
      </c>
      <c r="CN551" s="31">
        <f t="shared" si="637"/>
        <v>0</v>
      </c>
      <c r="CO551" s="31">
        <f t="shared" si="638"/>
        <v>0</v>
      </c>
      <c r="CP551" s="31">
        <f t="shared" si="639"/>
        <v>0</v>
      </c>
      <c r="CQ551" s="31">
        <f t="shared" si="640"/>
        <v>0</v>
      </c>
      <c r="CU551" s="88">
        <f t="shared" si="624"/>
        <v>0</v>
      </c>
      <c r="DC551" s="88">
        <f t="shared" si="641"/>
        <v>0</v>
      </c>
      <c r="DH551" s="32">
        <v>1</v>
      </c>
      <c r="DI551" s="32">
        <v>2</v>
      </c>
      <c r="DJ551" s="32">
        <v>3</v>
      </c>
      <c r="DK551" s="88">
        <f t="shared" si="642"/>
        <v>39</v>
      </c>
      <c r="DL551" s="32">
        <v>5</v>
      </c>
      <c r="DM551" s="32">
        <v>20</v>
      </c>
      <c r="DN551" s="32">
        <v>14</v>
      </c>
      <c r="DO551" s="32">
        <v>0</v>
      </c>
      <c r="DP551" s="32">
        <v>15</v>
      </c>
      <c r="DQ551" s="32">
        <v>15</v>
      </c>
      <c r="DR551" s="32">
        <v>17</v>
      </c>
      <c r="DS551" s="88">
        <f t="shared" si="643"/>
        <v>165</v>
      </c>
      <c r="DT551" s="32">
        <v>27</v>
      </c>
      <c r="DU551" s="32">
        <v>85</v>
      </c>
      <c r="DV551" s="32">
        <v>52</v>
      </c>
      <c r="DW551" s="32">
        <v>1</v>
      </c>
      <c r="EA551" s="88">
        <f t="shared" si="644"/>
        <v>0</v>
      </c>
      <c r="EI551" s="88">
        <f t="shared" si="645"/>
        <v>0</v>
      </c>
      <c r="EQ551" s="88">
        <f t="shared" si="646"/>
        <v>0</v>
      </c>
      <c r="EY551" s="88">
        <f t="shared" si="647"/>
        <v>0</v>
      </c>
      <c r="FG551" s="88">
        <f t="shared" si="648"/>
        <v>0</v>
      </c>
      <c r="FO551" s="88">
        <f t="shared" si="649"/>
        <v>0</v>
      </c>
      <c r="FW551" s="110">
        <f t="shared" si="650"/>
        <v>0</v>
      </c>
      <c r="GB551" s="110">
        <f t="shared" si="651"/>
        <v>0</v>
      </c>
      <c r="GC551" s="110">
        <f t="shared" si="652"/>
        <v>0</v>
      </c>
      <c r="GD551" s="110">
        <f t="shared" si="653"/>
        <v>0</v>
      </c>
      <c r="GE551" s="110">
        <f t="shared" si="654"/>
        <v>0</v>
      </c>
      <c r="GF551" s="110">
        <f t="shared" si="655"/>
        <v>0</v>
      </c>
      <c r="GG551" s="110">
        <f t="shared" si="656"/>
        <v>0</v>
      </c>
      <c r="GH551" s="110">
        <f t="shared" si="657"/>
        <v>0</v>
      </c>
      <c r="GI551" s="110">
        <f t="shared" si="658"/>
        <v>0</v>
      </c>
      <c r="GJ551" s="114">
        <f t="shared" si="622"/>
        <v>9.2537313432835888E-2</v>
      </c>
      <c r="GK551" s="90">
        <f t="shared" si="623"/>
        <v>2.5125628140703519E-2</v>
      </c>
      <c r="GL551" s="2" t="s">
        <v>1844</v>
      </c>
      <c r="GM551" s="2" t="s">
        <v>1651</v>
      </c>
      <c r="GN551" s="92" t="s">
        <v>1871</v>
      </c>
      <c r="GO551" s="2" t="s">
        <v>2271</v>
      </c>
      <c r="GP551" s="92" t="s">
        <v>1474</v>
      </c>
      <c r="GQ551" s="2" t="s">
        <v>1975</v>
      </c>
      <c r="GR551" s="115">
        <v>166</v>
      </c>
      <c r="GS551" s="31">
        <f t="shared" si="659"/>
        <v>16</v>
      </c>
      <c r="GT551" s="31">
        <f t="shared" si="660"/>
        <v>20</v>
      </c>
      <c r="GU551" s="31">
        <f t="shared" si="661"/>
        <v>17</v>
      </c>
      <c r="GV551" s="31">
        <f t="shared" si="662"/>
        <v>204</v>
      </c>
      <c r="GW551" s="31">
        <f t="shared" si="663"/>
        <v>67</v>
      </c>
      <c r="GX551" s="31">
        <f t="shared" si="664"/>
        <v>172</v>
      </c>
    </row>
    <row r="552" spans="1:208" ht="15.75" hidden="1" customHeight="1" x14ac:dyDescent="0.25">
      <c r="A552" s="22" t="s">
        <v>1112</v>
      </c>
      <c r="B552" s="2" t="s">
        <v>534</v>
      </c>
      <c r="C552" s="116" t="s">
        <v>535</v>
      </c>
      <c r="D552" s="35" t="s">
        <v>534</v>
      </c>
      <c r="E552" s="117">
        <v>0</v>
      </c>
      <c r="F552" s="117">
        <v>14</v>
      </c>
      <c r="G552" s="117">
        <v>17</v>
      </c>
      <c r="H552" s="117">
        <v>31</v>
      </c>
      <c r="I552" s="95">
        <v>2</v>
      </c>
      <c r="J552" s="118">
        <v>0</v>
      </c>
      <c r="K552" s="118">
        <v>12</v>
      </c>
      <c r="L552" s="118">
        <v>22</v>
      </c>
      <c r="M552" s="118">
        <v>34</v>
      </c>
      <c r="N552" s="119">
        <v>3</v>
      </c>
      <c r="O552" s="119">
        <v>2</v>
      </c>
      <c r="P552" s="120">
        <v>28</v>
      </c>
      <c r="Q552" s="120">
        <v>41</v>
      </c>
      <c r="R552" s="120">
        <v>31</v>
      </c>
      <c r="S552" s="70">
        <f t="shared" si="605"/>
        <v>0</v>
      </c>
      <c r="T552" s="70">
        <f t="shared" si="606"/>
        <v>0.29268292682926828</v>
      </c>
      <c r="U552" s="70">
        <f t="shared" si="607"/>
        <v>0.31</v>
      </c>
      <c r="V552" s="70">
        <f t="shared" si="608"/>
        <v>0.43055555555555558</v>
      </c>
      <c r="W552" s="70">
        <f t="shared" si="609"/>
        <v>0.61290322580645162</v>
      </c>
      <c r="X552" s="121">
        <v>41</v>
      </c>
      <c r="Y552" s="121">
        <v>28</v>
      </c>
      <c r="Z552" s="121">
        <v>41</v>
      </c>
      <c r="AA552" s="121">
        <v>31</v>
      </c>
      <c r="AB552" s="121">
        <v>13</v>
      </c>
      <c r="AC552" s="121">
        <v>11</v>
      </c>
      <c r="AD552" s="17">
        <v>1</v>
      </c>
      <c r="AE552" s="17">
        <v>1</v>
      </c>
      <c r="AF552" s="100">
        <v>2</v>
      </c>
      <c r="AG552" s="101">
        <v>0</v>
      </c>
      <c r="AH552" s="101">
        <v>10</v>
      </c>
      <c r="AI552" s="101">
        <v>19</v>
      </c>
      <c r="AJ552" s="101">
        <v>0</v>
      </c>
      <c r="AK552" s="101">
        <f t="shared" si="610"/>
        <v>29</v>
      </c>
      <c r="AL552" s="101">
        <f t="shared" si="611"/>
        <v>6</v>
      </c>
      <c r="AM552" s="101">
        <v>6</v>
      </c>
      <c r="AN552" s="102">
        <v>2</v>
      </c>
      <c r="AO552" s="103">
        <v>2</v>
      </c>
      <c r="AP552" s="74">
        <f t="shared" si="612"/>
        <v>0</v>
      </c>
      <c r="AQ552" s="74">
        <f t="shared" si="613"/>
        <v>0.24390243902439024</v>
      </c>
      <c r="AR552" s="104">
        <f t="shared" si="614"/>
        <v>0.23</v>
      </c>
      <c r="AS552" s="104">
        <f t="shared" si="615"/>
        <v>0.31944444444444442</v>
      </c>
      <c r="AT552" s="104">
        <f t="shared" si="616"/>
        <v>0.41935483870967744</v>
      </c>
      <c r="AU552" s="105">
        <v>27</v>
      </c>
      <c r="AV552" s="105">
        <v>30</v>
      </c>
      <c r="AW552" s="105">
        <v>26</v>
      </c>
      <c r="AX552" s="100">
        <v>2</v>
      </c>
      <c r="AY552" s="106">
        <v>35</v>
      </c>
      <c r="AZ552" s="106">
        <v>1</v>
      </c>
      <c r="BA552" s="106">
        <v>10</v>
      </c>
      <c r="BB552" s="106">
        <v>22</v>
      </c>
      <c r="BC552" s="106">
        <v>2</v>
      </c>
      <c r="BD552" s="107">
        <v>1</v>
      </c>
      <c r="BE552" s="122"/>
      <c r="BF552" s="82">
        <f t="shared" si="617"/>
        <v>3.8461538461538464E-2</v>
      </c>
      <c r="BG552" s="82">
        <f t="shared" si="618"/>
        <v>0.33333333333333331</v>
      </c>
      <c r="BH552" s="83">
        <f t="shared" si="619"/>
        <v>0.38554216867469882</v>
      </c>
      <c r="BI552" s="83">
        <f t="shared" si="620"/>
        <v>0.54385964912280704</v>
      </c>
      <c r="BJ552" s="83">
        <f t="shared" si="621"/>
        <v>0.77777777777777779</v>
      </c>
      <c r="BK552" s="2">
        <v>26</v>
      </c>
      <c r="BL552" s="2">
        <v>38</v>
      </c>
      <c r="BM552" s="2">
        <v>28</v>
      </c>
      <c r="BN552" s="2">
        <v>18</v>
      </c>
      <c r="BO552" s="2">
        <v>6</v>
      </c>
      <c r="BP552" s="2">
        <v>7</v>
      </c>
      <c r="BQ552" s="109">
        <v>1</v>
      </c>
      <c r="BR552" s="109">
        <v>2</v>
      </c>
      <c r="BS552" s="110">
        <v>1</v>
      </c>
      <c r="BT552" s="109">
        <v>0</v>
      </c>
      <c r="BU552" s="109">
        <v>12</v>
      </c>
      <c r="BV552" s="109">
        <v>13</v>
      </c>
      <c r="BW552" s="109">
        <v>0</v>
      </c>
      <c r="BX552" s="84">
        <f t="shared" si="625"/>
        <v>25</v>
      </c>
      <c r="BY552" s="111">
        <v>0</v>
      </c>
      <c r="BZ552" s="109">
        <v>1</v>
      </c>
      <c r="CA552" s="109">
        <v>0</v>
      </c>
      <c r="CB552" s="2">
        <v>0</v>
      </c>
      <c r="CC552" s="112">
        <f t="shared" si="626"/>
        <v>0</v>
      </c>
      <c r="CD552" s="112">
        <f t="shared" si="627"/>
        <v>0.31578947368421051</v>
      </c>
      <c r="CE552" s="112">
        <f t="shared" si="628"/>
        <v>0.2608695652173913</v>
      </c>
      <c r="CF552" s="112">
        <f t="shared" si="629"/>
        <v>0.36363636363636365</v>
      </c>
      <c r="CG552" s="112">
        <f t="shared" si="630"/>
        <v>0.42857142857142855</v>
      </c>
      <c r="CH552" s="87">
        <f t="shared" si="631"/>
        <v>16</v>
      </c>
      <c r="CI552" s="31">
        <f t="shared" si="632"/>
        <v>21</v>
      </c>
      <c r="CJ552" s="31">
        <f t="shared" si="633"/>
        <v>0</v>
      </c>
      <c r="CK552" s="31">
        <f t="shared" si="634"/>
        <v>0</v>
      </c>
      <c r="CL552" s="31">
        <f t="shared" si="635"/>
        <v>0</v>
      </c>
      <c r="CM552" s="113">
        <f t="shared" si="636"/>
        <v>0</v>
      </c>
      <c r="CN552" s="31">
        <f t="shared" si="637"/>
        <v>0</v>
      </c>
      <c r="CO552" s="31">
        <f t="shared" si="638"/>
        <v>0</v>
      </c>
      <c r="CP552" s="31">
        <f t="shared" si="639"/>
        <v>0</v>
      </c>
      <c r="CQ552" s="31">
        <f t="shared" si="640"/>
        <v>0</v>
      </c>
      <c r="CU552" s="88">
        <f t="shared" si="624"/>
        <v>0</v>
      </c>
      <c r="DC552" s="88">
        <f t="shared" si="641"/>
        <v>0</v>
      </c>
      <c r="DK552" s="88">
        <f t="shared" si="642"/>
        <v>0</v>
      </c>
      <c r="DP552" s="32">
        <v>1</v>
      </c>
      <c r="DQ552" s="32">
        <v>2</v>
      </c>
      <c r="DR552" s="32">
        <v>1</v>
      </c>
      <c r="DS552" s="88">
        <f t="shared" si="643"/>
        <v>25</v>
      </c>
      <c r="DT552" s="32">
        <v>0</v>
      </c>
      <c r="DU552" s="32">
        <v>12</v>
      </c>
      <c r="DV552" s="32">
        <v>13</v>
      </c>
      <c r="DW552" s="32">
        <v>0</v>
      </c>
      <c r="EA552" s="88">
        <f t="shared" si="644"/>
        <v>0</v>
      </c>
      <c r="EI552" s="88">
        <f t="shared" si="645"/>
        <v>0</v>
      </c>
      <c r="EQ552" s="88">
        <f t="shared" si="646"/>
        <v>0</v>
      </c>
      <c r="EY552" s="88">
        <f t="shared" si="647"/>
        <v>0</v>
      </c>
      <c r="FG552" s="88">
        <f t="shared" si="648"/>
        <v>0</v>
      </c>
      <c r="FO552" s="88">
        <f t="shared" si="649"/>
        <v>0</v>
      </c>
      <c r="FW552" s="110">
        <f t="shared" si="650"/>
        <v>0</v>
      </c>
      <c r="GB552" s="110">
        <f t="shared" si="651"/>
        <v>0</v>
      </c>
      <c r="GC552" s="110">
        <f t="shared" si="652"/>
        <v>0</v>
      </c>
      <c r="GD552" s="110">
        <f t="shared" si="653"/>
        <v>0</v>
      </c>
      <c r="GE552" s="110">
        <f t="shared" si="654"/>
        <v>0</v>
      </c>
      <c r="GF552" s="110">
        <f t="shared" si="655"/>
        <v>0</v>
      </c>
      <c r="GG552" s="110">
        <f t="shared" si="656"/>
        <v>0</v>
      </c>
      <c r="GH552" s="110">
        <f t="shared" si="657"/>
        <v>0</v>
      </c>
      <c r="GI552" s="110">
        <f t="shared" si="658"/>
        <v>0</v>
      </c>
      <c r="GJ552" s="114">
        <f t="shared" si="622"/>
        <v>-0.30075187969924816</v>
      </c>
      <c r="GK552" s="90">
        <f t="shared" si="623"/>
        <v>-0.2857142857142857</v>
      </c>
      <c r="GL552" s="92" t="s">
        <v>1602</v>
      </c>
      <c r="GM552" s="2" t="s">
        <v>2053</v>
      </c>
      <c r="GN552" s="2" t="s">
        <v>2194</v>
      </c>
      <c r="GO552" s="2" t="s">
        <v>1706</v>
      </c>
      <c r="GP552" s="92" t="s">
        <v>1705</v>
      </c>
      <c r="GQ552" s="2" t="s">
        <v>1939</v>
      </c>
      <c r="GR552" s="115">
        <v>37</v>
      </c>
      <c r="GS552" s="31">
        <f t="shared" si="659"/>
        <v>1</v>
      </c>
      <c r="GT552" s="31">
        <f t="shared" si="660"/>
        <v>1</v>
      </c>
      <c r="GU552" s="31">
        <f t="shared" si="661"/>
        <v>2</v>
      </c>
      <c r="GV552" s="31">
        <f t="shared" si="662"/>
        <v>25</v>
      </c>
      <c r="GW552" s="31">
        <f t="shared" si="663"/>
        <v>13</v>
      </c>
      <c r="GX552" s="31">
        <f t="shared" si="664"/>
        <v>25</v>
      </c>
    </row>
    <row r="553" spans="1:208" ht="15.75" hidden="1" customHeight="1" x14ac:dyDescent="0.25">
      <c r="A553" s="22" t="s">
        <v>1112</v>
      </c>
      <c r="B553" s="2" t="s">
        <v>534</v>
      </c>
      <c r="C553" s="116" t="s">
        <v>536</v>
      </c>
      <c r="D553" s="35" t="s">
        <v>534</v>
      </c>
      <c r="E553" s="117">
        <v>3</v>
      </c>
      <c r="F553" s="117">
        <v>7</v>
      </c>
      <c r="G553" s="117">
        <v>11</v>
      </c>
      <c r="H553" s="117">
        <v>21</v>
      </c>
      <c r="I553" s="95">
        <v>1</v>
      </c>
      <c r="J553" s="118">
        <v>1</v>
      </c>
      <c r="K553" s="118">
        <v>10</v>
      </c>
      <c r="L553" s="118">
        <v>4</v>
      </c>
      <c r="M553" s="118">
        <v>15</v>
      </c>
      <c r="N553" s="119">
        <v>2</v>
      </c>
      <c r="O553" s="119">
        <v>1</v>
      </c>
      <c r="P553" s="120">
        <v>27</v>
      </c>
      <c r="Q553" s="120">
        <v>42</v>
      </c>
      <c r="R553" s="120">
        <v>25</v>
      </c>
      <c r="S553" s="70">
        <f t="shared" si="605"/>
        <v>3.7037037037037035E-2</v>
      </c>
      <c r="T553" s="70">
        <f t="shared" si="606"/>
        <v>0.23809523809523808</v>
      </c>
      <c r="U553" s="70">
        <f t="shared" si="607"/>
        <v>0.13829787234042554</v>
      </c>
      <c r="V553" s="70">
        <f t="shared" si="608"/>
        <v>0.17910447761194029</v>
      </c>
      <c r="W553" s="70">
        <f t="shared" si="609"/>
        <v>0.08</v>
      </c>
      <c r="X553" s="121">
        <v>38</v>
      </c>
      <c r="Y553" s="121">
        <v>27</v>
      </c>
      <c r="Z553" s="121">
        <v>42</v>
      </c>
      <c r="AA553" s="121">
        <v>25</v>
      </c>
      <c r="AB553" s="121">
        <v>7</v>
      </c>
      <c r="AC553" s="121">
        <v>3</v>
      </c>
      <c r="AD553" s="17">
        <v>1</v>
      </c>
      <c r="AE553" s="17">
        <v>1</v>
      </c>
      <c r="AF553" s="100">
        <v>1</v>
      </c>
      <c r="AG553" s="101">
        <v>1</v>
      </c>
      <c r="AH553" s="101">
        <v>13</v>
      </c>
      <c r="AI553" s="101">
        <v>5</v>
      </c>
      <c r="AJ553" s="101">
        <v>0</v>
      </c>
      <c r="AK553" s="101">
        <f t="shared" si="610"/>
        <v>19</v>
      </c>
      <c r="AL553" s="101">
        <f t="shared" si="611"/>
        <v>1</v>
      </c>
      <c r="AM553" s="101">
        <v>1</v>
      </c>
      <c r="AN553" s="102">
        <v>3</v>
      </c>
      <c r="AO553" s="103">
        <v>4</v>
      </c>
      <c r="AP553" s="74">
        <f t="shared" si="612"/>
        <v>3.7037037037037035E-2</v>
      </c>
      <c r="AQ553" s="74">
        <f t="shared" si="613"/>
        <v>0.30952380952380953</v>
      </c>
      <c r="AR553" s="104">
        <f t="shared" si="614"/>
        <v>0.19148936170212766</v>
      </c>
      <c r="AS553" s="104">
        <f t="shared" si="615"/>
        <v>0.2537313432835821</v>
      </c>
      <c r="AT553" s="104">
        <f t="shared" si="616"/>
        <v>0.16</v>
      </c>
      <c r="AU553" s="105">
        <v>26</v>
      </c>
      <c r="AV553" s="105">
        <v>33</v>
      </c>
      <c r="AW553" s="105">
        <v>16</v>
      </c>
      <c r="AX553" s="100">
        <v>1</v>
      </c>
      <c r="AY553" s="106">
        <v>28</v>
      </c>
      <c r="AZ553" s="106">
        <v>1</v>
      </c>
      <c r="BA553" s="106">
        <v>8</v>
      </c>
      <c r="BB553" s="106">
        <v>19</v>
      </c>
      <c r="BC553" s="106">
        <v>0</v>
      </c>
      <c r="BD553" s="107">
        <v>3</v>
      </c>
      <c r="BE553" s="108">
        <v>1</v>
      </c>
      <c r="BF553" s="82">
        <f t="shared" si="617"/>
        <v>6.25E-2</v>
      </c>
      <c r="BG553" s="82">
        <f t="shared" si="618"/>
        <v>0.24242424242424243</v>
      </c>
      <c r="BH553" s="83">
        <f t="shared" si="619"/>
        <v>0.33333333333333331</v>
      </c>
      <c r="BI553" s="83">
        <f t="shared" si="620"/>
        <v>0.40677966101694918</v>
      </c>
      <c r="BJ553" s="83">
        <f t="shared" si="621"/>
        <v>0.61538461538461542</v>
      </c>
      <c r="BK553" s="2">
        <v>27</v>
      </c>
      <c r="BL553" s="2">
        <v>30</v>
      </c>
      <c r="BM553" s="2">
        <v>25</v>
      </c>
      <c r="BN553" s="2">
        <v>18</v>
      </c>
      <c r="BO553" s="2">
        <v>6</v>
      </c>
      <c r="BP553" s="2">
        <v>11</v>
      </c>
      <c r="BQ553" s="109">
        <v>1</v>
      </c>
      <c r="BR553" s="109">
        <v>1</v>
      </c>
      <c r="BS553" s="110">
        <v>1</v>
      </c>
      <c r="BT553" s="109">
        <v>0</v>
      </c>
      <c r="BU553" s="109">
        <v>8</v>
      </c>
      <c r="BV553" s="109">
        <v>19</v>
      </c>
      <c r="BW553" s="109">
        <v>0</v>
      </c>
      <c r="BX553" s="84">
        <f t="shared" si="625"/>
        <v>27</v>
      </c>
      <c r="BY553" s="111">
        <v>1</v>
      </c>
      <c r="BZ553" s="109">
        <v>5</v>
      </c>
      <c r="CA553" s="109">
        <v>0</v>
      </c>
      <c r="CB553" s="2">
        <v>2</v>
      </c>
      <c r="CC553" s="112">
        <f t="shared" si="626"/>
        <v>0</v>
      </c>
      <c r="CD553" s="112">
        <f t="shared" si="627"/>
        <v>0.26666666666666666</v>
      </c>
      <c r="CE553" s="112">
        <f t="shared" si="628"/>
        <v>0.26829268292682928</v>
      </c>
      <c r="CF553" s="112">
        <f t="shared" si="629"/>
        <v>0.4</v>
      </c>
      <c r="CG553" s="112">
        <f t="shared" si="630"/>
        <v>0.56000000000000005</v>
      </c>
      <c r="CH553" s="87">
        <f t="shared" si="631"/>
        <v>11</v>
      </c>
      <c r="CI553" s="31">
        <f t="shared" si="632"/>
        <v>10</v>
      </c>
      <c r="CJ553" s="31">
        <f t="shared" si="633"/>
        <v>0</v>
      </c>
      <c r="CK553" s="31">
        <f t="shared" si="634"/>
        <v>0</v>
      </c>
      <c r="CL553" s="31">
        <f t="shared" si="635"/>
        <v>0</v>
      </c>
      <c r="CM553" s="113">
        <f t="shared" si="636"/>
        <v>0</v>
      </c>
      <c r="CN553" s="31">
        <f t="shared" si="637"/>
        <v>0</v>
      </c>
      <c r="CO553" s="31">
        <f t="shared" si="638"/>
        <v>0</v>
      </c>
      <c r="CP553" s="31">
        <f t="shared" si="639"/>
        <v>0</v>
      </c>
      <c r="CQ553" s="31">
        <f t="shared" si="640"/>
        <v>0</v>
      </c>
      <c r="CU553" s="88">
        <f t="shared" si="624"/>
        <v>0</v>
      </c>
      <c r="DC553" s="88">
        <f t="shared" si="641"/>
        <v>0</v>
      </c>
      <c r="DK553" s="88">
        <f t="shared" si="642"/>
        <v>0</v>
      </c>
      <c r="DP553" s="32">
        <v>1</v>
      </c>
      <c r="DQ553" s="32">
        <v>1</v>
      </c>
      <c r="DR553" s="32">
        <v>1</v>
      </c>
      <c r="DS553" s="88">
        <f t="shared" si="643"/>
        <v>27</v>
      </c>
      <c r="DT553" s="32">
        <v>0</v>
      </c>
      <c r="DU553" s="32">
        <v>8</v>
      </c>
      <c r="DV553" s="32">
        <v>19</v>
      </c>
      <c r="DW553" s="32">
        <v>0</v>
      </c>
      <c r="EA553" s="88">
        <f t="shared" si="644"/>
        <v>0</v>
      </c>
      <c r="EI553" s="88">
        <f t="shared" si="645"/>
        <v>0</v>
      </c>
      <c r="EQ553" s="88">
        <f t="shared" si="646"/>
        <v>0</v>
      </c>
      <c r="EY553" s="88">
        <f t="shared" si="647"/>
        <v>0</v>
      </c>
      <c r="FG553" s="88">
        <f t="shared" si="648"/>
        <v>0</v>
      </c>
      <c r="FO553" s="88">
        <f t="shared" si="649"/>
        <v>0</v>
      </c>
      <c r="FW553" s="110">
        <f t="shared" si="650"/>
        <v>0</v>
      </c>
      <c r="GB553" s="110">
        <f t="shared" si="651"/>
        <v>0</v>
      </c>
      <c r="GC553" s="110">
        <f t="shared" si="652"/>
        <v>0</v>
      </c>
      <c r="GD553" s="110">
        <f t="shared" si="653"/>
        <v>0</v>
      </c>
      <c r="GE553" s="110">
        <f t="shared" si="654"/>
        <v>0</v>
      </c>
      <c r="GF553" s="110">
        <f t="shared" si="655"/>
        <v>0</v>
      </c>
      <c r="GG553" s="110">
        <f t="shared" si="656"/>
        <v>0</v>
      </c>
      <c r="GH553" s="110">
        <f t="shared" si="657"/>
        <v>0</v>
      </c>
      <c r="GI553" s="110">
        <f t="shared" si="658"/>
        <v>0</v>
      </c>
      <c r="GJ553" s="114">
        <f t="shared" si="622"/>
        <v>6</v>
      </c>
      <c r="GK553" s="90">
        <f t="shared" si="623"/>
        <v>-3.5714285714285712E-2</v>
      </c>
      <c r="GL553" s="2" t="s">
        <v>2319</v>
      </c>
      <c r="GM553" s="92" t="s">
        <v>1866</v>
      </c>
      <c r="GN553" s="2" t="s">
        <v>1422</v>
      </c>
      <c r="GO553" s="92" t="s">
        <v>1980</v>
      </c>
      <c r="GP553" s="2" t="s">
        <v>2053</v>
      </c>
      <c r="GQ553" s="2" t="s">
        <v>2226</v>
      </c>
      <c r="GR553" s="115">
        <v>32</v>
      </c>
      <c r="GS553" s="31">
        <f t="shared" si="659"/>
        <v>1</v>
      </c>
      <c r="GT553" s="31">
        <f t="shared" si="660"/>
        <v>1</v>
      </c>
      <c r="GU553" s="31">
        <f t="shared" si="661"/>
        <v>1</v>
      </c>
      <c r="GV553" s="31">
        <f t="shared" si="662"/>
        <v>27</v>
      </c>
      <c r="GW553" s="31">
        <f t="shared" si="663"/>
        <v>19</v>
      </c>
      <c r="GX553" s="31">
        <f t="shared" si="664"/>
        <v>27</v>
      </c>
    </row>
    <row r="554" spans="1:208" ht="15.75" hidden="1" customHeight="1" x14ac:dyDescent="0.25">
      <c r="A554" s="22" t="s">
        <v>1112</v>
      </c>
      <c r="B554" s="2" t="s">
        <v>534</v>
      </c>
      <c r="C554" s="116" t="s">
        <v>537</v>
      </c>
      <c r="D554" s="35" t="s">
        <v>534</v>
      </c>
      <c r="E554" s="117">
        <v>11</v>
      </c>
      <c r="F554" s="117">
        <v>58</v>
      </c>
      <c r="G554" s="117">
        <v>62</v>
      </c>
      <c r="H554" s="117">
        <v>131</v>
      </c>
      <c r="I554" s="95">
        <v>9</v>
      </c>
      <c r="J554" s="118">
        <v>13</v>
      </c>
      <c r="K554" s="118">
        <v>53</v>
      </c>
      <c r="L554" s="118">
        <v>94</v>
      </c>
      <c r="M554" s="118">
        <v>160</v>
      </c>
      <c r="N554" s="119">
        <v>17</v>
      </c>
      <c r="O554" s="119">
        <v>18</v>
      </c>
      <c r="P554" s="120">
        <v>136</v>
      </c>
      <c r="Q554" s="120">
        <v>189</v>
      </c>
      <c r="R554" s="120">
        <v>166</v>
      </c>
      <c r="S554" s="70">
        <f t="shared" si="605"/>
        <v>9.5588235294117641E-2</v>
      </c>
      <c r="T554" s="70">
        <f t="shared" si="606"/>
        <v>0.28042328042328041</v>
      </c>
      <c r="U554" s="70">
        <f t="shared" si="607"/>
        <v>0.29124236252545826</v>
      </c>
      <c r="V554" s="70">
        <f t="shared" si="608"/>
        <v>0.36619718309859156</v>
      </c>
      <c r="W554" s="70">
        <f t="shared" si="609"/>
        <v>0.46385542168674698</v>
      </c>
      <c r="X554" s="121">
        <v>184</v>
      </c>
      <c r="Y554" s="121">
        <v>136</v>
      </c>
      <c r="Z554" s="121">
        <v>189</v>
      </c>
      <c r="AA554" s="121">
        <v>166</v>
      </c>
      <c r="AB554" s="121">
        <v>39</v>
      </c>
      <c r="AC554" s="121">
        <v>48</v>
      </c>
      <c r="AD554" s="17">
        <v>6</v>
      </c>
      <c r="AE554" s="17">
        <v>9</v>
      </c>
      <c r="AF554" s="100">
        <v>9</v>
      </c>
      <c r="AG554" s="101">
        <v>18</v>
      </c>
      <c r="AH554" s="101">
        <v>62</v>
      </c>
      <c r="AI554" s="101">
        <v>94</v>
      </c>
      <c r="AJ554" s="101">
        <v>2</v>
      </c>
      <c r="AK554" s="101">
        <f t="shared" si="610"/>
        <v>176</v>
      </c>
      <c r="AL554" s="101">
        <f t="shared" si="611"/>
        <v>13</v>
      </c>
      <c r="AM554" s="101">
        <v>15</v>
      </c>
      <c r="AN554" s="102">
        <v>15</v>
      </c>
      <c r="AO554" s="103">
        <v>14</v>
      </c>
      <c r="AP554" s="74">
        <f t="shared" si="612"/>
        <v>0.13235294117647059</v>
      </c>
      <c r="AQ554" s="74">
        <f t="shared" si="613"/>
        <v>0.32804232804232802</v>
      </c>
      <c r="AR554" s="104">
        <f t="shared" si="614"/>
        <v>0.32790224032586557</v>
      </c>
      <c r="AS554" s="104">
        <f t="shared" si="615"/>
        <v>0.40281690140845072</v>
      </c>
      <c r="AT554" s="104">
        <f t="shared" si="616"/>
        <v>0.48795180722891568</v>
      </c>
      <c r="AU554" s="105">
        <v>129</v>
      </c>
      <c r="AV554" s="105">
        <v>173</v>
      </c>
      <c r="AW554" s="105">
        <v>135</v>
      </c>
      <c r="AX554" s="100">
        <v>12</v>
      </c>
      <c r="AY554" s="106">
        <v>202</v>
      </c>
      <c r="AZ554" s="106">
        <v>26</v>
      </c>
      <c r="BA554" s="106">
        <v>76</v>
      </c>
      <c r="BB554" s="106">
        <v>97</v>
      </c>
      <c r="BC554" s="106">
        <v>3</v>
      </c>
      <c r="BD554" s="107">
        <v>17</v>
      </c>
      <c r="BE554" s="108">
        <v>11</v>
      </c>
      <c r="BF554" s="82">
        <f t="shared" si="617"/>
        <v>0.19259259259259259</v>
      </c>
      <c r="BG554" s="82">
        <f t="shared" si="618"/>
        <v>0.43930635838150289</v>
      </c>
      <c r="BH554" s="83">
        <f t="shared" si="619"/>
        <v>0.41647597254004576</v>
      </c>
      <c r="BI554" s="83">
        <f t="shared" si="620"/>
        <v>0.51655629139072845</v>
      </c>
      <c r="BJ554" s="83">
        <f t="shared" si="621"/>
        <v>0.62015503875968991</v>
      </c>
      <c r="BK554" s="2">
        <v>109</v>
      </c>
      <c r="BL554" s="2">
        <v>172</v>
      </c>
      <c r="BM554" s="2">
        <v>112</v>
      </c>
      <c r="BN554" s="2">
        <v>84</v>
      </c>
      <c r="BO554" s="2">
        <v>47</v>
      </c>
      <c r="BP554" s="2">
        <v>37</v>
      </c>
      <c r="BQ554" s="109">
        <v>8</v>
      </c>
      <c r="BR554" s="109">
        <v>12</v>
      </c>
      <c r="BS554" s="110">
        <v>16</v>
      </c>
      <c r="BT554" s="109">
        <v>7</v>
      </c>
      <c r="BU554" s="109">
        <v>82</v>
      </c>
      <c r="BV554" s="109">
        <v>85</v>
      </c>
      <c r="BW554" s="109">
        <v>2</v>
      </c>
      <c r="BX554" s="84">
        <f t="shared" si="625"/>
        <v>176</v>
      </c>
      <c r="BY554" s="111">
        <v>14</v>
      </c>
      <c r="BZ554" s="109">
        <v>14</v>
      </c>
      <c r="CA554" s="109">
        <v>2</v>
      </c>
      <c r="CB554" s="2">
        <v>22</v>
      </c>
      <c r="CC554" s="112">
        <f t="shared" si="626"/>
        <v>6.4220183486238536E-2</v>
      </c>
      <c r="CD554" s="112">
        <f t="shared" si="627"/>
        <v>0.47674418604651164</v>
      </c>
      <c r="CE554" s="112">
        <f t="shared" si="628"/>
        <v>0.40712468193384221</v>
      </c>
      <c r="CF554" s="112">
        <f t="shared" si="629"/>
        <v>0.53873239436619713</v>
      </c>
      <c r="CG554" s="112">
        <f t="shared" si="630"/>
        <v>0.6339285714285714</v>
      </c>
      <c r="CH554" s="87">
        <f t="shared" si="631"/>
        <v>41</v>
      </c>
      <c r="CI554" s="31">
        <f t="shared" si="632"/>
        <v>52</v>
      </c>
      <c r="CJ554" s="31">
        <f t="shared" si="633"/>
        <v>0</v>
      </c>
      <c r="CK554" s="31">
        <f t="shared" si="634"/>
        <v>0</v>
      </c>
      <c r="CL554" s="31">
        <f t="shared" si="635"/>
        <v>0</v>
      </c>
      <c r="CM554" s="113">
        <f t="shared" si="636"/>
        <v>0</v>
      </c>
      <c r="CN554" s="31">
        <f t="shared" si="637"/>
        <v>0</v>
      </c>
      <c r="CO554" s="31">
        <f t="shared" si="638"/>
        <v>0</v>
      </c>
      <c r="CP554" s="31">
        <f t="shared" si="639"/>
        <v>0</v>
      </c>
      <c r="CQ554" s="31">
        <f t="shared" si="640"/>
        <v>0</v>
      </c>
      <c r="CU554" s="88">
        <f t="shared" si="624"/>
        <v>0</v>
      </c>
      <c r="DC554" s="88">
        <f t="shared" si="641"/>
        <v>0</v>
      </c>
      <c r="DH554" s="32">
        <v>1</v>
      </c>
      <c r="DI554" s="32">
        <v>4</v>
      </c>
      <c r="DJ554" s="32">
        <v>6</v>
      </c>
      <c r="DK554" s="88">
        <f t="shared" si="642"/>
        <v>63</v>
      </c>
      <c r="DL554" s="32">
        <v>7</v>
      </c>
      <c r="DM554" s="32">
        <v>31</v>
      </c>
      <c r="DN554" s="32">
        <v>24</v>
      </c>
      <c r="DO554" s="32">
        <v>1</v>
      </c>
      <c r="DP554" s="32">
        <v>3</v>
      </c>
      <c r="DQ554" s="32">
        <v>4</v>
      </c>
      <c r="DR554" s="32">
        <v>2</v>
      </c>
      <c r="DS554" s="88">
        <f t="shared" si="643"/>
        <v>59</v>
      </c>
      <c r="DT554" s="32">
        <v>0</v>
      </c>
      <c r="DU554" s="32">
        <v>17</v>
      </c>
      <c r="DV554" s="32">
        <v>41</v>
      </c>
      <c r="DW554" s="32">
        <v>1</v>
      </c>
      <c r="EA554" s="88">
        <f t="shared" si="644"/>
        <v>0</v>
      </c>
      <c r="EI554" s="88">
        <f t="shared" si="645"/>
        <v>0</v>
      </c>
      <c r="EQ554" s="88">
        <f t="shared" si="646"/>
        <v>0</v>
      </c>
      <c r="EV554" s="32">
        <v>4</v>
      </c>
      <c r="EW554" s="32">
        <v>4</v>
      </c>
      <c r="EX554" s="32">
        <v>8</v>
      </c>
      <c r="EY554" s="88">
        <f t="shared" si="647"/>
        <v>54</v>
      </c>
      <c r="EZ554" s="32">
        <v>0</v>
      </c>
      <c r="FA554" s="32">
        <v>34</v>
      </c>
      <c r="FB554" s="32">
        <v>20</v>
      </c>
      <c r="FC554" s="32">
        <v>0</v>
      </c>
      <c r="FG554" s="88">
        <f t="shared" si="648"/>
        <v>0</v>
      </c>
      <c r="FO554" s="88">
        <f t="shared" si="649"/>
        <v>0</v>
      </c>
      <c r="FW554" s="110">
        <f t="shared" si="650"/>
        <v>0</v>
      </c>
      <c r="GB554" s="110">
        <f t="shared" si="651"/>
        <v>4</v>
      </c>
      <c r="GC554" s="110">
        <f t="shared" si="652"/>
        <v>4</v>
      </c>
      <c r="GD554" s="110">
        <f t="shared" si="653"/>
        <v>8</v>
      </c>
      <c r="GE554" s="110">
        <f t="shared" si="654"/>
        <v>54</v>
      </c>
      <c r="GF554" s="110">
        <f t="shared" si="655"/>
        <v>0</v>
      </c>
      <c r="GG554" s="110">
        <f t="shared" si="656"/>
        <v>34</v>
      </c>
      <c r="GH554" s="110">
        <f t="shared" si="657"/>
        <v>20</v>
      </c>
      <c r="GI554" s="110">
        <f t="shared" si="658"/>
        <v>0</v>
      </c>
      <c r="GJ554" s="114">
        <f t="shared" si="622"/>
        <v>0.36665120593692019</v>
      </c>
      <c r="GK554" s="90">
        <f t="shared" si="623"/>
        <v>-0.12871287128712872</v>
      </c>
      <c r="GL554" s="92" t="s">
        <v>2300</v>
      </c>
      <c r="GM554" s="2" t="s">
        <v>2145</v>
      </c>
      <c r="GN554" s="2" t="s">
        <v>2126</v>
      </c>
      <c r="GO554" s="2" t="s">
        <v>2102</v>
      </c>
      <c r="GP554" s="2" t="s">
        <v>1662</v>
      </c>
      <c r="GQ554" s="2" t="s">
        <v>2176</v>
      </c>
      <c r="GR554" s="115">
        <v>169</v>
      </c>
      <c r="GS554" s="31">
        <f t="shared" si="659"/>
        <v>4</v>
      </c>
      <c r="GT554" s="31">
        <f t="shared" si="660"/>
        <v>8</v>
      </c>
      <c r="GU554" s="31">
        <f t="shared" si="661"/>
        <v>8</v>
      </c>
      <c r="GV554" s="31">
        <f t="shared" si="662"/>
        <v>122</v>
      </c>
      <c r="GW554" s="31">
        <f t="shared" si="663"/>
        <v>67</v>
      </c>
      <c r="GX554" s="31">
        <f t="shared" si="664"/>
        <v>115</v>
      </c>
    </row>
    <row r="555" spans="1:208" ht="15.75" hidden="1" customHeight="1" x14ac:dyDescent="0.25">
      <c r="A555" s="22" t="s">
        <v>1112</v>
      </c>
      <c r="B555" s="2" t="s">
        <v>534</v>
      </c>
      <c r="C555" s="116" t="s">
        <v>538</v>
      </c>
      <c r="D555" s="35" t="s">
        <v>534</v>
      </c>
      <c r="E555" s="117">
        <v>1</v>
      </c>
      <c r="F555" s="117">
        <v>13</v>
      </c>
      <c r="G555" s="117">
        <v>19</v>
      </c>
      <c r="H555" s="117">
        <v>33</v>
      </c>
      <c r="I555" s="95">
        <v>3</v>
      </c>
      <c r="J555" s="118">
        <v>0</v>
      </c>
      <c r="K555" s="118">
        <v>36</v>
      </c>
      <c r="L555" s="118">
        <v>29</v>
      </c>
      <c r="M555" s="118">
        <v>65</v>
      </c>
      <c r="N555" s="119">
        <v>3</v>
      </c>
      <c r="O555" s="119">
        <v>2</v>
      </c>
      <c r="P555" s="120">
        <v>55</v>
      </c>
      <c r="Q555" s="120">
        <v>48</v>
      </c>
      <c r="R555" s="120">
        <v>44</v>
      </c>
      <c r="S555" s="70">
        <f t="shared" si="605"/>
        <v>0</v>
      </c>
      <c r="T555" s="70">
        <f t="shared" si="606"/>
        <v>0.75</v>
      </c>
      <c r="U555" s="70">
        <f t="shared" si="607"/>
        <v>0.42176870748299322</v>
      </c>
      <c r="V555" s="70">
        <f t="shared" si="608"/>
        <v>0.67391304347826086</v>
      </c>
      <c r="W555" s="70">
        <f t="shared" si="609"/>
        <v>0.59090909090909094</v>
      </c>
      <c r="X555" s="121">
        <v>54</v>
      </c>
      <c r="Y555" s="121">
        <v>55</v>
      </c>
      <c r="Z555" s="121">
        <v>48</v>
      </c>
      <c r="AA555" s="121">
        <v>44</v>
      </c>
      <c r="AB555" s="121">
        <v>16</v>
      </c>
      <c r="AC555" s="121">
        <v>14</v>
      </c>
      <c r="AD555" s="17">
        <v>1</v>
      </c>
      <c r="AE555" s="17">
        <v>3</v>
      </c>
      <c r="AF555" s="100">
        <v>3</v>
      </c>
      <c r="AG555" s="101">
        <v>12</v>
      </c>
      <c r="AH555" s="101">
        <v>14</v>
      </c>
      <c r="AI555" s="101">
        <v>29</v>
      </c>
      <c r="AJ555" s="101">
        <v>0</v>
      </c>
      <c r="AK555" s="101">
        <f t="shared" si="610"/>
        <v>55</v>
      </c>
      <c r="AL555" s="101">
        <f t="shared" si="611"/>
        <v>8</v>
      </c>
      <c r="AM555" s="101">
        <v>8</v>
      </c>
      <c r="AN555" s="101"/>
      <c r="AO555" s="103">
        <v>4</v>
      </c>
      <c r="AP555" s="74">
        <f t="shared" si="612"/>
        <v>0.21818181818181817</v>
      </c>
      <c r="AQ555" s="74">
        <f t="shared" si="613"/>
        <v>0.29166666666666669</v>
      </c>
      <c r="AR555" s="104">
        <f t="shared" si="614"/>
        <v>0.31972789115646261</v>
      </c>
      <c r="AS555" s="104">
        <f t="shared" si="615"/>
        <v>0.38043478260869568</v>
      </c>
      <c r="AT555" s="104">
        <f t="shared" si="616"/>
        <v>0.47727272727272729</v>
      </c>
      <c r="AU555" s="105">
        <v>54</v>
      </c>
      <c r="AV555" s="105">
        <v>69</v>
      </c>
      <c r="AW555" s="105">
        <v>41</v>
      </c>
      <c r="AX555" s="100">
        <v>3</v>
      </c>
      <c r="AY555" s="106">
        <v>54</v>
      </c>
      <c r="AZ555" s="106">
        <v>11</v>
      </c>
      <c r="BA555" s="106">
        <v>28</v>
      </c>
      <c r="BB555" s="106">
        <v>15</v>
      </c>
      <c r="BC555" s="106">
        <v>0</v>
      </c>
      <c r="BD555" s="107">
        <v>1</v>
      </c>
      <c r="BE555" s="108">
        <v>3</v>
      </c>
      <c r="BF555" s="82">
        <f t="shared" si="617"/>
        <v>0.26829268292682928</v>
      </c>
      <c r="BG555" s="82">
        <f t="shared" si="618"/>
        <v>0.40579710144927539</v>
      </c>
      <c r="BH555" s="83">
        <f t="shared" si="619"/>
        <v>0.32317073170731708</v>
      </c>
      <c r="BI555" s="83">
        <f t="shared" si="620"/>
        <v>0.34146341463414637</v>
      </c>
      <c r="BJ555" s="83">
        <f t="shared" si="621"/>
        <v>0.25925925925925924</v>
      </c>
      <c r="BK555" s="2">
        <v>51</v>
      </c>
      <c r="BL555" s="2">
        <v>58</v>
      </c>
      <c r="BM555" s="2">
        <v>54</v>
      </c>
      <c r="BN555" s="2">
        <v>35</v>
      </c>
      <c r="BO555" s="2">
        <v>13</v>
      </c>
      <c r="BP555" s="2">
        <v>17</v>
      </c>
      <c r="BQ555" s="109">
        <v>1</v>
      </c>
      <c r="BR555" s="109">
        <v>3</v>
      </c>
      <c r="BS555" s="110">
        <v>4</v>
      </c>
      <c r="BT555" s="109">
        <v>2</v>
      </c>
      <c r="BU555" s="109">
        <v>25</v>
      </c>
      <c r="BV555" s="109">
        <v>36</v>
      </c>
      <c r="BW555" s="109">
        <v>0</v>
      </c>
      <c r="BX555" s="84">
        <f t="shared" si="625"/>
        <v>63</v>
      </c>
      <c r="BY555" s="111">
        <v>1</v>
      </c>
      <c r="BZ555" s="109">
        <v>5</v>
      </c>
      <c r="CA555" s="109">
        <v>0</v>
      </c>
      <c r="CB555" s="2">
        <v>6</v>
      </c>
      <c r="CC555" s="112">
        <f t="shared" si="626"/>
        <v>3.9215686274509803E-2</v>
      </c>
      <c r="CD555" s="112">
        <f t="shared" si="627"/>
        <v>0.43103448275862066</v>
      </c>
      <c r="CE555" s="112">
        <f t="shared" si="628"/>
        <v>0.35582822085889571</v>
      </c>
      <c r="CF555" s="112">
        <f t="shared" si="629"/>
        <v>0.5</v>
      </c>
      <c r="CG555" s="112">
        <f t="shared" si="630"/>
        <v>0.57407407407407407</v>
      </c>
      <c r="CH555" s="87">
        <f t="shared" si="631"/>
        <v>23</v>
      </c>
      <c r="CI555" s="31">
        <f t="shared" si="632"/>
        <v>25</v>
      </c>
      <c r="CJ555" s="31">
        <f t="shared" si="633"/>
        <v>0</v>
      </c>
      <c r="CK555" s="31">
        <f t="shared" si="634"/>
        <v>0</v>
      </c>
      <c r="CL555" s="31">
        <f t="shared" si="635"/>
        <v>0</v>
      </c>
      <c r="CM555" s="113">
        <f t="shared" si="636"/>
        <v>0</v>
      </c>
      <c r="CN555" s="31">
        <f t="shared" si="637"/>
        <v>0</v>
      </c>
      <c r="CO555" s="31">
        <f t="shared" si="638"/>
        <v>0</v>
      </c>
      <c r="CP555" s="31">
        <f t="shared" si="639"/>
        <v>0</v>
      </c>
      <c r="CQ555" s="31">
        <f t="shared" si="640"/>
        <v>0</v>
      </c>
      <c r="CU555" s="88">
        <f t="shared" si="624"/>
        <v>0</v>
      </c>
      <c r="DC555" s="88">
        <f t="shared" si="641"/>
        <v>0</v>
      </c>
      <c r="DH555" s="32">
        <v>1</v>
      </c>
      <c r="DI555" s="32">
        <v>3</v>
      </c>
      <c r="DJ555" s="32">
        <v>4</v>
      </c>
      <c r="DK555" s="88">
        <f t="shared" si="642"/>
        <v>63</v>
      </c>
      <c r="DL555" s="32">
        <v>2</v>
      </c>
      <c r="DM555" s="32">
        <v>25</v>
      </c>
      <c r="DN555" s="32">
        <v>36</v>
      </c>
      <c r="DO555" s="32">
        <v>0</v>
      </c>
      <c r="DS555" s="88">
        <f t="shared" si="643"/>
        <v>0</v>
      </c>
      <c r="EA555" s="88">
        <f t="shared" si="644"/>
        <v>0</v>
      </c>
      <c r="EI555" s="88">
        <f t="shared" si="645"/>
        <v>0</v>
      </c>
      <c r="EQ555" s="88">
        <f t="shared" si="646"/>
        <v>0</v>
      </c>
      <c r="EY555" s="88">
        <f t="shared" si="647"/>
        <v>0</v>
      </c>
      <c r="FG555" s="88">
        <f t="shared" si="648"/>
        <v>0</v>
      </c>
      <c r="FO555" s="88">
        <f t="shared" si="649"/>
        <v>0</v>
      </c>
      <c r="FW555" s="110">
        <f t="shared" si="650"/>
        <v>0</v>
      </c>
      <c r="GB555" s="110">
        <f t="shared" si="651"/>
        <v>0</v>
      </c>
      <c r="GC555" s="110">
        <f t="shared" si="652"/>
        <v>0</v>
      </c>
      <c r="GD555" s="110">
        <f t="shared" si="653"/>
        <v>0</v>
      </c>
      <c r="GE555" s="110">
        <f t="shared" si="654"/>
        <v>0</v>
      </c>
      <c r="GF555" s="110">
        <f t="shared" si="655"/>
        <v>0</v>
      </c>
      <c r="GG555" s="110">
        <f t="shared" si="656"/>
        <v>0</v>
      </c>
      <c r="GH555" s="110">
        <f t="shared" si="657"/>
        <v>0</v>
      </c>
      <c r="GI555" s="110">
        <f t="shared" si="658"/>
        <v>0</v>
      </c>
      <c r="GJ555" s="114">
        <f t="shared" si="622"/>
        <v>-2.8490028490028546E-2</v>
      </c>
      <c r="GK555" s="90">
        <f t="shared" si="623"/>
        <v>0.16666666666666666</v>
      </c>
      <c r="GL555" s="2" t="s">
        <v>1856</v>
      </c>
      <c r="GM555" s="92" t="s">
        <v>1899</v>
      </c>
      <c r="GN555" s="2" t="s">
        <v>1791</v>
      </c>
      <c r="GO555" s="92" t="s">
        <v>1634</v>
      </c>
      <c r="GP555" s="92" t="s">
        <v>2156</v>
      </c>
      <c r="GQ555" s="2" t="s">
        <v>1380</v>
      </c>
      <c r="GR555" s="115">
        <v>55</v>
      </c>
      <c r="GS555" s="31">
        <f t="shared" si="659"/>
        <v>1</v>
      </c>
      <c r="GT555" s="31">
        <f t="shared" si="660"/>
        <v>4</v>
      </c>
      <c r="GU555" s="31">
        <f t="shared" si="661"/>
        <v>3</v>
      </c>
      <c r="GV555" s="31">
        <f t="shared" si="662"/>
        <v>63</v>
      </c>
      <c r="GW555" s="31">
        <f t="shared" si="663"/>
        <v>36</v>
      </c>
      <c r="GX555" s="31">
        <f t="shared" si="664"/>
        <v>61</v>
      </c>
    </row>
    <row r="556" spans="1:208" ht="15.75" hidden="1" customHeight="1" x14ac:dyDescent="0.25">
      <c r="A556" s="22" t="s">
        <v>1112</v>
      </c>
      <c r="B556" s="2" t="s">
        <v>534</v>
      </c>
      <c r="C556" s="116" t="s">
        <v>973</v>
      </c>
      <c r="D556" s="35" t="s">
        <v>534</v>
      </c>
      <c r="E556" s="117">
        <v>14</v>
      </c>
      <c r="F556" s="117">
        <v>25</v>
      </c>
      <c r="G556" s="117">
        <v>32</v>
      </c>
      <c r="H556" s="117">
        <v>71</v>
      </c>
      <c r="I556" s="95">
        <v>5</v>
      </c>
      <c r="J556" s="118">
        <v>26</v>
      </c>
      <c r="K556" s="118">
        <v>27</v>
      </c>
      <c r="L556" s="118">
        <v>28</v>
      </c>
      <c r="M556" s="118">
        <v>81</v>
      </c>
      <c r="N556" s="119">
        <v>4</v>
      </c>
      <c r="O556" s="119"/>
      <c r="P556" s="120">
        <v>69</v>
      </c>
      <c r="Q556" s="120">
        <v>94</v>
      </c>
      <c r="R556" s="120">
        <v>65</v>
      </c>
      <c r="S556" s="70">
        <f t="shared" si="605"/>
        <v>0.37681159420289856</v>
      </c>
      <c r="T556" s="70">
        <f t="shared" si="606"/>
        <v>0.28723404255319152</v>
      </c>
      <c r="U556" s="70">
        <f t="shared" si="607"/>
        <v>0.33771929824561403</v>
      </c>
      <c r="V556" s="70">
        <f t="shared" si="608"/>
        <v>0.32075471698113206</v>
      </c>
      <c r="W556" s="70">
        <f t="shared" si="609"/>
        <v>0.36923076923076925</v>
      </c>
      <c r="X556" s="121">
        <v>84</v>
      </c>
      <c r="Y556" s="121">
        <v>69</v>
      </c>
      <c r="Z556" s="121">
        <v>94</v>
      </c>
      <c r="AA556" s="121">
        <v>65</v>
      </c>
      <c r="AB556" s="121">
        <v>18</v>
      </c>
      <c r="AC556" s="121">
        <v>20</v>
      </c>
      <c r="AD556" s="17">
        <v>1</v>
      </c>
      <c r="AE556" s="17">
        <v>4</v>
      </c>
      <c r="AF556" s="100">
        <v>5</v>
      </c>
      <c r="AG556" s="101">
        <v>14</v>
      </c>
      <c r="AH556" s="101">
        <v>41</v>
      </c>
      <c r="AI556" s="101">
        <v>29</v>
      </c>
      <c r="AJ556" s="101">
        <v>1</v>
      </c>
      <c r="AK556" s="101">
        <f t="shared" si="610"/>
        <v>85</v>
      </c>
      <c r="AL556" s="101">
        <f t="shared" si="611"/>
        <v>6</v>
      </c>
      <c r="AM556" s="101">
        <v>7</v>
      </c>
      <c r="AN556" s="102">
        <v>1</v>
      </c>
      <c r="AO556" s="103">
        <v>5</v>
      </c>
      <c r="AP556" s="74">
        <f t="shared" si="612"/>
        <v>0.20289855072463769</v>
      </c>
      <c r="AQ556" s="74">
        <f t="shared" si="613"/>
        <v>0.43617021276595747</v>
      </c>
      <c r="AR556" s="104">
        <f t="shared" si="614"/>
        <v>0.34210526315789475</v>
      </c>
      <c r="AS556" s="104">
        <f t="shared" si="615"/>
        <v>0.40251572327044027</v>
      </c>
      <c r="AT556" s="104">
        <f t="shared" si="616"/>
        <v>0.35384615384615387</v>
      </c>
      <c r="AU556" s="105">
        <v>64</v>
      </c>
      <c r="AV556" s="105">
        <v>83</v>
      </c>
      <c r="AW556" s="105">
        <v>57</v>
      </c>
      <c r="AX556" s="100">
        <v>5</v>
      </c>
      <c r="AY556" s="106">
        <v>78</v>
      </c>
      <c r="AZ556" s="106">
        <v>2</v>
      </c>
      <c r="BA556" s="106">
        <v>23</v>
      </c>
      <c r="BB556" s="106">
        <v>50</v>
      </c>
      <c r="BC556" s="106">
        <v>3</v>
      </c>
      <c r="BD556" s="107">
        <v>15</v>
      </c>
      <c r="BE556" s="108">
        <v>6</v>
      </c>
      <c r="BF556" s="82">
        <f t="shared" si="617"/>
        <v>3.5087719298245612E-2</v>
      </c>
      <c r="BG556" s="82">
        <f t="shared" si="618"/>
        <v>0.27710843373493976</v>
      </c>
      <c r="BH556" s="83">
        <f t="shared" si="619"/>
        <v>0.29411764705882354</v>
      </c>
      <c r="BI556" s="83">
        <f t="shared" si="620"/>
        <v>0.39455782312925169</v>
      </c>
      <c r="BJ556" s="83">
        <f t="shared" si="621"/>
        <v>0.546875</v>
      </c>
      <c r="BK556" s="2">
        <v>66</v>
      </c>
      <c r="BL556" s="2">
        <v>79</v>
      </c>
      <c r="BM556" s="2">
        <v>60</v>
      </c>
      <c r="BN556" s="2">
        <v>39</v>
      </c>
      <c r="BO556" s="2">
        <v>19</v>
      </c>
      <c r="BP556" s="2">
        <v>18</v>
      </c>
      <c r="BQ556" s="109">
        <v>1</v>
      </c>
      <c r="BR556" s="109">
        <v>5</v>
      </c>
      <c r="BS556" s="110">
        <v>4</v>
      </c>
      <c r="BT556" s="109">
        <v>19</v>
      </c>
      <c r="BU556" s="109">
        <v>24</v>
      </c>
      <c r="BV556" s="109">
        <v>43</v>
      </c>
      <c r="BW556" s="109">
        <v>2</v>
      </c>
      <c r="BX556" s="84">
        <f t="shared" si="625"/>
        <v>88</v>
      </c>
      <c r="BY556" s="111">
        <v>1</v>
      </c>
      <c r="BZ556" s="109">
        <v>10</v>
      </c>
      <c r="CA556" s="109">
        <v>2</v>
      </c>
      <c r="CB556" s="2">
        <v>6</v>
      </c>
      <c r="CC556" s="112">
        <f t="shared" si="626"/>
        <v>0.2878787878787879</v>
      </c>
      <c r="CD556" s="112">
        <f t="shared" si="627"/>
        <v>0.30379746835443039</v>
      </c>
      <c r="CE556" s="112">
        <f t="shared" si="628"/>
        <v>0.37073170731707317</v>
      </c>
      <c r="CF556" s="112">
        <f t="shared" si="629"/>
        <v>0.41007194244604317</v>
      </c>
      <c r="CG556" s="112">
        <f t="shared" si="630"/>
        <v>0.55000000000000004</v>
      </c>
      <c r="CH556" s="87">
        <f t="shared" si="631"/>
        <v>27</v>
      </c>
      <c r="CI556" s="31">
        <f t="shared" si="632"/>
        <v>30</v>
      </c>
      <c r="CJ556" s="31">
        <f t="shared" si="633"/>
        <v>0</v>
      </c>
      <c r="CK556" s="31">
        <f t="shared" si="634"/>
        <v>0</v>
      </c>
      <c r="CL556" s="31">
        <f t="shared" si="635"/>
        <v>0</v>
      </c>
      <c r="CM556" s="113">
        <f t="shared" si="636"/>
        <v>0</v>
      </c>
      <c r="CN556" s="31">
        <f t="shared" si="637"/>
        <v>0</v>
      </c>
      <c r="CO556" s="31">
        <f t="shared" si="638"/>
        <v>0</v>
      </c>
      <c r="CP556" s="31">
        <f t="shared" si="639"/>
        <v>0</v>
      </c>
      <c r="CQ556" s="31">
        <f t="shared" si="640"/>
        <v>0</v>
      </c>
      <c r="CU556" s="88">
        <f t="shared" si="624"/>
        <v>0</v>
      </c>
      <c r="DC556" s="88">
        <f t="shared" si="641"/>
        <v>0</v>
      </c>
      <c r="DH556" s="32">
        <v>1</v>
      </c>
      <c r="DI556" s="32">
        <v>5</v>
      </c>
      <c r="DJ556" s="32">
        <v>4</v>
      </c>
      <c r="DK556" s="88">
        <f t="shared" si="642"/>
        <v>88</v>
      </c>
      <c r="DL556" s="32">
        <v>19</v>
      </c>
      <c r="DM556" s="32">
        <v>24</v>
      </c>
      <c r="DN556" s="32">
        <v>43</v>
      </c>
      <c r="DO556" s="32">
        <v>2</v>
      </c>
      <c r="DS556" s="88">
        <f t="shared" si="643"/>
        <v>0</v>
      </c>
      <c r="EA556" s="88">
        <f t="shared" si="644"/>
        <v>0</v>
      </c>
      <c r="EI556" s="88">
        <f t="shared" si="645"/>
        <v>0</v>
      </c>
      <c r="EQ556" s="88">
        <f t="shared" si="646"/>
        <v>0</v>
      </c>
      <c r="EY556" s="88">
        <f t="shared" si="647"/>
        <v>0</v>
      </c>
      <c r="FG556" s="88">
        <f t="shared" si="648"/>
        <v>0</v>
      </c>
      <c r="FO556" s="88">
        <f t="shared" si="649"/>
        <v>0</v>
      </c>
      <c r="FW556" s="110">
        <f t="shared" si="650"/>
        <v>0</v>
      </c>
      <c r="GB556" s="110">
        <f t="shared" si="651"/>
        <v>0</v>
      </c>
      <c r="GC556" s="110">
        <f t="shared" si="652"/>
        <v>0</v>
      </c>
      <c r="GD556" s="110">
        <f t="shared" si="653"/>
        <v>0</v>
      </c>
      <c r="GE556" s="110">
        <f t="shared" si="654"/>
        <v>0</v>
      </c>
      <c r="GF556" s="110">
        <f t="shared" si="655"/>
        <v>0</v>
      </c>
      <c r="GG556" s="110">
        <f t="shared" si="656"/>
        <v>0</v>
      </c>
      <c r="GH556" s="110">
        <f t="shared" si="657"/>
        <v>0</v>
      </c>
      <c r="GI556" s="110">
        <f t="shared" si="658"/>
        <v>0</v>
      </c>
      <c r="GJ556" s="114">
        <f t="shared" si="622"/>
        <v>0.48958333333333337</v>
      </c>
      <c r="GK556" s="90">
        <f t="shared" si="623"/>
        <v>0.12820512820512819</v>
      </c>
      <c r="GL556" s="92" t="s">
        <v>1711</v>
      </c>
      <c r="GM556" s="92" t="s">
        <v>2058</v>
      </c>
      <c r="GN556" s="2" t="s">
        <v>1737</v>
      </c>
      <c r="GO556" s="2" t="s">
        <v>1631</v>
      </c>
      <c r="GP556" s="92" t="s">
        <v>2055</v>
      </c>
      <c r="GQ556" s="2" t="s">
        <v>2124</v>
      </c>
      <c r="GR556" s="115">
        <v>80</v>
      </c>
      <c r="GS556" s="31">
        <f t="shared" si="659"/>
        <v>1</v>
      </c>
      <c r="GT556" s="31">
        <f t="shared" si="660"/>
        <v>4</v>
      </c>
      <c r="GU556" s="31">
        <f t="shared" si="661"/>
        <v>5</v>
      </c>
      <c r="GV556" s="31">
        <f t="shared" si="662"/>
        <v>88</v>
      </c>
      <c r="GW556" s="31">
        <f t="shared" si="663"/>
        <v>45</v>
      </c>
      <c r="GX556" s="31">
        <f t="shared" si="664"/>
        <v>69</v>
      </c>
    </row>
    <row r="557" spans="1:208" ht="15.75" hidden="1" customHeight="1" x14ac:dyDescent="0.25">
      <c r="A557" s="22" t="s">
        <v>1112</v>
      </c>
      <c r="B557" s="2" t="s">
        <v>534</v>
      </c>
      <c r="C557" s="116" t="s">
        <v>539</v>
      </c>
      <c r="D557" s="35" t="s">
        <v>534</v>
      </c>
      <c r="E557" s="117">
        <v>21</v>
      </c>
      <c r="F557" s="117">
        <v>72</v>
      </c>
      <c r="G557" s="117">
        <v>70</v>
      </c>
      <c r="H557" s="117">
        <v>163</v>
      </c>
      <c r="I557" s="95">
        <v>8</v>
      </c>
      <c r="J557" s="118">
        <v>17</v>
      </c>
      <c r="K557" s="118">
        <v>57</v>
      </c>
      <c r="L557" s="118">
        <v>84</v>
      </c>
      <c r="M557" s="118">
        <v>158</v>
      </c>
      <c r="N557" s="119">
        <v>8</v>
      </c>
      <c r="O557" s="119">
        <v>16</v>
      </c>
      <c r="P557" s="120">
        <v>148</v>
      </c>
      <c r="Q557" s="120">
        <v>199</v>
      </c>
      <c r="R557" s="120">
        <v>174</v>
      </c>
      <c r="S557" s="70">
        <f t="shared" si="605"/>
        <v>0.11486486486486487</v>
      </c>
      <c r="T557" s="70">
        <f t="shared" si="606"/>
        <v>0.28643216080402012</v>
      </c>
      <c r="U557" s="70">
        <f t="shared" si="607"/>
        <v>0.28790786948176583</v>
      </c>
      <c r="V557" s="70">
        <f t="shared" si="608"/>
        <v>0.35656836461126007</v>
      </c>
      <c r="W557" s="70">
        <f t="shared" si="609"/>
        <v>0.43678160919540232</v>
      </c>
      <c r="X557" s="121">
        <v>205</v>
      </c>
      <c r="Y557" s="121">
        <v>148</v>
      </c>
      <c r="Z557" s="121">
        <v>199</v>
      </c>
      <c r="AA557" s="121">
        <v>174</v>
      </c>
      <c r="AB557" s="121">
        <v>52</v>
      </c>
      <c r="AC557" s="121">
        <v>61</v>
      </c>
      <c r="AD557" s="17">
        <v>3</v>
      </c>
      <c r="AE557" s="17">
        <v>7</v>
      </c>
      <c r="AF557" s="100">
        <v>9</v>
      </c>
      <c r="AG557" s="101">
        <v>20</v>
      </c>
      <c r="AH557" s="101">
        <v>55</v>
      </c>
      <c r="AI557" s="101">
        <v>72</v>
      </c>
      <c r="AJ557" s="101">
        <v>0</v>
      </c>
      <c r="AK557" s="101">
        <f t="shared" si="610"/>
        <v>147</v>
      </c>
      <c r="AL557" s="101">
        <f t="shared" si="611"/>
        <v>10</v>
      </c>
      <c r="AM557" s="101">
        <v>10</v>
      </c>
      <c r="AN557" s="102">
        <v>19</v>
      </c>
      <c r="AO557" s="103">
        <v>29</v>
      </c>
      <c r="AP557" s="74">
        <f t="shared" si="612"/>
        <v>0.13513513513513514</v>
      </c>
      <c r="AQ557" s="74">
        <f t="shared" si="613"/>
        <v>0.27638190954773867</v>
      </c>
      <c r="AR557" s="104">
        <f t="shared" si="614"/>
        <v>0.26295585412667949</v>
      </c>
      <c r="AS557" s="104">
        <f t="shared" si="615"/>
        <v>0.31367292225201071</v>
      </c>
      <c r="AT557" s="104">
        <f t="shared" si="616"/>
        <v>0.35632183908045978</v>
      </c>
      <c r="AU557" s="105">
        <v>159</v>
      </c>
      <c r="AV557" s="105">
        <v>210</v>
      </c>
      <c r="AW557" s="105">
        <v>147</v>
      </c>
      <c r="AX557" s="100">
        <v>9</v>
      </c>
      <c r="AY557" s="106">
        <v>139</v>
      </c>
      <c r="AZ557" s="106">
        <v>15</v>
      </c>
      <c r="BA557" s="106">
        <v>69</v>
      </c>
      <c r="BB557" s="106">
        <v>55</v>
      </c>
      <c r="BC557" s="106">
        <v>0</v>
      </c>
      <c r="BD557" s="107">
        <v>6</v>
      </c>
      <c r="BE557" s="108">
        <v>12</v>
      </c>
      <c r="BF557" s="82">
        <f t="shared" si="617"/>
        <v>0.10204081632653061</v>
      </c>
      <c r="BG557" s="82">
        <f t="shared" si="618"/>
        <v>0.32857142857142857</v>
      </c>
      <c r="BH557" s="83">
        <f t="shared" si="619"/>
        <v>0.25775193798449614</v>
      </c>
      <c r="BI557" s="83">
        <f t="shared" si="620"/>
        <v>0.31978319783197834</v>
      </c>
      <c r="BJ557" s="83">
        <f t="shared" si="621"/>
        <v>0.3081761006289308</v>
      </c>
      <c r="BK557" s="2">
        <v>145</v>
      </c>
      <c r="BL557" s="2">
        <v>182</v>
      </c>
      <c r="BM557" s="2">
        <v>180</v>
      </c>
      <c r="BN557" s="2">
        <v>118</v>
      </c>
      <c r="BO557" s="2">
        <v>29</v>
      </c>
      <c r="BP557" s="2">
        <v>65</v>
      </c>
      <c r="BQ557" s="109">
        <v>3</v>
      </c>
      <c r="BR557" s="109">
        <v>9</v>
      </c>
      <c r="BS557" s="110">
        <v>8</v>
      </c>
      <c r="BT557" s="109">
        <v>17</v>
      </c>
      <c r="BU557" s="109">
        <v>57</v>
      </c>
      <c r="BV557" s="109">
        <v>76</v>
      </c>
      <c r="BW557" s="109">
        <v>1</v>
      </c>
      <c r="BX557" s="84">
        <f t="shared" si="625"/>
        <v>151</v>
      </c>
      <c r="BY557" s="111">
        <v>18</v>
      </c>
      <c r="BZ557" s="109">
        <v>15</v>
      </c>
      <c r="CA557" s="109">
        <v>1</v>
      </c>
      <c r="CB557" s="2">
        <v>24</v>
      </c>
      <c r="CC557" s="112">
        <f t="shared" si="626"/>
        <v>0.11724137931034483</v>
      </c>
      <c r="CD557" s="112">
        <f t="shared" si="627"/>
        <v>0.31318681318681318</v>
      </c>
      <c r="CE557" s="112">
        <f t="shared" si="628"/>
        <v>0.26627218934911245</v>
      </c>
      <c r="CF557" s="112">
        <f t="shared" si="629"/>
        <v>0.32596685082872928</v>
      </c>
      <c r="CG557" s="112">
        <f t="shared" si="630"/>
        <v>0.33888888888888891</v>
      </c>
      <c r="CH557" s="87">
        <f t="shared" si="631"/>
        <v>119</v>
      </c>
      <c r="CI557" s="31">
        <f t="shared" si="632"/>
        <v>109</v>
      </c>
      <c r="CJ557" s="31">
        <f t="shared" si="633"/>
        <v>0</v>
      </c>
      <c r="CK557" s="31">
        <f t="shared" si="634"/>
        <v>0</v>
      </c>
      <c r="CL557" s="31">
        <f t="shared" si="635"/>
        <v>0</v>
      </c>
      <c r="CM557" s="113">
        <f t="shared" si="636"/>
        <v>0</v>
      </c>
      <c r="CN557" s="31">
        <f t="shared" si="637"/>
        <v>0</v>
      </c>
      <c r="CO557" s="31">
        <f t="shared" si="638"/>
        <v>0</v>
      </c>
      <c r="CP557" s="31">
        <f t="shared" si="639"/>
        <v>0</v>
      </c>
      <c r="CQ557" s="31">
        <f t="shared" si="640"/>
        <v>0</v>
      </c>
      <c r="CU557" s="88">
        <f t="shared" si="624"/>
        <v>0</v>
      </c>
      <c r="DC557" s="88">
        <f t="shared" si="641"/>
        <v>0</v>
      </c>
      <c r="DH557" s="32">
        <v>1</v>
      </c>
      <c r="DI557" s="32">
        <v>7</v>
      </c>
      <c r="DJ557" s="32">
        <v>6</v>
      </c>
      <c r="DK557" s="88">
        <f t="shared" si="642"/>
        <v>116</v>
      </c>
      <c r="DL557" s="32">
        <v>16</v>
      </c>
      <c r="DM557" s="32">
        <v>42</v>
      </c>
      <c r="DN557" s="32">
        <v>57</v>
      </c>
      <c r="DO557" s="32">
        <v>1</v>
      </c>
      <c r="DP557" s="32">
        <v>2</v>
      </c>
      <c r="DQ557" s="32">
        <v>2</v>
      </c>
      <c r="DR557" s="32">
        <v>2</v>
      </c>
      <c r="DS557" s="88">
        <f t="shared" si="643"/>
        <v>35</v>
      </c>
      <c r="DT557" s="32">
        <v>1</v>
      </c>
      <c r="DU557" s="32">
        <v>15</v>
      </c>
      <c r="DV557" s="32">
        <v>19</v>
      </c>
      <c r="DW557" s="32">
        <v>0</v>
      </c>
      <c r="EA557" s="88">
        <f t="shared" si="644"/>
        <v>0</v>
      </c>
      <c r="EI557" s="88">
        <f t="shared" si="645"/>
        <v>0</v>
      </c>
      <c r="EQ557" s="88">
        <f t="shared" si="646"/>
        <v>0</v>
      </c>
      <c r="EY557" s="88">
        <f t="shared" si="647"/>
        <v>0</v>
      </c>
      <c r="FG557" s="88">
        <f t="shared" si="648"/>
        <v>0</v>
      </c>
      <c r="FO557" s="88">
        <f t="shared" si="649"/>
        <v>0</v>
      </c>
      <c r="FW557" s="110">
        <f t="shared" si="650"/>
        <v>0</v>
      </c>
      <c r="GB557" s="110">
        <f t="shared" si="651"/>
        <v>0</v>
      </c>
      <c r="GC557" s="110">
        <f t="shared" si="652"/>
        <v>0</v>
      </c>
      <c r="GD557" s="110">
        <f t="shared" si="653"/>
        <v>0</v>
      </c>
      <c r="GE557" s="110">
        <f t="shared" si="654"/>
        <v>0</v>
      </c>
      <c r="GF557" s="110">
        <f t="shared" si="655"/>
        <v>0</v>
      </c>
      <c r="GG557" s="110">
        <f t="shared" si="656"/>
        <v>0</v>
      </c>
      <c r="GH557" s="110">
        <f t="shared" si="657"/>
        <v>0</v>
      </c>
      <c r="GI557" s="110">
        <f t="shared" si="658"/>
        <v>0</v>
      </c>
      <c r="GJ557" s="114">
        <f t="shared" si="622"/>
        <v>-0.22412280701754386</v>
      </c>
      <c r="GK557" s="90">
        <f t="shared" si="623"/>
        <v>8.6330935251798566E-2</v>
      </c>
      <c r="GL557" s="92" t="s">
        <v>2017</v>
      </c>
      <c r="GM557" s="2" t="s">
        <v>1516</v>
      </c>
      <c r="GN557" s="2" t="s">
        <v>2182</v>
      </c>
      <c r="GO557" s="2" t="s">
        <v>2176</v>
      </c>
      <c r="GP557" s="92" t="s">
        <v>2308</v>
      </c>
      <c r="GQ557" s="2" t="s">
        <v>1439</v>
      </c>
      <c r="GR557" s="115">
        <v>189</v>
      </c>
      <c r="GS557" s="31">
        <f t="shared" si="659"/>
        <v>3</v>
      </c>
      <c r="GT557" s="31">
        <f t="shared" si="660"/>
        <v>8</v>
      </c>
      <c r="GU557" s="31">
        <f t="shared" si="661"/>
        <v>9</v>
      </c>
      <c r="GV557" s="31">
        <f t="shared" si="662"/>
        <v>151</v>
      </c>
      <c r="GW557" s="31">
        <f t="shared" si="663"/>
        <v>77</v>
      </c>
      <c r="GX557" s="31">
        <f t="shared" si="664"/>
        <v>134</v>
      </c>
    </row>
    <row r="558" spans="1:208" ht="15.75" hidden="1" customHeight="1" x14ac:dyDescent="0.25">
      <c r="A558" s="22" t="s">
        <v>1112</v>
      </c>
      <c r="B558" s="2" t="s">
        <v>534</v>
      </c>
      <c r="C558" s="116" t="s">
        <v>540</v>
      </c>
      <c r="D558" s="35" t="s">
        <v>534</v>
      </c>
      <c r="E558" s="117">
        <v>0</v>
      </c>
      <c r="F558" s="117">
        <v>22</v>
      </c>
      <c r="G558" s="117">
        <v>16</v>
      </c>
      <c r="H558" s="117">
        <v>38</v>
      </c>
      <c r="I558" s="95">
        <v>3</v>
      </c>
      <c r="J558" s="118">
        <v>6</v>
      </c>
      <c r="K558" s="118">
        <v>25</v>
      </c>
      <c r="L558" s="118">
        <v>19</v>
      </c>
      <c r="M558" s="118">
        <v>50</v>
      </c>
      <c r="N558" s="119">
        <v>5</v>
      </c>
      <c r="O558" s="119">
        <v>7</v>
      </c>
      <c r="P558" s="120">
        <v>46</v>
      </c>
      <c r="Q558" s="120">
        <v>53</v>
      </c>
      <c r="R558" s="120">
        <v>46</v>
      </c>
      <c r="S558" s="70">
        <f t="shared" si="605"/>
        <v>0.13043478260869565</v>
      </c>
      <c r="T558" s="70">
        <f t="shared" si="606"/>
        <v>0.47169811320754718</v>
      </c>
      <c r="U558" s="70">
        <f t="shared" si="607"/>
        <v>0.31034482758620691</v>
      </c>
      <c r="V558" s="70">
        <f t="shared" si="608"/>
        <v>0.39393939393939392</v>
      </c>
      <c r="W558" s="70">
        <f t="shared" si="609"/>
        <v>0.30434782608695654</v>
      </c>
      <c r="X558" s="121">
        <v>51</v>
      </c>
      <c r="Y558" s="121">
        <v>46</v>
      </c>
      <c r="Z558" s="121">
        <v>53</v>
      </c>
      <c r="AA558" s="121">
        <v>46</v>
      </c>
      <c r="AB558" s="121">
        <v>17</v>
      </c>
      <c r="AC558" s="121">
        <v>15</v>
      </c>
      <c r="AD558" s="17">
        <v>4</v>
      </c>
      <c r="AE558" s="17">
        <v>6</v>
      </c>
      <c r="AF558" s="100">
        <v>5</v>
      </c>
      <c r="AG558" s="101">
        <v>13</v>
      </c>
      <c r="AH558" s="101">
        <v>29</v>
      </c>
      <c r="AI558" s="101">
        <v>40</v>
      </c>
      <c r="AJ558" s="101">
        <v>1</v>
      </c>
      <c r="AK558" s="101">
        <f t="shared" si="610"/>
        <v>83</v>
      </c>
      <c r="AL558" s="101">
        <f t="shared" si="611"/>
        <v>10</v>
      </c>
      <c r="AM558" s="101">
        <v>11</v>
      </c>
      <c r="AN558" s="102">
        <v>2</v>
      </c>
      <c r="AO558" s="103">
        <v>8</v>
      </c>
      <c r="AP558" s="74">
        <f t="shared" si="612"/>
        <v>0.28260869565217389</v>
      </c>
      <c r="AQ558" s="74">
        <f t="shared" si="613"/>
        <v>0.54716981132075471</v>
      </c>
      <c r="AR558" s="104">
        <f t="shared" si="614"/>
        <v>0.49655172413793103</v>
      </c>
      <c r="AS558" s="104">
        <f t="shared" si="615"/>
        <v>0.59595959595959591</v>
      </c>
      <c r="AT558" s="104">
        <f t="shared" si="616"/>
        <v>0.65217391304347827</v>
      </c>
      <c r="AU558" s="105">
        <v>45</v>
      </c>
      <c r="AV558" s="105">
        <v>52</v>
      </c>
      <c r="AW558" s="105">
        <v>37</v>
      </c>
      <c r="AX558" s="100">
        <v>5</v>
      </c>
      <c r="AY558" s="106">
        <v>78</v>
      </c>
      <c r="AZ558" s="106">
        <v>14</v>
      </c>
      <c r="BA558" s="106">
        <v>33</v>
      </c>
      <c r="BB558" s="106">
        <v>31</v>
      </c>
      <c r="BC558" s="106">
        <v>0</v>
      </c>
      <c r="BD558" s="107">
        <v>9</v>
      </c>
      <c r="BE558" s="108">
        <v>8</v>
      </c>
      <c r="BF558" s="82">
        <f t="shared" si="617"/>
        <v>0.3783783783783784</v>
      </c>
      <c r="BG558" s="82">
        <f t="shared" si="618"/>
        <v>0.63461538461538458</v>
      </c>
      <c r="BH558" s="83">
        <f t="shared" si="619"/>
        <v>0.5149253731343284</v>
      </c>
      <c r="BI558" s="83">
        <f t="shared" si="620"/>
        <v>0.5670103092783505</v>
      </c>
      <c r="BJ558" s="83">
        <f t="shared" si="621"/>
        <v>0.48888888888888887</v>
      </c>
      <c r="BK558" s="2">
        <v>47</v>
      </c>
      <c r="BL558" s="2">
        <v>42</v>
      </c>
      <c r="BM558" s="2">
        <v>29</v>
      </c>
      <c r="BN558" s="2">
        <v>18</v>
      </c>
      <c r="BO558" s="2">
        <v>15</v>
      </c>
      <c r="BP558" s="2">
        <v>11</v>
      </c>
      <c r="BQ558" s="109">
        <v>1</v>
      </c>
      <c r="BR558" s="109">
        <v>5</v>
      </c>
      <c r="BS558" s="110">
        <v>2</v>
      </c>
      <c r="BT558" s="109">
        <v>15</v>
      </c>
      <c r="BU558" s="109">
        <v>27</v>
      </c>
      <c r="BV558" s="109">
        <v>34</v>
      </c>
      <c r="BW558" s="109">
        <v>0</v>
      </c>
      <c r="BX558" s="84">
        <f t="shared" si="625"/>
        <v>76</v>
      </c>
      <c r="BY558" s="111">
        <v>3</v>
      </c>
      <c r="BZ558" s="109">
        <v>5</v>
      </c>
      <c r="CA558" s="109">
        <v>0</v>
      </c>
      <c r="CB558" s="2">
        <v>2</v>
      </c>
      <c r="CC558" s="112">
        <f t="shared" si="626"/>
        <v>0.31914893617021278</v>
      </c>
      <c r="CD558" s="112">
        <f t="shared" si="627"/>
        <v>0.6428571428571429</v>
      </c>
      <c r="CE558" s="112">
        <f t="shared" si="628"/>
        <v>0.60169491525423724</v>
      </c>
      <c r="CF558" s="112">
        <f t="shared" si="629"/>
        <v>0.78873239436619713</v>
      </c>
      <c r="CG558" s="112">
        <f t="shared" si="630"/>
        <v>1</v>
      </c>
      <c r="CH558" s="87">
        <f t="shared" si="631"/>
        <v>0</v>
      </c>
      <c r="CI558" s="31">
        <f t="shared" si="632"/>
        <v>8</v>
      </c>
      <c r="CJ558" s="31">
        <f t="shared" si="633"/>
        <v>0</v>
      </c>
      <c r="CK558" s="31">
        <f t="shared" si="634"/>
        <v>0</v>
      </c>
      <c r="CL558" s="31">
        <f t="shared" si="635"/>
        <v>0</v>
      </c>
      <c r="CM558" s="113">
        <f t="shared" si="636"/>
        <v>0</v>
      </c>
      <c r="CN558" s="31">
        <f t="shared" si="637"/>
        <v>0</v>
      </c>
      <c r="CO558" s="31">
        <f t="shared" si="638"/>
        <v>0</v>
      </c>
      <c r="CP558" s="31">
        <f t="shared" si="639"/>
        <v>0</v>
      </c>
      <c r="CQ558" s="31">
        <f t="shared" si="640"/>
        <v>0</v>
      </c>
      <c r="CU558" s="88">
        <f t="shared" si="624"/>
        <v>0</v>
      </c>
      <c r="DC558" s="88">
        <f t="shared" si="641"/>
        <v>0</v>
      </c>
      <c r="DH558" s="32">
        <v>1</v>
      </c>
      <c r="DI558" s="32">
        <v>5</v>
      </c>
      <c r="DK558" s="88">
        <f t="shared" si="642"/>
        <v>76</v>
      </c>
      <c r="DL558" s="32">
        <v>15</v>
      </c>
      <c r="DM558" s="32">
        <v>27</v>
      </c>
      <c r="DN558" s="32">
        <v>34</v>
      </c>
      <c r="DO558" s="32">
        <v>0</v>
      </c>
      <c r="DR558" s="32">
        <v>2</v>
      </c>
      <c r="DS558" s="88">
        <f t="shared" si="643"/>
        <v>0</v>
      </c>
      <c r="DT558" s="32">
        <v>0</v>
      </c>
      <c r="DU558" s="32">
        <v>0</v>
      </c>
      <c r="DV558" s="32">
        <v>0</v>
      </c>
      <c r="DW558" s="32">
        <v>0</v>
      </c>
      <c r="EA558" s="88">
        <f t="shared" si="644"/>
        <v>0</v>
      </c>
      <c r="EI558" s="88">
        <f t="shared" si="645"/>
        <v>0</v>
      </c>
      <c r="EQ558" s="88">
        <f t="shared" si="646"/>
        <v>0</v>
      </c>
      <c r="EY558" s="88">
        <f t="shared" si="647"/>
        <v>0</v>
      </c>
      <c r="FG558" s="88">
        <f t="shared" si="648"/>
        <v>0</v>
      </c>
      <c r="FO558" s="88">
        <f t="shared" si="649"/>
        <v>0</v>
      </c>
      <c r="FW558" s="110">
        <f t="shared" si="650"/>
        <v>0</v>
      </c>
      <c r="GB558" s="110">
        <f t="shared" si="651"/>
        <v>0</v>
      </c>
      <c r="GC558" s="110">
        <f t="shared" si="652"/>
        <v>0</v>
      </c>
      <c r="GD558" s="110">
        <f t="shared" si="653"/>
        <v>0</v>
      </c>
      <c r="GE558" s="110">
        <f t="shared" si="654"/>
        <v>0</v>
      </c>
      <c r="GF558" s="110">
        <f t="shared" si="655"/>
        <v>0</v>
      </c>
      <c r="GG558" s="110">
        <f t="shared" si="656"/>
        <v>0</v>
      </c>
      <c r="GH558" s="110">
        <f t="shared" si="657"/>
        <v>0</v>
      </c>
      <c r="GI558" s="110">
        <f t="shared" si="658"/>
        <v>0</v>
      </c>
      <c r="GJ558" s="114">
        <f t="shared" si="622"/>
        <v>2.2857142857142856</v>
      </c>
      <c r="GK558" s="90">
        <f t="shared" si="623"/>
        <v>-2.564102564102564E-2</v>
      </c>
      <c r="GL558" s="2" t="s">
        <v>1610</v>
      </c>
      <c r="GM558" s="2" t="s">
        <v>1627</v>
      </c>
      <c r="GN558" s="2" t="s">
        <v>1595</v>
      </c>
      <c r="GO558" s="92" t="s">
        <v>1370</v>
      </c>
      <c r="GP558" s="92" t="s">
        <v>1523</v>
      </c>
      <c r="GQ558" s="2" t="s">
        <v>2267</v>
      </c>
      <c r="GR558" s="115">
        <v>38</v>
      </c>
      <c r="GS558" s="31">
        <f t="shared" si="659"/>
        <v>1</v>
      </c>
      <c r="GT558" s="31">
        <f t="shared" si="660"/>
        <v>2</v>
      </c>
      <c r="GU558" s="31">
        <f t="shared" si="661"/>
        <v>5</v>
      </c>
      <c r="GV558" s="31">
        <f t="shared" si="662"/>
        <v>76</v>
      </c>
      <c r="GW558" s="31">
        <f t="shared" si="663"/>
        <v>34</v>
      </c>
      <c r="GX558" s="31">
        <f t="shared" si="664"/>
        <v>61</v>
      </c>
    </row>
    <row r="559" spans="1:208" ht="15.75" hidden="1" customHeight="1" x14ac:dyDescent="0.25">
      <c r="A559" s="22" t="s">
        <v>1112</v>
      </c>
      <c r="B559" s="2" t="s">
        <v>534</v>
      </c>
      <c r="C559" s="116" t="s">
        <v>541</v>
      </c>
      <c r="D559" s="35" t="s">
        <v>534</v>
      </c>
      <c r="E559" s="117">
        <v>4</v>
      </c>
      <c r="F559" s="117">
        <v>25</v>
      </c>
      <c r="G559" s="117">
        <v>27</v>
      </c>
      <c r="H559" s="117">
        <v>56</v>
      </c>
      <c r="I559" s="95">
        <v>4</v>
      </c>
      <c r="J559" s="118">
        <v>3</v>
      </c>
      <c r="K559" s="118">
        <v>18</v>
      </c>
      <c r="L559" s="118">
        <v>35</v>
      </c>
      <c r="M559" s="118">
        <v>56</v>
      </c>
      <c r="N559" s="119">
        <v>4</v>
      </c>
      <c r="O559" s="119">
        <v>9</v>
      </c>
      <c r="P559" s="120">
        <v>64</v>
      </c>
      <c r="Q559" s="120">
        <v>76</v>
      </c>
      <c r="R559" s="120">
        <v>72</v>
      </c>
      <c r="S559" s="70">
        <f t="shared" si="605"/>
        <v>4.6875E-2</v>
      </c>
      <c r="T559" s="70">
        <f t="shared" si="606"/>
        <v>0.23684210526315788</v>
      </c>
      <c r="U559" s="70">
        <f t="shared" si="607"/>
        <v>0.24528301886792453</v>
      </c>
      <c r="V559" s="70">
        <f t="shared" si="608"/>
        <v>0.33108108108108109</v>
      </c>
      <c r="W559" s="70">
        <f t="shared" si="609"/>
        <v>0.43055555555555558</v>
      </c>
      <c r="X559" s="121">
        <v>78</v>
      </c>
      <c r="Y559" s="121">
        <v>64</v>
      </c>
      <c r="Z559" s="121">
        <v>76</v>
      </c>
      <c r="AA559" s="121">
        <v>72</v>
      </c>
      <c r="AB559" s="121">
        <v>15</v>
      </c>
      <c r="AC559" s="121">
        <v>17</v>
      </c>
      <c r="AD559" s="17">
        <v>2</v>
      </c>
      <c r="AE559" s="17">
        <v>4</v>
      </c>
      <c r="AF559" s="100">
        <v>4</v>
      </c>
      <c r="AG559" s="101">
        <v>6</v>
      </c>
      <c r="AH559" s="101">
        <v>15</v>
      </c>
      <c r="AI559" s="101">
        <v>41</v>
      </c>
      <c r="AJ559" s="101">
        <v>2</v>
      </c>
      <c r="AK559" s="101">
        <f t="shared" si="610"/>
        <v>64</v>
      </c>
      <c r="AL559" s="101">
        <f t="shared" si="611"/>
        <v>5</v>
      </c>
      <c r="AM559" s="101">
        <v>7</v>
      </c>
      <c r="AN559" s="102">
        <v>3</v>
      </c>
      <c r="AO559" s="103">
        <v>6</v>
      </c>
      <c r="AP559" s="74">
        <f t="shared" si="612"/>
        <v>9.375E-2</v>
      </c>
      <c r="AQ559" s="74">
        <f t="shared" si="613"/>
        <v>0.19736842105263158</v>
      </c>
      <c r="AR559" s="104">
        <f t="shared" si="614"/>
        <v>0.26886792452830188</v>
      </c>
      <c r="AS559" s="104">
        <f t="shared" si="615"/>
        <v>0.34459459459459457</v>
      </c>
      <c r="AT559" s="104">
        <f t="shared" si="616"/>
        <v>0.5</v>
      </c>
      <c r="AU559" s="105">
        <v>60</v>
      </c>
      <c r="AV559" s="105">
        <v>81</v>
      </c>
      <c r="AW559" s="105">
        <v>60</v>
      </c>
      <c r="AX559" s="100">
        <v>4</v>
      </c>
      <c r="AY559" s="106">
        <v>63</v>
      </c>
      <c r="AZ559" s="106">
        <v>7</v>
      </c>
      <c r="BA559" s="106">
        <v>22</v>
      </c>
      <c r="BB559" s="106">
        <v>32</v>
      </c>
      <c r="BC559" s="106">
        <v>2</v>
      </c>
      <c r="BD559" s="107">
        <v>7</v>
      </c>
      <c r="BE559" s="108">
        <v>2</v>
      </c>
      <c r="BF559" s="82">
        <f t="shared" si="617"/>
        <v>0.11666666666666667</v>
      </c>
      <c r="BG559" s="82">
        <f t="shared" si="618"/>
        <v>0.27160493827160492</v>
      </c>
      <c r="BH559" s="83">
        <f t="shared" si="619"/>
        <v>0.26865671641791045</v>
      </c>
      <c r="BI559" s="83">
        <f t="shared" si="620"/>
        <v>0.33333333333333331</v>
      </c>
      <c r="BJ559" s="83">
        <f t="shared" si="621"/>
        <v>0.41666666666666669</v>
      </c>
      <c r="BK559" s="2">
        <v>50</v>
      </c>
      <c r="BL559" s="2">
        <v>72</v>
      </c>
      <c r="BM559" s="2">
        <v>60</v>
      </c>
      <c r="BN559" s="2">
        <v>43</v>
      </c>
      <c r="BO559" s="2">
        <v>11</v>
      </c>
      <c r="BP559" s="2">
        <v>18</v>
      </c>
      <c r="BQ559" s="109">
        <v>2</v>
      </c>
      <c r="BR559" s="109">
        <v>4</v>
      </c>
      <c r="BS559" s="110">
        <v>5</v>
      </c>
      <c r="BT559" s="109">
        <v>5</v>
      </c>
      <c r="BU559" s="109">
        <v>15</v>
      </c>
      <c r="BV559" s="109">
        <v>34</v>
      </c>
      <c r="BW559" s="109">
        <v>1</v>
      </c>
      <c r="BX559" s="84">
        <f t="shared" si="625"/>
        <v>55</v>
      </c>
      <c r="BY559" s="111">
        <v>2</v>
      </c>
      <c r="BZ559" s="109">
        <v>4</v>
      </c>
      <c r="CA559" s="109">
        <v>1</v>
      </c>
      <c r="CB559" s="2">
        <v>9</v>
      </c>
      <c r="CC559" s="112">
        <f t="shared" si="626"/>
        <v>0.1</v>
      </c>
      <c r="CD559" s="112">
        <f t="shared" si="627"/>
        <v>0.20833333333333334</v>
      </c>
      <c r="CE559" s="112">
        <f t="shared" si="628"/>
        <v>0.27472527472527475</v>
      </c>
      <c r="CF559" s="112">
        <f t="shared" si="629"/>
        <v>0.34090909090909088</v>
      </c>
      <c r="CG559" s="112">
        <f t="shared" si="630"/>
        <v>0.5</v>
      </c>
      <c r="CH559" s="87">
        <f t="shared" si="631"/>
        <v>30</v>
      </c>
      <c r="CI559" s="31">
        <f t="shared" si="632"/>
        <v>28</v>
      </c>
      <c r="CJ559" s="31">
        <f t="shared" si="633"/>
        <v>0</v>
      </c>
      <c r="CK559" s="31">
        <f t="shared" si="634"/>
        <v>0</v>
      </c>
      <c r="CL559" s="31">
        <f t="shared" si="635"/>
        <v>0</v>
      </c>
      <c r="CM559" s="113">
        <f t="shared" si="636"/>
        <v>0</v>
      </c>
      <c r="CN559" s="31">
        <f t="shared" si="637"/>
        <v>0</v>
      </c>
      <c r="CO559" s="31">
        <f t="shared" si="638"/>
        <v>0</v>
      </c>
      <c r="CP559" s="31">
        <f t="shared" si="639"/>
        <v>0</v>
      </c>
      <c r="CQ559" s="31">
        <f t="shared" si="640"/>
        <v>0</v>
      </c>
      <c r="CU559" s="88">
        <f t="shared" si="624"/>
        <v>0</v>
      </c>
      <c r="DC559" s="88">
        <f t="shared" si="641"/>
        <v>0</v>
      </c>
      <c r="DH559" s="32">
        <v>1</v>
      </c>
      <c r="DI559" s="32">
        <v>3</v>
      </c>
      <c r="DJ559" s="32">
        <v>4</v>
      </c>
      <c r="DK559" s="88">
        <f t="shared" si="642"/>
        <v>37</v>
      </c>
      <c r="DL559" s="32">
        <v>5</v>
      </c>
      <c r="DM559" s="32">
        <v>14</v>
      </c>
      <c r="DN559" s="32">
        <v>17</v>
      </c>
      <c r="DO559" s="32">
        <v>1</v>
      </c>
      <c r="DP559" s="32">
        <v>1</v>
      </c>
      <c r="DQ559" s="32">
        <v>1</v>
      </c>
      <c r="DR559" s="32">
        <v>1</v>
      </c>
      <c r="DS559" s="88">
        <f t="shared" si="643"/>
        <v>18</v>
      </c>
      <c r="DT559" s="32">
        <v>0</v>
      </c>
      <c r="DU559" s="32">
        <v>1</v>
      </c>
      <c r="DV559" s="32">
        <v>17</v>
      </c>
      <c r="DW559" s="32">
        <v>0</v>
      </c>
      <c r="EA559" s="88">
        <f t="shared" si="644"/>
        <v>0</v>
      </c>
      <c r="EI559" s="88">
        <f t="shared" si="645"/>
        <v>0</v>
      </c>
      <c r="EQ559" s="88">
        <f t="shared" si="646"/>
        <v>0</v>
      </c>
      <c r="EY559" s="88">
        <f t="shared" si="647"/>
        <v>0</v>
      </c>
      <c r="FG559" s="88">
        <f t="shared" si="648"/>
        <v>0</v>
      </c>
      <c r="FO559" s="88">
        <f t="shared" si="649"/>
        <v>0</v>
      </c>
      <c r="FW559" s="110">
        <f t="shared" si="650"/>
        <v>0</v>
      </c>
      <c r="GB559" s="110">
        <f t="shared" si="651"/>
        <v>0</v>
      </c>
      <c r="GC559" s="110">
        <f t="shared" si="652"/>
        <v>0</v>
      </c>
      <c r="GD559" s="110">
        <f t="shared" si="653"/>
        <v>0</v>
      </c>
      <c r="GE559" s="110">
        <f t="shared" si="654"/>
        <v>0</v>
      </c>
      <c r="GF559" s="110">
        <f t="shared" si="655"/>
        <v>0</v>
      </c>
      <c r="GG559" s="110">
        <f t="shared" si="656"/>
        <v>0</v>
      </c>
      <c r="GH559" s="110">
        <f t="shared" si="657"/>
        <v>0</v>
      </c>
      <c r="GI559" s="110">
        <f t="shared" si="658"/>
        <v>0</v>
      </c>
      <c r="GJ559" s="114">
        <f t="shared" si="622"/>
        <v>0.1612903225806451</v>
      </c>
      <c r="GK559" s="90">
        <f t="shared" si="623"/>
        <v>-0.12698412698412698</v>
      </c>
      <c r="GL559" s="2" t="s">
        <v>1910</v>
      </c>
      <c r="GM559" s="92" t="s">
        <v>2004</v>
      </c>
      <c r="GN559" s="92" t="s">
        <v>1721</v>
      </c>
      <c r="GO559" s="92" t="s">
        <v>2317</v>
      </c>
      <c r="GP559" s="2" t="s">
        <v>1396</v>
      </c>
      <c r="GQ559" s="2" t="s">
        <v>2214</v>
      </c>
      <c r="GR559" s="115">
        <v>78</v>
      </c>
      <c r="GS559" s="31">
        <f t="shared" si="659"/>
        <v>2</v>
      </c>
      <c r="GT559" s="31">
        <f t="shared" si="660"/>
        <v>5</v>
      </c>
      <c r="GU559" s="31">
        <f t="shared" si="661"/>
        <v>4</v>
      </c>
      <c r="GV559" s="31">
        <f t="shared" si="662"/>
        <v>55</v>
      </c>
      <c r="GW559" s="31">
        <f t="shared" si="663"/>
        <v>35</v>
      </c>
      <c r="GX559" s="31">
        <f t="shared" si="664"/>
        <v>50</v>
      </c>
    </row>
    <row r="560" spans="1:208" ht="15.75" hidden="1" customHeight="1" x14ac:dyDescent="0.25">
      <c r="A560" s="22" t="s">
        <v>1112</v>
      </c>
      <c r="B560" s="2" t="s">
        <v>534</v>
      </c>
      <c r="C560" s="116" t="s">
        <v>542</v>
      </c>
      <c r="D560" s="35" t="s">
        <v>534</v>
      </c>
      <c r="E560" s="117">
        <v>7</v>
      </c>
      <c r="F560" s="117">
        <v>48</v>
      </c>
      <c r="G560" s="117">
        <v>75</v>
      </c>
      <c r="H560" s="117">
        <v>130</v>
      </c>
      <c r="I560" s="95">
        <v>7</v>
      </c>
      <c r="J560" s="118">
        <v>10</v>
      </c>
      <c r="K560" s="118">
        <v>28</v>
      </c>
      <c r="L560" s="118">
        <v>68</v>
      </c>
      <c r="M560" s="118">
        <v>106</v>
      </c>
      <c r="N560" s="119">
        <v>12</v>
      </c>
      <c r="O560" s="119">
        <v>3</v>
      </c>
      <c r="P560" s="120">
        <v>115</v>
      </c>
      <c r="Q560" s="120">
        <v>141</v>
      </c>
      <c r="R560" s="120">
        <v>103</v>
      </c>
      <c r="S560" s="70">
        <f t="shared" si="605"/>
        <v>8.6956521739130432E-2</v>
      </c>
      <c r="T560" s="70">
        <f t="shared" si="606"/>
        <v>0.19858156028368795</v>
      </c>
      <c r="U560" s="70">
        <f t="shared" si="607"/>
        <v>0.2618384401114206</v>
      </c>
      <c r="V560" s="70">
        <f t="shared" si="608"/>
        <v>0.34426229508196721</v>
      </c>
      <c r="W560" s="70">
        <f t="shared" si="609"/>
        <v>0.5436893203883495</v>
      </c>
      <c r="X560" s="121">
        <v>154</v>
      </c>
      <c r="Y560" s="121">
        <v>115</v>
      </c>
      <c r="Z560" s="121">
        <v>141</v>
      </c>
      <c r="AA560" s="121">
        <v>103</v>
      </c>
      <c r="AB560" s="121">
        <v>33</v>
      </c>
      <c r="AC560" s="121">
        <v>34</v>
      </c>
      <c r="AD560" s="17">
        <v>3</v>
      </c>
      <c r="AE560" s="17">
        <v>6</v>
      </c>
      <c r="AF560" s="100">
        <v>7</v>
      </c>
      <c r="AG560" s="101">
        <v>8</v>
      </c>
      <c r="AH560" s="101">
        <v>56</v>
      </c>
      <c r="AI560" s="101">
        <v>83</v>
      </c>
      <c r="AJ560" s="101">
        <v>1</v>
      </c>
      <c r="AK560" s="101">
        <f t="shared" si="610"/>
        <v>148</v>
      </c>
      <c r="AL560" s="101">
        <f t="shared" si="611"/>
        <v>19</v>
      </c>
      <c r="AM560" s="101">
        <v>20</v>
      </c>
      <c r="AN560" s="102">
        <v>3</v>
      </c>
      <c r="AO560" s="103">
        <v>7</v>
      </c>
      <c r="AP560" s="74">
        <f t="shared" si="612"/>
        <v>6.9565217391304349E-2</v>
      </c>
      <c r="AQ560" s="74">
        <f t="shared" si="613"/>
        <v>0.3971631205673759</v>
      </c>
      <c r="AR560" s="104">
        <f t="shared" si="614"/>
        <v>0.35654596100278552</v>
      </c>
      <c r="AS560" s="104">
        <f t="shared" si="615"/>
        <v>0.49180327868852458</v>
      </c>
      <c r="AT560" s="104">
        <f t="shared" si="616"/>
        <v>0.62135922330097082</v>
      </c>
      <c r="AU560" s="105">
        <v>86</v>
      </c>
      <c r="AV560" s="105">
        <v>136</v>
      </c>
      <c r="AW560" s="105">
        <v>83</v>
      </c>
      <c r="AX560" s="100">
        <v>6</v>
      </c>
      <c r="AY560" s="106">
        <v>118</v>
      </c>
      <c r="AZ560" s="106">
        <v>5</v>
      </c>
      <c r="BA560" s="106">
        <v>25</v>
      </c>
      <c r="BB560" s="106">
        <v>87</v>
      </c>
      <c r="BC560" s="106">
        <v>1</v>
      </c>
      <c r="BD560" s="107">
        <v>26</v>
      </c>
      <c r="BE560" s="108">
        <v>5</v>
      </c>
      <c r="BF560" s="82">
        <f t="shared" si="617"/>
        <v>6.0240963855421686E-2</v>
      </c>
      <c r="BG560" s="82">
        <f t="shared" si="618"/>
        <v>0.18382352941176472</v>
      </c>
      <c r="BH560" s="83">
        <f t="shared" si="619"/>
        <v>0.29836065573770493</v>
      </c>
      <c r="BI560" s="83">
        <f t="shared" si="620"/>
        <v>0.38738738738738737</v>
      </c>
      <c r="BJ560" s="83">
        <f t="shared" si="621"/>
        <v>0.70930232558139539</v>
      </c>
      <c r="BK560" s="2">
        <v>78</v>
      </c>
      <c r="BL560" s="2">
        <v>102</v>
      </c>
      <c r="BM560" s="2">
        <v>82</v>
      </c>
      <c r="BN560" s="2">
        <v>57</v>
      </c>
      <c r="BO560" s="2">
        <v>26</v>
      </c>
      <c r="BP560" s="2">
        <v>23</v>
      </c>
      <c r="BQ560" s="109">
        <v>2</v>
      </c>
      <c r="BR560" s="109">
        <v>6</v>
      </c>
      <c r="BS560" s="110">
        <v>7</v>
      </c>
      <c r="BT560" s="109">
        <v>6</v>
      </c>
      <c r="BU560" s="109">
        <v>35</v>
      </c>
      <c r="BV560" s="109">
        <v>92</v>
      </c>
      <c r="BW560" s="109">
        <v>5</v>
      </c>
      <c r="BX560" s="84">
        <f t="shared" si="625"/>
        <v>138</v>
      </c>
      <c r="BY560" s="111">
        <v>0</v>
      </c>
      <c r="BZ560" s="109">
        <v>30</v>
      </c>
      <c r="CA560" s="109">
        <v>5</v>
      </c>
      <c r="CB560" s="2">
        <v>7</v>
      </c>
      <c r="CC560" s="112">
        <f t="shared" si="626"/>
        <v>7.6923076923076927E-2</v>
      </c>
      <c r="CD560" s="112">
        <f t="shared" si="627"/>
        <v>0.34313725490196079</v>
      </c>
      <c r="CE560" s="112">
        <f t="shared" si="628"/>
        <v>0.3931297709923664</v>
      </c>
      <c r="CF560" s="112">
        <f t="shared" si="629"/>
        <v>0.52717391304347827</v>
      </c>
      <c r="CG560" s="112">
        <f t="shared" si="630"/>
        <v>0.75609756097560976</v>
      </c>
      <c r="CH560" s="87">
        <f t="shared" si="631"/>
        <v>20</v>
      </c>
      <c r="CI560" s="31">
        <f t="shared" si="632"/>
        <v>9</v>
      </c>
      <c r="CJ560" s="31">
        <f t="shared" si="633"/>
        <v>0</v>
      </c>
      <c r="CK560" s="31">
        <f t="shared" si="634"/>
        <v>0</v>
      </c>
      <c r="CL560" s="31">
        <f t="shared" si="635"/>
        <v>0</v>
      </c>
      <c r="CM560" s="113">
        <f t="shared" si="636"/>
        <v>0</v>
      </c>
      <c r="CN560" s="31">
        <f t="shared" si="637"/>
        <v>0</v>
      </c>
      <c r="CO560" s="31">
        <f t="shared" si="638"/>
        <v>0</v>
      </c>
      <c r="CP560" s="31">
        <f t="shared" si="639"/>
        <v>0</v>
      </c>
      <c r="CQ560" s="31">
        <f t="shared" si="640"/>
        <v>0</v>
      </c>
      <c r="CU560" s="88">
        <f t="shared" si="624"/>
        <v>0</v>
      </c>
      <c r="DC560" s="88">
        <f t="shared" si="641"/>
        <v>0</v>
      </c>
      <c r="DH560" s="32">
        <v>1</v>
      </c>
      <c r="DI560" s="32">
        <v>4</v>
      </c>
      <c r="DJ560" s="32">
        <v>5</v>
      </c>
      <c r="DK560" s="88">
        <f t="shared" si="642"/>
        <v>79</v>
      </c>
      <c r="DL560" s="32">
        <v>6</v>
      </c>
      <c r="DM560" s="32">
        <v>27</v>
      </c>
      <c r="DN560" s="32">
        <v>44</v>
      </c>
      <c r="DO560" s="32">
        <v>2</v>
      </c>
      <c r="DP560" s="32">
        <v>1</v>
      </c>
      <c r="DQ560" s="32">
        <v>2</v>
      </c>
      <c r="DR560" s="32">
        <v>2</v>
      </c>
      <c r="DS560" s="88">
        <f t="shared" si="643"/>
        <v>59</v>
      </c>
      <c r="DT560" s="32">
        <v>0</v>
      </c>
      <c r="DU560" s="32">
        <v>8</v>
      </c>
      <c r="DV560" s="32">
        <v>48</v>
      </c>
      <c r="DW560" s="32">
        <v>3</v>
      </c>
      <c r="EA560" s="88">
        <f t="shared" si="644"/>
        <v>0</v>
      </c>
      <c r="EI560" s="88">
        <f t="shared" si="645"/>
        <v>0</v>
      </c>
      <c r="EQ560" s="88">
        <f t="shared" si="646"/>
        <v>0</v>
      </c>
      <c r="EY560" s="88">
        <f t="shared" si="647"/>
        <v>0</v>
      </c>
      <c r="FG560" s="88">
        <f t="shared" si="648"/>
        <v>0</v>
      </c>
      <c r="FO560" s="88">
        <f t="shared" si="649"/>
        <v>0</v>
      </c>
      <c r="FW560" s="110">
        <f t="shared" si="650"/>
        <v>0</v>
      </c>
      <c r="GB560" s="110">
        <f t="shared" si="651"/>
        <v>0</v>
      </c>
      <c r="GC560" s="110">
        <f t="shared" si="652"/>
        <v>0</v>
      </c>
      <c r="GD560" s="110">
        <f t="shared" si="653"/>
        <v>0</v>
      </c>
      <c r="GE560" s="110">
        <f t="shared" si="654"/>
        <v>0</v>
      </c>
      <c r="GF560" s="110">
        <f t="shared" si="655"/>
        <v>0</v>
      </c>
      <c r="GG560" s="110">
        <f t="shared" si="656"/>
        <v>0</v>
      </c>
      <c r="GH560" s="110">
        <f t="shared" si="657"/>
        <v>0</v>
      </c>
      <c r="GI560" s="110">
        <f t="shared" si="658"/>
        <v>0</v>
      </c>
      <c r="GJ560" s="114">
        <f t="shared" si="622"/>
        <v>0.39067944250871084</v>
      </c>
      <c r="GK560" s="90">
        <f t="shared" si="623"/>
        <v>0.16949152542372881</v>
      </c>
      <c r="GL560" s="2" t="s">
        <v>2149</v>
      </c>
      <c r="GM560" s="2" t="s">
        <v>1862</v>
      </c>
      <c r="GN560" s="2" t="s">
        <v>1408</v>
      </c>
      <c r="GO560" s="2" t="s">
        <v>1885</v>
      </c>
      <c r="GP560" s="2" t="s">
        <v>1699</v>
      </c>
      <c r="GQ560" s="2" t="s">
        <v>2150</v>
      </c>
      <c r="GR560" s="115">
        <v>101</v>
      </c>
      <c r="GS560" s="31">
        <f t="shared" si="659"/>
        <v>2</v>
      </c>
      <c r="GT560" s="31">
        <f t="shared" si="660"/>
        <v>7</v>
      </c>
      <c r="GU560" s="31">
        <f t="shared" si="661"/>
        <v>6</v>
      </c>
      <c r="GV560" s="31">
        <f t="shared" si="662"/>
        <v>138</v>
      </c>
      <c r="GW560" s="31">
        <f t="shared" si="663"/>
        <v>97</v>
      </c>
      <c r="GX560" s="31">
        <f t="shared" si="664"/>
        <v>132</v>
      </c>
    </row>
    <row r="561" spans="1:208" ht="15.75" hidden="1" customHeight="1" x14ac:dyDescent="0.25">
      <c r="A561" s="22" t="s">
        <v>1112</v>
      </c>
      <c r="B561" s="2" t="s">
        <v>534</v>
      </c>
      <c r="C561" s="116" t="s">
        <v>543</v>
      </c>
      <c r="D561" s="35" t="s">
        <v>534</v>
      </c>
      <c r="E561" s="117">
        <v>3</v>
      </c>
      <c r="F561" s="117">
        <v>13</v>
      </c>
      <c r="G561" s="117">
        <v>6</v>
      </c>
      <c r="H561" s="117">
        <v>22</v>
      </c>
      <c r="I561" s="95">
        <v>2</v>
      </c>
      <c r="J561" s="118">
        <v>6</v>
      </c>
      <c r="K561" s="118">
        <v>11</v>
      </c>
      <c r="L561" s="118">
        <v>7</v>
      </c>
      <c r="M561" s="118">
        <v>24</v>
      </c>
      <c r="N561" s="119">
        <v>1</v>
      </c>
      <c r="O561" s="119">
        <v>16</v>
      </c>
      <c r="P561" s="120">
        <v>41</v>
      </c>
      <c r="Q561" s="120">
        <v>62</v>
      </c>
      <c r="R561" s="120">
        <v>45</v>
      </c>
      <c r="S561" s="70">
        <f t="shared" si="605"/>
        <v>0.14634146341463414</v>
      </c>
      <c r="T561" s="70">
        <f t="shared" si="606"/>
        <v>0.17741935483870969</v>
      </c>
      <c r="U561" s="70">
        <f t="shared" si="607"/>
        <v>0.1554054054054054</v>
      </c>
      <c r="V561" s="70">
        <f t="shared" si="608"/>
        <v>0.15887850467289719</v>
      </c>
      <c r="W561" s="70">
        <f t="shared" si="609"/>
        <v>0.13333333333333333</v>
      </c>
      <c r="X561" s="121">
        <v>63</v>
      </c>
      <c r="Y561" s="121">
        <v>41</v>
      </c>
      <c r="Z561" s="121">
        <v>62</v>
      </c>
      <c r="AA561" s="121">
        <v>45</v>
      </c>
      <c r="AB561" s="121">
        <v>17</v>
      </c>
      <c r="AC561" s="121">
        <v>19</v>
      </c>
      <c r="AD561" s="17">
        <v>2</v>
      </c>
      <c r="AE561" s="17">
        <v>2</v>
      </c>
      <c r="AF561" s="100">
        <v>2</v>
      </c>
      <c r="AG561" s="101">
        <v>7</v>
      </c>
      <c r="AH561" s="101">
        <v>10</v>
      </c>
      <c r="AI561" s="101">
        <v>6</v>
      </c>
      <c r="AJ561" s="101">
        <v>0</v>
      </c>
      <c r="AK561" s="101">
        <f t="shared" si="610"/>
        <v>23</v>
      </c>
      <c r="AL561" s="101">
        <f t="shared" si="611"/>
        <v>0</v>
      </c>
      <c r="AM561" s="101">
        <v>0</v>
      </c>
      <c r="AN561" s="102">
        <v>7</v>
      </c>
      <c r="AO561" s="103">
        <v>14</v>
      </c>
      <c r="AP561" s="74">
        <f t="shared" si="612"/>
        <v>0.17073170731707318</v>
      </c>
      <c r="AQ561" s="74">
        <f t="shared" si="613"/>
        <v>0.16129032258064516</v>
      </c>
      <c r="AR561" s="104">
        <f t="shared" si="614"/>
        <v>0.1554054054054054</v>
      </c>
      <c r="AS561" s="104">
        <f t="shared" si="615"/>
        <v>0.14953271028037382</v>
      </c>
      <c r="AT561" s="104">
        <f t="shared" si="616"/>
        <v>0.13333333333333333</v>
      </c>
      <c r="AU561" s="105">
        <v>38</v>
      </c>
      <c r="AV561" s="105">
        <v>54</v>
      </c>
      <c r="AW561" s="105">
        <v>47</v>
      </c>
      <c r="AX561" s="100">
        <v>1</v>
      </c>
      <c r="AY561" s="106">
        <v>14</v>
      </c>
      <c r="AZ561" s="106">
        <v>1</v>
      </c>
      <c r="BA561" s="106">
        <v>6</v>
      </c>
      <c r="BB561" s="106">
        <v>7</v>
      </c>
      <c r="BC561" s="106">
        <v>0</v>
      </c>
      <c r="BD561" s="107">
        <v>0</v>
      </c>
      <c r="BE561" s="108">
        <v>8</v>
      </c>
      <c r="BF561" s="82">
        <f t="shared" si="617"/>
        <v>2.1276595744680851E-2</v>
      </c>
      <c r="BG561" s="82">
        <f t="shared" si="618"/>
        <v>0.1111111111111111</v>
      </c>
      <c r="BH561" s="83">
        <f t="shared" si="619"/>
        <v>0.10071942446043165</v>
      </c>
      <c r="BI561" s="83">
        <f t="shared" si="620"/>
        <v>0.14130434782608695</v>
      </c>
      <c r="BJ561" s="83">
        <f t="shared" si="621"/>
        <v>0.18421052631578946</v>
      </c>
      <c r="BK561" s="2">
        <v>44</v>
      </c>
      <c r="BL561" s="2">
        <v>52</v>
      </c>
      <c r="BM561" s="2">
        <v>48</v>
      </c>
      <c r="BN561" s="2">
        <v>35</v>
      </c>
      <c r="BO561" s="2">
        <v>17</v>
      </c>
      <c r="BP561" s="2">
        <v>16</v>
      </c>
      <c r="BQ561" s="109">
        <v>1</v>
      </c>
      <c r="BR561" s="109">
        <v>1</v>
      </c>
      <c r="BS561" s="110">
        <v>2</v>
      </c>
      <c r="BT561" s="109">
        <v>1</v>
      </c>
      <c r="BU561" s="109">
        <v>9</v>
      </c>
      <c r="BV561" s="109">
        <v>7</v>
      </c>
      <c r="BW561" s="109">
        <v>0</v>
      </c>
      <c r="BX561" s="84">
        <f t="shared" si="625"/>
        <v>17</v>
      </c>
      <c r="BY561" s="111">
        <v>4</v>
      </c>
      <c r="BZ561" s="109">
        <v>0</v>
      </c>
      <c r="CA561" s="109">
        <v>0</v>
      </c>
      <c r="CB561" s="2">
        <v>14</v>
      </c>
      <c r="CC561" s="112">
        <f t="shared" si="626"/>
        <v>2.2727272727272728E-2</v>
      </c>
      <c r="CD561" s="112">
        <f t="shared" si="627"/>
        <v>0.17307692307692307</v>
      </c>
      <c r="CE561" s="112">
        <f t="shared" si="628"/>
        <v>0.11805555555555555</v>
      </c>
      <c r="CF561" s="112">
        <f t="shared" si="629"/>
        <v>0.16</v>
      </c>
      <c r="CG561" s="112">
        <f t="shared" si="630"/>
        <v>0.14583333333333334</v>
      </c>
      <c r="CH561" s="87">
        <f t="shared" si="631"/>
        <v>41</v>
      </c>
      <c r="CI561" s="31">
        <f t="shared" si="632"/>
        <v>44</v>
      </c>
      <c r="CJ561" s="31">
        <f t="shared" si="633"/>
        <v>0</v>
      </c>
      <c r="CK561" s="31">
        <f t="shared" si="634"/>
        <v>0</v>
      </c>
      <c r="CL561" s="31">
        <f t="shared" si="635"/>
        <v>0</v>
      </c>
      <c r="CM561" s="113">
        <f t="shared" si="636"/>
        <v>0</v>
      </c>
      <c r="CN561" s="31">
        <f t="shared" si="637"/>
        <v>0</v>
      </c>
      <c r="CO561" s="31">
        <f t="shared" si="638"/>
        <v>0</v>
      </c>
      <c r="CP561" s="31">
        <f t="shared" si="639"/>
        <v>0</v>
      </c>
      <c r="CQ561" s="31">
        <f t="shared" si="640"/>
        <v>0</v>
      </c>
      <c r="CU561" s="88">
        <f t="shared" si="624"/>
        <v>0</v>
      </c>
      <c r="DC561" s="88">
        <f t="shared" si="641"/>
        <v>0</v>
      </c>
      <c r="DK561" s="88">
        <f t="shared" si="642"/>
        <v>0</v>
      </c>
      <c r="DP561" s="32">
        <v>1</v>
      </c>
      <c r="DQ561" s="32">
        <v>1</v>
      </c>
      <c r="DR561" s="32">
        <v>2</v>
      </c>
      <c r="DS561" s="88">
        <f t="shared" si="643"/>
        <v>17</v>
      </c>
      <c r="DT561" s="32">
        <v>1</v>
      </c>
      <c r="DU561" s="32">
        <v>9</v>
      </c>
      <c r="DV561" s="32">
        <v>7</v>
      </c>
      <c r="DW561" s="32">
        <v>0</v>
      </c>
      <c r="EA561" s="88">
        <f t="shared" si="644"/>
        <v>0</v>
      </c>
      <c r="EI561" s="88">
        <f t="shared" si="645"/>
        <v>0</v>
      </c>
      <c r="EQ561" s="88">
        <f t="shared" si="646"/>
        <v>0</v>
      </c>
      <c r="EY561" s="88">
        <f t="shared" si="647"/>
        <v>0</v>
      </c>
      <c r="FG561" s="88">
        <f t="shared" si="648"/>
        <v>0</v>
      </c>
      <c r="FO561" s="88">
        <f t="shared" si="649"/>
        <v>0</v>
      </c>
      <c r="FW561" s="110">
        <f t="shared" si="650"/>
        <v>0</v>
      </c>
      <c r="GB561" s="110">
        <f t="shared" si="651"/>
        <v>0</v>
      </c>
      <c r="GC561" s="110">
        <f t="shared" si="652"/>
        <v>0</v>
      </c>
      <c r="GD561" s="110">
        <f t="shared" si="653"/>
        <v>0</v>
      </c>
      <c r="GE561" s="110">
        <f t="shared" si="654"/>
        <v>0</v>
      </c>
      <c r="GF561" s="110">
        <f t="shared" si="655"/>
        <v>0</v>
      </c>
      <c r="GG561" s="110">
        <f t="shared" si="656"/>
        <v>0</v>
      </c>
      <c r="GH561" s="110">
        <f t="shared" si="657"/>
        <v>0</v>
      </c>
      <c r="GI561" s="110">
        <f t="shared" si="658"/>
        <v>0</v>
      </c>
      <c r="GJ561" s="114">
        <f t="shared" si="622"/>
        <v>9.3750000000000083E-2</v>
      </c>
      <c r="GK561" s="90">
        <f t="shared" si="623"/>
        <v>0.21428571428571427</v>
      </c>
      <c r="GL561" s="92" t="s">
        <v>2004</v>
      </c>
      <c r="GM561" s="2" t="s">
        <v>2005</v>
      </c>
      <c r="GN561" s="92" t="s">
        <v>2006</v>
      </c>
      <c r="GO561" s="92" t="s">
        <v>1940</v>
      </c>
      <c r="GP561" s="2" t="s">
        <v>2007</v>
      </c>
      <c r="GQ561" s="2" t="s">
        <v>1987</v>
      </c>
      <c r="GR561" s="115">
        <v>52</v>
      </c>
      <c r="GS561" s="31">
        <f t="shared" si="659"/>
        <v>1</v>
      </c>
      <c r="GT561" s="31">
        <f t="shared" si="660"/>
        <v>2</v>
      </c>
      <c r="GU561" s="31">
        <f t="shared" si="661"/>
        <v>1</v>
      </c>
      <c r="GV561" s="31">
        <f t="shared" si="662"/>
        <v>17</v>
      </c>
      <c r="GW561" s="31">
        <f t="shared" si="663"/>
        <v>7</v>
      </c>
      <c r="GX561" s="31">
        <f t="shared" si="664"/>
        <v>16</v>
      </c>
    </row>
    <row r="562" spans="1:208" ht="15.75" hidden="1" customHeight="1" x14ac:dyDescent="0.25">
      <c r="A562" s="22" t="s">
        <v>1112</v>
      </c>
      <c r="B562" s="2" t="s">
        <v>534</v>
      </c>
      <c r="C562" s="116" t="s">
        <v>544</v>
      </c>
      <c r="D562" s="35" t="s">
        <v>534</v>
      </c>
      <c r="E562" s="117">
        <v>0</v>
      </c>
      <c r="F562" s="117">
        <v>16</v>
      </c>
      <c r="G562" s="117">
        <v>12</v>
      </c>
      <c r="H562" s="117">
        <v>28</v>
      </c>
      <c r="I562" s="95">
        <v>2</v>
      </c>
      <c r="J562" s="118">
        <v>2</v>
      </c>
      <c r="K562" s="118">
        <v>14</v>
      </c>
      <c r="L562" s="118">
        <v>16</v>
      </c>
      <c r="M562" s="118">
        <v>32</v>
      </c>
      <c r="N562" s="119">
        <v>3</v>
      </c>
      <c r="O562" s="119">
        <v>3</v>
      </c>
      <c r="P562" s="120">
        <v>28</v>
      </c>
      <c r="Q562" s="120">
        <v>38</v>
      </c>
      <c r="R562" s="120">
        <v>34</v>
      </c>
      <c r="S562" s="70">
        <f t="shared" si="605"/>
        <v>7.1428571428571425E-2</v>
      </c>
      <c r="T562" s="70">
        <f t="shared" si="606"/>
        <v>0.36842105263157893</v>
      </c>
      <c r="U562" s="70">
        <f t="shared" si="607"/>
        <v>0.28999999999999998</v>
      </c>
      <c r="V562" s="70">
        <f t="shared" si="608"/>
        <v>0.375</v>
      </c>
      <c r="W562" s="70">
        <f t="shared" si="609"/>
        <v>0.38235294117647056</v>
      </c>
      <c r="X562" s="121">
        <v>35</v>
      </c>
      <c r="Y562" s="121">
        <v>28</v>
      </c>
      <c r="Z562" s="121">
        <v>38</v>
      </c>
      <c r="AA562" s="121">
        <v>34</v>
      </c>
      <c r="AB562" s="121">
        <v>6</v>
      </c>
      <c r="AC562" s="121">
        <v>10</v>
      </c>
      <c r="AD562" s="17">
        <v>1</v>
      </c>
      <c r="AE562" s="17">
        <v>3</v>
      </c>
      <c r="AF562" s="100">
        <v>3</v>
      </c>
      <c r="AG562" s="101">
        <v>5</v>
      </c>
      <c r="AH562" s="101">
        <v>17</v>
      </c>
      <c r="AI562" s="101">
        <v>17</v>
      </c>
      <c r="AJ562" s="101">
        <v>0</v>
      </c>
      <c r="AK562" s="101">
        <f t="shared" si="610"/>
        <v>39</v>
      </c>
      <c r="AL562" s="101">
        <f t="shared" si="611"/>
        <v>0</v>
      </c>
      <c r="AM562" s="101">
        <v>0</v>
      </c>
      <c r="AN562" s="102">
        <v>2</v>
      </c>
      <c r="AO562" s="103">
        <v>6</v>
      </c>
      <c r="AP562" s="74">
        <f t="shared" si="612"/>
        <v>0.17857142857142858</v>
      </c>
      <c r="AQ562" s="74">
        <f t="shared" si="613"/>
        <v>0.44736842105263158</v>
      </c>
      <c r="AR562" s="104">
        <f t="shared" si="614"/>
        <v>0.39</v>
      </c>
      <c r="AS562" s="104">
        <f t="shared" si="615"/>
        <v>0.47222222222222221</v>
      </c>
      <c r="AT562" s="104">
        <f t="shared" si="616"/>
        <v>0.5</v>
      </c>
      <c r="AU562" s="105">
        <v>18</v>
      </c>
      <c r="AV562" s="105">
        <v>22</v>
      </c>
      <c r="AW562" s="105">
        <v>33</v>
      </c>
      <c r="AX562" s="100">
        <v>3</v>
      </c>
      <c r="AY562" s="106">
        <v>42</v>
      </c>
      <c r="AZ562" s="106">
        <v>8</v>
      </c>
      <c r="BA562" s="106">
        <v>15</v>
      </c>
      <c r="BB562" s="106">
        <v>19</v>
      </c>
      <c r="BC562" s="106">
        <v>0</v>
      </c>
      <c r="BD562" s="107">
        <v>2</v>
      </c>
      <c r="BE562" s="108">
        <v>2</v>
      </c>
      <c r="BF562" s="82">
        <f t="shared" si="617"/>
        <v>0.24242424242424243</v>
      </c>
      <c r="BG562" s="82">
        <f t="shared" si="618"/>
        <v>0.68181818181818177</v>
      </c>
      <c r="BH562" s="83">
        <f t="shared" si="619"/>
        <v>0.54794520547945202</v>
      </c>
      <c r="BI562" s="83">
        <f t="shared" si="620"/>
        <v>0.8</v>
      </c>
      <c r="BJ562" s="83">
        <f t="shared" si="621"/>
        <v>0.94444444444444442</v>
      </c>
      <c r="BK562" s="2">
        <v>24</v>
      </c>
      <c r="BL562" s="2">
        <v>35</v>
      </c>
      <c r="BM562" s="2">
        <v>39</v>
      </c>
      <c r="BN562" s="2">
        <v>31</v>
      </c>
      <c r="BO562" s="2">
        <v>9</v>
      </c>
      <c r="BP562" s="2">
        <v>6</v>
      </c>
      <c r="BQ562" s="109">
        <v>1</v>
      </c>
      <c r="BR562" s="109">
        <v>3</v>
      </c>
      <c r="BS562" s="110">
        <v>3</v>
      </c>
      <c r="BT562" s="109">
        <v>7</v>
      </c>
      <c r="BU562" s="109">
        <v>21</v>
      </c>
      <c r="BV562" s="109">
        <v>18</v>
      </c>
      <c r="BW562" s="109">
        <v>0</v>
      </c>
      <c r="BX562" s="84">
        <f t="shared" si="625"/>
        <v>46</v>
      </c>
      <c r="BY562" s="111">
        <v>3</v>
      </c>
      <c r="BZ562" s="109">
        <v>2</v>
      </c>
      <c r="CA562" s="109">
        <v>0</v>
      </c>
      <c r="CB562" s="2">
        <v>4</v>
      </c>
      <c r="CC562" s="112">
        <f t="shared" si="626"/>
        <v>0.29166666666666669</v>
      </c>
      <c r="CD562" s="112">
        <f t="shared" si="627"/>
        <v>0.6</v>
      </c>
      <c r="CE562" s="112">
        <f t="shared" si="628"/>
        <v>0.44897959183673469</v>
      </c>
      <c r="CF562" s="112">
        <f t="shared" si="629"/>
        <v>0.5</v>
      </c>
      <c r="CG562" s="112">
        <f t="shared" si="630"/>
        <v>0.41025641025641024</v>
      </c>
      <c r="CH562" s="87">
        <f t="shared" si="631"/>
        <v>23</v>
      </c>
      <c r="CI562" s="31">
        <f t="shared" si="632"/>
        <v>26</v>
      </c>
      <c r="CJ562" s="31">
        <f t="shared" si="633"/>
        <v>0</v>
      </c>
      <c r="CK562" s="31">
        <f t="shared" si="634"/>
        <v>0</v>
      </c>
      <c r="CL562" s="31">
        <f t="shared" si="635"/>
        <v>0</v>
      </c>
      <c r="CM562" s="113">
        <f t="shared" si="636"/>
        <v>0</v>
      </c>
      <c r="CN562" s="31">
        <f t="shared" si="637"/>
        <v>0</v>
      </c>
      <c r="CO562" s="31">
        <f t="shared" si="638"/>
        <v>0</v>
      </c>
      <c r="CP562" s="31">
        <f t="shared" si="639"/>
        <v>0</v>
      </c>
      <c r="CQ562" s="31">
        <f t="shared" si="640"/>
        <v>0</v>
      </c>
      <c r="CU562" s="88">
        <f t="shared" si="624"/>
        <v>0</v>
      </c>
      <c r="DC562" s="88">
        <f t="shared" si="641"/>
        <v>0</v>
      </c>
      <c r="DH562" s="32">
        <v>1</v>
      </c>
      <c r="DI562" s="32">
        <v>3</v>
      </c>
      <c r="DJ562" s="32">
        <v>3</v>
      </c>
      <c r="DK562" s="88">
        <f t="shared" si="642"/>
        <v>46</v>
      </c>
      <c r="DL562" s="32">
        <v>7</v>
      </c>
      <c r="DM562" s="32">
        <v>21</v>
      </c>
      <c r="DN562" s="32">
        <v>18</v>
      </c>
      <c r="DO562" s="32">
        <v>0</v>
      </c>
      <c r="DS562" s="88">
        <f t="shared" si="643"/>
        <v>0</v>
      </c>
      <c r="EA562" s="88">
        <f t="shared" si="644"/>
        <v>0</v>
      </c>
      <c r="EI562" s="88">
        <f t="shared" si="645"/>
        <v>0</v>
      </c>
      <c r="EQ562" s="88">
        <f t="shared" si="646"/>
        <v>0</v>
      </c>
      <c r="EY562" s="88">
        <f t="shared" si="647"/>
        <v>0</v>
      </c>
      <c r="FG562" s="88">
        <f t="shared" si="648"/>
        <v>0</v>
      </c>
      <c r="FO562" s="88">
        <f t="shared" si="649"/>
        <v>0</v>
      </c>
      <c r="FW562" s="110">
        <f t="shared" si="650"/>
        <v>0</v>
      </c>
      <c r="GB562" s="110">
        <f t="shared" si="651"/>
        <v>0</v>
      </c>
      <c r="GC562" s="110">
        <f t="shared" si="652"/>
        <v>0</v>
      </c>
      <c r="GD562" s="110">
        <f t="shared" si="653"/>
        <v>0</v>
      </c>
      <c r="GE562" s="110">
        <f t="shared" si="654"/>
        <v>0</v>
      </c>
      <c r="GF562" s="110">
        <f t="shared" si="655"/>
        <v>0</v>
      </c>
      <c r="GG562" s="110">
        <f t="shared" si="656"/>
        <v>0</v>
      </c>
      <c r="GH562" s="110">
        <f t="shared" si="657"/>
        <v>0</v>
      </c>
      <c r="GI562" s="110">
        <f t="shared" si="658"/>
        <v>0</v>
      </c>
      <c r="GJ562" s="114">
        <f t="shared" si="622"/>
        <v>7.2978303747534556E-2</v>
      </c>
      <c r="GK562" s="90">
        <f t="shared" si="623"/>
        <v>9.5238095238095233E-2</v>
      </c>
      <c r="GL562" s="92" t="s">
        <v>1696</v>
      </c>
      <c r="GM562" s="92" t="s">
        <v>1787</v>
      </c>
      <c r="GN562" s="2" t="s">
        <v>2245</v>
      </c>
      <c r="GO562" s="2" t="s">
        <v>2285</v>
      </c>
      <c r="GP562" s="92" t="s">
        <v>1643</v>
      </c>
      <c r="GQ562" s="2" t="s">
        <v>2252</v>
      </c>
      <c r="GR562" s="115">
        <v>30</v>
      </c>
      <c r="GS562" s="31">
        <f t="shared" si="659"/>
        <v>1</v>
      </c>
      <c r="GT562" s="31">
        <f t="shared" si="660"/>
        <v>3</v>
      </c>
      <c r="GU562" s="31">
        <f t="shared" si="661"/>
        <v>3</v>
      </c>
      <c r="GV562" s="31">
        <f t="shared" si="662"/>
        <v>46</v>
      </c>
      <c r="GW562" s="31">
        <f t="shared" si="663"/>
        <v>18</v>
      </c>
      <c r="GX562" s="31">
        <f t="shared" si="664"/>
        <v>39</v>
      </c>
    </row>
    <row r="563" spans="1:208" ht="15.75" hidden="1" customHeight="1" x14ac:dyDescent="0.25">
      <c r="A563" s="22" t="s">
        <v>1112</v>
      </c>
      <c r="B563" s="2" t="s">
        <v>534</v>
      </c>
      <c r="C563" s="116" t="s">
        <v>545</v>
      </c>
      <c r="D563" s="35" t="s">
        <v>534</v>
      </c>
      <c r="E563" s="117">
        <v>8</v>
      </c>
      <c r="F563" s="117">
        <v>19</v>
      </c>
      <c r="G563" s="117">
        <v>21</v>
      </c>
      <c r="H563" s="117">
        <v>48</v>
      </c>
      <c r="I563" s="95">
        <v>3</v>
      </c>
      <c r="J563" s="118">
        <v>6</v>
      </c>
      <c r="K563" s="118">
        <v>20</v>
      </c>
      <c r="L563" s="118">
        <v>27</v>
      </c>
      <c r="M563" s="118">
        <v>53</v>
      </c>
      <c r="N563" s="119">
        <v>5</v>
      </c>
      <c r="O563" s="119">
        <v>5</v>
      </c>
      <c r="P563" s="120">
        <v>43</v>
      </c>
      <c r="Q563" s="120">
        <v>47</v>
      </c>
      <c r="R563" s="120">
        <v>40</v>
      </c>
      <c r="S563" s="70">
        <f t="shared" si="605"/>
        <v>0.13953488372093023</v>
      </c>
      <c r="T563" s="70">
        <f t="shared" si="606"/>
        <v>0.42553191489361702</v>
      </c>
      <c r="U563" s="70">
        <f t="shared" si="607"/>
        <v>0.36923076923076925</v>
      </c>
      <c r="V563" s="70">
        <f t="shared" si="608"/>
        <v>0.48275862068965519</v>
      </c>
      <c r="W563" s="70">
        <f t="shared" si="609"/>
        <v>0.55000000000000004</v>
      </c>
      <c r="X563" s="121">
        <v>51</v>
      </c>
      <c r="Y563" s="121">
        <v>43</v>
      </c>
      <c r="Z563" s="121">
        <v>47</v>
      </c>
      <c r="AA563" s="121">
        <v>40</v>
      </c>
      <c r="AB563" s="121">
        <v>17</v>
      </c>
      <c r="AC563" s="121">
        <v>16</v>
      </c>
      <c r="AD563" s="17">
        <v>2</v>
      </c>
      <c r="AE563" s="17">
        <v>5</v>
      </c>
      <c r="AF563" s="100">
        <v>4</v>
      </c>
      <c r="AG563" s="101">
        <v>5</v>
      </c>
      <c r="AH563" s="101">
        <v>31</v>
      </c>
      <c r="AI563" s="101">
        <v>29</v>
      </c>
      <c r="AJ563" s="101">
        <v>1</v>
      </c>
      <c r="AK563" s="101">
        <f t="shared" si="610"/>
        <v>66</v>
      </c>
      <c r="AL563" s="101">
        <f t="shared" si="611"/>
        <v>5</v>
      </c>
      <c r="AM563" s="101">
        <v>6</v>
      </c>
      <c r="AN563" s="102">
        <v>3</v>
      </c>
      <c r="AO563" s="103">
        <v>11</v>
      </c>
      <c r="AP563" s="74">
        <f t="shared" si="612"/>
        <v>0.11627906976744186</v>
      </c>
      <c r="AQ563" s="74">
        <f t="shared" si="613"/>
        <v>0.65957446808510634</v>
      </c>
      <c r="AR563" s="104">
        <f t="shared" si="614"/>
        <v>0.46153846153846156</v>
      </c>
      <c r="AS563" s="104">
        <f t="shared" si="615"/>
        <v>0.63218390804597702</v>
      </c>
      <c r="AT563" s="104">
        <f t="shared" si="616"/>
        <v>0.6</v>
      </c>
      <c r="AU563" s="105">
        <v>35</v>
      </c>
      <c r="AV563" s="105">
        <v>51</v>
      </c>
      <c r="AW563" s="105">
        <v>25</v>
      </c>
      <c r="AX563" s="100">
        <v>5</v>
      </c>
      <c r="AY563" s="106">
        <v>65</v>
      </c>
      <c r="AZ563" s="106">
        <v>11</v>
      </c>
      <c r="BA563" s="106">
        <v>25</v>
      </c>
      <c r="BB563" s="106">
        <v>29</v>
      </c>
      <c r="BC563" s="106">
        <v>0</v>
      </c>
      <c r="BD563" s="107">
        <v>4</v>
      </c>
      <c r="BE563" s="108">
        <v>5</v>
      </c>
      <c r="BF563" s="82">
        <f t="shared" si="617"/>
        <v>0.44</v>
      </c>
      <c r="BG563" s="82">
        <f t="shared" si="618"/>
        <v>0.49019607843137253</v>
      </c>
      <c r="BH563" s="83">
        <f t="shared" si="619"/>
        <v>0.5495495495495496</v>
      </c>
      <c r="BI563" s="83">
        <f t="shared" si="620"/>
        <v>0.58139534883720934</v>
      </c>
      <c r="BJ563" s="83">
        <f t="shared" si="621"/>
        <v>0.7142857142857143</v>
      </c>
      <c r="BK563" s="2">
        <v>35</v>
      </c>
      <c r="BL563" s="2">
        <v>50</v>
      </c>
      <c r="BM563" s="2">
        <v>34</v>
      </c>
      <c r="BN563" s="2">
        <v>20</v>
      </c>
      <c r="BO563" s="2">
        <v>6</v>
      </c>
      <c r="BP563" s="2">
        <v>10</v>
      </c>
      <c r="BQ563" s="109">
        <v>2</v>
      </c>
      <c r="BR563" s="109">
        <v>4</v>
      </c>
      <c r="BS563" s="110">
        <v>8</v>
      </c>
      <c r="BT563" s="109">
        <v>4</v>
      </c>
      <c r="BU563" s="109">
        <v>15</v>
      </c>
      <c r="BV563" s="109">
        <v>27</v>
      </c>
      <c r="BW563" s="109">
        <v>0</v>
      </c>
      <c r="BX563" s="84">
        <f t="shared" si="625"/>
        <v>46</v>
      </c>
      <c r="BY563" s="111">
        <v>1</v>
      </c>
      <c r="BZ563" s="109">
        <v>5</v>
      </c>
      <c r="CA563" s="109">
        <v>0</v>
      </c>
      <c r="CB563" s="2">
        <v>8</v>
      </c>
      <c r="CC563" s="112">
        <f t="shared" si="626"/>
        <v>0.11428571428571428</v>
      </c>
      <c r="CD563" s="112">
        <f t="shared" si="627"/>
        <v>0.3</v>
      </c>
      <c r="CE563" s="112">
        <f t="shared" si="628"/>
        <v>0.34453781512605042</v>
      </c>
      <c r="CF563" s="112">
        <f t="shared" si="629"/>
        <v>0.44047619047619047</v>
      </c>
      <c r="CG563" s="112">
        <f t="shared" si="630"/>
        <v>0.6470588235294118</v>
      </c>
      <c r="CH563" s="87">
        <f t="shared" si="631"/>
        <v>12</v>
      </c>
      <c r="CI563" s="31">
        <f t="shared" si="632"/>
        <v>5</v>
      </c>
      <c r="CJ563" s="31">
        <f t="shared" si="633"/>
        <v>0</v>
      </c>
      <c r="CK563" s="31">
        <f t="shared" si="634"/>
        <v>0</v>
      </c>
      <c r="CL563" s="31">
        <f t="shared" si="635"/>
        <v>0</v>
      </c>
      <c r="CM563" s="113">
        <f t="shared" si="636"/>
        <v>0</v>
      </c>
      <c r="CN563" s="31">
        <f t="shared" si="637"/>
        <v>0</v>
      </c>
      <c r="CO563" s="31">
        <f t="shared" si="638"/>
        <v>0</v>
      </c>
      <c r="CP563" s="31">
        <f t="shared" si="639"/>
        <v>0</v>
      </c>
      <c r="CQ563" s="31">
        <f t="shared" si="640"/>
        <v>0</v>
      </c>
      <c r="CU563" s="88">
        <f t="shared" si="624"/>
        <v>0</v>
      </c>
      <c r="DC563" s="88">
        <f t="shared" si="641"/>
        <v>0</v>
      </c>
      <c r="DH563" s="32">
        <v>1</v>
      </c>
      <c r="DI563" s="32">
        <v>3</v>
      </c>
      <c r="DJ563" s="32">
        <v>3</v>
      </c>
      <c r="DK563" s="88">
        <f t="shared" si="642"/>
        <v>39</v>
      </c>
      <c r="DL563" s="32">
        <v>4</v>
      </c>
      <c r="DM563" s="32">
        <v>11</v>
      </c>
      <c r="DN563" s="32">
        <v>24</v>
      </c>
      <c r="DO563" s="32">
        <v>0</v>
      </c>
      <c r="DS563" s="88">
        <f t="shared" si="643"/>
        <v>0</v>
      </c>
      <c r="EA563" s="88">
        <f t="shared" si="644"/>
        <v>0</v>
      </c>
      <c r="EI563" s="88">
        <f t="shared" si="645"/>
        <v>0</v>
      </c>
      <c r="EQ563" s="88">
        <f t="shared" si="646"/>
        <v>0</v>
      </c>
      <c r="EV563" s="32">
        <v>1</v>
      </c>
      <c r="EW563" s="32">
        <v>1</v>
      </c>
      <c r="EX563" s="32">
        <v>5</v>
      </c>
      <c r="EY563" s="88">
        <f t="shared" si="647"/>
        <v>7</v>
      </c>
      <c r="EZ563" s="32">
        <v>0</v>
      </c>
      <c r="FA563" s="32">
        <v>4</v>
      </c>
      <c r="FB563" s="32">
        <v>3</v>
      </c>
      <c r="FC563" s="32">
        <v>0</v>
      </c>
      <c r="FG563" s="88">
        <f t="shared" si="648"/>
        <v>0</v>
      </c>
      <c r="FO563" s="88">
        <f t="shared" si="649"/>
        <v>0</v>
      </c>
      <c r="FW563" s="110">
        <f t="shared" si="650"/>
        <v>0</v>
      </c>
      <c r="GB563" s="110">
        <f t="shared" si="651"/>
        <v>1</v>
      </c>
      <c r="GC563" s="110">
        <f t="shared" si="652"/>
        <v>1</v>
      </c>
      <c r="GD563" s="110">
        <f t="shared" si="653"/>
        <v>5</v>
      </c>
      <c r="GE563" s="110">
        <f t="shared" si="654"/>
        <v>7</v>
      </c>
      <c r="GF563" s="110">
        <f t="shared" si="655"/>
        <v>0</v>
      </c>
      <c r="GG563" s="110">
        <f t="shared" si="656"/>
        <v>4</v>
      </c>
      <c r="GH563" s="110">
        <f t="shared" si="657"/>
        <v>3</v>
      </c>
      <c r="GI563" s="110">
        <f t="shared" si="658"/>
        <v>0</v>
      </c>
      <c r="GJ563" s="114">
        <f t="shared" si="622"/>
        <v>0.17647058823529407</v>
      </c>
      <c r="GK563" s="90">
        <f t="shared" si="623"/>
        <v>-0.29230769230769232</v>
      </c>
      <c r="GL563" s="92" t="s">
        <v>2044</v>
      </c>
      <c r="GM563" s="2" t="s">
        <v>2054</v>
      </c>
      <c r="GN563" s="2" t="s">
        <v>1993</v>
      </c>
      <c r="GO563" s="2" t="s">
        <v>1557</v>
      </c>
      <c r="GP563" s="2" t="s">
        <v>2142</v>
      </c>
      <c r="GQ563" s="2" t="s">
        <v>1602</v>
      </c>
      <c r="GR563" s="115">
        <v>49</v>
      </c>
      <c r="GS563" s="31">
        <f t="shared" si="659"/>
        <v>1</v>
      </c>
      <c r="GT563" s="31">
        <f t="shared" si="660"/>
        <v>3</v>
      </c>
      <c r="GU563" s="31">
        <f t="shared" si="661"/>
        <v>3</v>
      </c>
      <c r="GV563" s="31">
        <f t="shared" si="662"/>
        <v>39</v>
      </c>
      <c r="GW563" s="31">
        <f t="shared" si="663"/>
        <v>24</v>
      </c>
      <c r="GX563" s="31">
        <f t="shared" si="664"/>
        <v>35</v>
      </c>
    </row>
    <row r="564" spans="1:208" ht="15.75" hidden="1" customHeight="1" x14ac:dyDescent="0.25">
      <c r="A564" s="22" t="s">
        <v>1112</v>
      </c>
      <c r="B564" s="2" t="s">
        <v>534</v>
      </c>
      <c r="C564" s="116" t="s">
        <v>546</v>
      </c>
      <c r="D564" s="35" t="s">
        <v>534</v>
      </c>
      <c r="E564" s="117">
        <v>32</v>
      </c>
      <c r="F564" s="117">
        <v>114</v>
      </c>
      <c r="G564" s="117">
        <v>113</v>
      </c>
      <c r="H564" s="117">
        <v>259</v>
      </c>
      <c r="I564" s="95">
        <v>19</v>
      </c>
      <c r="J564" s="118">
        <v>35</v>
      </c>
      <c r="K564" s="118">
        <v>98</v>
      </c>
      <c r="L564" s="118">
        <v>120</v>
      </c>
      <c r="M564" s="118">
        <v>253</v>
      </c>
      <c r="N564" s="119">
        <v>16</v>
      </c>
      <c r="O564" s="119">
        <v>18</v>
      </c>
      <c r="P564" s="120">
        <v>183</v>
      </c>
      <c r="Q564" s="120">
        <v>272</v>
      </c>
      <c r="R564" s="120">
        <v>235</v>
      </c>
      <c r="S564" s="70">
        <f t="shared" si="605"/>
        <v>0.19125683060109289</v>
      </c>
      <c r="T564" s="70">
        <f t="shared" si="606"/>
        <v>0.36029411764705882</v>
      </c>
      <c r="U564" s="70">
        <f t="shared" si="607"/>
        <v>0.34347826086956523</v>
      </c>
      <c r="V564" s="70">
        <f t="shared" si="608"/>
        <v>0.39842209072978302</v>
      </c>
      <c r="W564" s="70">
        <f t="shared" si="609"/>
        <v>0.44255319148936167</v>
      </c>
      <c r="X564" s="121">
        <v>252</v>
      </c>
      <c r="Y564" s="121">
        <v>183</v>
      </c>
      <c r="Z564" s="121">
        <v>272</v>
      </c>
      <c r="AA564" s="121">
        <v>235</v>
      </c>
      <c r="AB564" s="121">
        <v>55</v>
      </c>
      <c r="AC564" s="121">
        <v>56</v>
      </c>
      <c r="AD564" s="17">
        <v>11</v>
      </c>
      <c r="AE564" s="17">
        <v>17</v>
      </c>
      <c r="AF564" s="100">
        <v>17</v>
      </c>
      <c r="AG564" s="101">
        <v>29</v>
      </c>
      <c r="AH564" s="101">
        <v>81</v>
      </c>
      <c r="AI564" s="101">
        <v>123</v>
      </c>
      <c r="AJ564" s="101">
        <v>2</v>
      </c>
      <c r="AK564" s="101">
        <f t="shared" si="610"/>
        <v>235</v>
      </c>
      <c r="AL564" s="101">
        <f t="shared" si="611"/>
        <v>25</v>
      </c>
      <c r="AM564" s="101">
        <v>27</v>
      </c>
      <c r="AN564" s="102">
        <v>33</v>
      </c>
      <c r="AO564" s="103">
        <v>19</v>
      </c>
      <c r="AP564" s="74">
        <f t="shared" si="612"/>
        <v>0.15846994535519127</v>
      </c>
      <c r="AQ564" s="74">
        <f t="shared" si="613"/>
        <v>0.29779411764705882</v>
      </c>
      <c r="AR564" s="104">
        <f t="shared" si="614"/>
        <v>0.30144927536231886</v>
      </c>
      <c r="AS564" s="104">
        <f t="shared" si="615"/>
        <v>0.35305719921104539</v>
      </c>
      <c r="AT564" s="104">
        <f t="shared" si="616"/>
        <v>0.41702127659574467</v>
      </c>
      <c r="AU564" s="105">
        <v>186</v>
      </c>
      <c r="AV564" s="105">
        <v>230</v>
      </c>
      <c r="AW564" s="105">
        <v>183</v>
      </c>
      <c r="AX564" s="100">
        <v>18</v>
      </c>
      <c r="AY564" s="106">
        <v>229</v>
      </c>
      <c r="AZ564" s="106">
        <v>25</v>
      </c>
      <c r="BA564" s="106">
        <v>84</v>
      </c>
      <c r="BB564" s="106">
        <v>119</v>
      </c>
      <c r="BC564" s="106">
        <v>1</v>
      </c>
      <c r="BD564" s="107">
        <v>28</v>
      </c>
      <c r="BE564" s="108">
        <v>17</v>
      </c>
      <c r="BF564" s="82">
        <f t="shared" si="617"/>
        <v>0.13661202185792351</v>
      </c>
      <c r="BG564" s="82">
        <f t="shared" si="618"/>
        <v>0.36521739130434783</v>
      </c>
      <c r="BH564" s="83">
        <f t="shared" si="619"/>
        <v>0.333889816360601</v>
      </c>
      <c r="BI564" s="83">
        <f t="shared" si="620"/>
        <v>0.42067307692307693</v>
      </c>
      <c r="BJ564" s="83">
        <f t="shared" si="621"/>
        <v>0.489247311827957</v>
      </c>
      <c r="BK564" s="2">
        <v>190</v>
      </c>
      <c r="BL564" s="2">
        <v>242</v>
      </c>
      <c r="BM564" s="2">
        <v>194</v>
      </c>
      <c r="BN564" s="2">
        <v>135</v>
      </c>
      <c r="BO564" s="2">
        <v>42</v>
      </c>
      <c r="BP564" s="2">
        <v>47</v>
      </c>
      <c r="BQ564" s="109">
        <v>11</v>
      </c>
      <c r="BR564" s="109">
        <v>16</v>
      </c>
      <c r="BS564" s="110">
        <v>17</v>
      </c>
      <c r="BT564" s="109">
        <v>20</v>
      </c>
      <c r="BU564" s="109">
        <v>72</v>
      </c>
      <c r="BV564" s="109">
        <v>125</v>
      </c>
      <c r="BW564" s="109">
        <v>4</v>
      </c>
      <c r="BX564" s="84">
        <f t="shared" si="625"/>
        <v>221</v>
      </c>
      <c r="BY564" s="111">
        <v>30</v>
      </c>
      <c r="BZ564" s="109">
        <v>22</v>
      </c>
      <c r="CA564" s="109">
        <v>4</v>
      </c>
      <c r="CB564" s="2">
        <v>13</v>
      </c>
      <c r="CC564" s="112">
        <f t="shared" si="626"/>
        <v>0.10526315789473684</v>
      </c>
      <c r="CD564" s="112">
        <f t="shared" si="627"/>
        <v>0.2975206611570248</v>
      </c>
      <c r="CE564" s="112">
        <f t="shared" si="628"/>
        <v>0.31150159744408945</v>
      </c>
      <c r="CF564" s="112">
        <f t="shared" si="629"/>
        <v>0.40137614678899081</v>
      </c>
      <c r="CG564" s="112">
        <f t="shared" si="630"/>
        <v>0.53092783505154639</v>
      </c>
      <c r="CH564" s="87">
        <f t="shared" si="631"/>
        <v>91</v>
      </c>
      <c r="CI564" s="31">
        <f t="shared" si="632"/>
        <v>98</v>
      </c>
      <c r="CJ564" s="31">
        <f t="shared" si="633"/>
        <v>0</v>
      </c>
      <c r="CK564" s="31">
        <f t="shared" si="634"/>
        <v>0</v>
      </c>
      <c r="CL564" s="31">
        <f t="shared" si="635"/>
        <v>0</v>
      </c>
      <c r="CM564" s="113">
        <f t="shared" si="636"/>
        <v>0</v>
      </c>
      <c r="CN564" s="31">
        <f t="shared" si="637"/>
        <v>0</v>
      </c>
      <c r="CO564" s="31">
        <f t="shared" si="638"/>
        <v>0</v>
      </c>
      <c r="CP564" s="31">
        <f t="shared" si="639"/>
        <v>0</v>
      </c>
      <c r="CQ564" s="31">
        <f t="shared" si="640"/>
        <v>0</v>
      </c>
      <c r="CU564" s="88">
        <f t="shared" si="624"/>
        <v>0</v>
      </c>
      <c r="DC564" s="88">
        <f t="shared" si="641"/>
        <v>0</v>
      </c>
      <c r="DH564" s="32">
        <v>1</v>
      </c>
      <c r="DI564" s="32">
        <v>4</v>
      </c>
      <c r="DJ564" s="32">
        <v>4</v>
      </c>
      <c r="DK564" s="88">
        <f t="shared" si="642"/>
        <v>46</v>
      </c>
      <c r="DL564" s="32">
        <v>11</v>
      </c>
      <c r="DM564" s="32">
        <v>18</v>
      </c>
      <c r="DN564" s="32">
        <v>17</v>
      </c>
      <c r="DO564" s="32">
        <v>0</v>
      </c>
      <c r="DP564" s="32">
        <v>8</v>
      </c>
      <c r="DQ564" s="32">
        <v>9</v>
      </c>
      <c r="DR564" s="32">
        <v>8</v>
      </c>
      <c r="DS564" s="88">
        <f t="shared" si="643"/>
        <v>133</v>
      </c>
      <c r="DT564" s="32">
        <v>5</v>
      </c>
      <c r="DU564" s="32">
        <v>37</v>
      </c>
      <c r="DV564" s="32">
        <v>88</v>
      </c>
      <c r="DW564" s="32">
        <v>3</v>
      </c>
      <c r="DX564" s="32">
        <v>1</v>
      </c>
      <c r="DY564" s="32">
        <v>2</v>
      </c>
      <c r="DZ564" s="32">
        <v>2</v>
      </c>
      <c r="EA564" s="88">
        <f t="shared" si="644"/>
        <v>29</v>
      </c>
      <c r="EB564" s="32">
        <v>4</v>
      </c>
      <c r="EC564" s="32">
        <v>13</v>
      </c>
      <c r="ED564" s="32">
        <v>11</v>
      </c>
      <c r="EE564" s="32">
        <v>1</v>
      </c>
      <c r="EF564" s="32">
        <v>1</v>
      </c>
      <c r="EG564" s="32">
        <v>1</v>
      </c>
      <c r="EH564" s="32">
        <v>3</v>
      </c>
      <c r="EI564" s="88">
        <f t="shared" si="645"/>
        <v>13</v>
      </c>
      <c r="EJ564" s="32">
        <v>0</v>
      </c>
      <c r="EK564" s="32">
        <v>4</v>
      </c>
      <c r="EL564" s="32">
        <v>9</v>
      </c>
      <c r="EM564" s="32">
        <v>0</v>
      </c>
      <c r="EQ564" s="88">
        <f t="shared" si="646"/>
        <v>0</v>
      </c>
      <c r="EY564" s="88">
        <f t="shared" si="647"/>
        <v>0</v>
      </c>
      <c r="FG564" s="88">
        <f t="shared" si="648"/>
        <v>0</v>
      </c>
      <c r="FO564" s="88">
        <f t="shared" si="649"/>
        <v>0</v>
      </c>
      <c r="FW564" s="110">
        <f t="shared" si="650"/>
        <v>0</v>
      </c>
      <c r="GB564" s="110">
        <f t="shared" si="651"/>
        <v>0</v>
      </c>
      <c r="GC564" s="110">
        <f t="shared" si="652"/>
        <v>0</v>
      </c>
      <c r="GD564" s="110">
        <f t="shared" si="653"/>
        <v>0</v>
      </c>
      <c r="GE564" s="110">
        <f t="shared" si="654"/>
        <v>0</v>
      </c>
      <c r="GF564" s="110">
        <f t="shared" si="655"/>
        <v>0</v>
      </c>
      <c r="GG564" s="110">
        <f t="shared" si="656"/>
        <v>0</v>
      </c>
      <c r="GH564" s="110">
        <f t="shared" si="657"/>
        <v>0</v>
      </c>
      <c r="GI564" s="110">
        <f t="shared" si="658"/>
        <v>0</v>
      </c>
      <c r="GJ564" s="114">
        <f t="shared" si="622"/>
        <v>0.19969270420301355</v>
      </c>
      <c r="GK564" s="90">
        <f t="shared" si="623"/>
        <v>-3.4934497816593885E-2</v>
      </c>
      <c r="GL564" s="92" t="s">
        <v>2046</v>
      </c>
      <c r="GM564" s="2" t="s">
        <v>1521</v>
      </c>
      <c r="GN564" s="2" t="s">
        <v>1712</v>
      </c>
      <c r="GO564" s="92" t="s">
        <v>1653</v>
      </c>
      <c r="GP564" s="92" t="s">
        <v>1747</v>
      </c>
      <c r="GQ564" s="2" t="s">
        <v>1835</v>
      </c>
      <c r="GR564" s="115">
        <v>258</v>
      </c>
      <c r="GS564" s="31">
        <f t="shared" si="659"/>
        <v>10</v>
      </c>
      <c r="GT564" s="31">
        <f t="shared" si="660"/>
        <v>14</v>
      </c>
      <c r="GU564" s="31">
        <f t="shared" si="661"/>
        <v>15</v>
      </c>
      <c r="GV564" s="31">
        <f t="shared" si="662"/>
        <v>208</v>
      </c>
      <c r="GW564" s="31">
        <f t="shared" si="663"/>
        <v>120</v>
      </c>
      <c r="GX564" s="31">
        <f t="shared" si="664"/>
        <v>188</v>
      </c>
    </row>
    <row r="565" spans="1:208" ht="15.75" hidden="1" customHeight="1" x14ac:dyDescent="0.25">
      <c r="A565" s="22" t="s">
        <v>1112</v>
      </c>
      <c r="B565" s="2" t="s">
        <v>534</v>
      </c>
      <c r="C565" s="116" t="s">
        <v>547</v>
      </c>
      <c r="D565" s="35" t="s">
        <v>534</v>
      </c>
      <c r="E565" s="117">
        <v>4</v>
      </c>
      <c r="F565" s="117">
        <v>40</v>
      </c>
      <c r="G565" s="117">
        <v>27</v>
      </c>
      <c r="H565" s="117">
        <v>71</v>
      </c>
      <c r="I565" s="95">
        <v>4</v>
      </c>
      <c r="J565" s="118">
        <v>27</v>
      </c>
      <c r="K565" s="118">
        <v>44</v>
      </c>
      <c r="L565" s="118">
        <v>21</v>
      </c>
      <c r="M565" s="118">
        <v>92</v>
      </c>
      <c r="N565" s="119">
        <v>3</v>
      </c>
      <c r="O565" s="119">
        <v>9</v>
      </c>
      <c r="P565" s="120">
        <v>65</v>
      </c>
      <c r="Q565" s="120">
        <v>72</v>
      </c>
      <c r="R565" s="120">
        <v>59</v>
      </c>
      <c r="S565" s="70">
        <f t="shared" si="605"/>
        <v>0.41538461538461541</v>
      </c>
      <c r="T565" s="70">
        <f t="shared" si="606"/>
        <v>0.61111111111111116</v>
      </c>
      <c r="U565" s="70">
        <f t="shared" si="607"/>
        <v>0.45408163265306123</v>
      </c>
      <c r="V565" s="70">
        <f t="shared" si="608"/>
        <v>0.47328244274809161</v>
      </c>
      <c r="W565" s="70">
        <f t="shared" si="609"/>
        <v>0.30508474576271188</v>
      </c>
      <c r="X565" s="121">
        <v>77</v>
      </c>
      <c r="Y565" s="121">
        <v>65</v>
      </c>
      <c r="Z565" s="121">
        <v>72</v>
      </c>
      <c r="AA565" s="121">
        <v>59</v>
      </c>
      <c r="AB565" s="121">
        <v>22</v>
      </c>
      <c r="AC565" s="121">
        <v>13</v>
      </c>
      <c r="AD565" s="17">
        <v>1</v>
      </c>
      <c r="AE565" s="17">
        <v>4</v>
      </c>
      <c r="AF565" s="100">
        <v>4</v>
      </c>
      <c r="AG565" s="101">
        <v>17</v>
      </c>
      <c r="AH565" s="101">
        <v>46</v>
      </c>
      <c r="AI565" s="101">
        <v>31</v>
      </c>
      <c r="AJ565" s="101">
        <v>1</v>
      </c>
      <c r="AK565" s="101">
        <f t="shared" si="610"/>
        <v>95</v>
      </c>
      <c r="AL565" s="101">
        <f t="shared" si="611"/>
        <v>6</v>
      </c>
      <c r="AM565" s="101">
        <v>7</v>
      </c>
      <c r="AN565" s="102">
        <v>11</v>
      </c>
      <c r="AO565" s="103">
        <v>12</v>
      </c>
      <c r="AP565" s="74">
        <f t="shared" si="612"/>
        <v>0.26153846153846155</v>
      </c>
      <c r="AQ565" s="74">
        <f t="shared" si="613"/>
        <v>0.63888888888888884</v>
      </c>
      <c r="AR565" s="104">
        <f t="shared" si="614"/>
        <v>0.44897959183673469</v>
      </c>
      <c r="AS565" s="104">
        <f t="shared" si="615"/>
        <v>0.5419847328244275</v>
      </c>
      <c r="AT565" s="104">
        <f t="shared" si="616"/>
        <v>0.42372881355932202</v>
      </c>
      <c r="AU565" s="105">
        <v>58</v>
      </c>
      <c r="AV565" s="105">
        <v>80</v>
      </c>
      <c r="AW565" s="105">
        <v>55</v>
      </c>
      <c r="AX565" s="100">
        <v>4</v>
      </c>
      <c r="AY565" s="106">
        <v>93</v>
      </c>
      <c r="AZ565" s="106">
        <v>23</v>
      </c>
      <c r="BA565" s="106">
        <v>36</v>
      </c>
      <c r="BB565" s="106">
        <v>33</v>
      </c>
      <c r="BC565" s="106">
        <v>1</v>
      </c>
      <c r="BD565" s="107">
        <v>9</v>
      </c>
      <c r="BE565" s="108">
        <v>4</v>
      </c>
      <c r="BF565" s="82">
        <f t="shared" si="617"/>
        <v>0.41818181818181815</v>
      </c>
      <c r="BG565" s="82">
        <f t="shared" si="618"/>
        <v>0.45</v>
      </c>
      <c r="BH565" s="83">
        <f t="shared" si="619"/>
        <v>0.43005181347150256</v>
      </c>
      <c r="BI565" s="83">
        <f t="shared" si="620"/>
        <v>0.43478260869565216</v>
      </c>
      <c r="BJ565" s="83">
        <f t="shared" si="621"/>
        <v>0.41379310344827586</v>
      </c>
      <c r="BK565" s="2">
        <v>57</v>
      </c>
      <c r="BL565" s="2">
        <v>59</v>
      </c>
      <c r="BM565" s="2">
        <v>47</v>
      </c>
      <c r="BN565" s="2">
        <v>34</v>
      </c>
      <c r="BO565" s="2">
        <v>21</v>
      </c>
      <c r="BP565" s="2">
        <v>15</v>
      </c>
      <c r="BQ565" s="109">
        <v>1</v>
      </c>
      <c r="BR565" s="109">
        <v>4</v>
      </c>
      <c r="BS565" s="110">
        <v>3</v>
      </c>
      <c r="BT565" s="109">
        <v>6</v>
      </c>
      <c r="BU565" s="109">
        <v>35</v>
      </c>
      <c r="BV565" s="109">
        <v>45</v>
      </c>
      <c r="BW565" s="109">
        <v>0</v>
      </c>
      <c r="BX565" s="84">
        <f t="shared" si="625"/>
        <v>86</v>
      </c>
      <c r="BY565" s="111">
        <v>7</v>
      </c>
      <c r="BZ565" s="109">
        <v>8</v>
      </c>
      <c r="CA565" s="109">
        <v>0</v>
      </c>
      <c r="CB565" s="2">
        <v>10</v>
      </c>
      <c r="CC565" s="112">
        <f t="shared" si="626"/>
        <v>0.10526315789473684</v>
      </c>
      <c r="CD565" s="112">
        <f t="shared" si="627"/>
        <v>0.59322033898305082</v>
      </c>
      <c r="CE565" s="112">
        <f t="shared" si="628"/>
        <v>0.4785276073619632</v>
      </c>
      <c r="CF565" s="112">
        <f t="shared" si="629"/>
        <v>0.67924528301886788</v>
      </c>
      <c r="CG565" s="112">
        <f t="shared" si="630"/>
        <v>0.78723404255319152</v>
      </c>
      <c r="CH565" s="87">
        <f t="shared" si="631"/>
        <v>10</v>
      </c>
      <c r="CI565" s="31">
        <f t="shared" si="632"/>
        <v>13</v>
      </c>
      <c r="CJ565" s="31">
        <f t="shared" si="633"/>
        <v>0</v>
      </c>
      <c r="CK565" s="31">
        <f t="shared" si="634"/>
        <v>0</v>
      </c>
      <c r="CL565" s="31">
        <f t="shared" si="635"/>
        <v>0</v>
      </c>
      <c r="CM565" s="113">
        <f t="shared" si="636"/>
        <v>0</v>
      </c>
      <c r="CN565" s="31">
        <f t="shared" si="637"/>
        <v>0</v>
      </c>
      <c r="CO565" s="31">
        <f t="shared" si="638"/>
        <v>0</v>
      </c>
      <c r="CP565" s="31">
        <f t="shared" si="639"/>
        <v>0</v>
      </c>
      <c r="CQ565" s="31">
        <f t="shared" si="640"/>
        <v>0</v>
      </c>
      <c r="CU565" s="88">
        <f t="shared" si="624"/>
        <v>0</v>
      </c>
      <c r="DC565" s="88">
        <f t="shared" si="641"/>
        <v>0</v>
      </c>
      <c r="DH565" s="32">
        <v>1</v>
      </c>
      <c r="DI565" s="32">
        <v>4</v>
      </c>
      <c r="DJ565" s="32">
        <v>3</v>
      </c>
      <c r="DK565" s="88">
        <f t="shared" si="642"/>
        <v>86</v>
      </c>
      <c r="DL565" s="32">
        <v>6</v>
      </c>
      <c r="DM565" s="32">
        <v>35</v>
      </c>
      <c r="DN565" s="32">
        <v>45</v>
      </c>
      <c r="DO565" s="32">
        <v>0</v>
      </c>
      <c r="DS565" s="88">
        <f t="shared" si="643"/>
        <v>0</v>
      </c>
      <c r="EA565" s="88">
        <f t="shared" si="644"/>
        <v>0</v>
      </c>
      <c r="EI565" s="88">
        <f t="shared" si="645"/>
        <v>0</v>
      </c>
      <c r="EQ565" s="88">
        <f t="shared" si="646"/>
        <v>0</v>
      </c>
      <c r="EY565" s="88">
        <f t="shared" si="647"/>
        <v>0</v>
      </c>
      <c r="FG565" s="88">
        <f t="shared" si="648"/>
        <v>0</v>
      </c>
      <c r="FO565" s="88">
        <f t="shared" si="649"/>
        <v>0</v>
      </c>
      <c r="FW565" s="110">
        <f t="shared" si="650"/>
        <v>0</v>
      </c>
      <c r="GB565" s="110">
        <f t="shared" si="651"/>
        <v>0</v>
      </c>
      <c r="GC565" s="110">
        <f t="shared" si="652"/>
        <v>0</v>
      </c>
      <c r="GD565" s="110">
        <f t="shared" si="653"/>
        <v>0</v>
      </c>
      <c r="GE565" s="110">
        <f t="shared" si="654"/>
        <v>0</v>
      </c>
      <c r="GF565" s="110">
        <f t="shared" si="655"/>
        <v>0</v>
      </c>
      <c r="GG565" s="110">
        <f t="shared" si="656"/>
        <v>0</v>
      </c>
      <c r="GH565" s="110">
        <f t="shared" si="657"/>
        <v>0</v>
      </c>
      <c r="GI565" s="110">
        <f t="shared" si="658"/>
        <v>0</v>
      </c>
      <c r="GJ565" s="114">
        <f t="shared" si="622"/>
        <v>1.5803782505910164</v>
      </c>
      <c r="GK565" s="90">
        <f t="shared" si="623"/>
        <v>-7.5268817204301078E-2</v>
      </c>
      <c r="GL565" s="2" t="s">
        <v>1743</v>
      </c>
      <c r="GM565" s="92" t="s">
        <v>1817</v>
      </c>
      <c r="GN565" s="92" t="s">
        <v>2114</v>
      </c>
      <c r="GO565" s="92" t="s">
        <v>1548</v>
      </c>
      <c r="GP565" s="92" t="s">
        <v>2184</v>
      </c>
      <c r="GQ565" s="2" t="s">
        <v>2116</v>
      </c>
      <c r="GR565" s="115">
        <v>67</v>
      </c>
      <c r="GS565" s="31">
        <f t="shared" si="659"/>
        <v>1</v>
      </c>
      <c r="GT565" s="31">
        <f t="shared" si="660"/>
        <v>3</v>
      </c>
      <c r="GU565" s="31">
        <f t="shared" si="661"/>
        <v>4</v>
      </c>
      <c r="GV565" s="31">
        <f t="shared" si="662"/>
        <v>86</v>
      </c>
      <c r="GW565" s="31">
        <f t="shared" si="663"/>
        <v>45</v>
      </c>
      <c r="GX565" s="31">
        <f t="shared" si="664"/>
        <v>80</v>
      </c>
    </row>
    <row r="566" spans="1:208" ht="15.75" hidden="1" customHeight="1" x14ac:dyDescent="0.25">
      <c r="A566" s="22" t="s">
        <v>1112</v>
      </c>
      <c r="B566" s="2" t="s">
        <v>534</v>
      </c>
      <c r="C566" s="116" t="s">
        <v>1018</v>
      </c>
      <c r="D566" s="35" t="s">
        <v>534</v>
      </c>
      <c r="E566" s="117">
        <v>136</v>
      </c>
      <c r="F566" s="117">
        <v>592</v>
      </c>
      <c r="G566" s="117">
        <v>1032</v>
      </c>
      <c r="H566" s="117">
        <v>1760</v>
      </c>
      <c r="I566" s="95">
        <v>130</v>
      </c>
      <c r="J566" s="118">
        <v>239</v>
      </c>
      <c r="K566" s="118">
        <v>667</v>
      </c>
      <c r="L566" s="118">
        <v>1178</v>
      </c>
      <c r="M566" s="118">
        <v>2084</v>
      </c>
      <c r="N566" s="119">
        <v>253</v>
      </c>
      <c r="O566" s="119">
        <v>73</v>
      </c>
      <c r="P566" s="120">
        <v>1377</v>
      </c>
      <c r="Q566" s="120">
        <v>1670</v>
      </c>
      <c r="R566" s="120">
        <v>1306</v>
      </c>
      <c r="S566" s="70">
        <f t="shared" si="605"/>
        <v>0.17356572258533043</v>
      </c>
      <c r="T566" s="70">
        <f t="shared" si="606"/>
        <v>0.39940119760479043</v>
      </c>
      <c r="U566" s="70">
        <f t="shared" si="607"/>
        <v>0.42062945095336551</v>
      </c>
      <c r="V566" s="70">
        <f t="shared" si="608"/>
        <v>0.53494623655913975</v>
      </c>
      <c r="W566" s="70">
        <f t="shared" si="609"/>
        <v>0.70826952526799392</v>
      </c>
      <c r="X566" s="121">
        <v>1691</v>
      </c>
      <c r="Y566" s="121">
        <v>1377</v>
      </c>
      <c r="Z566" s="121">
        <v>1670</v>
      </c>
      <c r="AA566" s="121">
        <v>1306</v>
      </c>
      <c r="AB566" s="121">
        <v>407</v>
      </c>
      <c r="AC566" s="121">
        <v>358</v>
      </c>
      <c r="AD566" s="17">
        <v>50</v>
      </c>
      <c r="AE566" s="17">
        <v>104</v>
      </c>
      <c r="AF566" s="100">
        <v>132</v>
      </c>
      <c r="AG566" s="101">
        <v>246</v>
      </c>
      <c r="AH566" s="101">
        <v>692</v>
      </c>
      <c r="AI566" s="101">
        <v>1204</v>
      </c>
      <c r="AJ566" s="101">
        <v>44</v>
      </c>
      <c r="AK566" s="101">
        <f t="shared" si="610"/>
        <v>2186</v>
      </c>
      <c r="AL566" s="101">
        <f t="shared" si="611"/>
        <v>264</v>
      </c>
      <c r="AM566" s="101">
        <v>308</v>
      </c>
      <c r="AN566" s="102">
        <v>50</v>
      </c>
      <c r="AO566" s="103">
        <v>100</v>
      </c>
      <c r="AP566" s="74">
        <f t="shared" si="612"/>
        <v>0.1786492374727669</v>
      </c>
      <c r="AQ566" s="74">
        <f t="shared" si="613"/>
        <v>0.41437125748502995</v>
      </c>
      <c r="AR566" s="104">
        <f t="shared" si="614"/>
        <v>0.43142660234321156</v>
      </c>
      <c r="AS566" s="104">
        <f t="shared" si="615"/>
        <v>0.54838709677419351</v>
      </c>
      <c r="AT566" s="104">
        <f t="shared" si="616"/>
        <v>0.71975497702909652</v>
      </c>
      <c r="AU566" s="105">
        <v>1397</v>
      </c>
      <c r="AV566" s="105">
        <v>1873</v>
      </c>
      <c r="AW566" s="105">
        <v>1401</v>
      </c>
      <c r="AX566" s="100">
        <v>137</v>
      </c>
      <c r="AY566" s="106">
        <v>2262</v>
      </c>
      <c r="AZ566" s="106">
        <v>206</v>
      </c>
      <c r="BA566" s="106">
        <v>741</v>
      </c>
      <c r="BB566" s="106">
        <v>1255</v>
      </c>
      <c r="BC566" s="106">
        <v>60</v>
      </c>
      <c r="BD566" s="107">
        <v>300</v>
      </c>
      <c r="BE566" s="108">
        <v>55</v>
      </c>
      <c r="BF566" s="82">
        <f t="shared" si="617"/>
        <v>0.14703783012134189</v>
      </c>
      <c r="BG566" s="82">
        <f t="shared" si="618"/>
        <v>0.395621996796583</v>
      </c>
      <c r="BH566" s="83">
        <f t="shared" si="619"/>
        <v>0.40719332048811818</v>
      </c>
      <c r="BI566" s="83">
        <f t="shared" si="620"/>
        <v>0.51865443425076452</v>
      </c>
      <c r="BJ566" s="83">
        <f t="shared" si="621"/>
        <v>0.68360773085182536</v>
      </c>
      <c r="BK566" s="2">
        <v>1509</v>
      </c>
      <c r="BL566" s="2">
        <v>1821</v>
      </c>
      <c r="BM566" s="2">
        <v>1452</v>
      </c>
      <c r="BN566" s="2">
        <v>999</v>
      </c>
      <c r="BO566" s="2">
        <v>426</v>
      </c>
      <c r="BP566" s="2">
        <v>456</v>
      </c>
      <c r="BQ566" s="109">
        <v>54</v>
      </c>
      <c r="BR566" s="109">
        <v>148</v>
      </c>
      <c r="BS566" s="110">
        <v>141</v>
      </c>
      <c r="BT566" s="109">
        <v>223</v>
      </c>
      <c r="BU566" s="109">
        <v>837</v>
      </c>
      <c r="BV566" s="109">
        <v>1433</v>
      </c>
      <c r="BW566" s="109">
        <v>51</v>
      </c>
      <c r="BX566" s="84">
        <f t="shared" si="625"/>
        <v>2544</v>
      </c>
      <c r="BY566" s="111">
        <v>37</v>
      </c>
      <c r="BZ566" s="109">
        <v>309</v>
      </c>
      <c r="CA566" s="109">
        <v>51</v>
      </c>
      <c r="CB566" s="2">
        <v>99</v>
      </c>
      <c r="CC566" s="112">
        <f t="shared" si="626"/>
        <v>0.14777998674618953</v>
      </c>
      <c r="CD566" s="112">
        <f t="shared" si="627"/>
        <v>0.4596375617792422</v>
      </c>
      <c r="CE566" s="112">
        <f t="shared" si="628"/>
        <v>0.45671267252195735</v>
      </c>
      <c r="CF566" s="112">
        <f t="shared" si="629"/>
        <v>0.59914451573479988</v>
      </c>
      <c r="CG566" s="112">
        <f t="shared" si="630"/>
        <v>0.77410468319559234</v>
      </c>
      <c r="CH566" s="87">
        <f t="shared" si="631"/>
        <v>328</v>
      </c>
      <c r="CI566" s="31">
        <f t="shared" si="632"/>
        <v>346</v>
      </c>
      <c r="CJ566" s="31">
        <f t="shared" si="633"/>
        <v>6</v>
      </c>
      <c r="CK566" s="31">
        <f t="shared" si="634"/>
        <v>16</v>
      </c>
      <c r="CL566" s="31">
        <f t="shared" si="635"/>
        <v>18</v>
      </c>
      <c r="CM566" s="113">
        <f t="shared" si="636"/>
        <v>293</v>
      </c>
      <c r="CN566" s="31">
        <f t="shared" si="637"/>
        <v>46</v>
      </c>
      <c r="CO566" s="31">
        <f t="shared" si="638"/>
        <v>95</v>
      </c>
      <c r="CP566" s="31">
        <f t="shared" si="639"/>
        <v>107</v>
      </c>
      <c r="CQ566" s="31">
        <f t="shared" si="640"/>
        <v>45</v>
      </c>
      <c r="CR566" s="32">
        <v>3</v>
      </c>
      <c r="CS566" s="32">
        <v>10</v>
      </c>
      <c r="CT566" s="32">
        <v>12</v>
      </c>
      <c r="CU566" s="88">
        <f t="shared" si="624"/>
        <v>191</v>
      </c>
      <c r="CV566" s="32">
        <v>41</v>
      </c>
      <c r="CW566" s="32">
        <v>64</v>
      </c>
      <c r="CX566" s="32">
        <v>46</v>
      </c>
      <c r="CY566" s="32">
        <v>40</v>
      </c>
      <c r="CZ566" s="32">
        <v>3</v>
      </c>
      <c r="DA566" s="32">
        <v>6</v>
      </c>
      <c r="DB566" s="32">
        <v>6</v>
      </c>
      <c r="DC566" s="88">
        <f t="shared" si="641"/>
        <v>102</v>
      </c>
      <c r="DD566" s="32">
        <v>5</v>
      </c>
      <c r="DE566" s="32">
        <v>31</v>
      </c>
      <c r="DF566" s="32">
        <v>61</v>
      </c>
      <c r="DG566" s="32">
        <v>5</v>
      </c>
      <c r="DH566" s="32">
        <v>4</v>
      </c>
      <c r="DI566" s="32">
        <v>28</v>
      </c>
      <c r="DJ566" s="32">
        <v>29</v>
      </c>
      <c r="DK566" s="88">
        <f t="shared" si="642"/>
        <v>487</v>
      </c>
      <c r="DL566" s="32">
        <v>49</v>
      </c>
      <c r="DM566" s="32">
        <v>184</v>
      </c>
      <c r="DN566" s="32">
        <v>244</v>
      </c>
      <c r="DO566" s="32">
        <v>10</v>
      </c>
      <c r="DP566" s="32">
        <v>30</v>
      </c>
      <c r="DQ566" s="32">
        <v>64</v>
      </c>
      <c r="DR566" s="32">
        <v>49</v>
      </c>
      <c r="DS566" s="88">
        <f t="shared" si="643"/>
        <v>1285</v>
      </c>
      <c r="DT566" s="32">
        <v>11</v>
      </c>
      <c r="DU566" s="32">
        <v>298</v>
      </c>
      <c r="DV566" s="32">
        <v>945</v>
      </c>
      <c r="DW566" s="32">
        <v>31</v>
      </c>
      <c r="DX566" s="32">
        <v>1</v>
      </c>
      <c r="DY566" s="32">
        <v>7</v>
      </c>
      <c r="DZ566" s="32">
        <v>7</v>
      </c>
      <c r="EA566" s="88">
        <f t="shared" si="644"/>
        <v>89</v>
      </c>
      <c r="EB566" s="32">
        <v>16</v>
      </c>
      <c r="EC566" s="32">
        <v>49</v>
      </c>
      <c r="ED566" s="32">
        <v>23</v>
      </c>
      <c r="EE566" s="32">
        <v>1</v>
      </c>
      <c r="EF566" s="32">
        <v>7</v>
      </c>
      <c r="EG566" s="32">
        <v>21</v>
      </c>
      <c r="EH566" s="32">
        <v>25</v>
      </c>
      <c r="EI566" s="88">
        <f t="shared" si="645"/>
        <v>255</v>
      </c>
      <c r="EJ566" s="32">
        <v>87</v>
      </c>
      <c r="EK566" s="32">
        <v>117</v>
      </c>
      <c r="EL566" s="32">
        <v>50</v>
      </c>
      <c r="EM566" s="32">
        <v>1</v>
      </c>
      <c r="EQ566" s="88">
        <f t="shared" si="646"/>
        <v>0</v>
      </c>
      <c r="EV566" s="32">
        <v>5</v>
      </c>
      <c r="EW566" s="32">
        <v>9</v>
      </c>
      <c r="EX566" s="32">
        <v>10</v>
      </c>
      <c r="EY566" s="88">
        <f t="shared" si="647"/>
        <v>105</v>
      </c>
      <c r="EZ566" s="32">
        <v>0</v>
      </c>
      <c r="FA566" s="32">
        <v>66</v>
      </c>
      <c r="FB566" s="32">
        <v>39</v>
      </c>
      <c r="FC566" s="32">
        <v>0</v>
      </c>
      <c r="FD566" s="32">
        <v>1</v>
      </c>
      <c r="FE566" s="32">
        <v>3</v>
      </c>
      <c r="FF566" s="32">
        <v>3</v>
      </c>
      <c r="FG566" s="88">
        <f t="shared" si="648"/>
        <v>67</v>
      </c>
      <c r="FH566" s="32">
        <v>14</v>
      </c>
      <c r="FI566" s="32">
        <v>28</v>
      </c>
      <c r="FJ566" s="32">
        <v>25</v>
      </c>
      <c r="FO566" s="88">
        <f t="shared" si="649"/>
        <v>0</v>
      </c>
      <c r="FW566" s="110">
        <f t="shared" si="650"/>
        <v>0</v>
      </c>
      <c r="GB566" s="110">
        <f t="shared" si="651"/>
        <v>6</v>
      </c>
      <c r="GC566" s="110">
        <f t="shared" si="652"/>
        <v>12</v>
      </c>
      <c r="GD566" s="110">
        <f t="shared" si="653"/>
        <v>13</v>
      </c>
      <c r="GE566" s="110">
        <f t="shared" si="654"/>
        <v>172</v>
      </c>
      <c r="GF566" s="110">
        <f t="shared" si="655"/>
        <v>14</v>
      </c>
      <c r="GG566" s="110">
        <f t="shared" si="656"/>
        <v>94</v>
      </c>
      <c r="GH566" s="110">
        <f t="shared" si="657"/>
        <v>64</v>
      </c>
      <c r="GI566" s="110">
        <f t="shared" si="658"/>
        <v>0</v>
      </c>
      <c r="GJ566" s="114">
        <f t="shared" si="622"/>
        <v>9.2952125679398409E-2</v>
      </c>
      <c r="GK566" s="90">
        <f t="shared" si="623"/>
        <v>0.12466843501326259</v>
      </c>
      <c r="GL566" s="92" t="s">
        <v>2111</v>
      </c>
      <c r="GM566" s="2" t="s">
        <v>2042</v>
      </c>
      <c r="GN566" s="92" t="s">
        <v>2031</v>
      </c>
      <c r="GO566" s="92" t="s">
        <v>2199</v>
      </c>
      <c r="GP566" s="92" t="s">
        <v>2018</v>
      </c>
      <c r="GQ566" s="2" t="s">
        <v>1906</v>
      </c>
      <c r="GR566" s="115">
        <v>1836</v>
      </c>
      <c r="GS566" s="31">
        <f t="shared" si="659"/>
        <v>35</v>
      </c>
      <c r="GT566" s="31">
        <f t="shared" si="660"/>
        <v>85</v>
      </c>
      <c r="GU566" s="31">
        <f t="shared" si="661"/>
        <v>99</v>
      </c>
      <c r="GV566" s="31">
        <f t="shared" si="662"/>
        <v>1861</v>
      </c>
      <c r="GW566" s="31">
        <f t="shared" si="663"/>
        <v>1254</v>
      </c>
      <c r="GX566" s="31">
        <f t="shared" si="664"/>
        <v>1785</v>
      </c>
    </row>
    <row r="567" spans="1:208" ht="15.75" hidden="1" customHeight="1" x14ac:dyDescent="0.25">
      <c r="A567" s="22" t="s">
        <v>1112</v>
      </c>
      <c r="B567" s="2" t="s">
        <v>534</v>
      </c>
      <c r="C567" s="116" t="s">
        <v>1045</v>
      </c>
      <c r="D567" s="35" t="s">
        <v>534</v>
      </c>
      <c r="E567" s="117">
        <v>1</v>
      </c>
      <c r="F567" s="117">
        <v>20</v>
      </c>
      <c r="G567" s="117">
        <v>9</v>
      </c>
      <c r="H567" s="117">
        <v>30</v>
      </c>
      <c r="I567" s="95">
        <v>1</v>
      </c>
      <c r="J567" s="118">
        <v>0</v>
      </c>
      <c r="K567" s="118">
        <v>13</v>
      </c>
      <c r="L567" s="118">
        <v>8</v>
      </c>
      <c r="M567" s="118">
        <v>21</v>
      </c>
      <c r="N567" s="119"/>
      <c r="O567" s="119">
        <v>3</v>
      </c>
      <c r="P567" s="120">
        <v>30</v>
      </c>
      <c r="Q567" s="120">
        <v>37</v>
      </c>
      <c r="R567" s="120">
        <v>32</v>
      </c>
      <c r="S567" s="70">
        <f t="shared" si="605"/>
        <v>0</v>
      </c>
      <c r="T567" s="70">
        <f t="shared" si="606"/>
        <v>0.35135135135135137</v>
      </c>
      <c r="U567" s="70">
        <f t="shared" si="607"/>
        <v>0.21212121212121213</v>
      </c>
      <c r="V567" s="70">
        <f t="shared" si="608"/>
        <v>0.30434782608695654</v>
      </c>
      <c r="W567" s="70">
        <f t="shared" si="609"/>
        <v>0.25</v>
      </c>
      <c r="X567" s="121">
        <v>37</v>
      </c>
      <c r="Y567" s="121">
        <v>30</v>
      </c>
      <c r="Z567" s="121">
        <v>37</v>
      </c>
      <c r="AA567" s="121">
        <v>32</v>
      </c>
      <c r="AB567" s="121">
        <v>6</v>
      </c>
      <c r="AC567" s="121">
        <v>3</v>
      </c>
      <c r="AD567" s="17">
        <v>1</v>
      </c>
      <c r="AE567" s="17"/>
      <c r="AF567" s="100">
        <v>1</v>
      </c>
      <c r="AG567" s="101">
        <v>0</v>
      </c>
      <c r="AH567" s="101">
        <v>10</v>
      </c>
      <c r="AI567" s="101">
        <v>16</v>
      </c>
      <c r="AJ567" s="101">
        <v>0</v>
      </c>
      <c r="AK567" s="101">
        <f t="shared" si="610"/>
        <v>26</v>
      </c>
      <c r="AL567" s="101">
        <f t="shared" si="611"/>
        <v>0</v>
      </c>
      <c r="AM567" s="101">
        <v>0</v>
      </c>
      <c r="AN567" s="102">
        <v>2</v>
      </c>
      <c r="AO567" s="103">
        <v>3</v>
      </c>
      <c r="AP567" s="74">
        <f t="shared" si="612"/>
        <v>0</v>
      </c>
      <c r="AQ567" s="74">
        <f t="shared" si="613"/>
        <v>0.27027027027027029</v>
      </c>
      <c r="AR567" s="104">
        <f t="shared" si="614"/>
        <v>0.26262626262626265</v>
      </c>
      <c r="AS567" s="104">
        <f t="shared" si="615"/>
        <v>0.37681159420289856</v>
      </c>
      <c r="AT567" s="104">
        <f t="shared" si="616"/>
        <v>0.5</v>
      </c>
      <c r="AU567" s="105">
        <v>29</v>
      </c>
      <c r="AV567" s="105">
        <v>38</v>
      </c>
      <c r="AW567" s="105">
        <v>21</v>
      </c>
      <c r="AX567" s="100">
        <v>1</v>
      </c>
      <c r="AY567" s="106">
        <v>23</v>
      </c>
      <c r="AZ567" s="106">
        <v>0</v>
      </c>
      <c r="BA567" s="106">
        <v>7</v>
      </c>
      <c r="BB567" s="106">
        <v>16</v>
      </c>
      <c r="BC567" s="106">
        <v>0</v>
      </c>
      <c r="BD567" s="107">
        <v>0</v>
      </c>
      <c r="BE567" s="108">
        <v>2</v>
      </c>
      <c r="BF567" s="82">
        <f t="shared" si="617"/>
        <v>0</v>
      </c>
      <c r="BG567" s="82">
        <f t="shared" si="618"/>
        <v>0.18421052631578946</v>
      </c>
      <c r="BH567" s="83">
        <f t="shared" si="619"/>
        <v>0.26136363636363635</v>
      </c>
      <c r="BI567" s="83">
        <f t="shared" si="620"/>
        <v>0.34328358208955223</v>
      </c>
      <c r="BJ567" s="83">
        <f t="shared" si="621"/>
        <v>0.55172413793103448</v>
      </c>
      <c r="BK567" s="2">
        <v>33</v>
      </c>
      <c r="BL567" s="2">
        <v>36</v>
      </c>
      <c r="BM567" s="2">
        <v>28</v>
      </c>
      <c r="BN567" s="2">
        <v>18</v>
      </c>
      <c r="BO567" s="2">
        <v>7</v>
      </c>
      <c r="BP567" s="2">
        <v>9</v>
      </c>
      <c r="BQ567" s="109">
        <v>1</v>
      </c>
      <c r="BR567" s="109">
        <v>1</v>
      </c>
      <c r="BS567" s="110">
        <v>1</v>
      </c>
      <c r="BT567" s="109">
        <v>0</v>
      </c>
      <c r="BU567" s="109">
        <v>4</v>
      </c>
      <c r="BV567" s="109">
        <v>23</v>
      </c>
      <c r="BW567" s="109">
        <v>0</v>
      </c>
      <c r="BX567" s="84">
        <f t="shared" si="625"/>
        <v>27</v>
      </c>
      <c r="BY567" s="111">
        <v>0</v>
      </c>
      <c r="BZ567" s="109">
        <v>3</v>
      </c>
      <c r="CA567" s="109">
        <v>0</v>
      </c>
      <c r="CB567" s="2">
        <v>3</v>
      </c>
      <c r="CC567" s="112">
        <f t="shared" si="626"/>
        <v>0</v>
      </c>
      <c r="CD567" s="112">
        <f t="shared" si="627"/>
        <v>0.1111111111111111</v>
      </c>
      <c r="CE567" s="112">
        <f t="shared" si="628"/>
        <v>0.24742268041237114</v>
      </c>
      <c r="CF567" s="112">
        <f t="shared" si="629"/>
        <v>0.375</v>
      </c>
      <c r="CG567" s="112">
        <f t="shared" si="630"/>
        <v>0.7142857142857143</v>
      </c>
      <c r="CH567" s="87">
        <f t="shared" si="631"/>
        <v>8</v>
      </c>
      <c r="CI567" s="31">
        <f t="shared" si="632"/>
        <v>9</v>
      </c>
      <c r="CJ567" s="31">
        <f t="shared" si="633"/>
        <v>0</v>
      </c>
      <c r="CK567" s="31">
        <f t="shared" si="634"/>
        <v>0</v>
      </c>
      <c r="CL567" s="31">
        <f t="shared" si="635"/>
        <v>0</v>
      </c>
      <c r="CM567" s="113">
        <f t="shared" si="636"/>
        <v>0</v>
      </c>
      <c r="CN567" s="31">
        <f t="shared" si="637"/>
        <v>0</v>
      </c>
      <c r="CO567" s="31">
        <f t="shared" si="638"/>
        <v>0</v>
      </c>
      <c r="CP567" s="31">
        <f t="shared" si="639"/>
        <v>0</v>
      </c>
      <c r="CQ567" s="31">
        <f t="shared" si="640"/>
        <v>0</v>
      </c>
      <c r="CU567" s="88">
        <f t="shared" si="624"/>
        <v>0</v>
      </c>
      <c r="DC567" s="88">
        <f t="shared" si="641"/>
        <v>0</v>
      </c>
      <c r="DK567" s="88">
        <f t="shared" si="642"/>
        <v>0</v>
      </c>
      <c r="DP567" s="32">
        <v>1</v>
      </c>
      <c r="DQ567" s="32">
        <v>1</v>
      </c>
      <c r="DR567" s="32">
        <v>1</v>
      </c>
      <c r="DS567" s="88">
        <f t="shared" si="643"/>
        <v>27</v>
      </c>
      <c r="DT567" s="32">
        <v>0</v>
      </c>
      <c r="DU567" s="32">
        <v>4</v>
      </c>
      <c r="DV567" s="32">
        <v>23</v>
      </c>
      <c r="DW567" s="32">
        <v>0</v>
      </c>
      <c r="EA567" s="88">
        <f t="shared" si="644"/>
        <v>0</v>
      </c>
      <c r="EI567" s="88">
        <f t="shared" si="645"/>
        <v>0</v>
      </c>
      <c r="EQ567" s="88">
        <f t="shared" si="646"/>
        <v>0</v>
      </c>
      <c r="EY567" s="88">
        <f t="shared" si="647"/>
        <v>0</v>
      </c>
      <c r="FG567" s="88">
        <f t="shared" si="648"/>
        <v>0</v>
      </c>
      <c r="FO567" s="88">
        <f t="shared" si="649"/>
        <v>0</v>
      </c>
      <c r="FW567" s="110">
        <f t="shared" si="650"/>
        <v>0</v>
      </c>
      <c r="GB567" s="110">
        <f t="shared" si="651"/>
        <v>0</v>
      </c>
      <c r="GC567" s="110">
        <f t="shared" si="652"/>
        <v>0</v>
      </c>
      <c r="GD567" s="110">
        <f t="shared" si="653"/>
        <v>0</v>
      </c>
      <c r="GE567" s="110">
        <f t="shared" si="654"/>
        <v>0</v>
      </c>
      <c r="GF567" s="110">
        <f t="shared" si="655"/>
        <v>0</v>
      </c>
      <c r="GG567" s="110">
        <f t="shared" si="656"/>
        <v>0</v>
      </c>
      <c r="GH567" s="110">
        <f t="shared" si="657"/>
        <v>0</v>
      </c>
      <c r="GI567" s="110">
        <f t="shared" si="658"/>
        <v>0</v>
      </c>
      <c r="GJ567" s="114">
        <f t="shared" si="622"/>
        <v>1.8571428571428572</v>
      </c>
      <c r="GK567" s="90">
        <f t="shared" si="623"/>
        <v>0.17391304347826086</v>
      </c>
      <c r="GL567" s="92" t="s">
        <v>1938</v>
      </c>
      <c r="GM567" s="92" t="s">
        <v>1940</v>
      </c>
      <c r="GN567" s="92" t="s">
        <v>1643</v>
      </c>
      <c r="GO567" s="92" t="s">
        <v>1722</v>
      </c>
      <c r="GP567" s="2" t="s">
        <v>2135</v>
      </c>
      <c r="GQ567" s="2" t="s">
        <v>1550</v>
      </c>
      <c r="GR567" s="115">
        <v>41</v>
      </c>
      <c r="GS567" s="31">
        <f t="shared" si="659"/>
        <v>1</v>
      </c>
      <c r="GT567" s="31">
        <f t="shared" si="660"/>
        <v>1</v>
      </c>
      <c r="GU567" s="31">
        <f t="shared" si="661"/>
        <v>1</v>
      </c>
      <c r="GV567" s="31">
        <f t="shared" si="662"/>
        <v>27</v>
      </c>
      <c r="GW567" s="31">
        <f t="shared" si="663"/>
        <v>23</v>
      </c>
      <c r="GX567" s="31">
        <f t="shared" si="664"/>
        <v>27</v>
      </c>
    </row>
    <row r="568" spans="1:208" ht="15.75" hidden="1" customHeight="1" x14ac:dyDescent="0.25">
      <c r="A568" s="22" t="s">
        <v>1112</v>
      </c>
      <c r="B568" s="2" t="s">
        <v>534</v>
      </c>
      <c r="C568" s="116" t="s">
        <v>548</v>
      </c>
      <c r="D568" s="35" t="s">
        <v>534</v>
      </c>
      <c r="E568" s="117">
        <v>0</v>
      </c>
      <c r="F568" s="117">
        <v>12</v>
      </c>
      <c r="G568" s="117">
        <v>15</v>
      </c>
      <c r="H568" s="117">
        <v>27</v>
      </c>
      <c r="I568" s="95">
        <v>2</v>
      </c>
      <c r="J568" s="118">
        <v>0</v>
      </c>
      <c r="K568" s="118">
        <v>13</v>
      </c>
      <c r="L568" s="118">
        <v>10</v>
      </c>
      <c r="M568" s="118">
        <v>23</v>
      </c>
      <c r="N568" s="119">
        <v>1</v>
      </c>
      <c r="O568" s="119">
        <v>4</v>
      </c>
      <c r="P568" s="120">
        <v>29</v>
      </c>
      <c r="Q568" s="120">
        <v>47</v>
      </c>
      <c r="R568" s="120">
        <v>35</v>
      </c>
      <c r="S568" s="70">
        <f t="shared" si="605"/>
        <v>0</v>
      </c>
      <c r="T568" s="70">
        <f t="shared" si="606"/>
        <v>0.27659574468085107</v>
      </c>
      <c r="U568" s="70">
        <f t="shared" si="607"/>
        <v>0.1981981981981982</v>
      </c>
      <c r="V568" s="70">
        <f t="shared" si="608"/>
        <v>0.26829268292682928</v>
      </c>
      <c r="W568" s="70">
        <f t="shared" si="609"/>
        <v>0.25714285714285712</v>
      </c>
      <c r="X568" s="121">
        <v>42</v>
      </c>
      <c r="Y568" s="121">
        <v>29</v>
      </c>
      <c r="Z568" s="121">
        <v>47</v>
      </c>
      <c r="AA568" s="121">
        <v>35</v>
      </c>
      <c r="AB568" s="121">
        <v>9</v>
      </c>
      <c r="AC568" s="121">
        <v>11</v>
      </c>
      <c r="AD568" s="17">
        <v>1</v>
      </c>
      <c r="AE568" s="17">
        <v>8</v>
      </c>
      <c r="AF568" s="100">
        <v>2</v>
      </c>
      <c r="AG568" s="101">
        <v>1</v>
      </c>
      <c r="AH568" s="101">
        <v>13</v>
      </c>
      <c r="AI568" s="101">
        <v>33</v>
      </c>
      <c r="AJ568" s="101">
        <v>0</v>
      </c>
      <c r="AK568" s="101">
        <f t="shared" si="610"/>
        <v>47</v>
      </c>
      <c r="AL568" s="101">
        <f t="shared" si="611"/>
        <v>3</v>
      </c>
      <c r="AM568" s="101">
        <v>3</v>
      </c>
      <c r="AN568" s="101"/>
      <c r="AO568" s="103">
        <v>2</v>
      </c>
      <c r="AP568" s="74">
        <f t="shared" si="612"/>
        <v>3.4482758620689655E-2</v>
      </c>
      <c r="AQ568" s="74">
        <f t="shared" si="613"/>
        <v>0.27659574468085107</v>
      </c>
      <c r="AR568" s="104">
        <f t="shared" si="614"/>
        <v>0.3963963963963964</v>
      </c>
      <c r="AS568" s="104">
        <f t="shared" si="615"/>
        <v>0.52439024390243905</v>
      </c>
      <c r="AT568" s="104">
        <f t="shared" si="616"/>
        <v>0.8571428571428571</v>
      </c>
      <c r="AU568" s="105">
        <v>27</v>
      </c>
      <c r="AV568" s="105">
        <v>31</v>
      </c>
      <c r="AW568" s="105">
        <v>28</v>
      </c>
      <c r="AX568" s="100">
        <v>2</v>
      </c>
      <c r="AY568" s="106">
        <v>45</v>
      </c>
      <c r="AZ568" s="106">
        <v>2</v>
      </c>
      <c r="BA568" s="106">
        <v>11</v>
      </c>
      <c r="BB568" s="106">
        <v>32</v>
      </c>
      <c r="BC568" s="106">
        <v>0</v>
      </c>
      <c r="BD568" s="107">
        <v>4</v>
      </c>
      <c r="BE568" s="108">
        <v>3</v>
      </c>
      <c r="BF568" s="82">
        <f t="shared" si="617"/>
        <v>7.1428571428571425E-2</v>
      </c>
      <c r="BG568" s="82">
        <f t="shared" si="618"/>
        <v>0.35483870967741937</v>
      </c>
      <c r="BH568" s="83">
        <f t="shared" si="619"/>
        <v>0.47674418604651164</v>
      </c>
      <c r="BI568" s="83">
        <f t="shared" si="620"/>
        <v>0.67241379310344829</v>
      </c>
      <c r="BJ568" s="83">
        <f t="shared" si="621"/>
        <v>1.037037037037037</v>
      </c>
      <c r="BK568" s="2">
        <v>37</v>
      </c>
      <c r="BL568" s="2">
        <v>31</v>
      </c>
      <c r="BM568" s="2">
        <v>27</v>
      </c>
      <c r="BN568" s="2">
        <v>21</v>
      </c>
      <c r="BO568" s="2">
        <v>11</v>
      </c>
      <c r="BP568" s="2">
        <v>9</v>
      </c>
      <c r="BQ568" s="109">
        <v>1</v>
      </c>
      <c r="BR568" s="109">
        <v>2</v>
      </c>
      <c r="BS568" s="110">
        <v>3</v>
      </c>
      <c r="BT568" s="109">
        <v>3</v>
      </c>
      <c r="BU568" s="109">
        <v>19</v>
      </c>
      <c r="BV568" s="109">
        <v>24</v>
      </c>
      <c r="BW568" s="109">
        <v>0</v>
      </c>
      <c r="BX568" s="84">
        <f t="shared" si="625"/>
        <v>46</v>
      </c>
      <c r="BY568" s="111">
        <v>2</v>
      </c>
      <c r="BZ568" s="109">
        <v>1</v>
      </c>
      <c r="CA568" s="109">
        <v>0</v>
      </c>
      <c r="CB568" s="2">
        <v>2</v>
      </c>
      <c r="CC568" s="112">
        <f t="shared" si="626"/>
        <v>8.1081081081081086E-2</v>
      </c>
      <c r="CD568" s="112">
        <f t="shared" si="627"/>
        <v>0.61290322580645162</v>
      </c>
      <c r="CE568" s="112">
        <f t="shared" si="628"/>
        <v>0.47368421052631576</v>
      </c>
      <c r="CF568" s="112">
        <f t="shared" si="629"/>
        <v>0.72413793103448276</v>
      </c>
      <c r="CG568" s="112">
        <f t="shared" si="630"/>
        <v>0.85185185185185186</v>
      </c>
      <c r="CH568" s="87">
        <f t="shared" si="631"/>
        <v>4</v>
      </c>
      <c r="CI568" s="31">
        <f t="shared" si="632"/>
        <v>12</v>
      </c>
      <c r="CJ568" s="31">
        <f t="shared" si="633"/>
        <v>0</v>
      </c>
      <c r="CK568" s="31">
        <f t="shared" si="634"/>
        <v>0</v>
      </c>
      <c r="CL568" s="31">
        <f t="shared" si="635"/>
        <v>0</v>
      </c>
      <c r="CM568" s="113">
        <f t="shared" si="636"/>
        <v>0</v>
      </c>
      <c r="CN568" s="31">
        <f t="shared" si="637"/>
        <v>0</v>
      </c>
      <c r="CO568" s="31">
        <f t="shared" si="638"/>
        <v>0</v>
      </c>
      <c r="CP568" s="31">
        <f t="shared" si="639"/>
        <v>0</v>
      </c>
      <c r="CQ568" s="31">
        <f t="shared" si="640"/>
        <v>0</v>
      </c>
      <c r="CU568" s="88">
        <f t="shared" si="624"/>
        <v>0</v>
      </c>
      <c r="DC568" s="88">
        <f t="shared" si="641"/>
        <v>0</v>
      </c>
      <c r="DH568" s="32">
        <v>1</v>
      </c>
      <c r="DI568" s="32">
        <v>2</v>
      </c>
      <c r="DJ568" s="32">
        <v>3</v>
      </c>
      <c r="DK568" s="88">
        <f t="shared" si="642"/>
        <v>46</v>
      </c>
      <c r="DL568" s="32">
        <v>3</v>
      </c>
      <c r="DM568" s="32">
        <v>19</v>
      </c>
      <c r="DN568" s="32">
        <v>24</v>
      </c>
      <c r="DO568" s="32">
        <v>0</v>
      </c>
      <c r="DS568" s="88">
        <f t="shared" si="643"/>
        <v>0</v>
      </c>
      <c r="EA568" s="88">
        <f t="shared" si="644"/>
        <v>0</v>
      </c>
      <c r="EI568" s="88">
        <f t="shared" si="645"/>
        <v>0</v>
      </c>
      <c r="EQ568" s="88">
        <f t="shared" si="646"/>
        <v>0</v>
      </c>
      <c r="EY568" s="88">
        <f t="shared" si="647"/>
        <v>0</v>
      </c>
      <c r="FG568" s="88">
        <f t="shared" si="648"/>
        <v>0</v>
      </c>
      <c r="FO568" s="88">
        <f t="shared" si="649"/>
        <v>0</v>
      </c>
      <c r="FW568" s="110">
        <f t="shared" si="650"/>
        <v>0</v>
      </c>
      <c r="GB568" s="110">
        <f t="shared" si="651"/>
        <v>0</v>
      </c>
      <c r="GC568" s="110">
        <f t="shared" si="652"/>
        <v>0</v>
      </c>
      <c r="GD568" s="110">
        <f t="shared" si="653"/>
        <v>0</v>
      </c>
      <c r="GE568" s="110">
        <f t="shared" si="654"/>
        <v>0</v>
      </c>
      <c r="GF568" s="110">
        <f t="shared" si="655"/>
        <v>0</v>
      </c>
      <c r="GG568" s="110">
        <f t="shared" si="656"/>
        <v>0</v>
      </c>
      <c r="GH568" s="110">
        <f t="shared" si="657"/>
        <v>0</v>
      </c>
      <c r="GI568" s="110">
        <f t="shared" si="658"/>
        <v>0</v>
      </c>
      <c r="GJ568" s="114">
        <f t="shared" si="622"/>
        <v>2.3127572016460909</v>
      </c>
      <c r="GK568" s="90">
        <f t="shared" si="623"/>
        <v>2.2222222222222223E-2</v>
      </c>
      <c r="GL568" s="92" t="s">
        <v>2173</v>
      </c>
      <c r="GM568" s="2" t="s">
        <v>1741</v>
      </c>
      <c r="GN568" s="92" t="s">
        <v>2175</v>
      </c>
      <c r="GO568" s="92" t="s">
        <v>1645</v>
      </c>
      <c r="GP568" s="2" t="s">
        <v>1675</v>
      </c>
      <c r="GQ568" s="2" t="s">
        <v>2040</v>
      </c>
      <c r="GR568" s="115">
        <v>33</v>
      </c>
      <c r="GS568" s="31">
        <f t="shared" si="659"/>
        <v>1</v>
      </c>
      <c r="GT568" s="31">
        <f t="shared" si="660"/>
        <v>3</v>
      </c>
      <c r="GU568" s="31">
        <f t="shared" si="661"/>
        <v>2</v>
      </c>
      <c r="GV568" s="31">
        <f t="shared" si="662"/>
        <v>46</v>
      </c>
      <c r="GW568" s="31">
        <f t="shared" si="663"/>
        <v>24</v>
      </c>
      <c r="GX568" s="31">
        <f t="shared" si="664"/>
        <v>43</v>
      </c>
    </row>
    <row r="569" spans="1:208" ht="15.75" hidden="1" customHeight="1" x14ac:dyDescent="0.25">
      <c r="A569" s="22" t="s">
        <v>1112</v>
      </c>
      <c r="B569" s="2" t="s">
        <v>534</v>
      </c>
      <c r="C569" s="116" t="s">
        <v>549</v>
      </c>
      <c r="D569" s="35" t="s">
        <v>534</v>
      </c>
      <c r="E569" s="117">
        <v>5</v>
      </c>
      <c r="F569" s="117">
        <v>23</v>
      </c>
      <c r="G569" s="117">
        <v>17</v>
      </c>
      <c r="H569" s="117">
        <v>45</v>
      </c>
      <c r="I569" s="95">
        <v>3</v>
      </c>
      <c r="J569" s="118">
        <v>3</v>
      </c>
      <c r="K569" s="118">
        <v>14</v>
      </c>
      <c r="L569" s="118">
        <v>18</v>
      </c>
      <c r="M569" s="118">
        <v>35</v>
      </c>
      <c r="N569" s="119">
        <v>1</v>
      </c>
      <c r="O569" s="119">
        <v>9</v>
      </c>
      <c r="P569" s="120">
        <v>42</v>
      </c>
      <c r="Q569" s="120">
        <v>53</v>
      </c>
      <c r="R569" s="120">
        <v>34</v>
      </c>
      <c r="S569" s="70">
        <f t="shared" si="605"/>
        <v>7.1428571428571425E-2</v>
      </c>
      <c r="T569" s="70">
        <f t="shared" si="606"/>
        <v>0.26415094339622641</v>
      </c>
      <c r="U569" s="70">
        <f t="shared" si="607"/>
        <v>0.26356589147286824</v>
      </c>
      <c r="V569" s="70">
        <f t="shared" si="608"/>
        <v>0.35632183908045978</v>
      </c>
      <c r="W569" s="70">
        <f t="shared" si="609"/>
        <v>0.5</v>
      </c>
      <c r="X569" s="121">
        <v>49</v>
      </c>
      <c r="Y569" s="121">
        <v>42</v>
      </c>
      <c r="Z569" s="121">
        <v>53</v>
      </c>
      <c r="AA569" s="121">
        <v>34</v>
      </c>
      <c r="AB569" s="121">
        <v>12</v>
      </c>
      <c r="AC569" s="121">
        <v>17</v>
      </c>
      <c r="AD569" s="17">
        <v>2</v>
      </c>
      <c r="AE569" s="17">
        <v>3</v>
      </c>
      <c r="AF569" s="100">
        <v>3</v>
      </c>
      <c r="AG569" s="101">
        <v>1</v>
      </c>
      <c r="AH569" s="101">
        <v>19</v>
      </c>
      <c r="AI569" s="101">
        <v>19</v>
      </c>
      <c r="AJ569" s="101">
        <v>0</v>
      </c>
      <c r="AK569" s="101">
        <f t="shared" si="610"/>
        <v>39</v>
      </c>
      <c r="AL569" s="101">
        <f t="shared" si="611"/>
        <v>1</v>
      </c>
      <c r="AM569" s="101">
        <v>1</v>
      </c>
      <c r="AN569" s="102">
        <v>6</v>
      </c>
      <c r="AO569" s="103">
        <v>8</v>
      </c>
      <c r="AP569" s="74">
        <f t="shared" si="612"/>
        <v>2.3809523809523808E-2</v>
      </c>
      <c r="AQ569" s="74">
        <f t="shared" si="613"/>
        <v>0.35849056603773582</v>
      </c>
      <c r="AR569" s="104">
        <f t="shared" si="614"/>
        <v>0.29457364341085274</v>
      </c>
      <c r="AS569" s="104">
        <f t="shared" si="615"/>
        <v>0.42528735632183906</v>
      </c>
      <c r="AT569" s="104">
        <f t="shared" si="616"/>
        <v>0.52941176470588236</v>
      </c>
      <c r="AU569" s="105">
        <v>37</v>
      </c>
      <c r="AV569" s="105">
        <v>49</v>
      </c>
      <c r="AW569" s="105">
        <v>31</v>
      </c>
      <c r="AX569" s="100">
        <v>3</v>
      </c>
      <c r="AY569" s="106">
        <v>41</v>
      </c>
      <c r="AZ569" s="106">
        <v>4</v>
      </c>
      <c r="BA569" s="106">
        <v>21</v>
      </c>
      <c r="BB569" s="106">
        <v>16</v>
      </c>
      <c r="BC569" s="106">
        <v>0</v>
      </c>
      <c r="BD569" s="107">
        <v>3</v>
      </c>
      <c r="BE569" s="108">
        <v>3</v>
      </c>
      <c r="BF569" s="82">
        <f t="shared" si="617"/>
        <v>0.12903225806451613</v>
      </c>
      <c r="BG569" s="82">
        <f t="shared" si="618"/>
        <v>0.42857142857142855</v>
      </c>
      <c r="BH569" s="83">
        <f t="shared" si="619"/>
        <v>0.3247863247863248</v>
      </c>
      <c r="BI569" s="83">
        <f t="shared" si="620"/>
        <v>0.39534883720930231</v>
      </c>
      <c r="BJ569" s="83">
        <f t="shared" si="621"/>
        <v>0.35135135135135137</v>
      </c>
      <c r="BK569" s="2">
        <v>37</v>
      </c>
      <c r="BL569" s="2">
        <v>42</v>
      </c>
      <c r="BM569" s="2">
        <v>33</v>
      </c>
      <c r="BN569" s="2">
        <v>21</v>
      </c>
      <c r="BO569" s="2">
        <v>9</v>
      </c>
      <c r="BP569" s="2">
        <v>13</v>
      </c>
      <c r="BQ569" s="109">
        <v>2</v>
      </c>
      <c r="BR569" s="109">
        <v>3</v>
      </c>
      <c r="BS569" s="110">
        <v>3</v>
      </c>
      <c r="BT569" s="109">
        <v>5</v>
      </c>
      <c r="BU569" s="109">
        <v>13</v>
      </c>
      <c r="BV569" s="109">
        <v>18</v>
      </c>
      <c r="BW569" s="109">
        <v>1</v>
      </c>
      <c r="BX569" s="84">
        <f t="shared" si="625"/>
        <v>37</v>
      </c>
      <c r="BY569" s="111">
        <v>5</v>
      </c>
      <c r="BZ569" s="109">
        <v>2</v>
      </c>
      <c r="CA569" s="109">
        <v>1</v>
      </c>
      <c r="CB569" s="2">
        <v>6</v>
      </c>
      <c r="CC569" s="112">
        <f t="shared" si="626"/>
        <v>0.13513513513513514</v>
      </c>
      <c r="CD569" s="112">
        <f t="shared" si="627"/>
        <v>0.30952380952380953</v>
      </c>
      <c r="CE569" s="112">
        <f t="shared" si="628"/>
        <v>0.30357142857142855</v>
      </c>
      <c r="CF569" s="112">
        <f t="shared" si="629"/>
        <v>0.38666666666666666</v>
      </c>
      <c r="CG569" s="112">
        <f t="shared" si="630"/>
        <v>0.48484848484848486</v>
      </c>
      <c r="CH569" s="87">
        <f t="shared" si="631"/>
        <v>17</v>
      </c>
      <c r="CI569" s="31">
        <f t="shared" si="632"/>
        <v>18</v>
      </c>
      <c r="CJ569" s="31">
        <f t="shared" si="633"/>
        <v>0</v>
      </c>
      <c r="CK569" s="31">
        <f t="shared" si="634"/>
        <v>0</v>
      </c>
      <c r="CL569" s="31">
        <f t="shared" si="635"/>
        <v>0</v>
      </c>
      <c r="CM569" s="113">
        <f t="shared" si="636"/>
        <v>0</v>
      </c>
      <c r="CN569" s="31">
        <f t="shared" si="637"/>
        <v>0</v>
      </c>
      <c r="CO569" s="31">
        <f t="shared" si="638"/>
        <v>0</v>
      </c>
      <c r="CP569" s="31">
        <f t="shared" si="639"/>
        <v>0</v>
      </c>
      <c r="CQ569" s="31">
        <f t="shared" si="640"/>
        <v>0</v>
      </c>
      <c r="CU569" s="88">
        <f t="shared" si="624"/>
        <v>0</v>
      </c>
      <c r="DC569" s="88">
        <f t="shared" si="641"/>
        <v>0</v>
      </c>
      <c r="DK569" s="88">
        <f t="shared" si="642"/>
        <v>0</v>
      </c>
      <c r="DP569" s="32">
        <v>1</v>
      </c>
      <c r="DQ569" s="32">
        <v>1</v>
      </c>
      <c r="DR569" s="32">
        <v>1</v>
      </c>
      <c r="DS569" s="88">
        <f t="shared" si="643"/>
        <v>11</v>
      </c>
      <c r="DT569" s="32">
        <v>2</v>
      </c>
      <c r="DU569" s="32">
        <v>5</v>
      </c>
      <c r="DV569" s="32">
        <v>4</v>
      </c>
      <c r="DW569" s="32">
        <v>0</v>
      </c>
      <c r="DX569" s="32">
        <v>1</v>
      </c>
      <c r="DY569" s="32">
        <v>2</v>
      </c>
      <c r="DZ569" s="32">
        <v>2</v>
      </c>
      <c r="EA569" s="88">
        <f t="shared" si="644"/>
        <v>26</v>
      </c>
      <c r="EB569" s="32">
        <v>3</v>
      </c>
      <c r="EC569" s="32">
        <v>8</v>
      </c>
      <c r="ED569" s="32">
        <v>14</v>
      </c>
      <c r="EE569" s="32">
        <v>1</v>
      </c>
      <c r="EI569" s="88">
        <f t="shared" si="645"/>
        <v>0</v>
      </c>
      <c r="EQ569" s="88">
        <f t="shared" si="646"/>
        <v>0</v>
      </c>
      <c r="EY569" s="88">
        <f t="shared" si="647"/>
        <v>0</v>
      </c>
      <c r="FG569" s="88">
        <f t="shared" si="648"/>
        <v>0</v>
      </c>
      <c r="FO569" s="88">
        <f t="shared" si="649"/>
        <v>0</v>
      </c>
      <c r="FW569" s="110">
        <f t="shared" si="650"/>
        <v>0</v>
      </c>
      <c r="GB569" s="110">
        <f t="shared" si="651"/>
        <v>0</v>
      </c>
      <c r="GC569" s="110">
        <f t="shared" si="652"/>
        <v>0</v>
      </c>
      <c r="GD569" s="110">
        <f t="shared" si="653"/>
        <v>0</v>
      </c>
      <c r="GE569" s="110">
        <f t="shared" si="654"/>
        <v>0</v>
      </c>
      <c r="GF569" s="110">
        <f t="shared" si="655"/>
        <v>0</v>
      </c>
      <c r="GG569" s="110">
        <f t="shared" si="656"/>
        <v>0</v>
      </c>
      <c r="GH569" s="110">
        <f t="shared" si="657"/>
        <v>0</v>
      </c>
      <c r="GI569" s="110">
        <f t="shared" si="658"/>
        <v>0</v>
      </c>
      <c r="GJ569" s="114">
        <f t="shared" si="622"/>
        <v>-3.0303030303030276E-2</v>
      </c>
      <c r="GK569" s="90">
        <f t="shared" si="623"/>
        <v>-9.7560975609756101E-2</v>
      </c>
      <c r="GL569" s="2" t="s">
        <v>1620</v>
      </c>
      <c r="GM569" s="2" t="s">
        <v>2239</v>
      </c>
      <c r="GN569" s="2" t="s">
        <v>2320</v>
      </c>
      <c r="GO569" s="2" t="s">
        <v>2243</v>
      </c>
      <c r="GP569" s="2" t="s">
        <v>2160</v>
      </c>
      <c r="GQ569" s="2" t="s">
        <v>1937</v>
      </c>
      <c r="GR569" s="115">
        <v>42</v>
      </c>
      <c r="GS569" s="31">
        <f t="shared" si="659"/>
        <v>2</v>
      </c>
      <c r="GT569" s="31">
        <f t="shared" si="660"/>
        <v>3</v>
      </c>
      <c r="GU569" s="31">
        <f t="shared" si="661"/>
        <v>3</v>
      </c>
      <c r="GV569" s="31">
        <f t="shared" si="662"/>
        <v>37</v>
      </c>
      <c r="GW569" s="31">
        <f t="shared" si="663"/>
        <v>19</v>
      </c>
      <c r="GX569" s="31">
        <f t="shared" si="664"/>
        <v>32</v>
      </c>
      <c r="GY569" s="33"/>
      <c r="GZ569" s="33"/>
    </row>
    <row r="570" spans="1:208" ht="15.75" hidden="1" customHeight="1" x14ac:dyDescent="0.25">
      <c r="A570" s="22" t="s">
        <v>1112</v>
      </c>
      <c r="B570" s="2" t="s">
        <v>534</v>
      </c>
      <c r="C570" s="116" t="s">
        <v>550</v>
      </c>
      <c r="D570" s="35" t="s">
        <v>534</v>
      </c>
      <c r="E570" s="117">
        <v>24</v>
      </c>
      <c r="F570" s="117">
        <v>125</v>
      </c>
      <c r="G570" s="117">
        <v>218</v>
      </c>
      <c r="H570" s="117">
        <v>367</v>
      </c>
      <c r="I570" s="95">
        <v>24</v>
      </c>
      <c r="J570" s="118">
        <v>26</v>
      </c>
      <c r="K570" s="118">
        <v>101</v>
      </c>
      <c r="L570" s="118">
        <v>257</v>
      </c>
      <c r="M570" s="118">
        <v>384</v>
      </c>
      <c r="N570" s="119">
        <v>62</v>
      </c>
      <c r="O570" s="119">
        <v>16</v>
      </c>
      <c r="P570" s="120">
        <v>276</v>
      </c>
      <c r="Q570" s="120">
        <v>377</v>
      </c>
      <c r="R570" s="120">
        <v>270</v>
      </c>
      <c r="S570" s="70">
        <f t="shared" si="605"/>
        <v>9.420289855072464E-2</v>
      </c>
      <c r="T570" s="70">
        <f t="shared" si="606"/>
        <v>0.26790450928381965</v>
      </c>
      <c r="U570" s="70">
        <f t="shared" si="607"/>
        <v>0.34886240520043338</v>
      </c>
      <c r="V570" s="70">
        <f t="shared" si="608"/>
        <v>0.45749613601236477</v>
      </c>
      <c r="W570" s="70">
        <f t="shared" si="609"/>
        <v>0.72222222222222221</v>
      </c>
      <c r="X570" s="121">
        <v>378</v>
      </c>
      <c r="Y570" s="121">
        <v>276</v>
      </c>
      <c r="Z570" s="121">
        <v>377</v>
      </c>
      <c r="AA570" s="121">
        <v>270</v>
      </c>
      <c r="AB570" s="121">
        <v>94</v>
      </c>
      <c r="AC570" s="121">
        <v>101</v>
      </c>
      <c r="AD570" s="17">
        <v>15</v>
      </c>
      <c r="AE570" s="17">
        <v>26</v>
      </c>
      <c r="AF570" s="100">
        <v>25</v>
      </c>
      <c r="AG570" s="101">
        <v>24</v>
      </c>
      <c r="AH570" s="101">
        <v>122</v>
      </c>
      <c r="AI570" s="101">
        <v>225</v>
      </c>
      <c r="AJ570" s="101">
        <v>7</v>
      </c>
      <c r="AK570" s="101">
        <f t="shared" si="610"/>
        <v>378</v>
      </c>
      <c r="AL570" s="101">
        <f t="shared" si="611"/>
        <v>58</v>
      </c>
      <c r="AM570" s="101">
        <v>65</v>
      </c>
      <c r="AN570" s="102">
        <v>8</v>
      </c>
      <c r="AO570" s="103">
        <v>25</v>
      </c>
      <c r="AP570" s="74">
        <f t="shared" si="612"/>
        <v>8.6956521739130432E-2</v>
      </c>
      <c r="AQ570" s="74">
        <f t="shared" si="613"/>
        <v>0.32360742705570295</v>
      </c>
      <c r="AR570" s="104">
        <f t="shared" si="614"/>
        <v>0.33911159263271939</v>
      </c>
      <c r="AS570" s="104">
        <f t="shared" si="615"/>
        <v>0.44667697063369399</v>
      </c>
      <c r="AT570" s="104">
        <f t="shared" si="616"/>
        <v>0.61851851851851847</v>
      </c>
      <c r="AU570" s="105">
        <v>283</v>
      </c>
      <c r="AV570" s="105">
        <v>385</v>
      </c>
      <c r="AW570" s="105">
        <v>307</v>
      </c>
      <c r="AX570" s="100">
        <v>25</v>
      </c>
      <c r="AY570" s="106">
        <v>414</v>
      </c>
      <c r="AZ570" s="106">
        <v>35</v>
      </c>
      <c r="BA570" s="106">
        <v>132</v>
      </c>
      <c r="BB570" s="106">
        <v>235</v>
      </c>
      <c r="BC570" s="106">
        <v>12</v>
      </c>
      <c r="BD570" s="107">
        <v>51</v>
      </c>
      <c r="BE570" s="108">
        <v>14</v>
      </c>
      <c r="BF570" s="82">
        <f t="shared" si="617"/>
        <v>0.11400651465798045</v>
      </c>
      <c r="BG570" s="82">
        <f t="shared" si="618"/>
        <v>0.34285714285714286</v>
      </c>
      <c r="BH570" s="83">
        <f t="shared" si="619"/>
        <v>0.36</v>
      </c>
      <c r="BI570" s="83">
        <f t="shared" si="620"/>
        <v>0.47305389221556887</v>
      </c>
      <c r="BJ570" s="83">
        <f t="shared" si="621"/>
        <v>0.65017667844522964</v>
      </c>
      <c r="BK570" s="2">
        <v>283</v>
      </c>
      <c r="BL570" s="2">
        <v>367</v>
      </c>
      <c r="BM570" s="2">
        <v>279</v>
      </c>
      <c r="BN570" s="2">
        <v>190</v>
      </c>
      <c r="BO570" s="2">
        <v>94</v>
      </c>
      <c r="BP570" s="2">
        <v>86</v>
      </c>
      <c r="BQ570" s="109">
        <v>15</v>
      </c>
      <c r="BR570" s="109">
        <v>26</v>
      </c>
      <c r="BS570" s="110">
        <v>26</v>
      </c>
      <c r="BT570" s="109">
        <v>41</v>
      </c>
      <c r="BU570" s="109">
        <v>128</v>
      </c>
      <c r="BV570" s="109">
        <v>256</v>
      </c>
      <c r="BW570" s="109">
        <v>16</v>
      </c>
      <c r="BX570" s="84">
        <f t="shared" si="625"/>
        <v>441</v>
      </c>
      <c r="BY570" s="111">
        <v>7</v>
      </c>
      <c r="BZ570" s="109">
        <v>59</v>
      </c>
      <c r="CA570" s="109">
        <v>15</v>
      </c>
      <c r="CB570" s="2">
        <v>24</v>
      </c>
      <c r="CC570" s="112">
        <f t="shared" si="626"/>
        <v>0.14487632508833923</v>
      </c>
      <c r="CD570" s="112">
        <f t="shared" si="627"/>
        <v>0.34877384196185285</v>
      </c>
      <c r="CE570" s="112">
        <f t="shared" si="628"/>
        <v>0.3939720129171152</v>
      </c>
      <c r="CF570" s="112">
        <f t="shared" si="629"/>
        <v>0.50309597523219818</v>
      </c>
      <c r="CG570" s="112">
        <f t="shared" si="630"/>
        <v>0.70609318996415771</v>
      </c>
      <c r="CH570" s="87">
        <f t="shared" si="631"/>
        <v>82</v>
      </c>
      <c r="CI570" s="31">
        <f t="shared" si="632"/>
        <v>93</v>
      </c>
      <c r="CJ570" s="31">
        <f t="shared" si="633"/>
        <v>0</v>
      </c>
      <c r="CK570" s="31">
        <f t="shared" si="634"/>
        <v>0</v>
      </c>
      <c r="CL570" s="31">
        <f t="shared" si="635"/>
        <v>0</v>
      </c>
      <c r="CM570" s="113">
        <f t="shared" si="636"/>
        <v>0</v>
      </c>
      <c r="CN570" s="31">
        <f t="shared" si="637"/>
        <v>0</v>
      </c>
      <c r="CO570" s="31">
        <f t="shared" si="638"/>
        <v>0</v>
      </c>
      <c r="CP570" s="31">
        <f t="shared" si="639"/>
        <v>0</v>
      </c>
      <c r="CQ570" s="31">
        <f t="shared" si="640"/>
        <v>0</v>
      </c>
      <c r="CU570" s="88">
        <f t="shared" si="624"/>
        <v>0</v>
      </c>
      <c r="DC570" s="88">
        <f t="shared" si="641"/>
        <v>0</v>
      </c>
      <c r="DH570" s="32">
        <v>1</v>
      </c>
      <c r="DI570" s="32">
        <v>5</v>
      </c>
      <c r="DJ570" s="32">
        <v>5</v>
      </c>
      <c r="DK570" s="88">
        <f t="shared" si="642"/>
        <v>83</v>
      </c>
      <c r="DL570" s="32">
        <v>18</v>
      </c>
      <c r="DM570" s="32">
        <v>33</v>
      </c>
      <c r="DN570" s="32">
        <v>28</v>
      </c>
      <c r="DO570" s="32">
        <v>4</v>
      </c>
      <c r="DP570" s="32">
        <v>12</v>
      </c>
      <c r="DQ570" s="32">
        <v>19</v>
      </c>
      <c r="DR570" s="32">
        <v>18</v>
      </c>
      <c r="DS570" s="88">
        <f t="shared" si="643"/>
        <v>330</v>
      </c>
      <c r="DT570" s="32">
        <v>20</v>
      </c>
      <c r="DU570" s="32">
        <v>84</v>
      </c>
      <c r="DV570" s="32">
        <v>215</v>
      </c>
      <c r="DW570" s="32">
        <v>11</v>
      </c>
      <c r="DX570" s="32">
        <v>1</v>
      </c>
      <c r="DY570" s="32">
        <v>1</v>
      </c>
      <c r="DZ570" s="32">
        <v>2</v>
      </c>
      <c r="EA570" s="88">
        <f t="shared" si="644"/>
        <v>17</v>
      </c>
      <c r="EB570" s="32">
        <v>3</v>
      </c>
      <c r="EC570" s="32">
        <v>8</v>
      </c>
      <c r="ED570" s="32">
        <v>6</v>
      </c>
      <c r="EF570" s="32">
        <v>1</v>
      </c>
      <c r="EG570" s="32">
        <v>1</v>
      </c>
      <c r="EH570" s="32">
        <v>1</v>
      </c>
      <c r="EI570" s="88">
        <f t="shared" si="645"/>
        <v>11</v>
      </c>
      <c r="EJ570" s="32">
        <v>0</v>
      </c>
      <c r="EK570" s="32">
        <v>3</v>
      </c>
      <c r="EL570" s="32">
        <v>7</v>
      </c>
      <c r="EM570" s="32">
        <v>1</v>
      </c>
      <c r="EQ570" s="88">
        <f t="shared" si="646"/>
        <v>0</v>
      </c>
      <c r="EY570" s="88">
        <f t="shared" si="647"/>
        <v>0</v>
      </c>
      <c r="FG570" s="88">
        <f t="shared" si="648"/>
        <v>0</v>
      </c>
      <c r="FO570" s="88">
        <f t="shared" si="649"/>
        <v>0</v>
      </c>
      <c r="FW570" s="110">
        <f t="shared" si="650"/>
        <v>0</v>
      </c>
      <c r="GB570" s="110">
        <f t="shared" si="651"/>
        <v>0</v>
      </c>
      <c r="GC570" s="110">
        <f t="shared" si="652"/>
        <v>0</v>
      </c>
      <c r="GD570" s="110">
        <f t="shared" si="653"/>
        <v>0</v>
      </c>
      <c r="GE570" s="110">
        <f t="shared" si="654"/>
        <v>0</v>
      </c>
      <c r="GF570" s="110">
        <f t="shared" si="655"/>
        <v>0</v>
      </c>
      <c r="GG570" s="110">
        <f t="shared" si="656"/>
        <v>0</v>
      </c>
      <c r="GH570" s="110">
        <f t="shared" si="657"/>
        <v>0</v>
      </c>
      <c r="GI570" s="110">
        <f t="shared" si="658"/>
        <v>0</v>
      </c>
      <c r="GJ570" s="114">
        <f t="shared" si="622"/>
        <v>-2.2332506203473927E-2</v>
      </c>
      <c r="GK570" s="90">
        <f t="shared" si="623"/>
        <v>6.5217391304347824E-2</v>
      </c>
      <c r="GL570" s="92" t="s">
        <v>1888</v>
      </c>
      <c r="GM570" s="92" t="s">
        <v>2025</v>
      </c>
      <c r="GN570" s="2" t="s">
        <v>1580</v>
      </c>
      <c r="GO570" s="92" t="s">
        <v>2087</v>
      </c>
      <c r="GP570" s="92" t="s">
        <v>2282</v>
      </c>
      <c r="GQ570" s="2" t="s">
        <v>1663</v>
      </c>
      <c r="GR570" s="115">
        <v>375</v>
      </c>
      <c r="GS570" s="31">
        <f t="shared" si="659"/>
        <v>14</v>
      </c>
      <c r="GT570" s="31">
        <f t="shared" si="660"/>
        <v>25</v>
      </c>
      <c r="GU570" s="31">
        <f t="shared" si="661"/>
        <v>25</v>
      </c>
      <c r="GV570" s="31">
        <f t="shared" si="662"/>
        <v>430</v>
      </c>
      <c r="GW570" s="31">
        <f t="shared" si="663"/>
        <v>264</v>
      </c>
      <c r="GX570" s="31">
        <f t="shared" si="664"/>
        <v>389</v>
      </c>
    </row>
    <row r="571" spans="1:208" ht="15.75" hidden="1" customHeight="1" x14ac:dyDescent="0.25">
      <c r="A571" s="22" t="s">
        <v>1112</v>
      </c>
      <c r="B571" s="2" t="s">
        <v>534</v>
      </c>
      <c r="C571" s="116" t="s">
        <v>551</v>
      </c>
      <c r="D571" s="35" t="s">
        <v>534</v>
      </c>
      <c r="E571" s="117">
        <v>44</v>
      </c>
      <c r="F571" s="117">
        <v>158</v>
      </c>
      <c r="G571" s="117">
        <v>205</v>
      </c>
      <c r="H571" s="117">
        <v>407</v>
      </c>
      <c r="I571" s="95">
        <v>25</v>
      </c>
      <c r="J571" s="118">
        <v>36</v>
      </c>
      <c r="K571" s="118">
        <v>135</v>
      </c>
      <c r="L571" s="118">
        <v>242</v>
      </c>
      <c r="M571" s="118">
        <v>413</v>
      </c>
      <c r="N571" s="119">
        <v>32</v>
      </c>
      <c r="O571" s="119">
        <v>33</v>
      </c>
      <c r="P571" s="120">
        <v>316</v>
      </c>
      <c r="Q571" s="120">
        <v>456</v>
      </c>
      <c r="R571" s="120">
        <v>323</v>
      </c>
      <c r="S571" s="70">
        <f t="shared" si="605"/>
        <v>0.11392405063291139</v>
      </c>
      <c r="T571" s="70">
        <f t="shared" si="606"/>
        <v>0.29605263157894735</v>
      </c>
      <c r="U571" s="70">
        <f t="shared" si="607"/>
        <v>0.34794520547945207</v>
      </c>
      <c r="V571" s="70">
        <f t="shared" si="608"/>
        <v>0.44287548138639282</v>
      </c>
      <c r="W571" s="70">
        <f t="shared" si="609"/>
        <v>0.65015479876160986</v>
      </c>
      <c r="X571" s="121">
        <v>451</v>
      </c>
      <c r="Y571" s="121">
        <v>316</v>
      </c>
      <c r="Z571" s="121">
        <v>456</v>
      </c>
      <c r="AA571" s="121">
        <v>323</v>
      </c>
      <c r="AB571" s="121">
        <v>105</v>
      </c>
      <c r="AC571" s="121">
        <v>92</v>
      </c>
      <c r="AD571" s="17">
        <v>15</v>
      </c>
      <c r="AE571" s="17">
        <v>25</v>
      </c>
      <c r="AF571" s="100">
        <v>25</v>
      </c>
      <c r="AG571" s="101">
        <v>28</v>
      </c>
      <c r="AH571" s="101">
        <v>133</v>
      </c>
      <c r="AI571" s="101">
        <v>259</v>
      </c>
      <c r="AJ571" s="101">
        <v>6</v>
      </c>
      <c r="AK571" s="101">
        <f t="shared" si="610"/>
        <v>426</v>
      </c>
      <c r="AL571" s="101">
        <f t="shared" si="611"/>
        <v>50</v>
      </c>
      <c r="AM571" s="101">
        <v>56</v>
      </c>
      <c r="AN571" s="102">
        <v>13</v>
      </c>
      <c r="AO571" s="103">
        <v>41</v>
      </c>
      <c r="AP571" s="74">
        <f t="shared" si="612"/>
        <v>8.8607594936708861E-2</v>
      </c>
      <c r="AQ571" s="74">
        <f t="shared" si="613"/>
        <v>0.29166666666666669</v>
      </c>
      <c r="AR571" s="104">
        <f t="shared" si="614"/>
        <v>0.33789954337899542</v>
      </c>
      <c r="AS571" s="104">
        <f t="shared" si="615"/>
        <v>0.43902439024390244</v>
      </c>
      <c r="AT571" s="104">
        <f t="shared" si="616"/>
        <v>0.6470588235294118</v>
      </c>
      <c r="AU571" s="105">
        <v>300</v>
      </c>
      <c r="AV571" s="105">
        <v>414</v>
      </c>
      <c r="AW571" s="105">
        <v>358</v>
      </c>
      <c r="AX571" s="100">
        <v>29</v>
      </c>
      <c r="AY571" s="106">
        <v>488</v>
      </c>
      <c r="AZ571" s="106">
        <v>40</v>
      </c>
      <c r="BA571" s="106">
        <v>169</v>
      </c>
      <c r="BB571" s="106">
        <v>275</v>
      </c>
      <c r="BC571" s="106">
        <v>4</v>
      </c>
      <c r="BD571" s="107">
        <v>54</v>
      </c>
      <c r="BE571" s="108">
        <v>39</v>
      </c>
      <c r="BF571" s="82">
        <f t="shared" si="617"/>
        <v>0.11173184357541899</v>
      </c>
      <c r="BG571" s="82">
        <f t="shared" si="618"/>
        <v>0.40821256038647341</v>
      </c>
      <c r="BH571" s="83">
        <f t="shared" si="619"/>
        <v>0.40111940298507465</v>
      </c>
      <c r="BI571" s="83">
        <f t="shared" si="620"/>
        <v>0.54621848739495793</v>
      </c>
      <c r="BJ571" s="83">
        <f t="shared" si="621"/>
        <v>0.73666666666666669</v>
      </c>
      <c r="BK571" s="2">
        <v>308</v>
      </c>
      <c r="BL571" s="2">
        <v>421</v>
      </c>
      <c r="BM571" s="2">
        <v>352</v>
      </c>
      <c r="BN571" s="2">
        <v>253</v>
      </c>
      <c r="BO571" s="2">
        <v>101</v>
      </c>
      <c r="BP571" s="2">
        <v>91</v>
      </c>
      <c r="BQ571" s="109">
        <v>16</v>
      </c>
      <c r="BR571" s="109">
        <v>32</v>
      </c>
      <c r="BS571" s="110">
        <v>25</v>
      </c>
      <c r="BT571" s="109">
        <v>48</v>
      </c>
      <c r="BU571" s="109">
        <v>180</v>
      </c>
      <c r="BV571" s="109">
        <v>298</v>
      </c>
      <c r="BW571" s="109">
        <v>8</v>
      </c>
      <c r="BX571" s="84">
        <f t="shared" si="625"/>
        <v>534</v>
      </c>
      <c r="BY571" s="111">
        <v>13</v>
      </c>
      <c r="BZ571" s="109">
        <v>63</v>
      </c>
      <c r="CA571" s="109">
        <v>8</v>
      </c>
      <c r="CB571" s="2">
        <v>33</v>
      </c>
      <c r="CC571" s="112">
        <f t="shared" si="626"/>
        <v>0.15584415584415584</v>
      </c>
      <c r="CD571" s="112">
        <f t="shared" si="627"/>
        <v>0.42755344418052255</v>
      </c>
      <c r="CE571" s="112">
        <f t="shared" si="628"/>
        <v>0.42830712303422758</v>
      </c>
      <c r="CF571" s="112">
        <f t="shared" si="629"/>
        <v>0.53686934023285904</v>
      </c>
      <c r="CG571" s="112">
        <f t="shared" si="630"/>
        <v>0.66761363636363635</v>
      </c>
      <c r="CH571" s="87">
        <f t="shared" si="631"/>
        <v>117</v>
      </c>
      <c r="CI571" s="31">
        <f t="shared" si="632"/>
        <v>122</v>
      </c>
      <c r="CJ571" s="31">
        <f t="shared" si="633"/>
        <v>0</v>
      </c>
      <c r="CK571" s="31">
        <f t="shared" si="634"/>
        <v>0</v>
      </c>
      <c r="CL571" s="31">
        <f t="shared" si="635"/>
        <v>0</v>
      </c>
      <c r="CM571" s="113">
        <f t="shared" si="636"/>
        <v>0</v>
      </c>
      <c r="CN571" s="31">
        <f t="shared" si="637"/>
        <v>0</v>
      </c>
      <c r="CO571" s="31">
        <f t="shared" si="638"/>
        <v>0</v>
      </c>
      <c r="CP571" s="31">
        <f t="shared" si="639"/>
        <v>0</v>
      </c>
      <c r="CQ571" s="31">
        <f t="shared" si="640"/>
        <v>0</v>
      </c>
      <c r="CU571" s="88">
        <f t="shared" si="624"/>
        <v>0</v>
      </c>
      <c r="DC571" s="88">
        <f t="shared" si="641"/>
        <v>0</v>
      </c>
      <c r="DH571" s="32">
        <v>1</v>
      </c>
      <c r="DI571" s="32">
        <v>4</v>
      </c>
      <c r="DJ571" s="32">
        <v>4</v>
      </c>
      <c r="DK571" s="88">
        <f t="shared" si="642"/>
        <v>81</v>
      </c>
      <c r="DL571" s="32">
        <v>19</v>
      </c>
      <c r="DM571" s="32">
        <v>36</v>
      </c>
      <c r="DN571" s="32">
        <v>25</v>
      </c>
      <c r="DO571" s="32">
        <v>1</v>
      </c>
      <c r="DP571" s="32">
        <v>14</v>
      </c>
      <c r="DQ571" s="32">
        <v>25</v>
      </c>
      <c r="DR571" s="32">
        <v>19</v>
      </c>
      <c r="DS571" s="88">
        <f t="shared" si="643"/>
        <v>412</v>
      </c>
      <c r="DT571" s="32">
        <v>18</v>
      </c>
      <c r="DU571" s="32">
        <v>123</v>
      </c>
      <c r="DV571" s="32">
        <v>265</v>
      </c>
      <c r="DW571" s="32">
        <v>6</v>
      </c>
      <c r="DX571" s="32">
        <v>1</v>
      </c>
      <c r="DY571" s="32">
        <v>3</v>
      </c>
      <c r="DZ571" s="32">
        <v>2</v>
      </c>
      <c r="EA571" s="88">
        <f t="shared" si="644"/>
        <v>41</v>
      </c>
      <c r="EB571" s="32">
        <v>11</v>
      </c>
      <c r="EC571" s="32">
        <v>21</v>
      </c>
      <c r="ED571" s="32">
        <v>8</v>
      </c>
      <c r="EE571" s="32">
        <v>1</v>
      </c>
      <c r="EI571" s="88">
        <f t="shared" si="645"/>
        <v>0</v>
      </c>
      <c r="EQ571" s="88">
        <f t="shared" si="646"/>
        <v>0</v>
      </c>
      <c r="EY571" s="88">
        <f t="shared" si="647"/>
        <v>0</v>
      </c>
      <c r="FG571" s="88">
        <f t="shared" si="648"/>
        <v>0</v>
      </c>
      <c r="FO571" s="88">
        <f t="shared" si="649"/>
        <v>0</v>
      </c>
      <c r="FW571" s="110">
        <f t="shared" si="650"/>
        <v>0</v>
      </c>
      <c r="GB571" s="110">
        <f t="shared" si="651"/>
        <v>0</v>
      </c>
      <c r="GC571" s="110">
        <f t="shared" si="652"/>
        <v>0</v>
      </c>
      <c r="GD571" s="110">
        <f t="shared" si="653"/>
        <v>0</v>
      </c>
      <c r="GE571" s="110">
        <f t="shared" si="654"/>
        <v>0</v>
      </c>
      <c r="GF571" s="110">
        <f t="shared" si="655"/>
        <v>0</v>
      </c>
      <c r="GG571" s="110">
        <f t="shared" si="656"/>
        <v>0</v>
      </c>
      <c r="GH571" s="110">
        <f t="shared" si="657"/>
        <v>0</v>
      </c>
      <c r="GI571" s="110">
        <f t="shared" si="658"/>
        <v>0</v>
      </c>
      <c r="GJ571" s="114">
        <f t="shared" si="622"/>
        <v>2.6853354978355032E-2</v>
      </c>
      <c r="GK571" s="90">
        <f t="shared" si="623"/>
        <v>9.4262295081967207E-2</v>
      </c>
      <c r="GL571" s="2" t="s">
        <v>2090</v>
      </c>
      <c r="GM571" s="2" t="s">
        <v>1860</v>
      </c>
      <c r="GN571" s="2" t="s">
        <v>1496</v>
      </c>
      <c r="GO571" s="2" t="s">
        <v>2075</v>
      </c>
      <c r="GP571" s="92" t="s">
        <v>2297</v>
      </c>
      <c r="GQ571" s="2" t="s">
        <v>2100</v>
      </c>
      <c r="GR571" s="115">
        <v>431</v>
      </c>
      <c r="GS571" s="31">
        <f t="shared" si="659"/>
        <v>16</v>
      </c>
      <c r="GT571" s="31">
        <f t="shared" si="660"/>
        <v>25</v>
      </c>
      <c r="GU571" s="31">
        <f t="shared" si="661"/>
        <v>32</v>
      </c>
      <c r="GV571" s="31">
        <f t="shared" si="662"/>
        <v>534</v>
      </c>
      <c r="GW571" s="31">
        <f t="shared" si="663"/>
        <v>306</v>
      </c>
      <c r="GX571" s="31">
        <f t="shared" si="664"/>
        <v>486</v>
      </c>
    </row>
    <row r="572" spans="1:208" ht="15.75" hidden="1" customHeight="1" x14ac:dyDescent="0.25">
      <c r="A572" s="22" t="s">
        <v>1110</v>
      </c>
      <c r="B572" s="2" t="s">
        <v>552</v>
      </c>
      <c r="C572" s="116" t="s">
        <v>553</v>
      </c>
      <c r="D572" s="35" t="s">
        <v>552</v>
      </c>
      <c r="E572" s="117">
        <v>4</v>
      </c>
      <c r="F572" s="117">
        <v>28</v>
      </c>
      <c r="G572" s="117">
        <v>31</v>
      </c>
      <c r="H572" s="117">
        <v>63</v>
      </c>
      <c r="I572" s="95">
        <v>4</v>
      </c>
      <c r="J572" s="118">
        <v>7</v>
      </c>
      <c r="K572" s="118">
        <v>18</v>
      </c>
      <c r="L572" s="118">
        <v>25</v>
      </c>
      <c r="M572" s="118">
        <v>50</v>
      </c>
      <c r="N572" s="119">
        <v>3</v>
      </c>
      <c r="O572" s="119">
        <v>8</v>
      </c>
      <c r="P572" s="120">
        <v>48</v>
      </c>
      <c r="Q572" s="120">
        <v>64</v>
      </c>
      <c r="R572" s="120">
        <v>51</v>
      </c>
      <c r="S572" s="70">
        <f t="shared" si="605"/>
        <v>0.14583333333333334</v>
      </c>
      <c r="T572" s="70">
        <f t="shared" si="606"/>
        <v>0.28125</v>
      </c>
      <c r="U572" s="70">
        <f t="shared" si="607"/>
        <v>0.28834355828220859</v>
      </c>
      <c r="V572" s="70">
        <f t="shared" si="608"/>
        <v>0.34782608695652173</v>
      </c>
      <c r="W572" s="70">
        <f t="shared" si="609"/>
        <v>0.43137254901960786</v>
      </c>
      <c r="X572" s="121">
        <v>58</v>
      </c>
      <c r="Y572" s="121">
        <v>48</v>
      </c>
      <c r="Z572" s="121">
        <v>64</v>
      </c>
      <c r="AA572" s="121">
        <v>51</v>
      </c>
      <c r="AB572" s="121">
        <v>9</v>
      </c>
      <c r="AC572" s="121">
        <v>11</v>
      </c>
      <c r="AD572" s="17">
        <v>4</v>
      </c>
      <c r="AE572" s="17">
        <v>5</v>
      </c>
      <c r="AF572" s="100">
        <v>4</v>
      </c>
      <c r="AG572" s="101">
        <v>1</v>
      </c>
      <c r="AH572" s="101">
        <v>20</v>
      </c>
      <c r="AI572" s="101">
        <v>36</v>
      </c>
      <c r="AJ572" s="101">
        <v>0</v>
      </c>
      <c r="AK572" s="101">
        <f t="shared" si="610"/>
        <v>57</v>
      </c>
      <c r="AL572" s="101">
        <f t="shared" si="611"/>
        <v>1</v>
      </c>
      <c r="AM572" s="101">
        <v>1</v>
      </c>
      <c r="AN572" s="102">
        <v>5</v>
      </c>
      <c r="AO572" s="103">
        <v>4</v>
      </c>
      <c r="AP572" s="74">
        <f t="shared" si="612"/>
        <v>2.0833333333333332E-2</v>
      </c>
      <c r="AQ572" s="74">
        <f t="shared" si="613"/>
        <v>0.3125</v>
      </c>
      <c r="AR572" s="104">
        <f t="shared" si="614"/>
        <v>0.34355828220858897</v>
      </c>
      <c r="AS572" s="104">
        <f t="shared" si="615"/>
        <v>0.47826086956521741</v>
      </c>
      <c r="AT572" s="104">
        <f t="shared" si="616"/>
        <v>0.68627450980392157</v>
      </c>
      <c r="AU572" s="105">
        <v>48</v>
      </c>
      <c r="AV572" s="105">
        <v>66</v>
      </c>
      <c r="AW572" s="105">
        <v>56</v>
      </c>
      <c r="AX572" s="100">
        <v>4</v>
      </c>
      <c r="AY572" s="106">
        <v>55</v>
      </c>
      <c r="AZ572" s="106">
        <v>1</v>
      </c>
      <c r="BA572" s="106">
        <v>24</v>
      </c>
      <c r="BB572" s="106">
        <v>29</v>
      </c>
      <c r="BC572" s="106">
        <v>1</v>
      </c>
      <c r="BD572" s="107">
        <v>8</v>
      </c>
      <c r="BE572" s="108">
        <v>6</v>
      </c>
      <c r="BF572" s="82">
        <f t="shared" si="617"/>
        <v>1.7857142857142856E-2</v>
      </c>
      <c r="BG572" s="82">
        <f t="shared" si="618"/>
        <v>0.36363636363636365</v>
      </c>
      <c r="BH572" s="83">
        <f t="shared" si="619"/>
        <v>0.27058823529411763</v>
      </c>
      <c r="BI572" s="83">
        <f t="shared" si="620"/>
        <v>0.39473684210526316</v>
      </c>
      <c r="BJ572" s="83">
        <f t="shared" si="621"/>
        <v>0.4375</v>
      </c>
      <c r="BK572" s="2">
        <v>39</v>
      </c>
      <c r="BL572" s="2">
        <v>52</v>
      </c>
      <c r="BM572" s="2">
        <v>51</v>
      </c>
      <c r="BN572" s="2">
        <v>39</v>
      </c>
      <c r="BO572" s="2">
        <v>8</v>
      </c>
      <c r="BP572" s="2">
        <v>11</v>
      </c>
      <c r="BQ572" s="109">
        <v>4</v>
      </c>
      <c r="BR572" s="109">
        <v>4</v>
      </c>
      <c r="BS572" s="110">
        <v>4</v>
      </c>
      <c r="BT572" s="109">
        <v>4</v>
      </c>
      <c r="BU572" s="109">
        <v>9</v>
      </c>
      <c r="BV572" s="109">
        <v>30</v>
      </c>
      <c r="BW572" s="109">
        <v>0</v>
      </c>
      <c r="BX572" s="84">
        <f t="shared" si="625"/>
        <v>43</v>
      </c>
      <c r="BY572" s="111">
        <v>2</v>
      </c>
      <c r="BZ572" s="109">
        <v>3</v>
      </c>
      <c r="CA572" s="109">
        <v>0</v>
      </c>
      <c r="CB572" s="2">
        <v>8</v>
      </c>
      <c r="CC572" s="112">
        <f t="shared" si="626"/>
        <v>0.10256410256410256</v>
      </c>
      <c r="CD572" s="112">
        <f t="shared" si="627"/>
        <v>0.17307692307692307</v>
      </c>
      <c r="CE572" s="112">
        <f t="shared" si="628"/>
        <v>0.28169014084507044</v>
      </c>
      <c r="CF572" s="112">
        <f t="shared" si="629"/>
        <v>0.34951456310679613</v>
      </c>
      <c r="CG572" s="112">
        <f t="shared" si="630"/>
        <v>0.52941176470588236</v>
      </c>
      <c r="CH572" s="87">
        <f t="shared" si="631"/>
        <v>24</v>
      </c>
      <c r="CI572" s="31">
        <f t="shared" si="632"/>
        <v>21</v>
      </c>
      <c r="CJ572" s="31">
        <f t="shared" si="633"/>
        <v>0</v>
      </c>
      <c r="CK572" s="31">
        <f t="shared" si="634"/>
        <v>0</v>
      </c>
      <c r="CL572" s="31">
        <f t="shared" si="635"/>
        <v>0</v>
      </c>
      <c r="CM572" s="113">
        <f t="shared" si="636"/>
        <v>0</v>
      </c>
      <c r="CN572" s="31">
        <f t="shared" si="637"/>
        <v>0</v>
      </c>
      <c r="CO572" s="31">
        <f t="shared" si="638"/>
        <v>0</v>
      </c>
      <c r="CP572" s="31">
        <f t="shared" si="639"/>
        <v>0</v>
      </c>
      <c r="CQ572" s="31">
        <f t="shared" si="640"/>
        <v>0</v>
      </c>
      <c r="CU572" s="88">
        <f t="shared" si="624"/>
        <v>0</v>
      </c>
      <c r="DC572" s="88">
        <f t="shared" si="641"/>
        <v>0</v>
      </c>
      <c r="DK572" s="88">
        <f t="shared" si="642"/>
        <v>0</v>
      </c>
      <c r="DP572" s="32">
        <v>4</v>
      </c>
      <c r="DQ572" s="32">
        <v>4</v>
      </c>
      <c r="DR572" s="32">
        <v>4</v>
      </c>
      <c r="DS572" s="88">
        <f t="shared" si="643"/>
        <v>43</v>
      </c>
      <c r="DT572" s="32">
        <v>4</v>
      </c>
      <c r="DU572" s="32">
        <v>9</v>
      </c>
      <c r="DV572" s="32">
        <v>30</v>
      </c>
      <c r="DW572" s="32">
        <v>0</v>
      </c>
      <c r="EA572" s="88">
        <f t="shared" si="644"/>
        <v>0</v>
      </c>
      <c r="EI572" s="88">
        <f t="shared" si="645"/>
        <v>0</v>
      </c>
      <c r="EQ572" s="88">
        <f t="shared" si="646"/>
        <v>0</v>
      </c>
      <c r="EY572" s="88">
        <f t="shared" si="647"/>
        <v>0</v>
      </c>
      <c r="FG572" s="88">
        <f t="shared" si="648"/>
        <v>0</v>
      </c>
      <c r="FO572" s="88">
        <f t="shared" si="649"/>
        <v>0</v>
      </c>
      <c r="FW572" s="110">
        <f t="shared" si="650"/>
        <v>0</v>
      </c>
      <c r="GB572" s="110">
        <f t="shared" si="651"/>
        <v>0</v>
      </c>
      <c r="GC572" s="110">
        <f t="shared" si="652"/>
        <v>0</v>
      </c>
      <c r="GD572" s="110">
        <f t="shared" si="653"/>
        <v>0</v>
      </c>
      <c r="GE572" s="110">
        <f t="shared" si="654"/>
        <v>0</v>
      </c>
      <c r="GF572" s="110">
        <f t="shared" si="655"/>
        <v>0</v>
      </c>
      <c r="GG572" s="110">
        <f t="shared" si="656"/>
        <v>0</v>
      </c>
      <c r="GH572" s="110">
        <f t="shared" si="657"/>
        <v>0</v>
      </c>
      <c r="GI572" s="110">
        <f t="shared" si="658"/>
        <v>0</v>
      </c>
      <c r="GJ572" s="114">
        <f t="shared" si="622"/>
        <v>0.22727272727272724</v>
      </c>
      <c r="GK572" s="90">
        <f t="shared" si="623"/>
        <v>-0.21818181818181817</v>
      </c>
      <c r="GL572" s="92" t="s">
        <v>2297</v>
      </c>
      <c r="GM572" s="92" t="s">
        <v>2080</v>
      </c>
      <c r="GN572" s="2" t="s">
        <v>1930</v>
      </c>
      <c r="GO572" s="2" t="s">
        <v>1889</v>
      </c>
      <c r="GP572" s="2" t="s">
        <v>1819</v>
      </c>
      <c r="GQ572" s="2" t="s">
        <v>2170</v>
      </c>
      <c r="GR572" s="115">
        <v>43</v>
      </c>
      <c r="GS572" s="31">
        <f t="shared" si="659"/>
        <v>4</v>
      </c>
      <c r="GT572" s="31">
        <f t="shared" si="660"/>
        <v>4</v>
      </c>
      <c r="GU572" s="31">
        <f t="shared" si="661"/>
        <v>4</v>
      </c>
      <c r="GV572" s="31">
        <f t="shared" si="662"/>
        <v>43</v>
      </c>
      <c r="GW572" s="31">
        <f t="shared" si="663"/>
        <v>30</v>
      </c>
      <c r="GX572" s="31">
        <f t="shared" si="664"/>
        <v>39</v>
      </c>
    </row>
    <row r="573" spans="1:208" ht="15.75" hidden="1" customHeight="1" x14ac:dyDescent="0.25">
      <c r="A573" s="22" t="s">
        <v>1110</v>
      </c>
      <c r="B573" s="2" t="s">
        <v>552</v>
      </c>
      <c r="C573" s="116" t="s">
        <v>554</v>
      </c>
      <c r="D573" s="35" t="s">
        <v>552</v>
      </c>
      <c r="E573" s="117">
        <v>14</v>
      </c>
      <c r="F573" s="117">
        <v>107</v>
      </c>
      <c r="G573" s="117">
        <v>153</v>
      </c>
      <c r="H573" s="117">
        <v>274</v>
      </c>
      <c r="I573" s="95">
        <v>19</v>
      </c>
      <c r="J573" s="118">
        <v>8</v>
      </c>
      <c r="K573" s="118">
        <v>97</v>
      </c>
      <c r="L573" s="118">
        <v>172</v>
      </c>
      <c r="M573" s="118">
        <v>277</v>
      </c>
      <c r="N573" s="119">
        <v>26</v>
      </c>
      <c r="O573" s="119">
        <v>32</v>
      </c>
      <c r="P573" s="120">
        <v>278</v>
      </c>
      <c r="Q573" s="120">
        <v>392</v>
      </c>
      <c r="R573" s="120">
        <v>277</v>
      </c>
      <c r="S573" s="70">
        <f t="shared" si="605"/>
        <v>2.8776978417266189E-2</v>
      </c>
      <c r="T573" s="70">
        <f t="shared" si="606"/>
        <v>0.24744897959183673</v>
      </c>
      <c r="U573" s="70">
        <f t="shared" si="607"/>
        <v>0.26504751847940866</v>
      </c>
      <c r="V573" s="70">
        <f t="shared" si="608"/>
        <v>0.3632286995515695</v>
      </c>
      <c r="W573" s="70">
        <f t="shared" si="609"/>
        <v>0.52707581227436828</v>
      </c>
      <c r="X573" s="121">
        <v>394</v>
      </c>
      <c r="Y573" s="121">
        <v>278</v>
      </c>
      <c r="Z573" s="121">
        <v>392</v>
      </c>
      <c r="AA573" s="121">
        <v>277</v>
      </c>
      <c r="AB573" s="121">
        <v>106</v>
      </c>
      <c r="AC573" s="121">
        <v>97</v>
      </c>
      <c r="AD573" s="17">
        <v>15</v>
      </c>
      <c r="AE573" s="17">
        <v>30</v>
      </c>
      <c r="AF573" s="100">
        <v>26</v>
      </c>
      <c r="AG573" s="101">
        <v>15</v>
      </c>
      <c r="AH573" s="101">
        <v>123</v>
      </c>
      <c r="AI573" s="101">
        <v>220</v>
      </c>
      <c r="AJ573" s="101">
        <v>5</v>
      </c>
      <c r="AK573" s="101">
        <f t="shared" si="610"/>
        <v>363</v>
      </c>
      <c r="AL573" s="101">
        <f t="shared" si="611"/>
        <v>45</v>
      </c>
      <c r="AM573" s="101">
        <v>50</v>
      </c>
      <c r="AN573" s="102">
        <v>15</v>
      </c>
      <c r="AO573" s="103">
        <v>42</v>
      </c>
      <c r="AP573" s="74">
        <f t="shared" si="612"/>
        <v>5.3956834532374098E-2</v>
      </c>
      <c r="AQ573" s="74">
        <f t="shared" si="613"/>
        <v>0.31377551020408162</v>
      </c>
      <c r="AR573" s="104">
        <f t="shared" si="614"/>
        <v>0.33051742344244983</v>
      </c>
      <c r="AS573" s="104">
        <f t="shared" si="615"/>
        <v>0.44544095665171901</v>
      </c>
      <c r="AT573" s="104">
        <f t="shared" si="616"/>
        <v>0.63176895306859204</v>
      </c>
      <c r="AU573" s="105">
        <v>249</v>
      </c>
      <c r="AV573" s="105">
        <v>328</v>
      </c>
      <c r="AW573" s="105">
        <v>281</v>
      </c>
      <c r="AX573" s="100">
        <v>25</v>
      </c>
      <c r="AY573" s="106">
        <v>436</v>
      </c>
      <c r="AZ573" s="106">
        <v>13</v>
      </c>
      <c r="BA573" s="106">
        <v>173</v>
      </c>
      <c r="BB573" s="106">
        <v>246</v>
      </c>
      <c r="BC573" s="106">
        <v>4</v>
      </c>
      <c r="BD573" s="107">
        <v>30</v>
      </c>
      <c r="BE573" s="108">
        <v>19</v>
      </c>
      <c r="BF573" s="82">
        <f t="shared" si="617"/>
        <v>4.6263345195729534E-2</v>
      </c>
      <c r="BG573" s="82">
        <f t="shared" si="618"/>
        <v>0.52743902439024393</v>
      </c>
      <c r="BH573" s="83">
        <f t="shared" si="619"/>
        <v>0.46853146853146854</v>
      </c>
      <c r="BI573" s="83">
        <f t="shared" si="620"/>
        <v>0.67417677642980933</v>
      </c>
      <c r="BJ573" s="83">
        <f t="shared" si="621"/>
        <v>0.86746987951807231</v>
      </c>
      <c r="BK573" s="2">
        <v>273</v>
      </c>
      <c r="BL573" s="2">
        <v>360</v>
      </c>
      <c r="BM573" s="2">
        <v>256</v>
      </c>
      <c r="BN573" s="2">
        <v>181</v>
      </c>
      <c r="BO573" s="2">
        <v>91</v>
      </c>
      <c r="BP573" s="2">
        <v>70</v>
      </c>
      <c r="BQ573" s="109">
        <v>14</v>
      </c>
      <c r="BR573" s="109">
        <v>22</v>
      </c>
      <c r="BS573" s="110">
        <v>26</v>
      </c>
      <c r="BT573" s="109">
        <v>23</v>
      </c>
      <c r="BU573" s="109">
        <v>124</v>
      </c>
      <c r="BV573" s="109">
        <v>180</v>
      </c>
      <c r="BW573" s="109">
        <v>4</v>
      </c>
      <c r="BX573" s="84">
        <f t="shared" si="625"/>
        <v>331</v>
      </c>
      <c r="BY573" s="111">
        <v>15</v>
      </c>
      <c r="BZ573" s="109">
        <v>30</v>
      </c>
      <c r="CA573" s="109">
        <v>4</v>
      </c>
      <c r="CB573" s="2">
        <v>29</v>
      </c>
      <c r="CC573" s="112">
        <f t="shared" si="626"/>
        <v>8.4249084249084255E-2</v>
      </c>
      <c r="CD573" s="112">
        <f t="shared" si="627"/>
        <v>0.34444444444444444</v>
      </c>
      <c r="CE573" s="112">
        <f t="shared" si="628"/>
        <v>0.3340832395950506</v>
      </c>
      <c r="CF573" s="112">
        <f t="shared" si="629"/>
        <v>0.44480519480519481</v>
      </c>
      <c r="CG573" s="112">
        <f t="shared" si="630"/>
        <v>0.5859375</v>
      </c>
      <c r="CH573" s="87">
        <f t="shared" si="631"/>
        <v>106</v>
      </c>
      <c r="CI573" s="31">
        <f t="shared" si="632"/>
        <v>138</v>
      </c>
      <c r="CJ573" s="31">
        <f t="shared" si="633"/>
        <v>0</v>
      </c>
      <c r="CK573" s="31">
        <f t="shared" si="634"/>
        <v>0</v>
      </c>
      <c r="CL573" s="31">
        <f t="shared" si="635"/>
        <v>0</v>
      </c>
      <c r="CM573" s="113">
        <f t="shared" si="636"/>
        <v>0</v>
      </c>
      <c r="CN573" s="31">
        <f t="shared" si="637"/>
        <v>0</v>
      </c>
      <c r="CO573" s="31">
        <f t="shared" si="638"/>
        <v>0</v>
      </c>
      <c r="CP573" s="31">
        <f t="shared" si="639"/>
        <v>0</v>
      </c>
      <c r="CQ573" s="31">
        <f t="shared" si="640"/>
        <v>0</v>
      </c>
      <c r="CU573" s="88">
        <f t="shared" si="624"/>
        <v>0</v>
      </c>
      <c r="DC573" s="88">
        <f t="shared" si="641"/>
        <v>0</v>
      </c>
      <c r="DH573" s="32">
        <v>2</v>
      </c>
      <c r="DI573" s="32">
        <v>9</v>
      </c>
      <c r="DJ573" s="32">
        <v>11</v>
      </c>
      <c r="DK573" s="88">
        <f t="shared" si="642"/>
        <v>101</v>
      </c>
      <c r="DL573" s="32">
        <v>5</v>
      </c>
      <c r="DM573" s="32">
        <v>29</v>
      </c>
      <c r="DN573" s="32">
        <v>65</v>
      </c>
      <c r="DO573" s="32">
        <v>2</v>
      </c>
      <c r="DP573" s="32">
        <v>11</v>
      </c>
      <c r="DQ573" s="32">
        <v>11</v>
      </c>
      <c r="DR573" s="32">
        <v>10</v>
      </c>
      <c r="DS573" s="88">
        <f t="shared" si="643"/>
        <v>214</v>
      </c>
      <c r="DT573" s="32">
        <v>18</v>
      </c>
      <c r="DU573" s="32">
        <v>80</v>
      </c>
      <c r="DV573" s="32">
        <v>114</v>
      </c>
      <c r="DW573" s="32">
        <v>2</v>
      </c>
      <c r="EA573" s="88">
        <f t="shared" si="644"/>
        <v>0</v>
      </c>
      <c r="EI573" s="88">
        <f t="shared" si="645"/>
        <v>0</v>
      </c>
      <c r="EQ573" s="88">
        <f t="shared" si="646"/>
        <v>0</v>
      </c>
      <c r="EV573" s="32">
        <v>1</v>
      </c>
      <c r="EW573" s="32">
        <v>2</v>
      </c>
      <c r="EX573" s="32">
        <v>5</v>
      </c>
      <c r="EY573" s="88">
        <f t="shared" si="647"/>
        <v>16</v>
      </c>
      <c r="EZ573" s="32">
        <v>0</v>
      </c>
      <c r="FA573" s="32">
        <v>15</v>
      </c>
      <c r="FB573" s="32">
        <v>1</v>
      </c>
      <c r="FC573" s="32">
        <v>0</v>
      </c>
      <c r="FG573" s="88">
        <f t="shared" si="648"/>
        <v>0</v>
      </c>
      <c r="FO573" s="88">
        <f t="shared" si="649"/>
        <v>0</v>
      </c>
      <c r="FW573" s="110">
        <f t="shared" si="650"/>
        <v>0</v>
      </c>
      <c r="GB573" s="110">
        <f t="shared" si="651"/>
        <v>1</v>
      </c>
      <c r="GC573" s="110">
        <f t="shared" si="652"/>
        <v>2</v>
      </c>
      <c r="GD573" s="110">
        <f t="shared" si="653"/>
        <v>5</v>
      </c>
      <c r="GE573" s="110">
        <f t="shared" si="654"/>
        <v>16</v>
      </c>
      <c r="GF573" s="110">
        <f t="shared" si="655"/>
        <v>0</v>
      </c>
      <c r="GG573" s="110">
        <f t="shared" si="656"/>
        <v>15</v>
      </c>
      <c r="GH573" s="110">
        <f t="shared" si="657"/>
        <v>1</v>
      </c>
      <c r="GI573" s="110">
        <f t="shared" si="658"/>
        <v>0</v>
      </c>
      <c r="GJ573" s="114">
        <f t="shared" si="622"/>
        <v>0.11167594178082181</v>
      </c>
      <c r="GK573" s="90">
        <f t="shared" si="623"/>
        <v>-0.24082568807339449</v>
      </c>
      <c r="GL573" s="2" t="s">
        <v>2086</v>
      </c>
      <c r="GM573" s="2" t="s">
        <v>1680</v>
      </c>
      <c r="GN573" s="92" t="s">
        <v>1480</v>
      </c>
      <c r="GO573" s="92" t="s">
        <v>1832</v>
      </c>
      <c r="GP573" s="92" t="s">
        <v>2143</v>
      </c>
      <c r="GQ573" s="2" t="s">
        <v>1933</v>
      </c>
      <c r="GR573" s="115">
        <v>370</v>
      </c>
      <c r="GS573" s="31">
        <f t="shared" si="659"/>
        <v>13</v>
      </c>
      <c r="GT573" s="31">
        <f t="shared" si="660"/>
        <v>21</v>
      </c>
      <c r="GU573" s="31">
        <f t="shared" si="661"/>
        <v>20</v>
      </c>
      <c r="GV573" s="31">
        <f t="shared" si="662"/>
        <v>315</v>
      </c>
      <c r="GW573" s="31">
        <f t="shared" si="663"/>
        <v>183</v>
      </c>
      <c r="GX573" s="31">
        <f t="shared" si="664"/>
        <v>292</v>
      </c>
    </row>
    <row r="574" spans="1:208" ht="15.75" hidden="1" customHeight="1" x14ac:dyDescent="0.25">
      <c r="A574" s="22" t="s">
        <v>1110</v>
      </c>
      <c r="B574" s="2" t="s">
        <v>552</v>
      </c>
      <c r="C574" s="116" t="s">
        <v>555</v>
      </c>
      <c r="D574" s="35" t="s">
        <v>552</v>
      </c>
      <c r="E574" s="117">
        <v>60</v>
      </c>
      <c r="F574" s="117">
        <v>365</v>
      </c>
      <c r="G574" s="117">
        <v>456</v>
      </c>
      <c r="H574" s="117">
        <v>881</v>
      </c>
      <c r="I574" s="95">
        <v>58</v>
      </c>
      <c r="J574" s="118">
        <v>81</v>
      </c>
      <c r="K574" s="118">
        <v>320</v>
      </c>
      <c r="L574" s="118">
        <v>529</v>
      </c>
      <c r="M574" s="118">
        <v>930</v>
      </c>
      <c r="N574" s="119">
        <v>83</v>
      </c>
      <c r="O574" s="119">
        <v>106</v>
      </c>
      <c r="P574" s="120">
        <v>775</v>
      </c>
      <c r="Q574" s="120">
        <v>990</v>
      </c>
      <c r="R574" s="120">
        <v>739</v>
      </c>
      <c r="S574" s="70">
        <f t="shared" ref="S574:S637" si="665">J574/P574</f>
        <v>0.10451612903225807</v>
      </c>
      <c r="T574" s="70">
        <f t="shared" ref="T574:T637" si="666">K574/Q574</f>
        <v>0.32323232323232326</v>
      </c>
      <c r="U574" s="70">
        <f t="shared" ref="U574:U637" si="667">((J574+K574+L574)-N574)/(P574+Q574+R574)</f>
        <v>0.33825878594249204</v>
      </c>
      <c r="V574" s="70">
        <f t="shared" ref="V574:V637" si="668">((K574+L574)-N574)/(Q574+R574)</f>
        <v>0.44303065355696936</v>
      </c>
      <c r="W574" s="70">
        <f t="shared" ref="W574:W637" si="669">(L574-N574)/R574</f>
        <v>0.60351826792963459</v>
      </c>
      <c r="X574" s="121">
        <v>1009</v>
      </c>
      <c r="Y574" s="121">
        <v>775</v>
      </c>
      <c r="Z574" s="121">
        <v>990</v>
      </c>
      <c r="AA574" s="121">
        <v>739</v>
      </c>
      <c r="AB574" s="121">
        <v>256</v>
      </c>
      <c r="AC574" s="121">
        <v>220</v>
      </c>
      <c r="AD574" s="17">
        <v>40</v>
      </c>
      <c r="AE574" s="17">
        <v>56</v>
      </c>
      <c r="AF574" s="100">
        <v>60</v>
      </c>
      <c r="AG574" s="101">
        <v>54</v>
      </c>
      <c r="AH574" s="101">
        <v>303</v>
      </c>
      <c r="AI574" s="101">
        <v>568</v>
      </c>
      <c r="AJ574" s="101">
        <v>7</v>
      </c>
      <c r="AK574" s="101">
        <f t="shared" ref="AK574:AK637" si="670">AG574+AH574+AI574+AJ574</f>
        <v>932</v>
      </c>
      <c r="AL574" s="101">
        <f t="shared" ref="AL574:AL637" si="671">AM574-AJ574</f>
        <v>97</v>
      </c>
      <c r="AM574" s="101">
        <v>104</v>
      </c>
      <c r="AN574" s="102">
        <v>46</v>
      </c>
      <c r="AO574" s="103">
        <v>130</v>
      </c>
      <c r="AP574" s="74">
        <f t="shared" ref="AP574:AP637" si="672">AG574/Y574</f>
        <v>6.9677419354838704E-2</v>
      </c>
      <c r="AQ574" s="74">
        <f t="shared" ref="AQ574:AQ637" si="673">AH574/Z574</f>
        <v>0.30606060606060603</v>
      </c>
      <c r="AR574" s="104">
        <f t="shared" ref="AR574:AR637" si="674">((AG574+AH574+AI574)-AL574)/(Y574+Z574+AA574)</f>
        <v>0.33067092651757191</v>
      </c>
      <c r="AS574" s="104">
        <f t="shared" ref="AS574:AS637" si="675">((AH574+AI574)-AL574)/(Z574+AA574)</f>
        <v>0.44765760555234241</v>
      </c>
      <c r="AT574" s="104">
        <f t="shared" ref="AT574:AT637" si="676">(AI574-AL574)/AA574</f>
        <v>0.63734776725304465</v>
      </c>
      <c r="AU574" s="105">
        <v>730</v>
      </c>
      <c r="AV574" s="105">
        <v>993</v>
      </c>
      <c r="AW574" s="105">
        <v>664</v>
      </c>
      <c r="AX574" s="100">
        <v>65</v>
      </c>
      <c r="AY574" s="106">
        <v>1013</v>
      </c>
      <c r="AZ574" s="106">
        <v>61</v>
      </c>
      <c r="BA574" s="106">
        <v>331</v>
      </c>
      <c r="BB574" s="106">
        <v>605</v>
      </c>
      <c r="BC574" s="106">
        <v>16</v>
      </c>
      <c r="BD574" s="107">
        <v>131</v>
      </c>
      <c r="BE574" s="108">
        <v>52</v>
      </c>
      <c r="BF574" s="82">
        <f t="shared" ref="BF574:BF637" si="677">AZ574/AW574</f>
        <v>9.1867469879518077E-2</v>
      </c>
      <c r="BG574" s="82">
        <f t="shared" ref="BG574:BG637" si="678">BA574/AV574</f>
        <v>0.33333333333333331</v>
      </c>
      <c r="BH574" s="83">
        <f t="shared" ref="BH574:BH637" si="679">((AZ574+BA574+BB574)-BD574)/(AW574+AV574+AU574)</f>
        <v>0.36279849183074991</v>
      </c>
      <c r="BI574" s="83">
        <f t="shared" ref="BI574:BI637" si="680">((BA574+BB574)-BD574)/(AV574+AU574)</f>
        <v>0.46720835751596052</v>
      </c>
      <c r="BJ574" s="83">
        <f t="shared" ref="BJ574:BJ637" si="681">(BB574-BD574)/AU574</f>
        <v>0.64931506849315068</v>
      </c>
      <c r="BK574" s="2">
        <v>709</v>
      </c>
      <c r="BL574" s="2">
        <v>1055</v>
      </c>
      <c r="BM574" s="2">
        <v>712</v>
      </c>
      <c r="BN574" s="2">
        <v>465</v>
      </c>
      <c r="BO574" s="2">
        <v>200</v>
      </c>
      <c r="BP574" s="2">
        <v>216</v>
      </c>
      <c r="BQ574" s="109">
        <v>45</v>
      </c>
      <c r="BR574" s="109">
        <v>69</v>
      </c>
      <c r="BS574" s="110">
        <v>68</v>
      </c>
      <c r="BT574" s="109">
        <v>89</v>
      </c>
      <c r="BU574" s="109">
        <v>339</v>
      </c>
      <c r="BV574" s="109">
        <v>666</v>
      </c>
      <c r="BW574" s="109">
        <v>26</v>
      </c>
      <c r="BX574" s="84">
        <f t="shared" si="625"/>
        <v>1120</v>
      </c>
      <c r="BY574" s="111">
        <v>33</v>
      </c>
      <c r="BZ574" s="109">
        <v>159</v>
      </c>
      <c r="CA574" s="109">
        <v>26</v>
      </c>
      <c r="CB574" s="2">
        <v>69</v>
      </c>
      <c r="CC574" s="112">
        <f t="shared" si="626"/>
        <v>0.12552891396332863</v>
      </c>
      <c r="CD574" s="112">
        <f t="shared" si="627"/>
        <v>0.32132701421800947</v>
      </c>
      <c r="CE574" s="112">
        <f t="shared" si="628"/>
        <v>0.37762520193861066</v>
      </c>
      <c r="CF574" s="112">
        <f t="shared" si="629"/>
        <v>0.47877758913412566</v>
      </c>
      <c r="CG574" s="112">
        <f t="shared" si="630"/>
        <v>0.7120786516853933</v>
      </c>
      <c r="CH574" s="87">
        <f t="shared" si="631"/>
        <v>205</v>
      </c>
      <c r="CI574" s="31">
        <f t="shared" si="632"/>
        <v>177</v>
      </c>
      <c r="CJ574" s="31">
        <f t="shared" si="633"/>
        <v>0</v>
      </c>
      <c r="CK574" s="31">
        <f t="shared" si="634"/>
        <v>0</v>
      </c>
      <c r="CL574" s="31">
        <f t="shared" si="635"/>
        <v>0</v>
      </c>
      <c r="CM574" s="113">
        <f t="shared" si="636"/>
        <v>0</v>
      </c>
      <c r="CN574" s="31">
        <f t="shared" si="637"/>
        <v>0</v>
      </c>
      <c r="CO574" s="31">
        <f t="shared" si="638"/>
        <v>0</v>
      </c>
      <c r="CP574" s="31">
        <f t="shared" si="639"/>
        <v>0</v>
      </c>
      <c r="CQ574" s="31">
        <f t="shared" si="640"/>
        <v>0</v>
      </c>
      <c r="CU574" s="88">
        <f t="shared" si="624"/>
        <v>0</v>
      </c>
      <c r="DC574" s="88">
        <f t="shared" si="641"/>
        <v>0</v>
      </c>
      <c r="DH574" s="32">
        <v>2</v>
      </c>
      <c r="DI574" s="32">
        <v>13</v>
      </c>
      <c r="DJ574" s="32">
        <v>11</v>
      </c>
      <c r="DK574" s="88">
        <f t="shared" si="642"/>
        <v>238</v>
      </c>
      <c r="DL574" s="32">
        <v>43</v>
      </c>
      <c r="DM574" s="32">
        <v>93</v>
      </c>
      <c r="DN574" s="32">
        <v>98</v>
      </c>
      <c r="DO574" s="32">
        <v>4</v>
      </c>
      <c r="DP574" s="32">
        <v>35</v>
      </c>
      <c r="DQ574" s="32">
        <v>43</v>
      </c>
      <c r="DR574" s="32">
        <v>40</v>
      </c>
      <c r="DS574" s="88">
        <f t="shared" si="643"/>
        <v>672</v>
      </c>
      <c r="DT574" s="32">
        <v>21</v>
      </c>
      <c r="DU574" s="32">
        <v>137</v>
      </c>
      <c r="DV574" s="32">
        <v>494</v>
      </c>
      <c r="DW574" s="32">
        <v>20</v>
      </c>
      <c r="DX574" s="32">
        <v>1</v>
      </c>
      <c r="DY574" s="32">
        <v>1</v>
      </c>
      <c r="DZ574" s="32">
        <v>1</v>
      </c>
      <c r="EA574" s="88">
        <f t="shared" si="644"/>
        <v>12</v>
      </c>
      <c r="EC574" s="32">
        <v>3</v>
      </c>
      <c r="ED574" s="32">
        <v>9</v>
      </c>
      <c r="EF574" s="32">
        <v>2</v>
      </c>
      <c r="EG574" s="32">
        <v>4</v>
      </c>
      <c r="EH574" s="32">
        <v>7</v>
      </c>
      <c r="EI574" s="88">
        <f t="shared" si="645"/>
        <v>57</v>
      </c>
      <c r="EJ574" s="32">
        <v>23</v>
      </c>
      <c r="EK574" s="32">
        <v>26</v>
      </c>
      <c r="EL574" s="32">
        <v>8</v>
      </c>
      <c r="EM574" s="32">
        <v>0</v>
      </c>
      <c r="EQ574" s="88">
        <f t="shared" si="646"/>
        <v>0</v>
      </c>
      <c r="EV574" s="32">
        <v>5</v>
      </c>
      <c r="EW574" s="32">
        <v>8</v>
      </c>
      <c r="EX574" s="32">
        <v>9</v>
      </c>
      <c r="EY574" s="88">
        <f t="shared" si="647"/>
        <v>141</v>
      </c>
      <c r="EZ574" s="32">
        <v>2</v>
      </c>
      <c r="FA574" s="32">
        <v>80</v>
      </c>
      <c r="FB574" s="32">
        <v>57</v>
      </c>
      <c r="FC574" s="32">
        <v>2</v>
      </c>
      <c r="FG574" s="88">
        <f t="shared" si="648"/>
        <v>0</v>
      </c>
      <c r="FO574" s="88">
        <f t="shared" si="649"/>
        <v>0</v>
      </c>
      <c r="FW574" s="110">
        <f t="shared" si="650"/>
        <v>0</v>
      </c>
      <c r="GB574" s="110">
        <f t="shared" si="651"/>
        <v>5</v>
      </c>
      <c r="GC574" s="110">
        <f t="shared" si="652"/>
        <v>8</v>
      </c>
      <c r="GD574" s="110">
        <f t="shared" si="653"/>
        <v>9</v>
      </c>
      <c r="GE574" s="110">
        <f t="shared" si="654"/>
        <v>141</v>
      </c>
      <c r="GF574" s="110">
        <f t="shared" si="655"/>
        <v>2</v>
      </c>
      <c r="GG574" s="110">
        <f t="shared" si="656"/>
        <v>80</v>
      </c>
      <c r="GH574" s="110">
        <f t="shared" si="657"/>
        <v>57</v>
      </c>
      <c r="GI574" s="110">
        <f t="shared" si="658"/>
        <v>2</v>
      </c>
      <c r="GJ574" s="114">
        <f t="shared" ref="GJ574:GJ637" si="682">(CG574-W574)/W574</f>
        <v>0.17987920088678408</v>
      </c>
      <c r="GK574" s="90">
        <f t="shared" ref="GK574:GK637" si="683">(BX574-AY574)/AY574</f>
        <v>0.10562685093780849</v>
      </c>
      <c r="GL574" s="2" t="s">
        <v>1744</v>
      </c>
      <c r="GM574" s="92" t="s">
        <v>2095</v>
      </c>
      <c r="GN574" s="2" t="s">
        <v>1581</v>
      </c>
      <c r="GO574" s="92" t="s">
        <v>2283</v>
      </c>
      <c r="GP574" s="2" t="s">
        <v>1769</v>
      </c>
      <c r="GQ574" s="2" t="s">
        <v>2204</v>
      </c>
      <c r="GR574" s="115">
        <v>1050</v>
      </c>
      <c r="GS574" s="31">
        <f t="shared" si="659"/>
        <v>38</v>
      </c>
      <c r="GT574" s="31">
        <f t="shared" si="660"/>
        <v>52</v>
      </c>
      <c r="GU574" s="31">
        <f t="shared" si="661"/>
        <v>57</v>
      </c>
      <c r="GV574" s="31">
        <f t="shared" si="662"/>
        <v>922</v>
      </c>
      <c r="GW574" s="31">
        <f t="shared" si="663"/>
        <v>625</v>
      </c>
      <c r="GX574" s="31">
        <f t="shared" si="664"/>
        <v>858</v>
      </c>
    </row>
    <row r="575" spans="1:208" ht="15.75" hidden="1" customHeight="1" x14ac:dyDescent="0.25">
      <c r="A575" s="22" t="s">
        <v>1110</v>
      </c>
      <c r="B575" s="2" t="s">
        <v>552</v>
      </c>
      <c r="C575" s="116" t="s">
        <v>556</v>
      </c>
      <c r="D575" s="35" t="s">
        <v>552</v>
      </c>
      <c r="E575" s="117">
        <v>7</v>
      </c>
      <c r="F575" s="117">
        <v>25</v>
      </c>
      <c r="G575" s="117">
        <v>18</v>
      </c>
      <c r="H575" s="117">
        <v>50</v>
      </c>
      <c r="I575" s="95">
        <v>3</v>
      </c>
      <c r="J575" s="118">
        <v>1</v>
      </c>
      <c r="K575" s="118">
        <v>15</v>
      </c>
      <c r="L575" s="118">
        <v>26</v>
      </c>
      <c r="M575" s="118">
        <v>42</v>
      </c>
      <c r="N575" s="119">
        <v>6</v>
      </c>
      <c r="O575" s="119">
        <v>6</v>
      </c>
      <c r="P575" s="120">
        <v>40</v>
      </c>
      <c r="Q575" s="120">
        <v>70</v>
      </c>
      <c r="R575" s="120">
        <v>40</v>
      </c>
      <c r="S575" s="70">
        <f t="shared" si="665"/>
        <v>2.5000000000000001E-2</v>
      </c>
      <c r="T575" s="70">
        <f t="shared" si="666"/>
        <v>0.21428571428571427</v>
      </c>
      <c r="U575" s="70">
        <f t="shared" si="667"/>
        <v>0.24</v>
      </c>
      <c r="V575" s="70">
        <f t="shared" si="668"/>
        <v>0.31818181818181818</v>
      </c>
      <c r="W575" s="70">
        <f t="shared" si="669"/>
        <v>0.5</v>
      </c>
      <c r="X575" s="121">
        <v>57</v>
      </c>
      <c r="Y575" s="121">
        <v>40</v>
      </c>
      <c r="Z575" s="121">
        <v>70</v>
      </c>
      <c r="AA575" s="121">
        <v>40</v>
      </c>
      <c r="AB575" s="121">
        <v>14</v>
      </c>
      <c r="AC575" s="121">
        <v>12</v>
      </c>
      <c r="AD575" s="17">
        <v>3</v>
      </c>
      <c r="AE575" s="17">
        <v>3</v>
      </c>
      <c r="AF575" s="100">
        <v>3</v>
      </c>
      <c r="AG575" s="101">
        <v>0</v>
      </c>
      <c r="AH575" s="101">
        <v>11</v>
      </c>
      <c r="AI575" s="101">
        <v>24</v>
      </c>
      <c r="AJ575" s="101">
        <v>3</v>
      </c>
      <c r="AK575" s="101">
        <f t="shared" si="670"/>
        <v>38</v>
      </c>
      <c r="AL575" s="101">
        <f t="shared" si="671"/>
        <v>8</v>
      </c>
      <c r="AM575" s="101">
        <v>11</v>
      </c>
      <c r="AN575" s="102">
        <v>3</v>
      </c>
      <c r="AO575" s="103">
        <v>4</v>
      </c>
      <c r="AP575" s="74">
        <f t="shared" si="672"/>
        <v>0</v>
      </c>
      <c r="AQ575" s="74">
        <f t="shared" si="673"/>
        <v>0.15714285714285714</v>
      </c>
      <c r="AR575" s="104">
        <f t="shared" si="674"/>
        <v>0.18</v>
      </c>
      <c r="AS575" s="104">
        <f t="shared" si="675"/>
        <v>0.24545454545454545</v>
      </c>
      <c r="AT575" s="104">
        <f t="shared" si="676"/>
        <v>0.4</v>
      </c>
      <c r="AU575" s="105">
        <v>31</v>
      </c>
      <c r="AV575" s="105">
        <v>39</v>
      </c>
      <c r="AW575" s="105">
        <v>43</v>
      </c>
      <c r="AX575" s="100">
        <v>3</v>
      </c>
      <c r="AY575" s="106">
        <v>39</v>
      </c>
      <c r="AZ575" s="106">
        <v>0</v>
      </c>
      <c r="BA575" s="106">
        <v>10</v>
      </c>
      <c r="BB575" s="106">
        <v>28</v>
      </c>
      <c r="BC575" s="106">
        <v>1</v>
      </c>
      <c r="BD575" s="107">
        <v>5</v>
      </c>
      <c r="BE575" s="108">
        <v>7</v>
      </c>
      <c r="BF575" s="82">
        <f t="shared" si="677"/>
        <v>0</v>
      </c>
      <c r="BG575" s="82">
        <f t="shared" si="678"/>
        <v>0.25641025641025639</v>
      </c>
      <c r="BH575" s="83">
        <f t="shared" si="679"/>
        <v>0.29203539823008851</v>
      </c>
      <c r="BI575" s="83">
        <f t="shared" si="680"/>
        <v>0.47142857142857142</v>
      </c>
      <c r="BJ575" s="83">
        <f t="shared" si="681"/>
        <v>0.74193548387096775</v>
      </c>
      <c r="BK575" s="2">
        <v>50</v>
      </c>
      <c r="BL575" s="2">
        <v>64</v>
      </c>
      <c r="BM575" s="2">
        <v>39</v>
      </c>
      <c r="BN575" s="2">
        <v>27</v>
      </c>
      <c r="BO575" s="2">
        <v>14</v>
      </c>
      <c r="BP575" s="2">
        <v>9</v>
      </c>
      <c r="BQ575" s="109">
        <v>3</v>
      </c>
      <c r="BR575" s="109">
        <v>3</v>
      </c>
      <c r="BS575" s="110">
        <v>3</v>
      </c>
      <c r="BT575" s="109">
        <v>2</v>
      </c>
      <c r="BU575" s="109">
        <v>13</v>
      </c>
      <c r="BV575" s="109">
        <v>20</v>
      </c>
      <c r="BW575" s="109">
        <v>1</v>
      </c>
      <c r="BX575" s="84">
        <f t="shared" si="625"/>
        <v>36</v>
      </c>
      <c r="BY575" s="111">
        <v>0</v>
      </c>
      <c r="BZ575" s="109">
        <v>1</v>
      </c>
      <c r="CA575" s="109">
        <v>1</v>
      </c>
      <c r="CB575" s="2">
        <v>2</v>
      </c>
      <c r="CC575" s="112">
        <f t="shared" si="626"/>
        <v>0.04</v>
      </c>
      <c r="CD575" s="112">
        <f t="shared" si="627"/>
        <v>0.203125</v>
      </c>
      <c r="CE575" s="112">
        <f t="shared" si="628"/>
        <v>0.22222222222222221</v>
      </c>
      <c r="CF575" s="112">
        <f t="shared" si="629"/>
        <v>0.31067961165048541</v>
      </c>
      <c r="CG575" s="112">
        <f t="shared" si="630"/>
        <v>0.48717948717948717</v>
      </c>
      <c r="CH575" s="87">
        <f t="shared" si="631"/>
        <v>20</v>
      </c>
      <c r="CI575" s="31">
        <f t="shared" si="632"/>
        <v>31</v>
      </c>
      <c r="CJ575" s="31">
        <f t="shared" si="633"/>
        <v>0</v>
      </c>
      <c r="CK575" s="31">
        <f t="shared" si="634"/>
        <v>0</v>
      </c>
      <c r="CL575" s="31">
        <f t="shared" si="635"/>
        <v>0</v>
      </c>
      <c r="CM575" s="113">
        <f t="shared" si="636"/>
        <v>0</v>
      </c>
      <c r="CN575" s="31">
        <f t="shared" si="637"/>
        <v>0</v>
      </c>
      <c r="CO575" s="31">
        <f t="shared" si="638"/>
        <v>0</v>
      </c>
      <c r="CP575" s="31">
        <f t="shared" si="639"/>
        <v>0</v>
      </c>
      <c r="CQ575" s="31">
        <f t="shared" si="640"/>
        <v>0</v>
      </c>
      <c r="CU575" s="88">
        <f t="shared" si="624"/>
        <v>0</v>
      </c>
      <c r="DC575" s="88">
        <f t="shared" si="641"/>
        <v>0</v>
      </c>
      <c r="DK575" s="88">
        <f t="shared" si="642"/>
        <v>0</v>
      </c>
      <c r="DP575" s="32">
        <v>2</v>
      </c>
      <c r="DQ575" s="32">
        <v>2</v>
      </c>
      <c r="DR575" s="32">
        <v>2</v>
      </c>
      <c r="DS575" s="88">
        <f t="shared" si="643"/>
        <v>24</v>
      </c>
      <c r="DT575" s="32">
        <v>1</v>
      </c>
      <c r="DU575" s="32">
        <v>7</v>
      </c>
      <c r="DV575" s="32">
        <v>15</v>
      </c>
      <c r="DW575" s="32">
        <v>1</v>
      </c>
      <c r="DX575" s="32">
        <v>1</v>
      </c>
      <c r="DY575" s="32">
        <v>1</v>
      </c>
      <c r="DZ575" s="32">
        <v>1</v>
      </c>
      <c r="EA575" s="88">
        <f t="shared" si="644"/>
        <v>12</v>
      </c>
      <c r="EB575" s="32">
        <v>1</v>
      </c>
      <c r="EC575" s="32">
        <v>6</v>
      </c>
      <c r="ED575" s="32">
        <v>5</v>
      </c>
      <c r="EI575" s="88">
        <f t="shared" si="645"/>
        <v>0</v>
      </c>
      <c r="EQ575" s="88">
        <f t="shared" si="646"/>
        <v>0</v>
      </c>
      <c r="EY575" s="88">
        <f t="shared" si="647"/>
        <v>0</v>
      </c>
      <c r="FG575" s="88">
        <f t="shared" si="648"/>
        <v>0</v>
      </c>
      <c r="FO575" s="88">
        <f t="shared" si="649"/>
        <v>0</v>
      </c>
      <c r="FW575" s="110">
        <f t="shared" si="650"/>
        <v>0</v>
      </c>
      <c r="GB575" s="110">
        <f t="shared" si="651"/>
        <v>0</v>
      </c>
      <c r="GC575" s="110">
        <f t="shared" si="652"/>
        <v>0</v>
      </c>
      <c r="GD575" s="110">
        <f t="shared" si="653"/>
        <v>0</v>
      </c>
      <c r="GE575" s="110">
        <f t="shared" si="654"/>
        <v>0</v>
      </c>
      <c r="GF575" s="110">
        <f t="shared" si="655"/>
        <v>0</v>
      </c>
      <c r="GG575" s="110">
        <f t="shared" si="656"/>
        <v>0</v>
      </c>
      <c r="GH575" s="110">
        <f t="shared" si="657"/>
        <v>0</v>
      </c>
      <c r="GI575" s="110">
        <f t="shared" si="658"/>
        <v>0</v>
      </c>
      <c r="GJ575" s="114">
        <f t="shared" si="682"/>
        <v>-2.5641025641025661E-2</v>
      </c>
      <c r="GK575" s="90">
        <f t="shared" si="683"/>
        <v>-7.6923076923076927E-2</v>
      </c>
      <c r="GL575" s="2" t="s">
        <v>1930</v>
      </c>
      <c r="GM575" s="2" t="s">
        <v>2278</v>
      </c>
      <c r="GN575" s="2" t="s">
        <v>2264</v>
      </c>
      <c r="GO575" s="2" t="s">
        <v>2278</v>
      </c>
      <c r="GP575" s="2" t="s">
        <v>2157</v>
      </c>
      <c r="GQ575" s="2" t="s">
        <v>1866</v>
      </c>
      <c r="GR575" s="115">
        <v>55</v>
      </c>
      <c r="GS575" s="31">
        <f t="shared" si="659"/>
        <v>3</v>
      </c>
      <c r="GT575" s="31">
        <f t="shared" si="660"/>
        <v>3</v>
      </c>
      <c r="GU575" s="31">
        <f t="shared" si="661"/>
        <v>3</v>
      </c>
      <c r="GV575" s="31">
        <f t="shared" si="662"/>
        <v>36</v>
      </c>
      <c r="GW575" s="31">
        <f t="shared" si="663"/>
        <v>21</v>
      </c>
      <c r="GX575" s="31">
        <f t="shared" si="664"/>
        <v>34</v>
      </c>
      <c r="GY575" s="33"/>
      <c r="GZ575" s="33"/>
    </row>
    <row r="576" spans="1:208" ht="15.75" hidden="1" customHeight="1" x14ac:dyDescent="0.25">
      <c r="A576" s="22" t="s">
        <v>1110</v>
      </c>
      <c r="B576" s="2" t="s">
        <v>552</v>
      </c>
      <c r="C576" s="116" t="s">
        <v>557</v>
      </c>
      <c r="D576" s="35" t="s">
        <v>552</v>
      </c>
      <c r="E576" s="117">
        <v>11</v>
      </c>
      <c r="F576" s="117">
        <v>85</v>
      </c>
      <c r="G576" s="117">
        <v>125</v>
      </c>
      <c r="H576" s="117">
        <v>221</v>
      </c>
      <c r="I576" s="95">
        <v>13</v>
      </c>
      <c r="J576" s="118">
        <v>30</v>
      </c>
      <c r="K576" s="118">
        <v>68</v>
      </c>
      <c r="L576" s="118">
        <v>128</v>
      </c>
      <c r="M576" s="118">
        <v>226</v>
      </c>
      <c r="N576" s="119">
        <v>45</v>
      </c>
      <c r="O576" s="119">
        <v>8</v>
      </c>
      <c r="P576" s="120">
        <v>130</v>
      </c>
      <c r="Q576" s="120">
        <v>179</v>
      </c>
      <c r="R576" s="120">
        <v>137</v>
      </c>
      <c r="S576" s="70">
        <f t="shared" si="665"/>
        <v>0.23076923076923078</v>
      </c>
      <c r="T576" s="70">
        <f t="shared" si="666"/>
        <v>0.37988826815642457</v>
      </c>
      <c r="U576" s="70">
        <f t="shared" si="667"/>
        <v>0.40582959641255606</v>
      </c>
      <c r="V576" s="70">
        <f t="shared" si="668"/>
        <v>0.47784810126582278</v>
      </c>
      <c r="W576" s="70">
        <f t="shared" si="669"/>
        <v>0.6058394160583942</v>
      </c>
      <c r="X576" s="121">
        <v>176</v>
      </c>
      <c r="Y576" s="121">
        <v>130</v>
      </c>
      <c r="Z576" s="121">
        <v>179</v>
      </c>
      <c r="AA576" s="121">
        <v>137</v>
      </c>
      <c r="AB576" s="121">
        <v>41</v>
      </c>
      <c r="AC576" s="121">
        <v>41</v>
      </c>
      <c r="AD576" s="17">
        <v>9</v>
      </c>
      <c r="AE576" s="17">
        <v>14</v>
      </c>
      <c r="AF576" s="100">
        <v>15</v>
      </c>
      <c r="AG576" s="101">
        <v>24</v>
      </c>
      <c r="AH576" s="101">
        <v>106</v>
      </c>
      <c r="AI576" s="101">
        <v>141</v>
      </c>
      <c r="AJ576" s="101">
        <v>12</v>
      </c>
      <c r="AK576" s="101">
        <f t="shared" si="670"/>
        <v>283</v>
      </c>
      <c r="AL576" s="101">
        <f t="shared" si="671"/>
        <v>37</v>
      </c>
      <c r="AM576" s="101">
        <v>49</v>
      </c>
      <c r="AN576" s="102">
        <v>1</v>
      </c>
      <c r="AO576" s="103">
        <v>12</v>
      </c>
      <c r="AP576" s="74">
        <f t="shared" si="672"/>
        <v>0.18461538461538463</v>
      </c>
      <c r="AQ576" s="74">
        <f t="shared" si="673"/>
        <v>0.59217877094972071</v>
      </c>
      <c r="AR576" s="104">
        <f t="shared" si="674"/>
        <v>0.5246636771300448</v>
      </c>
      <c r="AS576" s="104">
        <f t="shared" si="675"/>
        <v>0.66455696202531644</v>
      </c>
      <c r="AT576" s="104">
        <f t="shared" si="676"/>
        <v>0.75912408759124084</v>
      </c>
      <c r="AU576" s="105">
        <v>135</v>
      </c>
      <c r="AV576" s="105">
        <v>169</v>
      </c>
      <c r="AW576" s="105">
        <v>148</v>
      </c>
      <c r="AX576" s="100">
        <v>17</v>
      </c>
      <c r="AY576" s="106">
        <v>290</v>
      </c>
      <c r="AZ576" s="106">
        <v>16</v>
      </c>
      <c r="BA576" s="106">
        <v>106</v>
      </c>
      <c r="BB576" s="106">
        <v>149</v>
      </c>
      <c r="BC576" s="106">
        <v>19</v>
      </c>
      <c r="BD576" s="107">
        <v>37</v>
      </c>
      <c r="BE576" s="108">
        <v>5</v>
      </c>
      <c r="BF576" s="82">
        <f t="shared" si="677"/>
        <v>0.10810810810810811</v>
      </c>
      <c r="BG576" s="82">
        <f t="shared" si="678"/>
        <v>0.62721893491124259</v>
      </c>
      <c r="BH576" s="83">
        <f t="shared" si="679"/>
        <v>0.51769911504424782</v>
      </c>
      <c r="BI576" s="83">
        <f t="shared" si="680"/>
        <v>0.71710526315789469</v>
      </c>
      <c r="BJ576" s="83">
        <f t="shared" si="681"/>
        <v>0.82962962962962961</v>
      </c>
      <c r="BK576" s="2">
        <v>134</v>
      </c>
      <c r="BL576" s="2">
        <v>191</v>
      </c>
      <c r="BM576" s="2">
        <v>146</v>
      </c>
      <c r="BN576" s="2">
        <v>98</v>
      </c>
      <c r="BO576" s="2">
        <v>43</v>
      </c>
      <c r="BP576" s="2">
        <v>44</v>
      </c>
      <c r="BQ576" s="109">
        <v>9</v>
      </c>
      <c r="BR576" s="109">
        <v>18</v>
      </c>
      <c r="BS576" s="110">
        <v>15</v>
      </c>
      <c r="BT576" s="109">
        <v>17</v>
      </c>
      <c r="BU576" s="109">
        <v>106</v>
      </c>
      <c r="BV576" s="109">
        <v>153</v>
      </c>
      <c r="BW576" s="109">
        <v>18</v>
      </c>
      <c r="BX576" s="84">
        <f t="shared" si="625"/>
        <v>294</v>
      </c>
      <c r="BY576" s="111">
        <v>3</v>
      </c>
      <c r="BZ576" s="109">
        <v>17</v>
      </c>
      <c r="CA576" s="109">
        <v>16</v>
      </c>
      <c r="CB576" s="2">
        <v>15</v>
      </c>
      <c r="CC576" s="112">
        <f t="shared" si="626"/>
        <v>0.12686567164179105</v>
      </c>
      <c r="CD576" s="112">
        <f t="shared" si="627"/>
        <v>0.55497382198952883</v>
      </c>
      <c r="CE576" s="112">
        <f t="shared" si="628"/>
        <v>0.54989384288747345</v>
      </c>
      <c r="CF576" s="112">
        <f t="shared" si="629"/>
        <v>0.71810089020771517</v>
      </c>
      <c r="CG576" s="112">
        <f t="shared" si="630"/>
        <v>0.93150684931506844</v>
      </c>
      <c r="CH576" s="87">
        <f t="shared" si="631"/>
        <v>10</v>
      </c>
      <c r="CI576" s="31">
        <f t="shared" si="632"/>
        <v>21</v>
      </c>
      <c r="CJ576" s="31">
        <f t="shared" si="633"/>
        <v>0</v>
      </c>
      <c r="CK576" s="31">
        <f t="shared" si="634"/>
        <v>0</v>
      </c>
      <c r="CL576" s="31">
        <f t="shared" si="635"/>
        <v>0</v>
      </c>
      <c r="CM576" s="113">
        <f t="shared" si="636"/>
        <v>0</v>
      </c>
      <c r="CN576" s="31">
        <f t="shared" si="637"/>
        <v>0</v>
      </c>
      <c r="CO576" s="31">
        <f t="shared" si="638"/>
        <v>0</v>
      </c>
      <c r="CP576" s="31">
        <f t="shared" si="639"/>
        <v>0</v>
      </c>
      <c r="CQ576" s="31">
        <f t="shared" si="640"/>
        <v>0</v>
      </c>
      <c r="CU576" s="88">
        <f t="shared" si="624"/>
        <v>0</v>
      </c>
      <c r="DC576" s="88">
        <f t="shared" si="641"/>
        <v>0</v>
      </c>
      <c r="DH576" s="32">
        <v>1</v>
      </c>
      <c r="DI576" s="32">
        <v>4</v>
      </c>
      <c r="DJ576" s="32">
        <v>4</v>
      </c>
      <c r="DK576" s="88">
        <f t="shared" si="642"/>
        <v>102</v>
      </c>
      <c r="DL576" s="32">
        <v>17</v>
      </c>
      <c r="DM576" s="32">
        <v>31</v>
      </c>
      <c r="DN576" s="32">
        <v>49</v>
      </c>
      <c r="DO576" s="32">
        <v>5</v>
      </c>
      <c r="DP576" s="32">
        <v>7</v>
      </c>
      <c r="DQ576" s="32">
        <v>8</v>
      </c>
      <c r="DR576" s="32">
        <v>7</v>
      </c>
      <c r="DS576" s="88">
        <f t="shared" si="643"/>
        <v>133</v>
      </c>
      <c r="DT576" s="32">
        <v>0</v>
      </c>
      <c r="DU576" s="32">
        <v>42</v>
      </c>
      <c r="DV576" s="32">
        <v>79</v>
      </c>
      <c r="DW576" s="32">
        <v>12</v>
      </c>
      <c r="EA576" s="88">
        <f t="shared" si="644"/>
        <v>0</v>
      </c>
      <c r="EI576" s="88">
        <f t="shared" si="645"/>
        <v>0</v>
      </c>
      <c r="EQ576" s="88">
        <f t="shared" si="646"/>
        <v>0</v>
      </c>
      <c r="EV576" s="32">
        <v>1</v>
      </c>
      <c r="EW576" s="32">
        <v>6</v>
      </c>
      <c r="EX576" s="32">
        <v>4</v>
      </c>
      <c r="EY576" s="88">
        <f t="shared" si="647"/>
        <v>59</v>
      </c>
      <c r="EZ576" s="32">
        <v>0</v>
      </c>
      <c r="FA576" s="32">
        <v>33</v>
      </c>
      <c r="FB576" s="32">
        <v>25</v>
      </c>
      <c r="FC576" s="32">
        <v>1</v>
      </c>
      <c r="FG576" s="88">
        <f t="shared" si="648"/>
        <v>0</v>
      </c>
      <c r="FO576" s="88">
        <f t="shared" si="649"/>
        <v>0</v>
      </c>
      <c r="FW576" s="110">
        <f t="shared" si="650"/>
        <v>0</v>
      </c>
      <c r="GB576" s="110">
        <f t="shared" si="651"/>
        <v>1</v>
      </c>
      <c r="GC576" s="110">
        <f t="shared" si="652"/>
        <v>6</v>
      </c>
      <c r="GD576" s="110">
        <f t="shared" si="653"/>
        <v>4</v>
      </c>
      <c r="GE576" s="110">
        <f t="shared" si="654"/>
        <v>59</v>
      </c>
      <c r="GF576" s="110">
        <f t="shared" si="655"/>
        <v>0</v>
      </c>
      <c r="GG576" s="110">
        <f t="shared" si="656"/>
        <v>33</v>
      </c>
      <c r="GH576" s="110">
        <f t="shared" si="657"/>
        <v>25</v>
      </c>
      <c r="GI576" s="110">
        <f t="shared" si="658"/>
        <v>1</v>
      </c>
      <c r="GJ576" s="114">
        <f t="shared" si="682"/>
        <v>0.53754745007426952</v>
      </c>
      <c r="GK576" s="90">
        <f t="shared" si="683"/>
        <v>1.3793103448275862E-2</v>
      </c>
      <c r="GL576" s="2" t="s">
        <v>2135</v>
      </c>
      <c r="GM576" s="92" t="s">
        <v>1924</v>
      </c>
      <c r="GN576" s="2" t="s">
        <v>1410</v>
      </c>
      <c r="GO576" s="92" t="s">
        <v>1696</v>
      </c>
      <c r="GP576" s="92" t="s">
        <v>1600</v>
      </c>
      <c r="GQ576" s="2" t="s">
        <v>2015</v>
      </c>
      <c r="GR576" s="115">
        <v>185</v>
      </c>
      <c r="GS576" s="31">
        <f t="shared" si="659"/>
        <v>8</v>
      </c>
      <c r="GT576" s="31">
        <f t="shared" si="660"/>
        <v>11</v>
      </c>
      <c r="GU576" s="31">
        <f t="shared" si="661"/>
        <v>12</v>
      </c>
      <c r="GV576" s="31">
        <f t="shared" si="662"/>
        <v>235</v>
      </c>
      <c r="GW576" s="31">
        <f t="shared" si="663"/>
        <v>145</v>
      </c>
      <c r="GX576" s="31">
        <f t="shared" si="664"/>
        <v>218</v>
      </c>
    </row>
    <row r="577" spans="1:206" ht="15.75" hidden="1" customHeight="1" x14ac:dyDescent="0.25">
      <c r="A577" s="22" t="s">
        <v>1110</v>
      </c>
      <c r="B577" s="2" t="s">
        <v>552</v>
      </c>
      <c r="C577" s="116" t="s">
        <v>558</v>
      </c>
      <c r="D577" s="35" t="s">
        <v>552</v>
      </c>
      <c r="E577" s="117">
        <v>6</v>
      </c>
      <c r="F577" s="117">
        <v>98</v>
      </c>
      <c r="G577" s="117">
        <v>166</v>
      </c>
      <c r="H577" s="117">
        <v>270</v>
      </c>
      <c r="I577" s="95">
        <v>19</v>
      </c>
      <c r="J577" s="118">
        <v>12</v>
      </c>
      <c r="K577" s="118">
        <v>77</v>
      </c>
      <c r="L577" s="118">
        <v>193</v>
      </c>
      <c r="M577" s="118">
        <v>282</v>
      </c>
      <c r="N577" s="119">
        <v>35</v>
      </c>
      <c r="O577" s="119">
        <v>10</v>
      </c>
      <c r="P577" s="120">
        <v>303</v>
      </c>
      <c r="Q577" s="120">
        <v>427</v>
      </c>
      <c r="R577" s="120">
        <v>334</v>
      </c>
      <c r="S577" s="70">
        <f t="shared" si="665"/>
        <v>3.9603960396039604E-2</v>
      </c>
      <c r="T577" s="70">
        <f t="shared" si="666"/>
        <v>0.18032786885245902</v>
      </c>
      <c r="U577" s="70">
        <f t="shared" si="667"/>
        <v>0.23214285714285715</v>
      </c>
      <c r="V577" s="70">
        <f t="shared" si="668"/>
        <v>0.3088042049934297</v>
      </c>
      <c r="W577" s="70">
        <f t="shared" si="669"/>
        <v>0.47305389221556887</v>
      </c>
      <c r="X577" s="121">
        <v>402</v>
      </c>
      <c r="Y577" s="121">
        <v>303</v>
      </c>
      <c r="Z577" s="121">
        <v>427</v>
      </c>
      <c r="AA577" s="121">
        <v>334</v>
      </c>
      <c r="AB577" s="121">
        <v>106</v>
      </c>
      <c r="AC577" s="121">
        <v>98</v>
      </c>
      <c r="AD577" s="17">
        <v>13</v>
      </c>
      <c r="AE577" s="17">
        <v>27</v>
      </c>
      <c r="AF577" s="100">
        <v>24</v>
      </c>
      <c r="AG577" s="101">
        <v>15</v>
      </c>
      <c r="AH577" s="101">
        <v>102</v>
      </c>
      <c r="AI577" s="101">
        <v>240</v>
      </c>
      <c r="AJ577" s="101">
        <v>12</v>
      </c>
      <c r="AK577" s="101">
        <f t="shared" si="670"/>
        <v>369</v>
      </c>
      <c r="AL577" s="101">
        <f t="shared" si="671"/>
        <v>36</v>
      </c>
      <c r="AM577" s="101">
        <v>48</v>
      </c>
      <c r="AN577" s="102">
        <v>15</v>
      </c>
      <c r="AO577" s="103">
        <v>34</v>
      </c>
      <c r="AP577" s="74">
        <f t="shared" si="672"/>
        <v>4.9504950495049507E-2</v>
      </c>
      <c r="AQ577" s="74">
        <f t="shared" si="673"/>
        <v>0.2388758782201405</v>
      </c>
      <c r="AR577" s="104">
        <f t="shared" si="674"/>
        <v>0.30169172932330829</v>
      </c>
      <c r="AS577" s="104">
        <f t="shared" si="675"/>
        <v>0.40210249671484888</v>
      </c>
      <c r="AT577" s="104">
        <f t="shared" si="676"/>
        <v>0.6107784431137725</v>
      </c>
      <c r="AU577" s="105">
        <v>342</v>
      </c>
      <c r="AV577" s="105">
        <v>450</v>
      </c>
      <c r="AW577" s="105">
        <v>360</v>
      </c>
      <c r="AX577" s="100">
        <v>25</v>
      </c>
      <c r="AY577" s="106">
        <v>383</v>
      </c>
      <c r="AZ577" s="106">
        <v>12</v>
      </c>
      <c r="BA577" s="106">
        <v>104</v>
      </c>
      <c r="BB577" s="106">
        <v>260</v>
      </c>
      <c r="BC577" s="106">
        <v>7</v>
      </c>
      <c r="BD577" s="107">
        <v>68</v>
      </c>
      <c r="BE577" s="108">
        <v>19</v>
      </c>
      <c r="BF577" s="82">
        <f t="shared" si="677"/>
        <v>3.3333333333333333E-2</v>
      </c>
      <c r="BG577" s="82">
        <f t="shared" si="678"/>
        <v>0.2311111111111111</v>
      </c>
      <c r="BH577" s="83">
        <f t="shared" si="679"/>
        <v>0.2673611111111111</v>
      </c>
      <c r="BI577" s="83">
        <f t="shared" si="680"/>
        <v>0.37373737373737376</v>
      </c>
      <c r="BJ577" s="83">
        <f t="shared" si="681"/>
        <v>0.56140350877192979</v>
      </c>
      <c r="BK577" s="2">
        <v>332</v>
      </c>
      <c r="BL577" s="2">
        <v>457</v>
      </c>
      <c r="BM577" s="2">
        <v>349</v>
      </c>
      <c r="BN577" s="2">
        <v>246</v>
      </c>
      <c r="BO577" s="2">
        <v>123</v>
      </c>
      <c r="BP577" s="2">
        <v>115</v>
      </c>
      <c r="BQ577" s="109">
        <v>17</v>
      </c>
      <c r="BR577" s="109">
        <v>29</v>
      </c>
      <c r="BS577" s="110">
        <v>30</v>
      </c>
      <c r="BT577" s="109">
        <v>20</v>
      </c>
      <c r="BU577" s="109">
        <v>115</v>
      </c>
      <c r="BV577" s="109">
        <v>315</v>
      </c>
      <c r="BW577" s="109">
        <v>16</v>
      </c>
      <c r="BX577" s="84">
        <f t="shared" si="625"/>
        <v>466</v>
      </c>
      <c r="BY577" s="111">
        <v>7</v>
      </c>
      <c r="BZ577" s="109">
        <v>62</v>
      </c>
      <c r="CA577" s="109">
        <v>14</v>
      </c>
      <c r="CB577" s="2">
        <v>38</v>
      </c>
      <c r="CC577" s="112">
        <f t="shared" si="626"/>
        <v>6.0240963855421686E-2</v>
      </c>
      <c r="CD577" s="112">
        <f t="shared" si="627"/>
        <v>0.25164113785557984</v>
      </c>
      <c r="CE577" s="112">
        <f t="shared" si="628"/>
        <v>0.34094903339191562</v>
      </c>
      <c r="CF577" s="112">
        <f t="shared" si="629"/>
        <v>0.45657568238213397</v>
      </c>
      <c r="CG577" s="112">
        <f t="shared" si="630"/>
        <v>0.72492836676217765</v>
      </c>
      <c r="CH577" s="87">
        <f t="shared" si="631"/>
        <v>96</v>
      </c>
      <c r="CI577" s="31">
        <f t="shared" si="632"/>
        <v>119</v>
      </c>
      <c r="CJ577" s="31">
        <f t="shared" si="633"/>
        <v>0</v>
      </c>
      <c r="CK577" s="31">
        <f t="shared" si="634"/>
        <v>0</v>
      </c>
      <c r="CL577" s="31">
        <f t="shared" si="635"/>
        <v>0</v>
      </c>
      <c r="CM577" s="113">
        <f t="shared" si="636"/>
        <v>0</v>
      </c>
      <c r="CN577" s="31">
        <f t="shared" si="637"/>
        <v>0</v>
      </c>
      <c r="CO577" s="31">
        <f t="shared" si="638"/>
        <v>0</v>
      </c>
      <c r="CP577" s="31">
        <f t="shared" si="639"/>
        <v>0</v>
      </c>
      <c r="CQ577" s="31">
        <f t="shared" si="640"/>
        <v>0</v>
      </c>
      <c r="CU577" s="88">
        <f t="shared" si="624"/>
        <v>0</v>
      </c>
      <c r="DC577" s="88">
        <f t="shared" si="641"/>
        <v>0</v>
      </c>
      <c r="DH577" s="32">
        <v>2</v>
      </c>
      <c r="DI577" s="32">
        <v>11</v>
      </c>
      <c r="DJ577" s="32">
        <v>12</v>
      </c>
      <c r="DK577" s="88">
        <f t="shared" si="642"/>
        <v>179</v>
      </c>
      <c r="DL577" s="32">
        <v>9</v>
      </c>
      <c r="DM577" s="32">
        <v>37</v>
      </c>
      <c r="DN577" s="32">
        <v>127</v>
      </c>
      <c r="DO577" s="32">
        <v>6</v>
      </c>
      <c r="DP577" s="32">
        <v>14</v>
      </c>
      <c r="DQ577" s="32">
        <v>17</v>
      </c>
      <c r="DR577" s="32">
        <v>17</v>
      </c>
      <c r="DS577" s="88">
        <f t="shared" si="643"/>
        <v>278</v>
      </c>
      <c r="DT577" s="32">
        <v>11</v>
      </c>
      <c r="DU577" s="32">
        <v>73</v>
      </c>
      <c r="DV577" s="32">
        <v>184</v>
      </c>
      <c r="DW577" s="32">
        <v>10</v>
      </c>
      <c r="EA577" s="88">
        <f t="shared" si="644"/>
        <v>0</v>
      </c>
      <c r="EI577" s="88">
        <f t="shared" si="645"/>
        <v>0</v>
      </c>
      <c r="EQ577" s="88">
        <f t="shared" si="646"/>
        <v>0</v>
      </c>
      <c r="EV577" s="32">
        <v>1</v>
      </c>
      <c r="EW577" s="32">
        <v>1</v>
      </c>
      <c r="EX577" s="32">
        <v>1</v>
      </c>
      <c r="EY577" s="88">
        <f t="shared" si="647"/>
        <v>9</v>
      </c>
      <c r="EZ577" s="32">
        <v>0</v>
      </c>
      <c r="FA577" s="32">
        <v>5</v>
      </c>
      <c r="FB577" s="32">
        <v>4</v>
      </c>
      <c r="FC577" s="32">
        <v>0</v>
      </c>
      <c r="FG577" s="88">
        <f t="shared" si="648"/>
        <v>0</v>
      </c>
      <c r="FO577" s="88">
        <f t="shared" si="649"/>
        <v>0</v>
      </c>
      <c r="FW577" s="110">
        <f t="shared" si="650"/>
        <v>0</v>
      </c>
      <c r="GB577" s="110">
        <f t="shared" si="651"/>
        <v>1</v>
      </c>
      <c r="GC577" s="110">
        <f t="shared" si="652"/>
        <v>1</v>
      </c>
      <c r="GD577" s="110">
        <f t="shared" si="653"/>
        <v>1</v>
      </c>
      <c r="GE577" s="110">
        <f t="shared" si="654"/>
        <v>9</v>
      </c>
      <c r="GF577" s="110">
        <f t="shared" si="655"/>
        <v>0</v>
      </c>
      <c r="GG577" s="110">
        <f t="shared" si="656"/>
        <v>5</v>
      </c>
      <c r="GH577" s="110">
        <f t="shared" si="657"/>
        <v>4</v>
      </c>
      <c r="GI577" s="110">
        <f t="shared" si="658"/>
        <v>0</v>
      </c>
      <c r="GJ577" s="114">
        <f t="shared" si="682"/>
        <v>0.53244350948460339</v>
      </c>
      <c r="GK577" s="90">
        <f t="shared" si="683"/>
        <v>0.21671018276762402</v>
      </c>
      <c r="GL577" s="2" t="s">
        <v>1445</v>
      </c>
      <c r="GM577" s="92" t="s">
        <v>1721</v>
      </c>
      <c r="GN577" s="2" t="s">
        <v>2001</v>
      </c>
      <c r="GO577" s="2" t="s">
        <v>1431</v>
      </c>
      <c r="GP577" s="92" t="s">
        <v>1922</v>
      </c>
      <c r="GQ577" s="2" t="s">
        <v>1727</v>
      </c>
      <c r="GR577" s="115">
        <v>459</v>
      </c>
      <c r="GS577" s="31">
        <f t="shared" si="659"/>
        <v>16</v>
      </c>
      <c r="GT577" s="31">
        <f t="shared" si="660"/>
        <v>29</v>
      </c>
      <c r="GU577" s="31">
        <f t="shared" si="661"/>
        <v>28</v>
      </c>
      <c r="GV577" s="31">
        <f t="shared" si="662"/>
        <v>457</v>
      </c>
      <c r="GW577" s="31">
        <f t="shared" si="663"/>
        <v>327</v>
      </c>
      <c r="GX577" s="31">
        <f t="shared" si="664"/>
        <v>437</v>
      </c>
    </row>
    <row r="578" spans="1:206" ht="15.75" hidden="1" customHeight="1" x14ac:dyDescent="0.25">
      <c r="A578" s="22" t="s">
        <v>1110</v>
      </c>
      <c r="B578" s="2" t="s">
        <v>552</v>
      </c>
      <c r="C578" s="116" t="s">
        <v>559</v>
      </c>
      <c r="D578" s="35" t="s">
        <v>552</v>
      </c>
      <c r="E578" s="117">
        <v>187</v>
      </c>
      <c r="F578" s="117">
        <v>1175</v>
      </c>
      <c r="G578" s="117">
        <v>2864</v>
      </c>
      <c r="H578" s="117">
        <v>4226</v>
      </c>
      <c r="I578" s="95">
        <v>272</v>
      </c>
      <c r="J578" s="118">
        <v>259</v>
      </c>
      <c r="K578" s="118">
        <v>1129</v>
      </c>
      <c r="L578" s="118">
        <v>3199</v>
      </c>
      <c r="M578" s="118">
        <v>4587</v>
      </c>
      <c r="N578" s="119">
        <v>776</v>
      </c>
      <c r="O578" s="119">
        <v>161</v>
      </c>
      <c r="P578" s="120">
        <v>4917</v>
      </c>
      <c r="Q578" s="120">
        <v>6476</v>
      </c>
      <c r="R578" s="120">
        <v>4760</v>
      </c>
      <c r="S578" s="70">
        <f t="shared" si="665"/>
        <v>5.267439495627415E-2</v>
      </c>
      <c r="T578" s="70">
        <f t="shared" si="666"/>
        <v>0.17433600988264361</v>
      </c>
      <c r="U578" s="70">
        <f t="shared" si="667"/>
        <v>0.23593140593078685</v>
      </c>
      <c r="V578" s="70">
        <f t="shared" si="668"/>
        <v>0.31612673549305803</v>
      </c>
      <c r="W578" s="70">
        <f t="shared" si="669"/>
        <v>0.50903361344537812</v>
      </c>
      <c r="X578" s="121">
        <v>6458</v>
      </c>
      <c r="Y578" s="121">
        <v>4917</v>
      </c>
      <c r="Z578" s="121">
        <v>6476</v>
      </c>
      <c r="AA578" s="121">
        <v>4760</v>
      </c>
      <c r="AB578" s="121">
        <v>1593</v>
      </c>
      <c r="AC578" s="121">
        <v>1399</v>
      </c>
      <c r="AD578" s="17">
        <v>93</v>
      </c>
      <c r="AE578" s="17">
        <v>248</v>
      </c>
      <c r="AF578" s="100">
        <v>307</v>
      </c>
      <c r="AG578" s="101">
        <v>250</v>
      </c>
      <c r="AH578" s="101">
        <v>1313</v>
      </c>
      <c r="AI578" s="101">
        <v>3302</v>
      </c>
      <c r="AJ578" s="101">
        <v>165</v>
      </c>
      <c r="AK578" s="101">
        <f t="shared" si="670"/>
        <v>5030</v>
      </c>
      <c r="AL578" s="101">
        <f t="shared" si="671"/>
        <v>742</v>
      </c>
      <c r="AM578" s="101">
        <v>907</v>
      </c>
      <c r="AN578" s="102">
        <v>92</v>
      </c>
      <c r="AO578" s="103">
        <v>453</v>
      </c>
      <c r="AP578" s="74">
        <f t="shared" si="672"/>
        <v>5.0844010575554197E-2</v>
      </c>
      <c r="AQ578" s="74">
        <f t="shared" si="673"/>
        <v>0.20274861025324276</v>
      </c>
      <c r="AR578" s="104">
        <f t="shared" si="674"/>
        <v>0.25524670339874944</v>
      </c>
      <c r="AS578" s="104">
        <f t="shared" si="675"/>
        <v>0.34469562121751512</v>
      </c>
      <c r="AT578" s="104">
        <f t="shared" si="676"/>
        <v>0.53781512605042014</v>
      </c>
      <c r="AU578" s="105">
        <v>4864</v>
      </c>
      <c r="AV578" s="105">
        <v>6477</v>
      </c>
      <c r="AW578" s="105">
        <v>5070</v>
      </c>
      <c r="AX578" s="100">
        <v>340</v>
      </c>
      <c r="AY578" s="106">
        <v>5846</v>
      </c>
      <c r="AZ578" s="106">
        <v>241</v>
      </c>
      <c r="BA578" s="106">
        <v>1613</v>
      </c>
      <c r="BB578" s="106">
        <v>3772</v>
      </c>
      <c r="BC578" s="106">
        <v>220</v>
      </c>
      <c r="BD578" s="107">
        <v>802</v>
      </c>
      <c r="BE578" s="108">
        <v>221</v>
      </c>
      <c r="BF578" s="82">
        <f t="shared" si="677"/>
        <v>4.7534516765285993E-2</v>
      </c>
      <c r="BG578" s="82">
        <f t="shared" si="678"/>
        <v>0.24903504708970203</v>
      </c>
      <c r="BH578" s="83">
        <f t="shared" si="679"/>
        <v>0.29394918042776186</v>
      </c>
      <c r="BI578" s="83">
        <f t="shared" si="680"/>
        <v>0.40410898509831583</v>
      </c>
      <c r="BJ578" s="83">
        <f t="shared" si="681"/>
        <v>0.61060855263157898</v>
      </c>
      <c r="BK578" s="2">
        <v>4861</v>
      </c>
      <c r="BL578" s="2">
        <v>6799</v>
      </c>
      <c r="BM578" s="2">
        <v>5001</v>
      </c>
      <c r="BN578" s="2">
        <v>3483</v>
      </c>
      <c r="BO578" s="2">
        <v>1594</v>
      </c>
      <c r="BP578" s="2">
        <v>1416</v>
      </c>
      <c r="BQ578" s="109">
        <v>97</v>
      </c>
      <c r="BR578" s="109">
        <v>376</v>
      </c>
      <c r="BS578" s="110">
        <v>300</v>
      </c>
      <c r="BT578" s="109">
        <v>251</v>
      </c>
      <c r="BU578" s="109">
        <v>1875</v>
      </c>
      <c r="BV578" s="109">
        <v>4023</v>
      </c>
      <c r="BW578" s="109">
        <v>242</v>
      </c>
      <c r="BX578" s="84">
        <f t="shared" si="625"/>
        <v>6391</v>
      </c>
      <c r="BY578" s="111">
        <v>51</v>
      </c>
      <c r="BZ578" s="109">
        <v>799</v>
      </c>
      <c r="CA578" s="109">
        <v>241</v>
      </c>
      <c r="CB578" s="2">
        <v>340</v>
      </c>
      <c r="CC578" s="112">
        <f t="shared" si="626"/>
        <v>5.1635465953507508E-2</v>
      </c>
      <c r="CD578" s="112">
        <f t="shared" si="627"/>
        <v>0.27577584938961613</v>
      </c>
      <c r="CE578" s="112">
        <f t="shared" si="628"/>
        <v>0.32110917712022086</v>
      </c>
      <c r="CF578" s="112">
        <f t="shared" si="629"/>
        <v>0.4321186440677966</v>
      </c>
      <c r="CG578" s="112">
        <f t="shared" si="630"/>
        <v>0.64467106578684263</v>
      </c>
      <c r="CH578" s="87">
        <f t="shared" si="631"/>
        <v>1777</v>
      </c>
      <c r="CI578" s="31">
        <f t="shared" si="632"/>
        <v>2232</v>
      </c>
      <c r="CJ578" s="31">
        <f t="shared" si="633"/>
        <v>8</v>
      </c>
      <c r="CK578" s="31">
        <f t="shared" si="634"/>
        <v>23</v>
      </c>
      <c r="CL578" s="31">
        <f t="shared" si="635"/>
        <v>39</v>
      </c>
      <c r="CM578" s="113">
        <f t="shared" si="636"/>
        <v>320</v>
      </c>
      <c r="CN578" s="31">
        <f t="shared" si="637"/>
        <v>34</v>
      </c>
      <c r="CO578" s="31">
        <f t="shared" si="638"/>
        <v>85</v>
      </c>
      <c r="CP578" s="31">
        <f t="shared" si="639"/>
        <v>189</v>
      </c>
      <c r="CQ578" s="31">
        <f t="shared" si="640"/>
        <v>12</v>
      </c>
      <c r="CR578" s="32">
        <v>4</v>
      </c>
      <c r="CS578" s="32">
        <v>13</v>
      </c>
      <c r="CT578" s="32">
        <v>29</v>
      </c>
      <c r="CU578" s="88">
        <f t="shared" si="624"/>
        <v>160</v>
      </c>
      <c r="CV578" s="32">
        <v>34</v>
      </c>
      <c r="CW578" s="32">
        <v>65</v>
      </c>
      <c r="CX578" s="32">
        <v>60</v>
      </c>
      <c r="CY578" s="32">
        <v>1</v>
      </c>
      <c r="CZ578" s="32">
        <v>4</v>
      </c>
      <c r="DA578" s="32">
        <v>10</v>
      </c>
      <c r="DB578" s="32">
        <v>10</v>
      </c>
      <c r="DC578" s="88">
        <f t="shared" si="641"/>
        <v>160</v>
      </c>
      <c r="DD578" s="32">
        <v>0</v>
      </c>
      <c r="DE578" s="32">
        <v>20</v>
      </c>
      <c r="DF578" s="32">
        <v>129</v>
      </c>
      <c r="DG578" s="32">
        <v>11</v>
      </c>
      <c r="DH578" s="32">
        <v>9</v>
      </c>
      <c r="DI578" s="32">
        <v>69</v>
      </c>
      <c r="DJ578" s="32">
        <v>50</v>
      </c>
      <c r="DK578" s="88">
        <f t="shared" si="642"/>
        <v>1353</v>
      </c>
      <c r="DL578" s="32">
        <v>44</v>
      </c>
      <c r="DM578" s="32">
        <v>402</v>
      </c>
      <c r="DN578" s="32">
        <v>853</v>
      </c>
      <c r="DO578" s="32">
        <v>54</v>
      </c>
      <c r="DP578" s="32">
        <v>64</v>
      </c>
      <c r="DQ578" s="32">
        <v>156</v>
      </c>
      <c r="DR578" s="32">
        <v>108</v>
      </c>
      <c r="DS578" s="88">
        <f t="shared" si="643"/>
        <v>2856</v>
      </c>
      <c r="DT578" s="32">
        <v>19</v>
      </c>
      <c r="DU578" s="32">
        <v>523</v>
      </c>
      <c r="DV578" s="32">
        <v>2167</v>
      </c>
      <c r="DW578" s="32">
        <v>147</v>
      </c>
      <c r="DX578" s="32">
        <v>4</v>
      </c>
      <c r="DY578" s="32">
        <v>15</v>
      </c>
      <c r="DZ578" s="32">
        <v>12</v>
      </c>
      <c r="EA578" s="88">
        <f t="shared" si="644"/>
        <v>244</v>
      </c>
      <c r="EB578" s="32">
        <v>24</v>
      </c>
      <c r="EC578" s="32">
        <v>83</v>
      </c>
      <c r="ED578" s="32">
        <v>126</v>
      </c>
      <c r="EE578" s="32">
        <v>11</v>
      </c>
      <c r="EF578" s="32">
        <v>11</v>
      </c>
      <c r="EG578" s="32">
        <v>26</v>
      </c>
      <c r="EH578" s="32">
        <v>39</v>
      </c>
      <c r="EI578" s="88">
        <f t="shared" si="645"/>
        <v>329</v>
      </c>
      <c r="EJ578" s="32">
        <v>122</v>
      </c>
      <c r="EK578" s="32">
        <v>134</v>
      </c>
      <c r="EL578" s="32">
        <v>72</v>
      </c>
      <c r="EM578" s="32">
        <v>1</v>
      </c>
      <c r="EQ578" s="88">
        <f t="shared" si="646"/>
        <v>0</v>
      </c>
      <c r="EV578" s="32">
        <v>1</v>
      </c>
      <c r="EW578" s="32">
        <v>87</v>
      </c>
      <c r="EX578" s="32">
        <v>52</v>
      </c>
      <c r="EY578" s="88">
        <f t="shared" si="647"/>
        <v>1285</v>
      </c>
      <c r="EZ578" s="32">
        <v>8</v>
      </c>
      <c r="FA578" s="32">
        <v>648</v>
      </c>
      <c r="FB578" s="32">
        <v>616</v>
      </c>
      <c r="FC578" s="32">
        <v>13</v>
      </c>
      <c r="FG578" s="88">
        <f t="shared" si="648"/>
        <v>0</v>
      </c>
      <c r="FO578" s="88">
        <f t="shared" si="649"/>
        <v>0</v>
      </c>
      <c r="FW578" s="110">
        <f t="shared" si="650"/>
        <v>0</v>
      </c>
      <c r="GB578" s="110">
        <f t="shared" si="651"/>
        <v>1</v>
      </c>
      <c r="GC578" s="110">
        <f t="shared" si="652"/>
        <v>87</v>
      </c>
      <c r="GD578" s="110">
        <f t="shared" si="653"/>
        <v>52</v>
      </c>
      <c r="GE578" s="110">
        <f t="shared" si="654"/>
        <v>1285</v>
      </c>
      <c r="GF578" s="110">
        <f t="shared" si="655"/>
        <v>8</v>
      </c>
      <c r="GG578" s="110">
        <f t="shared" si="656"/>
        <v>648</v>
      </c>
      <c r="GH578" s="110">
        <f t="shared" si="657"/>
        <v>616</v>
      </c>
      <c r="GI578" s="110">
        <f t="shared" si="658"/>
        <v>13</v>
      </c>
      <c r="GJ578" s="114">
        <f t="shared" si="682"/>
        <v>0.26646069878059064</v>
      </c>
      <c r="GK578" s="90">
        <f t="shared" si="683"/>
        <v>9.3226137529934999E-2</v>
      </c>
      <c r="GL578" s="92" t="s">
        <v>2244</v>
      </c>
      <c r="GM578" s="2" t="s">
        <v>2209</v>
      </c>
      <c r="GN578" s="2" t="s">
        <v>2299</v>
      </c>
      <c r="GO578" s="92" t="s">
        <v>2300</v>
      </c>
      <c r="GP578" s="2" t="s">
        <v>1965</v>
      </c>
      <c r="GQ578" s="2" t="s">
        <v>1865</v>
      </c>
      <c r="GR578" s="115">
        <v>6650</v>
      </c>
      <c r="GS578" s="31">
        <f t="shared" si="659"/>
        <v>77</v>
      </c>
      <c r="GT578" s="31">
        <f t="shared" si="660"/>
        <v>170</v>
      </c>
      <c r="GU578" s="31">
        <f t="shared" si="661"/>
        <v>240</v>
      </c>
      <c r="GV578" s="31">
        <f t="shared" si="662"/>
        <v>4453</v>
      </c>
      <c r="GW578" s="31">
        <f t="shared" si="663"/>
        <v>3358</v>
      </c>
      <c r="GX578" s="31">
        <f t="shared" si="664"/>
        <v>4366</v>
      </c>
    </row>
    <row r="579" spans="1:206" ht="15.75" hidden="1" customHeight="1" x14ac:dyDescent="0.25">
      <c r="A579" s="22" t="s">
        <v>1110</v>
      </c>
      <c r="B579" s="2" t="s">
        <v>552</v>
      </c>
      <c r="C579" s="116" t="s">
        <v>560</v>
      </c>
      <c r="D579" s="35" t="s">
        <v>552</v>
      </c>
      <c r="E579" s="117">
        <v>389</v>
      </c>
      <c r="F579" s="117">
        <v>2235</v>
      </c>
      <c r="G579" s="117">
        <v>5006</v>
      </c>
      <c r="H579" s="117">
        <v>7630</v>
      </c>
      <c r="I579" s="95">
        <v>469</v>
      </c>
      <c r="J579" s="118">
        <v>434</v>
      </c>
      <c r="K579" s="118">
        <v>2158</v>
      </c>
      <c r="L579" s="118">
        <v>5855</v>
      </c>
      <c r="M579" s="118">
        <v>8447</v>
      </c>
      <c r="N579" s="119">
        <v>1403</v>
      </c>
      <c r="O579" s="119">
        <v>157</v>
      </c>
      <c r="P579" s="120">
        <v>7665</v>
      </c>
      <c r="Q579" s="120">
        <v>9620</v>
      </c>
      <c r="R579" s="120">
        <v>7189</v>
      </c>
      <c r="S579" s="70">
        <f t="shared" si="665"/>
        <v>5.6621004566210047E-2</v>
      </c>
      <c r="T579" s="70">
        <f t="shared" si="666"/>
        <v>0.22432432432432434</v>
      </c>
      <c r="U579" s="70">
        <f t="shared" si="667"/>
        <v>0.28781564108850211</v>
      </c>
      <c r="V579" s="70">
        <f t="shared" si="668"/>
        <v>0.39324171574751621</v>
      </c>
      <c r="W579" s="70">
        <f t="shared" si="669"/>
        <v>0.61927945472249268</v>
      </c>
      <c r="X579" s="121">
        <v>9695</v>
      </c>
      <c r="Y579" s="121">
        <v>7665</v>
      </c>
      <c r="Z579" s="121">
        <v>9620</v>
      </c>
      <c r="AA579" s="121">
        <v>7189</v>
      </c>
      <c r="AB579" s="121">
        <v>2397</v>
      </c>
      <c r="AC579" s="121">
        <v>2066</v>
      </c>
      <c r="AD579" s="17">
        <v>141</v>
      </c>
      <c r="AE579" s="17">
        <v>428</v>
      </c>
      <c r="AF579" s="100">
        <v>543</v>
      </c>
      <c r="AG579" s="101">
        <v>579</v>
      </c>
      <c r="AH579" s="101">
        <v>2814</v>
      </c>
      <c r="AI579" s="101">
        <v>5774</v>
      </c>
      <c r="AJ579" s="101">
        <v>373</v>
      </c>
      <c r="AK579" s="101">
        <f t="shared" si="670"/>
        <v>9540</v>
      </c>
      <c r="AL579" s="101">
        <f t="shared" si="671"/>
        <v>1327</v>
      </c>
      <c r="AM579" s="101">
        <v>1700</v>
      </c>
      <c r="AN579" s="102">
        <v>90</v>
      </c>
      <c r="AO579" s="103">
        <v>481</v>
      </c>
      <c r="AP579" s="74">
        <f t="shared" si="672"/>
        <v>7.5538160469667326E-2</v>
      </c>
      <c r="AQ579" s="74">
        <f t="shared" si="673"/>
        <v>0.2925155925155925</v>
      </c>
      <c r="AR579" s="104">
        <f t="shared" si="674"/>
        <v>0.3203399526027621</v>
      </c>
      <c r="AS579" s="104">
        <f t="shared" si="675"/>
        <v>0.43197096793384498</v>
      </c>
      <c r="AT579" s="104">
        <f t="shared" si="676"/>
        <v>0.61858394769787173</v>
      </c>
      <c r="AU579" s="105">
        <v>7436</v>
      </c>
      <c r="AV579" s="105">
        <v>9844</v>
      </c>
      <c r="AW579" s="105">
        <v>7581</v>
      </c>
      <c r="AX579" s="100">
        <v>570</v>
      </c>
      <c r="AY579" s="106">
        <v>10549</v>
      </c>
      <c r="AZ579" s="106">
        <v>555</v>
      </c>
      <c r="BA579" s="106">
        <v>3256</v>
      </c>
      <c r="BB579" s="106">
        <v>6346</v>
      </c>
      <c r="BC579" s="106">
        <v>392</v>
      </c>
      <c r="BD579" s="107">
        <v>1406</v>
      </c>
      <c r="BE579" s="108">
        <v>227</v>
      </c>
      <c r="BF579" s="82">
        <f t="shared" si="677"/>
        <v>7.3209339137316976E-2</v>
      </c>
      <c r="BG579" s="82">
        <f t="shared" si="678"/>
        <v>0.33075985371800082</v>
      </c>
      <c r="BH579" s="83">
        <f t="shared" si="679"/>
        <v>0.35199710389767103</v>
      </c>
      <c r="BI579" s="83">
        <f t="shared" si="680"/>
        <v>0.47430555555555554</v>
      </c>
      <c r="BJ579" s="83">
        <f t="shared" si="681"/>
        <v>0.66433566433566438</v>
      </c>
      <c r="BK579" s="2">
        <v>7573</v>
      </c>
      <c r="BL579" s="2">
        <v>10170</v>
      </c>
      <c r="BM579" s="2">
        <v>7328</v>
      </c>
      <c r="BN579" s="2">
        <v>5139</v>
      </c>
      <c r="BO579" s="2">
        <v>2442</v>
      </c>
      <c r="BP579" s="2">
        <v>2148</v>
      </c>
      <c r="BQ579" s="109">
        <v>146</v>
      </c>
      <c r="BR579" s="109">
        <v>648</v>
      </c>
      <c r="BS579" s="110">
        <v>511</v>
      </c>
      <c r="BT579" s="109">
        <v>676</v>
      </c>
      <c r="BU579" s="109">
        <v>3503</v>
      </c>
      <c r="BV579" s="109">
        <v>7107</v>
      </c>
      <c r="BW579" s="109">
        <v>442</v>
      </c>
      <c r="BX579" s="84">
        <f t="shared" si="625"/>
        <v>11728</v>
      </c>
      <c r="BY579" s="111">
        <v>62</v>
      </c>
      <c r="BZ579" s="109">
        <v>1511</v>
      </c>
      <c r="CA579" s="109">
        <v>440</v>
      </c>
      <c r="CB579" s="2">
        <v>381</v>
      </c>
      <c r="CC579" s="112">
        <f t="shared" si="626"/>
        <v>8.9264492275188165E-2</v>
      </c>
      <c r="CD579" s="112">
        <f t="shared" si="627"/>
        <v>0.34444444444444444</v>
      </c>
      <c r="CE579" s="112">
        <f t="shared" si="628"/>
        <v>0.38989270471859916</v>
      </c>
      <c r="CF579" s="112">
        <f t="shared" si="629"/>
        <v>0.5200022859755401</v>
      </c>
      <c r="CG579" s="112">
        <f t="shared" si="630"/>
        <v>0.763646288209607</v>
      </c>
      <c r="CH579" s="87">
        <f t="shared" si="631"/>
        <v>1732</v>
      </c>
      <c r="CI579" s="31">
        <f t="shared" si="632"/>
        <v>2282</v>
      </c>
      <c r="CJ579" s="31">
        <f t="shared" si="633"/>
        <v>20</v>
      </c>
      <c r="CK579" s="31">
        <f t="shared" si="634"/>
        <v>81</v>
      </c>
      <c r="CL579" s="31">
        <f t="shared" si="635"/>
        <v>95</v>
      </c>
      <c r="CM579" s="113">
        <f t="shared" si="636"/>
        <v>1146</v>
      </c>
      <c r="CN579" s="31">
        <f t="shared" si="637"/>
        <v>155</v>
      </c>
      <c r="CO579" s="31">
        <f t="shared" si="638"/>
        <v>344</v>
      </c>
      <c r="CP579" s="31">
        <f t="shared" si="639"/>
        <v>611</v>
      </c>
      <c r="CQ579" s="31">
        <f t="shared" si="640"/>
        <v>36</v>
      </c>
      <c r="CR579" s="32">
        <v>11</v>
      </c>
      <c r="CS579" s="32">
        <v>53</v>
      </c>
      <c r="CT579" s="32">
        <v>62</v>
      </c>
      <c r="CU579" s="88">
        <f t="shared" si="624"/>
        <v>739</v>
      </c>
      <c r="CV579" s="32">
        <v>139</v>
      </c>
      <c r="CW579" s="32">
        <v>255</v>
      </c>
      <c r="CX579" s="32">
        <v>340</v>
      </c>
      <c r="CY579" s="32">
        <v>5</v>
      </c>
      <c r="CZ579" s="32">
        <v>9</v>
      </c>
      <c r="DA579" s="32">
        <v>28</v>
      </c>
      <c r="DB579" s="32">
        <v>33</v>
      </c>
      <c r="DC579" s="88">
        <f t="shared" si="641"/>
        <v>407</v>
      </c>
      <c r="DD579" s="32">
        <v>16</v>
      </c>
      <c r="DE579" s="32">
        <v>89</v>
      </c>
      <c r="DF579" s="32">
        <v>271</v>
      </c>
      <c r="DG579" s="32">
        <v>31</v>
      </c>
      <c r="DH579" s="32">
        <v>25</v>
      </c>
      <c r="DI579" s="32">
        <v>227</v>
      </c>
      <c r="DJ579" s="32">
        <v>158</v>
      </c>
      <c r="DK579" s="88">
        <f t="shared" si="642"/>
        <v>4735</v>
      </c>
      <c r="DL579" s="32">
        <v>124</v>
      </c>
      <c r="DM579" s="32">
        <v>1425</v>
      </c>
      <c r="DN579" s="32">
        <v>3019</v>
      </c>
      <c r="DO579" s="32">
        <v>167</v>
      </c>
      <c r="DP579" s="32">
        <v>66</v>
      </c>
      <c r="DQ579" s="32">
        <v>155</v>
      </c>
      <c r="DR579" s="32">
        <v>109</v>
      </c>
      <c r="DS579" s="88">
        <f t="shared" si="643"/>
        <v>3041</v>
      </c>
      <c r="DT579" s="32">
        <v>13</v>
      </c>
      <c r="DU579" s="32">
        <v>439</v>
      </c>
      <c r="DV579" s="32">
        <v>2406</v>
      </c>
      <c r="DW579" s="32">
        <v>183</v>
      </c>
      <c r="DX579" s="32">
        <v>1</v>
      </c>
      <c r="DY579" s="32">
        <v>4</v>
      </c>
      <c r="DZ579" s="32">
        <v>2</v>
      </c>
      <c r="EA579" s="88">
        <f t="shared" si="644"/>
        <v>68</v>
      </c>
      <c r="EC579" s="32">
        <v>12</v>
      </c>
      <c r="ED579" s="32">
        <v>53</v>
      </c>
      <c r="EE579" s="32">
        <v>3</v>
      </c>
      <c r="EF579" s="32">
        <v>32</v>
      </c>
      <c r="EG579" s="32">
        <v>85</v>
      </c>
      <c r="EH579" s="32">
        <v>111</v>
      </c>
      <c r="EI579" s="88">
        <f t="shared" si="645"/>
        <v>1058</v>
      </c>
      <c r="EJ579" s="32">
        <v>367</v>
      </c>
      <c r="EK579" s="32">
        <v>458</v>
      </c>
      <c r="EL579" s="32">
        <v>228</v>
      </c>
      <c r="EM579" s="32">
        <v>5</v>
      </c>
      <c r="EQ579" s="88">
        <f t="shared" si="646"/>
        <v>0</v>
      </c>
      <c r="EV579" s="32">
        <v>1</v>
      </c>
      <c r="EW579" s="32">
        <v>92</v>
      </c>
      <c r="EX579" s="32">
        <v>32</v>
      </c>
      <c r="EY579" s="88">
        <f t="shared" si="647"/>
        <v>1602</v>
      </c>
      <c r="EZ579" s="32">
        <v>0</v>
      </c>
      <c r="FA579" s="32">
        <v>806</v>
      </c>
      <c r="FB579" s="32">
        <v>783</v>
      </c>
      <c r="FC579" s="32">
        <v>13</v>
      </c>
      <c r="FD579" s="32">
        <v>1</v>
      </c>
      <c r="FE579" s="32">
        <v>4</v>
      </c>
      <c r="FF579" s="32">
        <v>4</v>
      </c>
      <c r="FG579" s="88">
        <f t="shared" si="648"/>
        <v>43</v>
      </c>
      <c r="FH579" s="32">
        <v>17</v>
      </c>
      <c r="FI579" s="32">
        <v>19</v>
      </c>
      <c r="FJ579" s="32">
        <v>7</v>
      </c>
      <c r="FO579" s="88">
        <f t="shared" si="649"/>
        <v>0</v>
      </c>
      <c r="FW579" s="110">
        <f t="shared" si="650"/>
        <v>0</v>
      </c>
      <c r="GB579" s="110">
        <f t="shared" si="651"/>
        <v>2</v>
      </c>
      <c r="GC579" s="110">
        <f t="shared" si="652"/>
        <v>96</v>
      </c>
      <c r="GD579" s="110">
        <f t="shared" si="653"/>
        <v>36</v>
      </c>
      <c r="GE579" s="110">
        <f t="shared" si="654"/>
        <v>1645</v>
      </c>
      <c r="GF579" s="110">
        <f t="shared" si="655"/>
        <v>17</v>
      </c>
      <c r="GG579" s="110">
        <f t="shared" si="656"/>
        <v>825</v>
      </c>
      <c r="GH579" s="110">
        <f t="shared" si="657"/>
        <v>790</v>
      </c>
      <c r="GI579" s="110">
        <f t="shared" si="658"/>
        <v>13</v>
      </c>
      <c r="GJ579" s="114">
        <f t="shared" si="682"/>
        <v>0.23312065721897235</v>
      </c>
      <c r="GK579" s="90">
        <f t="shared" si="683"/>
        <v>0.11176414826049863</v>
      </c>
      <c r="GL579" s="2" t="s">
        <v>1974</v>
      </c>
      <c r="GM579" s="92" t="s">
        <v>1771</v>
      </c>
      <c r="GN579" s="2" t="s">
        <v>2119</v>
      </c>
      <c r="GO579" s="2" t="s">
        <v>1563</v>
      </c>
      <c r="GP579" s="92" t="s">
        <v>1437</v>
      </c>
      <c r="GQ579" s="2" t="s">
        <v>2268</v>
      </c>
      <c r="GR579" s="115">
        <v>10065</v>
      </c>
      <c r="GS579" s="31">
        <f t="shared" si="659"/>
        <v>92</v>
      </c>
      <c r="GT579" s="31">
        <f t="shared" si="660"/>
        <v>269</v>
      </c>
      <c r="GU579" s="31">
        <f t="shared" si="661"/>
        <v>386</v>
      </c>
      <c r="GV579" s="31">
        <f t="shared" si="662"/>
        <v>7844</v>
      </c>
      <c r="GW579" s="31">
        <f t="shared" si="663"/>
        <v>5831</v>
      </c>
      <c r="GX579" s="31">
        <f t="shared" si="664"/>
        <v>7707</v>
      </c>
    </row>
    <row r="580" spans="1:206" ht="15.75" hidden="1" customHeight="1" x14ac:dyDescent="0.25">
      <c r="A580" s="22" t="s">
        <v>1110</v>
      </c>
      <c r="B580" s="2" t="s">
        <v>552</v>
      </c>
      <c r="C580" s="116" t="s">
        <v>561</v>
      </c>
      <c r="D580" s="35" t="s">
        <v>552</v>
      </c>
      <c r="E580" s="117">
        <v>11</v>
      </c>
      <c r="F580" s="117">
        <v>17</v>
      </c>
      <c r="G580" s="117">
        <v>13</v>
      </c>
      <c r="H580" s="117">
        <v>41</v>
      </c>
      <c r="I580" s="95">
        <v>4</v>
      </c>
      <c r="J580" s="118">
        <v>6</v>
      </c>
      <c r="K580" s="118">
        <v>21</v>
      </c>
      <c r="L580" s="118">
        <v>10</v>
      </c>
      <c r="M580" s="118">
        <v>37</v>
      </c>
      <c r="N580" s="119">
        <v>2</v>
      </c>
      <c r="O580" s="119">
        <v>3</v>
      </c>
      <c r="P580" s="120">
        <v>27</v>
      </c>
      <c r="Q580" s="120">
        <v>29</v>
      </c>
      <c r="R580" s="120">
        <v>21</v>
      </c>
      <c r="S580" s="70">
        <f t="shared" si="665"/>
        <v>0.22222222222222221</v>
      </c>
      <c r="T580" s="70">
        <f t="shared" si="666"/>
        <v>0.72413793103448276</v>
      </c>
      <c r="U580" s="70">
        <f t="shared" si="667"/>
        <v>0.45454545454545453</v>
      </c>
      <c r="V580" s="70">
        <f t="shared" si="668"/>
        <v>0.57999999999999996</v>
      </c>
      <c r="W580" s="70">
        <f t="shared" si="669"/>
        <v>0.38095238095238093</v>
      </c>
      <c r="X580" s="121">
        <v>32</v>
      </c>
      <c r="Y580" s="121">
        <v>27</v>
      </c>
      <c r="Z580" s="121">
        <v>29</v>
      </c>
      <c r="AA580" s="121">
        <v>21</v>
      </c>
      <c r="AB580" s="121">
        <v>11</v>
      </c>
      <c r="AC580" s="121">
        <v>3</v>
      </c>
      <c r="AD580" s="17">
        <v>1</v>
      </c>
      <c r="AE580" s="17">
        <v>3</v>
      </c>
      <c r="AF580" s="100">
        <v>2</v>
      </c>
      <c r="AG580" s="101">
        <v>2</v>
      </c>
      <c r="AH580" s="101">
        <v>6</v>
      </c>
      <c r="AI580" s="101">
        <v>14</v>
      </c>
      <c r="AJ580" s="101">
        <v>0</v>
      </c>
      <c r="AK580" s="101">
        <f t="shared" si="670"/>
        <v>22</v>
      </c>
      <c r="AL580" s="101">
        <f t="shared" si="671"/>
        <v>5</v>
      </c>
      <c r="AM580" s="101">
        <v>5</v>
      </c>
      <c r="AN580" s="101"/>
      <c r="AO580" s="103">
        <v>1</v>
      </c>
      <c r="AP580" s="74">
        <f t="shared" si="672"/>
        <v>7.407407407407407E-2</v>
      </c>
      <c r="AQ580" s="74">
        <f t="shared" si="673"/>
        <v>0.20689655172413793</v>
      </c>
      <c r="AR580" s="104">
        <f t="shared" si="674"/>
        <v>0.22077922077922077</v>
      </c>
      <c r="AS580" s="104">
        <f t="shared" si="675"/>
        <v>0.3</v>
      </c>
      <c r="AT580" s="104">
        <f t="shared" si="676"/>
        <v>0.42857142857142855</v>
      </c>
      <c r="AU580" s="105">
        <v>20</v>
      </c>
      <c r="AV580" s="105">
        <v>33</v>
      </c>
      <c r="AW580" s="105">
        <v>27</v>
      </c>
      <c r="AX580" s="100">
        <v>2</v>
      </c>
      <c r="AY580" s="106">
        <v>27</v>
      </c>
      <c r="AZ580" s="106">
        <v>8</v>
      </c>
      <c r="BA580" s="106">
        <v>9</v>
      </c>
      <c r="BB580" s="106">
        <v>10</v>
      </c>
      <c r="BC580" s="106">
        <v>0</v>
      </c>
      <c r="BD580" s="107">
        <v>3</v>
      </c>
      <c r="BE580" s="108">
        <v>2</v>
      </c>
      <c r="BF580" s="82">
        <f t="shared" si="677"/>
        <v>0.29629629629629628</v>
      </c>
      <c r="BG580" s="82">
        <f t="shared" si="678"/>
        <v>0.27272727272727271</v>
      </c>
      <c r="BH580" s="83">
        <f t="shared" si="679"/>
        <v>0.3</v>
      </c>
      <c r="BI580" s="83">
        <f t="shared" si="680"/>
        <v>0.30188679245283018</v>
      </c>
      <c r="BJ580" s="83">
        <f t="shared" si="681"/>
        <v>0.35</v>
      </c>
      <c r="BK580" s="2">
        <v>33</v>
      </c>
      <c r="BL580" s="2">
        <v>38</v>
      </c>
      <c r="BM580" s="2">
        <v>30</v>
      </c>
      <c r="BN580" s="2">
        <v>19</v>
      </c>
      <c r="BO580" s="2">
        <v>11</v>
      </c>
      <c r="BP580" s="2">
        <v>7</v>
      </c>
      <c r="BQ580" s="109">
        <v>1</v>
      </c>
      <c r="BR580" s="109">
        <v>2</v>
      </c>
      <c r="BS580" s="110">
        <v>3</v>
      </c>
      <c r="BT580" s="109">
        <v>2</v>
      </c>
      <c r="BU580" s="109">
        <v>14</v>
      </c>
      <c r="BV580" s="109">
        <v>16</v>
      </c>
      <c r="BW580" s="109">
        <v>0</v>
      </c>
      <c r="BX580" s="84">
        <f t="shared" si="625"/>
        <v>32</v>
      </c>
      <c r="BY580" s="111">
        <v>0</v>
      </c>
      <c r="BZ580" s="109">
        <v>4</v>
      </c>
      <c r="CA580" s="109">
        <v>0</v>
      </c>
      <c r="CB580" s="2">
        <v>3</v>
      </c>
      <c r="CC580" s="112">
        <f t="shared" si="626"/>
        <v>6.0606060606060608E-2</v>
      </c>
      <c r="CD580" s="112">
        <f t="shared" si="627"/>
        <v>0.36842105263157893</v>
      </c>
      <c r="CE580" s="112">
        <f t="shared" si="628"/>
        <v>0.27722772277227725</v>
      </c>
      <c r="CF580" s="112">
        <f t="shared" si="629"/>
        <v>0.38235294117647056</v>
      </c>
      <c r="CG580" s="112">
        <f t="shared" si="630"/>
        <v>0.4</v>
      </c>
      <c r="CH580" s="87">
        <f t="shared" si="631"/>
        <v>18</v>
      </c>
      <c r="CI580" s="31">
        <f t="shared" si="632"/>
        <v>22</v>
      </c>
      <c r="CJ580" s="31">
        <f t="shared" si="633"/>
        <v>0</v>
      </c>
      <c r="CK580" s="31">
        <f t="shared" si="634"/>
        <v>0</v>
      </c>
      <c r="CL580" s="31">
        <f t="shared" si="635"/>
        <v>0</v>
      </c>
      <c r="CM580" s="113">
        <f t="shared" si="636"/>
        <v>0</v>
      </c>
      <c r="CN580" s="31">
        <f t="shared" si="637"/>
        <v>0</v>
      </c>
      <c r="CO580" s="31">
        <f t="shared" si="638"/>
        <v>0</v>
      </c>
      <c r="CP580" s="31">
        <f t="shared" si="639"/>
        <v>0</v>
      </c>
      <c r="CQ580" s="31">
        <f t="shared" si="640"/>
        <v>0</v>
      </c>
      <c r="CU580" s="88">
        <f t="shared" si="624"/>
        <v>0</v>
      </c>
      <c r="DC580" s="88">
        <f t="shared" si="641"/>
        <v>0</v>
      </c>
      <c r="DH580" s="32">
        <v>1</v>
      </c>
      <c r="DI580" s="32">
        <v>2</v>
      </c>
      <c r="DJ580" s="32">
        <v>3</v>
      </c>
      <c r="DK580" s="88">
        <f t="shared" si="642"/>
        <v>32</v>
      </c>
      <c r="DL580" s="32">
        <v>2</v>
      </c>
      <c r="DM580" s="32">
        <v>14</v>
      </c>
      <c r="DN580" s="32">
        <v>16</v>
      </c>
      <c r="DO580" s="32">
        <v>0</v>
      </c>
      <c r="DS580" s="88">
        <f t="shared" si="643"/>
        <v>0</v>
      </c>
      <c r="EA580" s="88">
        <f t="shared" si="644"/>
        <v>0</v>
      </c>
      <c r="EI580" s="88">
        <f t="shared" si="645"/>
        <v>0</v>
      </c>
      <c r="EQ580" s="88">
        <f t="shared" si="646"/>
        <v>0</v>
      </c>
      <c r="EY580" s="88">
        <f t="shared" si="647"/>
        <v>0</v>
      </c>
      <c r="FG580" s="88">
        <f t="shared" si="648"/>
        <v>0</v>
      </c>
      <c r="FO580" s="88">
        <f t="shared" si="649"/>
        <v>0</v>
      </c>
      <c r="FW580" s="110">
        <f t="shared" si="650"/>
        <v>0</v>
      </c>
      <c r="GB580" s="110">
        <f t="shared" si="651"/>
        <v>0</v>
      </c>
      <c r="GC580" s="110">
        <f t="shared" si="652"/>
        <v>0</v>
      </c>
      <c r="GD580" s="110">
        <f t="shared" si="653"/>
        <v>0</v>
      </c>
      <c r="GE580" s="110">
        <f t="shared" si="654"/>
        <v>0</v>
      </c>
      <c r="GF580" s="110">
        <f t="shared" si="655"/>
        <v>0</v>
      </c>
      <c r="GG580" s="110">
        <f t="shared" si="656"/>
        <v>0</v>
      </c>
      <c r="GH580" s="110">
        <f t="shared" si="657"/>
        <v>0</v>
      </c>
      <c r="GI580" s="110">
        <f t="shared" si="658"/>
        <v>0</v>
      </c>
      <c r="GJ580" s="114">
        <f t="shared" si="682"/>
        <v>5.0000000000000114E-2</v>
      </c>
      <c r="GK580" s="90">
        <f t="shared" si="683"/>
        <v>0.18518518518518517</v>
      </c>
      <c r="GL580" s="2" t="s">
        <v>1766</v>
      </c>
      <c r="GM580" s="2" t="s">
        <v>2092</v>
      </c>
      <c r="GN580" s="92" t="s">
        <v>1992</v>
      </c>
      <c r="GO580" s="2" t="s">
        <v>1609</v>
      </c>
      <c r="GP580" s="92" t="s">
        <v>1953</v>
      </c>
      <c r="GQ580" s="2" t="s">
        <v>1486</v>
      </c>
      <c r="GR580" s="115">
        <v>42</v>
      </c>
      <c r="GS580" s="31">
        <f t="shared" si="659"/>
        <v>1</v>
      </c>
      <c r="GT580" s="31">
        <f t="shared" si="660"/>
        <v>3</v>
      </c>
      <c r="GU580" s="31">
        <f t="shared" si="661"/>
        <v>2</v>
      </c>
      <c r="GV580" s="31">
        <f t="shared" si="662"/>
        <v>32</v>
      </c>
      <c r="GW580" s="31">
        <f t="shared" si="663"/>
        <v>16</v>
      </c>
      <c r="GX580" s="31">
        <f t="shared" si="664"/>
        <v>30</v>
      </c>
    </row>
    <row r="581" spans="1:206" ht="15.75" hidden="1" customHeight="1" x14ac:dyDescent="0.25">
      <c r="A581" s="22" t="s">
        <v>1110</v>
      </c>
      <c r="B581" s="2" t="s">
        <v>552</v>
      </c>
      <c r="C581" s="116" t="s">
        <v>1046</v>
      </c>
      <c r="D581" s="35" t="s">
        <v>552</v>
      </c>
      <c r="E581" s="117">
        <v>6</v>
      </c>
      <c r="F581" s="117">
        <v>77</v>
      </c>
      <c r="G581" s="117">
        <v>142</v>
      </c>
      <c r="H581" s="117">
        <v>225</v>
      </c>
      <c r="I581" s="95">
        <v>16</v>
      </c>
      <c r="J581" s="118">
        <v>21</v>
      </c>
      <c r="K581" s="118">
        <v>81</v>
      </c>
      <c r="L581" s="118">
        <v>153</v>
      </c>
      <c r="M581" s="118">
        <v>255</v>
      </c>
      <c r="N581" s="119">
        <v>30</v>
      </c>
      <c r="O581" s="119">
        <v>23</v>
      </c>
      <c r="P581" s="120">
        <v>306</v>
      </c>
      <c r="Q581" s="120">
        <v>369</v>
      </c>
      <c r="R581" s="120">
        <v>257</v>
      </c>
      <c r="S581" s="70">
        <f t="shared" si="665"/>
        <v>6.8627450980392163E-2</v>
      </c>
      <c r="T581" s="70">
        <f t="shared" si="666"/>
        <v>0.21951219512195122</v>
      </c>
      <c r="U581" s="70">
        <f t="shared" si="667"/>
        <v>0.24141630901287553</v>
      </c>
      <c r="V581" s="70">
        <f t="shared" si="668"/>
        <v>0.32587859424920129</v>
      </c>
      <c r="W581" s="70">
        <f t="shared" si="669"/>
        <v>0.47859922178988329</v>
      </c>
      <c r="X581" s="121">
        <v>368</v>
      </c>
      <c r="Y581" s="121">
        <v>306</v>
      </c>
      <c r="Z581" s="121">
        <v>369</v>
      </c>
      <c r="AA581" s="121">
        <v>257</v>
      </c>
      <c r="AB581" s="121">
        <v>95</v>
      </c>
      <c r="AC581" s="121">
        <v>64</v>
      </c>
      <c r="AD581" s="17">
        <v>10</v>
      </c>
      <c r="AE581" s="17">
        <v>13</v>
      </c>
      <c r="AF581" s="100">
        <v>14</v>
      </c>
      <c r="AG581" s="101">
        <v>12</v>
      </c>
      <c r="AH581" s="101">
        <v>82</v>
      </c>
      <c r="AI581" s="101">
        <v>106</v>
      </c>
      <c r="AJ581" s="101">
        <v>4</v>
      </c>
      <c r="AK581" s="101">
        <f t="shared" si="670"/>
        <v>204</v>
      </c>
      <c r="AL581" s="101">
        <f t="shared" si="671"/>
        <v>22</v>
      </c>
      <c r="AM581" s="101">
        <v>26</v>
      </c>
      <c r="AN581" s="102">
        <v>24</v>
      </c>
      <c r="AO581" s="103">
        <v>41</v>
      </c>
      <c r="AP581" s="74">
        <f t="shared" si="672"/>
        <v>3.9215686274509803E-2</v>
      </c>
      <c r="AQ581" s="74">
        <f t="shared" si="673"/>
        <v>0.22222222222222221</v>
      </c>
      <c r="AR581" s="104">
        <f t="shared" si="674"/>
        <v>0.19098712446351931</v>
      </c>
      <c r="AS581" s="104">
        <f t="shared" si="675"/>
        <v>0.26517571884984026</v>
      </c>
      <c r="AT581" s="104">
        <f t="shared" si="676"/>
        <v>0.32684824902723736</v>
      </c>
      <c r="AU581" s="105">
        <v>294</v>
      </c>
      <c r="AV581" s="105">
        <v>381</v>
      </c>
      <c r="AW581" s="105">
        <v>287</v>
      </c>
      <c r="AX581" s="100">
        <v>13</v>
      </c>
      <c r="AY581" s="106">
        <v>206</v>
      </c>
      <c r="AZ581" s="106">
        <v>19</v>
      </c>
      <c r="BA581" s="106">
        <v>62</v>
      </c>
      <c r="BB581" s="106">
        <v>122</v>
      </c>
      <c r="BC581" s="106">
        <v>3</v>
      </c>
      <c r="BD581" s="107">
        <v>23</v>
      </c>
      <c r="BE581" s="108">
        <v>19</v>
      </c>
      <c r="BF581" s="82">
        <f t="shared" si="677"/>
        <v>6.6202090592334492E-2</v>
      </c>
      <c r="BG581" s="82">
        <f t="shared" si="678"/>
        <v>0.16272965879265092</v>
      </c>
      <c r="BH581" s="83">
        <f t="shared" si="679"/>
        <v>0.18711018711018712</v>
      </c>
      <c r="BI581" s="83">
        <f t="shared" si="680"/>
        <v>0.23851851851851852</v>
      </c>
      <c r="BJ581" s="83">
        <f t="shared" si="681"/>
        <v>0.33673469387755101</v>
      </c>
      <c r="BK581" s="2">
        <v>276</v>
      </c>
      <c r="BL581" s="2">
        <v>333</v>
      </c>
      <c r="BM581" s="2">
        <v>262</v>
      </c>
      <c r="BN581" s="2">
        <v>183</v>
      </c>
      <c r="BO581" s="2">
        <v>98</v>
      </c>
      <c r="BP581" s="2">
        <v>76</v>
      </c>
      <c r="BQ581" s="109">
        <v>8</v>
      </c>
      <c r="BR581" s="109">
        <v>12</v>
      </c>
      <c r="BS581" s="110">
        <v>11</v>
      </c>
      <c r="BT581" s="109">
        <v>1</v>
      </c>
      <c r="BU581" s="109">
        <v>69</v>
      </c>
      <c r="BV581" s="109">
        <v>164</v>
      </c>
      <c r="BW581" s="109">
        <v>3</v>
      </c>
      <c r="BX581" s="84">
        <f t="shared" si="625"/>
        <v>237</v>
      </c>
      <c r="BY581" s="111">
        <v>8</v>
      </c>
      <c r="BZ581" s="109">
        <v>31</v>
      </c>
      <c r="CA581" s="109">
        <v>3</v>
      </c>
      <c r="CB581" s="2">
        <v>32</v>
      </c>
      <c r="CC581" s="112">
        <f t="shared" si="626"/>
        <v>3.6231884057971015E-3</v>
      </c>
      <c r="CD581" s="112">
        <f t="shared" si="627"/>
        <v>0.2072072072072072</v>
      </c>
      <c r="CE581" s="112">
        <f t="shared" si="628"/>
        <v>0.2330654420206659</v>
      </c>
      <c r="CF581" s="112">
        <f t="shared" si="629"/>
        <v>0.33949579831932775</v>
      </c>
      <c r="CG581" s="112">
        <f t="shared" si="630"/>
        <v>0.50763358778625955</v>
      </c>
      <c r="CH581" s="87">
        <f t="shared" si="631"/>
        <v>129</v>
      </c>
      <c r="CI581" s="31">
        <f t="shared" si="632"/>
        <v>164</v>
      </c>
      <c r="CJ581" s="31">
        <f t="shared" si="633"/>
        <v>0</v>
      </c>
      <c r="CK581" s="31">
        <f t="shared" si="634"/>
        <v>0</v>
      </c>
      <c r="CL581" s="31">
        <f t="shared" si="635"/>
        <v>0</v>
      </c>
      <c r="CM581" s="113">
        <f t="shared" si="636"/>
        <v>0</v>
      </c>
      <c r="CN581" s="31">
        <f t="shared" si="637"/>
        <v>0</v>
      </c>
      <c r="CO581" s="31">
        <f t="shared" si="638"/>
        <v>0</v>
      </c>
      <c r="CP581" s="31">
        <f t="shared" si="639"/>
        <v>0</v>
      </c>
      <c r="CQ581" s="31">
        <f t="shared" si="640"/>
        <v>0</v>
      </c>
      <c r="CU581" s="88">
        <f t="shared" si="624"/>
        <v>0</v>
      </c>
      <c r="DC581" s="88">
        <f t="shared" si="641"/>
        <v>0</v>
      </c>
      <c r="DH581" s="32">
        <v>1</v>
      </c>
      <c r="DI581" s="32">
        <v>4</v>
      </c>
      <c r="DJ581" s="32">
        <v>4</v>
      </c>
      <c r="DK581" s="88">
        <f t="shared" si="642"/>
        <v>82</v>
      </c>
      <c r="DL581" s="32">
        <v>1</v>
      </c>
      <c r="DM581" s="32">
        <v>29</v>
      </c>
      <c r="DN581" s="32">
        <v>50</v>
      </c>
      <c r="DO581" s="32">
        <v>2</v>
      </c>
      <c r="DP581" s="32">
        <v>6</v>
      </c>
      <c r="DQ581" s="32">
        <v>7</v>
      </c>
      <c r="DR581" s="32">
        <v>6</v>
      </c>
      <c r="DS581" s="88">
        <f t="shared" si="643"/>
        <v>152</v>
      </c>
      <c r="DT581" s="32">
        <v>0</v>
      </c>
      <c r="DU581" s="32">
        <v>38</v>
      </c>
      <c r="DV581" s="32">
        <v>113</v>
      </c>
      <c r="DW581" s="32">
        <v>1</v>
      </c>
      <c r="EA581" s="88">
        <f t="shared" si="644"/>
        <v>0</v>
      </c>
      <c r="EI581" s="88">
        <f t="shared" si="645"/>
        <v>0</v>
      </c>
      <c r="EQ581" s="88">
        <f t="shared" si="646"/>
        <v>0</v>
      </c>
      <c r="EV581" s="32">
        <v>1</v>
      </c>
      <c r="EW581" s="32">
        <v>1</v>
      </c>
      <c r="EX581" s="32">
        <v>1</v>
      </c>
      <c r="EY581" s="88">
        <f t="shared" si="647"/>
        <v>3</v>
      </c>
      <c r="EZ581" s="32">
        <v>0</v>
      </c>
      <c r="FA581" s="32">
        <v>2</v>
      </c>
      <c r="FB581" s="32">
        <v>1</v>
      </c>
      <c r="FC581" s="32">
        <v>0</v>
      </c>
      <c r="FG581" s="88">
        <f t="shared" si="648"/>
        <v>0</v>
      </c>
      <c r="FO581" s="88">
        <f t="shared" si="649"/>
        <v>0</v>
      </c>
      <c r="FW581" s="110">
        <f t="shared" si="650"/>
        <v>0</v>
      </c>
      <c r="GB581" s="110">
        <f t="shared" si="651"/>
        <v>1</v>
      </c>
      <c r="GC581" s="110">
        <f t="shared" si="652"/>
        <v>1</v>
      </c>
      <c r="GD581" s="110">
        <f t="shared" si="653"/>
        <v>1</v>
      </c>
      <c r="GE581" s="110">
        <f t="shared" si="654"/>
        <v>3</v>
      </c>
      <c r="GF581" s="110">
        <f t="shared" si="655"/>
        <v>0</v>
      </c>
      <c r="GG581" s="110">
        <f t="shared" si="656"/>
        <v>2</v>
      </c>
      <c r="GH581" s="110">
        <f t="shared" si="657"/>
        <v>1</v>
      </c>
      <c r="GI581" s="110">
        <f t="shared" si="658"/>
        <v>0</v>
      </c>
      <c r="GJ581" s="114">
        <f t="shared" si="682"/>
        <v>6.0665301309501624E-2</v>
      </c>
      <c r="GK581" s="90">
        <f t="shared" si="683"/>
        <v>0.15048543689320387</v>
      </c>
      <c r="GL581" s="2" t="s">
        <v>2005</v>
      </c>
      <c r="GM581" s="2" t="s">
        <v>2097</v>
      </c>
      <c r="GN581" s="92" t="s">
        <v>1604</v>
      </c>
      <c r="GO581" s="92" t="s">
        <v>1395</v>
      </c>
      <c r="GP581" s="92" t="s">
        <v>2140</v>
      </c>
      <c r="GQ581" s="2" t="s">
        <v>1845</v>
      </c>
      <c r="GR581" s="115">
        <v>342</v>
      </c>
      <c r="GS581" s="31">
        <f t="shared" si="659"/>
        <v>7</v>
      </c>
      <c r="GT581" s="31">
        <f t="shared" si="660"/>
        <v>10</v>
      </c>
      <c r="GU581" s="31">
        <f t="shared" si="661"/>
        <v>11</v>
      </c>
      <c r="GV581" s="31">
        <f t="shared" si="662"/>
        <v>234</v>
      </c>
      <c r="GW581" s="31">
        <f t="shared" si="663"/>
        <v>166</v>
      </c>
      <c r="GX581" s="31">
        <f t="shared" si="664"/>
        <v>233</v>
      </c>
    </row>
    <row r="582" spans="1:206" ht="15.75" hidden="1" customHeight="1" x14ac:dyDescent="0.25">
      <c r="A582" s="22" t="s">
        <v>1110</v>
      </c>
      <c r="B582" s="2" t="s">
        <v>552</v>
      </c>
      <c r="C582" s="116" t="s">
        <v>562</v>
      </c>
      <c r="D582" s="35" t="s">
        <v>552</v>
      </c>
      <c r="E582" s="117">
        <v>0</v>
      </c>
      <c r="F582" s="117">
        <v>56</v>
      </c>
      <c r="G582" s="117">
        <v>85</v>
      </c>
      <c r="H582" s="117">
        <v>141</v>
      </c>
      <c r="I582" s="95">
        <v>12</v>
      </c>
      <c r="J582" s="118">
        <v>20</v>
      </c>
      <c r="K582" s="118">
        <v>50</v>
      </c>
      <c r="L582" s="118">
        <v>104</v>
      </c>
      <c r="M582" s="118">
        <v>174</v>
      </c>
      <c r="N582" s="119">
        <v>14</v>
      </c>
      <c r="O582" s="119">
        <v>10</v>
      </c>
      <c r="P582" s="120">
        <v>136</v>
      </c>
      <c r="Q582" s="120">
        <v>186</v>
      </c>
      <c r="R582" s="120">
        <v>123</v>
      </c>
      <c r="S582" s="70">
        <f t="shared" si="665"/>
        <v>0.14705882352941177</v>
      </c>
      <c r="T582" s="70">
        <f t="shared" si="666"/>
        <v>0.26881720430107525</v>
      </c>
      <c r="U582" s="70">
        <f t="shared" si="667"/>
        <v>0.3595505617977528</v>
      </c>
      <c r="V582" s="70">
        <f t="shared" si="668"/>
        <v>0.45307443365695793</v>
      </c>
      <c r="W582" s="70">
        <f t="shared" si="669"/>
        <v>0.73170731707317072</v>
      </c>
      <c r="X582" s="121">
        <v>176</v>
      </c>
      <c r="Y582" s="121">
        <v>136</v>
      </c>
      <c r="Z582" s="121">
        <v>186</v>
      </c>
      <c r="AA582" s="121">
        <v>123</v>
      </c>
      <c r="AB582" s="121">
        <v>46</v>
      </c>
      <c r="AC582" s="121">
        <v>46</v>
      </c>
      <c r="AD582" s="17">
        <v>8</v>
      </c>
      <c r="AE582" s="17">
        <v>16</v>
      </c>
      <c r="AF582" s="100">
        <v>14</v>
      </c>
      <c r="AG582" s="101">
        <v>12</v>
      </c>
      <c r="AH582" s="101">
        <v>73</v>
      </c>
      <c r="AI582" s="101">
        <v>88</v>
      </c>
      <c r="AJ582" s="101">
        <v>1</v>
      </c>
      <c r="AK582" s="101">
        <f t="shared" si="670"/>
        <v>174</v>
      </c>
      <c r="AL582" s="101">
        <f t="shared" si="671"/>
        <v>11</v>
      </c>
      <c r="AM582" s="101">
        <v>12</v>
      </c>
      <c r="AN582" s="102">
        <v>10</v>
      </c>
      <c r="AO582" s="103">
        <v>22</v>
      </c>
      <c r="AP582" s="74">
        <f t="shared" si="672"/>
        <v>8.8235294117647065E-2</v>
      </c>
      <c r="AQ582" s="74">
        <f t="shared" si="673"/>
        <v>0.39247311827956988</v>
      </c>
      <c r="AR582" s="104">
        <f t="shared" si="674"/>
        <v>0.36404494382022473</v>
      </c>
      <c r="AS582" s="104">
        <f t="shared" si="675"/>
        <v>0.4854368932038835</v>
      </c>
      <c r="AT582" s="104">
        <f t="shared" si="676"/>
        <v>0.62601626016260159</v>
      </c>
      <c r="AU582" s="105">
        <v>148</v>
      </c>
      <c r="AV582" s="105">
        <v>186</v>
      </c>
      <c r="AW582" s="105">
        <v>143</v>
      </c>
      <c r="AX582" s="100">
        <v>11</v>
      </c>
      <c r="AY582" s="106">
        <v>186</v>
      </c>
      <c r="AZ582" s="106">
        <v>20</v>
      </c>
      <c r="BA582" s="106">
        <v>66</v>
      </c>
      <c r="BB582" s="106">
        <v>96</v>
      </c>
      <c r="BC582" s="106">
        <v>4</v>
      </c>
      <c r="BD582" s="107">
        <v>15</v>
      </c>
      <c r="BE582" s="108">
        <v>12</v>
      </c>
      <c r="BF582" s="82">
        <f t="shared" si="677"/>
        <v>0.13986013986013987</v>
      </c>
      <c r="BG582" s="82">
        <f t="shared" si="678"/>
        <v>0.35483870967741937</v>
      </c>
      <c r="BH582" s="83">
        <f t="shared" si="679"/>
        <v>0.35010482180293501</v>
      </c>
      <c r="BI582" s="83">
        <f t="shared" si="680"/>
        <v>0.44011976047904194</v>
      </c>
      <c r="BJ582" s="83">
        <f t="shared" si="681"/>
        <v>0.54729729729729726</v>
      </c>
      <c r="BK582" s="2">
        <v>135</v>
      </c>
      <c r="BL582" s="2">
        <v>189</v>
      </c>
      <c r="BM582" s="2">
        <v>134</v>
      </c>
      <c r="BN582" s="2">
        <v>83</v>
      </c>
      <c r="BO582" s="2">
        <v>54</v>
      </c>
      <c r="BP582" s="2">
        <v>50</v>
      </c>
      <c r="BQ582" s="109">
        <v>6</v>
      </c>
      <c r="BR582" s="109">
        <v>13</v>
      </c>
      <c r="BS582" s="110">
        <v>14</v>
      </c>
      <c r="BT582" s="109">
        <v>10</v>
      </c>
      <c r="BU582" s="109">
        <v>78</v>
      </c>
      <c r="BV582" s="109">
        <v>102</v>
      </c>
      <c r="BW582" s="109">
        <v>2</v>
      </c>
      <c r="BX582" s="84">
        <f t="shared" si="625"/>
        <v>192</v>
      </c>
      <c r="BY582" s="111">
        <v>8</v>
      </c>
      <c r="BZ582" s="109">
        <v>15</v>
      </c>
      <c r="CA582" s="109">
        <v>1</v>
      </c>
      <c r="CB582" s="2">
        <v>15</v>
      </c>
      <c r="CC582" s="112">
        <f t="shared" si="626"/>
        <v>7.407407407407407E-2</v>
      </c>
      <c r="CD582" s="112">
        <f t="shared" si="627"/>
        <v>0.41269841269841268</v>
      </c>
      <c r="CE582" s="112">
        <f t="shared" si="628"/>
        <v>0.38209606986899564</v>
      </c>
      <c r="CF582" s="112">
        <f t="shared" si="629"/>
        <v>0.51083591331269351</v>
      </c>
      <c r="CG582" s="112">
        <f t="shared" si="630"/>
        <v>0.64925373134328357</v>
      </c>
      <c r="CH582" s="87">
        <f t="shared" si="631"/>
        <v>47</v>
      </c>
      <c r="CI582" s="31">
        <f t="shared" si="632"/>
        <v>71</v>
      </c>
      <c r="CJ582" s="31">
        <f t="shared" si="633"/>
        <v>0</v>
      </c>
      <c r="CK582" s="31">
        <f t="shared" si="634"/>
        <v>0</v>
      </c>
      <c r="CL582" s="31">
        <f t="shared" si="635"/>
        <v>0</v>
      </c>
      <c r="CM582" s="113">
        <f t="shared" si="636"/>
        <v>0</v>
      </c>
      <c r="CN582" s="31">
        <f t="shared" si="637"/>
        <v>0</v>
      </c>
      <c r="CO582" s="31">
        <f t="shared" si="638"/>
        <v>0</v>
      </c>
      <c r="CP582" s="31">
        <f t="shared" si="639"/>
        <v>0</v>
      </c>
      <c r="CQ582" s="31">
        <f t="shared" si="640"/>
        <v>0</v>
      </c>
      <c r="CU582" s="88">
        <f t="shared" ref="CU582:CU645" si="684">CV582+CW582+CX582+CY582</f>
        <v>0</v>
      </c>
      <c r="DC582" s="88">
        <f t="shared" si="641"/>
        <v>0</v>
      </c>
      <c r="DH582" s="32">
        <v>2</v>
      </c>
      <c r="DI582" s="32">
        <v>5</v>
      </c>
      <c r="DJ582" s="32">
        <v>8</v>
      </c>
      <c r="DK582" s="88">
        <f t="shared" si="642"/>
        <v>92</v>
      </c>
      <c r="DL582" s="32">
        <v>10</v>
      </c>
      <c r="DM582" s="32">
        <v>35</v>
      </c>
      <c r="DN582" s="32">
        <v>47</v>
      </c>
      <c r="DO582" s="32">
        <v>0</v>
      </c>
      <c r="DP582" s="32">
        <v>3</v>
      </c>
      <c r="DQ582" s="32">
        <v>4</v>
      </c>
      <c r="DR582" s="32">
        <v>3</v>
      </c>
      <c r="DS582" s="88">
        <f t="shared" si="643"/>
        <v>47</v>
      </c>
      <c r="DT582" s="32">
        <v>0</v>
      </c>
      <c r="DU582" s="32">
        <v>12</v>
      </c>
      <c r="DV582" s="32">
        <v>34</v>
      </c>
      <c r="DW582" s="32">
        <v>1</v>
      </c>
      <c r="EA582" s="88">
        <f t="shared" si="644"/>
        <v>0</v>
      </c>
      <c r="EI582" s="88">
        <f t="shared" si="645"/>
        <v>0</v>
      </c>
      <c r="EQ582" s="88">
        <f t="shared" si="646"/>
        <v>0</v>
      </c>
      <c r="EV582" s="32">
        <v>1</v>
      </c>
      <c r="EW582" s="32">
        <v>4</v>
      </c>
      <c r="EX582" s="32">
        <v>3</v>
      </c>
      <c r="EY582" s="88">
        <f t="shared" si="647"/>
        <v>53</v>
      </c>
      <c r="EZ582" s="32">
        <v>0</v>
      </c>
      <c r="FA582" s="32">
        <v>31</v>
      </c>
      <c r="FB582" s="32">
        <v>21</v>
      </c>
      <c r="FC582" s="32">
        <v>1</v>
      </c>
      <c r="FG582" s="88">
        <f t="shared" si="648"/>
        <v>0</v>
      </c>
      <c r="FO582" s="88">
        <f t="shared" si="649"/>
        <v>0</v>
      </c>
      <c r="FW582" s="110">
        <f t="shared" si="650"/>
        <v>0</v>
      </c>
      <c r="GB582" s="110">
        <f t="shared" si="651"/>
        <v>1</v>
      </c>
      <c r="GC582" s="110">
        <f t="shared" si="652"/>
        <v>4</v>
      </c>
      <c r="GD582" s="110">
        <f t="shared" si="653"/>
        <v>3</v>
      </c>
      <c r="GE582" s="110">
        <f t="shared" si="654"/>
        <v>53</v>
      </c>
      <c r="GF582" s="110">
        <f t="shared" si="655"/>
        <v>0</v>
      </c>
      <c r="GG582" s="110">
        <f t="shared" si="656"/>
        <v>31</v>
      </c>
      <c r="GH582" s="110">
        <f t="shared" si="657"/>
        <v>21</v>
      </c>
      <c r="GI582" s="110">
        <f t="shared" si="658"/>
        <v>1</v>
      </c>
      <c r="GJ582" s="114">
        <f t="shared" si="682"/>
        <v>-0.1126865671641791</v>
      </c>
      <c r="GK582" s="90">
        <f t="shared" si="683"/>
        <v>3.2258064516129031E-2</v>
      </c>
      <c r="GL582" s="92" t="s">
        <v>2287</v>
      </c>
      <c r="GM582" s="2" t="s">
        <v>2251</v>
      </c>
      <c r="GN582" s="2" t="s">
        <v>1764</v>
      </c>
      <c r="GO582" s="2" t="s">
        <v>2212</v>
      </c>
      <c r="GP582" s="92" t="s">
        <v>1562</v>
      </c>
      <c r="GQ582" s="2" t="s">
        <v>1854</v>
      </c>
      <c r="GR582" s="115">
        <v>189</v>
      </c>
      <c r="GS582" s="31">
        <f t="shared" si="659"/>
        <v>5</v>
      </c>
      <c r="GT582" s="31">
        <f t="shared" si="660"/>
        <v>11</v>
      </c>
      <c r="GU582" s="31">
        <f t="shared" si="661"/>
        <v>9</v>
      </c>
      <c r="GV582" s="31">
        <f t="shared" si="662"/>
        <v>139</v>
      </c>
      <c r="GW582" s="31">
        <f t="shared" si="663"/>
        <v>82</v>
      </c>
      <c r="GX582" s="31">
        <f t="shared" si="664"/>
        <v>129</v>
      </c>
    </row>
    <row r="583" spans="1:206" ht="15.75" hidden="1" customHeight="1" x14ac:dyDescent="0.25">
      <c r="A583" s="22" t="s">
        <v>1110</v>
      </c>
      <c r="B583" s="2" t="s">
        <v>552</v>
      </c>
      <c r="C583" s="116" t="s">
        <v>563</v>
      </c>
      <c r="D583" s="35" t="s">
        <v>552</v>
      </c>
      <c r="E583" s="117">
        <v>7</v>
      </c>
      <c r="F583" s="117">
        <v>30</v>
      </c>
      <c r="G583" s="117">
        <v>48</v>
      </c>
      <c r="H583" s="117">
        <v>85</v>
      </c>
      <c r="I583" s="95">
        <v>5</v>
      </c>
      <c r="J583" s="118">
        <v>3</v>
      </c>
      <c r="K583" s="118">
        <v>36</v>
      </c>
      <c r="L583" s="118">
        <v>41</v>
      </c>
      <c r="M583" s="118">
        <v>80</v>
      </c>
      <c r="N583" s="119">
        <v>11</v>
      </c>
      <c r="O583" s="119">
        <v>11</v>
      </c>
      <c r="P583" s="120">
        <v>87</v>
      </c>
      <c r="Q583" s="120">
        <v>110</v>
      </c>
      <c r="R583" s="120">
        <v>79</v>
      </c>
      <c r="S583" s="70">
        <f t="shared" si="665"/>
        <v>3.4482758620689655E-2</v>
      </c>
      <c r="T583" s="70">
        <f t="shared" si="666"/>
        <v>0.32727272727272727</v>
      </c>
      <c r="U583" s="70">
        <f t="shared" si="667"/>
        <v>0.25</v>
      </c>
      <c r="V583" s="70">
        <f t="shared" si="668"/>
        <v>0.34920634920634919</v>
      </c>
      <c r="W583" s="70">
        <f t="shared" si="669"/>
        <v>0.379746835443038</v>
      </c>
      <c r="X583" s="121">
        <v>107</v>
      </c>
      <c r="Y583" s="121">
        <v>87</v>
      </c>
      <c r="Z583" s="121">
        <v>110</v>
      </c>
      <c r="AA583" s="121">
        <v>79</v>
      </c>
      <c r="AB583" s="121">
        <v>29</v>
      </c>
      <c r="AC583" s="121">
        <v>25</v>
      </c>
      <c r="AD583" s="17">
        <v>4</v>
      </c>
      <c r="AE583" s="17">
        <v>9</v>
      </c>
      <c r="AF583" s="100">
        <v>7</v>
      </c>
      <c r="AG583" s="101">
        <v>14</v>
      </c>
      <c r="AH583" s="101">
        <v>48</v>
      </c>
      <c r="AI583" s="101">
        <v>49</v>
      </c>
      <c r="AJ583" s="101">
        <v>1</v>
      </c>
      <c r="AK583" s="101">
        <f t="shared" si="670"/>
        <v>112</v>
      </c>
      <c r="AL583" s="101">
        <f t="shared" si="671"/>
        <v>9</v>
      </c>
      <c r="AM583" s="101">
        <v>10</v>
      </c>
      <c r="AN583" s="102">
        <v>5</v>
      </c>
      <c r="AO583" s="103">
        <v>14</v>
      </c>
      <c r="AP583" s="74">
        <f t="shared" si="672"/>
        <v>0.16091954022988506</v>
      </c>
      <c r="AQ583" s="74">
        <f t="shared" si="673"/>
        <v>0.43636363636363634</v>
      </c>
      <c r="AR583" s="104">
        <f t="shared" si="674"/>
        <v>0.36956521739130432</v>
      </c>
      <c r="AS583" s="104">
        <f t="shared" si="675"/>
        <v>0.46560846560846558</v>
      </c>
      <c r="AT583" s="104">
        <f t="shared" si="676"/>
        <v>0.50632911392405067</v>
      </c>
      <c r="AU583" s="105">
        <v>87</v>
      </c>
      <c r="AV583" s="105">
        <v>113</v>
      </c>
      <c r="AW583" s="105">
        <v>79</v>
      </c>
      <c r="AX583" s="100">
        <v>6</v>
      </c>
      <c r="AY583" s="106">
        <v>99</v>
      </c>
      <c r="AZ583" s="106">
        <v>11</v>
      </c>
      <c r="BA583" s="106">
        <v>30</v>
      </c>
      <c r="BB583" s="106">
        <v>57</v>
      </c>
      <c r="BC583" s="106">
        <v>1</v>
      </c>
      <c r="BD583" s="107">
        <v>17</v>
      </c>
      <c r="BE583" s="108">
        <v>3</v>
      </c>
      <c r="BF583" s="82">
        <f t="shared" si="677"/>
        <v>0.13924050632911392</v>
      </c>
      <c r="BG583" s="82">
        <f t="shared" si="678"/>
        <v>0.26548672566371684</v>
      </c>
      <c r="BH583" s="83">
        <f t="shared" si="679"/>
        <v>0.29032258064516131</v>
      </c>
      <c r="BI583" s="83">
        <f t="shared" si="680"/>
        <v>0.35</v>
      </c>
      <c r="BJ583" s="83">
        <f t="shared" si="681"/>
        <v>0.45977011494252873</v>
      </c>
      <c r="BK583" s="2">
        <v>85</v>
      </c>
      <c r="BL583" s="2">
        <v>98</v>
      </c>
      <c r="BM583" s="2">
        <v>67</v>
      </c>
      <c r="BN583" s="2">
        <v>52</v>
      </c>
      <c r="BO583" s="2">
        <v>20</v>
      </c>
      <c r="BP583" s="2">
        <v>33</v>
      </c>
      <c r="BQ583" s="109">
        <v>3</v>
      </c>
      <c r="BR583" s="109">
        <v>5</v>
      </c>
      <c r="BS583" s="110">
        <v>8</v>
      </c>
      <c r="BT583" s="109">
        <v>10</v>
      </c>
      <c r="BU583" s="109">
        <v>28</v>
      </c>
      <c r="BV583" s="109">
        <v>73</v>
      </c>
      <c r="BW583" s="109">
        <v>0</v>
      </c>
      <c r="BX583" s="84">
        <f t="shared" ref="BX583:BX646" si="685">SUM(BT583:BW583)</f>
        <v>111</v>
      </c>
      <c r="BY583" s="111">
        <v>3</v>
      </c>
      <c r="BZ583" s="109">
        <v>8</v>
      </c>
      <c r="CA583" s="109">
        <v>0</v>
      </c>
      <c r="CB583" s="2">
        <v>5</v>
      </c>
      <c r="CC583" s="112">
        <f t="shared" ref="CC583:CC646" si="686">BT583/BK583</f>
        <v>0.11764705882352941</v>
      </c>
      <c r="CD583" s="112">
        <f t="shared" ref="CD583:CD646" si="687">BU583/BL583</f>
        <v>0.2857142857142857</v>
      </c>
      <c r="CE583" s="112">
        <f t="shared" ref="CE583:CE646" si="688">((BT583+BU583+BV583)-BZ583)/(BK583+BL583+BM583)</f>
        <v>0.41199999999999998</v>
      </c>
      <c r="CF583" s="112">
        <f t="shared" ref="CF583:CF646" si="689">((BU583+BV583)-BZ583)/(BL583+BM583)</f>
        <v>0.5636363636363636</v>
      </c>
      <c r="CG583" s="112">
        <f t="shared" ref="CG583:CG646" si="690">(BV583-BZ583)/BM583</f>
        <v>0.97014925373134331</v>
      </c>
      <c r="CH583" s="87">
        <f t="shared" ref="CH583:CH646" si="691">BM583-(BV583-BZ583)</f>
        <v>2</v>
      </c>
      <c r="CI583" s="31">
        <f t="shared" ref="CI583:CI646" si="692">(BM583+BO583)-(BV583+CB583)</f>
        <v>9</v>
      </c>
      <c r="CJ583" s="31">
        <f t="shared" ref="CJ583:CJ646" si="693">CR583+CZ583</f>
        <v>0</v>
      </c>
      <c r="CK583" s="31">
        <f t="shared" ref="CK583:CK646" si="694">CS583+DA583</f>
        <v>0</v>
      </c>
      <c r="CL583" s="31">
        <f t="shared" ref="CL583:CL646" si="695">CT583+DB583</f>
        <v>0</v>
      </c>
      <c r="CM583" s="113">
        <f t="shared" ref="CM583:CM646" si="696">CU583+DC583</f>
        <v>0</v>
      </c>
      <c r="CN583" s="31">
        <f t="shared" ref="CN583:CN646" si="697">CV583+DD583</f>
        <v>0</v>
      </c>
      <c r="CO583" s="31">
        <f t="shared" ref="CO583:CO646" si="698">CW583+DE583</f>
        <v>0</v>
      </c>
      <c r="CP583" s="31">
        <f t="shared" ref="CP583:CP646" si="699">CX583+DF583</f>
        <v>0</v>
      </c>
      <c r="CQ583" s="31">
        <f t="shared" ref="CQ583:CQ646" si="700">CY583+DG583</f>
        <v>0</v>
      </c>
      <c r="CU583" s="88">
        <f t="shared" si="684"/>
        <v>0</v>
      </c>
      <c r="DC583" s="88">
        <f t="shared" ref="DC583:DC646" si="701">DD583+DE583+DF583+DG583</f>
        <v>0</v>
      </c>
      <c r="DH583" s="32">
        <v>1</v>
      </c>
      <c r="DI583" s="32">
        <v>3</v>
      </c>
      <c r="DJ583" s="32">
        <v>6</v>
      </c>
      <c r="DK583" s="88">
        <f t="shared" ref="DK583:DK646" si="702">DL583+DM583+DN583+DO583</f>
        <v>80</v>
      </c>
      <c r="DL583" s="32">
        <v>9</v>
      </c>
      <c r="DM583" s="32">
        <v>16</v>
      </c>
      <c r="DN583" s="32">
        <v>55</v>
      </c>
      <c r="DO583" s="32">
        <v>0</v>
      </c>
      <c r="DP583" s="32">
        <v>2</v>
      </c>
      <c r="DQ583" s="32">
        <v>2</v>
      </c>
      <c r="DR583" s="32">
        <v>2</v>
      </c>
      <c r="DS583" s="88">
        <f t="shared" ref="DS583:DS646" si="703">DT583+DU583+DV583+DW583</f>
        <v>31</v>
      </c>
      <c r="DT583" s="32">
        <v>1</v>
      </c>
      <c r="DU583" s="32">
        <v>12</v>
      </c>
      <c r="DV583" s="32">
        <v>18</v>
      </c>
      <c r="DW583" s="32">
        <v>0</v>
      </c>
      <c r="EA583" s="88">
        <f t="shared" ref="EA583:EA646" si="704">EB583+EC583+ED583+EE583</f>
        <v>0</v>
      </c>
      <c r="EI583" s="88">
        <f t="shared" ref="EI583:EI646" si="705">EJ583+EK583+EL583+EM583</f>
        <v>0</v>
      </c>
      <c r="EQ583" s="88">
        <f t="shared" ref="EQ583:EQ646" si="706">ER583+ES583+ET583+EU583</f>
        <v>0</v>
      </c>
      <c r="EY583" s="88">
        <f t="shared" ref="EY583:EY646" si="707">EZ583+FA583+FB583+FC583</f>
        <v>0</v>
      </c>
      <c r="FG583" s="88">
        <f t="shared" ref="FG583:FG646" si="708">FH583+FI583+FJ583+FK583</f>
        <v>0</v>
      </c>
      <c r="FO583" s="88">
        <f t="shared" ref="FO583:FO646" si="709">FP583+FQ583+FR583+FS583</f>
        <v>0</v>
      </c>
      <c r="FW583" s="110">
        <f t="shared" ref="FW583:FW646" si="710">FX583+FY583+FZ583+GA583</f>
        <v>0</v>
      </c>
      <c r="GB583" s="110">
        <f t="shared" ref="GB583:GB646" si="711">EV583+FD583+FL583+FT583</f>
        <v>0</v>
      </c>
      <c r="GC583" s="110">
        <f t="shared" ref="GC583:GC646" si="712">EW583+FE583+FM583+FU583</f>
        <v>0</v>
      </c>
      <c r="GD583" s="110">
        <f t="shared" ref="GD583:GD646" si="713">EX583+FF583+FN583+FV583</f>
        <v>0</v>
      </c>
      <c r="GE583" s="110">
        <f t="shared" ref="GE583:GE646" si="714">EY583+FG583+FO583+FW583</f>
        <v>0</v>
      </c>
      <c r="GF583" s="110">
        <f t="shared" ref="GF583:GF646" si="715">EZ583+FH583+FP583+FX583</f>
        <v>0</v>
      </c>
      <c r="GG583" s="110">
        <f t="shared" ref="GG583:GG646" si="716">FA583+FI583+FQ583+FY583</f>
        <v>0</v>
      </c>
      <c r="GH583" s="110">
        <f t="shared" ref="GH583:GH646" si="717">FB583+FJ583+FR583+FZ583</f>
        <v>0</v>
      </c>
      <c r="GI583" s="110">
        <f t="shared" ref="GI583:GI646" si="718">FC583+FK583+FS583+GA583</f>
        <v>0</v>
      </c>
      <c r="GJ583" s="114">
        <f t="shared" si="682"/>
        <v>1.5547263681592038</v>
      </c>
      <c r="GK583" s="90">
        <f t="shared" si="683"/>
        <v>0.12121212121212122</v>
      </c>
      <c r="GL583" s="92" t="s">
        <v>1759</v>
      </c>
      <c r="GM583" s="2" t="s">
        <v>1540</v>
      </c>
      <c r="GN583" s="2" t="s">
        <v>2231</v>
      </c>
      <c r="GO583" s="92" t="s">
        <v>2201</v>
      </c>
      <c r="GP583" s="92" t="s">
        <v>1572</v>
      </c>
      <c r="GQ583" s="2" t="s">
        <v>1591</v>
      </c>
      <c r="GR583" s="115">
        <v>104</v>
      </c>
      <c r="GS583" s="31">
        <f t="shared" ref="GS583:GS646" si="719">DH583+DP583+DX583</f>
        <v>3</v>
      </c>
      <c r="GT583" s="31">
        <f t="shared" ref="GT583:GT646" si="720">DJ583+DR583+DZ583</f>
        <v>8</v>
      </c>
      <c r="GU583" s="31">
        <f t="shared" ref="GU583:GU646" si="721">DI583+DQ583+DY583</f>
        <v>5</v>
      </c>
      <c r="GV583" s="31">
        <f t="shared" ref="GV583:GV646" si="722">DL583+DM583+DN583+DO583+DT583+DU583+DV583+DW583+EB583+EC583+ED583+EE583</f>
        <v>111</v>
      </c>
      <c r="GW583" s="31">
        <f t="shared" ref="GW583:GW646" si="723">DN583+DO583+DV583+DW583+ED583+EE583</f>
        <v>73</v>
      </c>
      <c r="GX583" s="31">
        <f t="shared" ref="GX583:GX646" si="724">GV583-(DL583+DT583+EB583)</f>
        <v>101</v>
      </c>
    </row>
    <row r="584" spans="1:206" ht="15.75" hidden="1" customHeight="1" x14ac:dyDescent="0.25">
      <c r="A584" s="22" t="s">
        <v>1110</v>
      </c>
      <c r="B584" s="2" t="s">
        <v>552</v>
      </c>
      <c r="C584" s="116" t="s">
        <v>564</v>
      </c>
      <c r="D584" s="35" t="s">
        <v>552</v>
      </c>
      <c r="E584" s="117">
        <v>87</v>
      </c>
      <c r="F584" s="117">
        <v>698</v>
      </c>
      <c r="G584" s="117">
        <v>1190</v>
      </c>
      <c r="H584" s="117">
        <v>1975</v>
      </c>
      <c r="I584" s="95">
        <v>116</v>
      </c>
      <c r="J584" s="118">
        <v>88</v>
      </c>
      <c r="K584" s="118">
        <v>583</v>
      </c>
      <c r="L584" s="118">
        <v>1358</v>
      </c>
      <c r="M584" s="118">
        <v>2029</v>
      </c>
      <c r="N584" s="119">
        <v>311</v>
      </c>
      <c r="O584" s="119">
        <v>40</v>
      </c>
      <c r="P584" s="120">
        <v>1891</v>
      </c>
      <c r="Q584" s="120">
        <v>2322</v>
      </c>
      <c r="R584" s="120">
        <v>1661</v>
      </c>
      <c r="S584" s="70">
        <f t="shared" si="665"/>
        <v>4.6536224219989424E-2</v>
      </c>
      <c r="T584" s="70">
        <f t="shared" si="666"/>
        <v>0.25107665805340224</v>
      </c>
      <c r="U584" s="70">
        <f t="shared" si="667"/>
        <v>0.29247531494722506</v>
      </c>
      <c r="V584" s="70">
        <f t="shared" si="668"/>
        <v>0.4092392668842581</v>
      </c>
      <c r="W584" s="70">
        <f t="shared" si="669"/>
        <v>0.63034316676700786</v>
      </c>
      <c r="X584" s="121">
        <v>2340</v>
      </c>
      <c r="Y584" s="121">
        <v>1891</v>
      </c>
      <c r="Z584" s="121">
        <v>2322</v>
      </c>
      <c r="AA584" s="121">
        <v>1661</v>
      </c>
      <c r="AB584" s="121">
        <v>550</v>
      </c>
      <c r="AC584" s="121">
        <v>486</v>
      </c>
      <c r="AD584" s="17">
        <v>36</v>
      </c>
      <c r="AE584" s="17">
        <v>99</v>
      </c>
      <c r="AF584" s="100">
        <v>131</v>
      </c>
      <c r="AG584" s="101">
        <v>152</v>
      </c>
      <c r="AH584" s="101">
        <v>759</v>
      </c>
      <c r="AI584" s="101">
        <v>1378</v>
      </c>
      <c r="AJ584" s="101">
        <v>68</v>
      </c>
      <c r="AK584" s="101">
        <f t="shared" si="670"/>
        <v>2357</v>
      </c>
      <c r="AL584" s="101">
        <f t="shared" si="671"/>
        <v>309</v>
      </c>
      <c r="AM584" s="101">
        <v>377</v>
      </c>
      <c r="AN584" s="102">
        <v>27</v>
      </c>
      <c r="AO584" s="103">
        <v>75</v>
      </c>
      <c r="AP584" s="74">
        <f t="shared" si="672"/>
        <v>8.0380750925436284E-2</v>
      </c>
      <c r="AQ584" s="74">
        <f t="shared" si="673"/>
        <v>0.3268733850129199</v>
      </c>
      <c r="AR584" s="104">
        <f t="shared" si="674"/>
        <v>0.33707865168539325</v>
      </c>
      <c r="AS584" s="104">
        <f t="shared" si="675"/>
        <v>0.45895053979412503</v>
      </c>
      <c r="AT584" s="104">
        <f t="shared" si="676"/>
        <v>0.64358819987959059</v>
      </c>
      <c r="AU584" s="105">
        <v>1927</v>
      </c>
      <c r="AV584" s="105">
        <v>2555</v>
      </c>
      <c r="AW584" s="105">
        <v>1895</v>
      </c>
      <c r="AX584" s="100">
        <v>153</v>
      </c>
      <c r="AY584" s="106">
        <v>2576</v>
      </c>
      <c r="AZ584" s="106">
        <v>112</v>
      </c>
      <c r="BA584" s="106">
        <v>852</v>
      </c>
      <c r="BB584" s="106">
        <v>1531</v>
      </c>
      <c r="BC584" s="106">
        <v>81</v>
      </c>
      <c r="BD584" s="107">
        <v>354</v>
      </c>
      <c r="BE584" s="108">
        <v>53</v>
      </c>
      <c r="BF584" s="82">
        <f t="shared" si="677"/>
        <v>5.9102902374670183E-2</v>
      </c>
      <c r="BG584" s="82">
        <f t="shared" si="678"/>
        <v>0.33346379647749513</v>
      </c>
      <c r="BH584" s="83">
        <f t="shared" si="679"/>
        <v>0.33573780774658929</v>
      </c>
      <c r="BI584" s="83">
        <f t="shared" si="680"/>
        <v>0.45269968763944668</v>
      </c>
      <c r="BJ584" s="83">
        <f t="shared" si="681"/>
        <v>0.61079398028022835</v>
      </c>
      <c r="BK584" s="2">
        <v>2084</v>
      </c>
      <c r="BL584" s="2">
        <v>2595</v>
      </c>
      <c r="BM584" s="2">
        <v>1973</v>
      </c>
      <c r="BN584" s="2">
        <v>1363</v>
      </c>
      <c r="BO584" s="2">
        <v>613</v>
      </c>
      <c r="BP584" s="2">
        <v>589</v>
      </c>
      <c r="BQ584" s="109">
        <v>41</v>
      </c>
      <c r="BR584" s="109">
        <v>179</v>
      </c>
      <c r="BS584" s="110">
        <v>144</v>
      </c>
      <c r="BT584" s="109">
        <v>119</v>
      </c>
      <c r="BU584" s="109">
        <v>945</v>
      </c>
      <c r="BV584" s="109">
        <v>1823</v>
      </c>
      <c r="BW584" s="109">
        <v>106</v>
      </c>
      <c r="BX584" s="84">
        <f t="shared" si="685"/>
        <v>2993</v>
      </c>
      <c r="BY584" s="111">
        <v>17</v>
      </c>
      <c r="BZ584" s="109">
        <v>374</v>
      </c>
      <c r="CA584" s="109">
        <v>105</v>
      </c>
      <c r="CB584" s="2">
        <v>97</v>
      </c>
      <c r="CC584" s="112">
        <f t="shared" si="686"/>
        <v>5.7101727447216893E-2</v>
      </c>
      <c r="CD584" s="112">
        <f t="shared" si="687"/>
        <v>0.36416184971098264</v>
      </c>
      <c r="CE584" s="112">
        <f t="shared" si="688"/>
        <v>0.37778111846061335</v>
      </c>
      <c r="CF584" s="112">
        <f t="shared" si="689"/>
        <v>0.52408056042031526</v>
      </c>
      <c r="CG584" s="112">
        <f t="shared" si="690"/>
        <v>0.7344145970603142</v>
      </c>
      <c r="CH584" s="87">
        <f t="shared" si="691"/>
        <v>524</v>
      </c>
      <c r="CI584" s="31">
        <f t="shared" si="692"/>
        <v>666</v>
      </c>
      <c r="CJ584" s="31">
        <f t="shared" si="693"/>
        <v>2</v>
      </c>
      <c r="CK584" s="31">
        <f t="shared" si="694"/>
        <v>7</v>
      </c>
      <c r="CL584" s="31">
        <f t="shared" si="695"/>
        <v>7</v>
      </c>
      <c r="CM584" s="113">
        <f t="shared" si="696"/>
        <v>105</v>
      </c>
      <c r="CN584" s="31">
        <f t="shared" si="697"/>
        <v>2</v>
      </c>
      <c r="CO584" s="31">
        <f t="shared" si="698"/>
        <v>27</v>
      </c>
      <c r="CP584" s="31">
        <f t="shared" si="699"/>
        <v>71</v>
      </c>
      <c r="CQ584" s="31">
        <f t="shared" si="700"/>
        <v>5</v>
      </c>
      <c r="CU584" s="88">
        <f t="shared" si="684"/>
        <v>0</v>
      </c>
      <c r="CZ584" s="32">
        <v>2</v>
      </c>
      <c r="DA584" s="32">
        <v>7</v>
      </c>
      <c r="DB584" s="32">
        <v>7</v>
      </c>
      <c r="DC584" s="88">
        <f t="shared" si="701"/>
        <v>105</v>
      </c>
      <c r="DD584" s="32">
        <v>2</v>
      </c>
      <c r="DE584" s="32">
        <v>27</v>
      </c>
      <c r="DF584" s="32">
        <v>71</v>
      </c>
      <c r="DG584" s="32">
        <v>5</v>
      </c>
      <c r="DH584" s="32">
        <v>5</v>
      </c>
      <c r="DI584" s="32">
        <v>52</v>
      </c>
      <c r="DJ584" s="32">
        <v>27</v>
      </c>
      <c r="DK584" s="88">
        <f t="shared" si="702"/>
        <v>979</v>
      </c>
      <c r="DL584" s="32">
        <v>45</v>
      </c>
      <c r="DM584" s="32">
        <v>275</v>
      </c>
      <c r="DN584" s="32">
        <v>616</v>
      </c>
      <c r="DO584" s="32">
        <v>43</v>
      </c>
      <c r="DP584" s="32">
        <v>26</v>
      </c>
      <c r="DQ584" s="32">
        <v>53</v>
      </c>
      <c r="DR584" s="32">
        <v>37</v>
      </c>
      <c r="DS584" s="88">
        <f t="shared" si="703"/>
        <v>998</v>
      </c>
      <c r="DT584" s="32">
        <v>6</v>
      </c>
      <c r="DU584" s="32">
        <v>214</v>
      </c>
      <c r="DV584" s="32">
        <v>739</v>
      </c>
      <c r="DW584" s="32">
        <v>39</v>
      </c>
      <c r="DX584" s="32">
        <v>2</v>
      </c>
      <c r="DY584" s="32">
        <v>6</v>
      </c>
      <c r="DZ584" s="32">
        <v>4</v>
      </c>
      <c r="EA584" s="88">
        <f t="shared" si="704"/>
        <v>103</v>
      </c>
      <c r="EB584" s="32">
        <v>1</v>
      </c>
      <c r="EC584" s="32">
        <v>34</v>
      </c>
      <c r="ED584" s="32">
        <v>65</v>
      </c>
      <c r="EE584" s="32">
        <v>3</v>
      </c>
      <c r="EF584" s="32">
        <v>5</v>
      </c>
      <c r="EG584" s="32">
        <v>12</v>
      </c>
      <c r="EH584" s="32">
        <v>20</v>
      </c>
      <c r="EI584" s="88">
        <f t="shared" si="705"/>
        <v>137</v>
      </c>
      <c r="EJ584" s="32">
        <v>65</v>
      </c>
      <c r="EK584" s="32">
        <v>54</v>
      </c>
      <c r="EL584" s="32">
        <v>16</v>
      </c>
      <c r="EM584" s="32">
        <v>2</v>
      </c>
      <c r="EQ584" s="88">
        <f t="shared" si="706"/>
        <v>0</v>
      </c>
      <c r="EV584" s="32">
        <v>1</v>
      </c>
      <c r="EW584" s="32">
        <v>49</v>
      </c>
      <c r="EX584" s="32">
        <v>49</v>
      </c>
      <c r="EY584" s="88">
        <f t="shared" si="707"/>
        <v>671</v>
      </c>
      <c r="EZ584" s="32">
        <v>0</v>
      </c>
      <c r="FA584" s="32">
        <v>341</v>
      </c>
      <c r="FB584" s="32">
        <v>316</v>
      </c>
      <c r="FC584" s="32">
        <v>14</v>
      </c>
      <c r="FG584" s="88">
        <f t="shared" si="708"/>
        <v>0</v>
      </c>
      <c r="FO584" s="88">
        <f t="shared" si="709"/>
        <v>0</v>
      </c>
      <c r="FW584" s="110">
        <f t="shared" si="710"/>
        <v>0</v>
      </c>
      <c r="GB584" s="110">
        <f t="shared" si="711"/>
        <v>1</v>
      </c>
      <c r="GC584" s="110">
        <f t="shared" si="712"/>
        <v>49</v>
      </c>
      <c r="GD584" s="110">
        <f t="shared" si="713"/>
        <v>49</v>
      </c>
      <c r="GE584" s="110">
        <f t="shared" si="714"/>
        <v>671</v>
      </c>
      <c r="GF584" s="110">
        <f t="shared" si="715"/>
        <v>0</v>
      </c>
      <c r="GG584" s="110">
        <f t="shared" si="716"/>
        <v>341</v>
      </c>
      <c r="GH584" s="110">
        <f t="shared" si="717"/>
        <v>316</v>
      </c>
      <c r="GI584" s="110">
        <f t="shared" si="718"/>
        <v>14</v>
      </c>
      <c r="GJ584" s="114">
        <f t="shared" si="682"/>
        <v>0.16510281348345923</v>
      </c>
      <c r="GK584" s="90">
        <f t="shared" si="683"/>
        <v>0.16187888198757763</v>
      </c>
      <c r="GL584" s="92" t="s">
        <v>1715</v>
      </c>
      <c r="GM584" s="92" t="s">
        <v>1742</v>
      </c>
      <c r="GN584" s="2" t="s">
        <v>1732</v>
      </c>
      <c r="GO584" s="92" t="s">
        <v>2120</v>
      </c>
      <c r="GP584" s="2" t="s">
        <v>1846</v>
      </c>
      <c r="GQ584" s="2" t="s">
        <v>1612</v>
      </c>
      <c r="GR584" s="115">
        <v>2611</v>
      </c>
      <c r="GS584" s="31">
        <f t="shared" si="719"/>
        <v>33</v>
      </c>
      <c r="GT584" s="31">
        <f t="shared" si="720"/>
        <v>68</v>
      </c>
      <c r="GU584" s="31">
        <f t="shared" si="721"/>
        <v>111</v>
      </c>
      <c r="GV584" s="31">
        <f t="shared" si="722"/>
        <v>2080</v>
      </c>
      <c r="GW584" s="31">
        <f t="shared" si="723"/>
        <v>1505</v>
      </c>
      <c r="GX584" s="31">
        <f t="shared" si="724"/>
        <v>2028</v>
      </c>
    </row>
    <row r="585" spans="1:206" ht="15.75" hidden="1" customHeight="1" x14ac:dyDescent="0.25">
      <c r="A585" s="22" t="s">
        <v>1110</v>
      </c>
      <c r="B585" s="2" t="s">
        <v>552</v>
      </c>
      <c r="C585" s="116" t="s">
        <v>565</v>
      </c>
      <c r="D585" s="35" t="s">
        <v>552</v>
      </c>
      <c r="E585" s="117">
        <v>4</v>
      </c>
      <c r="F585" s="117">
        <v>91</v>
      </c>
      <c r="G585" s="117">
        <v>159</v>
      </c>
      <c r="H585" s="117">
        <v>254</v>
      </c>
      <c r="I585" s="95">
        <v>20</v>
      </c>
      <c r="J585" s="118">
        <v>15</v>
      </c>
      <c r="K585" s="118">
        <v>110</v>
      </c>
      <c r="L585" s="118">
        <v>178</v>
      </c>
      <c r="M585" s="118">
        <v>303</v>
      </c>
      <c r="N585" s="119">
        <v>27</v>
      </c>
      <c r="O585" s="119">
        <v>36</v>
      </c>
      <c r="P585" s="120">
        <v>286</v>
      </c>
      <c r="Q585" s="120">
        <v>347</v>
      </c>
      <c r="R585" s="120">
        <v>276</v>
      </c>
      <c r="S585" s="70">
        <f t="shared" si="665"/>
        <v>5.2447552447552448E-2</v>
      </c>
      <c r="T585" s="70">
        <f t="shared" si="666"/>
        <v>0.31700288184438041</v>
      </c>
      <c r="U585" s="70">
        <f t="shared" si="667"/>
        <v>0.30363036303630364</v>
      </c>
      <c r="V585" s="70">
        <f t="shared" si="668"/>
        <v>0.4189406099518459</v>
      </c>
      <c r="W585" s="70">
        <f t="shared" si="669"/>
        <v>0.54710144927536231</v>
      </c>
      <c r="X585" s="121">
        <v>343</v>
      </c>
      <c r="Y585" s="121">
        <v>286</v>
      </c>
      <c r="Z585" s="121">
        <v>347</v>
      </c>
      <c r="AA585" s="121">
        <v>276</v>
      </c>
      <c r="AB585" s="121">
        <v>83</v>
      </c>
      <c r="AC585" s="121">
        <v>72</v>
      </c>
      <c r="AD585" s="17">
        <v>16</v>
      </c>
      <c r="AE585" s="17">
        <v>19</v>
      </c>
      <c r="AF585" s="100">
        <v>21</v>
      </c>
      <c r="AG585" s="101">
        <v>17</v>
      </c>
      <c r="AH585" s="101">
        <v>93</v>
      </c>
      <c r="AI585" s="101">
        <v>177</v>
      </c>
      <c r="AJ585" s="101">
        <v>0</v>
      </c>
      <c r="AK585" s="101">
        <f t="shared" si="670"/>
        <v>287</v>
      </c>
      <c r="AL585" s="101">
        <f t="shared" si="671"/>
        <v>31</v>
      </c>
      <c r="AM585" s="101">
        <v>31</v>
      </c>
      <c r="AN585" s="102">
        <v>16</v>
      </c>
      <c r="AO585" s="103">
        <v>33</v>
      </c>
      <c r="AP585" s="74">
        <f t="shared" si="672"/>
        <v>5.944055944055944E-2</v>
      </c>
      <c r="AQ585" s="74">
        <f t="shared" si="673"/>
        <v>0.2680115273775216</v>
      </c>
      <c r="AR585" s="104">
        <f t="shared" si="674"/>
        <v>0.28162816281628161</v>
      </c>
      <c r="AS585" s="104">
        <f t="shared" si="675"/>
        <v>0.38362760834670945</v>
      </c>
      <c r="AT585" s="104">
        <f t="shared" si="676"/>
        <v>0.52898550724637683</v>
      </c>
      <c r="AU585" s="105">
        <v>285</v>
      </c>
      <c r="AV585" s="105">
        <v>359</v>
      </c>
      <c r="AW585" s="105">
        <v>258</v>
      </c>
      <c r="AX585" s="100">
        <v>21</v>
      </c>
      <c r="AY585" s="106">
        <v>296</v>
      </c>
      <c r="AZ585" s="106">
        <v>18</v>
      </c>
      <c r="BA585" s="106">
        <v>117</v>
      </c>
      <c r="BB585" s="106">
        <v>155</v>
      </c>
      <c r="BC585" s="106">
        <v>6</v>
      </c>
      <c r="BD585" s="107">
        <v>20</v>
      </c>
      <c r="BE585" s="108">
        <v>23</v>
      </c>
      <c r="BF585" s="82">
        <f t="shared" si="677"/>
        <v>6.9767441860465115E-2</v>
      </c>
      <c r="BG585" s="82">
        <f t="shared" si="678"/>
        <v>0.32590529247910865</v>
      </c>
      <c r="BH585" s="83">
        <f t="shared" si="679"/>
        <v>0.29933481152993346</v>
      </c>
      <c r="BI585" s="83">
        <f t="shared" si="680"/>
        <v>0.39130434782608697</v>
      </c>
      <c r="BJ585" s="83">
        <f t="shared" si="681"/>
        <v>0.47368421052631576</v>
      </c>
      <c r="BK585" s="2">
        <v>259</v>
      </c>
      <c r="BL585" s="2">
        <v>323</v>
      </c>
      <c r="BM585" s="2">
        <v>235</v>
      </c>
      <c r="BN585" s="2">
        <v>162</v>
      </c>
      <c r="BO585" s="2">
        <v>86</v>
      </c>
      <c r="BP585" s="2">
        <v>81</v>
      </c>
      <c r="BQ585" s="109">
        <v>15</v>
      </c>
      <c r="BR585" s="109">
        <v>22</v>
      </c>
      <c r="BS585" s="110">
        <v>20</v>
      </c>
      <c r="BT585" s="109">
        <v>10</v>
      </c>
      <c r="BU585" s="109">
        <v>95</v>
      </c>
      <c r="BV585" s="109">
        <v>210</v>
      </c>
      <c r="BW585" s="109">
        <v>4</v>
      </c>
      <c r="BX585" s="84">
        <f t="shared" si="685"/>
        <v>319</v>
      </c>
      <c r="BY585" s="111">
        <v>5</v>
      </c>
      <c r="BZ585" s="109">
        <v>23</v>
      </c>
      <c r="CA585" s="109">
        <v>4</v>
      </c>
      <c r="CB585" s="2">
        <v>33</v>
      </c>
      <c r="CC585" s="112">
        <f t="shared" si="686"/>
        <v>3.8610038610038609E-2</v>
      </c>
      <c r="CD585" s="112">
        <f t="shared" si="687"/>
        <v>0.29411764705882354</v>
      </c>
      <c r="CE585" s="112">
        <f t="shared" si="688"/>
        <v>0.35740514075887392</v>
      </c>
      <c r="CF585" s="112">
        <f t="shared" si="689"/>
        <v>0.5053763440860215</v>
      </c>
      <c r="CG585" s="112">
        <f t="shared" si="690"/>
        <v>0.79574468085106387</v>
      </c>
      <c r="CH585" s="87">
        <f t="shared" si="691"/>
        <v>48</v>
      </c>
      <c r="CI585" s="31">
        <f t="shared" si="692"/>
        <v>78</v>
      </c>
      <c r="CJ585" s="31">
        <f t="shared" si="693"/>
        <v>0</v>
      </c>
      <c r="CK585" s="31">
        <f t="shared" si="694"/>
        <v>0</v>
      </c>
      <c r="CL585" s="31">
        <f t="shared" si="695"/>
        <v>0</v>
      </c>
      <c r="CM585" s="113">
        <f t="shared" si="696"/>
        <v>0</v>
      </c>
      <c r="CN585" s="31">
        <f t="shared" si="697"/>
        <v>0</v>
      </c>
      <c r="CO585" s="31">
        <f t="shared" si="698"/>
        <v>0</v>
      </c>
      <c r="CP585" s="31">
        <f t="shared" si="699"/>
        <v>0</v>
      </c>
      <c r="CQ585" s="31">
        <f t="shared" si="700"/>
        <v>0</v>
      </c>
      <c r="CU585" s="88">
        <f t="shared" si="684"/>
        <v>0</v>
      </c>
      <c r="DC585" s="88">
        <f t="shared" si="701"/>
        <v>0</v>
      </c>
      <c r="DH585" s="32">
        <v>1</v>
      </c>
      <c r="DI585" s="32">
        <v>4</v>
      </c>
      <c r="DJ585" s="32">
        <v>3</v>
      </c>
      <c r="DK585" s="88">
        <f t="shared" si="702"/>
        <v>57</v>
      </c>
      <c r="DL585" s="32">
        <v>2</v>
      </c>
      <c r="DM585" s="32">
        <v>12</v>
      </c>
      <c r="DN585" s="32">
        <v>41</v>
      </c>
      <c r="DO585" s="32">
        <v>2</v>
      </c>
      <c r="DP585" s="32">
        <v>13</v>
      </c>
      <c r="DQ585" s="32">
        <v>16</v>
      </c>
      <c r="DR585" s="32">
        <v>16</v>
      </c>
      <c r="DS585" s="88">
        <f t="shared" si="703"/>
        <v>233</v>
      </c>
      <c r="DT585" s="32">
        <v>8</v>
      </c>
      <c r="DU585" s="32">
        <v>64</v>
      </c>
      <c r="DV585" s="32">
        <v>159</v>
      </c>
      <c r="DW585" s="32">
        <v>2</v>
      </c>
      <c r="EA585" s="88">
        <f t="shared" si="704"/>
        <v>0</v>
      </c>
      <c r="EI585" s="88">
        <f t="shared" si="705"/>
        <v>0</v>
      </c>
      <c r="EQ585" s="88">
        <f t="shared" si="706"/>
        <v>0</v>
      </c>
      <c r="EV585" s="32">
        <v>1</v>
      </c>
      <c r="EW585" s="32">
        <v>2</v>
      </c>
      <c r="EX585" s="32">
        <v>1</v>
      </c>
      <c r="EY585" s="88">
        <f t="shared" si="707"/>
        <v>29</v>
      </c>
      <c r="EZ585" s="32">
        <v>0</v>
      </c>
      <c r="FA585" s="32">
        <v>19</v>
      </c>
      <c r="FB585" s="32">
        <v>10</v>
      </c>
      <c r="FC585" s="32">
        <v>0</v>
      </c>
      <c r="FG585" s="88">
        <f t="shared" si="708"/>
        <v>0</v>
      </c>
      <c r="FO585" s="88">
        <f t="shared" si="709"/>
        <v>0</v>
      </c>
      <c r="FW585" s="110">
        <f t="shared" si="710"/>
        <v>0</v>
      </c>
      <c r="GB585" s="110">
        <f t="shared" si="711"/>
        <v>1</v>
      </c>
      <c r="GC585" s="110">
        <f t="shared" si="712"/>
        <v>2</v>
      </c>
      <c r="GD585" s="110">
        <f t="shared" si="713"/>
        <v>1</v>
      </c>
      <c r="GE585" s="110">
        <f t="shared" si="714"/>
        <v>29</v>
      </c>
      <c r="GF585" s="110">
        <f t="shared" si="715"/>
        <v>0</v>
      </c>
      <c r="GG585" s="110">
        <f t="shared" si="716"/>
        <v>19</v>
      </c>
      <c r="GH585" s="110">
        <f t="shared" si="717"/>
        <v>10</v>
      </c>
      <c r="GI585" s="110">
        <f t="shared" si="718"/>
        <v>0</v>
      </c>
      <c r="GJ585" s="114">
        <f t="shared" si="682"/>
        <v>0.45447372129068631</v>
      </c>
      <c r="GK585" s="90">
        <f t="shared" si="683"/>
        <v>7.77027027027027E-2</v>
      </c>
      <c r="GL585" s="92" t="s">
        <v>1992</v>
      </c>
      <c r="GM585" s="92" t="s">
        <v>1800</v>
      </c>
      <c r="GN585" s="92" t="s">
        <v>1815</v>
      </c>
      <c r="GO585" s="2" t="s">
        <v>1663</v>
      </c>
      <c r="GP585" s="92" t="s">
        <v>1612</v>
      </c>
      <c r="GQ585" s="2" t="s">
        <v>2077</v>
      </c>
      <c r="GR585" s="115">
        <v>341</v>
      </c>
      <c r="GS585" s="31">
        <f t="shared" si="719"/>
        <v>14</v>
      </c>
      <c r="GT585" s="31">
        <f t="shared" si="720"/>
        <v>19</v>
      </c>
      <c r="GU585" s="31">
        <f t="shared" si="721"/>
        <v>20</v>
      </c>
      <c r="GV585" s="31">
        <f t="shared" si="722"/>
        <v>290</v>
      </c>
      <c r="GW585" s="31">
        <f t="shared" si="723"/>
        <v>204</v>
      </c>
      <c r="GX585" s="31">
        <f t="shared" si="724"/>
        <v>280</v>
      </c>
    </row>
    <row r="586" spans="1:206" ht="15.75" hidden="1" customHeight="1" x14ac:dyDescent="0.25">
      <c r="A586" s="22" t="s">
        <v>1110</v>
      </c>
      <c r="B586" s="2" t="s">
        <v>552</v>
      </c>
      <c r="C586" s="116" t="s">
        <v>566</v>
      </c>
      <c r="D586" s="35" t="s">
        <v>552</v>
      </c>
      <c r="E586" s="117">
        <v>29</v>
      </c>
      <c r="F586" s="117">
        <v>192</v>
      </c>
      <c r="G586" s="117">
        <v>319</v>
      </c>
      <c r="H586" s="117">
        <v>540</v>
      </c>
      <c r="I586" s="95">
        <v>32</v>
      </c>
      <c r="J586" s="118">
        <v>14</v>
      </c>
      <c r="K586" s="118">
        <v>182</v>
      </c>
      <c r="L586" s="118">
        <v>312</v>
      </c>
      <c r="M586" s="118">
        <v>508</v>
      </c>
      <c r="N586" s="119">
        <v>58</v>
      </c>
      <c r="O586" s="119">
        <v>39</v>
      </c>
      <c r="P586" s="120">
        <v>442</v>
      </c>
      <c r="Q586" s="120">
        <v>526</v>
      </c>
      <c r="R586" s="120">
        <v>470</v>
      </c>
      <c r="S586" s="70">
        <f t="shared" si="665"/>
        <v>3.1674208144796379E-2</v>
      </c>
      <c r="T586" s="70">
        <f t="shared" si="666"/>
        <v>0.34600760456273766</v>
      </c>
      <c r="U586" s="70">
        <f t="shared" si="667"/>
        <v>0.31293463143254518</v>
      </c>
      <c r="V586" s="70">
        <f t="shared" si="668"/>
        <v>0.43775100401606426</v>
      </c>
      <c r="W586" s="70">
        <f t="shared" si="669"/>
        <v>0.54042553191489362</v>
      </c>
      <c r="X586" s="121">
        <v>538</v>
      </c>
      <c r="Y586" s="121">
        <v>442</v>
      </c>
      <c r="Z586" s="121">
        <v>526</v>
      </c>
      <c r="AA586" s="121">
        <v>470</v>
      </c>
      <c r="AB586" s="121">
        <v>166</v>
      </c>
      <c r="AC586" s="121">
        <v>136</v>
      </c>
      <c r="AD586" s="17">
        <v>27</v>
      </c>
      <c r="AE586" s="17">
        <v>39</v>
      </c>
      <c r="AF586" s="100">
        <v>38</v>
      </c>
      <c r="AG586" s="101">
        <v>30</v>
      </c>
      <c r="AH586" s="101">
        <v>172</v>
      </c>
      <c r="AI586" s="101">
        <v>376</v>
      </c>
      <c r="AJ586" s="101">
        <v>14</v>
      </c>
      <c r="AK586" s="101">
        <f t="shared" si="670"/>
        <v>592</v>
      </c>
      <c r="AL586" s="101">
        <f t="shared" si="671"/>
        <v>81</v>
      </c>
      <c r="AM586" s="101">
        <v>95</v>
      </c>
      <c r="AN586" s="102">
        <v>30</v>
      </c>
      <c r="AO586" s="103">
        <v>67</v>
      </c>
      <c r="AP586" s="74">
        <f t="shared" si="672"/>
        <v>6.7873303167420809E-2</v>
      </c>
      <c r="AQ586" s="74">
        <f t="shared" si="673"/>
        <v>0.3269961977186312</v>
      </c>
      <c r="AR586" s="104">
        <f t="shared" si="674"/>
        <v>0.34561891515994436</v>
      </c>
      <c r="AS586" s="104">
        <f t="shared" si="675"/>
        <v>0.46887550200803213</v>
      </c>
      <c r="AT586" s="104">
        <f t="shared" si="676"/>
        <v>0.62765957446808507</v>
      </c>
      <c r="AU586" s="105">
        <v>423</v>
      </c>
      <c r="AV586" s="105">
        <v>561</v>
      </c>
      <c r="AW586" s="105">
        <v>434</v>
      </c>
      <c r="AX586" s="100">
        <v>31</v>
      </c>
      <c r="AY586" s="106">
        <v>563</v>
      </c>
      <c r="AZ586" s="106">
        <v>35</v>
      </c>
      <c r="BA586" s="106">
        <v>182</v>
      </c>
      <c r="BB586" s="106">
        <v>321</v>
      </c>
      <c r="BC586" s="106">
        <v>25</v>
      </c>
      <c r="BD586" s="107">
        <v>79</v>
      </c>
      <c r="BE586" s="108">
        <v>14</v>
      </c>
      <c r="BF586" s="82">
        <f t="shared" si="677"/>
        <v>8.0645161290322578E-2</v>
      </c>
      <c r="BG586" s="82">
        <f t="shared" si="678"/>
        <v>0.32442067736185382</v>
      </c>
      <c r="BH586" s="83">
        <f t="shared" si="679"/>
        <v>0.3236953455571227</v>
      </c>
      <c r="BI586" s="83">
        <f t="shared" si="680"/>
        <v>0.43089430894308944</v>
      </c>
      <c r="BJ586" s="83">
        <f t="shared" si="681"/>
        <v>0.5721040189125296</v>
      </c>
      <c r="BK586" s="2">
        <v>455</v>
      </c>
      <c r="BL586" s="2">
        <v>604</v>
      </c>
      <c r="BM586" s="2">
        <v>406</v>
      </c>
      <c r="BN586" s="2">
        <v>307</v>
      </c>
      <c r="BO586" s="2">
        <v>128</v>
      </c>
      <c r="BP586" s="2">
        <v>125</v>
      </c>
      <c r="BQ586" s="109">
        <v>24</v>
      </c>
      <c r="BR586" s="109">
        <v>36</v>
      </c>
      <c r="BS586" s="110">
        <v>39</v>
      </c>
      <c r="BT586" s="109">
        <v>26</v>
      </c>
      <c r="BU586" s="109">
        <v>198</v>
      </c>
      <c r="BV586" s="109">
        <v>337</v>
      </c>
      <c r="BW586" s="109">
        <v>12</v>
      </c>
      <c r="BX586" s="84">
        <f t="shared" si="685"/>
        <v>573</v>
      </c>
      <c r="BY586" s="111">
        <v>26</v>
      </c>
      <c r="BZ586" s="109">
        <v>71</v>
      </c>
      <c r="CA586" s="109">
        <v>11</v>
      </c>
      <c r="CB586" s="2">
        <v>51</v>
      </c>
      <c r="CC586" s="112">
        <f t="shared" si="686"/>
        <v>5.7142857142857141E-2</v>
      </c>
      <c r="CD586" s="112">
        <f t="shared" si="687"/>
        <v>0.32781456953642385</v>
      </c>
      <c r="CE586" s="112">
        <f t="shared" si="688"/>
        <v>0.33447098976109213</v>
      </c>
      <c r="CF586" s="112">
        <f t="shared" si="689"/>
        <v>0.45940594059405943</v>
      </c>
      <c r="CG586" s="112">
        <f t="shared" si="690"/>
        <v>0.65517241379310343</v>
      </c>
      <c r="CH586" s="87">
        <f t="shared" si="691"/>
        <v>140</v>
      </c>
      <c r="CI586" s="31">
        <f t="shared" si="692"/>
        <v>146</v>
      </c>
      <c r="CJ586" s="31">
        <f t="shared" si="693"/>
        <v>2</v>
      </c>
      <c r="CK586" s="31">
        <f t="shared" si="694"/>
        <v>5</v>
      </c>
      <c r="CL586" s="31">
        <f t="shared" si="695"/>
        <v>7</v>
      </c>
      <c r="CM586" s="113">
        <f t="shared" si="696"/>
        <v>60</v>
      </c>
      <c r="CN586" s="31">
        <f t="shared" si="697"/>
        <v>7</v>
      </c>
      <c r="CO586" s="31">
        <f t="shared" si="698"/>
        <v>27</v>
      </c>
      <c r="CP586" s="31">
        <f t="shared" si="699"/>
        <v>25</v>
      </c>
      <c r="CQ586" s="31">
        <f t="shared" si="700"/>
        <v>1</v>
      </c>
      <c r="CR586" s="32">
        <v>1</v>
      </c>
      <c r="CS586" s="32">
        <v>2</v>
      </c>
      <c r="CT586" s="32">
        <v>4</v>
      </c>
      <c r="CU586" s="88">
        <f t="shared" si="684"/>
        <v>4</v>
      </c>
      <c r="CV586" s="32">
        <v>2</v>
      </c>
      <c r="CW586" s="32">
        <v>2</v>
      </c>
      <c r="CX586" s="32">
        <v>0</v>
      </c>
      <c r="CY586" s="32">
        <v>0</v>
      </c>
      <c r="CZ586" s="32">
        <v>1</v>
      </c>
      <c r="DA586" s="32">
        <v>3</v>
      </c>
      <c r="DB586" s="32">
        <v>3</v>
      </c>
      <c r="DC586" s="88">
        <f t="shared" si="701"/>
        <v>56</v>
      </c>
      <c r="DD586" s="32">
        <v>5</v>
      </c>
      <c r="DE586" s="32">
        <v>25</v>
      </c>
      <c r="DF586" s="32">
        <v>25</v>
      </c>
      <c r="DG586" s="32">
        <v>1</v>
      </c>
      <c r="DH586" s="32">
        <v>1</v>
      </c>
      <c r="DI586" s="32">
        <v>3</v>
      </c>
      <c r="DJ586" s="32">
        <v>5</v>
      </c>
      <c r="DK586" s="88">
        <f t="shared" si="702"/>
        <v>56</v>
      </c>
      <c r="DL586" s="32">
        <v>1</v>
      </c>
      <c r="DM586" s="32">
        <v>17</v>
      </c>
      <c r="DN586" s="32">
        <v>37</v>
      </c>
      <c r="DO586" s="32">
        <v>1</v>
      </c>
      <c r="DP586" s="32">
        <v>19</v>
      </c>
      <c r="DQ586" s="32">
        <v>26</v>
      </c>
      <c r="DR586" s="32">
        <v>23</v>
      </c>
      <c r="DS586" s="88">
        <f t="shared" si="703"/>
        <v>441</v>
      </c>
      <c r="DT586" s="32">
        <v>18</v>
      </c>
      <c r="DU586" s="32">
        <v>142</v>
      </c>
      <c r="DV586" s="32">
        <v>271</v>
      </c>
      <c r="DW586" s="32">
        <v>10</v>
      </c>
      <c r="DX586" s="32">
        <v>1</v>
      </c>
      <c r="DY586" s="32">
        <v>1</v>
      </c>
      <c r="DZ586" s="32">
        <v>2</v>
      </c>
      <c r="EA586" s="88">
        <f t="shared" si="704"/>
        <v>6</v>
      </c>
      <c r="EC586" s="32">
        <v>4</v>
      </c>
      <c r="ED586" s="32">
        <v>2</v>
      </c>
      <c r="EI586" s="88">
        <f t="shared" si="705"/>
        <v>0</v>
      </c>
      <c r="EQ586" s="88">
        <f t="shared" si="706"/>
        <v>0</v>
      </c>
      <c r="EV586" s="32">
        <v>1</v>
      </c>
      <c r="EW586" s="32">
        <v>1</v>
      </c>
      <c r="EX586" s="32">
        <v>2</v>
      </c>
      <c r="EY586" s="88">
        <f t="shared" si="707"/>
        <v>10</v>
      </c>
      <c r="EZ586" s="32">
        <v>0</v>
      </c>
      <c r="FA586" s="32">
        <v>8</v>
      </c>
      <c r="FB586" s="32">
        <v>2</v>
      </c>
      <c r="FC586" s="32">
        <v>0</v>
      </c>
      <c r="FG586" s="88">
        <f t="shared" si="708"/>
        <v>0</v>
      </c>
      <c r="FO586" s="88">
        <f t="shared" si="709"/>
        <v>0</v>
      </c>
      <c r="FW586" s="110">
        <f t="shared" si="710"/>
        <v>0</v>
      </c>
      <c r="GB586" s="110">
        <f t="shared" si="711"/>
        <v>1</v>
      </c>
      <c r="GC586" s="110">
        <f t="shared" si="712"/>
        <v>1</v>
      </c>
      <c r="GD586" s="110">
        <f t="shared" si="713"/>
        <v>2</v>
      </c>
      <c r="GE586" s="110">
        <f t="shared" si="714"/>
        <v>10</v>
      </c>
      <c r="GF586" s="110">
        <f t="shared" si="715"/>
        <v>0</v>
      </c>
      <c r="GG586" s="110">
        <f t="shared" si="716"/>
        <v>8</v>
      </c>
      <c r="GH586" s="110">
        <f t="shared" si="717"/>
        <v>2</v>
      </c>
      <c r="GI586" s="110">
        <f t="shared" si="718"/>
        <v>0</v>
      </c>
      <c r="GJ586" s="114">
        <f t="shared" si="682"/>
        <v>0.21232690741243546</v>
      </c>
      <c r="GK586" s="90">
        <f t="shared" si="683"/>
        <v>1.7761989342806393E-2</v>
      </c>
      <c r="GL586" s="2" t="s">
        <v>2198</v>
      </c>
      <c r="GM586" s="92" t="s">
        <v>1907</v>
      </c>
      <c r="GN586" s="2" t="s">
        <v>2036</v>
      </c>
      <c r="GO586" s="92" t="s">
        <v>2040</v>
      </c>
      <c r="GP586" s="2" t="s">
        <v>1751</v>
      </c>
      <c r="GQ586" s="2" t="s">
        <v>1981</v>
      </c>
      <c r="GR586" s="115">
        <v>607</v>
      </c>
      <c r="GS586" s="31">
        <f t="shared" si="719"/>
        <v>21</v>
      </c>
      <c r="GT586" s="31">
        <f t="shared" si="720"/>
        <v>30</v>
      </c>
      <c r="GU586" s="31">
        <f t="shared" si="721"/>
        <v>30</v>
      </c>
      <c r="GV586" s="31">
        <f t="shared" si="722"/>
        <v>503</v>
      </c>
      <c r="GW586" s="31">
        <f t="shared" si="723"/>
        <v>321</v>
      </c>
      <c r="GX586" s="31">
        <f t="shared" si="724"/>
        <v>484</v>
      </c>
    </row>
    <row r="587" spans="1:206" ht="15.75" hidden="1" customHeight="1" x14ac:dyDescent="0.25">
      <c r="A587" s="22" t="s">
        <v>1110</v>
      </c>
      <c r="B587" s="2" t="s">
        <v>552</v>
      </c>
      <c r="C587" s="116" t="s">
        <v>567</v>
      </c>
      <c r="D587" s="35" t="s">
        <v>552</v>
      </c>
      <c r="E587" s="117">
        <v>15</v>
      </c>
      <c r="F587" s="117">
        <v>68</v>
      </c>
      <c r="G587" s="117">
        <v>101</v>
      </c>
      <c r="H587" s="117">
        <v>184</v>
      </c>
      <c r="I587" s="95">
        <v>12</v>
      </c>
      <c r="J587" s="118">
        <v>20</v>
      </c>
      <c r="K587" s="118">
        <v>79</v>
      </c>
      <c r="L587" s="118">
        <v>94</v>
      </c>
      <c r="M587" s="118">
        <v>193</v>
      </c>
      <c r="N587" s="119">
        <v>23</v>
      </c>
      <c r="O587" s="119">
        <v>16</v>
      </c>
      <c r="P587" s="120">
        <v>154</v>
      </c>
      <c r="Q587" s="120">
        <v>208</v>
      </c>
      <c r="R587" s="120">
        <v>152</v>
      </c>
      <c r="S587" s="70">
        <f t="shared" si="665"/>
        <v>0.12987012987012986</v>
      </c>
      <c r="T587" s="70">
        <f t="shared" si="666"/>
        <v>0.37980769230769229</v>
      </c>
      <c r="U587" s="70">
        <f t="shared" si="667"/>
        <v>0.33073929961089493</v>
      </c>
      <c r="V587" s="70">
        <f t="shared" si="668"/>
        <v>0.41666666666666669</v>
      </c>
      <c r="W587" s="70">
        <f t="shared" si="669"/>
        <v>0.46710526315789475</v>
      </c>
      <c r="X587" s="121">
        <v>212</v>
      </c>
      <c r="Y587" s="121">
        <v>154</v>
      </c>
      <c r="Z587" s="121">
        <v>208</v>
      </c>
      <c r="AA587" s="121">
        <v>152</v>
      </c>
      <c r="AB587" s="121">
        <v>60</v>
      </c>
      <c r="AC587" s="121">
        <v>46</v>
      </c>
      <c r="AD587" s="17">
        <v>7</v>
      </c>
      <c r="AE587" s="17">
        <v>14</v>
      </c>
      <c r="AF587" s="100">
        <v>13</v>
      </c>
      <c r="AG587" s="101">
        <v>14</v>
      </c>
      <c r="AH587" s="101">
        <v>77</v>
      </c>
      <c r="AI587" s="101">
        <v>106</v>
      </c>
      <c r="AJ587" s="101">
        <v>6</v>
      </c>
      <c r="AK587" s="101">
        <f t="shared" si="670"/>
        <v>203</v>
      </c>
      <c r="AL587" s="101">
        <f t="shared" si="671"/>
        <v>26</v>
      </c>
      <c r="AM587" s="101">
        <v>32</v>
      </c>
      <c r="AN587" s="102">
        <v>10</v>
      </c>
      <c r="AO587" s="103">
        <v>16</v>
      </c>
      <c r="AP587" s="74">
        <f t="shared" si="672"/>
        <v>9.0909090909090912E-2</v>
      </c>
      <c r="AQ587" s="74">
        <f t="shared" si="673"/>
        <v>0.37019230769230771</v>
      </c>
      <c r="AR587" s="104">
        <f t="shared" si="674"/>
        <v>0.33268482490272372</v>
      </c>
      <c r="AS587" s="104">
        <f t="shared" si="675"/>
        <v>0.43611111111111112</v>
      </c>
      <c r="AT587" s="104">
        <f t="shared" si="676"/>
        <v>0.52631578947368418</v>
      </c>
      <c r="AU587" s="105">
        <v>148</v>
      </c>
      <c r="AV587" s="105">
        <v>197</v>
      </c>
      <c r="AW587" s="105">
        <v>139</v>
      </c>
      <c r="AX587" s="100">
        <v>12</v>
      </c>
      <c r="AY587" s="106">
        <v>219</v>
      </c>
      <c r="AZ587" s="106">
        <v>7</v>
      </c>
      <c r="BA587" s="106">
        <v>78</v>
      </c>
      <c r="BB587" s="106">
        <v>126</v>
      </c>
      <c r="BC587" s="106">
        <v>8</v>
      </c>
      <c r="BD587" s="107">
        <v>21</v>
      </c>
      <c r="BE587" s="108">
        <v>5</v>
      </c>
      <c r="BF587" s="82">
        <f t="shared" si="677"/>
        <v>5.0359712230215826E-2</v>
      </c>
      <c r="BG587" s="82">
        <f t="shared" si="678"/>
        <v>0.39593908629441626</v>
      </c>
      <c r="BH587" s="83">
        <f t="shared" si="679"/>
        <v>0.3925619834710744</v>
      </c>
      <c r="BI587" s="83">
        <f t="shared" si="680"/>
        <v>0.5304347826086957</v>
      </c>
      <c r="BJ587" s="83">
        <f t="shared" si="681"/>
        <v>0.70945945945945943</v>
      </c>
      <c r="BK587" s="2">
        <v>176</v>
      </c>
      <c r="BL587" s="2">
        <v>226</v>
      </c>
      <c r="BM587" s="2">
        <v>147</v>
      </c>
      <c r="BN587" s="2">
        <v>104</v>
      </c>
      <c r="BO587" s="2">
        <v>40</v>
      </c>
      <c r="BP587" s="2">
        <v>40</v>
      </c>
      <c r="BQ587" s="109">
        <v>9</v>
      </c>
      <c r="BR587" s="109">
        <v>14</v>
      </c>
      <c r="BS587" s="110">
        <v>16</v>
      </c>
      <c r="BT587" s="109">
        <v>18</v>
      </c>
      <c r="BU587" s="109">
        <v>73</v>
      </c>
      <c r="BV587" s="109">
        <v>141</v>
      </c>
      <c r="BW587" s="109">
        <v>14</v>
      </c>
      <c r="BX587" s="84">
        <f t="shared" si="685"/>
        <v>246</v>
      </c>
      <c r="BY587" s="111">
        <v>8</v>
      </c>
      <c r="BZ587" s="109">
        <v>28</v>
      </c>
      <c r="CA587" s="109">
        <v>14</v>
      </c>
      <c r="CB587" s="2">
        <v>5</v>
      </c>
      <c r="CC587" s="112">
        <f t="shared" si="686"/>
        <v>0.10227272727272728</v>
      </c>
      <c r="CD587" s="112">
        <f t="shared" si="687"/>
        <v>0.32300884955752213</v>
      </c>
      <c r="CE587" s="112">
        <f t="shared" si="688"/>
        <v>0.37158469945355194</v>
      </c>
      <c r="CF587" s="112">
        <f t="shared" si="689"/>
        <v>0.49865951742627346</v>
      </c>
      <c r="CG587" s="112">
        <f t="shared" si="690"/>
        <v>0.76870748299319724</v>
      </c>
      <c r="CH587" s="87">
        <f t="shared" si="691"/>
        <v>34</v>
      </c>
      <c r="CI587" s="31">
        <f t="shared" si="692"/>
        <v>41</v>
      </c>
      <c r="CJ587" s="31">
        <f t="shared" si="693"/>
        <v>1</v>
      </c>
      <c r="CK587" s="31">
        <f t="shared" si="694"/>
        <v>1</v>
      </c>
      <c r="CL587" s="31">
        <f t="shared" si="695"/>
        <v>3</v>
      </c>
      <c r="CM587" s="113">
        <f t="shared" si="696"/>
        <v>4</v>
      </c>
      <c r="CN587" s="31">
        <f t="shared" si="697"/>
        <v>2</v>
      </c>
      <c r="CO587" s="31">
        <f t="shared" si="698"/>
        <v>1</v>
      </c>
      <c r="CP587" s="31">
        <f t="shared" si="699"/>
        <v>1</v>
      </c>
      <c r="CQ587" s="31">
        <f t="shared" si="700"/>
        <v>0</v>
      </c>
      <c r="CR587" s="32">
        <v>1</v>
      </c>
      <c r="CS587" s="32">
        <v>1</v>
      </c>
      <c r="CT587" s="32">
        <v>3</v>
      </c>
      <c r="CU587" s="88">
        <f t="shared" si="684"/>
        <v>4</v>
      </c>
      <c r="CV587" s="32">
        <v>2</v>
      </c>
      <c r="CW587" s="32">
        <v>1</v>
      </c>
      <c r="CX587" s="32">
        <v>1</v>
      </c>
      <c r="CY587" s="32">
        <v>0</v>
      </c>
      <c r="DC587" s="88">
        <f t="shared" si="701"/>
        <v>0</v>
      </c>
      <c r="DH587" s="32">
        <v>1</v>
      </c>
      <c r="DI587" s="32">
        <v>5</v>
      </c>
      <c r="DJ587" s="32">
        <v>6</v>
      </c>
      <c r="DK587" s="88">
        <f t="shared" si="702"/>
        <v>99</v>
      </c>
      <c r="DL587" s="32">
        <v>10</v>
      </c>
      <c r="DM587" s="32">
        <v>19</v>
      </c>
      <c r="DN587" s="32">
        <v>59</v>
      </c>
      <c r="DO587" s="32">
        <v>11</v>
      </c>
      <c r="DP587" s="32">
        <v>6</v>
      </c>
      <c r="DQ587" s="32">
        <v>6</v>
      </c>
      <c r="DR587" s="32">
        <v>5</v>
      </c>
      <c r="DS587" s="88">
        <f t="shared" si="703"/>
        <v>72</v>
      </c>
      <c r="DT587" s="32">
        <v>6</v>
      </c>
      <c r="DU587" s="32">
        <v>21</v>
      </c>
      <c r="DV587" s="32">
        <v>45</v>
      </c>
      <c r="DW587" s="32">
        <v>0</v>
      </c>
      <c r="EA587" s="88">
        <f t="shared" si="704"/>
        <v>0</v>
      </c>
      <c r="EI587" s="88">
        <f t="shared" si="705"/>
        <v>0</v>
      </c>
      <c r="EQ587" s="88">
        <f t="shared" si="706"/>
        <v>0</v>
      </c>
      <c r="EV587" s="32">
        <v>1</v>
      </c>
      <c r="EW587" s="32">
        <v>2</v>
      </c>
      <c r="EX587" s="32">
        <v>2</v>
      </c>
      <c r="EY587" s="88">
        <f t="shared" si="707"/>
        <v>71</v>
      </c>
      <c r="EZ587" s="32">
        <v>0</v>
      </c>
      <c r="FA587" s="32">
        <v>32</v>
      </c>
      <c r="FB587" s="32">
        <v>36</v>
      </c>
      <c r="FC587" s="32">
        <v>3</v>
      </c>
      <c r="FG587" s="88">
        <f t="shared" si="708"/>
        <v>0</v>
      </c>
      <c r="FO587" s="88">
        <f t="shared" si="709"/>
        <v>0</v>
      </c>
      <c r="FW587" s="110">
        <f t="shared" si="710"/>
        <v>0</v>
      </c>
      <c r="GB587" s="110">
        <f t="shared" si="711"/>
        <v>1</v>
      </c>
      <c r="GC587" s="110">
        <f t="shared" si="712"/>
        <v>2</v>
      </c>
      <c r="GD587" s="110">
        <f t="shared" si="713"/>
        <v>2</v>
      </c>
      <c r="GE587" s="110">
        <f t="shared" si="714"/>
        <v>71</v>
      </c>
      <c r="GF587" s="110">
        <f t="shared" si="715"/>
        <v>0</v>
      </c>
      <c r="GG587" s="110">
        <f t="shared" si="716"/>
        <v>32</v>
      </c>
      <c r="GH587" s="110">
        <f t="shared" si="717"/>
        <v>36</v>
      </c>
      <c r="GI587" s="110">
        <f t="shared" si="718"/>
        <v>3</v>
      </c>
      <c r="GJ587" s="114">
        <f t="shared" si="682"/>
        <v>0.64568362556290115</v>
      </c>
      <c r="GK587" s="90">
        <f t="shared" si="683"/>
        <v>0.12328767123287671</v>
      </c>
      <c r="GL587" s="2" t="s">
        <v>1398</v>
      </c>
      <c r="GM587" s="92" t="s">
        <v>1490</v>
      </c>
      <c r="GN587" s="2" t="s">
        <v>2250</v>
      </c>
      <c r="GO587" s="92" t="s">
        <v>1664</v>
      </c>
      <c r="GP587" s="2" t="s">
        <v>2219</v>
      </c>
      <c r="GQ587" s="2" t="s">
        <v>1909</v>
      </c>
      <c r="GR587" s="115">
        <v>218</v>
      </c>
      <c r="GS587" s="31">
        <f t="shared" si="719"/>
        <v>7</v>
      </c>
      <c r="GT587" s="31">
        <f t="shared" si="720"/>
        <v>11</v>
      </c>
      <c r="GU587" s="31">
        <f t="shared" si="721"/>
        <v>11</v>
      </c>
      <c r="GV587" s="31">
        <f t="shared" si="722"/>
        <v>171</v>
      </c>
      <c r="GW587" s="31">
        <f t="shared" si="723"/>
        <v>115</v>
      </c>
      <c r="GX587" s="31">
        <f t="shared" si="724"/>
        <v>155</v>
      </c>
    </row>
    <row r="588" spans="1:206" ht="15.75" hidden="1" customHeight="1" x14ac:dyDescent="0.25">
      <c r="A588" s="22" t="s">
        <v>1110</v>
      </c>
      <c r="B588" s="2" t="s">
        <v>568</v>
      </c>
      <c r="C588" s="116" t="s">
        <v>569</v>
      </c>
      <c r="D588" s="35" t="s">
        <v>568</v>
      </c>
      <c r="E588" s="117">
        <v>32</v>
      </c>
      <c r="F588" s="117">
        <v>67</v>
      </c>
      <c r="G588" s="117">
        <v>79</v>
      </c>
      <c r="H588" s="117">
        <v>178</v>
      </c>
      <c r="I588" s="95">
        <v>12</v>
      </c>
      <c r="J588" s="118">
        <v>23</v>
      </c>
      <c r="K588" s="118">
        <v>59</v>
      </c>
      <c r="L588" s="118">
        <v>97</v>
      </c>
      <c r="M588" s="118">
        <v>179</v>
      </c>
      <c r="N588" s="119">
        <v>20</v>
      </c>
      <c r="O588" s="119">
        <v>6</v>
      </c>
      <c r="P588" s="120">
        <v>59</v>
      </c>
      <c r="Q588" s="120">
        <v>77</v>
      </c>
      <c r="R588" s="120">
        <v>66</v>
      </c>
      <c r="S588" s="70">
        <f t="shared" si="665"/>
        <v>0.38983050847457629</v>
      </c>
      <c r="T588" s="70">
        <f t="shared" si="666"/>
        <v>0.76623376623376627</v>
      </c>
      <c r="U588" s="70">
        <f t="shared" si="667"/>
        <v>0.78712871287128716</v>
      </c>
      <c r="V588" s="70">
        <f t="shared" si="668"/>
        <v>0.95104895104895104</v>
      </c>
      <c r="W588" s="70">
        <f t="shared" si="669"/>
        <v>1.1666666666666667</v>
      </c>
      <c r="X588" s="121">
        <v>72</v>
      </c>
      <c r="Y588" s="121">
        <v>59</v>
      </c>
      <c r="Z588" s="121">
        <v>77</v>
      </c>
      <c r="AA588" s="121">
        <v>66</v>
      </c>
      <c r="AB588" s="121">
        <v>20</v>
      </c>
      <c r="AC588" s="121">
        <v>21</v>
      </c>
      <c r="AD588" s="17">
        <v>3</v>
      </c>
      <c r="AE588" s="17">
        <v>14</v>
      </c>
      <c r="AF588" s="100">
        <v>10</v>
      </c>
      <c r="AG588" s="101">
        <v>17</v>
      </c>
      <c r="AH588" s="101">
        <v>55</v>
      </c>
      <c r="AI588" s="101">
        <v>101</v>
      </c>
      <c r="AJ588" s="101">
        <v>2</v>
      </c>
      <c r="AK588" s="101">
        <f t="shared" si="670"/>
        <v>175</v>
      </c>
      <c r="AL588" s="101">
        <f t="shared" si="671"/>
        <v>22</v>
      </c>
      <c r="AM588" s="101">
        <v>24</v>
      </c>
      <c r="AN588" s="102">
        <v>1</v>
      </c>
      <c r="AO588" s="103">
        <v>7</v>
      </c>
      <c r="AP588" s="74">
        <f t="shared" si="672"/>
        <v>0.28813559322033899</v>
      </c>
      <c r="AQ588" s="74">
        <f t="shared" si="673"/>
        <v>0.7142857142857143</v>
      </c>
      <c r="AR588" s="104">
        <f t="shared" si="674"/>
        <v>0.74752475247524752</v>
      </c>
      <c r="AS588" s="104">
        <f t="shared" si="675"/>
        <v>0.93706293706293708</v>
      </c>
      <c r="AT588" s="104">
        <f t="shared" si="676"/>
        <v>1.196969696969697</v>
      </c>
      <c r="AU588" s="105">
        <v>64</v>
      </c>
      <c r="AV588" s="105">
        <v>82</v>
      </c>
      <c r="AW588" s="105">
        <v>78</v>
      </c>
      <c r="AX588" s="100">
        <v>9</v>
      </c>
      <c r="AY588" s="106">
        <v>146</v>
      </c>
      <c r="AZ588" s="106">
        <v>10</v>
      </c>
      <c r="BA588" s="106">
        <v>49</v>
      </c>
      <c r="BB588" s="106">
        <v>83</v>
      </c>
      <c r="BC588" s="106">
        <v>4</v>
      </c>
      <c r="BD588" s="107">
        <v>20</v>
      </c>
      <c r="BE588" s="108">
        <v>7</v>
      </c>
      <c r="BF588" s="82">
        <f t="shared" si="677"/>
        <v>0.12820512820512819</v>
      </c>
      <c r="BG588" s="82">
        <f t="shared" si="678"/>
        <v>0.59756097560975607</v>
      </c>
      <c r="BH588" s="83">
        <f t="shared" si="679"/>
        <v>0.5446428571428571</v>
      </c>
      <c r="BI588" s="83">
        <f t="shared" si="680"/>
        <v>0.76712328767123283</v>
      </c>
      <c r="BJ588" s="83">
        <f t="shared" si="681"/>
        <v>0.984375</v>
      </c>
      <c r="BK588" s="2">
        <v>75</v>
      </c>
      <c r="BL588" s="2">
        <v>88</v>
      </c>
      <c r="BM588" s="2">
        <v>85</v>
      </c>
      <c r="BN588" s="2">
        <v>60</v>
      </c>
      <c r="BO588" s="2">
        <v>19</v>
      </c>
      <c r="BP588" s="2">
        <v>24</v>
      </c>
      <c r="BQ588" s="109">
        <v>5</v>
      </c>
      <c r="BR588" s="109">
        <v>11</v>
      </c>
      <c r="BS588" s="110">
        <v>13</v>
      </c>
      <c r="BT588" s="109">
        <v>6</v>
      </c>
      <c r="BU588" s="109">
        <v>54</v>
      </c>
      <c r="BV588" s="109">
        <v>83</v>
      </c>
      <c r="BW588" s="109">
        <v>4</v>
      </c>
      <c r="BX588" s="84">
        <f t="shared" si="685"/>
        <v>147</v>
      </c>
      <c r="BY588" s="111">
        <v>3</v>
      </c>
      <c r="BZ588" s="109">
        <v>12</v>
      </c>
      <c r="CA588" s="109">
        <v>4</v>
      </c>
      <c r="CB588" s="2">
        <v>5</v>
      </c>
      <c r="CC588" s="112">
        <f t="shared" si="686"/>
        <v>0.08</v>
      </c>
      <c r="CD588" s="112">
        <f t="shared" si="687"/>
        <v>0.61363636363636365</v>
      </c>
      <c r="CE588" s="112">
        <f t="shared" si="688"/>
        <v>0.52822580645161288</v>
      </c>
      <c r="CF588" s="112">
        <f t="shared" si="689"/>
        <v>0.7225433526011561</v>
      </c>
      <c r="CG588" s="112">
        <f t="shared" si="690"/>
        <v>0.83529411764705885</v>
      </c>
      <c r="CH588" s="87">
        <f t="shared" si="691"/>
        <v>14</v>
      </c>
      <c r="CI588" s="31">
        <f t="shared" si="692"/>
        <v>16</v>
      </c>
      <c r="CJ588" s="31">
        <f t="shared" si="693"/>
        <v>2</v>
      </c>
      <c r="CK588" s="31">
        <f t="shared" si="694"/>
        <v>4</v>
      </c>
      <c r="CL588" s="31">
        <f t="shared" si="695"/>
        <v>5</v>
      </c>
      <c r="CM588" s="113">
        <f t="shared" si="696"/>
        <v>51</v>
      </c>
      <c r="CN588" s="31">
        <f t="shared" si="697"/>
        <v>1</v>
      </c>
      <c r="CO588" s="31">
        <f t="shared" si="698"/>
        <v>11</v>
      </c>
      <c r="CP588" s="31">
        <f t="shared" si="699"/>
        <v>35</v>
      </c>
      <c r="CQ588" s="31">
        <f t="shared" si="700"/>
        <v>4</v>
      </c>
      <c r="CR588" s="32">
        <v>1</v>
      </c>
      <c r="CS588" s="32">
        <v>3</v>
      </c>
      <c r="CT588" s="32">
        <v>4</v>
      </c>
      <c r="CU588" s="88">
        <f t="shared" si="684"/>
        <v>39</v>
      </c>
      <c r="CV588" s="32">
        <v>1</v>
      </c>
      <c r="CW588" s="32">
        <v>8</v>
      </c>
      <c r="CX588" s="32">
        <v>28</v>
      </c>
      <c r="CY588" s="32">
        <v>2</v>
      </c>
      <c r="CZ588" s="32">
        <v>1</v>
      </c>
      <c r="DA588" s="32">
        <v>1</v>
      </c>
      <c r="DB588" s="32">
        <v>1</v>
      </c>
      <c r="DC588" s="88">
        <f t="shared" si="701"/>
        <v>12</v>
      </c>
      <c r="DD588" s="32">
        <v>0</v>
      </c>
      <c r="DE588" s="32">
        <v>3</v>
      </c>
      <c r="DF588" s="32">
        <v>7</v>
      </c>
      <c r="DG588" s="32">
        <v>2</v>
      </c>
      <c r="DH588" s="32">
        <v>1</v>
      </c>
      <c r="DI588" s="32">
        <v>4</v>
      </c>
      <c r="DJ588" s="32">
        <v>4</v>
      </c>
      <c r="DK588" s="88">
        <f t="shared" si="702"/>
        <v>65</v>
      </c>
      <c r="DL588" s="32">
        <v>5</v>
      </c>
      <c r="DM588" s="32">
        <v>22</v>
      </c>
      <c r="DN588" s="32">
        <v>37</v>
      </c>
      <c r="DO588" s="32">
        <v>1</v>
      </c>
      <c r="DR588" s="32">
        <v>2</v>
      </c>
      <c r="DS588" s="88">
        <f t="shared" si="703"/>
        <v>0</v>
      </c>
      <c r="DT588" s="32">
        <v>0</v>
      </c>
      <c r="DU588" s="32">
        <v>0</v>
      </c>
      <c r="DV588" s="32">
        <v>0</v>
      </c>
      <c r="DW588" s="32">
        <v>0</v>
      </c>
      <c r="EA588" s="88">
        <f t="shared" si="704"/>
        <v>0</v>
      </c>
      <c r="EI588" s="88">
        <f t="shared" si="705"/>
        <v>0</v>
      </c>
      <c r="EQ588" s="88">
        <f t="shared" si="706"/>
        <v>0</v>
      </c>
      <c r="EV588" s="32">
        <v>2</v>
      </c>
      <c r="EW588" s="32">
        <v>3</v>
      </c>
      <c r="EX588" s="32">
        <v>2</v>
      </c>
      <c r="EY588" s="88">
        <f t="shared" si="707"/>
        <v>32</v>
      </c>
      <c r="EZ588" s="32">
        <v>0</v>
      </c>
      <c r="FA588" s="32">
        <v>21</v>
      </c>
      <c r="FB588" s="32">
        <v>11</v>
      </c>
      <c r="FC588" s="32">
        <v>0</v>
      </c>
      <c r="FG588" s="88">
        <f t="shared" si="708"/>
        <v>0</v>
      </c>
      <c r="FO588" s="88">
        <f t="shared" si="709"/>
        <v>0</v>
      </c>
      <c r="FW588" s="110">
        <f t="shared" si="710"/>
        <v>0</v>
      </c>
      <c r="GB588" s="110">
        <f t="shared" si="711"/>
        <v>2</v>
      </c>
      <c r="GC588" s="110">
        <f t="shared" si="712"/>
        <v>3</v>
      </c>
      <c r="GD588" s="110">
        <f t="shared" si="713"/>
        <v>2</v>
      </c>
      <c r="GE588" s="110">
        <f t="shared" si="714"/>
        <v>32</v>
      </c>
      <c r="GF588" s="110">
        <f t="shared" si="715"/>
        <v>0</v>
      </c>
      <c r="GG588" s="110">
        <f t="shared" si="716"/>
        <v>21</v>
      </c>
      <c r="GH588" s="110">
        <f t="shared" si="717"/>
        <v>11</v>
      </c>
      <c r="GI588" s="110">
        <f t="shared" si="718"/>
        <v>0</v>
      </c>
      <c r="GJ588" s="114">
        <f t="shared" si="682"/>
        <v>-0.2840336134453782</v>
      </c>
      <c r="GK588" s="90">
        <f t="shared" si="683"/>
        <v>6.8493150684931503E-3</v>
      </c>
      <c r="GL588" s="92" t="s">
        <v>1815</v>
      </c>
      <c r="GM588" s="2" t="s">
        <v>1539</v>
      </c>
      <c r="GN588" s="2" t="s">
        <v>1884</v>
      </c>
      <c r="GO588" s="2" t="s">
        <v>1660</v>
      </c>
      <c r="GP588" s="92" t="s">
        <v>1669</v>
      </c>
      <c r="GQ588" s="2" t="s">
        <v>2001</v>
      </c>
      <c r="GR588" s="115">
        <v>87</v>
      </c>
      <c r="GS588" s="31">
        <f t="shared" si="719"/>
        <v>1</v>
      </c>
      <c r="GT588" s="31">
        <f t="shared" si="720"/>
        <v>6</v>
      </c>
      <c r="GU588" s="31">
        <f t="shared" si="721"/>
        <v>4</v>
      </c>
      <c r="GV588" s="31">
        <f t="shared" si="722"/>
        <v>65</v>
      </c>
      <c r="GW588" s="31">
        <f t="shared" si="723"/>
        <v>38</v>
      </c>
      <c r="GX588" s="31">
        <f t="shared" si="724"/>
        <v>60</v>
      </c>
    </row>
    <row r="589" spans="1:206" ht="15.75" hidden="1" customHeight="1" x14ac:dyDescent="0.25">
      <c r="A589" s="22" t="s">
        <v>1110</v>
      </c>
      <c r="B589" s="2" t="s">
        <v>568</v>
      </c>
      <c r="C589" s="116" t="s">
        <v>570</v>
      </c>
      <c r="D589" s="35" t="s">
        <v>568</v>
      </c>
      <c r="E589" s="117">
        <v>0</v>
      </c>
      <c r="F589" s="117">
        <v>7</v>
      </c>
      <c r="G589" s="117">
        <v>14</v>
      </c>
      <c r="H589" s="117">
        <v>21</v>
      </c>
      <c r="I589" s="95">
        <v>2</v>
      </c>
      <c r="J589" s="118">
        <v>1</v>
      </c>
      <c r="K589" s="118">
        <v>4</v>
      </c>
      <c r="L589" s="118">
        <v>19</v>
      </c>
      <c r="M589" s="118">
        <v>24</v>
      </c>
      <c r="N589" s="119"/>
      <c r="O589" s="119">
        <v>1</v>
      </c>
      <c r="P589" s="120">
        <v>42</v>
      </c>
      <c r="Q589" s="120">
        <v>81</v>
      </c>
      <c r="R589" s="120">
        <v>46</v>
      </c>
      <c r="S589" s="70">
        <f t="shared" si="665"/>
        <v>2.3809523809523808E-2</v>
      </c>
      <c r="T589" s="70">
        <f t="shared" si="666"/>
        <v>4.9382716049382713E-2</v>
      </c>
      <c r="U589" s="70">
        <f t="shared" si="667"/>
        <v>0.14201183431952663</v>
      </c>
      <c r="V589" s="70">
        <f t="shared" si="668"/>
        <v>0.18110236220472442</v>
      </c>
      <c r="W589" s="70">
        <f t="shared" si="669"/>
        <v>0.41304347826086957</v>
      </c>
      <c r="X589" s="121">
        <v>75</v>
      </c>
      <c r="Y589" s="121">
        <v>42</v>
      </c>
      <c r="Z589" s="121">
        <v>81</v>
      </c>
      <c r="AA589" s="121">
        <v>46</v>
      </c>
      <c r="AB589" s="121">
        <v>17</v>
      </c>
      <c r="AC589" s="121">
        <v>16</v>
      </c>
      <c r="AD589" s="17">
        <v>2</v>
      </c>
      <c r="AE589" s="17">
        <v>2</v>
      </c>
      <c r="AF589" s="100">
        <v>2</v>
      </c>
      <c r="AG589" s="101">
        <v>1</v>
      </c>
      <c r="AH589" s="101">
        <v>9</v>
      </c>
      <c r="AI589" s="101">
        <v>17</v>
      </c>
      <c r="AJ589" s="101">
        <v>2</v>
      </c>
      <c r="AK589" s="101">
        <f t="shared" si="670"/>
        <v>29</v>
      </c>
      <c r="AL589" s="101">
        <f t="shared" si="671"/>
        <v>2</v>
      </c>
      <c r="AM589" s="101">
        <v>4</v>
      </c>
      <c r="AN589" s="102">
        <v>1</v>
      </c>
      <c r="AO589" s="103">
        <v>8</v>
      </c>
      <c r="AP589" s="74">
        <f t="shared" si="672"/>
        <v>2.3809523809523808E-2</v>
      </c>
      <c r="AQ589" s="74">
        <f t="shared" si="673"/>
        <v>0.1111111111111111</v>
      </c>
      <c r="AR589" s="104">
        <f t="shared" si="674"/>
        <v>0.14792899408284024</v>
      </c>
      <c r="AS589" s="104">
        <f t="shared" si="675"/>
        <v>0.1889763779527559</v>
      </c>
      <c r="AT589" s="104">
        <f t="shared" si="676"/>
        <v>0.32608695652173914</v>
      </c>
      <c r="AU589" s="105">
        <v>44</v>
      </c>
      <c r="AV589" s="105">
        <v>51</v>
      </c>
      <c r="AW589" s="105">
        <v>55</v>
      </c>
      <c r="AX589" s="100">
        <v>2</v>
      </c>
      <c r="AY589" s="106">
        <v>31</v>
      </c>
      <c r="AZ589" s="106">
        <v>0</v>
      </c>
      <c r="BA589" s="106">
        <v>4</v>
      </c>
      <c r="BB589" s="106">
        <v>27</v>
      </c>
      <c r="BC589" s="106">
        <v>0</v>
      </c>
      <c r="BD589" s="107">
        <v>5</v>
      </c>
      <c r="BE589" s="108">
        <v>4</v>
      </c>
      <c r="BF589" s="82">
        <f t="shared" si="677"/>
        <v>0</v>
      </c>
      <c r="BG589" s="82">
        <f t="shared" si="678"/>
        <v>7.8431372549019607E-2</v>
      </c>
      <c r="BH589" s="83">
        <f t="shared" si="679"/>
        <v>0.17333333333333334</v>
      </c>
      <c r="BI589" s="83">
        <f t="shared" si="680"/>
        <v>0.27368421052631581</v>
      </c>
      <c r="BJ589" s="83">
        <f t="shared" si="681"/>
        <v>0.5</v>
      </c>
      <c r="BK589" s="2">
        <v>47</v>
      </c>
      <c r="BL589" s="2">
        <v>75</v>
      </c>
      <c r="BM589" s="2">
        <v>54</v>
      </c>
      <c r="BN589" s="2">
        <v>37</v>
      </c>
      <c r="BO589" s="2">
        <v>13</v>
      </c>
      <c r="BP589" s="2">
        <v>10</v>
      </c>
      <c r="BQ589" s="109">
        <v>2</v>
      </c>
      <c r="BR589" s="109">
        <v>3</v>
      </c>
      <c r="BS589" s="110">
        <v>2</v>
      </c>
      <c r="BT589" s="109">
        <v>0</v>
      </c>
      <c r="BU589" s="109">
        <v>17</v>
      </c>
      <c r="BV589" s="109">
        <v>41</v>
      </c>
      <c r="BW589" s="109">
        <v>1</v>
      </c>
      <c r="BX589" s="84">
        <f t="shared" si="685"/>
        <v>59</v>
      </c>
      <c r="BY589" s="111">
        <v>1</v>
      </c>
      <c r="BZ589" s="109">
        <v>5</v>
      </c>
      <c r="CA589" s="109">
        <v>1</v>
      </c>
      <c r="CB589" s="2">
        <v>2</v>
      </c>
      <c r="CC589" s="112">
        <f t="shared" si="686"/>
        <v>0</v>
      </c>
      <c r="CD589" s="112">
        <f t="shared" si="687"/>
        <v>0.22666666666666666</v>
      </c>
      <c r="CE589" s="112">
        <f t="shared" si="688"/>
        <v>0.30113636363636365</v>
      </c>
      <c r="CF589" s="112">
        <f t="shared" si="689"/>
        <v>0.41085271317829458</v>
      </c>
      <c r="CG589" s="112">
        <f t="shared" si="690"/>
        <v>0.66666666666666663</v>
      </c>
      <c r="CH589" s="87">
        <f t="shared" si="691"/>
        <v>18</v>
      </c>
      <c r="CI589" s="31">
        <f t="shared" si="692"/>
        <v>24</v>
      </c>
      <c r="CJ589" s="31">
        <f t="shared" si="693"/>
        <v>0</v>
      </c>
      <c r="CK589" s="31">
        <f t="shared" si="694"/>
        <v>0</v>
      </c>
      <c r="CL589" s="31">
        <f t="shared" si="695"/>
        <v>0</v>
      </c>
      <c r="CM589" s="113">
        <f t="shared" si="696"/>
        <v>0</v>
      </c>
      <c r="CN589" s="31">
        <f t="shared" si="697"/>
        <v>0</v>
      </c>
      <c r="CO589" s="31">
        <f t="shared" si="698"/>
        <v>0</v>
      </c>
      <c r="CP589" s="31">
        <f t="shared" si="699"/>
        <v>0</v>
      </c>
      <c r="CQ589" s="31">
        <f t="shared" si="700"/>
        <v>0</v>
      </c>
      <c r="CU589" s="88">
        <f t="shared" si="684"/>
        <v>0</v>
      </c>
      <c r="DC589" s="88">
        <f t="shared" si="701"/>
        <v>0</v>
      </c>
      <c r="DK589" s="88">
        <f t="shared" si="702"/>
        <v>0</v>
      </c>
      <c r="DP589" s="32">
        <v>2</v>
      </c>
      <c r="DQ589" s="32">
        <v>3</v>
      </c>
      <c r="DR589" s="32">
        <v>2</v>
      </c>
      <c r="DS589" s="88">
        <f t="shared" si="703"/>
        <v>59</v>
      </c>
      <c r="DT589" s="32">
        <v>0</v>
      </c>
      <c r="DU589" s="32">
        <v>17</v>
      </c>
      <c r="DV589" s="32">
        <v>41</v>
      </c>
      <c r="DW589" s="32">
        <v>1</v>
      </c>
      <c r="EA589" s="88">
        <f t="shared" si="704"/>
        <v>0</v>
      </c>
      <c r="EI589" s="88">
        <f t="shared" si="705"/>
        <v>0</v>
      </c>
      <c r="EQ589" s="88">
        <f t="shared" si="706"/>
        <v>0</v>
      </c>
      <c r="EY589" s="88">
        <f t="shared" si="707"/>
        <v>0</v>
      </c>
      <c r="FG589" s="88">
        <f t="shared" si="708"/>
        <v>0</v>
      </c>
      <c r="FO589" s="88">
        <f t="shared" si="709"/>
        <v>0</v>
      </c>
      <c r="FW589" s="110">
        <f t="shared" si="710"/>
        <v>0</v>
      </c>
      <c r="GB589" s="110">
        <f t="shared" si="711"/>
        <v>0</v>
      </c>
      <c r="GC589" s="110">
        <f t="shared" si="712"/>
        <v>0</v>
      </c>
      <c r="GD589" s="110">
        <f t="shared" si="713"/>
        <v>0</v>
      </c>
      <c r="GE589" s="110">
        <f t="shared" si="714"/>
        <v>0</v>
      </c>
      <c r="GF589" s="110">
        <f t="shared" si="715"/>
        <v>0</v>
      </c>
      <c r="GG589" s="110">
        <f t="shared" si="716"/>
        <v>0</v>
      </c>
      <c r="GH589" s="110">
        <f t="shared" si="717"/>
        <v>0</v>
      </c>
      <c r="GI589" s="110">
        <f t="shared" si="718"/>
        <v>0</v>
      </c>
      <c r="GJ589" s="114">
        <f t="shared" si="682"/>
        <v>0.61403508771929816</v>
      </c>
      <c r="GK589" s="90">
        <f t="shared" si="683"/>
        <v>0.90322580645161288</v>
      </c>
      <c r="GL589" s="2" t="s">
        <v>1394</v>
      </c>
      <c r="GM589" s="92" t="s">
        <v>1395</v>
      </c>
      <c r="GN589" s="2" t="s">
        <v>1396</v>
      </c>
      <c r="GO589" s="92" t="s">
        <v>1397</v>
      </c>
      <c r="GP589" s="2" t="s">
        <v>1398</v>
      </c>
      <c r="GQ589" s="2" t="s">
        <v>1399</v>
      </c>
      <c r="GR589" s="115">
        <v>65</v>
      </c>
      <c r="GS589" s="31">
        <f t="shared" si="719"/>
        <v>2</v>
      </c>
      <c r="GT589" s="31">
        <f t="shared" si="720"/>
        <v>2</v>
      </c>
      <c r="GU589" s="31">
        <f t="shared" si="721"/>
        <v>3</v>
      </c>
      <c r="GV589" s="31">
        <f t="shared" si="722"/>
        <v>59</v>
      </c>
      <c r="GW589" s="31">
        <f t="shared" si="723"/>
        <v>42</v>
      </c>
      <c r="GX589" s="31">
        <f t="shared" si="724"/>
        <v>59</v>
      </c>
    </row>
    <row r="590" spans="1:206" ht="15.75" hidden="1" customHeight="1" x14ac:dyDescent="0.25">
      <c r="A590" s="22" t="s">
        <v>1110</v>
      </c>
      <c r="B590" s="2" t="s">
        <v>568</v>
      </c>
      <c r="C590" s="116" t="s">
        <v>571</v>
      </c>
      <c r="D590" s="35" t="s">
        <v>568</v>
      </c>
      <c r="E590" s="117">
        <v>2</v>
      </c>
      <c r="F590" s="117">
        <v>8</v>
      </c>
      <c r="G590" s="117">
        <v>16</v>
      </c>
      <c r="H590" s="117">
        <v>26</v>
      </c>
      <c r="I590" s="95">
        <v>1</v>
      </c>
      <c r="J590" s="118">
        <v>2</v>
      </c>
      <c r="K590" s="118">
        <v>4</v>
      </c>
      <c r="L590" s="118">
        <v>6</v>
      </c>
      <c r="M590" s="118">
        <v>12</v>
      </c>
      <c r="N590" s="119"/>
      <c r="O590" s="119"/>
      <c r="P590" s="120">
        <v>24</v>
      </c>
      <c r="Q590" s="120">
        <v>31</v>
      </c>
      <c r="R590" s="120">
        <v>20</v>
      </c>
      <c r="S590" s="70">
        <f t="shared" si="665"/>
        <v>8.3333333333333329E-2</v>
      </c>
      <c r="T590" s="70">
        <f t="shared" si="666"/>
        <v>0.12903225806451613</v>
      </c>
      <c r="U590" s="70">
        <f t="shared" si="667"/>
        <v>0.16</v>
      </c>
      <c r="V590" s="70">
        <f t="shared" si="668"/>
        <v>0.19607843137254902</v>
      </c>
      <c r="W590" s="70">
        <f t="shared" si="669"/>
        <v>0.3</v>
      </c>
      <c r="X590" s="121">
        <v>34</v>
      </c>
      <c r="Y590" s="121">
        <v>24</v>
      </c>
      <c r="Z590" s="121">
        <v>31</v>
      </c>
      <c r="AA590" s="121">
        <v>20</v>
      </c>
      <c r="AB590" s="121">
        <v>6</v>
      </c>
      <c r="AC590" s="121">
        <v>7</v>
      </c>
      <c r="AD590" s="17">
        <v>1</v>
      </c>
      <c r="AE590" s="17">
        <v>1</v>
      </c>
      <c r="AF590" s="100">
        <v>1</v>
      </c>
      <c r="AG590" s="101">
        <v>0</v>
      </c>
      <c r="AH590" s="101">
        <v>5</v>
      </c>
      <c r="AI590" s="101">
        <v>5</v>
      </c>
      <c r="AJ590" s="101">
        <v>0</v>
      </c>
      <c r="AK590" s="101">
        <f t="shared" si="670"/>
        <v>10</v>
      </c>
      <c r="AL590" s="101">
        <f t="shared" si="671"/>
        <v>0</v>
      </c>
      <c r="AM590" s="101">
        <v>0</v>
      </c>
      <c r="AN590" s="101"/>
      <c r="AO590" s="103">
        <v>2</v>
      </c>
      <c r="AP590" s="74">
        <f t="shared" si="672"/>
        <v>0</v>
      </c>
      <c r="AQ590" s="74">
        <f t="shared" si="673"/>
        <v>0.16129032258064516</v>
      </c>
      <c r="AR590" s="104">
        <f t="shared" si="674"/>
        <v>0.13333333333333333</v>
      </c>
      <c r="AS590" s="104">
        <f t="shared" si="675"/>
        <v>0.19607843137254902</v>
      </c>
      <c r="AT590" s="104">
        <f t="shared" si="676"/>
        <v>0.25</v>
      </c>
      <c r="AU590" s="105">
        <v>16</v>
      </c>
      <c r="AV590" s="105">
        <v>20</v>
      </c>
      <c r="AW590" s="105">
        <v>15</v>
      </c>
      <c r="AX590" s="100">
        <v>1</v>
      </c>
      <c r="AY590" s="106">
        <v>13</v>
      </c>
      <c r="AZ590" s="106">
        <v>0</v>
      </c>
      <c r="BA590" s="106">
        <v>7</v>
      </c>
      <c r="BB590" s="106">
        <v>6</v>
      </c>
      <c r="BC590" s="106">
        <v>0</v>
      </c>
      <c r="BD590" s="107">
        <v>2</v>
      </c>
      <c r="BE590" s="122"/>
      <c r="BF590" s="82">
        <f t="shared" si="677"/>
        <v>0</v>
      </c>
      <c r="BG590" s="82">
        <f t="shared" si="678"/>
        <v>0.35</v>
      </c>
      <c r="BH590" s="83">
        <f t="shared" si="679"/>
        <v>0.21568627450980393</v>
      </c>
      <c r="BI590" s="83">
        <f t="shared" si="680"/>
        <v>0.30555555555555558</v>
      </c>
      <c r="BJ590" s="83">
        <f t="shared" si="681"/>
        <v>0.25</v>
      </c>
      <c r="BK590" s="2">
        <v>20</v>
      </c>
      <c r="BL590" s="2">
        <v>29</v>
      </c>
      <c r="BM590" s="2">
        <v>21</v>
      </c>
      <c r="BN590" s="2">
        <v>14</v>
      </c>
      <c r="BO590" s="2">
        <v>8</v>
      </c>
      <c r="BP590" s="2">
        <v>8</v>
      </c>
      <c r="BQ590" s="109">
        <v>1</v>
      </c>
      <c r="BR590" s="109">
        <v>1</v>
      </c>
      <c r="BS590" s="110">
        <v>1</v>
      </c>
      <c r="BT590" s="109">
        <v>0</v>
      </c>
      <c r="BU590" s="109">
        <v>6</v>
      </c>
      <c r="BV590" s="109">
        <v>7</v>
      </c>
      <c r="BW590" s="109">
        <v>1</v>
      </c>
      <c r="BX590" s="84">
        <f t="shared" si="685"/>
        <v>14</v>
      </c>
      <c r="BY590" s="111">
        <v>1</v>
      </c>
      <c r="BZ590" s="109">
        <v>1</v>
      </c>
      <c r="CA590" s="109">
        <v>1</v>
      </c>
      <c r="CB590" s="2">
        <v>2</v>
      </c>
      <c r="CC590" s="112">
        <f t="shared" si="686"/>
        <v>0</v>
      </c>
      <c r="CD590" s="112">
        <f t="shared" si="687"/>
        <v>0.20689655172413793</v>
      </c>
      <c r="CE590" s="112">
        <f t="shared" si="688"/>
        <v>0.17142857142857143</v>
      </c>
      <c r="CF590" s="112">
        <f t="shared" si="689"/>
        <v>0.24</v>
      </c>
      <c r="CG590" s="112">
        <f t="shared" si="690"/>
        <v>0.2857142857142857</v>
      </c>
      <c r="CH590" s="87">
        <f t="shared" si="691"/>
        <v>15</v>
      </c>
      <c r="CI590" s="31">
        <f t="shared" si="692"/>
        <v>20</v>
      </c>
      <c r="CJ590" s="31">
        <f t="shared" si="693"/>
        <v>0</v>
      </c>
      <c r="CK590" s="31">
        <f t="shared" si="694"/>
        <v>0</v>
      </c>
      <c r="CL590" s="31">
        <f t="shared" si="695"/>
        <v>0</v>
      </c>
      <c r="CM590" s="113">
        <f t="shared" si="696"/>
        <v>0</v>
      </c>
      <c r="CN590" s="31">
        <f t="shared" si="697"/>
        <v>0</v>
      </c>
      <c r="CO590" s="31">
        <f t="shared" si="698"/>
        <v>0</v>
      </c>
      <c r="CP590" s="31">
        <f t="shared" si="699"/>
        <v>0</v>
      </c>
      <c r="CQ590" s="31">
        <f t="shared" si="700"/>
        <v>0</v>
      </c>
      <c r="CU590" s="88">
        <f t="shared" si="684"/>
        <v>0</v>
      </c>
      <c r="DC590" s="88">
        <f t="shared" si="701"/>
        <v>0</v>
      </c>
      <c r="DK590" s="88">
        <f t="shared" si="702"/>
        <v>0</v>
      </c>
      <c r="DP590" s="32">
        <v>1</v>
      </c>
      <c r="DQ590" s="32">
        <v>1</v>
      </c>
      <c r="DR590" s="32">
        <v>1</v>
      </c>
      <c r="DS590" s="88">
        <f t="shared" si="703"/>
        <v>14</v>
      </c>
      <c r="DT590" s="32">
        <v>0</v>
      </c>
      <c r="DU590" s="32">
        <v>6</v>
      </c>
      <c r="DV590" s="32">
        <v>7</v>
      </c>
      <c r="DW590" s="32">
        <v>1</v>
      </c>
      <c r="EA590" s="88">
        <f t="shared" si="704"/>
        <v>0</v>
      </c>
      <c r="EI590" s="88">
        <f t="shared" si="705"/>
        <v>0</v>
      </c>
      <c r="EQ590" s="88">
        <f t="shared" si="706"/>
        <v>0</v>
      </c>
      <c r="EY590" s="88">
        <f t="shared" si="707"/>
        <v>0</v>
      </c>
      <c r="FG590" s="88">
        <f t="shared" si="708"/>
        <v>0</v>
      </c>
      <c r="FO590" s="88">
        <f t="shared" si="709"/>
        <v>0</v>
      </c>
      <c r="FW590" s="110">
        <f t="shared" si="710"/>
        <v>0</v>
      </c>
      <c r="GB590" s="110">
        <f t="shared" si="711"/>
        <v>0</v>
      </c>
      <c r="GC590" s="110">
        <f t="shared" si="712"/>
        <v>0</v>
      </c>
      <c r="GD590" s="110">
        <f t="shared" si="713"/>
        <v>0</v>
      </c>
      <c r="GE590" s="110">
        <f t="shared" si="714"/>
        <v>0</v>
      </c>
      <c r="GF590" s="110">
        <f t="shared" si="715"/>
        <v>0</v>
      </c>
      <c r="GG590" s="110">
        <f t="shared" si="716"/>
        <v>0</v>
      </c>
      <c r="GH590" s="110">
        <f t="shared" si="717"/>
        <v>0</v>
      </c>
      <c r="GI590" s="110">
        <f t="shared" si="718"/>
        <v>0</v>
      </c>
      <c r="GJ590" s="114">
        <f t="shared" si="682"/>
        <v>-4.7619047619047637E-2</v>
      </c>
      <c r="GK590" s="90">
        <f t="shared" si="683"/>
        <v>7.6923076923076927E-2</v>
      </c>
      <c r="GL590" s="92" t="s">
        <v>2292</v>
      </c>
      <c r="GM590" s="92" t="s">
        <v>2171</v>
      </c>
      <c r="GN590" s="92" t="s">
        <v>1451</v>
      </c>
      <c r="GO590" s="2" t="s">
        <v>1952</v>
      </c>
      <c r="GP590" s="92" t="s">
        <v>1934</v>
      </c>
      <c r="GQ590" s="2" t="s">
        <v>1762</v>
      </c>
      <c r="GR590" s="115">
        <v>28</v>
      </c>
      <c r="GS590" s="31">
        <f t="shared" si="719"/>
        <v>1</v>
      </c>
      <c r="GT590" s="31">
        <f t="shared" si="720"/>
        <v>1</v>
      </c>
      <c r="GU590" s="31">
        <f t="shared" si="721"/>
        <v>1</v>
      </c>
      <c r="GV590" s="31">
        <f t="shared" si="722"/>
        <v>14</v>
      </c>
      <c r="GW590" s="31">
        <f t="shared" si="723"/>
        <v>8</v>
      </c>
      <c r="GX590" s="31">
        <f t="shared" si="724"/>
        <v>14</v>
      </c>
    </row>
    <row r="591" spans="1:206" ht="15.75" hidden="1" customHeight="1" x14ac:dyDescent="0.25">
      <c r="A591" s="22" t="s">
        <v>1110</v>
      </c>
      <c r="B591" s="2" t="s">
        <v>568</v>
      </c>
      <c r="C591" s="116" t="s">
        <v>572</v>
      </c>
      <c r="D591" s="35" t="s">
        <v>568</v>
      </c>
      <c r="E591" s="117">
        <v>0</v>
      </c>
      <c r="F591" s="117">
        <v>17</v>
      </c>
      <c r="G591" s="117">
        <v>35</v>
      </c>
      <c r="H591" s="117">
        <v>52</v>
      </c>
      <c r="I591" s="95">
        <v>3</v>
      </c>
      <c r="J591" s="118">
        <v>0</v>
      </c>
      <c r="K591" s="118">
        <v>9</v>
      </c>
      <c r="L591" s="118">
        <v>34</v>
      </c>
      <c r="M591" s="118">
        <v>43</v>
      </c>
      <c r="N591" s="119">
        <v>6</v>
      </c>
      <c r="O591" s="119">
        <v>5</v>
      </c>
      <c r="P591" s="120">
        <v>54</v>
      </c>
      <c r="Q591" s="120">
        <v>59</v>
      </c>
      <c r="R591" s="120">
        <v>58</v>
      </c>
      <c r="S591" s="70">
        <f t="shared" si="665"/>
        <v>0</v>
      </c>
      <c r="T591" s="70">
        <f t="shared" si="666"/>
        <v>0.15254237288135594</v>
      </c>
      <c r="U591" s="70">
        <f t="shared" si="667"/>
        <v>0.21637426900584794</v>
      </c>
      <c r="V591" s="70">
        <f t="shared" si="668"/>
        <v>0.31623931623931623</v>
      </c>
      <c r="W591" s="70">
        <f t="shared" si="669"/>
        <v>0.48275862068965519</v>
      </c>
      <c r="X591" s="121">
        <v>60</v>
      </c>
      <c r="Y591" s="121">
        <v>54</v>
      </c>
      <c r="Z591" s="121">
        <v>59</v>
      </c>
      <c r="AA591" s="121">
        <v>58</v>
      </c>
      <c r="AB591" s="121">
        <v>13</v>
      </c>
      <c r="AC591" s="121">
        <v>15</v>
      </c>
      <c r="AD591" s="17">
        <v>3</v>
      </c>
      <c r="AE591" s="17">
        <v>3</v>
      </c>
      <c r="AF591" s="100">
        <v>3</v>
      </c>
      <c r="AG591" s="101">
        <v>1</v>
      </c>
      <c r="AH591" s="101">
        <v>17</v>
      </c>
      <c r="AI591" s="101">
        <v>27</v>
      </c>
      <c r="AJ591" s="101">
        <v>0</v>
      </c>
      <c r="AK591" s="101">
        <f t="shared" si="670"/>
        <v>45</v>
      </c>
      <c r="AL591" s="101">
        <f t="shared" si="671"/>
        <v>5</v>
      </c>
      <c r="AM591" s="101">
        <v>5</v>
      </c>
      <c r="AN591" s="101"/>
      <c r="AO591" s="103">
        <v>5</v>
      </c>
      <c r="AP591" s="74">
        <f t="shared" si="672"/>
        <v>1.8518518518518517E-2</v>
      </c>
      <c r="AQ591" s="74">
        <f t="shared" si="673"/>
        <v>0.28813559322033899</v>
      </c>
      <c r="AR591" s="104">
        <f t="shared" si="674"/>
        <v>0.23391812865497075</v>
      </c>
      <c r="AS591" s="104">
        <f t="shared" si="675"/>
        <v>0.33333333333333331</v>
      </c>
      <c r="AT591" s="104">
        <f t="shared" si="676"/>
        <v>0.37931034482758619</v>
      </c>
      <c r="AU591" s="105">
        <v>50</v>
      </c>
      <c r="AV591" s="105">
        <v>67</v>
      </c>
      <c r="AW591" s="105">
        <v>55</v>
      </c>
      <c r="AX591" s="100">
        <v>4</v>
      </c>
      <c r="AY591" s="106">
        <v>52</v>
      </c>
      <c r="AZ591" s="106">
        <v>2</v>
      </c>
      <c r="BA591" s="106">
        <v>20</v>
      </c>
      <c r="BB591" s="106">
        <v>28</v>
      </c>
      <c r="BC591" s="106">
        <v>2</v>
      </c>
      <c r="BD591" s="107">
        <v>8</v>
      </c>
      <c r="BE591" s="108">
        <v>1</v>
      </c>
      <c r="BF591" s="82">
        <f t="shared" si="677"/>
        <v>3.6363636363636362E-2</v>
      </c>
      <c r="BG591" s="82">
        <f t="shared" si="678"/>
        <v>0.29850746268656714</v>
      </c>
      <c r="BH591" s="83">
        <f t="shared" si="679"/>
        <v>0.2441860465116279</v>
      </c>
      <c r="BI591" s="83">
        <f t="shared" si="680"/>
        <v>0.34188034188034189</v>
      </c>
      <c r="BJ591" s="83">
        <f t="shared" si="681"/>
        <v>0.4</v>
      </c>
      <c r="BK591" s="2">
        <v>52</v>
      </c>
      <c r="BL591" s="2">
        <v>71</v>
      </c>
      <c r="BM591" s="2">
        <v>49</v>
      </c>
      <c r="BN591" s="2">
        <v>31</v>
      </c>
      <c r="BO591" s="2">
        <v>17</v>
      </c>
      <c r="BP591" s="2">
        <v>16</v>
      </c>
      <c r="BQ591" s="109">
        <v>4</v>
      </c>
      <c r="BR591" s="109">
        <v>4</v>
      </c>
      <c r="BS591" s="110">
        <v>4</v>
      </c>
      <c r="BT591" s="109">
        <v>1</v>
      </c>
      <c r="BU591" s="109">
        <v>24</v>
      </c>
      <c r="BV591" s="109">
        <v>41</v>
      </c>
      <c r="BW591" s="109">
        <v>1</v>
      </c>
      <c r="BX591" s="84">
        <f t="shared" si="685"/>
        <v>67</v>
      </c>
      <c r="BY591" s="111">
        <v>0</v>
      </c>
      <c r="BZ591" s="109">
        <v>7</v>
      </c>
      <c r="CA591" s="109">
        <v>1</v>
      </c>
      <c r="CB591" s="2">
        <v>8</v>
      </c>
      <c r="CC591" s="112">
        <f t="shared" si="686"/>
        <v>1.9230769230769232E-2</v>
      </c>
      <c r="CD591" s="112">
        <f t="shared" si="687"/>
        <v>0.3380281690140845</v>
      </c>
      <c r="CE591" s="112">
        <f t="shared" si="688"/>
        <v>0.34302325581395349</v>
      </c>
      <c r="CF591" s="112">
        <f t="shared" si="689"/>
        <v>0.48333333333333334</v>
      </c>
      <c r="CG591" s="112">
        <f t="shared" si="690"/>
        <v>0.69387755102040816</v>
      </c>
      <c r="CH591" s="87">
        <f t="shared" si="691"/>
        <v>15</v>
      </c>
      <c r="CI591" s="31">
        <f t="shared" si="692"/>
        <v>17</v>
      </c>
      <c r="CJ591" s="31">
        <f t="shared" si="693"/>
        <v>0</v>
      </c>
      <c r="CK591" s="31">
        <f t="shared" si="694"/>
        <v>0</v>
      </c>
      <c r="CL591" s="31">
        <f t="shared" si="695"/>
        <v>0</v>
      </c>
      <c r="CM591" s="113">
        <f t="shared" si="696"/>
        <v>0</v>
      </c>
      <c r="CN591" s="31">
        <f t="shared" si="697"/>
        <v>0</v>
      </c>
      <c r="CO591" s="31">
        <f t="shared" si="698"/>
        <v>0</v>
      </c>
      <c r="CP591" s="31">
        <f t="shared" si="699"/>
        <v>0</v>
      </c>
      <c r="CQ591" s="31">
        <f t="shared" si="700"/>
        <v>0</v>
      </c>
      <c r="CU591" s="88">
        <f t="shared" si="684"/>
        <v>0</v>
      </c>
      <c r="DC591" s="88">
        <f t="shared" si="701"/>
        <v>0</v>
      </c>
      <c r="DK591" s="88">
        <f t="shared" si="702"/>
        <v>0</v>
      </c>
      <c r="DP591" s="32">
        <v>3</v>
      </c>
      <c r="DQ591" s="32">
        <v>3</v>
      </c>
      <c r="DR591" s="32">
        <v>3</v>
      </c>
      <c r="DS591" s="88">
        <f t="shared" si="703"/>
        <v>50</v>
      </c>
      <c r="DT591" s="32">
        <v>1</v>
      </c>
      <c r="DU591" s="32">
        <v>11</v>
      </c>
      <c r="DV591" s="32">
        <v>37</v>
      </c>
      <c r="DW591" s="32">
        <v>1</v>
      </c>
      <c r="EA591" s="88">
        <f t="shared" si="704"/>
        <v>0</v>
      </c>
      <c r="EI591" s="88">
        <f t="shared" si="705"/>
        <v>0</v>
      </c>
      <c r="EQ591" s="88">
        <f t="shared" si="706"/>
        <v>0</v>
      </c>
      <c r="EV591" s="32">
        <v>1</v>
      </c>
      <c r="EW591" s="32">
        <v>1</v>
      </c>
      <c r="EX591" s="32">
        <v>1</v>
      </c>
      <c r="EY591" s="88">
        <f t="shared" si="707"/>
        <v>17</v>
      </c>
      <c r="EZ591" s="32">
        <v>0</v>
      </c>
      <c r="FA591" s="32">
        <v>13</v>
      </c>
      <c r="FB591" s="32">
        <v>4</v>
      </c>
      <c r="FC591" s="32">
        <v>0</v>
      </c>
      <c r="FG591" s="88">
        <f t="shared" si="708"/>
        <v>0</v>
      </c>
      <c r="FO591" s="88">
        <f t="shared" si="709"/>
        <v>0</v>
      </c>
      <c r="FW591" s="110">
        <f t="shared" si="710"/>
        <v>0</v>
      </c>
      <c r="GB591" s="110">
        <f t="shared" si="711"/>
        <v>1</v>
      </c>
      <c r="GC591" s="110">
        <f t="shared" si="712"/>
        <v>1</v>
      </c>
      <c r="GD591" s="110">
        <f t="shared" si="713"/>
        <v>1</v>
      </c>
      <c r="GE591" s="110">
        <f t="shared" si="714"/>
        <v>17</v>
      </c>
      <c r="GF591" s="110">
        <f t="shared" si="715"/>
        <v>0</v>
      </c>
      <c r="GG591" s="110">
        <f t="shared" si="716"/>
        <v>13</v>
      </c>
      <c r="GH591" s="110">
        <f t="shared" si="717"/>
        <v>4</v>
      </c>
      <c r="GI591" s="110">
        <f t="shared" si="718"/>
        <v>0</v>
      </c>
      <c r="GJ591" s="114">
        <f t="shared" si="682"/>
        <v>0.43731778425655971</v>
      </c>
      <c r="GK591" s="90">
        <f t="shared" si="683"/>
        <v>0.28846153846153844</v>
      </c>
      <c r="GL591" s="92" t="s">
        <v>1604</v>
      </c>
      <c r="GM591" s="2" t="s">
        <v>1773</v>
      </c>
      <c r="GN591" s="2" t="s">
        <v>1774</v>
      </c>
      <c r="GO591" s="92" t="s">
        <v>1513</v>
      </c>
      <c r="GP591" s="92" t="s">
        <v>1775</v>
      </c>
      <c r="GQ591" s="2" t="s">
        <v>1776</v>
      </c>
      <c r="GR591" s="115">
        <v>62</v>
      </c>
      <c r="GS591" s="31">
        <f t="shared" si="719"/>
        <v>3</v>
      </c>
      <c r="GT591" s="31">
        <f t="shared" si="720"/>
        <v>3</v>
      </c>
      <c r="GU591" s="31">
        <f t="shared" si="721"/>
        <v>3</v>
      </c>
      <c r="GV591" s="31">
        <f t="shared" si="722"/>
        <v>50</v>
      </c>
      <c r="GW591" s="31">
        <f t="shared" si="723"/>
        <v>38</v>
      </c>
      <c r="GX591" s="31">
        <f t="shared" si="724"/>
        <v>49</v>
      </c>
    </row>
    <row r="592" spans="1:206" ht="15.75" hidden="1" customHeight="1" x14ac:dyDescent="0.25">
      <c r="A592" s="22" t="s">
        <v>1110</v>
      </c>
      <c r="B592" s="2" t="s">
        <v>568</v>
      </c>
      <c r="C592" s="116" t="s">
        <v>573</v>
      </c>
      <c r="D592" s="35" t="s">
        <v>568</v>
      </c>
      <c r="E592" s="117">
        <v>0</v>
      </c>
      <c r="F592" s="117">
        <v>16</v>
      </c>
      <c r="G592" s="117">
        <v>28</v>
      </c>
      <c r="H592" s="117">
        <v>44</v>
      </c>
      <c r="I592" s="95">
        <v>3</v>
      </c>
      <c r="J592" s="118">
        <v>0</v>
      </c>
      <c r="K592" s="118">
        <v>7</v>
      </c>
      <c r="L592" s="118">
        <v>37</v>
      </c>
      <c r="M592" s="118">
        <v>44</v>
      </c>
      <c r="N592" s="119">
        <v>6</v>
      </c>
      <c r="O592" s="119">
        <v>1</v>
      </c>
      <c r="P592" s="120">
        <v>44</v>
      </c>
      <c r="Q592" s="120">
        <v>52</v>
      </c>
      <c r="R592" s="120">
        <v>39</v>
      </c>
      <c r="S592" s="70">
        <f t="shared" si="665"/>
        <v>0</v>
      </c>
      <c r="T592" s="70">
        <f t="shared" si="666"/>
        <v>0.13461538461538461</v>
      </c>
      <c r="U592" s="70">
        <f t="shared" si="667"/>
        <v>0.2814814814814815</v>
      </c>
      <c r="V592" s="70">
        <f t="shared" si="668"/>
        <v>0.4175824175824176</v>
      </c>
      <c r="W592" s="70">
        <f t="shared" si="669"/>
        <v>0.79487179487179482</v>
      </c>
      <c r="X592" s="121">
        <v>57</v>
      </c>
      <c r="Y592" s="121">
        <v>44</v>
      </c>
      <c r="Z592" s="121">
        <v>52</v>
      </c>
      <c r="AA592" s="121">
        <v>39</v>
      </c>
      <c r="AB592" s="121">
        <v>9</v>
      </c>
      <c r="AC592" s="121">
        <v>12</v>
      </c>
      <c r="AD592" s="17">
        <v>2</v>
      </c>
      <c r="AE592" s="17">
        <v>3</v>
      </c>
      <c r="AF592" s="100">
        <v>3</v>
      </c>
      <c r="AG592" s="101">
        <v>0</v>
      </c>
      <c r="AH592" s="101">
        <v>8</v>
      </c>
      <c r="AI592" s="101">
        <v>33</v>
      </c>
      <c r="AJ592" s="101">
        <v>0</v>
      </c>
      <c r="AK592" s="101">
        <f t="shared" si="670"/>
        <v>41</v>
      </c>
      <c r="AL592" s="101">
        <f t="shared" si="671"/>
        <v>7</v>
      </c>
      <c r="AM592" s="101">
        <v>7</v>
      </c>
      <c r="AN592" s="101"/>
      <c r="AO592" s="103">
        <v>1</v>
      </c>
      <c r="AP592" s="74">
        <f t="shared" si="672"/>
        <v>0</v>
      </c>
      <c r="AQ592" s="74">
        <f t="shared" si="673"/>
        <v>0.15384615384615385</v>
      </c>
      <c r="AR592" s="104">
        <f t="shared" si="674"/>
        <v>0.25185185185185183</v>
      </c>
      <c r="AS592" s="104">
        <f t="shared" si="675"/>
        <v>0.37362637362637363</v>
      </c>
      <c r="AT592" s="104">
        <f t="shared" si="676"/>
        <v>0.66666666666666663</v>
      </c>
      <c r="AU592" s="105">
        <v>26</v>
      </c>
      <c r="AV592" s="105">
        <v>45</v>
      </c>
      <c r="AW592" s="105">
        <v>42</v>
      </c>
      <c r="AX592" s="100">
        <v>3</v>
      </c>
      <c r="AY592" s="106">
        <v>52</v>
      </c>
      <c r="AZ592" s="106">
        <v>0</v>
      </c>
      <c r="BA592" s="106">
        <v>20</v>
      </c>
      <c r="BB592" s="106">
        <v>32</v>
      </c>
      <c r="BC592" s="106">
        <v>0</v>
      </c>
      <c r="BD592" s="107">
        <v>10</v>
      </c>
      <c r="BE592" s="122"/>
      <c r="BF592" s="82">
        <f t="shared" si="677"/>
        <v>0</v>
      </c>
      <c r="BG592" s="82">
        <f t="shared" si="678"/>
        <v>0.44444444444444442</v>
      </c>
      <c r="BH592" s="83">
        <f t="shared" si="679"/>
        <v>0.37168141592920356</v>
      </c>
      <c r="BI592" s="83">
        <f t="shared" si="680"/>
        <v>0.59154929577464788</v>
      </c>
      <c r="BJ592" s="83">
        <f t="shared" si="681"/>
        <v>0.84615384615384615</v>
      </c>
      <c r="BK592" s="2">
        <v>47</v>
      </c>
      <c r="BL592" s="2">
        <v>38</v>
      </c>
      <c r="BM592" s="2">
        <v>40</v>
      </c>
      <c r="BN592" s="2">
        <v>31</v>
      </c>
      <c r="BO592" s="2">
        <v>7</v>
      </c>
      <c r="BP592" s="2">
        <v>6</v>
      </c>
      <c r="BQ592" s="109">
        <v>3</v>
      </c>
      <c r="BR592" s="109">
        <v>4</v>
      </c>
      <c r="BS592" s="110">
        <v>5</v>
      </c>
      <c r="BT592" s="109">
        <v>9</v>
      </c>
      <c r="BU592" s="109">
        <v>30</v>
      </c>
      <c r="BV592" s="109">
        <v>30</v>
      </c>
      <c r="BW592" s="109">
        <v>0</v>
      </c>
      <c r="BX592" s="84">
        <f t="shared" si="685"/>
        <v>69</v>
      </c>
      <c r="BY592" s="111">
        <v>1</v>
      </c>
      <c r="BZ592" s="109">
        <v>7</v>
      </c>
      <c r="CA592" s="109">
        <v>0</v>
      </c>
      <c r="CB592" s="2">
        <v>10</v>
      </c>
      <c r="CC592" s="112">
        <f t="shared" si="686"/>
        <v>0.19148936170212766</v>
      </c>
      <c r="CD592" s="112">
        <f t="shared" si="687"/>
        <v>0.78947368421052633</v>
      </c>
      <c r="CE592" s="112">
        <f t="shared" si="688"/>
        <v>0.496</v>
      </c>
      <c r="CF592" s="112">
        <f t="shared" si="689"/>
        <v>0.67948717948717952</v>
      </c>
      <c r="CG592" s="112">
        <f t="shared" si="690"/>
        <v>0.57499999999999996</v>
      </c>
      <c r="CH592" s="87">
        <f t="shared" si="691"/>
        <v>17</v>
      </c>
      <c r="CI592" s="31">
        <f t="shared" si="692"/>
        <v>7</v>
      </c>
      <c r="CJ592" s="31">
        <f t="shared" si="693"/>
        <v>0</v>
      </c>
      <c r="CK592" s="31">
        <f t="shared" si="694"/>
        <v>0</v>
      </c>
      <c r="CL592" s="31">
        <f t="shared" si="695"/>
        <v>0</v>
      </c>
      <c r="CM592" s="113">
        <f t="shared" si="696"/>
        <v>0</v>
      </c>
      <c r="CN592" s="31">
        <f t="shared" si="697"/>
        <v>0</v>
      </c>
      <c r="CO592" s="31">
        <f t="shared" si="698"/>
        <v>0</v>
      </c>
      <c r="CP592" s="31">
        <f t="shared" si="699"/>
        <v>0</v>
      </c>
      <c r="CQ592" s="31">
        <f t="shared" si="700"/>
        <v>0</v>
      </c>
      <c r="CU592" s="88">
        <f t="shared" si="684"/>
        <v>0</v>
      </c>
      <c r="DC592" s="88">
        <f t="shared" si="701"/>
        <v>0</v>
      </c>
      <c r="DK592" s="88">
        <f t="shared" si="702"/>
        <v>0</v>
      </c>
      <c r="DP592" s="32">
        <v>2</v>
      </c>
      <c r="DQ592" s="32">
        <v>3</v>
      </c>
      <c r="DR592" s="32">
        <v>4</v>
      </c>
      <c r="DS592" s="88">
        <f t="shared" si="703"/>
        <v>52</v>
      </c>
      <c r="DT592" s="32">
        <v>9</v>
      </c>
      <c r="DU592" s="32">
        <v>16</v>
      </c>
      <c r="DV592" s="32">
        <v>27</v>
      </c>
      <c r="DW592" s="32">
        <v>0</v>
      </c>
      <c r="EA592" s="88">
        <f t="shared" si="704"/>
        <v>0</v>
      </c>
      <c r="EI592" s="88">
        <f t="shared" si="705"/>
        <v>0</v>
      </c>
      <c r="EQ592" s="88">
        <f t="shared" si="706"/>
        <v>0</v>
      </c>
      <c r="EV592" s="32">
        <v>1</v>
      </c>
      <c r="EW592" s="32">
        <v>1</v>
      </c>
      <c r="EX592" s="32">
        <v>1</v>
      </c>
      <c r="EY592" s="88">
        <f t="shared" si="707"/>
        <v>17</v>
      </c>
      <c r="EZ592" s="32">
        <v>0</v>
      </c>
      <c r="FA592" s="32">
        <v>14</v>
      </c>
      <c r="FB592" s="32">
        <v>3</v>
      </c>
      <c r="FC592" s="32">
        <v>0</v>
      </c>
      <c r="FG592" s="88">
        <f t="shared" si="708"/>
        <v>0</v>
      </c>
      <c r="FO592" s="88">
        <f t="shared" si="709"/>
        <v>0</v>
      </c>
      <c r="FW592" s="110">
        <f t="shared" si="710"/>
        <v>0</v>
      </c>
      <c r="GB592" s="110">
        <f t="shared" si="711"/>
        <v>1</v>
      </c>
      <c r="GC592" s="110">
        <f t="shared" si="712"/>
        <v>1</v>
      </c>
      <c r="GD592" s="110">
        <f t="shared" si="713"/>
        <v>1</v>
      </c>
      <c r="GE592" s="110">
        <f t="shared" si="714"/>
        <v>17</v>
      </c>
      <c r="GF592" s="110">
        <f t="shared" si="715"/>
        <v>0</v>
      </c>
      <c r="GG592" s="110">
        <f t="shared" si="716"/>
        <v>14</v>
      </c>
      <c r="GH592" s="110">
        <f t="shared" si="717"/>
        <v>3</v>
      </c>
      <c r="GI592" s="110">
        <f t="shared" si="718"/>
        <v>0</v>
      </c>
      <c r="GJ592" s="114">
        <f t="shared" si="682"/>
        <v>-0.27661290322580645</v>
      </c>
      <c r="GK592" s="90">
        <f t="shared" si="683"/>
        <v>0.32692307692307693</v>
      </c>
      <c r="GL592" s="92" t="s">
        <v>1682</v>
      </c>
      <c r="GM592" s="2" t="s">
        <v>1447</v>
      </c>
      <c r="GN592" s="92" t="s">
        <v>1683</v>
      </c>
      <c r="GO592" s="92" t="s">
        <v>1684</v>
      </c>
      <c r="GP592" s="92" t="s">
        <v>1490</v>
      </c>
      <c r="GQ592" s="2" t="s">
        <v>1685</v>
      </c>
      <c r="GR592" s="115">
        <v>44</v>
      </c>
      <c r="GS592" s="31">
        <f t="shared" si="719"/>
        <v>2</v>
      </c>
      <c r="GT592" s="31">
        <f t="shared" si="720"/>
        <v>4</v>
      </c>
      <c r="GU592" s="31">
        <f t="shared" si="721"/>
        <v>3</v>
      </c>
      <c r="GV592" s="31">
        <f t="shared" si="722"/>
        <v>52</v>
      </c>
      <c r="GW592" s="31">
        <f t="shared" si="723"/>
        <v>27</v>
      </c>
      <c r="GX592" s="31">
        <f t="shared" si="724"/>
        <v>43</v>
      </c>
    </row>
    <row r="593" spans="1:206" ht="15.75" hidden="1" customHeight="1" x14ac:dyDescent="0.25">
      <c r="A593" s="22" t="s">
        <v>1110</v>
      </c>
      <c r="B593" s="2" t="s">
        <v>568</v>
      </c>
      <c r="C593" s="116" t="s">
        <v>574</v>
      </c>
      <c r="D593" s="35" t="s">
        <v>568</v>
      </c>
      <c r="E593" s="117">
        <v>15</v>
      </c>
      <c r="F593" s="117">
        <v>43</v>
      </c>
      <c r="G593" s="117">
        <v>87</v>
      </c>
      <c r="H593" s="117">
        <v>145</v>
      </c>
      <c r="I593" s="95">
        <v>10</v>
      </c>
      <c r="J593" s="118">
        <v>12</v>
      </c>
      <c r="K593" s="118">
        <v>36</v>
      </c>
      <c r="L593" s="118">
        <v>77</v>
      </c>
      <c r="M593" s="118">
        <v>125</v>
      </c>
      <c r="N593" s="119">
        <v>13</v>
      </c>
      <c r="O593" s="119">
        <v>8</v>
      </c>
      <c r="P593" s="120">
        <v>127</v>
      </c>
      <c r="Q593" s="120">
        <v>156</v>
      </c>
      <c r="R593" s="120">
        <v>123</v>
      </c>
      <c r="S593" s="70">
        <f t="shared" si="665"/>
        <v>9.4488188976377951E-2</v>
      </c>
      <c r="T593" s="70">
        <f t="shared" si="666"/>
        <v>0.23076923076923078</v>
      </c>
      <c r="U593" s="70">
        <f t="shared" si="667"/>
        <v>0.27586206896551724</v>
      </c>
      <c r="V593" s="70">
        <f t="shared" si="668"/>
        <v>0.35842293906810035</v>
      </c>
      <c r="W593" s="70">
        <f t="shared" si="669"/>
        <v>0.52032520325203258</v>
      </c>
      <c r="X593" s="121">
        <v>155</v>
      </c>
      <c r="Y593" s="121">
        <v>127</v>
      </c>
      <c r="Z593" s="121">
        <v>156</v>
      </c>
      <c r="AA593" s="121">
        <v>123</v>
      </c>
      <c r="AB593" s="121">
        <v>37</v>
      </c>
      <c r="AC593" s="121">
        <v>28</v>
      </c>
      <c r="AD593" s="17">
        <v>10</v>
      </c>
      <c r="AE593" s="17">
        <v>13</v>
      </c>
      <c r="AF593" s="100">
        <v>13</v>
      </c>
      <c r="AG593" s="101">
        <v>24</v>
      </c>
      <c r="AH593" s="101">
        <v>62</v>
      </c>
      <c r="AI593" s="101">
        <v>75</v>
      </c>
      <c r="AJ593" s="101">
        <v>2</v>
      </c>
      <c r="AK593" s="101">
        <f t="shared" si="670"/>
        <v>163</v>
      </c>
      <c r="AL593" s="101">
        <f t="shared" si="671"/>
        <v>13</v>
      </c>
      <c r="AM593" s="101">
        <v>15</v>
      </c>
      <c r="AN593" s="102">
        <v>6</v>
      </c>
      <c r="AO593" s="103">
        <v>22</v>
      </c>
      <c r="AP593" s="74">
        <f t="shared" si="672"/>
        <v>0.1889763779527559</v>
      </c>
      <c r="AQ593" s="74">
        <f t="shared" si="673"/>
        <v>0.39743589743589741</v>
      </c>
      <c r="AR593" s="104">
        <f t="shared" si="674"/>
        <v>0.3645320197044335</v>
      </c>
      <c r="AS593" s="104">
        <f t="shared" si="675"/>
        <v>0.44444444444444442</v>
      </c>
      <c r="AT593" s="104">
        <f t="shared" si="676"/>
        <v>0.50406504065040647</v>
      </c>
      <c r="AU593" s="105">
        <v>115</v>
      </c>
      <c r="AV593" s="105">
        <v>164</v>
      </c>
      <c r="AW593" s="105">
        <v>125</v>
      </c>
      <c r="AX593" s="100">
        <v>13</v>
      </c>
      <c r="AY593" s="106">
        <v>131</v>
      </c>
      <c r="AZ593" s="106">
        <v>21</v>
      </c>
      <c r="BA593" s="106">
        <v>43</v>
      </c>
      <c r="BB593" s="106">
        <v>65</v>
      </c>
      <c r="BC593" s="106">
        <v>2</v>
      </c>
      <c r="BD593" s="107">
        <v>20</v>
      </c>
      <c r="BE593" s="108">
        <v>8</v>
      </c>
      <c r="BF593" s="82">
        <f t="shared" si="677"/>
        <v>0.16800000000000001</v>
      </c>
      <c r="BG593" s="82">
        <f t="shared" si="678"/>
        <v>0.26219512195121952</v>
      </c>
      <c r="BH593" s="83">
        <f t="shared" si="679"/>
        <v>0.26980198019801982</v>
      </c>
      <c r="BI593" s="83">
        <f t="shared" si="680"/>
        <v>0.31541218637992829</v>
      </c>
      <c r="BJ593" s="83">
        <f t="shared" si="681"/>
        <v>0.39130434782608697</v>
      </c>
      <c r="BK593" s="2">
        <v>112</v>
      </c>
      <c r="BL593" s="2">
        <v>152</v>
      </c>
      <c r="BM593" s="2">
        <v>114</v>
      </c>
      <c r="BN593" s="2">
        <v>79</v>
      </c>
      <c r="BO593" s="2">
        <v>42</v>
      </c>
      <c r="BP593" s="2">
        <v>27</v>
      </c>
      <c r="BQ593" s="109">
        <v>7</v>
      </c>
      <c r="BR593" s="109">
        <v>10</v>
      </c>
      <c r="BS593" s="110">
        <v>13</v>
      </c>
      <c r="BT593" s="109">
        <v>6</v>
      </c>
      <c r="BU593" s="109">
        <v>26</v>
      </c>
      <c r="BV593" s="109">
        <v>76</v>
      </c>
      <c r="BW593" s="109">
        <v>6</v>
      </c>
      <c r="BX593" s="84">
        <f t="shared" si="685"/>
        <v>114</v>
      </c>
      <c r="BY593" s="111">
        <v>2</v>
      </c>
      <c r="BZ593" s="109">
        <v>14</v>
      </c>
      <c r="CA593" s="109">
        <v>6</v>
      </c>
      <c r="CB593" s="2">
        <v>9</v>
      </c>
      <c r="CC593" s="112">
        <f t="shared" si="686"/>
        <v>5.3571428571428568E-2</v>
      </c>
      <c r="CD593" s="112">
        <f t="shared" si="687"/>
        <v>0.17105263157894737</v>
      </c>
      <c r="CE593" s="112">
        <f t="shared" si="688"/>
        <v>0.24867724867724866</v>
      </c>
      <c r="CF593" s="112">
        <f t="shared" si="689"/>
        <v>0.33082706766917291</v>
      </c>
      <c r="CG593" s="112">
        <f t="shared" si="690"/>
        <v>0.54385964912280704</v>
      </c>
      <c r="CH593" s="87">
        <f t="shared" si="691"/>
        <v>52</v>
      </c>
      <c r="CI593" s="31">
        <f t="shared" si="692"/>
        <v>71</v>
      </c>
      <c r="CJ593" s="31">
        <f t="shared" si="693"/>
        <v>0</v>
      </c>
      <c r="CK593" s="31">
        <f t="shared" si="694"/>
        <v>0</v>
      </c>
      <c r="CL593" s="31">
        <f t="shared" si="695"/>
        <v>0</v>
      </c>
      <c r="CM593" s="113">
        <f t="shared" si="696"/>
        <v>0</v>
      </c>
      <c r="CN593" s="31">
        <f t="shared" si="697"/>
        <v>0</v>
      </c>
      <c r="CO593" s="31">
        <f t="shared" si="698"/>
        <v>0</v>
      </c>
      <c r="CP593" s="31">
        <f t="shared" si="699"/>
        <v>0</v>
      </c>
      <c r="CQ593" s="31">
        <f t="shared" si="700"/>
        <v>0</v>
      </c>
      <c r="CU593" s="88">
        <f t="shared" si="684"/>
        <v>0</v>
      </c>
      <c r="DC593" s="88">
        <f t="shared" si="701"/>
        <v>0</v>
      </c>
      <c r="DH593" s="32">
        <v>1</v>
      </c>
      <c r="DI593" s="32">
        <v>3</v>
      </c>
      <c r="DJ593" s="32">
        <v>4</v>
      </c>
      <c r="DK593" s="88">
        <f t="shared" si="702"/>
        <v>24</v>
      </c>
      <c r="DL593" s="32">
        <v>4</v>
      </c>
      <c r="DM593" s="32">
        <v>6</v>
      </c>
      <c r="DN593" s="32">
        <v>14</v>
      </c>
      <c r="DO593" s="32">
        <v>0</v>
      </c>
      <c r="DP593" s="32">
        <v>4</v>
      </c>
      <c r="DQ593" s="32">
        <v>5</v>
      </c>
      <c r="DR593" s="32">
        <v>5</v>
      </c>
      <c r="DS593" s="88">
        <f t="shared" si="703"/>
        <v>62</v>
      </c>
      <c r="DT593" s="32">
        <v>2</v>
      </c>
      <c r="DU593" s="32">
        <v>13</v>
      </c>
      <c r="DV593" s="32">
        <v>42</v>
      </c>
      <c r="DW593" s="32">
        <v>5</v>
      </c>
      <c r="DX593" s="32">
        <v>1</v>
      </c>
      <c r="DY593" s="32">
        <v>1</v>
      </c>
      <c r="DZ593" s="32">
        <v>2</v>
      </c>
      <c r="EA593" s="88">
        <f t="shared" si="704"/>
        <v>20</v>
      </c>
      <c r="EC593" s="32">
        <v>5</v>
      </c>
      <c r="ED593" s="32">
        <v>14</v>
      </c>
      <c r="EE593" s="32">
        <v>1</v>
      </c>
      <c r="EI593" s="88">
        <f t="shared" si="705"/>
        <v>0</v>
      </c>
      <c r="EQ593" s="88">
        <f t="shared" si="706"/>
        <v>0</v>
      </c>
      <c r="EV593" s="32">
        <v>1</v>
      </c>
      <c r="EW593" s="32">
        <v>1</v>
      </c>
      <c r="EX593" s="32">
        <v>2</v>
      </c>
      <c r="EY593" s="88">
        <f t="shared" si="707"/>
        <v>8</v>
      </c>
      <c r="EZ593" s="32">
        <v>0</v>
      </c>
      <c r="FA593" s="32">
        <v>2</v>
      </c>
      <c r="FB593" s="32">
        <v>6</v>
      </c>
      <c r="FC593" s="32">
        <v>0</v>
      </c>
      <c r="FG593" s="88">
        <f t="shared" si="708"/>
        <v>0</v>
      </c>
      <c r="FO593" s="88">
        <f t="shared" si="709"/>
        <v>0</v>
      </c>
      <c r="FW593" s="110">
        <f t="shared" si="710"/>
        <v>0</v>
      </c>
      <c r="GB593" s="110">
        <f t="shared" si="711"/>
        <v>1</v>
      </c>
      <c r="GC593" s="110">
        <f t="shared" si="712"/>
        <v>1</v>
      </c>
      <c r="GD593" s="110">
        <f t="shared" si="713"/>
        <v>2</v>
      </c>
      <c r="GE593" s="110">
        <f t="shared" si="714"/>
        <v>8</v>
      </c>
      <c r="GF593" s="110">
        <f t="shared" si="715"/>
        <v>0</v>
      </c>
      <c r="GG593" s="110">
        <f t="shared" si="716"/>
        <v>2</v>
      </c>
      <c r="GH593" s="110">
        <f t="shared" si="717"/>
        <v>6</v>
      </c>
      <c r="GI593" s="110">
        <f t="shared" si="718"/>
        <v>0</v>
      </c>
      <c r="GJ593" s="114">
        <f t="shared" si="682"/>
        <v>4.5230263157894676E-2</v>
      </c>
      <c r="GK593" s="90">
        <f t="shared" si="683"/>
        <v>-0.12977099236641221</v>
      </c>
      <c r="GL593" s="92" t="s">
        <v>2226</v>
      </c>
      <c r="GM593" s="92" t="s">
        <v>2323</v>
      </c>
      <c r="GN593" s="92" t="s">
        <v>1395</v>
      </c>
      <c r="GO593" s="92" t="s">
        <v>1837</v>
      </c>
      <c r="GP593" s="92" t="s">
        <v>1606</v>
      </c>
      <c r="GQ593" s="2" t="s">
        <v>2004</v>
      </c>
      <c r="GR593" s="115">
        <v>161</v>
      </c>
      <c r="GS593" s="31">
        <f t="shared" si="719"/>
        <v>6</v>
      </c>
      <c r="GT593" s="31">
        <f t="shared" si="720"/>
        <v>11</v>
      </c>
      <c r="GU593" s="31">
        <f t="shared" si="721"/>
        <v>9</v>
      </c>
      <c r="GV593" s="31">
        <f t="shared" si="722"/>
        <v>106</v>
      </c>
      <c r="GW593" s="31">
        <f t="shared" si="723"/>
        <v>76</v>
      </c>
      <c r="GX593" s="31">
        <f t="shared" si="724"/>
        <v>100</v>
      </c>
    </row>
    <row r="594" spans="1:206" ht="15.75" hidden="1" customHeight="1" x14ac:dyDescent="0.25">
      <c r="A594" s="22" t="s">
        <v>1110</v>
      </c>
      <c r="B594" s="2" t="s">
        <v>568</v>
      </c>
      <c r="C594" s="116" t="s">
        <v>1019</v>
      </c>
      <c r="D594" s="35" t="s">
        <v>568</v>
      </c>
      <c r="E594" s="117">
        <v>120</v>
      </c>
      <c r="F594" s="117">
        <v>711</v>
      </c>
      <c r="G594" s="117">
        <v>1597</v>
      </c>
      <c r="H594" s="117">
        <v>2428</v>
      </c>
      <c r="I594" s="95">
        <v>177</v>
      </c>
      <c r="J594" s="118">
        <v>154</v>
      </c>
      <c r="K594" s="118">
        <v>714</v>
      </c>
      <c r="L594" s="118">
        <v>1768</v>
      </c>
      <c r="M594" s="118">
        <v>2636</v>
      </c>
      <c r="N594" s="119">
        <v>445</v>
      </c>
      <c r="O594" s="119">
        <v>75</v>
      </c>
      <c r="P594" s="120">
        <v>1904</v>
      </c>
      <c r="Q594" s="120">
        <v>2425</v>
      </c>
      <c r="R594" s="120">
        <v>1915</v>
      </c>
      <c r="S594" s="70">
        <f t="shared" si="665"/>
        <v>8.0882352941176475E-2</v>
      </c>
      <c r="T594" s="70">
        <f t="shared" si="666"/>
        <v>0.29443298969072162</v>
      </c>
      <c r="U594" s="70">
        <f t="shared" si="667"/>
        <v>0.3508968609865471</v>
      </c>
      <c r="V594" s="70">
        <f t="shared" si="668"/>
        <v>0.46935483870967742</v>
      </c>
      <c r="W594" s="70">
        <f t="shared" si="669"/>
        <v>0.69086161879895558</v>
      </c>
      <c r="X594" s="121">
        <v>2390</v>
      </c>
      <c r="Y594" s="121">
        <v>1904</v>
      </c>
      <c r="Z594" s="121">
        <v>2425</v>
      </c>
      <c r="AA594" s="121">
        <v>1915</v>
      </c>
      <c r="AB594" s="121">
        <v>678</v>
      </c>
      <c r="AC594" s="121">
        <v>555</v>
      </c>
      <c r="AD594" s="17">
        <v>61</v>
      </c>
      <c r="AE594" s="17">
        <v>139</v>
      </c>
      <c r="AF594" s="100">
        <v>172</v>
      </c>
      <c r="AG594" s="101">
        <v>143</v>
      </c>
      <c r="AH594" s="101">
        <v>701</v>
      </c>
      <c r="AI594" s="101">
        <v>1647</v>
      </c>
      <c r="AJ594" s="101">
        <v>87</v>
      </c>
      <c r="AK594" s="101">
        <f t="shared" si="670"/>
        <v>2578</v>
      </c>
      <c r="AL594" s="101">
        <f t="shared" si="671"/>
        <v>418</v>
      </c>
      <c r="AM594" s="101">
        <v>505</v>
      </c>
      <c r="AN594" s="102">
        <v>47</v>
      </c>
      <c r="AO594" s="103">
        <v>184</v>
      </c>
      <c r="AP594" s="74">
        <f t="shared" si="672"/>
        <v>7.510504201680672E-2</v>
      </c>
      <c r="AQ594" s="74">
        <f t="shared" si="673"/>
        <v>0.28907216494845361</v>
      </c>
      <c r="AR594" s="104">
        <f t="shared" si="674"/>
        <v>0.33199871877001924</v>
      </c>
      <c r="AS594" s="104">
        <f t="shared" si="675"/>
        <v>0.4447004608294931</v>
      </c>
      <c r="AT594" s="104">
        <f t="shared" si="676"/>
        <v>0.64177545691906002</v>
      </c>
      <c r="AU594" s="105">
        <v>1906</v>
      </c>
      <c r="AV594" s="105">
        <v>2573</v>
      </c>
      <c r="AW594" s="105">
        <v>2055</v>
      </c>
      <c r="AX594" s="100">
        <v>185</v>
      </c>
      <c r="AY594" s="106">
        <v>2838</v>
      </c>
      <c r="AZ594" s="106">
        <v>213</v>
      </c>
      <c r="BA594" s="106">
        <v>801</v>
      </c>
      <c r="BB594" s="106">
        <v>1722</v>
      </c>
      <c r="BC594" s="106">
        <v>102</v>
      </c>
      <c r="BD594" s="107">
        <v>432</v>
      </c>
      <c r="BE594" s="108">
        <v>76</v>
      </c>
      <c r="BF594" s="82">
        <f t="shared" si="677"/>
        <v>0.10364963503649635</v>
      </c>
      <c r="BG594" s="82">
        <f t="shared" si="678"/>
        <v>0.31130975514963077</v>
      </c>
      <c r="BH594" s="83">
        <f t="shared" si="679"/>
        <v>0.35261707988980717</v>
      </c>
      <c r="BI594" s="83">
        <f t="shared" si="680"/>
        <v>0.46684527796383124</v>
      </c>
      <c r="BJ594" s="83">
        <f t="shared" si="681"/>
        <v>0.67681007345225608</v>
      </c>
      <c r="BK594" s="2">
        <v>2195</v>
      </c>
      <c r="BL594" s="2">
        <v>2755</v>
      </c>
      <c r="BM594" s="2">
        <v>1996</v>
      </c>
      <c r="BN594" s="2">
        <v>1386</v>
      </c>
      <c r="BO594" s="2">
        <v>711</v>
      </c>
      <c r="BP594" s="2">
        <v>549</v>
      </c>
      <c r="BQ594" s="109">
        <v>66</v>
      </c>
      <c r="BR594" s="109">
        <v>182</v>
      </c>
      <c r="BS594" s="110">
        <v>173</v>
      </c>
      <c r="BT594" s="109">
        <v>153</v>
      </c>
      <c r="BU594" s="109">
        <v>996</v>
      </c>
      <c r="BV594" s="109">
        <v>1930</v>
      </c>
      <c r="BW594" s="109">
        <v>116</v>
      </c>
      <c r="BX594" s="84">
        <f t="shared" si="685"/>
        <v>3195</v>
      </c>
      <c r="BY594" s="111">
        <v>22</v>
      </c>
      <c r="BZ594" s="109">
        <v>431</v>
      </c>
      <c r="CA594" s="109">
        <v>116</v>
      </c>
      <c r="CB594" s="2">
        <v>128</v>
      </c>
      <c r="CC594" s="112">
        <f t="shared" si="686"/>
        <v>6.9703872437357636E-2</v>
      </c>
      <c r="CD594" s="112">
        <f t="shared" si="687"/>
        <v>0.36152450090744104</v>
      </c>
      <c r="CE594" s="112">
        <f t="shared" si="688"/>
        <v>0.38122660524042612</v>
      </c>
      <c r="CF594" s="112">
        <f t="shared" si="689"/>
        <v>0.52515259945274684</v>
      </c>
      <c r="CG594" s="112">
        <f t="shared" si="690"/>
        <v>0.75100200400801598</v>
      </c>
      <c r="CH594" s="87">
        <f t="shared" si="691"/>
        <v>497</v>
      </c>
      <c r="CI594" s="31">
        <f t="shared" si="692"/>
        <v>649</v>
      </c>
      <c r="CJ594" s="31">
        <f t="shared" si="693"/>
        <v>4</v>
      </c>
      <c r="CK594" s="31">
        <f t="shared" si="694"/>
        <v>7</v>
      </c>
      <c r="CL594" s="31">
        <f t="shared" si="695"/>
        <v>10</v>
      </c>
      <c r="CM594" s="113">
        <f t="shared" si="696"/>
        <v>62</v>
      </c>
      <c r="CN594" s="31">
        <f t="shared" si="697"/>
        <v>2</v>
      </c>
      <c r="CO594" s="31">
        <f t="shared" si="698"/>
        <v>16</v>
      </c>
      <c r="CP594" s="31">
        <f t="shared" si="699"/>
        <v>42</v>
      </c>
      <c r="CQ594" s="31">
        <f t="shared" si="700"/>
        <v>2</v>
      </c>
      <c r="CU594" s="88">
        <f t="shared" si="684"/>
        <v>0</v>
      </c>
      <c r="CZ594" s="32">
        <v>4</v>
      </c>
      <c r="DA594" s="32">
        <v>7</v>
      </c>
      <c r="DB594" s="32">
        <v>10</v>
      </c>
      <c r="DC594" s="88">
        <f t="shared" si="701"/>
        <v>62</v>
      </c>
      <c r="DD594" s="32">
        <v>2</v>
      </c>
      <c r="DE594" s="32">
        <v>16</v>
      </c>
      <c r="DF594" s="32">
        <v>42</v>
      </c>
      <c r="DG594" s="32">
        <v>2</v>
      </c>
      <c r="DH594" s="32">
        <v>10</v>
      </c>
      <c r="DI594" s="32">
        <v>66</v>
      </c>
      <c r="DJ594" s="32">
        <v>51</v>
      </c>
      <c r="DK594" s="88">
        <f t="shared" si="702"/>
        <v>1294</v>
      </c>
      <c r="DL594" s="32">
        <v>61</v>
      </c>
      <c r="DM594" s="32">
        <v>492</v>
      </c>
      <c r="DN594" s="32">
        <v>706</v>
      </c>
      <c r="DO594" s="32">
        <v>35</v>
      </c>
      <c r="DP594" s="32">
        <v>37</v>
      </c>
      <c r="DQ594" s="32">
        <v>84</v>
      </c>
      <c r="DR594" s="32">
        <v>62</v>
      </c>
      <c r="DS594" s="88">
        <f t="shared" si="703"/>
        <v>1539</v>
      </c>
      <c r="DT594" s="32">
        <v>12</v>
      </c>
      <c r="DU594" s="32">
        <v>344</v>
      </c>
      <c r="DV594" s="32">
        <v>1106</v>
      </c>
      <c r="DW594" s="32">
        <v>77</v>
      </c>
      <c r="EA594" s="88">
        <f t="shared" si="704"/>
        <v>0</v>
      </c>
      <c r="EF594" s="32">
        <v>7</v>
      </c>
      <c r="EG594" s="32">
        <v>12</v>
      </c>
      <c r="EH594" s="32">
        <v>32</v>
      </c>
      <c r="EI594" s="88">
        <f t="shared" si="705"/>
        <v>126</v>
      </c>
      <c r="EJ594" s="32">
        <v>62</v>
      </c>
      <c r="EK594" s="32">
        <v>47</v>
      </c>
      <c r="EL594" s="32">
        <v>17</v>
      </c>
      <c r="EM594" s="32">
        <v>0</v>
      </c>
      <c r="EQ594" s="88">
        <f t="shared" si="706"/>
        <v>0</v>
      </c>
      <c r="EV594" s="32">
        <v>7</v>
      </c>
      <c r="EW594" s="32">
        <v>11</v>
      </c>
      <c r="EX594" s="32">
        <v>16</v>
      </c>
      <c r="EY594" s="88">
        <f t="shared" si="707"/>
        <v>134</v>
      </c>
      <c r="EZ594" s="32">
        <v>0</v>
      </c>
      <c r="FA594" s="32">
        <v>73</v>
      </c>
      <c r="FB594" s="32">
        <v>59</v>
      </c>
      <c r="FC594" s="32">
        <v>2</v>
      </c>
      <c r="FD594" s="32">
        <v>1</v>
      </c>
      <c r="FE594" s="32">
        <v>2</v>
      </c>
      <c r="FF594" s="32">
        <v>2</v>
      </c>
      <c r="FG594" s="88">
        <f t="shared" si="708"/>
        <v>40</v>
      </c>
      <c r="FH594" s="32">
        <v>16</v>
      </c>
      <c r="FI594" s="32">
        <v>24</v>
      </c>
      <c r="FJ594" s="32">
        <v>0</v>
      </c>
      <c r="FO594" s="88">
        <f t="shared" si="709"/>
        <v>0</v>
      </c>
      <c r="FW594" s="110">
        <f t="shared" si="710"/>
        <v>0</v>
      </c>
      <c r="GB594" s="110">
        <f t="shared" si="711"/>
        <v>8</v>
      </c>
      <c r="GC594" s="110">
        <f t="shared" si="712"/>
        <v>13</v>
      </c>
      <c r="GD594" s="110">
        <f t="shared" si="713"/>
        <v>18</v>
      </c>
      <c r="GE594" s="110">
        <f t="shared" si="714"/>
        <v>174</v>
      </c>
      <c r="GF594" s="110">
        <f t="shared" si="715"/>
        <v>16</v>
      </c>
      <c r="GG594" s="110">
        <f t="shared" si="716"/>
        <v>97</v>
      </c>
      <c r="GH594" s="110">
        <f t="shared" si="717"/>
        <v>59</v>
      </c>
      <c r="GI594" s="110">
        <f t="shared" si="718"/>
        <v>2</v>
      </c>
      <c r="GJ594" s="114">
        <f t="shared" si="682"/>
        <v>8.7051275642744272E-2</v>
      </c>
      <c r="GK594" s="90">
        <f t="shared" si="683"/>
        <v>0.12579281183932348</v>
      </c>
      <c r="GL594" s="2" t="s">
        <v>2208</v>
      </c>
      <c r="GM594" s="92" t="s">
        <v>2047</v>
      </c>
      <c r="GN594" s="92" t="s">
        <v>1804</v>
      </c>
      <c r="GO594" s="2" t="s">
        <v>2229</v>
      </c>
      <c r="GP594" s="2" t="s">
        <v>1906</v>
      </c>
      <c r="GQ594" s="2" t="s">
        <v>2152</v>
      </c>
      <c r="GR594" s="115">
        <v>2816</v>
      </c>
      <c r="GS594" s="31">
        <f t="shared" si="719"/>
        <v>47</v>
      </c>
      <c r="GT594" s="31">
        <f t="shared" si="720"/>
        <v>113</v>
      </c>
      <c r="GU594" s="31">
        <f t="shared" si="721"/>
        <v>150</v>
      </c>
      <c r="GV594" s="31">
        <f t="shared" si="722"/>
        <v>2833</v>
      </c>
      <c r="GW594" s="31">
        <f t="shared" si="723"/>
        <v>1924</v>
      </c>
      <c r="GX594" s="31">
        <f t="shared" si="724"/>
        <v>2760</v>
      </c>
    </row>
    <row r="595" spans="1:206" ht="15.75" hidden="1" customHeight="1" x14ac:dyDescent="0.25">
      <c r="A595" s="22" t="s">
        <v>1110</v>
      </c>
      <c r="B595" s="2" t="s">
        <v>568</v>
      </c>
      <c r="C595" s="116" t="s">
        <v>575</v>
      </c>
      <c r="D595" s="35" t="s">
        <v>568</v>
      </c>
      <c r="E595" s="117">
        <v>5</v>
      </c>
      <c r="F595" s="117">
        <v>24</v>
      </c>
      <c r="G595" s="117">
        <v>25</v>
      </c>
      <c r="H595" s="117">
        <v>54</v>
      </c>
      <c r="I595" s="95">
        <v>3</v>
      </c>
      <c r="J595" s="118">
        <v>2</v>
      </c>
      <c r="K595" s="118">
        <v>14</v>
      </c>
      <c r="L595" s="118">
        <v>24</v>
      </c>
      <c r="M595" s="118">
        <v>40</v>
      </c>
      <c r="N595" s="119">
        <v>1</v>
      </c>
      <c r="O595" s="119">
        <v>2</v>
      </c>
      <c r="P595" s="120">
        <v>34</v>
      </c>
      <c r="Q595" s="120">
        <v>52</v>
      </c>
      <c r="R595" s="120">
        <v>44</v>
      </c>
      <c r="S595" s="70">
        <f t="shared" si="665"/>
        <v>5.8823529411764705E-2</v>
      </c>
      <c r="T595" s="70">
        <f t="shared" si="666"/>
        <v>0.26923076923076922</v>
      </c>
      <c r="U595" s="70">
        <f t="shared" si="667"/>
        <v>0.3</v>
      </c>
      <c r="V595" s="70">
        <f t="shared" si="668"/>
        <v>0.38541666666666669</v>
      </c>
      <c r="W595" s="70">
        <f t="shared" si="669"/>
        <v>0.52272727272727271</v>
      </c>
      <c r="X595" s="121">
        <v>52</v>
      </c>
      <c r="Y595" s="121">
        <v>34</v>
      </c>
      <c r="Z595" s="121">
        <v>52</v>
      </c>
      <c r="AA595" s="121">
        <v>44</v>
      </c>
      <c r="AB595" s="121">
        <v>13</v>
      </c>
      <c r="AC595" s="121">
        <v>9</v>
      </c>
      <c r="AD595" s="17">
        <v>1</v>
      </c>
      <c r="AE595" s="17">
        <v>3</v>
      </c>
      <c r="AF595" s="100">
        <v>2</v>
      </c>
      <c r="AG595" s="101">
        <v>0</v>
      </c>
      <c r="AH595" s="101">
        <v>10</v>
      </c>
      <c r="AI595" s="101">
        <v>16</v>
      </c>
      <c r="AJ595" s="101">
        <v>2</v>
      </c>
      <c r="AK595" s="101">
        <f t="shared" si="670"/>
        <v>28</v>
      </c>
      <c r="AL595" s="101">
        <f t="shared" si="671"/>
        <v>4</v>
      </c>
      <c r="AM595" s="101">
        <v>6</v>
      </c>
      <c r="AN595" s="102">
        <v>5</v>
      </c>
      <c r="AO595" s="103">
        <v>5</v>
      </c>
      <c r="AP595" s="74">
        <f t="shared" si="672"/>
        <v>0</v>
      </c>
      <c r="AQ595" s="74">
        <f t="shared" si="673"/>
        <v>0.19230769230769232</v>
      </c>
      <c r="AR595" s="104">
        <f t="shared" si="674"/>
        <v>0.16923076923076924</v>
      </c>
      <c r="AS595" s="104">
        <f t="shared" si="675"/>
        <v>0.22916666666666666</v>
      </c>
      <c r="AT595" s="104">
        <f t="shared" si="676"/>
        <v>0.27272727272727271</v>
      </c>
      <c r="AU595" s="105">
        <v>27</v>
      </c>
      <c r="AV595" s="105">
        <v>38</v>
      </c>
      <c r="AW595" s="105">
        <v>43</v>
      </c>
      <c r="AX595" s="100">
        <v>1</v>
      </c>
      <c r="AY595" s="106">
        <v>17</v>
      </c>
      <c r="AZ595" s="106">
        <v>0</v>
      </c>
      <c r="BA595" s="106">
        <v>5</v>
      </c>
      <c r="BB595" s="106">
        <v>10</v>
      </c>
      <c r="BC595" s="106">
        <v>2</v>
      </c>
      <c r="BD595" s="107">
        <v>1</v>
      </c>
      <c r="BE595" s="122"/>
      <c r="BF595" s="82">
        <f t="shared" si="677"/>
        <v>0</v>
      </c>
      <c r="BG595" s="82">
        <f t="shared" si="678"/>
        <v>0.13157894736842105</v>
      </c>
      <c r="BH595" s="83">
        <f t="shared" si="679"/>
        <v>0.12962962962962962</v>
      </c>
      <c r="BI595" s="83">
        <f t="shared" si="680"/>
        <v>0.2153846153846154</v>
      </c>
      <c r="BJ595" s="83">
        <f t="shared" si="681"/>
        <v>0.33333333333333331</v>
      </c>
      <c r="BK595" s="2">
        <v>38</v>
      </c>
      <c r="BL595" s="2">
        <v>46</v>
      </c>
      <c r="BM595" s="2">
        <v>39</v>
      </c>
      <c r="BN595" s="2">
        <v>27</v>
      </c>
      <c r="BO595" s="2">
        <v>11</v>
      </c>
      <c r="BP595" s="2">
        <v>10</v>
      </c>
      <c r="BQ595" s="109">
        <v>1</v>
      </c>
      <c r="BR595" s="109">
        <v>1</v>
      </c>
      <c r="BS595" s="110">
        <v>1</v>
      </c>
      <c r="BT595" s="109">
        <v>0</v>
      </c>
      <c r="BU595" s="109">
        <v>11</v>
      </c>
      <c r="BV595" s="109">
        <v>9</v>
      </c>
      <c r="BW595" s="109">
        <v>1</v>
      </c>
      <c r="BX595" s="84">
        <f t="shared" si="685"/>
        <v>21</v>
      </c>
      <c r="BY595" s="111">
        <v>0</v>
      </c>
      <c r="BZ595" s="109">
        <v>2</v>
      </c>
      <c r="CA595" s="109">
        <v>1</v>
      </c>
      <c r="CB595" s="2">
        <v>3</v>
      </c>
      <c r="CC595" s="112">
        <f t="shared" si="686"/>
        <v>0</v>
      </c>
      <c r="CD595" s="112">
        <f t="shared" si="687"/>
        <v>0.2391304347826087</v>
      </c>
      <c r="CE595" s="112">
        <f t="shared" si="688"/>
        <v>0.14634146341463414</v>
      </c>
      <c r="CF595" s="112">
        <f t="shared" si="689"/>
        <v>0.21176470588235294</v>
      </c>
      <c r="CG595" s="112">
        <f t="shared" si="690"/>
        <v>0.17948717948717949</v>
      </c>
      <c r="CH595" s="87">
        <f t="shared" si="691"/>
        <v>32</v>
      </c>
      <c r="CI595" s="31">
        <f t="shared" si="692"/>
        <v>38</v>
      </c>
      <c r="CJ595" s="31">
        <f t="shared" si="693"/>
        <v>0</v>
      </c>
      <c r="CK595" s="31">
        <f t="shared" si="694"/>
        <v>0</v>
      </c>
      <c r="CL595" s="31">
        <f t="shared" si="695"/>
        <v>0</v>
      </c>
      <c r="CM595" s="113">
        <f t="shared" si="696"/>
        <v>0</v>
      </c>
      <c r="CN595" s="31">
        <f t="shared" si="697"/>
        <v>0</v>
      </c>
      <c r="CO595" s="31">
        <f t="shared" si="698"/>
        <v>0</v>
      </c>
      <c r="CP595" s="31">
        <f t="shared" si="699"/>
        <v>0</v>
      </c>
      <c r="CQ595" s="31">
        <f t="shared" si="700"/>
        <v>0</v>
      </c>
      <c r="CU595" s="88">
        <f t="shared" si="684"/>
        <v>0</v>
      </c>
      <c r="DC595" s="88">
        <f t="shared" si="701"/>
        <v>0</v>
      </c>
      <c r="DK595" s="88">
        <f t="shared" si="702"/>
        <v>0</v>
      </c>
      <c r="DP595" s="32">
        <v>1</v>
      </c>
      <c r="DQ595" s="32">
        <v>1</v>
      </c>
      <c r="DR595" s="32">
        <v>1</v>
      </c>
      <c r="DS595" s="88">
        <f t="shared" si="703"/>
        <v>21</v>
      </c>
      <c r="DT595" s="32">
        <v>0</v>
      </c>
      <c r="DU595" s="32">
        <v>11</v>
      </c>
      <c r="DV595" s="32">
        <v>9</v>
      </c>
      <c r="DW595" s="32">
        <v>1</v>
      </c>
      <c r="EA595" s="88">
        <f t="shared" si="704"/>
        <v>0</v>
      </c>
      <c r="EI595" s="88">
        <f t="shared" si="705"/>
        <v>0</v>
      </c>
      <c r="EQ595" s="88">
        <f t="shared" si="706"/>
        <v>0</v>
      </c>
      <c r="EY595" s="88">
        <f t="shared" si="707"/>
        <v>0</v>
      </c>
      <c r="FG595" s="88">
        <f t="shared" si="708"/>
        <v>0</v>
      </c>
      <c r="FO595" s="88">
        <f t="shared" si="709"/>
        <v>0</v>
      </c>
      <c r="FW595" s="110">
        <f t="shared" si="710"/>
        <v>0</v>
      </c>
      <c r="GB595" s="110">
        <f t="shared" si="711"/>
        <v>0</v>
      </c>
      <c r="GC595" s="110">
        <f t="shared" si="712"/>
        <v>0</v>
      </c>
      <c r="GD595" s="110">
        <f t="shared" si="713"/>
        <v>0</v>
      </c>
      <c r="GE595" s="110">
        <f t="shared" si="714"/>
        <v>0</v>
      </c>
      <c r="GF595" s="110">
        <f t="shared" si="715"/>
        <v>0</v>
      </c>
      <c r="GG595" s="110">
        <f t="shared" si="716"/>
        <v>0</v>
      </c>
      <c r="GH595" s="110">
        <f t="shared" si="717"/>
        <v>0</v>
      </c>
      <c r="GI595" s="110">
        <f t="shared" si="718"/>
        <v>0</v>
      </c>
      <c r="GJ595" s="114">
        <f t="shared" si="682"/>
        <v>-0.65663322185061312</v>
      </c>
      <c r="GK595" s="90">
        <f t="shared" si="683"/>
        <v>0.23529411764705882</v>
      </c>
      <c r="GL595" s="2" t="s">
        <v>1786</v>
      </c>
      <c r="GM595" s="92" t="s">
        <v>1937</v>
      </c>
      <c r="GN595" s="92" t="s">
        <v>1938</v>
      </c>
      <c r="GO595" s="92" t="s">
        <v>1939</v>
      </c>
      <c r="GP595" s="92" t="s">
        <v>1940</v>
      </c>
      <c r="GQ595" s="2" t="s">
        <v>1941</v>
      </c>
      <c r="GR595" s="115">
        <v>47</v>
      </c>
      <c r="GS595" s="31">
        <f t="shared" si="719"/>
        <v>1</v>
      </c>
      <c r="GT595" s="31">
        <f t="shared" si="720"/>
        <v>1</v>
      </c>
      <c r="GU595" s="31">
        <f t="shared" si="721"/>
        <v>1</v>
      </c>
      <c r="GV595" s="31">
        <f t="shared" si="722"/>
        <v>21</v>
      </c>
      <c r="GW595" s="31">
        <f t="shared" si="723"/>
        <v>10</v>
      </c>
      <c r="GX595" s="31">
        <f t="shared" si="724"/>
        <v>21</v>
      </c>
    </row>
    <row r="596" spans="1:206" ht="15.75" hidden="1" customHeight="1" x14ac:dyDescent="0.25">
      <c r="A596" s="22" t="s">
        <v>1110</v>
      </c>
      <c r="B596" s="2" t="s">
        <v>568</v>
      </c>
      <c r="C596" s="116" t="s">
        <v>576</v>
      </c>
      <c r="D596" s="35" t="s">
        <v>568</v>
      </c>
      <c r="E596" s="117">
        <v>23</v>
      </c>
      <c r="F596" s="117">
        <v>95</v>
      </c>
      <c r="G596" s="117">
        <v>156</v>
      </c>
      <c r="H596" s="117">
        <v>274</v>
      </c>
      <c r="I596" s="95">
        <v>19</v>
      </c>
      <c r="J596" s="118">
        <v>34</v>
      </c>
      <c r="K596" s="118">
        <v>85</v>
      </c>
      <c r="L596" s="118">
        <v>167</v>
      </c>
      <c r="M596" s="118">
        <v>286</v>
      </c>
      <c r="N596" s="119">
        <v>46</v>
      </c>
      <c r="O596" s="119">
        <v>5</v>
      </c>
      <c r="P596" s="120">
        <v>183</v>
      </c>
      <c r="Q596" s="120">
        <v>218</v>
      </c>
      <c r="R596" s="120">
        <v>142</v>
      </c>
      <c r="S596" s="70">
        <f t="shared" si="665"/>
        <v>0.18579234972677597</v>
      </c>
      <c r="T596" s="70">
        <f t="shared" si="666"/>
        <v>0.38990825688073394</v>
      </c>
      <c r="U596" s="70">
        <f t="shared" si="667"/>
        <v>0.44198895027624308</v>
      </c>
      <c r="V596" s="70">
        <f t="shared" si="668"/>
        <v>0.57222222222222219</v>
      </c>
      <c r="W596" s="70">
        <f t="shared" si="669"/>
        <v>0.852112676056338</v>
      </c>
      <c r="X596" s="121">
        <v>235</v>
      </c>
      <c r="Y596" s="121">
        <v>183</v>
      </c>
      <c r="Z596" s="121">
        <v>218</v>
      </c>
      <c r="AA596" s="121">
        <v>142</v>
      </c>
      <c r="AB596" s="121">
        <v>56</v>
      </c>
      <c r="AC596" s="121">
        <v>37</v>
      </c>
      <c r="AD596" s="17">
        <v>10</v>
      </c>
      <c r="AE596" s="17">
        <v>29</v>
      </c>
      <c r="AF596" s="100">
        <v>28</v>
      </c>
      <c r="AG596" s="101">
        <v>45</v>
      </c>
      <c r="AH596" s="101">
        <v>137</v>
      </c>
      <c r="AI596" s="101">
        <v>184</v>
      </c>
      <c r="AJ596" s="101">
        <v>2</v>
      </c>
      <c r="AK596" s="101">
        <f t="shared" si="670"/>
        <v>368</v>
      </c>
      <c r="AL596" s="101">
        <f t="shared" si="671"/>
        <v>44</v>
      </c>
      <c r="AM596" s="101">
        <v>46</v>
      </c>
      <c r="AN596" s="102">
        <v>2</v>
      </c>
      <c r="AO596" s="103">
        <v>20</v>
      </c>
      <c r="AP596" s="74">
        <f t="shared" si="672"/>
        <v>0.24590163934426229</v>
      </c>
      <c r="AQ596" s="74">
        <f t="shared" si="673"/>
        <v>0.62844036697247707</v>
      </c>
      <c r="AR596" s="104">
        <f t="shared" si="674"/>
        <v>0.59300184162062619</v>
      </c>
      <c r="AS596" s="104">
        <f t="shared" si="675"/>
        <v>0.76944444444444449</v>
      </c>
      <c r="AT596" s="104">
        <f t="shared" si="676"/>
        <v>0.9859154929577465</v>
      </c>
      <c r="AU596" s="105">
        <v>177</v>
      </c>
      <c r="AV596" s="105">
        <v>251</v>
      </c>
      <c r="AW596" s="105">
        <v>192</v>
      </c>
      <c r="AX596" s="100">
        <v>26</v>
      </c>
      <c r="AY596" s="106">
        <v>399</v>
      </c>
      <c r="AZ596" s="106">
        <v>39</v>
      </c>
      <c r="BA596" s="106">
        <v>162</v>
      </c>
      <c r="BB596" s="106">
        <v>186</v>
      </c>
      <c r="BC596" s="106">
        <v>12</v>
      </c>
      <c r="BD596" s="107">
        <v>42</v>
      </c>
      <c r="BE596" s="108">
        <v>2</v>
      </c>
      <c r="BF596" s="82">
        <f t="shared" si="677"/>
        <v>0.203125</v>
      </c>
      <c r="BG596" s="82">
        <f t="shared" si="678"/>
        <v>0.64541832669322707</v>
      </c>
      <c r="BH596" s="83">
        <f t="shared" si="679"/>
        <v>0.55645161290322576</v>
      </c>
      <c r="BI596" s="83">
        <f t="shared" si="680"/>
        <v>0.71495327102803741</v>
      </c>
      <c r="BJ596" s="83">
        <f t="shared" si="681"/>
        <v>0.81355932203389836</v>
      </c>
      <c r="BK596" s="2">
        <v>221</v>
      </c>
      <c r="BL596" s="2">
        <v>288</v>
      </c>
      <c r="BM596" s="2">
        <v>188</v>
      </c>
      <c r="BN596" s="2">
        <v>146</v>
      </c>
      <c r="BO596" s="2">
        <v>65</v>
      </c>
      <c r="BP596" s="2">
        <v>47</v>
      </c>
      <c r="BQ596" s="109">
        <v>12</v>
      </c>
      <c r="BR596" s="109">
        <v>28</v>
      </c>
      <c r="BS596" s="110">
        <v>38</v>
      </c>
      <c r="BT596" s="109">
        <v>27</v>
      </c>
      <c r="BU596" s="109">
        <v>155</v>
      </c>
      <c r="BV596" s="109">
        <v>233</v>
      </c>
      <c r="BW596" s="109">
        <v>13</v>
      </c>
      <c r="BX596" s="84">
        <f t="shared" si="685"/>
        <v>428</v>
      </c>
      <c r="BY596" s="111">
        <v>4</v>
      </c>
      <c r="BZ596" s="109">
        <v>62</v>
      </c>
      <c r="CA596" s="109">
        <v>13</v>
      </c>
      <c r="CB596" s="2">
        <v>12</v>
      </c>
      <c r="CC596" s="112">
        <f t="shared" si="686"/>
        <v>0.12217194570135746</v>
      </c>
      <c r="CD596" s="112">
        <f t="shared" si="687"/>
        <v>0.53819444444444442</v>
      </c>
      <c r="CE596" s="112">
        <f t="shared" si="688"/>
        <v>0.50645624103299858</v>
      </c>
      <c r="CF596" s="112">
        <f t="shared" si="689"/>
        <v>0.68487394957983194</v>
      </c>
      <c r="CG596" s="112">
        <f t="shared" si="690"/>
        <v>0.90957446808510634</v>
      </c>
      <c r="CH596" s="87">
        <f t="shared" si="691"/>
        <v>17</v>
      </c>
      <c r="CI596" s="31">
        <f t="shared" si="692"/>
        <v>8</v>
      </c>
      <c r="CJ596" s="31">
        <f t="shared" si="693"/>
        <v>3</v>
      </c>
      <c r="CK596" s="31">
        <f t="shared" si="694"/>
        <v>8</v>
      </c>
      <c r="CL596" s="31">
        <f t="shared" si="695"/>
        <v>15</v>
      </c>
      <c r="CM596" s="113">
        <f t="shared" si="696"/>
        <v>116</v>
      </c>
      <c r="CN596" s="31">
        <f t="shared" si="697"/>
        <v>18</v>
      </c>
      <c r="CO596" s="31">
        <f t="shared" si="698"/>
        <v>48</v>
      </c>
      <c r="CP596" s="31">
        <f t="shared" si="699"/>
        <v>47</v>
      </c>
      <c r="CQ596" s="31">
        <f t="shared" si="700"/>
        <v>3</v>
      </c>
      <c r="CR596" s="32">
        <v>3</v>
      </c>
      <c r="CS596" s="32">
        <v>8</v>
      </c>
      <c r="CT596" s="32">
        <v>15</v>
      </c>
      <c r="CU596" s="88">
        <f t="shared" si="684"/>
        <v>116</v>
      </c>
      <c r="CV596" s="32">
        <v>18</v>
      </c>
      <c r="CW596" s="32">
        <v>48</v>
      </c>
      <c r="CX596" s="32">
        <v>47</v>
      </c>
      <c r="CY596" s="32">
        <v>3</v>
      </c>
      <c r="DC596" s="88">
        <f t="shared" si="701"/>
        <v>0</v>
      </c>
      <c r="DH596" s="32">
        <v>1</v>
      </c>
      <c r="DI596" s="32">
        <v>5</v>
      </c>
      <c r="DJ596" s="32">
        <v>4</v>
      </c>
      <c r="DK596" s="88">
        <f t="shared" si="702"/>
        <v>90</v>
      </c>
      <c r="DL596" s="32">
        <v>5</v>
      </c>
      <c r="DM596" s="32">
        <v>37</v>
      </c>
      <c r="DN596" s="32">
        <v>46</v>
      </c>
      <c r="DO596" s="32">
        <v>2</v>
      </c>
      <c r="DP596" s="32">
        <v>6</v>
      </c>
      <c r="DQ596" s="32">
        <v>12</v>
      </c>
      <c r="DR596" s="32">
        <v>11</v>
      </c>
      <c r="DS596" s="88">
        <f t="shared" si="703"/>
        <v>173</v>
      </c>
      <c r="DT596" s="32">
        <v>3</v>
      </c>
      <c r="DU596" s="32">
        <v>47</v>
      </c>
      <c r="DV596" s="32">
        <v>118</v>
      </c>
      <c r="DW596" s="32">
        <v>5</v>
      </c>
      <c r="EA596" s="88">
        <f t="shared" si="704"/>
        <v>0</v>
      </c>
      <c r="EF596" s="32">
        <v>1</v>
      </c>
      <c r="EG596" s="32">
        <v>2</v>
      </c>
      <c r="EH596" s="32">
        <v>7</v>
      </c>
      <c r="EI596" s="88">
        <f t="shared" si="705"/>
        <v>34</v>
      </c>
      <c r="EJ596" s="32">
        <v>1</v>
      </c>
      <c r="EK596" s="32">
        <v>15</v>
      </c>
      <c r="EL596" s="32">
        <v>17</v>
      </c>
      <c r="EM596" s="32">
        <v>1</v>
      </c>
      <c r="EQ596" s="88">
        <f t="shared" si="706"/>
        <v>0</v>
      </c>
      <c r="EV596" s="32">
        <v>1</v>
      </c>
      <c r="EW596" s="32">
        <v>1</v>
      </c>
      <c r="EX596" s="32">
        <v>1</v>
      </c>
      <c r="EY596" s="88">
        <f t="shared" si="707"/>
        <v>13</v>
      </c>
      <c r="EZ596" s="32">
        <v>0</v>
      </c>
      <c r="FA596" s="32">
        <v>8</v>
      </c>
      <c r="FB596" s="32">
        <v>5</v>
      </c>
      <c r="FC596" s="32">
        <v>0</v>
      </c>
      <c r="FG596" s="88">
        <f t="shared" si="708"/>
        <v>0</v>
      </c>
      <c r="FO596" s="88">
        <f t="shared" si="709"/>
        <v>0</v>
      </c>
      <c r="FW596" s="110">
        <f t="shared" si="710"/>
        <v>0</v>
      </c>
      <c r="GB596" s="110">
        <f t="shared" si="711"/>
        <v>1</v>
      </c>
      <c r="GC596" s="110">
        <f t="shared" si="712"/>
        <v>1</v>
      </c>
      <c r="GD596" s="110">
        <f t="shared" si="713"/>
        <v>1</v>
      </c>
      <c r="GE596" s="110">
        <f t="shared" si="714"/>
        <v>13</v>
      </c>
      <c r="GF596" s="110">
        <f t="shared" si="715"/>
        <v>0</v>
      </c>
      <c r="GG596" s="110">
        <f t="shared" si="716"/>
        <v>8</v>
      </c>
      <c r="GH596" s="110">
        <f t="shared" si="717"/>
        <v>5</v>
      </c>
      <c r="GI596" s="110">
        <f t="shared" si="718"/>
        <v>0</v>
      </c>
      <c r="GJ596" s="114">
        <f t="shared" si="682"/>
        <v>6.7434499736240522E-2</v>
      </c>
      <c r="GK596" s="90">
        <f t="shared" si="683"/>
        <v>7.2681704260651625E-2</v>
      </c>
      <c r="GL596" s="2" t="s">
        <v>1717</v>
      </c>
      <c r="GM596" s="2" t="s">
        <v>1537</v>
      </c>
      <c r="GN596" s="92" t="s">
        <v>1971</v>
      </c>
      <c r="GO596" s="2" t="s">
        <v>1383</v>
      </c>
      <c r="GP596" s="2" t="s">
        <v>1772</v>
      </c>
      <c r="GQ596" s="2" t="s">
        <v>1920</v>
      </c>
      <c r="GR596" s="115">
        <v>285</v>
      </c>
      <c r="GS596" s="31">
        <f t="shared" si="719"/>
        <v>7</v>
      </c>
      <c r="GT596" s="31">
        <f t="shared" si="720"/>
        <v>15</v>
      </c>
      <c r="GU596" s="31">
        <f t="shared" si="721"/>
        <v>17</v>
      </c>
      <c r="GV596" s="31">
        <f t="shared" si="722"/>
        <v>263</v>
      </c>
      <c r="GW596" s="31">
        <f t="shared" si="723"/>
        <v>171</v>
      </c>
      <c r="GX596" s="31">
        <f t="shared" si="724"/>
        <v>255</v>
      </c>
    </row>
    <row r="597" spans="1:206" ht="15.75" hidden="1" customHeight="1" x14ac:dyDescent="0.25">
      <c r="A597" s="22" t="s">
        <v>1114</v>
      </c>
      <c r="B597" s="2" t="s">
        <v>577</v>
      </c>
      <c r="C597" s="116" t="s">
        <v>578</v>
      </c>
      <c r="D597" s="35" t="s">
        <v>577</v>
      </c>
      <c r="E597" s="117">
        <v>43</v>
      </c>
      <c r="F597" s="117">
        <v>157</v>
      </c>
      <c r="G597" s="117">
        <v>282</v>
      </c>
      <c r="H597" s="117">
        <v>482</v>
      </c>
      <c r="I597" s="95">
        <v>26</v>
      </c>
      <c r="J597" s="118">
        <v>41</v>
      </c>
      <c r="K597" s="118">
        <v>188</v>
      </c>
      <c r="L597" s="118">
        <v>306</v>
      </c>
      <c r="M597" s="118">
        <v>535</v>
      </c>
      <c r="N597" s="119">
        <v>94</v>
      </c>
      <c r="O597" s="119">
        <v>12</v>
      </c>
      <c r="P597" s="120">
        <v>307</v>
      </c>
      <c r="Q597" s="120">
        <v>400</v>
      </c>
      <c r="R597" s="120">
        <v>307</v>
      </c>
      <c r="S597" s="70">
        <f t="shared" si="665"/>
        <v>0.13355048859934854</v>
      </c>
      <c r="T597" s="70">
        <f t="shared" si="666"/>
        <v>0.47</v>
      </c>
      <c r="U597" s="70">
        <f t="shared" si="667"/>
        <v>0.4349112426035503</v>
      </c>
      <c r="V597" s="70">
        <f t="shared" si="668"/>
        <v>0.56577086280056577</v>
      </c>
      <c r="W597" s="70">
        <f t="shared" si="669"/>
        <v>0.69055374592833874</v>
      </c>
      <c r="X597" s="121">
        <v>389</v>
      </c>
      <c r="Y597" s="121">
        <v>307</v>
      </c>
      <c r="Z597" s="121">
        <v>400</v>
      </c>
      <c r="AA597" s="121">
        <v>307</v>
      </c>
      <c r="AB597" s="121">
        <v>124</v>
      </c>
      <c r="AC597" s="121">
        <v>85</v>
      </c>
      <c r="AD597" s="17">
        <v>13</v>
      </c>
      <c r="AE597" s="17">
        <v>23</v>
      </c>
      <c r="AF597" s="100">
        <v>28</v>
      </c>
      <c r="AG597" s="101">
        <v>61</v>
      </c>
      <c r="AH597" s="101">
        <v>166</v>
      </c>
      <c r="AI597" s="101">
        <v>279</v>
      </c>
      <c r="AJ597" s="101">
        <v>15</v>
      </c>
      <c r="AK597" s="101">
        <f t="shared" si="670"/>
        <v>521</v>
      </c>
      <c r="AL597" s="101">
        <f t="shared" si="671"/>
        <v>83</v>
      </c>
      <c r="AM597" s="101">
        <v>98</v>
      </c>
      <c r="AN597" s="102">
        <v>17</v>
      </c>
      <c r="AO597" s="103">
        <v>25</v>
      </c>
      <c r="AP597" s="74">
        <f t="shared" si="672"/>
        <v>0.1986970684039088</v>
      </c>
      <c r="AQ597" s="74">
        <f t="shared" si="673"/>
        <v>0.41499999999999998</v>
      </c>
      <c r="AR597" s="104">
        <f t="shared" si="674"/>
        <v>0.41715976331360949</v>
      </c>
      <c r="AS597" s="104">
        <f t="shared" si="675"/>
        <v>0.51202263083451205</v>
      </c>
      <c r="AT597" s="104">
        <f t="shared" si="676"/>
        <v>0.6384364820846905</v>
      </c>
      <c r="AU597" s="105">
        <v>300</v>
      </c>
      <c r="AV597" s="105">
        <v>399</v>
      </c>
      <c r="AW597" s="105">
        <v>303</v>
      </c>
      <c r="AX597" s="100">
        <v>29</v>
      </c>
      <c r="AY597" s="106">
        <v>541</v>
      </c>
      <c r="AZ597" s="106">
        <v>57</v>
      </c>
      <c r="BA597" s="106">
        <v>165</v>
      </c>
      <c r="BB597" s="106">
        <v>296</v>
      </c>
      <c r="BC597" s="106">
        <v>23</v>
      </c>
      <c r="BD597" s="107">
        <v>77</v>
      </c>
      <c r="BE597" s="108">
        <v>13</v>
      </c>
      <c r="BF597" s="82">
        <f t="shared" si="677"/>
        <v>0.18811881188118812</v>
      </c>
      <c r="BG597" s="82">
        <f t="shared" si="678"/>
        <v>0.41353383458646614</v>
      </c>
      <c r="BH597" s="83">
        <f t="shared" si="679"/>
        <v>0.44011976047904194</v>
      </c>
      <c r="BI597" s="83">
        <f t="shared" si="680"/>
        <v>0.54935622317596566</v>
      </c>
      <c r="BJ597" s="83">
        <f t="shared" si="681"/>
        <v>0.73</v>
      </c>
      <c r="BK597" s="2">
        <v>343</v>
      </c>
      <c r="BL597" s="2">
        <v>442</v>
      </c>
      <c r="BM597" s="2">
        <v>304</v>
      </c>
      <c r="BN597" s="2">
        <v>205</v>
      </c>
      <c r="BO597" s="2">
        <v>102</v>
      </c>
      <c r="BP597" s="2">
        <v>84</v>
      </c>
      <c r="BQ597" s="109">
        <v>14</v>
      </c>
      <c r="BR597" s="109">
        <v>30</v>
      </c>
      <c r="BS597" s="110">
        <v>30</v>
      </c>
      <c r="BT597" s="109">
        <v>62</v>
      </c>
      <c r="BU597" s="109">
        <v>178</v>
      </c>
      <c r="BV597" s="109">
        <v>280</v>
      </c>
      <c r="BW597" s="109">
        <v>26</v>
      </c>
      <c r="BX597" s="84">
        <f t="shared" si="685"/>
        <v>546</v>
      </c>
      <c r="BY597" s="111">
        <v>3</v>
      </c>
      <c r="BZ597" s="109">
        <v>63</v>
      </c>
      <c r="CA597" s="109">
        <v>26</v>
      </c>
      <c r="CB597" s="2">
        <v>22</v>
      </c>
      <c r="CC597" s="112">
        <f t="shared" si="686"/>
        <v>0.18075801749271136</v>
      </c>
      <c r="CD597" s="112">
        <f t="shared" si="687"/>
        <v>0.40271493212669685</v>
      </c>
      <c r="CE597" s="112">
        <f t="shared" si="688"/>
        <v>0.41965105601469238</v>
      </c>
      <c r="CF597" s="112">
        <f t="shared" si="689"/>
        <v>0.52949061662198393</v>
      </c>
      <c r="CG597" s="112">
        <f t="shared" si="690"/>
        <v>0.71381578947368418</v>
      </c>
      <c r="CH597" s="87">
        <f t="shared" si="691"/>
        <v>87</v>
      </c>
      <c r="CI597" s="31">
        <f t="shared" si="692"/>
        <v>104</v>
      </c>
      <c r="CJ597" s="31">
        <f t="shared" si="693"/>
        <v>0</v>
      </c>
      <c r="CK597" s="31">
        <f t="shared" si="694"/>
        <v>0</v>
      </c>
      <c r="CL597" s="31">
        <f t="shared" si="695"/>
        <v>0</v>
      </c>
      <c r="CM597" s="113">
        <f t="shared" si="696"/>
        <v>0</v>
      </c>
      <c r="CN597" s="31">
        <f t="shared" si="697"/>
        <v>0</v>
      </c>
      <c r="CO597" s="31">
        <f t="shared" si="698"/>
        <v>0</v>
      </c>
      <c r="CP597" s="31">
        <f t="shared" si="699"/>
        <v>0</v>
      </c>
      <c r="CQ597" s="31">
        <f t="shared" si="700"/>
        <v>0</v>
      </c>
      <c r="CU597" s="88">
        <f t="shared" si="684"/>
        <v>0</v>
      </c>
      <c r="DC597" s="88">
        <f t="shared" si="701"/>
        <v>0</v>
      </c>
      <c r="DH597" s="32">
        <v>2</v>
      </c>
      <c r="DI597" s="32">
        <v>9</v>
      </c>
      <c r="DJ597" s="32">
        <v>9</v>
      </c>
      <c r="DK597" s="88">
        <f t="shared" si="702"/>
        <v>163</v>
      </c>
      <c r="DL597" s="32">
        <v>59</v>
      </c>
      <c r="DM597" s="32">
        <v>70</v>
      </c>
      <c r="DN597" s="32">
        <v>33</v>
      </c>
      <c r="DO597" s="32">
        <v>1</v>
      </c>
      <c r="DP597" s="32">
        <v>11</v>
      </c>
      <c r="DQ597" s="32">
        <v>20</v>
      </c>
      <c r="DR597" s="32">
        <v>16</v>
      </c>
      <c r="DS597" s="88">
        <f t="shared" si="703"/>
        <v>370</v>
      </c>
      <c r="DT597" s="32">
        <v>3</v>
      </c>
      <c r="DU597" s="32">
        <v>103</v>
      </c>
      <c r="DV597" s="32">
        <v>240</v>
      </c>
      <c r="DW597" s="32">
        <v>24</v>
      </c>
      <c r="EA597" s="88">
        <f t="shared" si="704"/>
        <v>0</v>
      </c>
      <c r="EI597" s="88">
        <f t="shared" si="705"/>
        <v>0</v>
      </c>
      <c r="EQ597" s="88">
        <f t="shared" si="706"/>
        <v>0</v>
      </c>
      <c r="EV597" s="32">
        <v>1</v>
      </c>
      <c r="EW597" s="32">
        <v>1</v>
      </c>
      <c r="EX597" s="32">
        <v>5</v>
      </c>
      <c r="EY597" s="88">
        <f t="shared" si="707"/>
        <v>13</v>
      </c>
      <c r="EZ597" s="32">
        <v>0</v>
      </c>
      <c r="FA597" s="32">
        <v>5</v>
      </c>
      <c r="FB597" s="32">
        <v>7</v>
      </c>
      <c r="FC597" s="32">
        <v>1</v>
      </c>
      <c r="FG597" s="88">
        <f t="shared" si="708"/>
        <v>0</v>
      </c>
      <c r="FO597" s="88">
        <f t="shared" si="709"/>
        <v>0</v>
      </c>
      <c r="FW597" s="110">
        <f t="shared" si="710"/>
        <v>0</v>
      </c>
      <c r="GB597" s="110">
        <f t="shared" si="711"/>
        <v>1</v>
      </c>
      <c r="GC597" s="110">
        <f t="shared" si="712"/>
        <v>1</v>
      </c>
      <c r="GD597" s="110">
        <f t="shared" si="713"/>
        <v>5</v>
      </c>
      <c r="GE597" s="110">
        <f t="shared" si="714"/>
        <v>13</v>
      </c>
      <c r="GF597" s="110">
        <f t="shared" si="715"/>
        <v>0</v>
      </c>
      <c r="GG597" s="110">
        <f t="shared" si="716"/>
        <v>5</v>
      </c>
      <c r="GH597" s="110">
        <f t="shared" si="717"/>
        <v>7</v>
      </c>
      <c r="GI597" s="110">
        <f t="shared" si="718"/>
        <v>1</v>
      </c>
      <c r="GJ597" s="114">
        <f t="shared" si="682"/>
        <v>3.3686072492552135E-2</v>
      </c>
      <c r="GK597" s="90">
        <f t="shared" si="683"/>
        <v>9.242144177449169E-3</v>
      </c>
      <c r="GL597" s="2" t="s">
        <v>1617</v>
      </c>
      <c r="GM597" s="2" t="s">
        <v>2118</v>
      </c>
      <c r="GN597" s="2" t="s">
        <v>1744</v>
      </c>
      <c r="GO597" s="2" t="s">
        <v>1921</v>
      </c>
      <c r="GP597" s="2" t="s">
        <v>1629</v>
      </c>
      <c r="GQ597" s="2" t="s">
        <v>1907</v>
      </c>
      <c r="GR597" s="115">
        <v>440</v>
      </c>
      <c r="GS597" s="31">
        <f t="shared" si="719"/>
        <v>13</v>
      </c>
      <c r="GT597" s="31">
        <f t="shared" si="720"/>
        <v>25</v>
      </c>
      <c r="GU597" s="31">
        <f t="shared" si="721"/>
        <v>29</v>
      </c>
      <c r="GV597" s="31">
        <f t="shared" si="722"/>
        <v>533</v>
      </c>
      <c r="GW597" s="31">
        <f t="shared" si="723"/>
        <v>298</v>
      </c>
      <c r="GX597" s="31">
        <f t="shared" si="724"/>
        <v>471</v>
      </c>
    </row>
    <row r="598" spans="1:206" ht="15.75" hidden="1" customHeight="1" x14ac:dyDescent="0.25">
      <c r="A598" s="22" t="s">
        <v>1114</v>
      </c>
      <c r="B598" s="2" t="s">
        <v>577</v>
      </c>
      <c r="C598" s="116" t="s">
        <v>579</v>
      </c>
      <c r="D598" s="35" t="s">
        <v>577</v>
      </c>
      <c r="E598" s="117">
        <v>0</v>
      </c>
      <c r="F598" s="117">
        <v>20</v>
      </c>
      <c r="G598" s="117">
        <v>24</v>
      </c>
      <c r="H598" s="117">
        <v>44</v>
      </c>
      <c r="I598" s="95">
        <v>4</v>
      </c>
      <c r="J598" s="118">
        <v>4</v>
      </c>
      <c r="K598" s="118">
        <v>22</v>
      </c>
      <c r="L598" s="118">
        <v>44</v>
      </c>
      <c r="M598" s="118">
        <v>70</v>
      </c>
      <c r="N598" s="119">
        <v>11</v>
      </c>
      <c r="O598" s="119">
        <v>7</v>
      </c>
      <c r="P598" s="120">
        <v>75</v>
      </c>
      <c r="Q598" s="120">
        <v>93</v>
      </c>
      <c r="R598" s="120">
        <v>49</v>
      </c>
      <c r="S598" s="70">
        <f t="shared" si="665"/>
        <v>5.3333333333333337E-2</v>
      </c>
      <c r="T598" s="70">
        <f t="shared" si="666"/>
        <v>0.23655913978494625</v>
      </c>
      <c r="U598" s="70">
        <f t="shared" si="667"/>
        <v>0.27188940092165897</v>
      </c>
      <c r="V598" s="70">
        <f t="shared" si="668"/>
        <v>0.38732394366197181</v>
      </c>
      <c r="W598" s="70">
        <f t="shared" si="669"/>
        <v>0.67346938775510201</v>
      </c>
      <c r="X598" s="121">
        <v>92</v>
      </c>
      <c r="Y598" s="121">
        <v>75</v>
      </c>
      <c r="Z598" s="121">
        <v>93</v>
      </c>
      <c r="AA598" s="121">
        <v>49</v>
      </c>
      <c r="AB598" s="121">
        <v>15</v>
      </c>
      <c r="AC598" s="121">
        <v>21</v>
      </c>
      <c r="AD598" s="17">
        <v>2</v>
      </c>
      <c r="AE598" s="17">
        <v>3</v>
      </c>
      <c r="AF598" s="100">
        <v>4</v>
      </c>
      <c r="AG598" s="101">
        <v>7</v>
      </c>
      <c r="AH598" s="101">
        <v>23</v>
      </c>
      <c r="AI598" s="101">
        <v>34</v>
      </c>
      <c r="AJ598" s="101">
        <v>0</v>
      </c>
      <c r="AK598" s="101">
        <f t="shared" si="670"/>
        <v>64</v>
      </c>
      <c r="AL598" s="101">
        <f t="shared" si="671"/>
        <v>7</v>
      </c>
      <c r="AM598" s="101">
        <v>7</v>
      </c>
      <c r="AN598" s="101"/>
      <c r="AO598" s="103">
        <v>7</v>
      </c>
      <c r="AP598" s="74">
        <f t="shared" si="672"/>
        <v>9.3333333333333338E-2</v>
      </c>
      <c r="AQ598" s="74">
        <f t="shared" si="673"/>
        <v>0.24731182795698925</v>
      </c>
      <c r="AR598" s="104">
        <f t="shared" si="674"/>
        <v>0.26267281105990781</v>
      </c>
      <c r="AS598" s="104">
        <f t="shared" si="675"/>
        <v>0.352112676056338</v>
      </c>
      <c r="AT598" s="104">
        <f t="shared" si="676"/>
        <v>0.55102040816326525</v>
      </c>
      <c r="AU598" s="105">
        <v>80</v>
      </c>
      <c r="AV598" s="105">
        <v>100</v>
      </c>
      <c r="AW598" s="105">
        <v>70</v>
      </c>
      <c r="AX598" s="100">
        <v>4</v>
      </c>
      <c r="AY598" s="106">
        <v>67</v>
      </c>
      <c r="AZ598" s="106">
        <v>5</v>
      </c>
      <c r="BA598" s="106">
        <v>19</v>
      </c>
      <c r="BB598" s="106">
        <v>42</v>
      </c>
      <c r="BC598" s="106">
        <v>1</v>
      </c>
      <c r="BD598" s="107">
        <v>10</v>
      </c>
      <c r="BE598" s="108">
        <v>7</v>
      </c>
      <c r="BF598" s="82">
        <f t="shared" si="677"/>
        <v>7.1428571428571425E-2</v>
      </c>
      <c r="BG598" s="82">
        <f t="shared" si="678"/>
        <v>0.19</v>
      </c>
      <c r="BH598" s="83">
        <f t="shared" si="679"/>
        <v>0.224</v>
      </c>
      <c r="BI598" s="83">
        <f t="shared" si="680"/>
        <v>0.28333333333333333</v>
      </c>
      <c r="BJ598" s="83">
        <f t="shared" si="681"/>
        <v>0.4</v>
      </c>
      <c r="BK598" s="2">
        <v>65</v>
      </c>
      <c r="BL598" s="2">
        <v>98</v>
      </c>
      <c r="BM598" s="2">
        <v>74</v>
      </c>
      <c r="BN598" s="2">
        <v>51</v>
      </c>
      <c r="BO598" s="2">
        <v>23</v>
      </c>
      <c r="BP598" s="2">
        <v>26</v>
      </c>
      <c r="BQ598" s="109">
        <v>2</v>
      </c>
      <c r="BR598" s="109">
        <v>4</v>
      </c>
      <c r="BS598" s="110">
        <v>3</v>
      </c>
      <c r="BT598" s="109">
        <v>1</v>
      </c>
      <c r="BU598" s="109">
        <v>18</v>
      </c>
      <c r="BV598" s="109">
        <v>59</v>
      </c>
      <c r="BW598" s="109">
        <v>2</v>
      </c>
      <c r="BX598" s="84">
        <f t="shared" si="685"/>
        <v>80</v>
      </c>
      <c r="BY598" s="111">
        <v>4</v>
      </c>
      <c r="BZ598" s="109">
        <v>7</v>
      </c>
      <c r="CA598" s="109">
        <v>2</v>
      </c>
      <c r="CB598" s="2">
        <v>9</v>
      </c>
      <c r="CC598" s="112">
        <f t="shared" si="686"/>
        <v>1.5384615384615385E-2</v>
      </c>
      <c r="CD598" s="112">
        <f t="shared" si="687"/>
        <v>0.18367346938775511</v>
      </c>
      <c r="CE598" s="112">
        <f t="shared" si="688"/>
        <v>0.29957805907172996</v>
      </c>
      <c r="CF598" s="112">
        <f t="shared" si="689"/>
        <v>0.40697674418604651</v>
      </c>
      <c r="CG598" s="112">
        <f t="shared" si="690"/>
        <v>0.70270270270270274</v>
      </c>
      <c r="CH598" s="87">
        <f t="shared" si="691"/>
        <v>22</v>
      </c>
      <c r="CI598" s="31">
        <f t="shared" si="692"/>
        <v>29</v>
      </c>
      <c r="CJ598" s="31">
        <f t="shared" si="693"/>
        <v>0</v>
      </c>
      <c r="CK598" s="31">
        <f t="shared" si="694"/>
        <v>0</v>
      </c>
      <c r="CL598" s="31">
        <f t="shared" si="695"/>
        <v>0</v>
      </c>
      <c r="CM598" s="113">
        <f t="shared" si="696"/>
        <v>0</v>
      </c>
      <c r="CN598" s="31">
        <f t="shared" si="697"/>
        <v>0</v>
      </c>
      <c r="CO598" s="31">
        <f t="shared" si="698"/>
        <v>0</v>
      </c>
      <c r="CP598" s="31">
        <f t="shared" si="699"/>
        <v>0</v>
      </c>
      <c r="CQ598" s="31">
        <f t="shared" si="700"/>
        <v>0</v>
      </c>
      <c r="CU598" s="88">
        <f t="shared" si="684"/>
        <v>0</v>
      </c>
      <c r="DC598" s="88">
        <f t="shared" si="701"/>
        <v>0</v>
      </c>
      <c r="DH598" s="32">
        <v>1</v>
      </c>
      <c r="DI598" s="32">
        <v>2</v>
      </c>
      <c r="DJ598" s="32">
        <v>2</v>
      </c>
      <c r="DK598" s="88">
        <f t="shared" si="702"/>
        <v>36</v>
      </c>
      <c r="DL598" s="32">
        <v>1</v>
      </c>
      <c r="DM598" s="32">
        <v>9</v>
      </c>
      <c r="DN598" s="32">
        <v>25</v>
      </c>
      <c r="DO598" s="32">
        <v>1</v>
      </c>
      <c r="DP598" s="32">
        <v>1</v>
      </c>
      <c r="DQ598" s="32">
        <v>2</v>
      </c>
      <c r="DR598" s="32">
        <v>1</v>
      </c>
      <c r="DS598" s="88">
        <f t="shared" si="703"/>
        <v>44</v>
      </c>
      <c r="DT598" s="32">
        <v>0</v>
      </c>
      <c r="DU598" s="32">
        <v>9</v>
      </c>
      <c r="DV598" s="32">
        <v>34</v>
      </c>
      <c r="DW598" s="32">
        <v>1</v>
      </c>
      <c r="EA598" s="88">
        <f t="shared" si="704"/>
        <v>0</v>
      </c>
      <c r="EI598" s="88">
        <f t="shared" si="705"/>
        <v>0</v>
      </c>
      <c r="EQ598" s="88">
        <f t="shared" si="706"/>
        <v>0</v>
      </c>
      <c r="EY598" s="88">
        <f t="shared" si="707"/>
        <v>0</v>
      </c>
      <c r="FG598" s="88">
        <f t="shared" si="708"/>
        <v>0</v>
      </c>
      <c r="FO598" s="88">
        <f t="shared" si="709"/>
        <v>0</v>
      </c>
      <c r="FW598" s="110">
        <f t="shared" si="710"/>
        <v>0</v>
      </c>
      <c r="GB598" s="110">
        <f t="shared" si="711"/>
        <v>0</v>
      </c>
      <c r="GC598" s="110">
        <f t="shared" si="712"/>
        <v>0</v>
      </c>
      <c r="GD598" s="110">
        <f t="shared" si="713"/>
        <v>0</v>
      </c>
      <c r="GE598" s="110">
        <f t="shared" si="714"/>
        <v>0</v>
      </c>
      <c r="GF598" s="110">
        <f t="shared" si="715"/>
        <v>0</v>
      </c>
      <c r="GG598" s="110">
        <f t="shared" si="716"/>
        <v>0</v>
      </c>
      <c r="GH598" s="110">
        <f t="shared" si="717"/>
        <v>0</v>
      </c>
      <c r="GI598" s="110">
        <f t="shared" si="718"/>
        <v>0</v>
      </c>
      <c r="GJ598" s="114">
        <f t="shared" si="682"/>
        <v>4.3407043407043509E-2</v>
      </c>
      <c r="GK598" s="90">
        <f t="shared" si="683"/>
        <v>0.19402985074626866</v>
      </c>
      <c r="GL598" s="92" t="s">
        <v>2064</v>
      </c>
      <c r="GM598" s="92" t="s">
        <v>2065</v>
      </c>
      <c r="GN598" s="2" t="s">
        <v>1543</v>
      </c>
      <c r="GO598" s="92" t="s">
        <v>2066</v>
      </c>
      <c r="GP598" s="92" t="s">
        <v>2067</v>
      </c>
      <c r="GQ598" s="2" t="s">
        <v>1613</v>
      </c>
      <c r="GR598" s="115">
        <v>97</v>
      </c>
      <c r="GS598" s="31">
        <f t="shared" si="719"/>
        <v>2</v>
      </c>
      <c r="GT598" s="31">
        <f t="shared" si="720"/>
        <v>3</v>
      </c>
      <c r="GU598" s="31">
        <f t="shared" si="721"/>
        <v>4</v>
      </c>
      <c r="GV598" s="31">
        <f t="shared" si="722"/>
        <v>80</v>
      </c>
      <c r="GW598" s="31">
        <f t="shared" si="723"/>
        <v>61</v>
      </c>
      <c r="GX598" s="31">
        <f t="shared" si="724"/>
        <v>79</v>
      </c>
    </row>
    <row r="599" spans="1:206" ht="15.75" hidden="1" customHeight="1" x14ac:dyDescent="0.25">
      <c r="A599" s="22" t="s">
        <v>1114</v>
      </c>
      <c r="B599" s="2" t="s">
        <v>577</v>
      </c>
      <c r="C599" s="116" t="s">
        <v>580</v>
      </c>
      <c r="D599" s="35" t="s">
        <v>577</v>
      </c>
      <c r="E599" s="117">
        <v>0</v>
      </c>
      <c r="F599" s="117">
        <v>3</v>
      </c>
      <c r="G599" s="117">
        <v>12</v>
      </c>
      <c r="H599" s="117">
        <v>15</v>
      </c>
      <c r="I599" s="95">
        <v>1</v>
      </c>
      <c r="J599" s="118">
        <v>0</v>
      </c>
      <c r="K599" s="118">
        <v>9</v>
      </c>
      <c r="L599" s="118">
        <v>13</v>
      </c>
      <c r="M599" s="118">
        <v>22</v>
      </c>
      <c r="N599" s="119">
        <v>2</v>
      </c>
      <c r="O599" s="119"/>
      <c r="P599" s="120">
        <v>24</v>
      </c>
      <c r="Q599" s="120">
        <v>21</v>
      </c>
      <c r="R599" s="120">
        <v>24</v>
      </c>
      <c r="S599" s="70">
        <f t="shared" si="665"/>
        <v>0</v>
      </c>
      <c r="T599" s="70">
        <f t="shared" si="666"/>
        <v>0.42857142857142855</v>
      </c>
      <c r="U599" s="70">
        <f t="shared" si="667"/>
        <v>0.28985507246376813</v>
      </c>
      <c r="V599" s="70">
        <f t="shared" si="668"/>
        <v>0.44444444444444442</v>
      </c>
      <c r="W599" s="70">
        <f t="shared" si="669"/>
        <v>0.45833333333333331</v>
      </c>
      <c r="X599" s="121">
        <v>29</v>
      </c>
      <c r="Y599" s="121">
        <v>24</v>
      </c>
      <c r="Z599" s="121">
        <v>21</v>
      </c>
      <c r="AA599" s="121">
        <v>24</v>
      </c>
      <c r="AB599" s="121">
        <v>6</v>
      </c>
      <c r="AC599" s="121">
        <v>6</v>
      </c>
      <c r="AD599" s="17">
        <v>1</v>
      </c>
      <c r="AE599" s="17">
        <v>1</v>
      </c>
      <c r="AF599" s="100">
        <v>1</v>
      </c>
      <c r="AG599" s="101">
        <v>0</v>
      </c>
      <c r="AH599" s="101">
        <v>2</v>
      </c>
      <c r="AI599" s="101">
        <v>13</v>
      </c>
      <c r="AJ599" s="101">
        <v>0</v>
      </c>
      <c r="AK599" s="101">
        <f t="shared" si="670"/>
        <v>15</v>
      </c>
      <c r="AL599" s="101">
        <f t="shared" si="671"/>
        <v>2</v>
      </c>
      <c r="AM599" s="101">
        <v>2</v>
      </c>
      <c r="AN599" s="101"/>
      <c r="AO599" s="103">
        <v>0</v>
      </c>
      <c r="AP599" s="74">
        <f t="shared" si="672"/>
        <v>0</v>
      </c>
      <c r="AQ599" s="74">
        <f t="shared" si="673"/>
        <v>9.5238095238095233E-2</v>
      </c>
      <c r="AR599" s="104">
        <f t="shared" si="674"/>
        <v>0.18840579710144928</v>
      </c>
      <c r="AS599" s="104">
        <f t="shared" si="675"/>
        <v>0.28888888888888886</v>
      </c>
      <c r="AT599" s="104">
        <f t="shared" si="676"/>
        <v>0.45833333333333331</v>
      </c>
      <c r="AU599" s="105">
        <v>14</v>
      </c>
      <c r="AV599" s="105">
        <v>20</v>
      </c>
      <c r="AW599" s="105">
        <v>10</v>
      </c>
      <c r="AX599" s="100">
        <v>1</v>
      </c>
      <c r="AY599" s="106">
        <v>13</v>
      </c>
      <c r="AZ599" s="106">
        <v>0</v>
      </c>
      <c r="BA599" s="106">
        <v>5</v>
      </c>
      <c r="BB599" s="106">
        <v>6</v>
      </c>
      <c r="BC599" s="106">
        <v>2</v>
      </c>
      <c r="BD599" s="107"/>
      <c r="BE599" s="122"/>
      <c r="BF599" s="82">
        <f t="shared" si="677"/>
        <v>0</v>
      </c>
      <c r="BG599" s="82">
        <f t="shared" si="678"/>
        <v>0.25</v>
      </c>
      <c r="BH599" s="83">
        <f t="shared" si="679"/>
        <v>0.25</v>
      </c>
      <c r="BI599" s="83">
        <f t="shared" si="680"/>
        <v>0.3235294117647059</v>
      </c>
      <c r="BJ599" s="83">
        <f t="shared" si="681"/>
        <v>0.42857142857142855</v>
      </c>
      <c r="BK599" s="2">
        <v>19</v>
      </c>
      <c r="BL599" s="2">
        <v>24</v>
      </c>
      <c r="BM599" s="2">
        <v>19</v>
      </c>
      <c r="BN599" s="2">
        <v>13</v>
      </c>
      <c r="BO599" s="2">
        <v>6</v>
      </c>
      <c r="BP599" s="2">
        <v>6</v>
      </c>
      <c r="BQ599" s="109">
        <v>1</v>
      </c>
      <c r="BR599" s="109">
        <v>1</v>
      </c>
      <c r="BS599" s="110">
        <v>1</v>
      </c>
      <c r="BT599" s="109">
        <v>0</v>
      </c>
      <c r="BU599" s="109">
        <v>5</v>
      </c>
      <c r="BV599" s="109">
        <v>8</v>
      </c>
      <c r="BW599" s="109">
        <v>0</v>
      </c>
      <c r="BX599" s="84">
        <f t="shared" si="685"/>
        <v>13</v>
      </c>
      <c r="BY599" s="111">
        <v>0</v>
      </c>
      <c r="BZ599" s="109">
        <v>3</v>
      </c>
      <c r="CA599" s="109">
        <v>0</v>
      </c>
      <c r="CB599" s="2">
        <v>1</v>
      </c>
      <c r="CC599" s="112">
        <f t="shared" si="686"/>
        <v>0</v>
      </c>
      <c r="CD599" s="112">
        <f t="shared" si="687"/>
        <v>0.20833333333333334</v>
      </c>
      <c r="CE599" s="112">
        <f t="shared" si="688"/>
        <v>0.16129032258064516</v>
      </c>
      <c r="CF599" s="112">
        <f t="shared" si="689"/>
        <v>0.23255813953488372</v>
      </c>
      <c r="CG599" s="112">
        <f t="shared" si="690"/>
        <v>0.26315789473684209</v>
      </c>
      <c r="CH599" s="87">
        <f t="shared" si="691"/>
        <v>14</v>
      </c>
      <c r="CI599" s="31">
        <f t="shared" si="692"/>
        <v>16</v>
      </c>
      <c r="CJ599" s="31">
        <f t="shared" si="693"/>
        <v>0</v>
      </c>
      <c r="CK599" s="31">
        <f t="shared" si="694"/>
        <v>0</v>
      </c>
      <c r="CL599" s="31">
        <f t="shared" si="695"/>
        <v>0</v>
      </c>
      <c r="CM599" s="113">
        <f t="shared" si="696"/>
        <v>0</v>
      </c>
      <c r="CN599" s="31">
        <f t="shared" si="697"/>
        <v>0</v>
      </c>
      <c r="CO599" s="31">
        <f t="shared" si="698"/>
        <v>0</v>
      </c>
      <c r="CP599" s="31">
        <f t="shared" si="699"/>
        <v>0</v>
      </c>
      <c r="CQ599" s="31">
        <f t="shared" si="700"/>
        <v>0</v>
      </c>
      <c r="CU599" s="88">
        <f t="shared" si="684"/>
        <v>0</v>
      </c>
      <c r="DC599" s="88">
        <f t="shared" si="701"/>
        <v>0</v>
      </c>
      <c r="DK599" s="88">
        <f t="shared" si="702"/>
        <v>0</v>
      </c>
      <c r="DP599" s="32">
        <v>1</v>
      </c>
      <c r="DQ599" s="32">
        <v>1</v>
      </c>
      <c r="DR599" s="32">
        <v>1</v>
      </c>
      <c r="DS599" s="88">
        <f t="shared" si="703"/>
        <v>13</v>
      </c>
      <c r="DT599" s="32">
        <v>0</v>
      </c>
      <c r="DU599" s="32">
        <v>5</v>
      </c>
      <c r="DV599" s="32">
        <v>8</v>
      </c>
      <c r="DW599" s="32">
        <v>0</v>
      </c>
      <c r="EA599" s="88">
        <f t="shared" si="704"/>
        <v>0</v>
      </c>
      <c r="EI599" s="88">
        <f t="shared" si="705"/>
        <v>0</v>
      </c>
      <c r="EQ599" s="88">
        <f t="shared" si="706"/>
        <v>0</v>
      </c>
      <c r="EY599" s="88">
        <f t="shared" si="707"/>
        <v>0</v>
      </c>
      <c r="FG599" s="88">
        <f t="shared" si="708"/>
        <v>0</v>
      </c>
      <c r="FO599" s="88">
        <f t="shared" si="709"/>
        <v>0</v>
      </c>
      <c r="FW599" s="110">
        <f t="shared" si="710"/>
        <v>0</v>
      </c>
      <c r="GB599" s="110">
        <f t="shared" si="711"/>
        <v>0</v>
      </c>
      <c r="GC599" s="110">
        <f t="shared" si="712"/>
        <v>0</v>
      </c>
      <c r="GD599" s="110">
        <f t="shared" si="713"/>
        <v>0</v>
      </c>
      <c r="GE599" s="110">
        <f t="shared" si="714"/>
        <v>0</v>
      </c>
      <c r="GF599" s="110">
        <f t="shared" si="715"/>
        <v>0</v>
      </c>
      <c r="GG599" s="110">
        <f t="shared" si="716"/>
        <v>0</v>
      </c>
      <c r="GH599" s="110">
        <f t="shared" si="717"/>
        <v>0</v>
      </c>
      <c r="GI599" s="110">
        <f t="shared" si="718"/>
        <v>0</v>
      </c>
      <c r="GJ599" s="114">
        <f t="shared" si="682"/>
        <v>-0.42583732057416268</v>
      </c>
      <c r="GK599" s="90">
        <f t="shared" si="683"/>
        <v>0</v>
      </c>
      <c r="GL599" s="92" t="s">
        <v>1940</v>
      </c>
      <c r="GM599" s="2" t="s">
        <v>1452</v>
      </c>
      <c r="GN599" s="92" t="s">
        <v>1939</v>
      </c>
      <c r="GO599" s="92" t="s">
        <v>1450</v>
      </c>
      <c r="GP599" s="92" t="s">
        <v>1939</v>
      </c>
      <c r="GQ599" s="2" t="s">
        <v>1480</v>
      </c>
      <c r="GR599" s="115">
        <v>24</v>
      </c>
      <c r="GS599" s="31">
        <f t="shared" si="719"/>
        <v>1</v>
      </c>
      <c r="GT599" s="31">
        <f t="shared" si="720"/>
        <v>1</v>
      </c>
      <c r="GU599" s="31">
        <f t="shared" si="721"/>
        <v>1</v>
      </c>
      <c r="GV599" s="31">
        <f t="shared" si="722"/>
        <v>13</v>
      </c>
      <c r="GW599" s="31">
        <f t="shared" si="723"/>
        <v>8</v>
      </c>
      <c r="GX599" s="31">
        <f t="shared" si="724"/>
        <v>13</v>
      </c>
    </row>
    <row r="600" spans="1:206" ht="15.75" hidden="1" customHeight="1" x14ac:dyDescent="0.25">
      <c r="A600" s="22" t="s">
        <v>1114</v>
      </c>
      <c r="B600" s="2" t="s">
        <v>577</v>
      </c>
      <c r="C600" s="116" t="s">
        <v>581</v>
      </c>
      <c r="D600" s="35" t="s">
        <v>577</v>
      </c>
      <c r="E600" s="117">
        <v>141</v>
      </c>
      <c r="F600" s="117">
        <v>550</v>
      </c>
      <c r="G600" s="117">
        <v>1178</v>
      </c>
      <c r="H600" s="117">
        <v>1869</v>
      </c>
      <c r="I600" s="95">
        <v>115</v>
      </c>
      <c r="J600" s="118">
        <v>241</v>
      </c>
      <c r="K600" s="118">
        <v>558</v>
      </c>
      <c r="L600" s="118">
        <v>1302</v>
      </c>
      <c r="M600" s="118">
        <v>2101</v>
      </c>
      <c r="N600" s="119">
        <v>374</v>
      </c>
      <c r="O600" s="119">
        <v>28</v>
      </c>
      <c r="P600" s="120">
        <v>1298</v>
      </c>
      <c r="Q600" s="120">
        <v>1550</v>
      </c>
      <c r="R600" s="120">
        <v>1233</v>
      </c>
      <c r="S600" s="70">
        <f t="shared" si="665"/>
        <v>0.18567026194144839</v>
      </c>
      <c r="T600" s="70">
        <f t="shared" si="666"/>
        <v>0.36</v>
      </c>
      <c r="U600" s="70">
        <f t="shared" si="667"/>
        <v>0.42318059299191374</v>
      </c>
      <c r="V600" s="70">
        <f t="shared" si="668"/>
        <v>0.53395616241466048</v>
      </c>
      <c r="W600" s="70">
        <f t="shared" si="669"/>
        <v>0.75263584752635848</v>
      </c>
      <c r="X600" s="121">
        <v>1592</v>
      </c>
      <c r="Y600" s="121">
        <v>1298</v>
      </c>
      <c r="Z600" s="121">
        <v>1550</v>
      </c>
      <c r="AA600" s="121">
        <v>1233</v>
      </c>
      <c r="AB600" s="121">
        <v>423</v>
      </c>
      <c r="AC600" s="121">
        <v>342</v>
      </c>
      <c r="AD600" s="17">
        <v>49</v>
      </c>
      <c r="AE600" s="17">
        <v>92</v>
      </c>
      <c r="AF600" s="100">
        <v>120</v>
      </c>
      <c r="AG600" s="101">
        <v>230</v>
      </c>
      <c r="AH600" s="101">
        <v>619</v>
      </c>
      <c r="AI600" s="101">
        <v>1264</v>
      </c>
      <c r="AJ600" s="101">
        <v>73</v>
      </c>
      <c r="AK600" s="101">
        <f t="shared" si="670"/>
        <v>2186</v>
      </c>
      <c r="AL600" s="101">
        <f t="shared" si="671"/>
        <v>333</v>
      </c>
      <c r="AM600" s="101">
        <v>406</v>
      </c>
      <c r="AN600" s="102">
        <v>13</v>
      </c>
      <c r="AO600" s="103">
        <v>68</v>
      </c>
      <c r="AP600" s="74">
        <f t="shared" si="672"/>
        <v>0.17719568567026195</v>
      </c>
      <c r="AQ600" s="74">
        <f t="shared" si="673"/>
        <v>0.39935483870967742</v>
      </c>
      <c r="AR600" s="104">
        <f t="shared" si="674"/>
        <v>0.43616760597892673</v>
      </c>
      <c r="AS600" s="104">
        <f t="shared" si="675"/>
        <v>0.55695292849443045</v>
      </c>
      <c r="AT600" s="104">
        <f t="shared" si="676"/>
        <v>0.75506893755068938</v>
      </c>
      <c r="AU600" s="105">
        <v>1264</v>
      </c>
      <c r="AV600" s="105">
        <v>1722</v>
      </c>
      <c r="AW600" s="105">
        <v>1315</v>
      </c>
      <c r="AX600" s="100">
        <v>127</v>
      </c>
      <c r="AY600" s="106">
        <v>2325</v>
      </c>
      <c r="AZ600" s="106">
        <v>269</v>
      </c>
      <c r="BA600" s="106">
        <v>726</v>
      </c>
      <c r="BB600" s="106">
        <v>1235</v>
      </c>
      <c r="BC600" s="106">
        <v>95</v>
      </c>
      <c r="BD600" s="107">
        <v>317</v>
      </c>
      <c r="BE600" s="108">
        <v>34</v>
      </c>
      <c r="BF600" s="82">
        <f t="shared" si="677"/>
        <v>0.20456273764258556</v>
      </c>
      <c r="BG600" s="82">
        <f t="shared" si="678"/>
        <v>0.42160278745644597</v>
      </c>
      <c r="BH600" s="83">
        <f t="shared" si="679"/>
        <v>0.44478028365496397</v>
      </c>
      <c r="BI600" s="83">
        <f t="shared" si="680"/>
        <v>0.55056932350971199</v>
      </c>
      <c r="BJ600" s="83">
        <f t="shared" si="681"/>
        <v>0.72626582278481011</v>
      </c>
      <c r="BK600" s="2">
        <v>1324</v>
      </c>
      <c r="BL600" s="2">
        <v>1813</v>
      </c>
      <c r="BM600" s="2">
        <v>1314</v>
      </c>
      <c r="BN600" s="2">
        <v>915</v>
      </c>
      <c r="BO600" s="2">
        <v>415</v>
      </c>
      <c r="BP600" s="2">
        <v>393</v>
      </c>
      <c r="BQ600" s="109">
        <v>49</v>
      </c>
      <c r="BR600" s="109">
        <v>131</v>
      </c>
      <c r="BS600" s="110">
        <v>118</v>
      </c>
      <c r="BT600" s="109">
        <v>269</v>
      </c>
      <c r="BU600" s="109">
        <v>757</v>
      </c>
      <c r="BV600" s="109">
        <v>1461</v>
      </c>
      <c r="BW600" s="109">
        <v>82</v>
      </c>
      <c r="BX600" s="84">
        <f t="shared" si="685"/>
        <v>2569</v>
      </c>
      <c r="BY600" s="111">
        <v>16</v>
      </c>
      <c r="BZ600" s="109">
        <v>371</v>
      </c>
      <c r="CA600" s="109">
        <v>82</v>
      </c>
      <c r="CB600" s="2">
        <v>61</v>
      </c>
      <c r="CC600" s="112">
        <f t="shared" si="686"/>
        <v>0.20317220543806647</v>
      </c>
      <c r="CD600" s="112">
        <f t="shared" si="687"/>
        <v>0.41753998896856037</v>
      </c>
      <c r="CE600" s="112">
        <f t="shared" si="688"/>
        <v>0.47539878678948549</v>
      </c>
      <c r="CF600" s="112">
        <f t="shared" si="689"/>
        <v>0.5906619763351455</v>
      </c>
      <c r="CG600" s="112">
        <f t="shared" si="690"/>
        <v>0.82952815829528159</v>
      </c>
      <c r="CH600" s="87">
        <f t="shared" si="691"/>
        <v>224</v>
      </c>
      <c r="CI600" s="31">
        <f t="shared" si="692"/>
        <v>207</v>
      </c>
      <c r="CJ600" s="31">
        <f t="shared" si="693"/>
        <v>5</v>
      </c>
      <c r="CK600" s="31">
        <f t="shared" si="694"/>
        <v>18</v>
      </c>
      <c r="CL600" s="31">
        <f t="shared" si="695"/>
        <v>25</v>
      </c>
      <c r="CM600" s="113">
        <f t="shared" si="696"/>
        <v>286</v>
      </c>
      <c r="CN600" s="31">
        <f t="shared" si="697"/>
        <v>77</v>
      </c>
      <c r="CO600" s="31">
        <f t="shared" si="698"/>
        <v>115</v>
      </c>
      <c r="CP600" s="31">
        <f t="shared" si="699"/>
        <v>92</v>
      </c>
      <c r="CQ600" s="31">
        <f t="shared" si="700"/>
        <v>2</v>
      </c>
      <c r="CR600" s="32">
        <v>4</v>
      </c>
      <c r="CS600" s="32">
        <v>14</v>
      </c>
      <c r="CT600" s="32">
        <v>20</v>
      </c>
      <c r="CU600" s="88">
        <f t="shared" si="684"/>
        <v>211</v>
      </c>
      <c r="CV600" s="32">
        <v>57</v>
      </c>
      <c r="CW600" s="32">
        <v>93</v>
      </c>
      <c r="CX600" s="32">
        <v>61</v>
      </c>
      <c r="CY600" s="32">
        <v>0</v>
      </c>
      <c r="CZ600" s="32">
        <v>1</v>
      </c>
      <c r="DA600" s="32">
        <v>4</v>
      </c>
      <c r="DB600" s="32">
        <v>5</v>
      </c>
      <c r="DC600" s="88">
        <f t="shared" si="701"/>
        <v>75</v>
      </c>
      <c r="DD600" s="32">
        <v>20</v>
      </c>
      <c r="DE600" s="32">
        <v>22</v>
      </c>
      <c r="DF600" s="32">
        <v>31</v>
      </c>
      <c r="DG600" s="32">
        <v>2</v>
      </c>
      <c r="DH600" s="32">
        <v>3</v>
      </c>
      <c r="DI600" s="32">
        <v>25</v>
      </c>
      <c r="DJ600" s="32">
        <v>13</v>
      </c>
      <c r="DK600" s="88">
        <f t="shared" si="702"/>
        <v>615</v>
      </c>
      <c r="DL600" s="32">
        <v>130</v>
      </c>
      <c r="DM600" s="32">
        <v>298</v>
      </c>
      <c r="DN600" s="32">
        <v>180</v>
      </c>
      <c r="DO600" s="32">
        <v>7</v>
      </c>
      <c r="DP600" s="32">
        <v>33</v>
      </c>
      <c r="DQ600" s="32">
        <v>73</v>
      </c>
      <c r="DR600" s="32">
        <v>53</v>
      </c>
      <c r="DS600" s="88">
        <f t="shared" si="703"/>
        <v>1489</v>
      </c>
      <c r="DT600" s="32">
        <v>7</v>
      </c>
      <c r="DU600" s="32">
        <v>251</v>
      </c>
      <c r="DV600" s="32">
        <v>1160</v>
      </c>
      <c r="DW600" s="32">
        <v>71</v>
      </c>
      <c r="EA600" s="88">
        <f t="shared" si="704"/>
        <v>0</v>
      </c>
      <c r="EF600" s="32">
        <v>6</v>
      </c>
      <c r="EG600" s="32">
        <v>13</v>
      </c>
      <c r="EH600" s="32">
        <v>18</v>
      </c>
      <c r="EI600" s="88">
        <f t="shared" si="705"/>
        <v>136</v>
      </c>
      <c r="EJ600" s="32">
        <v>55</v>
      </c>
      <c r="EK600" s="32">
        <v>61</v>
      </c>
      <c r="EL600" s="32">
        <v>20</v>
      </c>
      <c r="EM600" s="32">
        <v>0</v>
      </c>
      <c r="EQ600" s="88">
        <f t="shared" si="706"/>
        <v>0</v>
      </c>
      <c r="EV600" s="32">
        <v>2</v>
      </c>
      <c r="EW600" s="32">
        <v>2</v>
      </c>
      <c r="EX600" s="32">
        <v>9</v>
      </c>
      <c r="EY600" s="88">
        <f t="shared" si="707"/>
        <v>41</v>
      </c>
      <c r="EZ600" s="32">
        <v>0</v>
      </c>
      <c r="FA600" s="32">
        <v>32</v>
      </c>
      <c r="FB600" s="32">
        <v>9</v>
      </c>
      <c r="FC600" s="32">
        <v>0</v>
      </c>
      <c r="FG600" s="88">
        <f t="shared" si="708"/>
        <v>0</v>
      </c>
      <c r="FO600" s="88">
        <f t="shared" si="709"/>
        <v>0</v>
      </c>
      <c r="FW600" s="110">
        <f t="shared" si="710"/>
        <v>0</v>
      </c>
      <c r="GB600" s="110">
        <f t="shared" si="711"/>
        <v>2</v>
      </c>
      <c r="GC600" s="110">
        <f t="shared" si="712"/>
        <v>2</v>
      </c>
      <c r="GD600" s="110">
        <f t="shared" si="713"/>
        <v>9</v>
      </c>
      <c r="GE600" s="110">
        <f t="shared" si="714"/>
        <v>41</v>
      </c>
      <c r="GF600" s="110">
        <f t="shared" si="715"/>
        <v>0</v>
      </c>
      <c r="GG600" s="110">
        <f t="shared" si="716"/>
        <v>32</v>
      </c>
      <c r="GH600" s="110">
        <f t="shared" si="717"/>
        <v>9</v>
      </c>
      <c r="GI600" s="110">
        <f t="shared" si="718"/>
        <v>0</v>
      </c>
      <c r="GJ600" s="114">
        <f t="shared" si="682"/>
        <v>0.10216402928672651</v>
      </c>
      <c r="GK600" s="90">
        <f t="shared" si="683"/>
        <v>0.10494623655913979</v>
      </c>
      <c r="GL600" s="2" t="s">
        <v>1944</v>
      </c>
      <c r="GM600" s="92" t="s">
        <v>1464</v>
      </c>
      <c r="GN600" s="2" t="s">
        <v>2166</v>
      </c>
      <c r="GO600" s="2" t="s">
        <v>1489</v>
      </c>
      <c r="GP600" s="92" t="s">
        <v>1925</v>
      </c>
      <c r="GQ600" s="2" t="s">
        <v>1858</v>
      </c>
      <c r="GR600" s="115">
        <v>1841</v>
      </c>
      <c r="GS600" s="31">
        <f t="shared" si="719"/>
        <v>36</v>
      </c>
      <c r="GT600" s="31">
        <f t="shared" si="720"/>
        <v>66</v>
      </c>
      <c r="GU600" s="31">
        <f t="shared" si="721"/>
        <v>98</v>
      </c>
      <c r="GV600" s="31">
        <f t="shared" si="722"/>
        <v>2104</v>
      </c>
      <c r="GW600" s="31">
        <f t="shared" si="723"/>
        <v>1418</v>
      </c>
      <c r="GX600" s="31">
        <f t="shared" si="724"/>
        <v>1967</v>
      </c>
    </row>
    <row r="601" spans="1:206" ht="15.75" hidden="1" customHeight="1" x14ac:dyDescent="0.25">
      <c r="A601" s="22" t="s">
        <v>1114</v>
      </c>
      <c r="B601" s="2" t="s">
        <v>577</v>
      </c>
      <c r="C601" s="116" t="s">
        <v>1020</v>
      </c>
      <c r="D601" s="35" t="s">
        <v>577</v>
      </c>
      <c r="E601" s="117">
        <v>168</v>
      </c>
      <c r="F601" s="117">
        <v>425</v>
      </c>
      <c r="G601" s="117">
        <v>665</v>
      </c>
      <c r="H601" s="117">
        <v>1258</v>
      </c>
      <c r="I601" s="95">
        <v>74</v>
      </c>
      <c r="J601" s="118">
        <v>137</v>
      </c>
      <c r="K601" s="118">
        <v>451</v>
      </c>
      <c r="L601" s="118">
        <v>708</v>
      </c>
      <c r="M601" s="118">
        <v>1296</v>
      </c>
      <c r="N601" s="119">
        <v>189</v>
      </c>
      <c r="O601" s="119">
        <v>22</v>
      </c>
      <c r="P601" s="120">
        <v>736</v>
      </c>
      <c r="Q601" s="120">
        <v>873</v>
      </c>
      <c r="R601" s="120">
        <v>674</v>
      </c>
      <c r="S601" s="70">
        <f t="shared" si="665"/>
        <v>0.18614130434782608</v>
      </c>
      <c r="T601" s="70">
        <f t="shared" si="666"/>
        <v>0.51660939289805274</v>
      </c>
      <c r="U601" s="70">
        <f t="shared" si="667"/>
        <v>0.48488830486202367</v>
      </c>
      <c r="V601" s="70">
        <f t="shared" si="668"/>
        <v>0.62702003878474466</v>
      </c>
      <c r="W601" s="70">
        <f t="shared" si="669"/>
        <v>0.77002967359050445</v>
      </c>
      <c r="X601" s="121">
        <v>921</v>
      </c>
      <c r="Y601" s="121">
        <v>736</v>
      </c>
      <c r="Z601" s="121">
        <v>873</v>
      </c>
      <c r="AA601" s="121">
        <v>674</v>
      </c>
      <c r="AB601" s="121">
        <v>217</v>
      </c>
      <c r="AC601" s="121">
        <v>208</v>
      </c>
      <c r="AD601" s="17">
        <v>30</v>
      </c>
      <c r="AE601" s="17">
        <v>57</v>
      </c>
      <c r="AF601" s="100">
        <v>73</v>
      </c>
      <c r="AG601" s="101">
        <v>171</v>
      </c>
      <c r="AH601" s="101">
        <v>413</v>
      </c>
      <c r="AI601" s="101">
        <v>685</v>
      </c>
      <c r="AJ601" s="101">
        <v>50</v>
      </c>
      <c r="AK601" s="101">
        <f t="shared" si="670"/>
        <v>1319</v>
      </c>
      <c r="AL601" s="101">
        <f t="shared" si="671"/>
        <v>151</v>
      </c>
      <c r="AM601" s="101">
        <v>201</v>
      </c>
      <c r="AN601" s="102">
        <v>17</v>
      </c>
      <c r="AO601" s="103">
        <v>63</v>
      </c>
      <c r="AP601" s="74">
        <f t="shared" si="672"/>
        <v>0.23233695652173914</v>
      </c>
      <c r="AQ601" s="74">
        <f t="shared" si="673"/>
        <v>0.47308132875143183</v>
      </c>
      <c r="AR601" s="104">
        <f t="shared" si="674"/>
        <v>0.48970652650021901</v>
      </c>
      <c r="AS601" s="104">
        <f t="shared" si="675"/>
        <v>0.61215255332902396</v>
      </c>
      <c r="AT601" s="104">
        <f t="shared" si="676"/>
        <v>0.79228486646884277</v>
      </c>
      <c r="AU601" s="105">
        <v>701</v>
      </c>
      <c r="AV601" s="105">
        <v>956</v>
      </c>
      <c r="AW601" s="105">
        <v>695</v>
      </c>
      <c r="AX601" s="100">
        <v>70</v>
      </c>
      <c r="AY601" s="106">
        <v>1323</v>
      </c>
      <c r="AZ601" s="106">
        <v>139</v>
      </c>
      <c r="BA601" s="106">
        <v>435</v>
      </c>
      <c r="BB601" s="106">
        <v>692</v>
      </c>
      <c r="BC601" s="106">
        <v>57</v>
      </c>
      <c r="BD601" s="107">
        <v>144</v>
      </c>
      <c r="BE601" s="108">
        <v>29</v>
      </c>
      <c r="BF601" s="82">
        <f t="shared" si="677"/>
        <v>0.2</v>
      </c>
      <c r="BG601" s="82">
        <f t="shared" si="678"/>
        <v>0.45502092050209203</v>
      </c>
      <c r="BH601" s="83">
        <f t="shared" si="679"/>
        <v>0.47704081632653061</v>
      </c>
      <c r="BI601" s="83">
        <f t="shared" si="680"/>
        <v>0.5932407966203983</v>
      </c>
      <c r="BJ601" s="83">
        <f t="shared" si="681"/>
        <v>0.78174037089871617</v>
      </c>
      <c r="BK601" s="2">
        <v>796</v>
      </c>
      <c r="BL601" s="2">
        <v>1092</v>
      </c>
      <c r="BM601" s="2">
        <v>737</v>
      </c>
      <c r="BN601" s="2">
        <v>481</v>
      </c>
      <c r="BO601" s="2">
        <v>236</v>
      </c>
      <c r="BP601" s="2">
        <v>228</v>
      </c>
      <c r="BQ601" s="109">
        <v>31</v>
      </c>
      <c r="BR601" s="109">
        <v>83</v>
      </c>
      <c r="BS601" s="110">
        <v>64</v>
      </c>
      <c r="BT601" s="109">
        <v>172</v>
      </c>
      <c r="BU601" s="109">
        <v>544</v>
      </c>
      <c r="BV601" s="109">
        <v>852</v>
      </c>
      <c r="BW601" s="109">
        <v>71</v>
      </c>
      <c r="BX601" s="84">
        <f t="shared" si="685"/>
        <v>1639</v>
      </c>
      <c r="BY601" s="111">
        <v>7</v>
      </c>
      <c r="BZ601" s="109">
        <v>210</v>
      </c>
      <c r="CA601" s="109">
        <v>70</v>
      </c>
      <c r="CB601" s="2">
        <v>40</v>
      </c>
      <c r="CC601" s="112">
        <f t="shared" si="686"/>
        <v>0.21608040201005024</v>
      </c>
      <c r="CD601" s="112">
        <f t="shared" si="687"/>
        <v>0.49816849816849818</v>
      </c>
      <c r="CE601" s="112">
        <f t="shared" si="688"/>
        <v>0.51733333333333331</v>
      </c>
      <c r="CF601" s="112">
        <f t="shared" si="689"/>
        <v>0.64844177145981408</v>
      </c>
      <c r="CG601" s="112">
        <f t="shared" si="690"/>
        <v>0.87109905020352785</v>
      </c>
      <c r="CH601" s="87">
        <f t="shared" si="691"/>
        <v>95</v>
      </c>
      <c r="CI601" s="31">
        <f t="shared" si="692"/>
        <v>81</v>
      </c>
      <c r="CJ601" s="31">
        <f t="shared" si="693"/>
        <v>1</v>
      </c>
      <c r="CK601" s="31">
        <f t="shared" si="694"/>
        <v>4</v>
      </c>
      <c r="CL601" s="31">
        <f t="shared" si="695"/>
        <v>4</v>
      </c>
      <c r="CM601" s="113">
        <f t="shared" si="696"/>
        <v>43</v>
      </c>
      <c r="CN601" s="31">
        <f t="shared" si="697"/>
        <v>11</v>
      </c>
      <c r="CO601" s="31">
        <f t="shared" si="698"/>
        <v>12</v>
      </c>
      <c r="CP601" s="31">
        <f t="shared" si="699"/>
        <v>18</v>
      </c>
      <c r="CQ601" s="31">
        <f t="shared" si="700"/>
        <v>2</v>
      </c>
      <c r="CR601" s="32">
        <v>1</v>
      </c>
      <c r="CS601" s="32">
        <v>4</v>
      </c>
      <c r="CU601" s="88">
        <f t="shared" si="684"/>
        <v>43</v>
      </c>
      <c r="CV601" s="32">
        <v>11</v>
      </c>
      <c r="CW601" s="32">
        <v>12</v>
      </c>
      <c r="CX601" s="32">
        <v>18</v>
      </c>
      <c r="CY601" s="32">
        <v>2</v>
      </c>
      <c r="DB601" s="32">
        <v>4</v>
      </c>
      <c r="DC601" s="88">
        <f t="shared" si="701"/>
        <v>0</v>
      </c>
      <c r="DD601" s="32">
        <v>0</v>
      </c>
      <c r="DE601" s="32">
        <v>0</v>
      </c>
      <c r="DF601" s="32">
        <v>0</v>
      </c>
      <c r="DG601" s="32">
        <v>0</v>
      </c>
      <c r="DH601" s="32">
        <v>4</v>
      </c>
      <c r="DI601" s="32">
        <v>29</v>
      </c>
      <c r="DJ601" s="32">
        <v>20</v>
      </c>
      <c r="DK601" s="88">
        <f t="shared" si="702"/>
        <v>633</v>
      </c>
      <c r="DL601" s="32">
        <v>136</v>
      </c>
      <c r="DM601" s="32">
        <v>289</v>
      </c>
      <c r="DN601" s="32">
        <v>197</v>
      </c>
      <c r="DO601" s="32">
        <v>11</v>
      </c>
      <c r="DP601" s="32">
        <v>21</v>
      </c>
      <c r="DQ601" s="32">
        <v>40</v>
      </c>
      <c r="DR601" s="32">
        <v>30</v>
      </c>
      <c r="DS601" s="88">
        <f t="shared" si="703"/>
        <v>826</v>
      </c>
      <c r="DT601" s="32">
        <v>1</v>
      </c>
      <c r="DU601" s="32">
        <v>164</v>
      </c>
      <c r="DV601" s="32">
        <v>609</v>
      </c>
      <c r="DW601" s="32">
        <v>52</v>
      </c>
      <c r="DX601" s="32">
        <v>1</v>
      </c>
      <c r="DY601" s="32">
        <v>3</v>
      </c>
      <c r="DZ601" s="32">
        <v>2</v>
      </c>
      <c r="EA601" s="88">
        <f t="shared" si="704"/>
        <v>54</v>
      </c>
      <c r="EB601" s="32">
        <v>18</v>
      </c>
      <c r="EC601" s="32">
        <v>33</v>
      </c>
      <c r="ED601" s="32">
        <v>3</v>
      </c>
      <c r="EF601" s="32">
        <v>1</v>
      </c>
      <c r="EG601" s="32">
        <v>4</v>
      </c>
      <c r="EH601" s="32">
        <v>4</v>
      </c>
      <c r="EI601" s="88">
        <f t="shared" si="705"/>
        <v>45</v>
      </c>
      <c r="EJ601" s="32">
        <v>5</v>
      </c>
      <c r="EK601" s="32">
        <v>15</v>
      </c>
      <c r="EL601" s="32">
        <v>20</v>
      </c>
      <c r="EM601" s="32">
        <v>5</v>
      </c>
      <c r="EQ601" s="88">
        <f t="shared" si="706"/>
        <v>0</v>
      </c>
      <c r="EV601" s="32">
        <v>3</v>
      </c>
      <c r="EW601" s="32">
        <v>3</v>
      </c>
      <c r="EX601" s="32">
        <v>4</v>
      </c>
      <c r="EY601" s="88">
        <f t="shared" si="707"/>
        <v>37</v>
      </c>
      <c r="EZ601" s="32">
        <v>1</v>
      </c>
      <c r="FA601" s="32">
        <v>31</v>
      </c>
      <c r="FB601" s="32">
        <v>5</v>
      </c>
      <c r="FC601" s="32">
        <v>0</v>
      </c>
      <c r="FG601" s="88">
        <f t="shared" si="708"/>
        <v>0</v>
      </c>
      <c r="FO601" s="88">
        <f t="shared" si="709"/>
        <v>0</v>
      </c>
      <c r="FW601" s="110">
        <f t="shared" si="710"/>
        <v>0</v>
      </c>
      <c r="GB601" s="110">
        <f t="shared" si="711"/>
        <v>3</v>
      </c>
      <c r="GC601" s="110">
        <f t="shared" si="712"/>
        <v>3</v>
      </c>
      <c r="GD601" s="110">
        <f t="shared" si="713"/>
        <v>4</v>
      </c>
      <c r="GE601" s="110">
        <f t="shared" si="714"/>
        <v>37</v>
      </c>
      <c r="GF601" s="110">
        <f t="shared" si="715"/>
        <v>1</v>
      </c>
      <c r="GG601" s="110">
        <f t="shared" si="716"/>
        <v>31</v>
      </c>
      <c r="GH601" s="110">
        <f t="shared" si="717"/>
        <v>5</v>
      </c>
      <c r="GI601" s="110">
        <f t="shared" si="718"/>
        <v>0</v>
      </c>
      <c r="GJ601" s="114">
        <f t="shared" si="682"/>
        <v>0.13125387251864695</v>
      </c>
      <c r="GK601" s="90">
        <f t="shared" si="683"/>
        <v>0.23885109599395313</v>
      </c>
      <c r="GL601" s="92" t="s">
        <v>1566</v>
      </c>
      <c r="GM601" s="92" t="s">
        <v>1912</v>
      </c>
      <c r="GN601" s="92" t="s">
        <v>1913</v>
      </c>
      <c r="GO601" s="2" t="s">
        <v>1914</v>
      </c>
      <c r="GP601" s="92" t="s">
        <v>1668</v>
      </c>
      <c r="GQ601" s="2" t="s">
        <v>1585</v>
      </c>
      <c r="GR601" s="115">
        <v>1057</v>
      </c>
      <c r="GS601" s="31">
        <f t="shared" si="719"/>
        <v>26</v>
      </c>
      <c r="GT601" s="31">
        <f t="shared" si="720"/>
        <v>52</v>
      </c>
      <c r="GU601" s="31">
        <f t="shared" si="721"/>
        <v>72</v>
      </c>
      <c r="GV601" s="31">
        <f t="shared" si="722"/>
        <v>1513</v>
      </c>
      <c r="GW601" s="31">
        <f t="shared" si="723"/>
        <v>872</v>
      </c>
      <c r="GX601" s="31">
        <f t="shared" si="724"/>
        <v>1358</v>
      </c>
    </row>
    <row r="602" spans="1:206" ht="15.75" hidden="1" customHeight="1" x14ac:dyDescent="0.25">
      <c r="A602" s="22" t="s">
        <v>1114</v>
      </c>
      <c r="B602" s="2" t="s">
        <v>577</v>
      </c>
      <c r="C602" s="116" t="s">
        <v>582</v>
      </c>
      <c r="D602" s="35" t="s">
        <v>577</v>
      </c>
      <c r="E602" s="117">
        <v>1</v>
      </c>
      <c r="F602" s="117">
        <v>5</v>
      </c>
      <c r="G602" s="117">
        <v>24</v>
      </c>
      <c r="H602" s="117">
        <v>30</v>
      </c>
      <c r="I602" s="95">
        <v>2</v>
      </c>
      <c r="J602" s="118">
        <v>1</v>
      </c>
      <c r="K602" s="118">
        <v>12</v>
      </c>
      <c r="L602" s="118">
        <v>20</v>
      </c>
      <c r="M602" s="118">
        <v>33</v>
      </c>
      <c r="N602" s="119">
        <v>1</v>
      </c>
      <c r="O602" s="119">
        <v>2</v>
      </c>
      <c r="P602" s="120">
        <v>19</v>
      </c>
      <c r="Q602" s="120">
        <v>25</v>
      </c>
      <c r="R602" s="120">
        <v>30</v>
      </c>
      <c r="S602" s="70">
        <f t="shared" si="665"/>
        <v>5.2631578947368418E-2</v>
      </c>
      <c r="T602" s="70">
        <f t="shared" si="666"/>
        <v>0.48</v>
      </c>
      <c r="U602" s="70">
        <f t="shared" si="667"/>
        <v>0.43243243243243246</v>
      </c>
      <c r="V602" s="70">
        <f t="shared" si="668"/>
        <v>0.5636363636363636</v>
      </c>
      <c r="W602" s="70">
        <f t="shared" si="669"/>
        <v>0.6333333333333333</v>
      </c>
      <c r="X602" s="121">
        <v>25</v>
      </c>
      <c r="Y602" s="121">
        <v>19</v>
      </c>
      <c r="Z602" s="121">
        <v>25</v>
      </c>
      <c r="AA602" s="121">
        <v>30</v>
      </c>
      <c r="AB602" s="121">
        <v>9</v>
      </c>
      <c r="AC602" s="121">
        <v>10</v>
      </c>
      <c r="AD602" s="17">
        <v>1</v>
      </c>
      <c r="AE602" s="17">
        <v>2</v>
      </c>
      <c r="AF602" s="100">
        <v>2</v>
      </c>
      <c r="AG602" s="101">
        <v>1</v>
      </c>
      <c r="AH602" s="101">
        <v>7</v>
      </c>
      <c r="AI602" s="101">
        <v>17</v>
      </c>
      <c r="AJ602" s="101">
        <v>0</v>
      </c>
      <c r="AK602" s="101">
        <f t="shared" si="670"/>
        <v>25</v>
      </c>
      <c r="AL602" s="101">
        <f t="shared" si="671"/>
        <v>1</v>
      </c>
      <c r="AM602" s="101">
        <v>1</v>
      </c>
      <c r="AN602" s="102">
        <v>3</v>
      </c>
      <c r="AO602" s="103">
        <v>3</v>
      </c>
      <c r="AP602" s="74">
        <f t="shared" si="672"/>
        <v>5.2631578947368418E-2</v>
      </c>
      <c r="AQ602" s="74">
        <f t="shared" si="673"/>
        <v>0.28000000000000003</v>
      </c>
      <c r="AR602" s="104">
        <f t="shared" si="674"/>
        <v>0.32432432432432434</v>
      </c>
      <c r="AS602" s="104">
        <f t="shared" si="675"/>
        <v>0.41818181818181815</v>
      </c>
      <c r="AT602" s="104">
        <f t="shared" si="676"/>
        <v>0.53333333333333333</v>
      </c>
      <c r="AU602" s="105">
        <v>12</v>
      </c>
      <c r="AV602" s="105">
        <v>15</v>
      </c>
      <c r="AW602" s="105">
        <v>12</v>
      </c>
      <c r="AX602" s="100">
        <v>2</v>
      </c>
      <c r="AY602" s="106">
        <v>36</v>
      </c>
      <c r="AZ602" s="106">
        <v>1</v>
      </c>
      <c r="BA602" s="106">
        <v>11</v>
      </c>
      <c r="BB602" s="106">
        <v>23</v>
      </c>
      <c r="BC602" s="106">
        <v>1</v>
      </c>
      <c r="BD602" s="107">
        <v>3</v>
      </c>
      <c r="BE602" s="122"/>
      <c r="BF602" s="82">
        <f t="shared" si="677"/>
        <v>8.3333333333333329E-2</v>
      </c>
      <c r="BG602" s="82">
        <f t="shared" si="678"/>
        <v>0.73333333333333328</v>
      </c>
      <c r="BH602" s="83">
        <f t="shared" si="679"/>
        <v>0.82051282051282048</v>
      </c>
      <c r="BI602" s="83">
        <f t="shared" si="680"/>
        <v>1.1481481481481481</v>
      </c>
      <c r="BJ602" s="83">
        <f t="shared" si="681"/>
        <v>1.6666666666666667</v>
      </c>
      <c r="BK602" s="2">
        <v>22</v>
      </c>
      <c r="BL602" s="2">
        <v>33</v>
      </c>
      <c r="BM602" s="2">
        <v>20</v>
      </c>
      <c r="BN602" s="2">
        <v>13</v>
      </c>
      <c r="BO602" s="2">
        <v>6</v>
      </c>
      <c r="BP602" s="2">
        <v>7</v>
      </c>
      <c r="BQ602" s="109">
        <v>1</v>
      </c>
      <c r="BR602" s="109">
        <v>1</v>
      </c>
      <c r="BS602" s="110">
        <v>2</v>
      </c>
      <c r="BT602" s="109">
        <v>1</v>
      </c>
      <c r="BU602" s="109">
        <v>10</v>
      </c>
      <c r="BV602" s="109">
        <v>16</v>
      </c>
      <c r="BW602" s="109">
        <v>0</v>
      </c>
      <c r="BX602" s="84">
        <f t="shared" si="685"/>
        <v>27</v>
      </c>
      <c r="BY602" s="111">
        <v>1</v>
      </c>
      <c r="BZ602" s="109">
        <v>3</v>
      </c>
      <c r="CA602" s="109">
        <v>0</v>
      </c>
      <c r="CB602" s="2">
        <v>2</v>
      </c>
      <c r="CC602" s="112">
        <f t="shared" si="686"/>
        <v>4.5454545454545456E-2</v>
      </c>
      <c r="CD602" s="112">
        <f t="shared" si="687"/>
        <v>0.30303030303030304</v>
      </c>
      <c r="CE602" s="112">
        <f t="shared" si="688"/>
        <v>0.32</v>
      </c>
      <c r="CF602" s="112">
        <f t="shared" si="689"/>
        <v>0.43396226415094341</v>
      </c>
      <c r="CG602" s="112">
        <f t="shared" si="690"/>
        <v>0.65</v>
      </c>
      <c r="CH602" s="87">
        <f t="shared" si="691"/>
        <v>7</v>
      </c>
      <c r="CI602" s="31">
        <f t="shared" si="692"/>
        <v>8</v>
      </c>
      <c r="CJ602" s="31">
        <f t="shared" si="693"/>
        <v>0</v>
      </c>
      <c r="CK602" s="31">
        <f t="shared" si="694"/>
        <v>0</v>
      </c>
      <c r="CL602" s="31">
        <f t="shared" si="695"/>
        <v>0</v>
      </c>
      <c r="CM602" s="113">
        <f t="shared" si="696"/>
        <v>0</v>
      </c>
      <c r="CN602" s="31">
        <f t="shared" si="697"/>
        <v>0</v>
      </c>
      <c r="CO602" s="31">
        <f t="shared" si="698"/>
        <v>0</v>
      </c>
      <c r="CP602" s="31">
        <f t="shared" si="699"/>
        <v>0</v>
      </c>
      <c r="CQ602" s="31">
        <f t="shared" si="700"/>
        <v>0</v>
      </c>
      <c r="CU602" s="88">
        <f t="shared" si="684"/>
        <v>0</v>
      </c>
      <c r="DC602" s="88">
        <f t="shared" si="701"/>
        <v>0</v>
      </c>
      <c r="DK602" s="88">
        <f t="shared" si="702"/>
        <v>0</v>
      </c>
      <c r="DP602" s="32">
        <v>1</v>
      </c>
      <c r="DQ602" s="32">
        <v>1</v>
      </c>
      <c r="DR602" s="32">
        <v>2</v>
      </c>
      <c r="DS602" s="88">
        <f t="shared" si="703"/>
        <v>27</v>
      </c>
      <c r="DT602" s="32">
        <v>1</v>
      </c>
      <c r="DU602" s="32">
        <v>10</v>
      </c>
      <c r="DV602" s="32">
        <v>16</v>
      </c>
      <c r="DW602" s="32">
        <v>0</v>
      </c>
      <c r="EA602" s="88">
        <f t="shared" si="704"/>
        <v>0</v>
      </c>
      <c r="EI602" s="88">
        <f t="shared" si="705"/>
        <v>0</v>
      </c>
      <c r="EQ602" s="88">
        <f t="shared" si="706"/>
        <v>0</v>
      </c>
      <c r="EY602" s="88">
        <f t="shared" si="707"/>
        <v>0</v>
      </c>
      <c r="FG602" s="88">
        <f t="shared" si="708"/>
        <v>0</v>
      </c>
      <c r="FO602" s="88">
        <f t="shared" si="709"/>
        <v>0</v>
      </c>
      <c r="FW602" s="110">
        <f t="shared" si="710"/>
        <v>0</v>
      </c>
      <c r="GB602" s="110">
        <f t="shared" si="711"/>
        <v>0</v>
      </c>
      <c r="GC602" s="110">
        <f t="shared" si="712"/>
        <v>0</v>
      </c>
      <c r="GD602" s="110">
        <f t="shared" si="713"/>
        <v>0</v>
      </c>
      <c r="GE602" s="110">
        <f t="shared" si="714"/>
        <v>0</v>
      </c>
      <c r="GF602" s="110">
        <f t="shared" si="715"/>
        <v>0</v>
      </c>
      <c r="GG602" s="110">
        <f t="shared" si="716"/>
        <v>0</v>
      </c>
      <c r="GH602" s="110">
        <f t="shared" si="717"/>
        <v>0</v>
      </c>
      <c r="GI602" s="110">
        <f t="shared" si="718"/>
        <v>0</v>
      </c>
      <c r="GJ602" s="114">
        <f t="shared" si="682"/>
        <v>2.6315789473684292E-2</v>
      </c>
      <c r="GK602" s="90">
        <f t="shared" si="683"/>
        <v>-0.25</v>
      </c>
      <c r="GL602" s="92" t="s">
        <v>1739</v>
      </c>
      <c r="GM602" s="92" t="s">
        <v>1724</v>
      </c>
      <c r="GN602" s="2" t="s">
        <v>2198</v>
      </c>
      <c r="GO602" s="92" t="s">
        <v>2038</v>
      </c>
      <c r="GP602" s="2" t="s">
        <v>1833</v>
      </c>
      <c r="GQ602" s="2" t="s">
        <v>1952</v>
      </c>
      <c r="GR602" s="115">
        <v>31</v>
      </c>
      <c r="GS602" s="31">
        <f t="shared" si="719"/>
        <v>1</v>
      </c>
      <c r="GT602" s="31">
        <f t="shared" si="720"/>
        <v>2</v>
      </c>
      <c r="GU602" s="31">
        <f t="shared" si="721"/>
        <v>1</v>
      </c>
      <c r="GV602" s="31">
        <f t="shared" si="722"/>
        <v>27</v>
      </c>
      <c r="GW602" s="31">
        <f t="shared" si="723"/>
        <v>16</v>
      </c>
      <c r="GX602" s="31">
        <f t="shared" si="724"/>
        <v>26</v>
      </c>
    </row>
    <row r="603" spans="1:206" ht="15.75" hidden="1" customHeight="1" x14ac:dyDescent="0.25">
      <c r="A603" s="22" t="s">
        <v>1114</v>
      </c>
      <c r="B603" s="2" t="s">
        <v>577</v>
      </c>
      <c r="C603" s="116" t="s">
        <v>583</v>
      </c>
      <c r="D603" s="35" t="s">
        <v>577</v>
      </c>
      <c r="E603" s="117">
        <v>19</v>
      </c>
      <c r="F603" s="117">
        <v>58</v>
      </c>
      <c r="G603" s="117">
        <v>110</v>
      </c>
      <c r="H603" s="117">
        <v>187</v>
      </c>
      <c r="I603" s="95">
        <v>11</v>
      </c>
      <c r="J603" s="118">
        <v>25</v>
      </c>
      <c r="K603" s="118">
        <v>63</v>
      </c>
      <c r="L603" s="118">
        <v>117</v>
      </c>
      <c r="M603" s="118">
        <v>205</v>
      </c>
      <c r="N603" s="119">
        <v>27</v>
      </c>
      <c r="O603" s="119">
        <v>1</v>
      </c>
      <c r="P603" s="120">
        <v>137</v>
      </c>
      <c r="Q603" s="120">
        <v>148</v>
      </c>
      <c r="R603" s="120">
        <v>121</v>
      </c>
      <c r="S603" s="70">
        <f t="shared" si="665"/>
        <v>0.18248175182481752</v>
      </c>
      <c r="T603" s="70">
        <f t="shared" si="666"/>
        <v>0.42567567567567566</v>
      </c>
      <c r="U603" s="70">
        <f t="shared" si="667"/>
        <v>0.43842364532019706</v>
      </c>
      <c r="V603" s="70">
        <f t="shared" si="668"/>
        <v>0.56877323420074355</v>
      </c>
      <c r="W603" s="70">
        <f t="shared" si="669"/>
        <v>0.74380165289256195</v>
      </c>
      <c r="X603" s="121">
        <v>157</v>
      </c>
      <c r="Y603" s="121">
        <v>137</v>
      </c>
      <c r="Z603" s="121">
        <v>148</v>
      </c>
      <c r="AA603" s="121">
        <v>121</v>
      </c>
      <c r="AB603" s="121">
        <v>41</v>
      </c>
      <c r="AC603" s="121">
        <v>42</v>
      </c>
      <c r="AD603" s="17">
        <v>8</v>
      </c>
      <c r="AE603" s="17">
        <v>11</v>
      </c>
      <c r="AF603" s="100">
        <v>12</v>
      </c>
      <c r="AG603" s="101">
        <v>24</v>
      </c>
      <c r="AH603" s="101">
        <v>66</v>
      </c>
      <c r="AI603" s="101">
        <v>126</v>
      </c>
      <c r="AJ603" s="101">
        <v>4</v>
      </c>
      <c r="AK603" s="101">
        <f t="shared" si="670"/>
        <v>220</v>
      </c>
      <c r="AL603" s="101">
        <f t="shared" si="671"/>
        <v>28</v>
      </c>
      <c r="AM603" s="101">
        <v>32</v>
      </c>
      <c r="AN603" s="101"/>
      <c r="AO603" s="103">
        <v>5</v>
      </c>
      <c r="AP603" s="74">
        <f t="shared" si="672"/>
        <v>0.17518248175182483</v>
      </c>
      <c r="AQ603" s="74">
        <f t="shared" si="673"/>
        <v>0.44594594594594594</v>
      </c>
      <c r="AR603" s="104">
        <f t="shared" si="674"/>
        <v>0.46305418719211822</v>
      </c>
      <c r="AS603" s="104">
        <f t="shared" si="675"/>
        <v>0.60966542750929364</v>
      </c>
      <c r="AT603" s="104">
        <f t="shared" si="676"/>
        <v>0.80991735537190079</v>
      </c>
      <c r="AU603" s="105">
        <v>121</v>
      </c>
      <c r="AV603" s="105">
        <v>166</v>
      </c>
      <c r="AW603" s="105">
        <v>111</v>
      </c>
      <c r="AX603" s="100">
        <v>16</v>
      </c>
      <c r="AY603" s="106">
        <v>244</v>
      </c>
      <c r="AZ603" s="106">
        <v>26</v>
      </c>
      <c r="BA603" s="106">
        <v>93</v>
      </c>
      <c r="BB603" s="106">
        <v>119</v>
      </c>
      <c r="BC603" s="106">
        <v>6</v>
      </c>
      <c r="BD603" s="107">
        <v>26</v>
      </c>
      <c r="BE603" s="108">
        <v>2</v>
      </c>
      <c r="BF603" s="82">
        <f t="shared" si="677"/>
        <v>0.23423423423423423</v>
      </c>
      <c r="BG603" s="82">
        <f t="shared" si="678"/>
        <v>0.56024096385542166</v>
      </c>
      <c r="BH603" s="83">
        <f t="shared" si="679"/>
        <v>0.53266331658291455</v>
      </c>
      <c r="BI603" s="83">
        <f t="shared" si="680"/>
        <v>0.6480836236933798</v>
      </c>
      <c r="BJ603" s="83">
        <f t="shared" si="681"/>
        <v>0.76859504132231404</v>
      </c>
      <c r="BK603" s="2">
        <v>128</v>
      </c>
      <c r="BL603" s="2">
        <v>151</v>
      </c>
      <c r="BM603" s="2">
        <v>134</v>
      </c>
      <c r="BN603" s="2">
        <v>81</v>
      </c>
      <c r="BO603" s="2">
        <v>32</v>
      </c>
      <c r="BP603" s="2">
        <v>27</v>
      </c>
      <c r="BQ603" s="109">
        <v>9</v>
      </c>
      <c r="BR603" s="109">
        <v>17</v>
      </c>
      <c r="BS603" s="110">
        <v>13</v>
      </c>
      <c r="BT603" s="109">
        <v>40</v>
      </c>
      <c r="BU603" s="109">
        <v>98</v>
      </c>
      <c r="BV603" s="109">
        <v>131</v>
      </c>
      <c r="BW603" s="109">
        <v>9</v>
      </c>
      <c r="BX603" s="84">
        <f t="shared" si="685"/>
        <v>278</v>
      </c>
      <c r="BY603" s="111">
        <v>2</v>
      </c>
      <c r="BZ603" s="109">
        <v>35</v>
      </c>
      <c r="CA603" s="109">
        <v>9</v>
      </c>
      <c r="CB603" s="2">
        <v>10</v>
      </c>
      <c r="CC603" s="112">
        <f t="shared" si="686"/>
        <v>0.3125</v>
      </c>
      <c r="CD603" s="112">
        <f t="shared" si="687"/>
        <v>0.64900662251655628</v>
      </c>
      <c r="CE603" s="112">
        <f t="shared" si="688"/>
        <v>0.56658595641646492</v>
      </c>
      <c r="CF603" s="112">
        <f t="shared" si="689"/>
        <v>0.68070175438596492</v>
      </c>
      <c r="CG603" s="112">
        <f t="shared" si="690"/>
        <v>0.71641791044776115</v>
      </c>
      <c r="CH603" s="87">
        <f t="shared" si="691"/>
        <v>38</v>
      </c>
      <c r="CI603" s="31">
        <f t="shared" si="692"/>
        <v>25</v>
      </c>
      <c r="CJ603" s="31">
        <f t="shared" si="693"/>
        <v>0</v>
      </c>
      <c r="CK603" s="31">
        <f t="shared" si="694"/>
        <v>0</v>
      </c>
      <c r="CL603" s="31">
        <f t="shared" si="695"/>
        <v>0</v>
      </c>
      <c r="CM603" s="113">
        <f t="shared" si="696"/>
        <v>0</v>
      </c>
      <c r="CN603" s="31">
        <f t="shared" si="697"/>
        <v>0</v>
      </c>
      <c r="CO603" s="31">
        <f t="shared" si="698"/>
        <v>0</v>
      </c>
      <c r="CP603" s="31">
        <f t="shared" si="699"/>
        <v>0</v>
      </c>
      <c r="CQ603" s="31">
        <f t="shared" si="700"/>
        <v>0</v>
      </c>
      <c r="CU603" s="88">
        <f t="shared" si="684"/>
        <v>0</v>
      </c>
      <c r="DC603" s="88">
        <f t="shared" si="701"/>
        <v>0</v>
      </c>
      <c r="DH603" s="32">
        <v>1</v>
      </c>
      <c r="DI603" s="32">
        <v>6</v>
      </c>
      <c r="DJ603" s="32">
        <v>4</v>
      </c>
      <c r="DK603" s="88">
        <f t="shared" si="702"/>
        <v>111</v>
      </c>
      <c r="DL603" s="32">
        <v>39</v>
      </c>
      <c r="DM603" s="32">
        <v>53</v>
      </c>
      <c r="DN603" s="32">
        <v>18</v>
      </c>
      <c r="DO603" s="32">
        <v>1</v>
      </c>
      <c r="DP603" s="32">
        <v>7</v>
      </c>
      <c r="DQ603" s="32">
        <v>10</v>
      </c>
      <c r="DR603" s="32">
        <v>8</v>
      </c>
      <c r="DS603" s="88">
        <f t="shared" si="703"/>
        <v>162</v>
      </c>
      <c r="DT603" s="32">
        <v>1</v>
      </c>
      <c r="DU603" s="32">
        <v>41</v>
      </c>
      <c r="DV603" s="32">
        <v>112</v>
      </c>
      <c r="DW603" s="32">
        <v>8</v>
      </c>
      <c r="EA603" s="88">
        <f t="shared" si="704"/>
        <v>0</v>
      </c>
      <c r="EI603" s="88">
        <f t="shared" si="705"/>
        <v>0</v>
      </c>
      <c r="EQ603" s="88">
        <f t="shared" si="706"/>
        <v>0</v>
      </c>
      <c r="EV603" s="32">
        <v>1</v>
      </c>
      <c r="EW603" s="32">
        <v>1</v>
      </c>
      <c r="EX603" s="32">
        <v>1</v>
      </c>
      <c r="EY603" s="88">
        <f t="shared" si="707"/>
        <v>5</v>
      </c>
      <c r="EZ603" s="32">
        <v>0</v>
      </c>
      <c r="FA603" s="32">
        <v>4</v>
      </c>
      <c r="FB603" s="32">
        <v>1</v>
      </c>
      <c r="FC603" s="32">
        <v>0</v>
      </c>
      <c r="FG603" s="88">
        <f t="shared" si="708"/>
        <v>0</v>
      </c>
      <c r="FO603" s="88">
        <f t="shared" si="709"/>
        <v>0</v>
      </c>
      <c r="FW603" s="110">
        <f t="shared" si="710"/>
        <v>0</v>
      </c>
      <c r="GB603" s="110">
        <f t="shared" si="711"/>
        <v>1</v>
      </c>
      <c r="GC603" s="110">
        <f t="shared" si="712"/>
        <v>1</v>
      </c>
      <c r="GD603" s="110">
        <f t="shared" si="713"/>
        <v>1</v>
      </c>
      <c r="GE603" s="110">
        <f t="shared" si="714"/>
        <v>5</v>
      </c>
      <c r="GF603" s="110">
        <f t="shared" si="715"/>
        <v>0</v>
      </c>
      <c r="GG603" s="110">
        <f t="shared" si="716"/>
        <v>4</v>
      </c>
      <c r="GH603" s="110">
        <f t="shared" si="717"/>
        <v>1</v>
      </c>
      <c r="GI603" s="110">
        <f t="shared" si="718"/>
        <v>0</v>
      </c>
      <c r="GJ603" s="114">
        <f t="shared" si="682"/>
        <v>-3.681592039800996E-2</v>
      </c>
      <c r="GK603" s="90">
        <f t="shared" si="683"/>
        <v>0.13934426229508196</v>
      </c>
      <c r="GL603" s="2" t="s">
        <v>1627</v>
      </c>
      <c r="GM603" s="2" t="s">
        <v>1573</v>
      </c>
      <c r="GN603" s="2" t="s">
        <v>1539</v>
      </c>
      <c r="GO603" s="92" t="s">
        <v>1677</v>
      </c>
      <c r="GP603" s="2" t="s">
        <v>1697</v>
      </c>
      <c r="GQ603" s="2" t="s">
        <v>1594</v>
      </c>
      <c r="GR603" s="115">
        <v>152</v>
      </c>
      <c r="GS603" s="31">
        <f t="shared" si="719"/>
        <v>8</v>
      </c>
      <c r="GT603" s="31">
        <f t="shared" si="720"/>
        <v>12</v>
      </c>
      <c r="GU603" s="31">
        <f t="shared" si="721"/>
        <v>16</v>
      </c>
      <c r="GV603" s="31">
        <f t="shared" si="722"/>
        <v>273</v>
      </c>
      <c r="GW603" s="31">
        <f t="shared" si="723"/>
        <v>139</v>
      </c>
      <c r="GX603" s="31">
        <f t="shared" si="724"/>
        <v>233</v>
      </c>
    </row>
    <row r="604" spans="1:206" ht="15.75" hidden="1" customHeight="1" x14ac:dyDescent="0.25">
      <c r="A604" s="22" t="s">
        <v>1114</v>
      </c>
      <c r="B604" s="2" t="s">
        <v>577</v>
      </c>
      <c r="C604" s="116" t="s">
        <v>584</v>
      </c>
      <c r="D604" s="35" t="s">
        <v>577</v>
      </c>
      <c r="E604" s="117">
        <v>1</v>
      </c>
      <c r="F604" s="117">
        <v>49</v>
      </c>
      <c r="G604" s="117">
        <v>163</v>
      </c>
      <c r="H604" s="117">
        <v>213</v>
      </c>
      <c r="I604" s="95">
        <v>17</v>
      </c>
      <c r="J604" s="118">
        <v>12</v>
      </c>
      <c r="K604" s="118">
        <v>76</v>
      </c>
      <c r="L604" s="118">
        <v>179</v>
      </c>
      <c r="M604" s="118">
        <v>267</v>
      </c>
      <c r="N604" s="119">
        <v>41</v>
      </c>
      <c r="O604" s="119">
        <v>9</v>
      </c>
      <c r="P604" s="120">
        <v>184</v>
      </c>
      <c r="Q604" s="120">
        <v>247</v>
      </c>
      <c r="R604" s="120">
        <v>195</v>
      </c>
      <c r="S604" s="70">
        <f t="shared" si="665"/>
        <v>6.5217391304347824E-2</v>
      </c>
      <c r="T604" s="70">
        <f t="shared" si="666"/>
        <v>0.30769230769230771</v>
      </c>
      <c r="U604" s="70">
        <f t="shared" si="667"/>
        <v>0.36102236421725242</v>
      </c>
      <c r="V604" s="70">
        <f t="shared" si="668"/>
        <v>0.48416289592760181</v>
      </c>
      <c r="W604" s="70">
        <f t="shared" si="669"/>
        <v>0.70769230769230773</v>
      </c>
      <c r="X604" s="121">
        <v>237</v>
      </c>
      <c r="Y604" s="121">
        <v>184</v>
      </c>
      <c r="Z604" s="121">
        <v>247</v>
      </c>
      <c r="AA604" s="121">
        <v>195</v>
      </c>
      <c r="AB604" s="121">
        <v>62</v>
      </c>
      <c r="AC604" s="121">
        <v>58</v>
      </c>
      <c r="AD604" s="17">
        <v>12</v>
      </c>
      <c r="AE604" s="17">
        <v>17</v>
      </c>
      <c r="AF604" s="100">
        <v>22</v>
      </c>
      <c r="AG604" s="101">
        <v>57</v>
      </c>
      <c r="AH604" s="101">
        <v>121</v>
      </c>
      <c r="AI604" s="101">
        <v>188</v>
      </c>
      <c r="AJ604" s="101">
        <v>5</v>
      </c>
      <c r="AK604" s="101">
        <f t="shared" si="670"/>
        <v>371</v>
      </c>
      <c r="AL604" s="101">
        <f t="shared" si="671"/>
        <v>41</v>
      </c>
      <c r="AM604" s="101">
        <v>46</v>
      </c>
      <c r="AN604" s="102">
        <v>4</v>
      </c>
      <c r="AO604" s="103">
        <v>15</v>
      </c>
      <c r="AP604" s="74">
        <f t="shared" si="672"/>
        <v>0.30978260869565216</v>
      </c>
      <c r="AQ604" s="74">
        <f t="shared" si="673"/>
        <v>0.48987854251012147</v>
      </c>
      <c r="AR604" s="104">
        <f t="shared" si="674"/>
        <v>0.51916932907348246</v>
      </c>
      <c r="AS604" s="104">
        <f t="shared" si="675"/>
        <v>0.60633484162895923</v>
      </c>
      <c r="AT604" s="104">
        <f t="shared" si="676"/>
        <v>0.75384615384615383</v>
      </c>
      <c r="AU604" s="105">
        <v>188</v>
      </c>
      <c r="AV604" s="105">
        <v>240</v>
      </c>
      <c r="AW604" s="105">
        <v>177</v>
      </c>
      <c r="AX604" s="100">
        <v>23</v>
      </c>
      <c r="AY604" s="106">
        <v>375</v>
      </c>
      <c r="AZ604" s="106">
        <v>55</v>
      </c>
      <c r="BA604" s="106">
        <v>126</v>
      </c>
      <c r="BB604" s="106">
        <v>188</v>
      </c>
      <c r="BC604" s="106">
        <v>6</v>
      </c>
      <c r="BD604" s="107">
        <v>50</v>
      </c>
      <c r="BE604" s="108">
        <v>3</v>
      </c>
      <c r="BF604" s="82">
        <f t="shared" si="677"/>
        <v>0.31073446327683618</v>
      </c>
      <c r="BG604" s="82">
        <f t="shared" si="678"/>
        <v>0.52500000000000002</v>
      </c>
      <c r="BH604" s="83">
        <f t="shared" si="679"/>
        <v>0.52727272727272723</v>
      </c>
      <c r="BI604" s="83">
        <f t="shared" si="680"/>
        <v>0.61682242990654201</v>
      </c>
      <c r="BJ604" s="83">
        <f t="shared" si="681"/>
        <v>0.73404255319148937</v>
      </c>
      <c r="BK604" s="2">
        <v>213</v>
      </c>
      <c r="BL604" s="2">
        <v>243</v>
      </c>
      <c r="BM604" s="2">
        <v>177</v>
      </c>
      <c r="BN604" s="2">
        <v>121</v>
      </c>
      <c r="BO604" s="2">
        <v>58</v>
      </c>
      <c r="BP604" s="2">
        <v>65</v>
      </c>
      <c r="BQ604" s="109">
        <v>10</v>
      </c>
      <c r="BR604" s="109">
        <v>24</v>
      </c>
      <c r="BS604" s="110">
        <v>16</v>
      </c>
      <c r="BT604" s="109">
        <v>75</v>
      </c>
      <c r="BU604" s="109">
        <v>138</v>
      </c>
      <c r="BV604" s="109">
        <v>210</v>
      </c>
      <c r="BW604" s="109">
        <v>11</v>
      </c>
      <c r="BX604" s="84">
        <f t="shared" si="685"/>
        <v>434</v>
      </c>
      <c r="BY604" s="111">
        <v>3</v>
      </c>
      <c r="BZ604" s="109">
        <v>40</v>
      </c>
      <c r="CA604" s="109">
        <v>11</v>
      </c>
      <c r="CB604" s="2">
        <v>10</v>
      </c>
      <c r="CC604" s="112">
        <f t="shared" si="686"/>
        <v>0.352112676056338</v>
      </c>
      <c r="CD604" s="112">
        <f t="shared" si="687"/>
        <v>0.5679012345679012</v>
      </c>
      <c r="CE604" s="112">
        <f t="shared" si="688"/>
        <v>0.60505529225908372</v>
      </c>
      <c r="CF604" s="112">
        <f t="shared" si="689"/>
        <v>0.73333333333333328</v>
      </c>
      <c r="CG604" s="112">
        <f t="shared" si="690"/>
        <v>0.96045197740112997</v>
      </c>
      <c r="CH604" s="87">
        <f t="shared" si="691"/>
        <v>7</v>
      </c>
      <c r="CI604" s="31">
        <f t="shared" si="692"/>
        <v>15</v>
      </c>
      <c r="CJ604" s="31">
        <f t="shared" si="693"/>
        <v>0</v>
      </c>
      <c r="CK604" s="31">
        <f t="shared" si="694"/>
        <v>0</v>
      </c>
      <c r="CL604" s="31">
        <f t="shared" si="695"/>
        <v>0</v>
      </c>
      <c r="CM604" s="113">
        <f t="shared" si="696"/>
        <v>0</v>
      </c>
      <c r="CN604" s="31">
        <f t="shared" si="697"/>
        <v>0</v>
      </c>
      <c r="CO604" s="31">
        <f t="shared" si="698"/>
        <v>0</v>
      </c>
      <c r="CP604" s="31">
        <f t="shared" si="699"/>
        <v>0</v>
      </c>
      <c r="CQ604" s="31">
        <f t="shared" si="700"/>
        <v>0</v>
      </c>
      <c r="CU604" s="88">
        <f t="shared" si="684"/>
        <v>0</v>
      </c>
      <c r="DC604" s="88">
        <f t="shared" si="701"/>
        <v>0</v>
      </c>
      <c r="DH604" s="32">
        <v>1</v>
      </c>
      <c r="DI604" s="32">
        <v>12</v>
      </c>
      <c r="DJ604" s="32">
        <v>5</v>
      </c>
      <c r="DK604" s="88">
        <f t="shared" si="702"/>
        <v>221</v>
      </c>
      <c r="DL604" s="32">
        <v>64</v>
      </c>
      <c r="DM604" s="32">
        <v>102</v>
      </c>
      <c r="DN604" s="32">
        <v>55</v>
      </c>
      <c r="DO604" s="32">
        <v>0</v>
      </c>
      <c r="DP604" s="32">
        <v>9</v>
      </c>
      <c r="DQ604" s="32">
        <v>12</v>
      </c>
      <c r="DR604" s="32">
        <v>11</v>
      </c>
      <c r="DS604" s="88">
        <f t="shared" si="703"/>
        <v>213</v>
      </c>
      <c r="DT604" s="32">
        <v>11</v>
      </c>
      <c r="DU604" s="32">
        <v>36</v>
      </c>
      <c r="DV604" s="32">
        <v>155</v>
      </c>
      <c r="DW604" s="32">
        <v>11</v>
      </c>
      <c r="EA604" s="88">
        <f t="shared" si="704"/>
        <v>0</v>
      </c>
      <c r="EI604" s="88">
        <f t="shared" si="705"/>
        <v>0</v>
      </c>
      <c r="EQ604" s="88">
        <f t="shared" si="706"/>
        <v>0</v>
      </c>
      <c r="EY604" s="88">
        <f t="shared" si="707"/>
        <v>0</v>
      </c>
      <c r="FG604" s="88">
        <f t="shared" si="708"/>
        <v>0</v>
      </c>
      <c r="FO604" s="88">
        <f t="shared" si="709"/>
        <v>0</v>
      </c>
      <c r="FW604" s="110">
        <f t="shared" si="710"/>
        <v>0</v>
      </c>
      <c r="GB604" s="110">
        <f t="shared" si="711"/>
        <v>0</v>
      </c>
      <c r="GC604" s="110">
        <f t="shared" si="712"/>
        <v>0</v>
      </c>
      <c r="GD604" s="110">
        <f t="shared" si="713"/>
        <v>0</v>
      </c>
      <c r="GE604" s="110">
        <f t="shared" si="714"/>
        <v>0</v>
      </c>
      <c r="GF604" s="110">
        <f t="shared" si="715"/>
        <v>0</v>
      </c>
      <c r="GG604" s="110">
        <f t="shared" si="716"/>
        <v>0</v>
      </c>
      <c r="GH604" s="110">
        <f t="shared" si="717"/>
        <v>0</v>
      </c>
      <c r="GI604" s="110">
        <f t="shared" si="718"/>
        <v>0</v>
      </c>
      <c r="GJ604" s="114">
        <f t="shared" si="682"/>
        <v>0.35716040284942274</v>
      </c>
      <c r="GK604" s="90">
        <f t="shared" si="683"/>
        <v>0.15733333333333333</v>
      </c>
      <c r="GL604" s="92" t="s">
        <v>1536</v>
      </c>
      <c r="GM604" s="2" t="s">
        <v>1874</v>
      </c>
      <c r="GN604" s="92" t="s">
        <v>1572</v>
      </c>
      <c r="GO604" s="2" t="s">
        <v>1573</v>
      </c>
      <c r="GP604" s="92" t="s">
        <v>1371</v>
      </c>
      <c r="GQ604" s="2" t="s">
        <v>1768</v>
      </c>
      <c r="GR604" s="115">
        <v>252</v>
      </c>
      <c r="GS604" s="31">
        <f t="shared" si="719"/>
        <v>10</v>
      </c>
      <c r="GT604" s="31">
        <f t="shared" si="720"/>
        <v>16</v>
      </c>
      <c r="GU604" s="31">
        <f t="shared" si="721"/>
        <v>24</v>
      </c>
      <c r="GV604" s="31">
        <f t="shared" si="722"/>
        <v>434</v>
      </c>
      <c r="GW604" s="31">
        <f t="shared" si="723"/>
        <v>221</v>
      </c>
      <c r="GX604" s="31">
        <f t="shared" si="724"/>
        <v>359</v>
      </c>
    </row>
    <row r="605" spans="1:206" ht="15.75" hidden="1" customHeight="1" x14ac:dyDescent="0.25">
      <c r="A605" s="22" t="s">
        <v>1110</v>
      </c>
      <c r="B605" s="2" t="s">
        <v>585</v>
      </c>
      <c r="C605" s="116" t="s">
        <v>586</v>
      </c>
      <c r="D605" s="35" t="s">
        <v>585</v>
      </c>
      <c r="E605" s="117">
        <v>2</v>
      </c>
      <c r="F605" s="117">
        <v>14</v>
      </c>
      <c r="G605" s="117">
        <v>16</v>
      </c>
      <c r="H605" s="117">
        <v>32</v>
      </c>
      <c r="I605" s="95">
        <v>2</v>
      </c>
      <c r="J605" s="118">
        <v>3</v>
      </c>
      <c r="K605" s="118">
        <v>5</v>
      </c>
      <c r="L605" s="118">
        <v>25</v>
      </c>
      <c r="M605" s="118">
        <v>33</v>
      </c>
      <c r="N605" s="119">
        <v>5</v>
      </c>
      <c r="O605" s="119">
        <v>2</v>
      </c>
      <c r="P605" s="120">
        <v>39</v>
      </c>
      <c r="Q605" s="120">
        <v>40</v>
      </c>
      <c r="R605" s="120">
        <v>29</v>
      </c>
      <c r="S605" s="70">
        <f t="shared" si="665"/>
        <v>7.6923076923076927E-2</v>
      </c>
      <c r="T605" s="70">
        <f t="shared" si="666"/>
        <v>0.125</v>
      </c>
      <c r="U605" s="70">
        <f t="shared" si="667"/>
        <v>0.25925925925925924</v>
      </c>
      <c r="V605" s="70">
        <f t="shared" si="668"/>
        <v>0.36231884057971014</v>
      </c>
      <c r="W605" s="70">
        <f t="shared" si="669"/>
        <v>0.68965517241379315</v>
      </c>
      <c r="X605" s="121">
        <v>41</v>
      </c>
      <c r="Y605" s="121">
        <v>39</v>
      </c>
      <c r="Z605" s="121">
        <v>40</v>
      </c>
      <c r="AA605" s="121">
        <v>29</v>
      </c>
      <c r="AB605" s="121">
        <v>9</v>
      </c>
      <c r="AC605" s="121">
        <v>12</v>
      </c>
      <c r="AD605" s="17">
        <v>2</v>
      </c>
      <c r="AE605" s="17">
        <v>4</v>
      </c>
      <c r="AF605" s="100">
        <v>2</v>
      </c>
      <c r="AG605" s="101">
        <v>0</v>
      </c>
      <c r="AH605" s="101">
        <v>8</v>
      </c>
      <c r="AI605" s="101">
        <v>14</v>
      </c>
      <c r="AJ605" s="101">
        <v>1</v>
      </c>
      <c r="AK605" s="101">
        <f t="shared" si="670"/>
        <v>23</v>
      </c>
      <c r="AL605" s="101">
        <f t="shared" si="671"/>
        <v>2</v>
      </c>
      <c r="AM605" s="101">
        <v>3</v>
      </c>
      <c r="AN605" s="101"/>
      <c r="AO605" s="103">
        <v>1</v>
      </c>
      <c r="AP605" s="74">
        <f t="shared" si="672"/>
        <v>0</v>
      </c>
      <c r="AQ605" s="74">
        <f t="shared" si="673"/>
        <v>0.2</v>
      </c>
      <c r="AR605" s="104">
        <f t="shared" si="674"/>
        <v>0.18518518518518517</v>
      </c>
      <c r="AS605" s="104">
        <f t="shared" si="675"/>
        <v>0.28985507246376813</v>
      </c>
      <c r="AT605" s="104">
        <f t="shared" si="676"/>
        <v>0.41379310344827586</v>
      </c>
      <c r="AU605" s="105">
        <v>30</v>
      </c>
      <c r="AV605" s="105">
        <v>36</v>
      </c>
      <c r="AW605" s="105">
        <v>25</v>
      </c>
      <c r="AX605" s="100">
        <v>1</v>
      </c>
      <c r="AY605" s="106">
        <v>10</v>
      </c>
      <c r="AZ605" s="106">
        <v>0</v>
      </c>
      <c r="BA605" s="106">
        <v>6</v>
      </c>
      <c r="BB605" s="106">
        <v>4</v>
      </c>
      <c r="BC605" s="106">
        <v>0</v>
      </c>
      <c r="BD605" s="107">
        <v>1</v>
      </c>
      <c r="BE605" s="108">
        <v>4</v>
      </c>
      <c r="BF605" s="82">
        <f t="shared" si="677"/>
        <v>0</v>
      </c>
      <c r="BG605" s="82">
        <f t="shared" si="678"/>
        <v>0.16666666666666666</v>
      </c>
      <c r="BH605" s="83">
        <f t="shared" si="679"/>
        <v>9.8901098901098897E-2</v>
      </c>
      <c r="BI605" s="83">
        <f t="shared" si="680"/>
        <v>0.13636363636363635</v>
      </c>
      <c r="BJ605" s="83">
        <f t="shared" si="681"/>
        <v>0.1</v>
      </c>
      <c r="BK605" s="2">
        <v>19</v>
      </c>
      <c r="BL605" s="2">
        <v>26</v>
      </c>
      <c r="BM605" s="2">
        <v>27</v>
      </c>
      <c r="BN605" s="2">
        <v>18</v>
      </c>
      <c r="BO605" s="2">
        <v>8</v>
      </c>
      <c r="BP605" s="2">
        <v>6</v>
      </c>
      <c r="BQ605" s="109">
        <v>1</v>
      </c>
      <c r="BR605" s="109">
        <v>1</v>
      </c>
      <c r="BS605" s="110">
        <v>2</v>
      </c>
      <c r="BT605" s="109">
        <v>0</v>
      </c>
      <c r="BU605" s="109">
        <v>1</v>
      </c>
      <c r="BV605" s="109">
        <v>13</v>
      </c>
      <c r="BW605" s="109">
        <v>0</v>
      </c>
      <c r="BX605" s="84">
        <f t="shared" si="685"/>
        <v>14</v>
      </c>
      <c r="BY605" s="111">
        <v>0</v>
      </c>
      <c r="BZ605" s="109">
        <v>3</v>
      </c>
      <c r="CA605" s="109">
        <v>0</v>
      </c>
      <c r="CB605" s="2">
        <v>3</v>
      </c>
      <c r="CC605" s="112">
        <f t="shared" si="686"/>
        <v>0</v>
      </c>
      <c r="CD605" s="112">
        <f t="shared" si="687"/>
        <v>3.8461538461538464E-2</v>
      </c>
      <c r="CE605" s="112">
        <f t="shared" si="688"/>
        <v>0.15277777777777779</v>
      </c>
      <c r="CF605" s="112">
        <f t="shared" si="689"/>
        <v>0.20754716981132076</v>
      </c>
      <c r="CG605" s="112">
        <f t="shared" si="690"/>
        <v>0.37037037037037035</v>
      </c>
      <c r="CH605" s="87">
        <f t="shared" si="691"/>
        <v>17</v>
      </c>
      <c r="CI605" s="31">
        <f t="shared" si="692"/>
        <v>19</v>
      </c>
      <c r="CJ605" s="31">
        <f t="shared" si="693"/>
        <v>0</v>
      </c>
      <c r="CK605" s="31">
        <f t="shared" si="694"/>
        <v>0</v>
      </c>
      <c r="CL605" s="31">
        <f t="shared" si="695"/>
        <v>0</v>
      </c>
      <c r="CM605" s="113">
        <f t="shared" si="696"/>
        <v>0</v>
      </c>
      <c r="CN605" s="31">
        <f t="shared" si="697"/>
        <v>0</v>
      </c>
      <c r="CO605" s="31">
        <f t="shared" si="698"/>
        <v>0</v>
      </c>
      <c r="CP605" s="31">
        <f t="shared" si="699"/>
        <v>0</v>
      </c>
      <c r="CQ605" s="31">
        <f t="shared" si="700"/>
        <v>0</v>
      </c>
      <c r="CU605" s="88">
        <f t="shared" si="684"/>
        <v>0</v>
      </c>
      <c r="DC605" s="88">
        <f t="shared" si="701"/>
        <v>0</v>
      </c>
      <c r="DK605" s="88">
        <f t="shared" si="702"/>
        <v>0</v>
      </c>
      <c r="DP605" s="32">
        <v>1</v>
      </c>
      <c r="DQ605" s="32">
        <v>1</v>
      </c>
      <c r="DR605" s="32">
        <v>1</v>
      </c>
      <c r="DS605" s="88">
        <f t="shared" si="703"/>
        <v>14</v>
      </c>
      <c r="DT605" s="32">
        <v>0</v>
      </c>
      <c r="DU605" s="32">
        <v>1</v>
      </c>
      <c r="DV605" s="32">
        <v>13</v>
      </c>
      <c r="DW605" s="32">
        <v>0</v>
      </c>
      <c r="DZ605" s="32">
        <v>1</v>
      </c>
      <c r="EA605" s="88">
        <f t="shared" si="704"/>
        <v>0</v>
      </c>
      <c r="EI605" s="88">
        <f t="shared" si="705"/>
        <v>0</v>
      </c>
      <c r="EQ605" s="88">
        <f t="shared" si="706"/>
        <v>0</v>
      </c>
      <c r="EY605" s="88">
        <f t="shared" si="707"/>
        <v>0</v>
      </c>
      <c r="FG605" s="88">
        <f t="shared" si="708"/>
        <v>0</v>
      </c>
      <c r="FO605" s="88">
        <f t="shared" si="709"/>
        <v>0</v>
      </c>
      <c r="FW605" s="110">
        <f t="shared" si="710"/>
        <v>0</v>
      </c>
      <c r="GB605" s="110">
        <f t="shared" si="711"/>
        <v>0</v>
      </c>
      <c r="GC605" s="110">
        <f t="shared" si="712"/>
        <v>0</v>
      </c>
      <c r="GD605" s="110">
        <f t="shared" si="713"/>
        <v>0</v>
      </c>
      <c r="GE605" s="110">
        <f t="shared" si="714"/>
        <v>0</v>
      </c>
      <c r="GF605" s="110">
        <f t="shared" si="715"/>
        <v>0</v>
      </c>
      <c r="GG605" s="110">
        <f t="shared" si="716"/>
        <v>0</v>
      </c>
      <c r="GH605" s="110">
        <f t="shared" si="717"/>
        <v>0</v>
      </c>
      <c r="GI605" s="110">
        <f t="shared" si="718"/>
        <v>0</v>
      </c>
      <c r="GJ605" s="114">
        <f t="shared" si="682"/>
        <v>-0.46296296296296302</v>
      </c>
      <c r="GK605" s="90">
        <f t="shared" si="683"/>
        <v>0.4</v>
      </c>
      <c r="GL605" s="2" t="s">
        <v>1449</v>
      </c>
      <c r="GM605" s="2" t="s">
        <v>1601</v>
      </c>
      <c r="GN605" s="92" t="s">
        <v>1602</v>
      </c>
      <c r="GO605" s="2" t="s">
        <v>1603</v>
      </c>
      <c r="GP605" s="92" t="s">
        <v>1604</v>
      </c>
      <c r="GQ605" s="2" t="s">
        <v>1458</v>
      </c>
      <c r="GR605" s="115">
        <v>25</v>
      </c>
      <c r="GS605" s="31">
        <f t="shared" si="719"/>
        <v>1</v>
      </c>
      <c r="GT605" s="31">
        <f t="shared" si="720"/>
        <v>2</v>
      </c>
      <c r="GU605" s="31">
        <f t="shared" si="721"/>
        <v>1</v>
      </c>
      <c r="GV605" s="31">
        <f t="shared" si="722"/>
        <v>14</v>
      </c>
      <c r="GW605" s="31">
        <f t="shared" si="723"/>
        <v>13</v>
      </c>
      <c r="GX605" s="31">
        <f t="shared" si="724"/>
        <v>14</v>
      </c>
    </row>
    <row r="606" spans="1:206" ht="15.75" hidden="1" customHeight="1" x14ac:dyDescent="0.25">
      <c r="A606" s="22" t="s">
        <v>1110</v>
      </c>
      <c r="B606" s="2" t="s">
        <v>585</v>
      </c>
      <c r="C606" s="116" t="s">
        <v>587</v>
      </c>
      <c r="D606" s="35" t="s">
        <v>585</v>
      </c>
      <c r="E606" s="117">
        <v>11</v>
      </c>
      <c r="F606" s="117">
        <v>28</v>
      </c>
      <c r="G606" s="117">
        <v>46</v>
      </c>
      <c r="H606" s="117">
        <v>85</v>
      </c>
      <c r="I606" s="95">
        <v>8</v>
      </c>
      <c r="J606" s="118">
        <v>9</v>
      </c>
      <c r="K606" s="118">
        <v>26</v>
      </c>
      <c r="L606" s="118">
        <v>51</v>
      </c>
      <c r="M606" s="118">
        <v>86</v>
      </c>
      <c r="N606" s="119">
        <v>7</v>
      </c>
      <c r="O606" s="119"/>
      <c r="P606" s="120">
        <v>54</v>
      </c>
      <c r="Q606" s="120">
        <v>91</v>
      </c>
      <c r="R606" s="120">
        <v>46</v>
      </c>
      <c r="S606" s="70">
        <f t="shared" si="665"/>
        <v>0.16666666666666666</v>
      </c>
      <c r="T606" s="70">
        <f t="shared" si="666"/>
        <v>0.2857142857142857</v>
      </c>
      <c r="U606" s="70">
        <f t="shared" si="667"/>
        <v>0.41361256544502617</v>
      </c>
      <c r="V606" s="70">
        <f t="shared" si="668"/>
        <v>0.51094890510948909</v>
      </c>
      <c r="W606" s="70">
        <f t="shared" si="669"/>
        <v>0.95652173913043481</v>
      </c>
      <c r="X606" s="121">
        <v>72</v>
      </c>
      <c r="Y606" s="121">
        <v>54</v>
      </c>
      <c r="Z606" s="121">
        <v>91</v>
      </c>
      <c r="AA606" s="121">
        <v>46</v>
      </c>
      <c r="AB606" s="121">
        <v>23</v>
      </c>
      <c r="AC606" s="121">
        <v>20</v>
      </c>
      <c r="AD606" s="17">
        <v>4</v>
      </c>
      <c r="AE606" s="17">
        <v>7</v>
      </c>
      <c r="AF606" s="100">
        <v>6</v>
      </c>
      <c r="AG606" s="101">
        <v>4</v>
      </c>
      <c r="AH606" s="101">
        <v>25</v>
      </c>
      <c r="AI606" s="101">
        <v>36</v>
      </c>
      <c r="AJ606" s="101">
        <v>1</v>
      </c>
      <c r="AK606" s="101">
        <f t="shared" si="670"/>
        <v>66</v>
      </c>
      <c r="AL606" s="101">
        <f t="shared" si="671"/>
        <v>9</v>
      </c>
      <c r="AM606" s="101">
        <v>10</v>
      </c>
      <c r="AN606" s="102">
        <v>3</v>
      </c>
      <c r="AO606" s="103">
        <v>12</v>
      </c>
      <c r="AP606" s="74">
        <f t="shared" si="672"/>
        <v>7.407407407407407E-2</v>
      </c>
      <c r="AQ606" s="74">
        <f t="shared" si="673"/>
        <v>0.27472527472527475</v>
      </c>
      <c r="AR606" s="104">
        <f t="shared" si="674"/>
        <v>0.29319371727748689</v>
      </c>
      <c r="AS606" s="104">
        <f t="shared" si="675"/>
        <v>0.37956204379562042</v>
      </c>
      <c r="AT606" s="104">
        <f t="shared" si="676"/>
        <v>0.58695652173913049</v>
      </c>
      <c r="AU606" s="105">
        <v>61</v>
      </c>
      <c r="AV606" s="105">
        <v>73</v>
      </c>
      <c r="AW606" s="105">
        <v>71</v>
      </c>
      <c r="AX606" s="100">
        <v>5</v>
      </c>
      <c r="AY606" s="106">
        <v>68</v>
      </c>
      <c r="AZ606" s="106">
        <v>2</v>
      </c>
      <c r="BA606" s="106">
        <v>21</v>
      </c>
      <c r="BB606" s="106">
        <v>45</v>
      </c>
      <c r="BC606" s="106">
        <v>0</v>
      </c>
      <c r="BD606" s="107">
        <v>16</v>
      </c>
      <c r="BE606" s="108">
        <v>2</v>
      </c>
      <c r="BF606" s="82">
        <f t="shared" si="677"/>
        <v>2.8169014084507043E-2</v>
      </c>
      <c r="BG606" s="82">
        <f t="shared" si="678"/>
        <v>0.28767123287671231</v>
      </c>
      <c r="BH606" s="83">
        <f t="shared" si="679"/>
        <v>0.25365853658536586</v>
      </c>
      <c r="BI606" s="83">
        <f t="shared" si="680"/>
        <v>0.37313432835820898</v>
      </c>
      <c r="BJ606" s="83">
        <f t="shared" si="681"/>
        <v>0.47540983606557374</v>
      </c>
      <c r="BK606" s="2">
        <v>51</v>
      </c>
      <c r="BL606" s="2">
        <v>75</v>
      </c>
      <c r="BM606" s="2">
        <v>59</v>
      </c>
      <c r="BN606" s="2">
        <v>49</v>
      </c>
      <c r="BO606" s="2">
        <v>21</v>
      </c>
      <c r="BP606" s="2">
        <v>15</v>
      </c>
      <c r="BQ606" s="109">
        <v>1</v>
      </c>
      <c r="BR606" s="109">
        <v>4</v>
      </c>
      <c r="BS606" s="110">
        <v>4</v>
      </c>
      <c r="BT606" s="109">
        <v>2</v>
      </c>
      <c r="BU606" s="109">
        <v>17</v>
      </c>
      <c r="BV606" s="109">
        <v>57</v>
      </c>
      <c r="BW606" s="109">
        <v>0</v>
      </c>
      <c r="BX606" s="84">
        <f t="shared" si="685"/>
        <v>76</v>
      </c>
      <c r="BY606" s="111">
        <v>0</v>
      </c>
      <c r="BZ606" s="109">
        <v>9</v>
      </c>
      <c r="CA606" s="109">
        <v>0</v>
      </c>
      <c r="CB606" s="2">
        <v>2</v>
      </c>
      <c r="CC606" s="112">
        <f t="shared" si="686"/>
        <v>3.9215686274509803E-2</v>
      </c>
      <c r="CD606" s="112">
        <f t="shared" si="687"/>
        <v>0.22666666666666666</v>
      </c>
      <c r="CE606" s="112">
        <f t="shared" si="688"/>
        <v>0.36216216216216218</v>
      </c>
      <c r="CF606" s="112">
        <f t="shared" si="689"/>
        <v>0.48507462686567165</v>
      </c>
      <c r="CG606" s="112">
        <f t="shared" si="690"/>
        <v>0.81355932203389836</v>
      </c>
      <c r="CH606" s="87">
        <f t="shared" si="691"/>
        <v>11</v>
      </c>
      <c r="CI606" s="31">
        <f t="shared" si="692"/>
        <v>21</v>
      </c>
      <c r="CJ606" s="31">
        <f t="shared" si="693"/>
        <v>0</v>
      </c>
      <c r="CK606" s="31">
        <f t="shared" si="694"/>
        <v>0</v>
      </c>
      <c r="CL606" s="31">
        <f t="shared" si="695"/>
        <v>0</v>
      </c>
      <c r="CM606" s="113">
        <f t="shared" si="696"/>
        <v>0</v>
      </c>
      <c r="CN606" s="31">
        <f t="shared" si="697"/>
        <v>0</v>
      </c>
      <c r="CO606" s="31">
        <f t="shared" si="698"/>
        <v>0</v>
      </c>
      <c r="CP606" s="31">
        <f t="shared" si="699"/>
        <v>0</v>
      </c>
      <c r="CQ606" s="31">
        <f t="shared" si="700"/>
        <v>0</v>
      </c>
      <c r="CU606" s="88">
        <f t="shared" si="684"/>
        <v>0</v>
      </c>
      <c r="DC606" s="88">
        <f t="shared" si="701"/>
        <v>0</v>
      </c>
      <c r="DH606" s="32">
        <v>1</v>
      </c>
      <c r="DI606" s="32">
        <v>4</v>
      </c>
      <c r="DJ606" s="32">
        <v>4</v>
      </c>
      <c r="DK606" s="88">
        <f t="shared" si="702"/>
        <v>76</v>
      </c>
      <c r="DL606" s="32">
        <v>2</v>
      </c>
      <c r="DM606" s="32">
        <v>17</v>
      </c>
      <c r="DN606" s="32">
        <v>57</v>
      </c>
      <c r="DO606" s="32">
        <v>0</v>
      </c>
      <c r="DS606" s="88">
        <f t="shared" si="703"/>
        <v>0</v>
      </c>
      <c r="DT606" s="32">
        <v>0</v>
      </c>
      <c r="DU606" s="32">
        <v>0</v>
      </c>
      <c r="DV606" s="32">
        <v>0</v>
      </c>
      <c r="DW606" s="32">
        <v>0</v>
      </c>
      <c r="EA606" s="88">
        <f t="shared" si="704"/>
        <v>0</v>
      </c>
      <c r="EI606" s="88">
        <f t="shared" si="705"/>
        <v>0</v>
      </c>
      <c r="EQ606" s="88">
        <f t="shared" si="706"/>
        <v>0</v>
      </c>
      <c r="EY606" s="88">
        <f t="shared" si="707"/>
        <v>0</v>
      </c>
      <c r="FG606" s="88">
        <f t="shared" si="708"/>
        <v>0</v>
      </c>
      <c r="FO606" s="88">
        <f t="shared" si="709"/>
        <v>0</v>
      </c>
      <c r="FW606" s="110">
        <f t="shared" si="710"/>
        <v>0</v>
      </c>
      <c r="GB606" s="110">
        <f t="shared" si="711"/>
        <v>0</v>
      </c>
      <c r="GC606" s="110">
        <f t="shared" si="712"/>
        <v>0</v>
      </c>
      <c r="GD606" s="110">
        <f t="shared" si="713"/>
        <v>0</v>
      </c>
      <c r="GE606" s="110">
        <f t="shared" si="714"/>
        <v>0</v>
      </c>
      <c r="GF606" s="110">
        <f t="shared" si="715"/>
        <v>0</v>
      </c>
      <c r="GG606" s="110">
        <f t="shared" si="716"/>
        <v>0</v>
      </c>
      <c r="GH606" s="110">
        <f t="shared" si="717"/>
        <v>0</v>
      </c>
      <c r="GI606" s="110">
        <f t="shared" si="718"/>
        <v>0</v>
      </c>
      <c r="GJ606" s="114">
        <f t="shared" si="682"/>
        <v>-0.14946070878274265</v>
      </c>
      <c r="GK606" s="90">
        <f t="shared" si="683"/>
        <v>0.11764705882352941</v>
      </c>
      <c r="GL606" s="92" t="s">
        <v>1735</v>
      </c>
      <c r="GM606" s="2" t="s">
        <v>1803</v>
      </c>
      <c r="GN606" s="2" t="s">
        <v>1491</v>
      </c>
      <c r="GO606" s="2" t="s">
        <v>1974</v>
      </c>
      <c r="GP606" s="2" t="s">
        <v>1984</v>
      </c>
      <c r="GQ606" s="2" t="s">
        <v>1756</v>
      </c>
      <c r="GR606" s="115">
        <v>72</v>
      </c>
      <c r="GS606" s="31">
        <f t="shared" si="719"/>
        <v>1</v>
      </c>
      <c r="GT606" s="31">
        <f t="shared" si="720"/>
        <v>4</v>
      </c>
      <c r="GU606" s="31">
        <f t="shared" si="721"/>
        <v>4</v>
      </c>
      <c r="GV606" s="31">
        <f t="shared" si="722"/>
        <v>76</v>
      </c>
      <c r="GW606" s="31">
        <f t="shared" si="723"/>
        <v>57</v>
      </c>
      <c r="GX606" s="31">
        <f t="shared" si="724"/>
        <v>74</v>
      </c>
    </row>
    <row r="607" spans="1:206" ht="15.75" hidden="1" customHeight="1" x14ac:dyDescent="0.25">
      <c r="A607" s="22" t="s">
        <v>1110</v>
      </c>
      <c r="B607" s="2" t="s">
        <v>585</v>
      </c>
      <c r="C607" s="116" t="s">
        <v>588</v>
      </c>
      <c r="D607" s="35" t="s">
        <v>585</v>
      </c>
      <c r="E607" s="117">
        <v>1</v>
      </c>
      <c r="F607" s="117">
        <v>8</v>
      </c>
      <c r="G607" s="117">
        <v>24</v>
      </c>
      <c r="H607" s="117">
        <v>33</v>
      </c>
      <c r="I607" s="95">
        <v>3</v>
      </c>
      <c r="J607" s="118">
        <v>1</v>
      </c>
      <c r="K607" s="118">
        <v>9</v>
      </c>
      <c r="L607" s="118">
        <v>31</v>
      </c>
      <c r="M607" s="118">
        <v>41</v>
      </c>
      <c r="N607" s="119">
        <v>14</v>
      </c>
      <c r="O607" s="119">
        <v>1</v>
      </c>
      <c r="P607" s="120">
        <v>43</v>
      </c>
      <c r="Q607" s="120">
        <v>48</v>
      </c>
      <c r="R607" s="120">
        <v>42</v>
      </c>
      <c r="S607" s="70">
        <f t="shared" si="665"/>
        <v>2.3255813953488372E-2</v>
      </c>
      <c r="T607" s="70">
        <f t="shared" si="666"/>
        <v>0.1875</v>
      </c>
      <c r="U607" s="70">
        <f t="shared" si="667"/>
        <v>0.20300751879699247</v>
      </c>
      <c r="V607" s="70">
        <f t="shared" si="668"/>
        <v>0.28888888888888886</v>
      </c>
      <c r="W607" s="70">
        <f t="shared" si="669"/>
        <v>0.40476190476190477</v>
      </c>
      <c r="X607" s="121">
        <v>50</v>
      </c>
      <c r="Y607" s="121">
        <v>43</v>
      </c>
      <c r="Z607" s="121">
        <v>48</v>
      </c>
      <c r="AA607" s="121">
        <v>42</v>
      </c>
      <c r="AB607" s="121">
        <v>9</v>
      </c>
      <c r="AC607" s="121">
        <v>9</v>
      </c>
      <c r="AD607" s="17">
        <v>2</v>
      </c>
      <c r="AE607" s="17">
        <v>3</v>
      </c>
      <c r="AF607" s="100">
        <v>3</v>
      </c>
      <c r="AG607" s="101">
        <v>3</v>
      </c>
      <c r="AH607" s="101">
        <v>12</v>
      </c>
      <c r="AI607" s="101">
        <v>29</v>
      </c>
      <c r="AJ607" s="101">
        <v>0</v>
      </c>
      <c r="AK607" s="101">
        <f t="shared" si="670"/>
        <v>44</v>
      </c>
      <c r="AL607" s="101">
        <f t="shared" si="671"/>
        <v>3</v>
      </c>
      <c r="AM607" s="101">
        <v>3</v>
      </c>
      <c r="AN607" s="102">
        <v>2</v>
      </c>
      <c r="AO607" s="103">
        <v>3</v>
      </c>
      <c r="AP607" s="74">
        <f t="shared" si="672"/>
        <v>6.9767441860465115E-2</v>
      </c>
      <c r="AQ607" s="74">
        <f t="shared" si="673"/>
        <v>0.25</v>
      </c>
      <c r="AR607" s="104">
        <f t="shared" si="674"/>
        <v>0.30827067669172931</v>
      </c>
      <c r="AS607" s="104">
        <f t="shared" si="675"/>
        <v>0.42222222222222222</v>
      </c>
      <c r="AT607" s="104">
        <f t="shared" si="676"/>
        <v>0.61904761904761907</v>
      </c>
      <c r="AU607" s="105">
        <v>42</v>
      </c>
      <c r="AV607" s="105">
        <v>55</v>
      </c>
      <c r="AW607" s="105">
        <v>52</v>
      </c>
      <c r="AX607" s="100">
        <v>3</v>
      </c>
      <c r="AY607" s="106">
        <v>38</v>
      </c>
      <c r="AZ607" s="106">
        <v>0</v>
      </c>
      <c r="BA607" s="106">
        <v>15</v>
      </c>
      <c r="BB607" s="106">
        <v>23</v>
      </c>
      <c r="BC607" s="106">
        <v>0</v>
      </c>
      <c r="BD607" s="107">
        <v>3</v>
      </c>
      <c r="BE607" s="122"/>
      <c r="BF607" s="82">
        <f t="shared" si="677"/>
        <v>0</v>
      </c>
      <c r="BG607" s="82">
        <f t="shared" si="678"/>
        <v>0.27272727272727271</v>
      </c>
      <c r="BH607" s="83">
        <f t="shared" si="679"/>
        <v>0.2348993288590604</v>
      </c>
      <c r="BI607" s="83">
        <f t="shared" si="680"/>
        <v>0.36082474226804123</v>
      </c>
      <c r="BJ607" s="83">
        <f t="shared" si="681"/>
        <v>0.47619047619047616</v>
      </c>
      <c r="BK607" s="2">
        <v>44</v>
      </c>
      <c r="BL607" s="2">
        <v>69</v>
      </c>
      <c r="BM607" s="2">
        <v>58</v>
      </c>
      <c r="BN607" s="2">
        <v>41</v>
      </c>
      <c r="BO607" s="2">
        <v>14</v>
      </c>
      <c r="BP607" s="2">
        <v>10</v>
      </c>
      <c r="BQ607" s="109">
        <v>2</v>
      </c>
      <c r="BR607" s="109">
        <v>3</v>
      </c>
      <c r="BS607" s="110">
        <v>3</v>
      </c>
      <c r="BT607" s="109">
        <v>1</v>
      </c>
      <c r="BU607" s="109">
        <v>11</v>
      </c>
      <c r="BV607" s="109">
        <v>32</v>
      </c>
      <c r="BW607" s="109">
        <v>3</v>
      </c>
      <c r="BX607" s="84">
        <f t="shared" si="685"/>
        <v>47</v>
      </c>
      <c r="BY607" s="111">
        <v>1</v>
      </c>
      <c r="BZ607" s="109">
        <v>5</v>
      </c>
      <c r="CA607" s="109">
        <v>3</v>
      </c>
      <c r="CB607" s="2">
        <v>4</v>
      </c>
      <c r="CC607" s="112">
        <f t="shared" si="686"/>
        <v>2.2727272727272728E-2</v>
      </c>
      <c r="CD607" s="112">
        <f t="shared" si="687"/>
        <v>0.15942028985507245</v>
      </c>
      <c r="CE607" s="112">
        <f t="shared" si="688"/>
        <v>0.22807017543859648</v>
      </c>
      <c r="CF607" s="112">
        <f t="shared" si="689"/>
        <v>0.29921259842519687</v>
      </c>
      <c r="CG607" s="112">
        <f t="shared" si="690"/>
        <v>0.46551724137931033</v>
      </c>
      <c r="CH607" s="87">
        <f t="shared" si="691"/>
        <v>31</v>
      </c>
      <c r="CI607" s="31">
        <f t="shared" si="692"/>
        <v>36</v>
      </c>
      <c r="CJ607" s="31">
        <f t="shared" si="693"/>
        <v>0</v>
      </c>
      <c r="CK607" s="31">
        <f t="shared" si="694"/>
        <v>0</v>
      </c>
      <c r="CL607" s="31">
        <f t="shared" si="695"/>
        <v>0</v>
      </c>
      <c r="CM607" s="113">
        <f t="shared" si="696"/>
        <v>0</v>
      </c>
      <c r="CN607" s="31">
        <f t="shared" si="697"/>
        <v>0</v>
      </c>
      <c r="CO607" s="31">
        <f t="shared" si="698"/>
        <v>0</v>
      </c>
      <c r="CP607" s="31">
        <f t="shared" si="699"/>
        <v>0</v>
      </c>
      <c r="CQ607" s="31">
        <f t="shared" si="700"/>
        <v>0</v>
      </c>
      <c r="CU607" s="88">
        <f t="shared" si="684"/>
        <v>0</v>
      </c>
      <c r="DC607" s="88">
        <f t="shared" si="701"/>
        <v>0</v>
      </c>
      <c r="DH607" s="32">
        <v>1</v>
      </c>
      <c r="DI607" s="32">
        <v>2</v>
      </c>
      <c r="DJ607" s="32">
        <v>2</v>
      </c>
      <c r="DK607" s="88">
        <f t="shared" si="702"/>
        <v>30</v>
      </c>
      <c r="DL607" s="32">
        <v>1</v>
      </c>
      <c r="DM607" s="32">
        <v>6</v>
      </c>
      <c r="DN607" s="32">
        <v>22</v>
      </c>
      <c r="DO607" s="32">
        <v>1</v>
      </c>
      <c r="DP607" s="32">
        <v>1</v>
      </c>
      <c r="DQ607" s="32">
        <v>1</v>
      </c>
      <c r="DR607" s="32">
        <v>1</v>
      </c>
      <c r="DS607" s="88">
        <f t="shared" si="703"/>
        <v>17</v>
      </c>
      <c r="DT607" s="32">
        <v>0</v>
      </c>
      <c r="DU607" s="32">
        <v>5</v>
      </c>
      <c r="DV607" s="32">
        <v>10</v>
      </c>
      <c r="DW607" s="32">
        <v>2</v>
      </c>
      <c r="EA607" s="88">
        <f t="shared" si="704"/>
        <v>0</v>
      </c>
      <c r="EI607" s="88">
        <f t="shared" si="705"/>
        <v>0</v>
      </c>
      <c r="EQ607" s="88">
        <f t="shared" si="706"/>
        <v>0</v>
      </c>
      <c r="EY607" s="88">
        <f t="shared" si="707"/>
        <v>0</v>
      </c>
      <c r="FG607" s="88">
        <f t="shared" si="708"/>
        <v>0</v>
      </c>
      <c r="FO607" s="88">
        <f t="shared" si="709"/>
        <v>0</v>
      </c>
      <c r="FW607" s="110">
        <f t="shared" si="710"/>
        <v>0</v>
      </c>
      <c r="GB607" s="110">
        <f t="shared" si="711"/>
        <v>0</v>
      </c>
      <c r="GC607" s="110">
        <f t="shared" si="712"/>
        <v>0</v>
      </c>
      <c r="GD607" s="110">
        <f t="shared" si="713"/>
        <v>0</v>
      </c>
      <c r="GE607" s="110">
        <f t="shared" si="714"/>
        <v>0</v>
      </c>
      <c r="GF607" s="110">
        <f t="shared" si="715"/>
        <v>0</v>
      </c>
      <c r="GG607" s="110">
        <f t="shared" si="716"/>
        <v>0</v>
      </c>
      <c r="GH607" s="110">
        <f t="shared" si="717"/>
        <v>0</v>
      </c>
      <c r="GI607" s="110">
        <f t="shared" si="718"/>
        <v>0</v>
      </c>
      <c r="GJ607" s="114">
        <f t="shared" si="682"/>
        <v>0.15010141987829609</v>
      </c>
      <c r="GK607" s="90">
        <f t="shared" si="683"/>
        <v>0.23684210526315788</v>
      </c>
      <c r="GL607" s="2" t="s">
        <v>1452</v>
      </c>
      <c r="GM607" s="2" t="s">
        <v>1927</v>
      </c>
      <c r="GN607" s="92" t="s">
        <v>1928</v>
      </c>
      <c r="GO607" s="2" t="s">
        <v>1929</v>
      </c>
      <c r="GP607" s="2" t="s">
        <v>1930</v>
      </c>
      <c r="GQ607" s="2" t="s">
        <v>1547</v>
      </c>
      <c r="GR607" s="115">
        <v>69</v>
      </c>
      <c r="GS607" s="31">
        <f t="shared" si="719"/>
        <v>2</v>
      </c>
      <c r="GT607" s="31">
        <f t="shared" si="720"/>
        <v>3</v>
      </c>
      <c r="GU607" s="31">
        <f t="shared" si="721"/>
        <v>3</v>
      </c>
      <c r="GV607" s="31">
        <f t="shared" si="722"/>
        <v>47</v>
      </c>
      <c r="GW607" s="31">
        <f t="shared" si="723"/>
        <v>35</v>
      </c>
      <c r="GX607" s="31">
        <f t="shared" si="724"/>
        <v>46</v>
      </c>
    </row>
    <row r="608" spans="1:206" ht="15.75" hidden="1" customHeight="1" x14ac:dyDescent="0.25">
      <c r="A608" s="22" t="s">
        <v>1110</v>
      </c>
      <c r="B608" s="2" t="s">
        <v>585</v>
      </c>
      <c r="C608" s="116" t="s">
        <v>589</v>
      </c>
      <c r="D608" s="35" t="s">
        <v>585</v>
      </c>
      <c r="E608" s="117">
        <v>15</v>
      </c>
      <c r="F608" s="117">
        <v>51</v>
      </c>
      <c r="G608" s="117">
        <v>103</v>
      </c>
      <c r="H608" s="117">
        <v>169</v>
      </c>
      <c r="I608" s="95">
        <v>13</v>
      </c>
      <c r="J608" s="118">
        <v>24</v>
      </c>
      <c r="K608" s="118">
        <v>58</v>
      </c>
      <c r="L608" s="118">
        <v>98</v>
      </c>
      <c r="M608" s="118">
        <v>180</v>
      </c>
      <c r="N608" s="119">
        <v>20</v>
      </c>
      <c r="O608" s="119">
        <v>4</v>
      </c>
      <c r="P608" s="120">
        <v>118</v>
      </c>
      <c r="Q608" s="120">
        <v>152</v>
      </c>
      <c r="R608" s="120">
        <v>141</v>
      </c>
      <c r="S608" s="70">
        <f t="shared" si="665"/>
        <v>0.20338983050847459</v>
      </c>
      <c r="T608" s="70">
        <f t="shared" si="666"/>
        <v>0.38157894736842107</v>
      </c>
      <c r="U608" s="70">
        <f t="shared" si="667"/>
        <v>0.38929440389294406</v>
      </c>
      <c r="V608" s="70">
        <f t="shared" si="668"/>
        <v>0.46416382252559729</v>
      </c>
      <c r="W608" s="70">
        <f t="shared" si="669"/>
        <v>0.55319148936170215</v>
      </c>
      <c r="X608" s="121">
        <v>150</v>
      </c>
      <c r="Y608" s="121">
        <v>118</v>
      </c>
      <c r="Z608" s="121">
        <v>152</v>
      </c>
      <c r="AA608" s="121">
        <v>141</v>
      </c>
      <c r="AB608" s="121">
        <v>38</v>
      </c>
      <c r="AC608" s="121">
        <v>32</v>
      </c>
      <c r="AD608" s="17">
        <v>7</v>
      </c>
      <c r="AE608" s="17">
        <v>11</v>
      </c>
      <c r="AF608" s="100">
        <v>11</v>
      </c>
      <c r="AG608" s="101">
        <v>20</v>
      </c>
      <c r="AH608" s="101">
        <v>45</v>
      </c>
      <c r="AI608" s="101">
        <v>85</v>
      </c>
      <c r="AJ608" s="101">
        <v>0</v>
      </c>
      <c r="AK608" s="101">
        <f t="shared" si="670"/>
        <v>150</v>
      </c>
      <c r="AL608" s="101">
        <f t="shared" si="671"/>
        <v>17</v>
      </c>
      <c r="AM608" s="101">
        <v>17</v>
      </c>
      <c r="AN608" s="102">
        <v>8</v>
      </c>
      <c r="AO608" s="103">
        <v>14</v>
      </c>
      <c r="AP608" s="74">
        <f t="shared" si="672"/>
        <v>0.16949152542372881</v>
      </c>
      <c r="AQ608" s="74">
        <f t="shared" si="673"/>
        <v>0.29605263157894735</v>
      </c>
      <c r="AR608" s="104">
        <f t="shared" si="674"/>
        <v>0.32360097323600973</v>
      </c>
      <c r="AS608" s="104">
        <f t="shared" si="675"/>
        <v>0.38566552901023893</v>
      </c>
      <c r="AT608" s="104">
        <f t="shared" si="676"/>
        <v>0.48226950354609927</v>
      </c>
      <c r="AU608" s="105">
        <v>126</v>
      </c>
      <c r="AV608" s="105">
        <v>164</v>
      </c>
      <c r="AW608" s="105">
        <v>117</v>
      </c>
      <c r="AX608" s="100">
        <v>11</v>
      </c>
      <c r="AY608" s="106">
        <v>148</v>
      </c>
      <c r="AZ608" s="106">
        <v>18</v>
      </c>
      <c r="BA608" s="106">
        <v>64</v>
      </c>
      <c r="BB608" s="106">
        <v>64</v>
      </c>
      <c r="BC608" s="106">
        <v>2</v>
      </c>
      <c r="BD608" s="107">
        <v>10</v>
      </c>
      <c r="BE608" s="108">
        <v>8</v>
      </c>
      <c r="BF608" s="82">
        <f t="shared" si="677"/>
        <v>0.15384615384615385</v>
      </c>
      <c r="BG608" s="82">
        <f t="shared" si="678"/>
        <v>0.3902439024390244</v>
      </c>
      <c r="BH608" s="83">
        <f t="shared" si="679"/>
        <v>0.33415233415233414</v>
      </c>
      <c r="BI608" s="83">
        <f t="shared" si="680"/>
        <v>0.40689655172413791</v>
      </c>
      <c r="BJ608" s="83">
        <f t="shared" si="681"/>
        <v>0.42857142857142855</v>
      </c>
      <c r="BK608" s="2">
        <v>126</v>
      </c>
      <c r="BL608" s="2">
        <v>173</v>
      </c>
      <c r="BM608" s="2">
        <v>96</v>
      </c>
      <c r="BN608" s="2">
        <v>73</v>
      </c>
      <c r="BO608" s="2">
        <v>42</v>
      </c>
      <c r="BP608" s="2">
        <v>37</v>
      </c>
      <c r="BQ608" s="109">
        <v>8</v>
      </c>
      <c r="BR608" s="109">
        <v>12</v>
      </c>
      <c r="BS608" s="110">
        <v>12</v>
      </c>
      <c r="BT608" s="109">
        <v>21</v>
      </c>
      <c r="BU608" s="109">
        <v>53</v>
      </c>
      <c r="BV608" s="109">
        <v>89</v>
      </c>
      <c r="BW608" s="109">
        <v>2</v>
      </c>
      <c r="BX608" s="84">
        <f t="shared" si="685"/>
        <v>165</v>
      </c>
      <c r="BY608" s="111">
        <v>4</v>
      </c>
      <c r="BZ608" s="109">
        <v>15</v>
      </c>
      <c r="CA608" s="109">
        <v>2</v>
      </c>
      <c r="CB608" s="2">
        <v>16</v>
      </c>
      <c r="CC608" s="112">
        <f t="shared" si="686"/>
        <v>0.16666666666666666</v>
      </c>
      <c r="CD608" s="112">
        <f t="shared" si="687"/>
        <v>0.30635838150289019</v>
      </c>
      <c r="CE608" s="112">
        <f t="shared" si="688"/>
        <v>0.37468354430379747</v>
      </c>
      <c r="CF608" s="112">
        <f t="shared" si="689"/>
        <v>0.47211895910780671</v>
      </c>
      <c r="CG608" s="112">
        <f t="shared" si="690"/>
        <v>0.77083333333333337</v>
      </c>
      <c r="CH608" s="87">
        <f t="shared" si="691"/>
        <v>22</v>
      </c>
      <c r="CI608" s="31">
        <f t="shared" si="692"/>
        <v>33</v>
      </c>
      <c r="CJ608" s="31">
        <f t="shared" si="693"/>
        <v>0</v>
      </c>
      <c r="CK608" s="31">
        <f t="shared" si="694"/>
        <v>0</v>
      </c>
      <c r="CL608" s="31">
        <f t="shared" si="695"/>
        <v>0</v>
      </c>
      <c r="CM608" s="113">
        <f t="shared" si="696"/>
        <v>0</v>
      </c>
      <c r="CN608" s="31">
        <f t="shared" si="697"/>
        <v>0</v>
      </c>
      <c r="CO608" s="31">
        <f t="shared" si="698"/>
        <v>0</v>
      </c>
      <c r="CP608" s="31">
        <f t="shared" si="699"/>
        <v>0</v>
      </c>
      <c r="CQ608" s="31">
        <f t="shared" si="700"/>
        <v>0</v>
      </c>
      <c r="CU608" s="88">
        <f t="shared" si="684"/>
        <v>0</v>
      </c>
      <c r="DC608" s="88">
        <f t="shared" si="701"/>
        <v>0</v>
      </c>
      <c r="DH608" s="32">
        <v>1</v>
      </c>
      <c r="DI608" s="32">
        <v>4</v>
      </c>
      <c r="DJ608" s="32">
        <v>4</v>
      </c>
      <c r="DK608" s="88">
        <f t="shared" si="702"/>
        <v>72</v>
      </c>
      <c r="DL608" s="32">
        <v>14</v>
      </c>
      <c r="DM608" s="32">
        <v>17</v>
      </c>
      <c r="DN608" s="32">
        <v>41</v>
      </c>
      <c r="DO608" s="32">
        <v>0</v>
      </c>
      <c r="DP608" s="32">
        <v>6</v>
      </c>
      <c r="DQ608" s="32">
        <v>7</v>
      </c>
      <c r="DR608" s="32">
        <v>7</v>
      </c>
      <c r="DS608" s="88">
        <f t="shared" si="703"/>
        <v>81</v>
      </c>
      <c r="DT608" s="32">
        <v>7</v>
      </c>
      <c r="DU608" s="32">
        <v>29</v>
      </c>
      <c r="DV608" s="32">
        <v>43</v>
      </c>
      <c r="DW608" s="32">
        <v>2</v>
      </c>
      <c r="EA608" s="88">
        <f t="shared" si="704"/>
        <v>0</v>
      </c>
      <c r="EI608" s="88">
        <f t="shared" si="705"/>
        <v>0</v>
      </c>
      <c r="EQ608" s="88">
        <f t="shared" si="706"/>
        <v>0</v>
      </c>
      <c r="EV608" s="32">
        <v>1</v>
      </c>
      <c r="EW608" s="32">
        <v>1</v>
      </c>
      <c r="EX608" s="32">
        <v>1</v>
      </c>
      <c r="EY608" s="88">
        <f t="shared" si="707"/>
        <v>12</v>
      </c>
      <c r="EZ608" s="32">
        <v>0</v>
      </c>
      <c r="FA608" s="32">
        <v>7</v>
      </c>
      <c r="FB608" s="32">
        <v>5</v>
      </c>
      <c r="FC608" s="32">
        <v>0</v>
      </c>
      <c r="FG608" s="88">
        <f t="shared" si="708"/>
        <v>0</v>
      </c>
      <c r="FO608" s="88">
        <f t="shared" si="709"/>
        <v>0</v>
      </c>
      <c r="FW608" s="110">
        <f t="shared" si="710"/>
        <v>0</v>
      </c>
      <c r="GB608" s="110">
        <f t="shared" si="711"/>
        <v>1</v>
      </c>
      <c r="GC608" s="110">
        <f t="shared" si="712"/>
        <v>1</v>
      </c>
      <c r="GD608" s="110">
        <f t="shared" si="713"/>
        <v>1</v>
      </c>
      <c r="GE608" s="110">
        <f t="shared" si="714"/>
        <v>12</v>
      </c>
      <c r="GF608" s="110">
        <f t="shared" si="715"/>
        <v>0</v>
      </c>
      <c r="GG608" s="110">
        <f t="shared" si="716"/>
        <v>7</v>
      </c>
      <c r="GH608" s="110">
        <f t="shared" si="717"/>
        <v>5</v>
      </c>
      <c r="GI608" s="110">
        <f t="shared" si="718"/>
        <v>0</v>
      </c>
      <c r="GJ608" s="114">
        <f t="shared" si="682"/>
        <v>0.39342948717948717</v>
      </c>
      <c r="GK608" s="90">
        <f t="shared" si="683"/>
        <v>0.11486486486486487</v>
      </c>
      <c r="GL608" s="2" t="s">
        <v>2211</v>
      </c>
      <c r="GM608" s="92" t="s">
        <v>1599</v>
      </c>
      <c r="GN608" s="2" t="s">
        <v>1995</v>
      </c>
      <c r="GO608" s="2" t="s">
        <v>2262</v>
      </c>
      <c r="GP608" s="2" t="s">
        <v>1942</v>
      </c>
      <c r="GQ608" s="2" t="s">
        <v>1574</v>
      </c>
      <c r="GR608" s="115">
        <v>164</v>
      </c>
      <c r="GS608" s="31">
        <f t="shared" si="719"/>
        <v>7</v>
      </c>
      <c r="GT608" s="31">
        <f t="shared" si="720"/>
        <v>11</v>
      </c>
      <c r="GU608" s="31">
        <f t="shared" si="721"/>
        <v>11</v>
      </c>
      <c r="GV608" s="31">
        <f t="shared" si="722"/>
        <v>153</v>
      </c>
      <c r="GW608" s="31">
        <f t="shared" si="723"/>
        <v>86</v>
      </c>
      <c r="GX608" s="31">
        <f t="shared" si="724"/>
        <v>132</v>
      </c>
    </row>
    <row r="609" spans="1:208" ht="15.75" hidden="1" customHeight="1" x14ac:dyDescent="0.25">
      <c r="A609" s="22" t="s">
        <v>1110</v>
      </c>
      <c r="B609" s="2" t="s">
        <v>585</v>
      </c>
      <c r="C609" s="116" t="s">
        <v>590</v>
      </c>
      <c r="D609" s="35" t="s">
        <v>585</v>
      </c>
      <c r="E609" s="117">
        <v>28</v>
      </c>
      <c r="F609" s="117">
        <v>142</v>
      </c>
      <c r="G609" s="117">
        <v>321</v>
      </c>
      <c r="H609" s="117">
        <v>491</v>
      </c>
      <c r="I609" s="95">
        <v>33</v>
      </c>
      <c r="J609" s="118">
        <v>41</v>
      </c>
      <c r="K609" s="118">
        <v>125</v>
      </c>
      <c r="L609" s="118">
        <v>341</v>
      </c>
      <c r="M609" s="118">
        <v>507</v>
      </c>
      <c r="N609" s="119">
        <v>90</v>
      </c>
      <c r="O609" s="119">
        <v>7</v>
      </c>
      <c r="P609" s="120">
        <v>318</v>
      </c>
      <c r="Q609" s="120">
        <v>424</v>
      </c>
      <c r="R609" s="120">
        <v>320</v>
      </c>
      <c r="S609" s="70">
        <f t="shared" si="665"/>
        <v>0.12893081761006289</v>
      </c>
      <c r="T609" s="70">
        <f t="shared" si="666"/>
        <v>0.294811320754717</v>
      </c>
      <c r="U609" s="70">
        <f t="shared" si="667"/>
        <v>0.39265536723163841</v>
      </c>
      <c r="V609" s="70">
        <f t="shared" si="668"/>
        <v>0.5053763440860215</v>
      </c>
      <c r="W609" s="70">
        <f t="shared" si="669"/>
        <v>0.78437500000000004</v>
      </c>
      <c r="X609" s="121">
        <v>410</v>
      </c>
      <c r="Y609" s="121">
        <v>318</v>
      </c>
      <c r="Z609" s="121">
        <v>424</v>
      </c>
      <c r="AA609" s="121">
        <v>320</v>
      </c>
      <c r="AB609" s="121">
        <v>128</v>
      </c>
      <c r="AC609" s="121">
        <v>95</v>
      </c>
      <c r="AD609" s="17">
        <v>20</v>
      </c>
      <c r="AE609" s="17">
        <v>32</v>
      </c>
      <c r="AF609" s="100">
        <v>31</v>
      </c>
      <c r="AG609" s="101">
        <v>27</v>
      </c>
      <c r="AH609" s="101">
        <v>124</v>
      </c>
      <c r="AI609" s="101">
        <v>320</v>
      </c>
      <c r="AJ609" s="101">
        <v>16</v>
      </c>
      <c r="AK609" s="101">
        <f t="shared" si="670"/>
        <v>487</v>
      </c>
      <c r="AL609" s="101">
        <f t="shared" si="671"/>
        <v>90</v>
      </c>
      <c r="AM609" s="101">
        <v>106</v>
      </c>
      <c r="AN609" s="102">
        <v>7</v>
      </c>
      <c r="AO609" s="103">
        <v>22</v>
      </c>
      <c r="AP609" s="74">
        <f t="shared" si="672"/>
        <v>8.4905660377358486E-2</v>
      </c>
      <c r="AQ609" s="74">
        <f t="shared" si="673"/>
        <v>0.29245283018867924</v>
      </c>
      <c r="AR609" s="104">
        <f t="shared" si="674"/>
        <v>0.35875706214689268</v>
      </c>
      <c r="AS609" s="104">
        <f t="shared" si="675"/>
        <v>0.47580645161290325</v>
      </c>
      <c r="AT609" s="104">
        <f t="shared" si="676"/>
        <v>0.71875</v>
      </c>
      <c r="AU609" s="105">
        <v>315</v>
      </c>
      <c r="AV609" s="105">
        <v>421</v>
      </c>
      <c r="AW609" s="105">
        <v>320</v>
      </c>
      <c r="AX609" s="100">
        <v>34</v>
      </c>
      <c r="AY609" s="106">
        <v>481</v>
      </c>
      <c r="AZ609" s="106">
        <v>34</v>
      </c>
      <c r="BA609" s="106">
        <v>113</v>
      </c>
      <c r="BB609" s="106">
        <v>301</v>
      </c>
      <c r="BC609" s="106">
        <v>33</v>
      </c>
      <c r="BD609" s="107">
        <v>84</v>
      </c>
      <c r="BE609" s="108">
        <v>17</v>
      </c>
      <c r="BF609" s="82">
        <f t="shared" si="677"/>
        <v>0.10625</v>
      </c>
      <c r="BG609" s="82">
        <f t="shared" si="678"/>
        <v>0.26840855106888362</v>
      </c>
      <c r="BH609" s="83">
        <f t="shared" si="679"/>
        <v>0.34469696969696972</v>
      </c>
      <c r="BI609" s="83">
        <f t="shared" si="680"/>
        <v>0.4483695652173913</v>
      </c>
      <c r="BJ609" s="83">
        <f t="shared" si="681"/>
        <v>0.68888888888888888</v>
      </c>
      <c r="BK609" s="2">
        <v>285</v>
      </c>
      <c r="BL609" s="2">
        <v>419</v>
      </c>
      <c r="BM609" s="2">
        <v>286</v>
      </c>
      <c r="BN609" s="2">
        <v>206</v>
      </c>
      <c r="BO609" s="2">
        <v>117</v>
      </c>
      <c r="BP609" s="2">
        <v>100</v>
      </c>
      <c r="BQ609" s="109">
        <v>18</v>
      </c>
      <c r="BR609" s="109">
        <v>34</v>
      </c>
      <c r="BS609" s="110">
        <v>34</v>
      </c>
      <c r="BT609" s="109">
        <v>34</v>
      </c>
      <c r="BU609" s="109">
        <v>171</v>
      </c>
      <c r="BV609" s="109">
        <v>320</v>
      </c>
      <c r="BW609" s="109">
        <v>23</v>
      </c>
      <c r="BX609" s="84">
        <f t="shared" si="685"/>
        <v>548</v>
      </c>
      <c r="BY609" s="111">
        <v>6</v>
      </c>
      <c r="BZ609" s="109">
        <v>74</v>
      </c>
      <c r="CA609" s="109">
        <v>23</v>
      </c>
      <c r="CB609" s="2">
        <v>19</v>
      </c>
      <c r="CC609" s="112">
        <f t="shared" si="686"/>
        <v>0.11929824561403508</v>
      </c>
      <c r="CD609" s="112">
        <f t="shared" si="687"/>
        <v>0.40811455847255368</v>
      </c>
      <c r="CE609" s="112">
        <f t="shared" si="688"/>
        <v>0.45555555555555555</v>
      </c>
      <c r="CF609" s="112">
        <f t="shared" si="689"/>
        <v>0.59148936170212763</v>
      </c>
      <c r="CG609" s="112">
        <f t="shared" si="690"/>
        <v>0.8601398601398601</v>
      </c>
      <c r="CH609" s="87">
        <f t="shared" si="691"/>
        <v>40</v>
      </c>
      <c r="CI609" s="31">
        <f t="shared" si="692"/>
        <v>64</v>
      </c>
      <c r="CJ609" s="31">
        <f t="shared" si="693"/>
        <v>1</v>
      </c>
      <c r="CK609" s="31">
        <f t="shared" si="694"/>
        <v>2</v>
      </c>
      <c r="CL609" s="31">
        <f t="shared" si="695"/>
        <v>8</v>
      </c>
      <c r="CM609" s="113">
        <f t="shared" si="696"/>
        <v>18</v>
      </c>
      <c r="CN609" s="31">
        <f t="shared" si="697"/>
        <v>4</v>
      </c>
      <c r="CO609" s="31">
        <f t="shared" si="698"/>
        <v>10</v>
      </c>
      <c r="CP609" s="31">
        <f t="shared" si="699"/>
        <v>4</v>
      </c>
      <c r="CQ609" s="31">
        <f t="shared" si="700"/>
        <v>0</v>
      </c>
      <c r="CR609" s="32">
        <v>1</v>
      </c>
      <c r="CS609" s="32">
        <v>2</v>
      </c>
      <c r="CT609" s="32">
        <v>8</v>
      </c>
      <c r="CU609" s="88">
        <f t="shared" si="684"/>
        <v>18</v>
      </c>
      <c r="CV609" s="32">
        <v>4</v>
      </c>
      <c r="CW609" s="32">
        <v>10</v>
      </c>
      <c r="CX609" s="32">
        <v>4</v>
      </c>
      <c r="CY609" s="32">
        <v>0</v>
      </c>
      <c r="DC609" s="88">
        <f t="shared" si="701"/>
        <v>0</v>
      </c>
      <c r="DH609" s="32">
        <v>2</v>
      </c>
      <c r="DI609" s="32">
        <v>8</v>
      </c>
      <c r="DJ609" s="32">
        <v>8</v>
      </c>
      <c r="DK609" s="88">
        <f t="shared" si="702"/>
        <v>132</v>
      </c>
      <c r="DL609" s="32">
        <v>22</v>
      </c>
      <c r="DM609" s="32">
        <v>63</v>
      </c>
      <c r="DN609" s="32">
        <v>43</v>
      </c>
      <c r="DO609" s="32">
        <v>4</v>
      </c>
      <c r="DP609" s="32">
        <v>14</v>
      </c>
      <c r="DQ609" s="32">
        <v>23</v>
      </c>
      <c r="DR609" s="32">
        <v>18</v>
      </c>
      <c r="DS609" s="88">
        <f t="shared" si="703"/>
        <v>384</v>
      </c>
      <c r="DT609" s="32">
        <v>2</v>
      </c>
      <c r="DU609" s="32">
        <v>91</v>
      </c>
      <c r="DV609" s="32">
        <v>272</v>
      </c>
      <c r="DW609" s="32">
        <v>19</v>
      </c>
      <c r="DX609" s="32">
        <v>1</v>
      </c>
      <c r="DY609" s="32">
        <v>1</v>
      </c>
      <c r="EA609" s="88">
        <f t="shared" si="704"/>
        <v>14</v>
      </c>
      <c r="EB609" s="32">
        <v>6</v>
      </c>
      <c r="EC609" s="32">
        <v>7</v>
      </c>
      <c r="ED609" s="32">
        <v>1</v>
      </c>
      <c r="EI609" s="88">
        <f t="shared" si="705"/>
        <v>0</v>
      </c>
      <c r="EQ609" s="88">
        <f t="shared" si="706"/>
        <v>0</v>
      </c>
      <c r="EY609" s="88">
        <f t="shared" si="707"/>
        <v>0</v>
      </c>
      <c r="FG609" s="88">
        <f t="shared" si="708"/>
        <v>0</v>
      </c>
      <c r="FO609" s="88">
        <f t="shared" si="709"/>
        <v>0</v>
      </c>
      <c r="FW609" s="110">
        <f t="shared" si="710"/>
        <v>0</v>
      </c>
      <c r="GB609" s="110">
        <f t="shared" si="711"/>
        <v>0</v>
      </c>
      <c r="GC609" s="110">
        <f t="shared" si="712"/>
        <v>0</v>
      </c>
      <c r="GD609" s="110">
        <f t="shared" si="713"/>
        <v>0</v>
      </c>
      <c r="GE609" s="110">
        <f t="shared" si="714"/>
        <v>0</v>
      </c>
      <c r="GF609" s="110">
        <f t="shared" si="715"/>
        <v>0</v>
      </c>
      <c r="GG609" s="110">
        <f t="shared" si="716"/>
        <v>0</v>
      </c>
      <c r="GH609" s="110">
        <f t="shared" si="717"/>
        <v>0</v>
      </c>
      <c r="GI609" s="110">
        <f t="shared" si="718"/>
        <v>0</v>
      </c>
      <c r="GJ609" s="114">
        <f t="shared" si="682"/>
        <v>9.659265037751083E-2</v>
      </c>
      <c r="GK609" s="90">
        <f t="shared" si="683"/>
        <v>0.1392931392931393</v>
      </c>
      <c r="GL609" s="92" t="s">
        <v>1640</v>
      </c>
      <c r="GM609" s="2" t="s">
        <v>2178</v>
      </c>
      <c r="GN609" s="92" t="s">
        <v>1437</v>
      </c>
      <c r="GO609" s="2" t="s">
        <v>2189</v>
      </c>
      <c r="GP609" s="92" t="s">
        <v>1997</v>
      </c>
      <c r="GQ609" s="2" t="s">
        <v>1427</v>
      </c>
      <c r="GR609" s="115">
        <v>409</v>
      </c>
      <c r="GS609" s="31">
        <f t="shared" si="719"/>
        <v>17</v>
      </c>
      <c r="GT609" s="31">
        <f t="shared" si="720"/>
        <v>26</v>
      </c>
      <c r="GU609" s="31">
        <f t="shared" si="721"/>
        <v>32</v>
      </c>
      <c r="GV609" s="31">
        <f t="shared" si="722"/>
        <v>530</v>
      </c>
      <c r="GW609" s="31">
        <f t="shared" si="723"/>
        <v>339</v>
      </c>
      <c r="GX609" s="31">
        <f t="shared" si="724"/>
        <v>500</v>
      </c>
    </row>
    <row r="610" spans="1:208" ht="15.75" hidden="1" customHeight="1" x14ac:dyDescent="0.25">
      <c r="A610" s="22" t="s">
        <v>1110</v>
      </c>
      <c r="B610" s="2" t="s">
        <v>585</v>
      </c>
      <c r="C610" s="116" t="s">
        <v>1021</v>
      </c>
      <c r="D610" s="35" t="s">
        <v>585</v>
      </c>
      <c r="E610" s="117">
        <v>154</v>
      </c>
      <c r="F610" s="117">
        <v>553</v>
      </c>
      <c r="G610" s="117">
        <v>1321</v>
      </c>
      <c r="H610" s="117">
        <v>2028</v>
      </c>
      <c r="I610" s="95">
        <v>131</v>
      </c>
      <c r="J610" s="118">
        <v>132</v>
      </c>
      <c r="K610" s="118">
        <v>568</v>
      </c>
      <c r="L610" s="118">
        <v>1436</v>
      </c>
      <c r="M610" s="118">
        <v>2136</v>
      </c>
      <c r="N610" s="119">
        <v>384</v>
      </c>
      <c r="O610" s="119">
        <v>22</v>
      </c>
      <c r="P610" s="120">
        <v>1447</v>
      </c>
      <c r="Q610" s="120">
        <v>1786</v>
      </c>
      <c r="R610" s="120">
        <v>1346</v>
      </c>
      <c r="S610" s="70">
        <f t="shared" si="665"/>
        <v>9.1223220456116097E-2</v>
      </c>
      <c r="T610" s="70">
        <f t="shared" si="666"/>
        <v>0.31802911534154538</v>
      </c>
      <c r="U610" s="70">
        <f t="shared" si="667"/>
        <v>0.38261629176676132</v>
      </c>
      <c r="V610" s="70">
        <f t="shared" si="668"/>
        <v>0.51724137931034486</v>
      </c>
      <c r="W610" s="70">
        <f t="shared" si="669"/>
        <v>0.78157503714710252</v>
      </c>
      <c r="X610" s="121">
        <v>1826</v>
      </c>
      <c r="Y610" s="121">
        <v>1447</v>
      </c>
      <c r="Z610" s="121">
        <v>1786</v>
      </c>
      <c r="AA610" s="121">
        <v>1346</v>
      </c>
      <c r="AB610" s="121">
        <v>435</v>
      </c>
      <c r="AC610" s="121">
        <v>376</v>
      </c>
      <c r="AD610" s="17">
        <v>46</v>
      </c>
      <c r="AE610" s="17">
        <v>107</v>
      </c>
      <c r="AF610" s="100">
        <v>138</v>
      </c>
      <c r="AG610" s="101">
        <v>156</v>
      </c>
      <c r="AH610" s="101">
        <v>638</v>
      </c>
      <c r="AI610" s="101">
        <v>1413</v>
      </c>
      <c r="AJ610" s="101">
        <v>127</v>
      </c>
      <c r="AK610" s="101">
        <f t="shared" si="670"/>
        <v>2334</v>
      </c>
      <c r="AL610" s="101">
        <f t="shared" si="671"/>
        <v>337</v>
      </c>
      <c r="AM610" s="101">
        <v>464</v>
      </c>
      <c r="AN610" s="102">
        <v>19</v>
      </c>
      <c r="AO610" s="103">
        <v>78</v>
      </c>
      <c r="AP610" s="74">
        <f t="shared" si="672"/>
        <v>0.1078092605390463</v>
      </c>
      <c r="AQ610" s="74">
        <f t="shared" si="673"/>
        <v>0.35722284434490481</v>
      </c>
      <c r="AR610" s="104">
        <f t="shared" si="674"/>
        <v>0.40838611050447698</v>
      </c>
      <c r="AS610" s="104">
        <f t="shared" si="675"/>
        <v>0.54725415070242656</v>
      </c>
      <c r="AT610" s="104">
        <f t="shared" si="676"/>
        <v>0.799405646359584</v>
      </c>
      <c r="AU610" s="105">
        <v>1495</v>
      </c>
      <c r="AV610" s="105">
        <v>1994</v>
      </c>
      <c r="AW610" s="105">
        <v>1570</v>
      </c>
      <c r="AX610" s="100">
        <v>138</v>
      </c>
      <c r="AY610" s="106">
        <v>2448</v>
      </c>
      <c r="AZ610" s="106">
        <v>176</v>
      </c>
      <c r="BA610" s="106">
        <v>652</v>
      </c>
      <c r="BB610" s="106">
        <v>1471</v>
      </c>
      <c r="BC610" s="106">
        <v>149</v>
      </c>
      <c r="BD610" s="107">
        <v>353</v>
      </c>
      <c r="BE610" s="108">
        <v>28</v>
      </c>
      <c r="BF610" s="82">
        <f t="shared" si="677"/>
        <v>0.11210191082802548</v>
      </c>
      <c r="BG610" s="82">
        <f t="shared" si="678"/>
        <v>0.32698094282848544</v>
      </c>
      <c r="BH610" s="83">
        <f t="shared" si="679"/>
        <v>0.38466100019766752</v>
      </c>
      <c r="BI610" s="83">
        <f t="shared" si="680"/>
        <v>0.50730868443680133</v>
      </c>
      <c r="BJ610" s="83">
        <f t="shared" si="681"/>
        <v>0.74782608695652175</v>
      </c>
      <c r="BK610" s="2">
        <v>1721</v>
      </c>
      <c r="BL610" s="2">
        <v>2290</v>
      </c>
      <c r="BM610" s="2">
        <v>1617</v>
      </c>
      <c r="BN610" s="2">
        <v>1109</v>
      </c>
      <c r="BO610" s="2">
        <v>596</v>
      </c>
      <c r="BP610" s="2">
        <v>459</v>
      </c>
      <c r="BQ610" s="109">
        <v>45</v>
      </c>
      <c r="BR610" s="109">
        <v>151</v>
      </c>
      <c r="BS610" s="110">
        <v>123</v>
      </c>
      <c r="BT610" s="109">
        <v>136</v>
      </c>
      <c r="BU610" s="109">
        <v>745</v>
      </c>
      <c r="BV610" s="109">
        <v>1591</v>
      </c>
      <c r="BW610" s="109">
        <v>166</v>
      </c>
      <c r="BX610" s="84">
        <f t="shared" si="685"/>
        <v>2638</v>
      </c>
      <c r="BY610" s="111">
        <v>17</v>
      </c>
      <c r="BZ610" s="109">
        <v>392</v>
      </c>
      <c r="CA610" s="109">
        <v>165</v>
      </c>
      <c r="CB610" s="2">
        <v>48</v>
      </c>
      <c r="CC610" s="112">
        <f t="shared" si="686"/>
        <v>7.9023823358512491E-2</v>
      </c>
      <c r="CD610" s="112">
        <f t="shared" si="687"/>
        <v>0.32532751091703055</v>
      </c>
      <c r="CE610" s="112">
        <f t="shared" si="688"/>
        <v>0.36958066808813078</v>
      </c>
      <c r="CF610" s="112">
        <f t="shared" si="689"/>
        <v>0.49756846685436396</v>
      </c>
      <c r="CG610" s="112">
        <f t="shared" si="690"/>
        <v>0.74149659863945583</v>
      </c>
      <c r="CH610" s="87">
        <f t="shared" si="691"/>
        <v>418</v>
      </c>
      <c r="CI610" s="31">
        <f t="shared" si="692"/>
        <v>574</v>
      </c>
      <c r="CJ610" s="31">
        <f t="shared" si="693"/>
        <v>2</v>
      </c>
      <c r="CK610" s="31">
        <f t="shared" si="694"/>
        <v>9</v>
      </c>
      <c r="CL610" s="31">
        <f t="shared" si="695"/>
        <v>10</v>
      </c>
      <c r="CM610" s="113">
        <f t="shared" si="696"/>
        <v>129</v>
      </c>
      <c r="CN610" s="31">
        <f t="shared" si="697"/>
        <v>8</v>
      </c>
      <c r="CO610" s="31">
        <f t="shared" si="698"/>
        <v>54</v>
      </c>
      <c r="CP610" s="31">
        <f t="shared" si="699"/>
        <v>58</v>
      </c>
      <c r="CQ610" s="31">
        <f t="shared" si="700"/>
        <v>9</v>
      </c>
      <c r="CR610" s="32">
        <v>1</v>
      </c>
      <c r="CS610" s="32">
        <v>4</v>
      </c>
      <c r="CT610" s="32">
        <v>6</v>
      </c>
      <c r="CU610" s="88">
        <f t="shared" si="684"/>
        <v>59</v>
      </c>
      <c r="CV610" s="32">
        <v>8</v>
      </c>
      <c r="CW610" s="32">
        <v>21</v>
      </c>
      <c r="CX610" s="32">
        <v>27</v>
      </c>
      <c r="CY610" s="32">
        <v>3</v>
      </c>
      <c r="CZ610" s="32">
        <v>1</v>
      </c>
      <c r="DA610" s="32">
        <v>5</v>
      </c>
      <c r="DB610" s="32">
        <v>4</v>
      </c>
      <c r="DC610" s="88">
        <f t="shared" si="701"/>
        <v>70</v>
      </c>
      <c r="DD610" s="32">
        <v>0</v>
      </c>
      <c r="DE610" s="32">
        <v>33</v>
      </c>
      <c r="DF610" s="32">
        <v>31</v>
      </c>
      <c r="DG610" s="32">
        <v>6</v>
      </c>
      <c r="DH610" s="32">
        <v>8</v>
      </c>
      <c r="DI610" s="32">
        <v>63</v>
      </c>
      <c r="DJ610" s="32">
        <v>42</v>
      </c>
      <c r="DK610" s="88">
        <f t="shared" si="702"/>
        <v>1110</v>
      </c>
      <c r="DL610" s="32">
        <v>51</v>
      </c>
      <c r="DM610" s="32">
        <v>391</v>
      </c>
      <c r="DN610" s="32">
        <v>613</v>
      </c>
      <c r="DO610" s="32">
        <v>55</v>
      </c>
      <c r="DP610" s="32">
        <v>30</v>
      </c>
      <c r="DQ610" s="32">
        <v>61</v>
      </c>
      <c r="DR610" s="32">
        <v>50</v>
      </c>
      <c r="DS610" s="88">
        <f t="shared" si="703"/>
        <v>1152</v>
      </c>
      <c r="DT610" s="32">
        <v>18</v>
      </c>
      <c r="DU610" s="32">
        <v>185</v>
      </c>
      <c r="DV610" s="32">
        <v>851</v>
      </c>
      <c r="DW610" s="32">
        <v>98</v>
      </c>
      <c r="DX610" s="32">
        <v>1</v>
      </c>
      <c r="DY610" s="32">
        <v>3</v>
      </c>
      <c r="DZ610" s="32">
        <v>4</v>
      </c>
      <c r="EA610" s="88">
        <f t="shared" si="704"/>
        <v>35</v>
      </c>
      <c r="EB610" s="32">
        <v>6</v>
      </c>
      <c r="EC610" s="32">
        <v>13</v>
      </c>
      <c r="ED610" s="32">
        <v>15</v>
      </c>
      <c r="EE610" s="32">
        <v>1</v>
      </c>
      <c r="EF610" s="32">
        <v>2</v>
      </c>
      <c r="EG610" s="32">
        <v>8</v>
      </c>
      <c r="EH610" s="32">
        <v>12</v>
      </c>
      <c r="EI610" s="88">
        <f t="shared" si="705"/>
        <v>89</v>
      </c>
      <c r="EJ610" s="32">
        <v>33</v>
      </c>
      <c r="EK610" s="32">
        <v>28</v>
      </c>
      <c r="EL610" s="32">
        <v>25</v>
      </c>
      <c r="EM610" s="32">
        <v>3</v>
      </c>
      <c r="EQ610" s="88">
        <f t="shared" si="706"/>
        <v>0</v>
      </c>
      <c r="EV610" s="32">
        <v>1</v>
      </c>
      <c r="EW610" s="32">
        <v>4</v>
      </c>
      <c r="EX610" s="32">
        <v>2</v>
      </c>
      <c r="EY610" s="88">
        <f t="shared" si="707"/>
        <v>79</v>
      </c>
      <c r="EZ610" s="32">
        <v>0</v>
      </c>
      <c r="FA610" s="32">
        <v>49</v>
      </c>
      <c r="FB610" s="32">
        <v>29</v>
      </c>
      <c r="FC610" s="32">
        <v>1</v>
      </c>
      <c r="FD610" s="32">
        <v>1</v>
      </c>
      <c r="FE610" s="32">
        <v>3</v>
      </c>
      <c r="FF610" s="32">
        <v>3</v>
      </c>
      <c r="FG610" s="88">
        <f t="shared" si="708"/>
        <v>45</v>
      </c>
      <c r="FH610" s="32">
        <v>20</v>
      </c>
      <c r="FI610" s="32">
        <v>25</v>
      </c>
      <c r="FJ610" s="32">
        <v>0</v>
      </c>
      <c r="FO610" s="88">
        <f t="shared" si="709"/>
        <v>0</v>
      </c>
      <c r="FW610" s="110">
        <f t="shared" si="710"/>
        <v>0</v>
      </c>
      <c r="GB610" s="110">
        <f t="shared" si="711"/>
        <v>2</v>
      </c>
      <c r="GC610" s="110">
        <f t="shared" si="712"/>
        <v>7</v>
      </c>
      <c r="GD610" s="110">
        <f t="shared" si="713"/>
        <v>5</v>
      </c>
      <c r="GE610" s="110">
        <f t="shared" si="714"/>
        <v>124</v>
      </c>
      <c r="GF610" s="110">
        <f t="shared" si="715"/>
        <v>20</v>
      </c>
      <c r="GG610" s="110">
        <f t="shared" si="716"/>
        <v>74</v>
      </c>
      <c r="GH610" s="110">
        <f t="shared" si="717"/>
        <v>29</v>
      </c>
      <c r="GI610" s="110">
        <f t="shared" si="718"/>
        <v>1</v>
      </c>
      <c r="GJ610" s="114">
        <f t="shared" si="682"/>
        <v>-5.1279066759783699E-2</v>
      </c>
      <c r="GK610" s="90">
        <f t="shared" si="683"/>
        <v>7.7614379084967322E-2</v>
      </c>
      <c r="GL610" s="92" t="s">
        <v>2309</v>
      </c>
      <c r="GM610" s="92" t="s">
        <v>1802</v>
      </c>
      <c r="GN610" s="2" t="s">
        <v>2295</v>
      </c>
      <c r="GO610" s="92" t="s">
        <v>1822</v>
      </c>
      <c r="GP610" s="92" t="s">
        <v>2141</v>
      </c>
      <c r="GQ610" s="2" t="s">
        <v>2045</v>
      </c>
      <c r="GR610" s="115">
        <v>2295</v>
      </c>
      <c r="GS610" s="31">
        <f t="shared" si="719"/>
        <v>39</v>
      </c>
      <c r="GT610" s="31">
        <f t="shared" si="720"/>
        <v>96</v>
      </c>
      <c r="GU610" s="31">
        <f t="shared" si="721"/>
        <v>127</v>
      </c>
      <c r="GV610" s="31">
        <f t="shared" si="722"/>
        <v>2297</v>
      </c>
      <c r="GW610" s="31">
        <f t="shared" si="723"/>
        <v>1633</v>
      </c>
      <c r="GX610" s="31">
        <f t="shared" si="724"/>
        <v>2222</v>
      </c>
    </row>
    <row r="611" spans="1:208" ht="15.75" hidden="1" customHeight="1" x14ac:dyDescent="0.25">
      <c r="A611" s="22" t="s">
        <v>1110</v>
      </c>
      <c r="B611" s="2" t="s">
        <v>585</v>
      </c>
      <c r="C611" s="116" t="s">
        <v>591</v>
      </c>
      <c r="D611" s="35" t="s">
        <v>585</v>
      </c>
      <c r="E611" s="117">
        <v>15</v>
      </c>
      <c r="F611" s="117">
        <v>67</v>
      </c>
      <c r="G611" s="117">
        <v>140</v>
      </c>
      <c r="H611" s="117">
        <v>222</v>
      </c>
      <c r="I611" s="95">
        <v>13</v>
      </c>
      <c r="J611" s="118">
        <v>13</v>
      </c>
      <c r="K611" s="118">
        <v>65</v>
      </c>
      <c r="L611" s="118">
        <v>116</v>
      </c>
      <c r="M611" s="118">
        <v>194</v>
      </c>
      <c r="N611" s="119">
        <v>27</v>
      </c>
      <c r="O611" s="119">
        <v>6</v>
      </c>
      <c r="P611" s="120">
        <v>159</v>
      </c>
      <c r="Q611" s="120">
        <v>242</v>
      </c>
      <c r="R611" s="120">
        <v>179</v>
      </c>
      <c r="S611" s="70">
        <f t="shared" si="665"/>
        <v>8.1761006289308172E-2</v>
      </c>
      <c r="T611" s="70">
        <f t="shared" si="666"/>
        <v>0.26859504132231404</v>
      </c>
      <c r="U611" s="70">
        <f t="shared" si="667"/>
        <v>0.28793103448275864</v>
      </c>
      <c r="V611" s="70">
        <f t="shared" si="668"/>
        <v>0.36579572446555819</v>
      </c>
      <c r="W611" s="70">
        <f t="shared" si="669"/>
        <v>0.4972067039106145</v>
      </c>
      <c r="X611" s="121">
        <v>242</v>
      </c>
      <c r="Y611" s="121">
        <v>159</v>
      </c>
      <c r="Z611" s="121">
        <v>242</v>
      </c>
      <c r="AA611" s="121">
        <v>179</v>
      </c>
      <c r="AB611" s="121">
        <v>58</v>
      </c>
      <c r="AC611" s="121">
        <v>50</v>
      </c>
      <c r="AD611" s="17">
        <v>5</v>
      </c>
      <c r="AE611" s="17">
        <v>11</v>
      </c>
      <c r="AF611" s="100">
        <v>16</v>
      </c>
      <c r="AG611" s="101">
        <v>22</v>
      </c>
      <c r="AH611" s="101">
        <v>75</v>
      </c>
      <c r="AI611" s="101">
        <v>134</v>
      </c>
      <c r="AJ611" s="101">
        <v>4</v>
      </c>
      <c r="AK611" s="101">
        <f t="shared" si="670"/>
        <v>235</v>
      </c>
      <c r="AL611" s="101">
        <f t="shared" si="671"/>
        <v>26</v>
      </c>
      <c r="AM611" s="101">
        <v>30</v>
      </c>
      <c r="AN611" s="102">
        <v>8</v>
      </c>
      <c r="AO611" s="103">
        <v>25</v>
      </c>
      <c r="AP611" s="74">
        <f t="shared" si="672"/>
        <v>0.13836477987421383</v>
      </c>
      <c r="AQ611" s="74">
        <f t="shared" si="673"/>
        <v>0.30991735537190085</v>
      </c>
      <c r="AR611" s="104">
        <f t="shared" si="674"/>
        <v>0.35344827586206895</v>
      </c>
      <c r="AS611" s="104">
        <f t="shared" si="675"/>
        <v>0.43467933491686461</v>
      </c>
      <c r="AT611" s="104">
        <f t="shared" si="676"/>
        <v>0.6033519553072626</v>
      </c>
      <c r="AU611" s="105">
        <v>165</v>
      </c>
      <c r="AV611" s="105">
        <v>219</v>
      </c>
      <c r="AW611" s="105">
        <v>174</v>
      </c>
      <c r="AX611" s="100">
        <v>15</v>
      </c>
      <c r="AY611" s="106">
        <v>233</v>
      </c>
      <c r="AZ611" s="106">
        <v>13</v>
      </c>
      <c r="BA611" s="106">
        <v>69</v>
      </c>
      <c r="BB611" s="106">
        <v>144</v>
      </c>
      <c r="BC611" s="106">
        <v>7</v>
      </c>
      <c r="BD611" s="107">
        <v>33</v>
      </c>
      <c r="BE611" s="108">
        <v>7</v>
      </c>
      <c r="BF611" s="82">
        <f t="shared" si="677"/>
        <v>7.4712643678160925E-2</v>
      </c>
      <c r="BG611" s="82">
        <f t="shared" si="678"/>
        <v>0.31506849315068491</v>
      </c>
      <c r="BH611" s="83">
        <f t="shared" si="679"/>
        <v>0.34587813620071683</v>
      </c>
      <c r="BI611" s="83">
        <f t="shared" si="680"/>
        <v>0.46875</v>
      </c>
      <c r="BJ611" s="83">
        <f t="shared" si="681"/>
        <v>0.67272727272727273</v>
      </c>
      <c r="BK611" s="2">
        <v>210</v>
      </c>
      <c r="BL611" s="2">
        <v>232</v>
      </c>
      <c r="BM611" s="2">
        <v>180</v>
      </c>
      <c r="BN611" s="2">
        <v>118</v>
      </c>
      <c r="BO611" s="2">
        <v>56</v>
      </c>
      <c r="BP611" s="2">
        <v>57</v>
      </c>
      <c r="BQ611" s="109">
        <v>5</v>
      </c>
      <c r="BR611" s="109">
        <v>20</v>
      </c>
      <c r="BS611" s="110">
        <v>23</v>
      </c>
      <c r="BT611" s="109">
        <v>40</v>
      </c>
      <c r="BU611" s="109">
        <v>127</v>
      </c>
      <c r="BV611" s="109">
        <v>161</v>
      </c>
      <c r="BW611" s="109">
        <v>9</v>
      </c>
      <c r="BX611" s="84">
        <f t="shared" si="685"/>
        <v>337</v>
      </c>
      <c r="BY611" s="111">
        <v>2</v>
      </c>
      <c r="BZ611" s="109">
        <v>35</v>
      </c>
      <c r="CA611" s="109">
        <v>9</v>
      </c>
      <c r="CB611" s="2">
        <v>16</v>
      </c>
      <c r="CC611" s="112">
        <f t="shared" si="686"/>
        <v>0.19047619047619047</v>
      </c>
      <c r="CD611" s="112">
        <f t="shared" si="687"/>
        <v>0.54741379310344829</v>
      </c>
      <c r="CE611" s="112">
        <f t="shared" si="688"/>
        <v>0.47106109324758844</v>
      </c>
      <c r="CF611" s="112">
        <f t="shared" si="689"/>
        <v>0.61407766990291257</v>
      </c>
      <c r="CG611" s="112">
        <f t="shared" si="690"/>
        <v>0.7</v>
      </c>
      <c r="CH611" s="87">
        <f t="shared" si="691"/>
        <v>54</v>
      </c>
      <c r="CI611" s="31">
        <f t="shared" si="692"/>
        <v>59</v>
      </c>
      <c r="CJ611" s="31">
        <f t="shared" si="693"/>
        <v>1</v>
      </c>
      <c r="CK611" s="31">
        <f t="shared" si="694"/>
        <v>3</v>
      </c>
      <c r="CL611" s="31">
        <f t="shared" si="695"/>
        <v>10</v>
      </c>
      <c r="CM611" s="113">
        <f t="shared" si="696"/>
        <v>58</v>
      </c>
      <c r="CN611" s="31">
        <f t="shared" si="697"/>
        <v>17</v>
      </c>
      <c r="CO611" s="31">
        <f t="shared" si="698"/>
        <v>27</v>
      </c>
      <c r="CP611" s="31">
        <f t="shared" si="699"/>
        <v>12</v>
      </c>
      <c r="CQ611" s="31">
        <f t="shared" si="700"/>
        <v>2</v>
      </c>
      <c r="CR611" s="32">
        <v>1</v>
      </c>
      <c r="CS611" s="32">
        <v>3</v>
      </c>
      <c r="CT611" s="32">
        <v>10</v>
      </c>
      <c r="CU611" s="88">
        <f t="shared" si="684"/>
        <v>58</v>
      </c>
      <c r="CV611" s="32">
        <v>17</v>
      </c>
      <c r="CW611" s="32">
        <v>27</v>
      </c>
      <c r="CX611" s="32">
        <v>12</v>
      </c>
      <c r="CY611" s="32">
        <v>2</v>
      </c>
      <c r="DC611" s="88">
        <f t="shared" si="701"/>
        <v>0</v>
      </c>
      <c r="DH611" s="32">
        <v>2</v>
      </c>
      <c r="DI611" s="32">
        <v>15</v>
      </c>
      <c r="DJ611" s="32">
        <v>9</v>
      </c>
      <c r="DK611" s="88">
        <f t="shared" si="702"/>
        <v>236</v>
      </c>
      <c r="DL611" s="32">
        <v>20</v>
      </c>
      <c r="DM611" s="32">
        <v>85</v>
      </c>
      <c r="DN611" s="32">
        <v>125</v>
      </c>
      <c r="DO611" s="32">
        <v>6</v>
      </c>
      <c r="DP611" s="32">
        <v>2</v>
      </c>
      <c r="DQ611" s="32">
        <v>2</v>
      </c>
      <c r="DR611" s="32">
        <v>4</v>
      </c>
      <c r="DS611" s="88">
        <f t="shared" si="703"/>
        <v>45</v>
      </c>
      <c r="DT611" s="32">
        <v>3</v>
      </c>
      <c r="DU611" s="32">
        <v>15</v>
      </c>
      <c r="DV611" s="32">
        <v>24</v>
      </c>
      <c r="DW611" s="32">
        <v>3</v>
      </c>
      <c r="EA611" s="88">
        <f t="shared" si="704"/>
        <v>0</v>
      </c>
      <c r="EI611" s="88">
        <f t="shared" si="705"/>
        <v>0</v>
      </c>
      <c r="EQ611" s="88">
        <f t="shared" si="706"/>
        <v>0</v>
      </c>
      <c r="EY611" s="88">
        <f t="shared" si="707"/>
        <v>0</v>
      </c>
      <c r="FG611" s="88">
        <f t="shared" si="708"/>
        <v>0</v>
      </c>
      <c r="FO611" s="88">
        <f t="shared" si="709"/>
        <v>0</v>
      </c>
      <c r="FW611" s="110">
        <f t="shared" si="710"/>
        <v>0</v>
      </c>
      <c r="GB611" s="110">
        <f t="shared" si="711"/>
        <v>0</v>
      </c>
      <c r="GC611" s="110">
        <f t="shared" si="712"/>
        <v>0</v>
      </c>
      <c r="GD611" s="110">
        <f t="shared" si="713"/>
        <v>0</v>
      </c>
      <c r="GE611" s="110">
        <f t="shared" si="714"/>
        <v>0</v>
      </c>
      <c r="GF611" s="110">
        <f t="shared" si="715"/>
        <v>0</v>
      </c>
      <c r="GG611" s="110">
        <f t="shared" si="716"/>
        <v>0</v>
      </c>
      <c r="GH611" s="110">
        <f t="shared" si="717"/>
        <v>0</v>
      </c>
      <c r="GI611" s="110">
        <f t="shared" si="718"/>
        <v>0</v>
      </c>
      <c r="GJ611" s="114">
        <f t="shared" si="682"/>
        <v>0.40786516853932581</v>
      </c>
      <c r="GK611" s="90">
        <f t="shared" si="683"/>
        <v>0.44635193133047213</v>
      </c>
      <c r="GL611" s="2" t="s">
        <v>1558</v>
      </c>
      <c r="GM611" s="2" t="s">
        <v>1361</v>
      </c>
      <c r="GN611" s="2" t="s">
        <v>1559</v>
      </c>
      <c r="GO611" s="92" t="s">
        <v>1406</v>
      </c>
      <c r="GP611" s="92" t="s">
        <v>1560</v>
      </c>
      <c r="GQ611" s="2" t="s">
        <v>1467</v>
      </c>
      <c r="GR611" s="115">
        <v>255</v>
      </c>
      <c r="GS611" s="31">
        <f t="shared" si="719"/>
        <v>4</v>
      </c>
      <c r="GT611" s="31">
        <f t="shared" si="720"/>
        <v>13</v>
      </c>
      <c r="GU611" s="31">
        <f t="shared" si="721"/>
        <v>17</v>
      </c>
      <c r="GV611" s="31">
        <f t="shared" si="722"/>
        <v>281</v>
      </c>
      <c r="GW611" s="31">
        <f t="shared" si="723"/>
        <v>158</v>
      </c>
      <c r="GX611" s="31">
        <f t="shared" si="724"/>
        <v>258</v>
      </c>
    </row>
    <row r="612" spans="1:208" ht="15.75" hidden="1" customHeight="1" x14ac:dyDescent="0.25">
      <c r="A612" s="22" t="s">
        <v>1116</v>
      </c>
      <c r="B612" s="2" t="s">
        <v>592</v>
      </c>
      <c r="C612" s="116" t="s">
        <v>593</v>
      </c>
      <c r="D612" s="35" t="s">
        <v>592</v>
      </c>
      <c r="E612" s="117">
        <v>12</v>
      </c>
      <c r="F612" s="117">
        <v>36</v>
      </c>
      <c r="G612" s="117">
        <v>30</v>
      </c>
      <c r="H612" s="117">
        <v>78</v>
      </c>
      <c r="I612" s="95">
        <v>4</v>
      </c>
      <c r="J612" s="118">
        <v>11</v>
      </c>
      <c r="K612" s="118">
        <v>28</v>
      </c>
      <c r="L612" s="118">
        <v>31</v>
      </c>
      <c r="M612" s="118">
        <v>70</v>
      </c>
      <c r="N612" s="119">
        <v>2</v>
      </c>
      <c r="O612" s="119">
        <v>5</v>
      </c>
      <c r="P612" s="120">
        <v>99</v>
      </c>
      <c r="Q612" s="120">
        <v>94</v>
      </c>
      <c r="R612" s="120">
        <v>75</v>
      </c>
      <c r="S612" s="70">
        <f t="shared" si="665"/>
        <v>0.1111111111111111</v>
      </c>
      <c r="T612" s="70">
        <f t="shared" si="666"/>
        <v>0.2978723404255319</v>
      </c>
      <c r="U612" s="70">
        <f t="shared" si="667"/>
        <v>0.2537313432835821</v>
      </c>
      <c r="V612" s="70">
        <f t="shared" si="668"/>
        <v>0.33727810650887574</v>
      </c>
      <c r="W612" s="70">
        <f t="shared" si="669"/>
        <v>0.38666666666666666</v>
      </c>
      <c r="X612" s="121">
        <v>103</v>
      </c>
      <c r="Y612" s="121">
        <v>99</v>
      </c>
      <c r="Z612" s="121">
        <v>94</v>
      </c>
      <c r="AA612" s="121">
        <v>75</v>
      </c>
      <c r="AB612" s="121">
        <v>23</v>
      </c>
      <c r="AC612" s="121">
        <v>15</v>
      </c>
      <c r="AD612" s="17">
        <v>2</v>
      </c>
      <c r="AE612" s="17">
        <v>5</v>
      </c>
      <c r="AF612" s="100">
        <v>4</v>
      </c>
      <c r="AG612" s="101">
        <v>17</v>
      </c>
      <c r="AH612" s="101">
        <v>64</v>
      </c>
      <c r="AI612" s="101">
        <v>25</v>
      </c>
      <c r="AJ612" s="101">
        <v>0</v>
      </c>
      <c r="AK612" s="101">
        <f t="shared" si="670"/>
        <v>106</v>
      </c>
      <c r="AL612" s="101">
        <f t="shared" si="671"/>
        <v>0</v>
      </c>
      <c r="AM612" s="101">
        <v>0</v>
      </c>
      <c r="AN612" s="102">
        <v>3</v>
      </c>
      <c r="AO612" s="103">
        <v>11</v>
      </c>
      <c r="AP612" s="74">
        <f t="shared" si="672"/>
        <v>0.17171717171717171</v>
      </c>
      <c r="AQ612" s="74">
        <f t="shared" si="673"/>
        <v>0.68085106382978722</v>
      </c>
      <c r="AR612" s="104">
        <f t="shared" si="674"/>
        <v>0.39552238805970147</v>
      </c>
      <c r="AS612" s="104">
        <f t="shared" si="675"/>
        <v>0.52662721893491127</v>
      </c>
      <c r="AT612" s="104">
        <f t="shared" si="676"/>
        <v>0.33333333333333331</v>
      </c>
      <c r="AU612" s="105">
        <v>83</v>
      </c>
      <c r="AV612" s="105">
        <v>117</v>
      </c>
      <c r="AW612" s="105">
        <v>78</v>
      </c>
      <c r="AX612" s="100">
        <v>30</v>
      </c>
      <c r="AY612" s="106">
        <v>675</v>
      </c>
      <c r="AZ612" s="106">
        <v>17</v>
      </c>
      <c r="BA612" s="106">
        <v>144</v>
      </c>
      <c r="BB612" s="106">
        <v>514</v>
      </c>
      <c r="BC612" s="106">
        <v>0</v>
      </c>
      <c r="BD612" s="107">
        <v>320</v>
      </c>
      <c r="BE612" s="108">
        <v>10</v>
      </c>
      <c r="BF612" s="82">
        <f t="shared" si="677"/>
        <v>0.21794871794871795</v>
      </c>
      <c r="BG612" s="82">
        <f t="shared" si="678"/>
        <v>1.2307692307692308</v>
      </c>
      <c r="BH612" s="83">
        <f t="shared" si="679"/>
        <v>1.2769784172661871</v>
      </c>
      <c r="BI612" s="83">
        <f t="shared" si="680"/>
        <v>1.69</v>
      </c>
      <c r="BJ612" s="83">
        <f t="shared" si="681"/>
        <v>2.3373493975903616</v>
      </c>
      <c r="BK612" s="2">
        <v>93</v>
      </c>
      <c r="BL612" s="2">
        <v>118</v>
      </c>
      <c r="BM612" s="2">
        <v>72</v>
      </c>
      <c r="BN612" s="2">
        <v>43</v>
      </c>
      <c r="BO612" s="2">
        <v>27</v>
      </c>
      <c r="BP612" s="2">
        <v>25</v>
      </c>
      <c r="BQ612" s="109">
        <v>3</v>
      </c>
      <c r="BR612" s="109">
        <v>30</v>
      </c>
      <c r="BS612" s="110">
        <v>17</v>
      </c>
      <c r="BT612" s="109">
        <v>28</v>
      </c>
      <c r="BU612" s="109">
        <v>339</v>
      </c>
      <c r="BV612" s="109">
        <v>468</v>
      </c>
      <c r="BW612" s="109">
        <v>4</v>
      </c>
      <c r="BX612" s="84">
        <f t="shared" si="685"/>
        <v>839</v>
      </c>
      <c r="BY612" s="111">
        <v>6</v>
      </c>
      <c r="BZ612" s="109">
        <v>4</v>
      </c>
      <c r="CA612" s="109">
        <v>4</v>
      </c>
      <c r="CB612" s="2">
        <v>27</v>
      </c>
      <c r="CC612" s="112">
        <f t="shared" si="686"/>
        <v>0.30107526881720431</v>
      </c>
      <c r="CD612" s="112">
        <f t="shared" si="687"/>
        <v>2.8728813559322033</v>
      </c>
      <c r="CE612" s="112">
        <f t="shared" si="688"/>
        <v>2.9363957597173145</v>
      </c>
      <c r="CF612" s="112">
        <f t="shared" si="689"/>
        <v>4.2263157894736842</v>
      </c>
      <c r="CG612" s="112">
        <f t="shared" si="690"/>
        <v>6.4444444444444446</v>
      </c>
      <c r="CH612" s="87">
        <f t="shared" si="691"/>
        <v>-392</v>
      </c>
      <c r="CI612" s="31">
        <f t="shared" si="692"/>
        <v>-396</v>
      </c>
      <c r="CJ612" s="31">
        <f t="shared" si="693"/>
        <v>0</v>
      </c>
      <c r="CK612" s="31">
        <f t="shared" si="694"/>
        <v>0</v>
      </c>
      <c r="CL612" s="31">
        <f t="shared" si="695"/>
        <v>0</v>
      </c>
      <c r="CM612" s="113">
        <f t="shared" si="696"/>
        <v>0</v>
      </c>
      <c r="CN612" s="31">
        <f t="shared" si="697"/>
        <v>0</v>
      </c>
      <c r="CO612" s="31">
        <f t="shared" si="698"/>
        <v>0</v>
      </c>
      <c r="CP612" s="31">
        <f t="shared" si="699"/>
        <v>0</v>
      </c>
      <c r="CQ612" s="31">
        <f t="shared" si="700"/>
        <v>0</v>
      </c>
      <c r="CU612" s="88">
        <f t="shared" si="684"/>
        <v>0</v>
      </c>
      <c r="DC612" s="88">
        <f t="shared" si="701"/>
        <v>0</v>
      </c>
      <c r="DH612" s="32">
        <v>2</v>
      </c>
      <c r="DI612" s="32">
        <v>29</v>
      </c>
      <c r="DJ612" s="32">
        <v>16</v>
      </c>
      <c r="DK612" s="88">
        <f t="shared" si="702"/>
        <v>813</v>
      </c>
      <c r="DL612" s="32">
        <v>28</v>
      </c>
      <c r="DM612" s="32">
        <v>331</v>
      </c>
      <c r="DN612" s="32">
        <v>450</v>
      </c>
      <c r="DO612" s="32">
        <v>4</v>
      </c>
      <c r="DP612" s="32">
        <v>1</v>
      </c>
      <c r="DQ612" s="32">
        <v>1</v>
      </c>
      <c r="DR612" s="32">
        <v>1</v>
      </c>
      <c r="DS612" s="88">
        <f t="shared" si="703"/>
        <v>26</v>
      </c>
      <c r="DT612" s="32">
        <v>0</v>
      </c>
      <c r="DU612" s="32">
        <v>8</v>
      </c>
      <c r="DV612" s="32">
        <v>18</v>
      </c>
      <c r="DW612" s="32">
        <v>0</v>
      </c>
      <c r="EA612" s="88">
        <f t="shared" si="704"/>
        <v>0</v>
      </c>
      <c r="EI612" s="88">
        <f t="shared" si="705"/>
        <v>0</v>
      </c>
      <c r="EQ612" s="88">
        <f t="shared" si="706"/>
        <v>0</v>
      </c>
      <c r="EY612" s="88">
        <f t="shared" si="707"/>
        <v>0</v>
      </c>
      <c r="FG612" s="88">
        <f t="shared" si="708"/>
        <v>0</v>
      </c>
      <c r="FO612" s="88">
        <f t="shared" si="709"/>
        <v>0</v>
      </c>
      <c r="FW612" s="110">
        <f t="shared" si="710"/>
        <v>0</v>
      </c>
      <c r="GB612" s="110">
        <f t="shared" si="711"/>
        <v>0</v>
      </c>
      <c r="GC612" s="110">
        <f t="shared" si="712"/>
        <v>0</v>
      </c>
      <c r="GD612" s="110">
        <f t="shared" si="713"/>
        <v>0</v>
      </c>
      <c r="GE612" s="110">
        <f t="shared" si="714"/>
        <v>0</v>
      </c>
      <c r="GF612" s="110">
        <f t="shared" si="715"/>
        <v>0</v>
      </c>
      <c r="GG612" s="110">
        <f t="shared" si="716"/>
        <v>0</v>
      </c>
      <c r="GH612" s="110">
        <f t="shared" si="717"/>
        <v>0</v>
      </c>
      <c r="GI612" s="110">
        <f t="shared" si="718"/>
        <v>0</v>
      </c>
      <c r="GJ612" s="114">
        <f t="shared" si="682"/>
        <v>15.666666666666668</v>
      </c>
      <c r="GK612" s="90">
        <f t="shared" si="683"/>
        <v>0.24296296296296296</v>
      </c>
      <c r="GL612" s="92" t="s">
        <v>1672</v>
      </c>
      <c r="GM612" s="92" t="s">
        <v>1363</v>
      </c>
      <c r="GN612" s="92" t="s">
        <v>1363</v>
      </c>
      <c r="GO612" s="92" t="s">
        <v>1363</v>
      </c>
      <c r="GP612" s="92" t="s">
        <v>1363</v>
      </c>
      <c r="GQ612" s="2" t="s">
        <v>1506</v>
      </c>
      <c r="GR612" s="115">
        <v>116</v>
      </c>
      <c r="GS612" s="31">
        <f t="shared" si="719"/>
        <v>3</v>
      </c>
      <c r="GT612" s="31">
        <f t="shared" si="720"/>
        <v>17</v>
      </c>
      <c r="GU612" s="31">
        <f t="shared" si="721"/>
        <v>30</v>
      </c>
      <c r="GV612" s="31">
        <f t="shared" si="722"/>
        <v>839</v>
      </c>
      <c r="GW612" s="31">
        <f t="shared" si="723"/>
        <v>472</v>
      </c>
      <c r="GX612" s="31">
        <f t="shared" si="724"/>
        <v>811</v>
      </c>
      <c r="GY612" s="92"/>
      <c r="GZ612" s="92"/>
    </row>
    <row r="613" spans="1:208" ht="15.75" hidden="1" customHeight="1" x14ac:dyDescent="0.25">
      <c r="A613" s="22" t="s">
        <v>1116</v>
      </c>
      <c r="B613" s="2" t="s">
        <v>592</v>
      </c>
      <c r="C613" s="116" t="s">
        <v>1022</v>
      </c>
      <c r="D613" s="35" t="s">
        <v>592</v>
      </c>
      <c r="E613" s="117">
        <v>113</v>
      </c>
      <c r="F613" s="117">
        <v>620</v>
      </c>
      <c r="G613" s="117">
        <v>870</v>
      </c>
      <c r="H613" s="117">
        <v>1603</v>
      </c>
      <c r="I613" s="95">
        <v>100</v>
      </c>
      <c r="J613" s="118">
        <v>105</v>
      </c>
      <c r="K613" s="118">
        <v>615</v>
      </c>
      <c r="L613" s="118">
        <v>990</v>
      </c>
      <c r="M613" s="118">
        <v>1710</v>
      </c>
      <c r="N613" s="119">
        <v>242</v>
      </c>
      <c r="O613" s="119">
        <v>94</v>
      </c>
      <c r="P613" s="120">
        <v>1612</v>
      </c>
      <c r="Q613" s="120">
        <v>1928</v>
      </c>
      <c r="R613" s="120">
        <v>1494</v>
      </c>
      <c r="S613" s="70">
        <f t="shared" si="665"/>
        <v>6.5136476426799012E-2</v>
      </c>
      <c r="T613" s="70">
        <f t="shared" si="666"/>
        <v>0.31898340248962653</v>
      </c>
      <c r="U613" s="70">
        <f t="shared" si="667"/>
        <v>0.2916170043702821</v>
      </c>
      <c r="V613" s="70">
        <f t="shared" si="668"/>
        <v>0.39830508474576271</v>
      </c>
      <c r="W613" s="70">
        <f t="shared" si="669"/>
        <v>0.50066934404283803</v>
      </c>
      <c r="X613" s="121">
        <v>1944</v>
      </c>
      <c r="Y613" s="121">
        <v>1612</v>
      </c>
      <c r="Z613" s="121">
        <v>1928</v>
      </c>
      <c r="AA613" s="121">
        <v>1494</v>
      </c>
      <c r="AB613" s="121">
        <v>547</v>
      </c>
      <c r="AC613" s="121">
        <v>362</v>
      </c>
      <c r="AD613" s="17">
        <v>59</v>
      </c>
      <c r="AE613" s="17">
        <v>90</v>
      </c>
      <c r="AF613" s="100">
        <v>124</v>
      </c>
      <c r="AG613" s="101">
        <v>181</v>
      </c>
      <c r="AH613" s="101">
        <v>733</v>
      </c>
      <c r="AI613" s="101">
        <v>1177</v>
      </c>
      <c r="AJ613" s="101">
        <v>49</v>
      </c>
      <c r="AK613" s="101">
        <f t="shared" si="670"/>
        <v>2140</v>
      </c>
      <c r="AL613" s="101">
        <f t="shared" si="671"/>
        <v>239</v>
      </c>
      <c r="AM613" s="101">
        <v>288</v>
      </c>
      <c r="AN613" s="102">
        <v>66</v>
      </c>
      <c r="AO613" s="103">
        <v>268</v>
      </c>
      <c r="AP613" s="74">
        <f t="shared" si="672"/>
        <v>0.11228287841191067</v>
      </c>
      <c r="AQ613" s="74">
        <f t="shared" si="673"/>
        <v>0.38018672199170123</v>
      </c>
      <c r="AR613" s="104">
        <f t="shared" si="674"/>
        <v>0.36789829161700438</v>
      </c>
      <c r="AS613" s="104">
        <f t="shared" si="675"/>
        <v>0.48831092928112213</v>
      </c>
      <c r="AT613" s="104">
        <f t="shared" si="676"/>
        <v>0.62784471218206162</v>
      </c>
      <c r="AU613" s="105">
        <v>1440</v>
      </c>
      <c r="AV613" s="105">
        <v>1963</v>
      </c>
      <c r="AW613" s="105">
        <v>1579</v>
      </c>
      <c r="AX613" s="100">
        <v>134</v>
      </c>
      <c r="AY613" s="106">
        <v>2538</v>
      </c>
      <c r="AZ613" s="106">
        <v>184</v>
      </c>
      <c r="BA613" s="106">
        <v>919</v>
      </c>
      <c r="BB613" s="106">
        <v>1338</v>
      </c>
      <c r="BC613" s="106">
        <v>97</v>
      </c>
      <c r="BD613" s="107">
        <v>446</v>
      </c>
      <c r="BE613" s="108">
        <v>114</v>
      </c>
      <c r="BF613" s="82">
        <f t="shared" si="677"/>
        <v>0.11652944901836605</v>
      </c>
      <c r="BG613" s="82">
        <f t="shared" si="678"/>
        <v>0.46816097809475293</v>
      </c>
      <c r="BH613" s="83">
        <f t="shared" si="679"/>
        <v>0.40044158972300281</v>
      </c>
      <c r="BI613" s="83">
        <f t="shared" si="680"/>
        <v>0.53217749044960327</v>
      </c>
      <c r="BJ613" s="83">
        <f t="shared" si="681"/>
        <v>0.61944444444444446</v>
      </c>
      <c r="BK613" s="2">
        <v>1827</v>
      </c>
      <c r="BL613" s="2">
        <v>2387</v>
      </c>
      <c r="BM613" s="2">
        <v>1639</v>
      </c>
      <c r="BN613" s="2">
        <v>1156</v>
      </c>
      <c r="BO613" s="2">
        <v>554</v>
      </c>
      <c r="BP613" s="2">
        <v>399</v>
      </c>
      <c r="BQ613" s="109">
        <v>60</v>
      </c>
      <c r="BR613" s="109">
        <v>177</v>
      </c>
      <c r="BS613" s="110">
        <v>133</v>
      </c>
      <c r="BT613" s="109">
        <v>96</v>
      </c>
      <c r="BU613" s="109">
        <v>1270</v>
      </c>
      <c r="BV613" s="109">
        <v>2375</v>
      </c>
      <c r="BW613" s="109">
        <v>72</v>
      </c>
      <c r="BX613" s="84">
        <f t="shared" si="685"/>
        <v>3813</v>
      </c>
      <c r="BY613" s="111">
        <v>76</v>
      </c>
      <c r="BZ613" s="109">
        <v>268</v>
      </c>
      <c r="CA613" s="109">
        <v>71</v>
      </c>
      <c r="CB613" s="2">
        <v>239</v>
      </c>
      <c r="CC613" s="112">
        <f t="shared" si="686"/>
        <v>5.2545155993431854E-2</v>
      </c>
      <c r="CD613" s="112">
        <f t="shared" si="687"/>
        <v>0.53204859656472558</v>
      </c>
      <c r="CE613" s="112">
        <f t="shared" si="688"/>
        <v>0.59337092089526744</v>
      </c>
      <c r="CF613" s="112">
        <f t="shared" si="689"/>
        <v>0.83879781420765032</v>
      </c>
      <c r="CG613" s="112">
        <f t="shared" si="690"/>
        <v>1.2855399633923124</v>
      </c>
      <c r="CH613" s="87">
        <f t="shared" si="691"/>
        <v>-468</v>
      </c>
      <c r="CI613" s="31">
        <f t="shared" si="692"/>
        <v>-421</v>
      </c>
      <c r="CJ613" s="31">
        <f t="shared" si="693"/>
        <v>1</v>
      </c>
      <c r="CK613" s="31">
        <f t="shared" si="694"/>
        <v>1</v>
      </c>
      <c r="CL613" s="31">
        <f t="shared" si="695"/>
        <v>1</v>
      </c>
      <c r="CM613" s="113">
        <f t="shared" si="696"/>
        <v>7</v>
      </c>
      <c r="CN613" s="31">
        <f t="shared" si="697"/>
        <v>0</v>
      </c>
      <c r="CO613" s="31">
        <f t="shared" si="698"/>
        <v>2</v>
      </c>
      <c r="CP613" s="31">
        <f t="shared" si="699"/>
        <v>5</v>
      </c>
      <c r="CQ613" s="31">
        <f t="shared" si="700"/>
        <v>0</v>
      </c>
      <c r="CU613" s="88">
        <f t="shared" si="684"/>
        <v>0</v>
      </c>
      <c r="CZ613" s="32">
        <v>1</v>
      </c>
      <c r="DA613" s="32">
        <v>1</v>
      </c>
      <c r="DB613" s="32">
        <v>1</v>
      </c>
      <c r="DC613" s="88">
        <f t="shared" si="701"/>
        <v>7</v>
      </c>
      <c r="DD613" s="32">
        <v>0</v>
      </c>
      <c r="DE613" s="32">
        <v>2</v>
      </c>
      <c r="DF613" s="32">
        <v>5</v>
      </c>
      <c r="DG613" s="32">
        <v>0</v>
      </c>
      <c r="DH613" s="32">
        <v>8</v>
      </c>
      <c r="DI613" s="32">
        <v>58</v>
      </c>
      <c r="DJ613" s="32">
        <v>41</v>
      </c>
      <c r="DK613" s="88">
        <f t="shared" si="702"/>
        <v>1360</v>
      </c>
      <c r="DL613" s="32">
        <v>38</v>
      </c>
      <c r="DM613" s="32">
        <v>409</v>
      </c>
      <c r="DN613" s="32">
        <v>895</v>
      </c>
      <c r="DO613" s="32">
        <v>18</v>
      </c>
      <c r="DP613" s="32">
        <v>41</v>
      </c>
      <c r="DQ613" s="32">
        <v>98</v>
      </c>
      <c r="DR613" s="32">
        <v>62</v>
      </c>
      <c r="DS613" s="88">
        <f t="shared" si="703"/>
        <v>2217</v>
      </c>
      <c r="DT613" s="32">
        <v>31</v>
      </c>
      <c r="DU613" s="32">
        <v>760</v>
      </c>
      <c r="DV613" s="32">
        <v>1376</v>
      </c>
      <c r="DW613" s="32">
        <v>50</v>
      </c>
      <c r="DX613" s="32">
        <v>2</v>
      </c>
      <c r="DY613" s="32">
        <v>6</v>
      </c>
      <c r="DZ613" s="32">
        <v>5</v>
      </c>
      <c r="EA613" s="88">
        <f t="shared" si="704"/>
        <v>69</v>
      </c>
      <c r="EB613" s="32">
        <v>1</v>
      </c>
      <c r="EC613" s="32">
        <v>22</v>
      </c>
      <c r="ED613" s="32">
        <v>45</v>
      </c>
      <c r="EE613" s="32">
        <v>1</v>
      </c>
      <c r="EF613" s="32">
        <v>3</v>
      </c>
      <c r="EG613" s="32">
        <v>7</v>
      </c>
      <c r="EH613" s="32">
        <v>14</v>
      </c>
      <c r="EI613" s="88">
        <f t="shared" si="705"/>
        <v>96</v>
      </c>
      <c r="EJ613" s="32">
        <v>17</v>
      </c>
      <c r="EK613" s="32">
        <v>40</v>
      </c>
      <c r="EL613" s="32">
        <v>37</v>
      </c>
      <c r="EM613" s="32">
        <v>2</v>
      </c>
      <c r="EQ613" s="88">
        <f t="shared" si="706"/>
        <v>0</v>
      </c>
      <c r="EV613" s="32">
        <v>5</v>
      </c>
      <c r="EW613" s="32">
        <v>7</v>
      </c>
      <c r="EX613" s="32">
        <v>10</v>
      </c>
      <c r="EY613" s="88">
        <f t="shared" si="707"/>
        <v>55</v>
      </c>
      <c r="EZ613" s="32">
        <v>0</v>
      </c>
      <c r="FA613" s="32">
        <v>37</v>
      </c>
      <c r="FB613" s="32">
        <v>17</v>
      </c>
      <c r="FC613" s="32">
        <v>1</v>
      </c>
      <c r="FG613" s="88">
        <f t="shared" si="708"/>
        <v>0</v>
      </c>
      <c r="FO613" s="88">
        <f t="shared" si="709"/>
        <v>0</v>
      </c>
      <c r="FW613" s="110">
        <f t="shared" si="710"/>
        <v>0</v>
      </c>
      <c r="GB613" s="110">
        <f t="shared" si="711"/>
        <v>5</v>
      </c>
      <c r="GC613" s="110">
        <f t="shared" si="712"/>
        <v>7</v>
      </c>
      <c r="GD613" s="110">
        <f t="shared" si="713"/>
        <v>10</v>
      </c>
      <c r="GE613" s="110">
        <f t="shared" si="714"/>
        <v>55</v>
      </c>
      <c r="GF613" s="110">
        <f t="shared" si="715"/>
        <v>0</v>
      </c>
      <c r="GG613" s="110">
        <f t="shared" si="716"/>
        <v>37</v>
      </c>
      <c r="GH613" s="110">
        <f t="shared" si="717"/>
        <v>17</v>
      </c>
      <c r="GI613" s="110">
        <f t="shared" si="718"/>
        <v>1</v>
      </c>
      <c r="GJ613" s="114">
        <f t="shared" si="682"/>
        <v>1.5676426541552335</v>
      </c>
      <c r="GK613" s="90">
        <f t="shared" si="683"/>
        <v>0.50236406619385343</v>
      </c>
      <c r="GL613" s="2" t="s">
        <v>1509</v>
      </c>
      <c r="GM613" s="92" t="s">
        <v>1510</v>
      </c>
      <c r="GN613" s="92" t="s">
        <v>1511</v>
      </c>
      <c r="GO613" s="2" t="s">
        <v>1435</v>
      </c>
      <c r="GP613" s="92" t="s">
        <v>1375</v>
      </c>
      <c r="GQ613" s="2" t="s">
        <v>1389</v>
      </c>
      <c r="GR613" s="115">
        <v>2433</v>
      </c>
      <c r="GS613" s="31">
        <f t="shared" si="719"/>
        <v>51</v>
      </c>
      <c r="GT613" s="31">
        <f t="shared" si="720"/>
        <v>108</v>
      </c>
      <c r="GU613" s="31">
        <f t="shared" si="721"/>
        <v>162</v>
      </c>
      <c r="GV613" s="31">
        <f t="shared" si="722"/>
        <v>3646</v>
      </c>
      <c r="GW613" s="31">
        <f t="shared" si="723"/>
        <v>2385</v>
      </c>
      <c r="GX613" s="31">
        <f t="shared" si="724"/>
        <v>3576</v>
      </c>
    </row>
    <row r="614" spans="1:208" ht="15.75" hidden="1" customHeight="1" x14ac:dyDescent="0.25">
      <c r="A614" s="22" t="s">
        <v>1116</v>
      </c>
      <c r="B614" s="2" t="s">
        <v>592</v>
      </c>
      <c r="C614" s="116" t="s">
        <v>594</v>
      </c>
      <c r="D614" s="35" t="s">
        <v>592</v>
      </c>
      <c r="E614" s="117">
        <v>14</v>
      </c>
      <c r="F614" s="117">
        <v>145</v>
      </c>
      <c r="G614" s="117">
        <v>115</v>
      </c>
      <c r="H614" s="117">
        <v>274</v>
      </c>
      <c r="I614" s="95">
        <v>15</v>
      </c>
      <c r="J614" s="118">
        <v>21</v>
      </c>
      <c r="K614" s="118">
        <v>106</v>
      </c>
      <c r="L614" s="118">
        <v>93</v>
      </c>
      <c r="M614" s="118">
        <v>220</v>
      </c>
      <c r="N614" s="119">
        <v>5</v>
      </c>
      <c r="O614" s="119">
        <v>42</v>
      </c>
      <c r="P614" s="120">
        <v>216</v>
      </c>
      <c r="Q614" s="120">
        <v>264</v>
      </c>
      <c r="R614" s="120">
        <v>188</v>
      </c>
      <c r="S614" s="70">
        <f t="shared" si="665"/>
        <v>9.7222222222222224E-2</v>
      </c>
      <c r="T614" s="70">
        <f t="shared" si="666"/>
        <v>0.40151515151515149</v>
      </c>
      <c r="U614" s="70">
        <f t="shared" si="667"/>
        <v>0.32185628742514971</v>
      </c>
      <c r="V614" s="70">
        <f t="shared" si="668"/>
        <v>0.42920353982300885</v>
      </c>
      <c r="W614" s="70">
        <f t="shared" si="669"/>
        <v>0.46808510638297873</v>
      </c>
      <c r="X614" s="121">
        <v>272</v>
      </c>
      <c r="Y614" s="121">
        <v>216</v>
      </c>
      <c r="Z614" s="121">
        <v>264</v>
      </c>
      <c r="AA614" s="121">
        <v>188</v>
      </c>
      <c r="AB614" s="121">
        <v>82</v>
      </c>
      <c r="AC614" s="121">
        <v>69</v>
      </c>
      <c r="AD614" s="17">
        <v>14</v>
      </c>
      <c r="AE614" s="17">
        <v>21</v>
      </c>
      <c r="AF614" s="100">
        <v>18</v>
      </c>
      <c r="AG614" s="101">
        <v>50</v>
      </c>
      <c r="AH614" s="101">
        <v>127</v>
      </c>
      <c r="AI614" s="101">
        <v>105</v>
      </c>
      <c r="AJ614" s="101">
        <v>0</v>
      </c>
      <c r="AK614" s="101">
        <f t="shared" si="670"/>
        <v>282</v>
      </c>
      <c r="AL614" s="101">
        <f t="shared" si="671"/>
        <v>8</v>
      </c>
      <c r="AM614" s="101">
        <v>8</v>
      </c>
      <c r="AN614" s="102">
        <v>16</v>
      </c>
      <c r="AO614" s="103">
        <v>66</v>
      </c>
      <c r="AP614" s="74">
        <f t="shared" si="672"/>
        <v>0.23148148148148148</v>
      </c>
      <c r="AQ614" s="74">
        <f t="shared" si="673"/>
        <v>0.48106060606060608</v>
      </c>
      <c r="AR614" s="104">
        <f t="shared" si="674"/>
        <v>0.41017964071856289</v>
      </c>
      <c r="AS614" s="104">
        <f t="shared" si="675"/>
        <v>0.49557522123893805</v>
      </c>
      <c r="AT614" s="104">
        <f t="shared" si="676"/>
        <v>0.51595744680851063</v>
      </c>
      <c r="AU614" s="105">
        <v>205</v>
      </c>
      <c r="AV614" s="105">
        <v>285</v>
      </c>
      <c r="AW614" s="105">
        <v>196</v>
      </c>
      <c r="AX614" s="100">
        <v>17</v>
      </c>
      <c r="AY614" s="106">
        <v>269</v>
      </c>
      <c r="AZ614" s="106">
        <v>40</v>
      </c>
      <c r="BA614" s="106">
        <v>128</v>
      </c>
      <c r="BB614" s="106">
        <v>101</v>
      </c>
      <c r="BC614" s="106">
        <v>0</v>
      </c>
      <c r="BD614" s="107">
        <v>6</v>
      </c>
      <c r="BE614" s="108">
        <v>28</v>
      </c>
      <c r="BF614" s="82">
        <f t="shared" si="677"/>
        <v>0.20408163265306123</v>
      </c>
      <c r="BG614" s="82">
        <f t="shared" si="678"/>
        <v>0.44912280701754387</v>
      </c>
      <c r="BH614" s="83">
        <f t="shared" si="679"/>
        <v>0.38338192419825073</v>
      </c>
      <c r="BI614" s="83">
        <f t="shared" si="680"/>
        <v>0.45510204081632655</v>
      </c>
      <c r="BJ614" s="83">
        <f t="shared" si="681"/>
        <v>0.46341463414634149</v>
      </c>
      <c r="BK614" s="2">
        <v>215</v>
      </c>
      <c r="BL614" s="2">
        <v>262</v>
      </c>
      <c r="BM614" s="2">
        <v>190</v>
      </c>
      <c r="BN614" s="2">
        <v>125</v>
      </c>
      <c r="BO614" s="2">
        <v>69</v>
      </c>
      <c r="BP614" s="2">
        <v>58</v>
      </c>
      <c r="BQ614" s="109">
        <v>13</v>
      </c>
      <c r="BR614" s="109">
        <v>16</v>
      </c>
      <c r="BS614" s="110">
        <v>23</v>
      </c>
      <c r="BT614" s="109">
        <v>27</v>
      </c>
      <c r="BU614" s="109">
        <v>106</v>
      </c>
      <c r="BV614" s="109">
        <v>101</v>
      </c>
      <c r="BW614" s="109">
        <v>0</v>
      </c>
      <c r="BX614" s="84">
        <f t="shared" si="685"/>
        <v>234</v>
      </c>
      <c r="BY614" s="111">
        <v>23</v>
      </c>
      <c r="BZ614" s="109">
        <v>4</v>
      </c>
      <c r="CA614" s="109">
        <v>0</v>
      </c>
      <c r="CB614" s="2">
        <v>63</v>
      </c>
      <c r="CC614" s="112">
        <f t="shared" si="686"/>
        <v>0.12558139534883722</v>
      </c>
      <c r="CD614" s="112">
        <f t="shared" si="687"/>
        <v>0.40458015267175573</v>
      </c>
      <c r="CE614" s="112">
        <f t="shared" si="688"/>
        <v>0.34482758620689657</v>
      </c>
      <c r="CF614" s="112">
        <f t="shared" si="689"/>
        <v>0.44911504424778759</v>
      </c>
      <c r="CG614" s="112">
        <f t="shared" si="690"/>
        <v>0.51052631578947372</v>
      </c>
      <c r="CH614" s="87">
        <f t="shared" si="691"/>
        <v>93</v>
      </c>
      <c r="CI614" s="31">
        <f t="shared" si="692"/>
        <v>95</v>
      </c>
      <c r="CJ614" s="31">
        <f t="shared" si="693"/>
        <v>0</v>
      </c>
      <c r="CK614" s="31">
        <f t="shared" si="694"/>
        <v>0</v>
      </c>
      <c r="CL614" s="31">
        <f t="shared" si="695"/>
        <v>0</v>
      </c>
      <c r="CM614" s="113">
        <f t="shared" si="696"/>
        <v>0</v>
      </c>
      <c r="CN614" s="31">
        <f t="shared" si="697"/>
        <v>0</v>
      </c>
      <c r="CO614" s="31">
        <f t="shared" si="698"/>
        <v>0</v>
      </c>
      <c r="CP614" s="31">
        <f t="shared" si="699"/>
        <v>0</v>
      </c>
      <c r="CQ614" s="31">
        <f t="shared" si="700"/>
        <v>0</v>
      </c>
      <c r="CU614" s="88">
        <f t="shared" si="684"/>
        <v>0</v>
      </c>
      <c r="DC614" s="88">
        <f t="shared" si="701"/>
        <v>0</v>
      </c>
      <c r="DH614" s="32">
        <v>2</v>
      </c>
      <c r="DI614" s="32">
        <v>4</v>
      </c>
      <c r="DJ614" s="32">
        <v>9</v>
      </c>
      <c r="DK614" s="88">
        <f t="shared" si="702"/>
        <v>68</v>
      </c>
      <c r="DL614" s="32">
        <v>10</v>
      </c>
      <c r="DM614" s="32">
        <v>27</v>
      </c>
      <c r="DN614" s="32">
        <v>31</v>
      </c>
      <c r="DO614" s="32">
        <v>0</v>
      </c>
      <c r="DP614" s="32">
        <v>11</v>
      </c>
      <c r="DQ614" s="32">
        <v>12</v>
      </c>
      <c r="DR614" s="32">
        <v>13</v>
      </c>
      <c r="DS614" s="88">
        <f t="shared" si="703"/>
        <v>166</v>
      </c>
      <c r="DT614" s="32">
        <v>17</v>
      </c>
      <c r="DU614" s="32">
        <v>79</v>
      </c>
      <c r="DV614" s="32">
        <v>70</v>
      </c>
      <c r="DW614" s="32">
        <v>0</v>
      </c>
      <c r="DZ614" s="32">
        <v>1</v>
      </c>
      <c r="EA614" s="88">
        <f t="shared" si="704"/>
        <v>0</v>
      </c>
      <c r="EI614" s="88">
        <f t="shared" si="705"/>
        <v>0</v>
      </c>
      <c r="EQ614" s="88">
        <f t="shared" si="706"/>
        <v>0</v>
      </c>
      <c r="EY614" s="88">
        <f t="shared" si="707"/>
        <v>0</v>
      </c>
      <c r="FG614" s="88">
        <f t="shared" si="708"/>
        <v>0</v>
      </c>
      <c r="FO614" s="88">
        <f t="shared" si="709"/>
        <v>0</v>
      </c>
      <c r="FW614" s="110">
        <f t="shared" si="710"/>
        <v>0</v>
      </c>
      <c r="GB614" s="110">
        <f t="shared" si="711"/>
        <v>0</v>
      </c>
      <c r="GC614" s="110">
        <f t="shared" si="712"/>
        <v>0</v>
      </c>
      <c r="GD614" s="110">
        <f t="shared" si="713"/>
        <v>0</v>
      </c>
      <c r="GE614" s="110">
        <f t="shared" si="714"/>
        <v>0</v>
      </c>
      <c r="GF614" s="110">
        <f t="shared" si="715"/>
        <v>0</v>
      </c>
      <c r="GG614" s="110">
        <f t="shared" si="716"/>
        <v>0</v>
      </c>
      <c r="GH614" s="110">
        <f t="shared" si="717"/>
        <v>0</v>
      </c>
      <c r="GI614" s="110">
        <f t="shared" si="718"/>
        <v>0</v>
      </c>
      <c r="GJ614" s="114">
        <f t="shared" si="682"/>
        <v>9.0669856459330192E-2</v>
      </c>
      <c r="GK614" s="90">
        <f t="shared" si="683"/>
        <v>-0.13011152416356878</v>
      </c>
      <c r="GL614" s="92" t="s">
        <v>2279</v>
      </c>
      <c r="GM614" s="2" t="s">
        <v>2033</v>
      </c>
      <c r="GN614" s="92" t="s">
        <v>2287</v>
      </c>
      <c r="GO614" s="2" t="s">
        <v>1436</v>
      </c>
      <c r="GP614" s="2" t="s">
        <v>2269</v>
      </c>
      <c r="GQ614" s="2" t="s">
        <v>1452</v>
      </c>
      <c r="GR614" s="115">
        <v>276</v>
      </c>
      <c r="GS614" s="31">
        <f t="shared" si="719"/>
        <v>13</v>
      </c>
      <c r="GT614" s="31">
        <f t="shared" si="720"/>
        <v>23</v>
      </c>
      <c r="GU614" s="31">
        <f t="shared" si="721"/>
        <v>16</v>
      </c>
      <c r="GV614" s="31">
        <f t="shared" si="722"/>
        <v>234</v>
      </c>
      <c r="GW614" s="31">
        <f t="shared" si="723"/>
        <v>101</v>
      </c>
      <c r="GX614" s="31">
        <f t="shared" si="724"/>
        <v>207</v>
      </c>
    </row>
    <row r="615" spans="1:208" ht="15.75" hidden="1" customHeight="1" x14ac:dyDescent="0.25">
      <c r="A615" s="22" t="s">
        <v>1116</v>
      </c>
      <c r="B615" s="2" t="s">
        <v>592</v>
      </c>
      <c r="C615" s="116" t="s">
        <v>595</v>
      </c>
      <c r="D615" s="35" t="s">
        <v>592</v>
      </c>
      <c r="E615" s="117">
        <v>6</v>
      </c>
      <c r="F615" s="117">
        <v>40</v>
      </c>
      <c r="G615" s="117">
        <v>50</v>
      </c>
      <c r="H615" s="117">
        <v>96</v>
      </c>
      <c r="I615" s="95">
        <v>7</v>
      </c>
      <c r="J615" s="118">
        <v>3</v>
      </c>
      <c r="K615" s="118">
        <v>54</v>
      </c>
      <c r="L615" s="118">
        <v>48</v>
      </c>
      <c r="M615" s="118">
        <v>105</v>
      </c>
      <c r="N615" s="119">
        <v>10</v>
      </c>
      <c r="O615" s="119">
        <v>9</v>
      </c>
      <c r="P615" s="120">
        <v>84</v>
      </c>
      <c r="Q615" s="120">
        <v>99</v>
      </c>
      <c r="R615" s="120">
        <v>69</v>
      </c>
      <c r="S615" s="70">
        <f t="shared" si="665"/>
        <v>3.5714285714285712E-2</v>
      </c>
      <c r="T615" s="70">
        <f t="shared" si="666"/>
        <v>0.54545454545454541</v>
      </c>
      <c r="U615" s="70">
        <f t="shared" si="667"/>
        <v>0.37698412698412698</v>
      </c>
      <c r="V615" s="70">
        <f t="shared" si="668"/>
        <v>0.54761904761904767</v>
      </c>
      <c r="W615" s="70">
        <f t="shared" si="669"/>
        <v>0.55072463768115942</v>
      </c>
      <c r="X615" s="121">
        <v>105</v>
      </c>
      <c r="Y615" s="121">
        <v>84</v>
      </c>
      <c r="Z615" s="121">
        <v>99</v>
      </c>
      <c r="AA615" s="121">
        <v>69</v>
      </c>
      <c r="AB615" s="121">
        <v>44</v>
      </c>
      <c r="AC615" s="121">
        <v>16</v>
      </c>
      <c r="AD615" s="17">
        <v>6</v>
      </c>
      <c r="AE615" s="17">
        <v>6</v>
      </c>
      <c r="AF615" s="100">
        <v>7</v>
      </c>
      <c r="AG615" s="101">
        <v>13</v>
      </c>
      <c r="AH615" s="101">
        <v>40</v>
      </c>
      <c r="AI615" s="101">
        <v>42</v>
      </c>
      <c r="AJ615" s="101">
        <v>0</v>
      </c>
      <c r="AK615" s="101">
        <f t="shared" si="670"/>
        <v>95</v>
      </c>
      <c r="AL615" s="101">
        <f t="shared" si="671"/>
        <v>6</v>
      </c>
      <c r="AM615" s="101">
        <v>6</v>
      </c>
      <c r="AN615" s="102">
        <v>7</v>
      </c>
      <c r="AO615" s="103">
        <v>33</v>
      </c>
      <c r="AP615" s="74">
        <f t="shared" si="672"/>
        <v>0.15476190476190477</v>
      </c>
      <c r="AQ615" s="74">
        <f t="shared" si="673"/>
        <v>0.40404040404040403</v>
      </c>
      <c r="AR615" s="104">
        <f t="shared" si="674"/>
        <v>0.3531746031746032</v>
      </c>
      <c r="AS615" s="104">
        <f t="shared" si="675"/>
        <v>0.45238095238095238</v>
      </c>
      <c r="AT615" s="104">
        <f t="shared" si="676"/>
        <v>0.52173913043478259</v>
      </c>
      <c r="AU615" s="105">
        <v>82</v>
      </c>
      <c r="AV615" s="105">
        <v>113</v>
      </c>
      <c r="AW615" s="105">
        <v>92</v>
      </c>
      <c r="AX615" s="100">
        <v>8</v>
      </c>
      <c r="AY615" s="106">
        <v>116</v>
      </c>
      <c r="AZ615" s="106">
        <v>21</v>
      </c>
      <c r="BA615" s="106">
        <v>59</v>
      </c>
      <c r="BB615" s="106">
        <v>36</v>
      </c>
      <c r="BC615" s="106">
        <v>0</v>
      </c>
      <c r="BD615" s="107">
        <v>1</v>
      </c>
      <c r="BE615" s="108">
        <v>15</v>
      </c>
      <c r="BF615" s="82">
        <f t="shared" si="677"/>
        <v>0.22826086956521738</v>
      </c>
      <c r="BG615" s="82">
        <f t="shared" si="678"/>
        <v>0.52212389380530977</v>
      </c>
      <c r="BH615" s="83">
        <f t="shared" si="679"/>
        <v>0.40069686411149824</v>
      </c>
      <c r="BI615" s="83">
        <f t="shared" si="680"/>
        <v>0.48205128205128206</v>
      </c>
      <c r="BJ615" s="83">
        <f t="shared" si="681"/>
        <v>0.42682926829268292</v>
      </c>
      <c r="BK615" s="2">
        <v>92</v>
      </c>
      <c r="BL615" s="2">
        <v>111</v>
      </c>
      <c r="BM615" s="2">
        <v>82</v>
      </c>
      <c r="BN615" s="2">
        <v>61</v>
      </c>
      <c r="BO615" s="2">
        <v>29</v>
      </c>
      <c r="BP615" s="2">
        <v>28</v>
      </c>
      <c r="BQ615" s="109">
        <v>8</v>
      </c>
      <c r="BR615" s="109">
        <v>9</v>
      </c>
      <c r="BS615" s="110">
        <v>11</v>
      </c>
      <c r="BT615" s="109">
        <v>8</v>
      </c>
      <c r="BU615" s="109">
        <v>55</v>
      </c>
      <c r="BV615" s="109">
        <v>60</v>
      </c>
      <c r="BW615" s="109">
        <v>0</v>
      </c>
      <c r="BX615" s="84">
        <f t="shared" si="685"/>
        <v>123</v>
      </c>
      <c r="BY615" s="111">
        <v>10</v>
      </c>
      <c r="BZ615" s="109">
        <v>11</v>
      </c>
      <c r="CA615" s="109">
        <v>0</v>
      </c>
      <c r="CB615" s="2">
        <v>16</v>
      </c>
      <c r="CC615" s="112">
        <f t="shared" si="686"/>
        <v>8.6956521739130432E-2</v>
      </c>
      <c r="CD615" s="112">
        <f t="shared" si="687"/>
        <v>0.49549549549549549</v>
      </c>
      <c r="CE615" s="112">
        <f t="shared" si="688"/>
        <v>0.39298245614035088</v>
      </c>
      <c r="CF615" s="112">
        <f t="shared" si="689"/>
        <v>0.53886010362694303</v>
      </c>
      <c r="CG615" s="112">
        <f t="shared" si="690"/>
        <v>0.59756097560975607</v>
      </c>
      <c r="CH615" s="87">
        <f t="shared" si="691"/>
        <v>33</v>
      </c>
      <c r="CI615" s="31">
        <f t="shared" si="692"/>
        <v>35</v>
      </c>
      <c r="CJ615" s="31">
        <f t="shared" si="693"/>
        <v>0</v>
      </c>
      <c r="CK615" s="31">
        <f t="shared" si="694"/>
        <v>0</v>
      </c>
      <c r="CL615" s="31">
        <f t="shared" si="695"/>
        <v>0</v>
      </c>
      <c r="CM615" s="113">
        <f t="shared" si="696"/>
        <v>0</v>
      </c>
      <c r="CN615" s="31">
        <f t="shared" si="697"/>
        <v>0</v>
      </c>
      <c r="CO615" s="31">
        <f t="shared" si="698"/>
        <v>0</v>
      </c>
      <c r="CP615" s="31">
        <f t="shared" si="699"/>
        <v>0</v>
      </c>
      <c r="CQ615" s="31">
        <f t="shared" si="700"/>
        <v>0</v>
      </c>
      <c r="CU615" s="88">
        <f t="shared" si="684"/>
        <v>0</v>
      </c>
      <c r="DC615" s="88">
        <f t="shared" si="701"/>
        <v>0</v>
      </c>
      <c r="DH615" s="32">
        <v>1</v>
      </c>
      <c r="DI615" s="32">
        <v>2</v>
      </c>
      <c r="DJ615" s="32">
        <v>3</v>
      </c>
      <c r="DK615" s="88">
        <f t="shared" si="702"/>
        <v>30</v>
      </c>
      <c r="DL615" s="32">
        <v>1</v>
      </c>
      <c r="DM615" s="32">
        <v>13</v>
      </c>
      <c r="DN615" s="32">
        <v>16</v>
      </c>
      <c r="DO615" s="32">
        <v>0</v>
      </c>
      <c r="DP615" s="32">
        <v>7</v>
      </c>
      <c r="DQ615" s="32">
        <v>7</v>
      </c>
      <c r="DR615" s="32">
        <v>7</v>
      </c>
      <c r="DS615" s="88">
        <f t="shared" si="703"/>
        <v>93</v>
      </c>
      <c r="DT615" s="32">
        <v>7</v>
      </c>
      <c r="DU615" s="32">
        <v>42</v>
      </c>
      <c r="DV615" s="32">
        <v>44</v>
      </c>
      <c r="DW615" s="32">
        <v>0</v>
      </c>
      <c r="DZ615" s="32">
        <v>1</v>
      </c>
      <c r="EA615" s="88">
        <f t="shared" si="704"/>
        <v>0</v>
      </c>
      <c r="EI615" s="88">
        <f t="shared" si="705"/>
        <v>0</v>
      </c>
      <c r="EQ615" s="88">
        <f t="shared" si="706"/>
        <v>0</v>
      </c>
      <c r="EY615" s="88">
        <f t="shared" si="707"/>
        <v>0</v>
      </c>
      <c r="FG615" s="88">
        <f t="shared" si="708"/>
        <v>0</v>
      </c>
      <c r="FO615" s="88">
        <f t="shared" si="709"/>
        <v>0</v>
      </c>
      <c r="FW615" s="110">
        <f t="shared" si="710"/>
        <v>0</v>
      </c>
      <c r="GB615" s="110">
        <f t="shared" si="711"/>
        <v>0</v>
      </c>
      <c r="GC615" s="110">
        <f t="shared" si="712"/>
        <v>0</v>
      </c>
      <c r="GD615" s="110">
        <f t="shared" si="713"/>
        <v>0</v>
      </c>
      <c r="GE615" s="110">
        <f t="shared" si="714"/>
        <v>0</v>
      </c>
      <c r="GF615" s="110">
        <f t="shared" si="715"/>
        <v>0</v>
      </c>
      <c r="GG615" s="110">
        <f t="shared" si="716"/>
        <v>0</v>
      </c>
      <c r="GH615" s="110">
        <f t="shared" si="717"/>
        <v>0</v>
      </c>
      <c r="GI615" s="110">
        <f t="shared" si="718"/>
        <v>0</v>
      </c>
      <c r="GJ615" s="114">
        <f t="shared" si="682"/>
        <v>8.5044929396662333E-2</v>
      </c>
      <c r="GK615" s="90">
        <f t="shared" si="683"/>
        <v>6.0344827586206899E-2</v>
      </c>
      <c r="GL615" s="92" t="s">
        <v>2283</v>
      </c>
      <c r="GM615" s="2" t="s">
        <v>1842</v>
      </c>
      <c r="GN615" s="92" t="s">
        <v>1948</v>
      </c>
      <c r="GO615" s="92" t="s">
        <v>1872</v>
      </c>
      <c r="GP615" s="2" t="s">
        <v>1981</v>
      </c>
      <c r="GQ615" s="2" t="s">
        <v>2285</v>
      </c>
      <c r="GR615" s="115">
        <v>115</v>
      </c>
      <c r="GS615" s="31">
        <f t="shared" si="719"/>
        <v>8</v>
      </c>
      <c r="GT615" s="31">
        <f t="shared" si="720"/>
        <v>11</v>
      </c>
      <c r="GU615" s="31">
        <f t="shared" si="721"/>
        <v>9</v>
      </c>
      <c r="GV615" s="31">
        <f t="shared" si="722"/>
        <v>123</v>
      </c>
      <c r="GW615" s="31">
        <f t="shared" si="723"/>
        <v>60</v>
      </c>
      <c r="GX615" s="31">
        <f t="shared" si="724"/>
        <v>115</v>
      </c>
    </row>
    <row r="616" spans="1:208" ht="15.75" hidden="1" customHeight="1" x14ac:dyDescent="0.25">
      <c r="A616" s="22" t="s">
        <v>1114</v>
      </c>
      <c r="B616" s="2" t="s">
        <v>596</v>
      </c>
      <c r="C616" s="116" t="s">
        <v>597</v>
      </c>
      <c r="D616" s="35" t="s">
        <v>596</v>
      </c>
      <c r="E616" s="117">
        <v>79</v>
      </c>
      <c r="F616" s="117">
        <v>438</v>
      </c>
      <c r="G616" s="117">
        <v>686</v>
      </c>
      <c r="H616" s="117">
        <v>1203</v>
      </c>
      <c r="I616" s="95">
        <v>79</v>
      </c>
      <c r="J616" s="118">
        <v>107</v>
      </c>
      <c r="K616" s="118">
        <v>456</v>
      </c>
      <c r="L616" s="118">
        <v>859</v>
      </c>
      <c r="M616" s="118">
        <v>1422</v>
      </c>
      <c r="N616" s="119">
        <v>155</v>
      </c>
      <c r="O616" s="119">
        <v>59</v>
      </c>
      <c r="P616" s="120">
        <v>1099</v>
      </c>
      <c r="Q616" s="120">
        <v>1341</v>
      </c>
      <c r="R616" s="120">
        <v>1079</v>
      </c>
      <c r="S616" s="70">
        <f t="shared" si="665"/>
        <v>9.7361237488626018E-2</v>
      </c>
      <c r="T616" s="70">
        <f t="shared" si="666"/>
        <v>0.34004474272930652</v>
      </c>
      <c r="U616" s="70">
        <f t="shared" si="667"/>
        <v>0.36004546746234728</v>
      </c>
      <c r="V616" s="70">
        <f t="shared" si="668"/>
        <v>0.47933884297520662</v>
      </c>
      <c r="W616" s="70">
        <f t="shared" si="669"/>
        <v>0.65245597775718256</v>
      </c>
      <c r="X616" s="121">
        <v>1402</v>
      </c>
      <c r="Y616" s="121">
        <v>1099</v>
      </c>
      <c r="Z616" s="121">
        <v>1341</v>
      </c>
      <c r="AA616" s="121">
        <v>1079</v>
      </c>
      <c r="AB616" s="121">
        <v>302</v>
      </c>
      <c r="AC616" s="121">
        <v>355</v>
      </c>
      <c r="AD616" s="17">
        <v>42</v>
      </c>
      <c r="AE616" s="17">
        <v>85</v>
      </c>
      <c r="AF616" s="100">
        <v>105</v>
      </c>
      <c r="AG616" s="101">
        <v>128</v>
      </c>
      <c r="AH616" s="101">
        <v>616</v>
      </c>
      <c r="AI616" s="101">
        <v>985</v>
      </c>
      <c r="AJ616" s="101">
        <v>42</v>
      </c>
      <c r="AK616" s="101">
        <f t="shared" si="670"/>
        <v>1771</v>
      </c>
      <c r="AL616" s="101">
        <f t="shared" si="671"/>
        <v>182</v>
      </c>
      <c r="AM616" s="101">
        <v>224</v>
      </c>
      <c r="AN616" s="102">
        <v>30</v>
      </c>
      <c r="AO616" s="103">
        <v>119</v>
      </c>
      <c r="AP616" s="74">
        <f t="shared" si="672"/>
        <v>0.1164695177434031</v>
      </c>
      <c r="AQ616" s="74">
        <f t="shared" si="673"/>
        <v>0.45935868754660703</v>
      </c>
      <c r="AR616" s="104">
        <f t="shared" si="674"/>
        <v>0.43961352657004832</v>
      </c>
      <c r="AS616" s="104">
        <f t="shared" si="675"/>
        <v>0.58636363636363631</v>
      </c>
      <c r="AT616" s="104">
        <f t="shared" si="676"/>
        <v>0.7442075996292864</v>
      </c>
      <c r="AU616" s="105">
        <v>1178</v>
      </c>
      <c r="AV616" s="105">
        <v>1554</v>
      </c>
      <c r="AW616" s="105">
        <v>1187</v>
      </c>
      <c r="AX616" s="100">
        <v>123</v>
      </c>
      <c r="AY616" s="106">
        <v>2084</v>
      </c>
      <c r="AZ616" s="106">
        <v>111</v>
      </c>
      <c r="BA616" s="106">
        <v>817</v>
      </c>
      <c r="BB616" s="106">
        <v>1095</v>
      </c>
      <c r="BC616" s="106">
        <v>61</v>
      </c>
      <c r="BD616" s="107">
        <v>213</v>
      </c>
      <c r="BE616" s="108">
        <v>56</v>
      </c>
      <c r="BF616" s="82">
        <f t="shared" si="677"/>
        <v>9.3513058129738841E-2</v>
      </c>
      <c r="BG616" s="82">
        <f t="shared" si="678"/>
        <v>0.52574002574002576</v>
      </c>
      <c r="BH616" s="83">
        <f t="shared" si="679"/>
        <v>0.46185251339627453</v>
      </c>
      <c r="BI616" s="83">
        <f t="shared" si="680"/>
        <v>0.62188872620790625</v>
      </c>
      <c r="BJ616" s="83">
        <f t="shared" si="681"/>
        <v>0.7487266553480475</v>
      </c>
      <c r="BK616" s="2">
        <v>1301</v>
      </c>
      <c r="BL616" s="2">
        <v>1658</v>
      </c>
      <c r="BM616" s="2">
        <v>1265</v>
      </c>
      <c r="BN616" s="2">
        <v>871</v>
      </c>
      <c r="BO616" s="2">
        <v>385</v>
      </c>
      <c r="BP616" s="2">
        <v>396</v>
      </c>
      <c r="BQ616" s="109">
        <v>52</v>
      </c>
      <c r="BR616" s="109">
        <v>157</v>
      </c>
      <c r="BS616" s="110">
        <v>156</v>
      </c>
      <c r="BT616" s="109">
        <v>198</v>
      </c>
      <c r="BU616" s="109">
        <v>998</v>
      </c>
      <c r="BV616" s="109">
        <v>1432</v>
      </c>
      <c r="BW616" s="109">
        <v>54</v>
      </c>
      <c r="BX616" s="84">
        <f t="shared" si="685"/>
        <v>2682</v>
      </c>
      <c r="BY616" s="111">
        <v>33</v>
      </c>
      <c r="BZ616" s="109">
        <v>266</v>
      </c>
      <c r="CA616" s="109">
        <v>46</v>
      </c>
      <c r="CB616" s="2">
        <v>105</v>
      </c>
      <c r="CC616" s="112">
        <f t="shared" si="686"/>
        <v>0.15219062259800153</v>
      </c>
      <c r="CD616" s="112">
        <f t="shared" si="687"/>
        <v>0.60193003618817853</v>
      </c>
      <c r="CE616" s="112">
        <f t="shared" si="688"/>
        <v>0.55918560606060608</v>
      </c>
      <c r="CF616" s="112">
        <f t="shared" si="689"/>
        <v>0.74033527198084159</v>
      </c>
      <c r="CG616" s="112">
        <f t="shared" si="690"/>
        <v>0.92173913043478262</v>
      </c>
      <c r="CH616" s="87">
        <f t="shared" si="691"/>
        <v>99</v>
      </c>
      <c r="CI616" s="31">
        <f t="shared" si="692"/>
        <v>113</v>
      </c>
      <c r="CJ616" s="31">
        <f t="shared" si="693"/>
        <v>15</v>
      </c>
      <c r="CK616" s="31">
        <f t="shared" si="694"/>
        <v>56</v>
      </c>
      <c r="CL616" s="31">
        <f t="shared" si="695"/>
        <v>80</v>
      </c>
      <c r="CM616" s="113">
        <f t="shared" si="696"/>
        <v>752</v>
      </c>
      <c r="CN616" s="31">
        <f t="shared" si="697"/>
        <v>122</v>
      </c>
      <c r="CO616" s="31">
        <f t="shared" si="698"/>
        <v>270</v>
      </c>
      <c r="CP616" s="31">
        <f t="shared" si="699"/>
        <v>339</v>
      </c>
      <c r="CQ616" s="31">
        <f t="shared" si="700"/>
        <v>21</v>
      </c>
      <c r="CR616" s="32">
        <v>8</v>
      </c>
      <c r="CS616" s="32">
        <v>32</v>
      </c>
      <c r="CT616" s="32">
        <v>52</v>
      </c>
      <c r="CU616" s="88">
        <f t="shared" si="684"/>
        <v>411</v>
      </c>
      <c r="CV616" s="32">
        <v>107</v>
      </c>
      <c r="CW616" s="32">
        <v>168</v>
      </c>
      <c r="CX616" s="32">
        <v>128</v>
      </c>
      <c r="CY616" s="32">
        <v>8</v>
      </c>
      <c r="CZ616" s="32">
        <v>7</v>
      </c>
      <c r="DA616" s="32">
        <v>24</v>
      </c>
      <c r="DB616" s="32">
        <v>28</v>
      </c>
      <c r="DC616" s="88">
        <f t="shared" si="701"/>
        <v>341</v>
      </c>
      <c r="DD616" s="32">
        <v>15</v>
      </c>
      <c r="DE616" s="32">
        <v>102</v>
      </c>
      <c r="DF616" s="32">
        <v>211</v>
      </c>
      <c r="DG616" s="32">
        <v>13</v>
      </c>
      <c r="DH616" s="32">
        <v>2</v>
      </c>
      <c r="DI616" s="32">
        <v>17</v>
      </c>
      <c r="DJ616" s="32">
        <v>7</v>
      </c>
      <c r="DK616" s="88">
        <f t="shared" si="702"/>
        <v>319</v>
      </c>
      <c r="DL616" s="32">
        <v>56</v>
      </c>
      <c r="DM616" s="32">
        <v>141</v>
      </c>
      <c r="DN616" s="32">
        <v>119</v>
      </c>
      <c r="DO616" s="32">
        <v>3</v>
      </c>
      <c r="DP616" s="32">
        <v>21</v>
      </c>
      <c r="DQ616" s="32">
        <v>52</v>
      </c>
      <c r="DR616" s="32">
        <v>36</v>
      </c>
      <c r="DS616" s="88">
        <f t="shared" si="703"/>
        <v>1215</v>
      </c>
      <c r="DT616" s="32">
        <v>15</v>
      </c>
      <c r="DU616" s="32">
        <v>345</v>
      </c>
      <c r="DV616" s="32">
        <v>820</v>
      </c>
      <c r="DW616" s="32">
        <v>35</v>
      </c>
      <c r="EA616" s="88">
        <f t="shared" si="704"/>
        <v>0</v>
      </c>
      <c r="EI616" s="88">
        <f t="shared" si="705"/>
        <v>0</v>
      </c>
      <c r="EQ616" s="88">
        <f t="shared" si="706"/>
        <v>0</v>
      </c>
      <c r="EV616" s="32">
        <v>14</v>
      </c>
      <c r="EW616" s="32">
        <v>32</v>
      </c>
      <c r="EX616" s="32">
        <v>33</v>
      </c>
      <c r="EY616" s="88">
        <f t="shared" si="707"/>
        <v>401</v>
      </c>
      <c r="EZ616" s="32">
        <v>5</v>
      </c>
      <c r="FA616" s="32">
        <v>242</v>
      </c>
      <c r="FB616" s="32">
        <v>154</v>
      </c>
      <c r="FC616" s="32">
        <v>0</v>
      </c>
      <c r="FG616" s="88">
        <f t="shared" si="708"/>
        <v>0</v>
      </c>
      <c r="FO616" s="88">
        <f t="shared" si="709"/>
        <v>0</v>
      </c>
      <c r="FW616" s="110">
        <f t="shared" si="710"/>
        <v>0</v>
      </c>
      <c r="GB616" s="110">
        <f t="shared" si="711"/>
        <v>14</v>
      </c>
      <c r="GC616" s="110">
        <f t="shared" si="712"/>
        <v>32</v>
      </c>
      <c r="GD616" s="110">
        <f t="shared" si="713"/>
        <v>33</v>
      </c>
      <c r="GE616" s="110">
        <f t="shared" si="714"/>
        <v>401</v>
      </c>
      <c r="GF616" s="110">
        <f t="shared" si="715"/>
        <v>5</v>
      </c>
      <c r="GG616" s="110">
        <f t="shared" si="716"/>
        <v>242</v>
      </c>
      <c r="GH616" s="110">
        <f t="shared" si="717"/>
        <v>154</v>
      </c>
      <c r="GI616" s="110">
        <f t="shared" si="718"/>
        <v>0</v>
      </c>
      <c r="GJ616" s="114">
        <f t="shared" si="682"/>
        <v>0.41272233201581032</v>
      </c>
      <c r="GK616" s="90">
        <f t="shared" si="683"/>
        <v>0.28694817658349331</v>
      </c>
      <c r="GL616" s="92" t="s">
        <v>1592</v>
      </c>
      <c r="GM616" s="2" t="s">
        <v>1772</v>
      </c>
      <c r="GN616" s="2" t="s">
        <v>1765</v>
      </c>
      <c r="GO616" s="92" t="s">
        <v>1571</v>
      </c>
      <c r="GP616" s="92" t="s">
        <v>1696</v>
      </c>
      <c r="GQ616" s="2" t="s">
        <v>1778</v>
      </c>
      <c r="GR616" s="115">
        <v>1633</v>
      </c>
      <c r="GS616" s="31">
        <f t="shared" si="719"/>
        <v>23</v>
      </c>
      <c r="GT616" s="31">
        <f t="shared" si="720"/>
        <v>43</v>
      </c>
      <c r="GU616" s="31">
        <f t="shared" si="721"/>
        <v>69</v>
      </c>
      <c r="GV616" s="31">
        <f t="shared" si="722"/>
        <v>1534</v>
      </c>
      <c r="GW616" s="31">
        <f t="shared" si="723"/>
        <v>977</v>
      </c>
      <c r="GX616" s="31">
        <f t="shared" si="724"/>
        <v>1463</v>
      </c>
    </row>
    <row r="617" spans="1:208" ht="15.75" hidden="1" customHeight="1" x14ac:dyDescent="0.25">
      <c r="A617" s="22" t="s">
        <v>1114</v>
      </c>
      <c r="B617" s="2" t="s">
        <v>596</v>
      </c>
      <c r="C617" s="116" t="s">
        <v>598</v>
      </c>
      <c r="D617" s="35" t="s">
        <v>596</v>
      </c>
      <c r="E617" s="117">
        <v>163</v>
      </c>
      <c r="F617" s="117">
        <v>670</v>
      </c>
      <c r="G617" s="117">
        <v>902</v>
      </c>
      <c r="H617" s="117">
        <v>1735</v>
      </c>
      <c r="I617" s="95">
        <v>93</v>
      </c>
      <c r="J617" s="118">
        <v>190</v>
      </c>
      <c r="K617" s="118">
        <v>625</v>
      </c>
      <c r="L617" s="118">
        <v>1073</v>
      </c>
      <c r="M617" s="118">
        <v>1888</v>
      </c>
      <c r="N617" s="119">
        <v>209</v>
      </c>
      <c r="O617" s="119">
        <v>99</v>
      </c>
      <c r="P617" s="120">
        <v>1769</v>
      </c>
      <c r="Q617" s="120">
        <v>2223</v>
      </c>
      <c r="R617" s="120">
        <v>1685</v>
      </c>
      <c r="S617" s="70">
        <f t="shared" si="665"/>
        <v>0.10740531373657433</v>
      </c>
      <c r="T617" s="70">
        <f t="shared" si="666"/>
        <v>0.28115159694107061</v>
      </c>
      <c r="U617" s="70">
        <f t="shared" si="667"/>
        <v>0.29575480007045973</v>
      </c>
      <c r="V617" s="70">
        <f t="shared" si="668"/>
        <v>0.38101330603889455</v>
      </c>
      <c r="W617" s="70">
        <f t="shared" si="669"/>
        <v>0.51275964391691398</v>
      </c>
      <c r="X617" s="121">
        <v>2275</v>
      </c>
      <c r="Y617" s="121">
        <v>1769</v>
      </c>
      <c r="Z617" s="121">
        <v>2223</v>
      </c>
      <c r="AA617" s="121">
        <v>1685</v>
      </c>
      <c r="AB617" s="121">
        <v>566</v>
      </c>
      <c r="AC617" s="121">
        <v>558</v>
      </c>
      <c r="AD617" s="17">
        <v>30</v>
      </c>
      <c r="AE617" s="17">
        <v>80</v>
      </c>
      <c r="AF617" s="100">
        <v>109</v>
      </c>
      <c r="AG617" s="101">
        <v>189</v>
      </c>
      <c r="AH617" s="101">
        <v>656</v>
      </c>
      <c r="AI617" s="101">
        <v>1253</v>
      </c>
      <c r="AJ617" s="101">
        <v>44</v>
      </c>
      <c r="AK617" s="101">
        <f t="shared" si="670"/>
        <v>2142</v>
      </c>
      <c r="AL617" s="101">
        <f t="shared" si="671"/>
        <v>272</v>
      </c>
      <c r="AM617" s="101">
        <v>316</v>
      </c>
      <c r="AN617" s="102">
        <v>75</v>
      </c>
      <c r="AO617" s="103">
        <v>221</v>
      </c>
      <c r="AP617" s="74">
        <f t="shared" si="672"/>
        <v>0.10684002261164499</v>
      </c>
      <c r="AQ617" s="74">
        <f t="shared" si="673"/>
        <v>0.29509671614934774</v>
      </c>
      <c r="AR617" s="104">
        <f t="shared" si="674"/>
        <v>0.32164875814690858</v>
      </c>
      <c r="AS617" s="104">
        <f t="shared" si="675"/>
        <v>0.41888433981576256</v>
      </c>
      <c r="AT617" s="104">
        <f t="shared" si="676"/>
        <v>0.58219584569732941</v>
      </c>
      <c r="AU617" s="105">
        <v>1815</v>
      </c>
      <c r="AV617" s="105">
        <v>2420</v>
      </c>
      <c r="AW617" s="105">
        <v>1758</v>
      </c>
      <c r="AX617" s="100">
        <v>149</v>
      </c>
      <c r="AY617" s="106">
        <v>3070</v>
      </c>
      <c r="AZ617" s="106">
        <v>220</v>
      </c>
      <c r="BA617" s="106">
        <v>1216</v>
      </c>
      <c r="BB617" s="106">
        <v>1577</v>
      </c>
      <c r="BC617" s="106">
        <v>57</v>
      </c>
      <c r="BD617" s="107">
        <v>296</v>
      </c>
      <c r="BE617" s="108">
        <v>115</v>
      </c>
      <c r="BF617" s="82">
        <f t="shared" si="677"/>
        <v>0.12514220705346984</v>
      </c>
      <c r="BG617" s="82">
        <f t="shared" si="678"/>
        <v>0.50247933884297524</v>
      </c>
      <c r="BH617" s="83">
        <f t="shared" si="679"/>
        <v>0.45336225596529284</v>
      </c>
      <c r="BI617" s="83">
        <f t="shared" si="680"/>
        <v>0.58961038961038958</v>
      </c>
      <c r="BJ617" s="83">
        <f t="shared" si="681"/>
        <v>0.70578512396694215</v>
      </c>
      <c r="BK617" s="2">
        <v>1935</v>
      </c>
      <c r="BL617" s="2">
        <v>2567</v>
      </c>
      <c r="BM617" s="2">
        <v>1888</v>
      </c>
      <c r="BN617" s="2">
        <v>1290</v>
      </c>
      <c r="BO617" s="2">
        <v>521</v>
      </c>
      <c r="BP617" s="2">
        <v>599</v>
      </c>
      <c r="BQ617" s="109">
        <v>49</v>
      </c>
      <c r="BR617" s="109">
        <v>178</v>
      </c>
      <c r="BS617" s="110">
        <v>148</v>
      </c>
      <c r="BT617" s="109">
        <v>248</v>
      </c>
      <c r="BU617" s="109">
        <v>1401</v>
      </c>
      <c r="BV617" s="109">
        <v>2022</v>
      </c>
      <c r="BW617" s="109">
        <v>66</v>
      </c>
      <c r="BX617" s="84">
        <f t="shared" si="685"/>
        <v>3737</v>
      </c>
      <c r="BY617" s="111">
        <v>43</v>
      </c>
      <c r="BZ617" s="109">
        <v>340</v>
      </c>
      <c r="CA617" s="109">
        <v>64</v>
      </c>
      <c r="CB617" s="2">
        <v>174</v>
      </c>
      <c r="CC617" s="112">
        <f t="shared" si="686"/>
        <v>0.12816537467700259</v>
      </c>
      <c r="CD617" s="112">
        <f t="shared" si="687"/>
        <v>0.5457732761978964</v>
      </c>
      <c r="CE617" s="112">
        <f t="shared" si="688"/>
        <v>0.52128325508607198</v>
      </c>
      <c r="CF617" s="112">
        <f t="shared" si="689"/>
        <v>0.6920314253647587</v>
      </c>
      <c r="CG617" s="112">
        <f t="shared" si="690"/>
        <v>0.89088983050847459</v>
      </c>
      <c r="CH617" s="87">
        <f t="shared" si="691"/>
        <v>206</v>
      </c>
      <c r="CI617" s="31">
        <f t="shared" si="692"/>
        <v>213</v>
      </c>
      <c r="CJ617" s="31">
        <f t="shared" si="693"/>
        <v>7</v>
      </c>
      <c r="CK617" s="31">
        <f t="shared" si="694"/>
        <v>24</v>
      </c>
      <c r="CL617" s="31">
        <f t="shared" si="695"/>
        <v>39</v>
      </c>
      <c r="CM617" s="113">
        <f t="shared" si="696"/>
        <v>351</v>
      </c>
      <c r="CN617" s="31">
        <f t="shared" si="697"/>
        <v>103</v>
      </c>
      <c r="CO617" s="31">
        <f t="shared" si="698"/>
        <v>125</v>
      </c>
      <c r="CP617" s="31">
        <f t="shared" si="699"/>
        <v>121</v>
      </c>
      <c r="CQ617" s="31">
        <f t="shared" si="700"/>
        <v>2</v>
      </c>
      <c r="CR617" s="32">
        <v>6</v>
      </c>
      <c r="CS617" s="32">
        <v>21</v>
      </c>
      <c r="CT617" s="32">
        <v>36</v>
      </c>
      <c r="CU617" s="88">
        <f t="shared" si="684"/>
        <v>309</v>
      </c>
      <c r="CV617" s="32">
        <v>100</v>
      </c>
      <c r="CW617" s="32">
        <v>105</v>
      </c>
      <c r="CX617" s="32">
        <v>103</v>
      </c>
      <c r="CY617" s="32">
        <v>1</v>
      </c>
      <c r="CZ617" s="32">
        <v>1</v>
      </c>
      <c r="DA617" s="32">
        <v>3</v>
      </c>
      <c r="DB617" s="32">
        <v>3</v>
      </c>
      <c r="DC617" s="88">
        <f t="shared" si="701"/>
        <v>42</v>
      </c>
      <c r="DD617" s="32">
        <v>3</v>
      </c>
      <c r="DE617" s="32">
        <v>20</v>
      </c>
      <c r="DF617" s="32">
        <v>18</v>
      </c>
      <c r="DG617" s="32">
        <v>1</v>
      </c>
      <c r="DH617" s="32">
        <v>3</v>
      </c>
      <c r="DI617" s="32">
        <v>24</v>
      </c>
      <c r="DJ617" s="32">
        <v>14</v>
      </c>
      <c r="DK617" s="88">
        <f t="shared" si="702"/>
        <v>538</v>
      </c>
      <c r="DL617" s="32">
        <v>67</v>
      </c>
      <c r="DM617" s="32">
        <v>205</v>
      </c>
      <c r="DN617" s="32">
        <v>259</v>
      </c>
      <c r="DO617" s="32">
        <v>7</v>
      </c>
      <c r="DP617" s="32">
        <v>20</v>
      </c>
      <c r="DQ617" s="32">
        <v>70</v>
      </c>
      <c r="DR617" s="32">
        <v>41</v>
      </c>
      <c r="DS617" s="88">
        <f t="shared" si="703"/>
        <v>1995</v>
      </c>
      <c r="DT617" s="32">
        <v>7</v>
      </c>
      <c r="DU617" s="32">
        <v>517</v>
      </c>
      <c r="DV617" s="32">
        <v>1421</v>
      </c>
      <c r="DW617" s="32">
        <v>50</v>
      </c>
      <c r="DX617" s="32">
        <v>1</v>
      </c>
      <c r="DY617" s="32">
        <v>3</v>
      </c>
      <c r="DZ617" s="32">
        <v>2</v>
      </c>
      <c r="EA617" s="88">
        <f t="shared" si="704"/>
        <v>61</v>
      </c>
      <c r="EB617" s="32">
        <v>11</v>
      </c>
      <c r="EC617" s="32">
        <v>25</v>
      </c>
      <c r="ED617" s="32">
        <v>24</v>
      </c>
      <c r="EE617" s="32">
        <v>1</v>
      </c>
      <c r="EF617" s="32">
        <v>1</v>
      </c>
      <c r="EG617" s="32">
        <v>3</v>
      </c>
      <c r="EH617" s="32">
        <v>3</v>
      </c>
      <c r="EI617" s="88">
        <f t="shared" si="705"/>
        <v>34</v>
      </c>
      <c r="EJ617" s="32">
        <v>18</v>
      </c>
      <c r="EK617" s="32">
        <v>12</v>
      </c>
      <c r="EL617" s="32">
        <v>4</v>
      </c>
      <c r="EM617" s="32">
        <v>0</v>
      </c>
      <c r="EN617" s="32">
        <v>7</v>
      </c>
      <c r="EO617" s="32">
        <v>38</v>
      </c>
      <c r="EP617" s="32">
        <v>33</v>
      </c>
      <c r="EQ617" s="88">
        <f t="shared" si="706"/>
        <v>546</v>
      </c>
      <c r="ER617" s="32">
        <v>40</v>
      </c>
      <c r="ES617" s="32">
        <v>398</v>
      </c>
      <c r="ET617" s="32">
        <v>104</v>
      </c>
      <c r="EU617" s="32">
        <v>4</v>
      </c>
      <c r="EV617" s="32">
        <v>10</v>
      </c>
      <c r="EW617" s="32">
        <v>16</v>
      </c>
      <c r="EX617" s="32">
        <v>16</v>
      </c>
      <c r="EY617" s="88">
        <f t="shared" si="707"/>
        <v>211</v>
      </c>
      <c r="EZ617" s="32">
        <v>2</v>
      </c>
      <c r="FA617" s="32">
        <v>119</v>
      </c>
      <c r="FB617" s="32">
        <v>89</v>
      </c>
      <c r="FC617" s="32">
        <v>1</v>
      </c>
      <c r="FG617" s="88">
        <f t="shared" si="708"/>
        <v>0</v>
      </c>
      <c r="FO617" s="88">
        <f t="shared" si="709"/>
        <v>0</v>
      </c>
      <c r="FW617" s="110">
        <f t="shared" si="710"/>
        <v>0</v>
      </c>
      <c r="GB617" s="110">
        <f t="shared" si="711"/>
        <v>10</v>
      </c>
      <c r="GC617" s="110">
        <f t="shared" si="712"/>
        <v>16</v>
      </c>
      <c r="GD617" s="110">
        <f t="shared" si="713"/>
        <v>16</v>
      </c>
      <c r="GE617" s="110">
        <f t="shared" si="714"/>
        <v>211</v>
      </c>
      <c r="GF617" s="110">
        <f t="shared" si="715"/>
        <v>2</v>
      </c>
      <c r="GG617" s="110">
        <f t="shared" si="716"/>
        <v>119</v>
      </c>
      <c r="GH617" s="110">
        <f t="shared" si="717"/>
        <v>89</v>
      </c>
      <c r="GI617" s="110">
        <f t="shared" si="718"/>
        <v>1</v>
      </c>
      <c r="GJ617" s="114">
        <f t="shared" si="682"/>
        <v>0.73744139398932829</v>
      </c>
      <c r="GK617" s="90">
        <f t="shared" si="683"/>
        <v>0.21726384364820847</v>
      </c>
      <c r="GL617" s="2" t="s">
        <v>2000</v>
      </c>
      <c r="GM617" s="92" t="s">
        <v>1693</v>
      </c>
      <c r="GN617" s="92" t="s">
        <v>1924</v>
      </c>
      <c r="GO617" s="92" t="s">
        <v>1809</v>
      </c>
      <c r="GP617" s="92" t="s">
        <v>1864</v>
      </c>
      <c r="GQ617" s="2" t="s">
        <v>1537</v>
      </c>
      <c r="GR617" s="115">
        <v>2598</v>
      </c>
      <c r="GS617" s="31">
        <f t="shared" si="719"/>
        <v>24</v>
      </c>
      <c r="GT617" s="31">
        <f t="shared" si="720"/>
        <v>57</v>
      </c>
      <c r="GU617" s="31">
        <f t="shared" si="721"/>
        <v>97</v>
      </c>
      <c r="GV617" s="31">
        <f t="shared" si="722"/>
        <v>2594</v>
      </c>
      <c r="GW617" s="31">
        <f t="shared" si="723"/>
        <v>1762</v>
      </c>
      <c r="GX617" s="31">
        <f t="shared" si="724"/>
        <v>2509</v>
      </c>
    </row>
    <row r="618" spans="1:208" ht="15.75" hidden="1" customHeight="1" x14ac:dyDescent="0.25">
      <c r="A618" s="22" t="s">
        <v>1114</v>
      </c>
      <c r="B618" s="2" t="s">
        <v>596</v>
      </c>
      <c r="C618" s="116" t="s">
        <v>599</v>
      </c>
      <c r="D618" s="35" t="s">
        <v>596</v>
      </c>
      <c r="E618" s="117">
        <v>111</v>
      </c>
      <c r="F618" s="117">
        <v>688</v>
      </c>
      <c r="G618" s="117">
        <v>1395</v>
      </c>
      <c r="H618" s="117">
        <v>2194</v>
      </c>
      <c r="I618" s="95">
        <v>136</v>
      </c>
      <c r="J618" s="118">
        <v>144</v>
      </c>
      <c r="K618" s="118">
        <v>841</v>
      </c>
      <c r="L618" s="118">
        <v>1810</v>
      </c>
      <c r="M618" s="118">
        <v>2795</v>
      </c>
      <c r="N618" s="119">
        <v>416</v>
      </c>
      <c r="O618" s="119">
        <v>88</v>
      </c>
      <c r="P618" s="120">
        <v>2540</v>
      </c>
      <c r="Q618" s="120">
        <v>3185</v>
      </c>
      <c r="R618" s="120">
        <v>2423</v>
      </c>
      <c r="S618" s="70">
        <f t="shared" si="665"/>
        <v>5.6692913385826771E-2</v>
      </c>
      <c r="T618" s="70">
        <f t="shared" si="666"/>
        <v>0.26405023547880691</v>
      </c>
      <c r="U618" s="70">
        <f t="shared" si="667"/>
        <v>0.29197349042709869</v>
      </c>
      <c r="V618" s="70">
        <f t="shared" si="668"/>
        <v>0.39853780313837373</v>
      </c>
      <c r="W618" s="70">
        <f t="shared" si="669"/>
        <v>0.57531985142385478</v>
      </c>
      <c r="X618" s="121">
        <v>3290</v>
      </c>
      <c r="Y618" s="121">
        <v>2540</v>
      </c>
      <c r="Z618" s="121">
        <v>3185</v>
      </c>
      <c r="AA618" s="121">
        <v>2423</v>
      </c>
      <c r="AB618" s="121">
        <v>750</v>
      </c>
      <c r="AC618" s="121">
        <v>740</v>
      </c>
      <c r="AD618" s="17">
        <v>45</v>
      </c>
      <c r="AE618" s="17">
        <v>122</v>
      </c>
      <c r="AF618" s="100">
        <v>149</v>
      </c>
      <c r="AG618" s="101">
        <v>159</v>
      </c>
      <c r="AH618" s="101">
        <v>967</v>
      </c>
      <c r="AI618" s="101">
        <v>1790</v>
      </c>
      <c r="AJ618" s="101">
        <v>79</v>
      </c>
      <c r="AK618" s="101">
        <f t="shared" si="670"/>
        <v>2995</v>
      </c>
      <c r="AL618" s="101">
        <f t="shared" si="671"/>
        <v>374</v>
      </c>
      <c r="AM618" s="101">
        <v>453</v>
      </c>
      <c r="AN618" s="102">
        <v>80</v>
      </c>
      <c r="AO618" s="103">
        <v>233</v>
      </c>
      <c r="AP618" s="74">
        <f t="shared" si="672"/>
        <v>6.2598425196850396E-2</v>
      </c>
      <c r="AQ618" s="74">
        <f t="shared" si="673"/>
        <v>0.30361067503924649</v>
      </c>
      <c r="AR618" s="104">
        <f t="shared" si="674"/>
        <v>0.31197839960726559</v>
      </c>
      <c r="AS618" s="104">
        <f t="shared" si="675"/>
        <v>0.42492867332382311</v>
      </c>
      <c r="AT618" s="104">
        <f t="shared" si="676"/>
        <v>0.58439950474618241</v>
      </c>
      <c r="AU618" s="105">
        <v>2533</v>
      </c>
      <c r="AV618" s="105">
        <v>3387</v>
      </c>
      <c r="AW618" s="105">
        <v>2581</v>
      </c>
      <c r="AX618" s="100">
        <v>175</v>
      </c>
      <c r="AY618" s="106">
        <v>3948</v>
      </c>
      <c r="AZ618" s="106">
        <v>207</v>
      </c>
      <c r="BA618" s="106">
        <v>1190</v>
      </c>
      <c r="BB618" s="106">
        <v>2438</v>
      </c>
      <c r="BC618" s="106">
        <v>113</v>
      </c>
      <c r="BD618" s="107">
        <v>451</v>
      </c>
      <c r="BE618" s="108">
        <v>127</v>
      </c>
      <c r="BF618" s="82">
        <f t="shared" si="677"/>
        <v>8.0201472297559084E-2</v>
      </c>
      <c r="BG618" s="82">
        <f t="shared" si="678"/>
        <v>0.35134337171538232</v>
      </c>
      <c r="BH618" s="83">
        <f t="shared" si="679"/>
        <v>0.39807081519821197</v>
      </c>
      <c r="BI618" s="83">
        <f t="shared" si="680"/>
        <v>0.53665540540540535</v>
      </c>
      <c r="BJ618" s="83">
        <f t="shared" si="681"/>
        <v>0.78444532175286219</v>
      </c>
      <c r="BK618" s="2">
        <v>2915</v>
      </c>
      <c r="BL618" s="2">
        <v>3721</v>
      </c>
      <c r="BM618" s="2">
        <v>2684</v>
      </c>
      <c r="BN618" s="2">
        <v>1843</v>
      </c>
      <c r="BO618" s="2">
        <v>818</v>
      </c>
      <c r="BP618" s="2">
        <v>829</v>
      </c>
      <c r="BQ618" s="109">
        <v>57</v>
      </c>
      <c r="BR618" s="109">
        <v>203</v>
      </c>
      <c r="BS618" s="110">
        <v>173</v>
      </c>
      <c r="BT618" s="109">
        <v>234</v>
      </c>
      <c r="BU618" s="109">
        <v>1639</v>
      </c>
      <c r="BV618" s="109">
        <v>2948</v>
      </c>
      <c r="BW618" s="109">
        <v>138</v>
      </c>
      <c r="BX618" s="84">
        <f t="shared" si="685"/>
        <v>4959</v>
      </c>
      <c r="BY618" s="111">
        <v>34</v>
      </c>
      <c r="BZ618" s="109">
        <v>527</v>
      </c>
      <c r="CA618" s="109">
        <v>133</v>
      </c>
      <c r="CB618" s="2">
        <v>199</v>
      </c>
      <c r="CC618" s="112">
        <f t="shared" si="686"/>
        <v>8.0274442538593477E-2</v>
      </c>
      <c r="CD618" s="112">
        <f t="shared" si="687"/>
        <v>0.4404729911314163</v>
      </c>
      <c r="CE618" s="112">
        <f t="shared" si="688"/>
        <v>0.46072961373390559</v>
      </c>
      <c r="CF618" s="112">
        <f t="shared" si="689"/>
        <v>0.63387978142076506</v>
      </c>
      <c r="CG618" s="112">
        <f t="shared" si="690"/>
        <v>0.90201192250372575</v>
      </c>
      <c r="CH618" s="87">
        <f t="shared" si="691"/>
        <v>263</v>
      </c>
      <c r="CI618" s="31">
        <f t="shared" si="692"/>
        <v>355</v>
      </c>
      <c r="CJ618" s="31">
        <f t="shared" si="693"/>
        <v>13</v>
      </c>
      <c r="CK618" s="31">
        <f t="shared" si="694"/>
        <v>40</v>
      </c>
      <c r="CL618" s="31">
        <f t="shared" si="695"/>
        <v>66</v>
      </c>
      <c r="CM618" s="113">
        <f t="shared" si="696"/>
        <v>529</v>
      </c>
      <c r="CN618" s="31">
        <f t="shared" si="697"/>
        <v>120</v>
      </c>
      <c r="CO618" s="31">
        <f t="shared" si="698"/>
        <v>196</v>
      </c>
      <c r="CP618" s="31">
        <f t="shared" si="699"/>
        <v>204</v>
      </c>
      <c r="CQ618" s="31">
        <f t="shared" si="700"/>
        <v>9</v>
      </c>
      <c r="CR618" s="32">
        <v>10</v>
      </c>
      <c r="CS618" s="32">
        <v>31</v>
      </c>
      <c r="CT618" s="32">
        <v>49</v>
      </c>
      <c r="CU618" s="88">
        <f t="shared" si="684"/>
        <v>421</v>
      </c>
      <c r="CV618" s="32">
        <v>101</v>
      </c>
      <c r="CW618" s="32">
        <v>161</v>
      </c>
      <c r="CX618" s="32">
        <v>152</v>
      </c>
      <c r="CY618" s="32">
        <v>7</v>
      </c>
      <c r="CZ618" s="32">
        <v>3</v>
      </c>
      <c r="DA618" s="32">
        <v>9</v>
      </c>
      <c r="DB618" s="32">
        <v>17</v>
      </c>
      <c r="DC618" s="88">
        <f t="shared" si="701"/>
        <v>108</v>
      </c>
      <c r="DD618" s="32">
        <v>19</v>
      </c>
      <c r="DE618" s="32">
        <v>35</v>
      </c>
      <c r="DF618" s="32">
        <v>52</v>
      </c>
      <c r="DG618" s="32">
        <v>2</v>
      </c>
      <c r="DH618" s="32">
        <v>3</v>
      </c>
      <c r="DI618" s="32">
        <v>25</v>
      </c>
      <c r="DJ618" s="32">
        <v>13</v>
      </c>
      <c r="DK618" s="88">
        <f t="shared" si="702"/>
        <v>670</v>
      </c>
      <c r="DL618" s="32">
        <v>61</v>
      </c>
      <c r="DM618" s="32">
        <v>274</v>
      </c>
      <c r="DN618" s="32">
        <v>325</v>
      </c>
      <c r="DO618" s="32">
        <v>10</v>
      </c>
      <c r="DP618" s="32">
        <v>28</v>
      </c>
      <c r="DQ618" s="32">
        <v>100</v>
      </c>
      <c r="DR618" s="32">
        <v>56</v>
      </c>
      <c r="DS618" s="88">
        <f t="shared" si="703"/>
        <v>3187</v>
      </c>
      <c r="DT618" s="32">
        <v>18</v>
      </c>
      <c r="DU618" s="32">
        <v>887</v>
      </c>
      <c r="DV618" s="32">
        <v>2170</v>
      </c>
      <c r="DW618" s="32">
        <v>112</v>
      </c>
      <c r="DX618" s="32">
        <v>2</v>
      </c>
      <c r="DY618" s="32">
        <v>6</v>
      </c>
      <c r="DZ618" s="32">
        <v>9</v>
      </c>
      <c r="EA618" s="88">
        <f t="shared" si="704"/>
        <v>125</v>
      </c>
      <c r="EB618" s="32">
        <v>9</v>
      </c>
      <c r="EC618" s="32">
        <v>49</v>
      </c>
      <c r="ED618" s="32">
        <v>67</v>
      </c>
      <c r="EF618" s="32">
        <v>2</v>
      </c>
      <c r="EG618" s="32">
        <v>3</v>
      </c>
      <c r="EH618" s="32">
        <v>5</v>
      </c>
      <c r="EI618" s="88">
        <f t="shared" si="705"/>
        <v>27</v>
      </c>
      <c r="EJ618" s="32">
        <v>6</v>
      </c>
      <c r="EK618" s="32">
        <v>12</v>
      </c>
      <c r="EL618" s="32">
        <v>9</v>
      </c>
      <c r="EM618" s="32">
        <v>0</v>
      </c>
      <c r="EQ618" s="88">
        <f t="shared" si="706"/>
        <v>0</v>
      </c>
      <c r="EV618" s="32">
        <v>8</v>
      </c>
      <c r="EW618" s="32">
        <v>25</v>
      </c>
      <c r="EX618" s="32">
        <v>20</v>
      </c>
      <c r="EY618" s="88">
        <f t="shared" si="707"/>
        <v>375</v>
      </c>
      <c r="EZ618" s="32">
        <v>3</v>
      </c>
      <c r="FA618" s="32">
        <v>207</v>
      </c>
      <c r="FB618" s="32">
        <v>159</v>
      </c>
      <c r="FC618" s="32">
        <v>6</v>
      </c>
      <c r="FD618" s="32">
        <v>1</v>
      </c>
      <c r="FE618" s="32">
        <v>4</v>
      </c>
      <c r="FF618" s="32">
        <v>4</v>
      </c>
      <c r="FG618" s="88">
        <f t="shared" si="708"/>
        <v>45</v>
      </c>
      <c r="FH618" s="32">
        <v>17</v>
      </c>
      <c r="FI618" s="32">
        <v>14</v>
      </c>
      <c r="FJ618" s="32">
        <v>14</v>
      </c>
      <c r="FO618" s="88">
        <f t="shared" si="709"/>
        <v>0</v>
      </c>
      <c r="FW618" s="110">
        <f t="shared" si="710"/>
        <v>0</v>
      </c>
      <c r="GB618" s="110">
        <f t="shared" si="711"/>
        <v>9</v>
      </c>
      <c r="GC618" s="110">
        <f t="shared" si="712"/>
        <v>29</v>
      </c>
      <c r="GD618" s="110">
        <f t="shared" si="713"/>
        <v>24</v>
      </c>
      <c r="GE618" s="110">
        <f t="shared" si="714"/>
        <v>420</v>
      </c>
      <c r="GF618" s="110">
        <f t="shared" si="715"/>
        <v>20</v>
      </c>
      <c r="GG618" s="110">
        <f t="shared" si="716"/>
        <v>221</v>
      </c>
      <c r="GH618" s="110">
        <f t="shared" si="717"/>
        <v>173</v>
      </c>
      <c r="GI618" s="110">
        <f t="shared" si="718"/>
        <v>6</v>
      </c>
      <c r="GJ618" s="114">
        <f t="shared" si="682"/>
        <v>0.567844252673262</v>
      </c>
      <c r="GK618" s="90">
        <f t="shared" si="683"/>
        <v>0.2560790273556231</v>
      </c>
      <c r="GL618" s="2" t="s">
        <v>1862</v>
      </c>
      <c r="GM618" s="2" t="s">
        <v>1863</v>
      </c>
      <c r="GN618" s="2" t="s">
        <v>1552</v>
      </c>
      <c r="GO618" s="92" t="s">
        <v>1683</v>
      </c>
      <c r="GP618" s="2" t="s">
        <v>1813</v>
      </c>
      <c r="GQ618" s="2" t="s">
        <v>1864</v>
      </c>
      <c r="GR618" s="115">
        <v>3738</v>
      </c>
      <c r="GS618" s="31">
        <f t="shared" si="719"/>
        <v>33</v>
      </c>
      <c r="GT618" s="31">
        <f t="shared" si="720"/>
        <v>78</v>
      </c>
      <c r="GU618" s="31">
        <f t="shared" si="721"/>
        <v>131</v>
      </c>
      <c r="GV618" s="31">
        <f t="shared" si="722"/>
        <v>3982</v>
      </c>
      <c r="GW618" s="31">
        <f t="shared" si="723"/>
        <v>2684</v>
      </c>
      <c r="GX618" s="31">
        <f t="shared" si="724"/>
        <v>3894</v>
      </c>
    </row>
    <row r="619" spans="1:208" ht="15.75" hidden="1" customHeight="1" x14ac:dyDescent="0.25">
      <c r="A619" s="22" t="s">
        <v>1114</v>
      </c>
      <c r="B619" s="2" t="s">
        <v>596</v>
      </c>
      <c r="C619" s="116" t="s">
        <v>600</v>
      </c>
      <c r="D619" s="35" t="s">
        <v>596</v>
      </c>
      <c r="E619" s="117">
        <v>99</v>
      </c>
      <c r="F619" s="117">
        <v>690</v>
      </c>
      <c r="G619" s="117">
        <v>1084</v>
      </c>
      <c r="H619" s="117">
        <v>1873</v>
      </c>
      <c r="I619" s="95">
        <v>107</v>
      </c>
      <c r="J619" s="118">
        <v>207</v>
      </c>
      <c r="K619" s="118">
        <v>625</v>
      </c>
      <c r="L619" s="118">
        <v>1299</v>
      </c>
      <c r="M619" s="118">
        <v>2131</v>
      </c>
      <c r="N619" s="119">
        <v>299</v>
      </c>
      <c r="O619" s="119">
        <v>44</v>
      </c>
      <c r="P619" s="120">
        <v>1513</v>
      </c>
      <c r="Q619" s="120">
        <v>1988</v>
      </c>
      <c r="R619" s="120">
        <v>1453</v>
      </c>
      <c r="S619" s="70">
        <f t="shared" si="665"/>
        <v>0.13681427627230666</v>
      </c>
      <c r="T619" s="70">
        <f t="shared" si="666"/>
        <v>0.31438631790744465</v>
      </c>
      <c r="U619" s="70">
        <f t="shared" si="667"/>
        <v>0.36980218005651999</v>
      </c>
      <c r="V619" s="70">
        <f t="shared" si="668"/>
        <v>0.47224643998837545</v>
      </c>
      <c r="W619" s="70">
        <f t="shared" si="669"/>
        <v>0.68823124569855476</v>
      </c>
      <c r="X619" s="121">
        <v>1926</v>
      </c>
      <c r="Y619" s="121">
        <v>1513</v>
      </c>
      <c r="Z619" s="121">
        <v>1988</v>
      </c>
      <c r="AA619" s="121">
        <v>1453</v>
      </c>
      <c r="AB619" s="121">
        <v>456</v>
      </c>
      <c r="AC619" s="121">
        <v>456</v>
      </c>
      <c r="AD619" s="17">
        <v>36</v>
      </c>
      <c r="AE619" s="17">
        <v>77</v>
      </c>
      <c r="AF619" s="100">
        <v>114</v>
      </c>
      <c r="AG619" s="101">
        <v>138</v>
      </c>
      <c r="AH619" s="101">
        <v>823</v>
      </c>
      <c r="AI619" s="101">
        <v>1263</v>
      </c>
      <c r="AJ619" s="101">
        <v>72</v>
      </c>
      <c r="AK619" s="101">
        <f t="shared" si="670"/>
        <v>2296</v>
      </c>
      <c r="AL619" s="101">
        <f t="shared" si="671"/>
        <v>275</v>
      </c>
      <c r="AM619" s="101">
        <v>347</v>
      </c>
      <c r="AN619" s="102">
        <v>29</v>
      </c>
      <c r="AO619" s="103">
        <v>97</v>
      </c>
      <c r="AP619" s="74">
        <f t="shared" si="672"/>
        <v>9.1209517514871122E-2</v>
      </c>
      <c r="AQ619" s="74">
        <f t="shared" si="673"/>
        <v>0.41398390342052316</v>
      </c>
      <c r="AR619" s="104">
        <f t="shared" si="674"/>
        <v>0.39341945902301173</v>
      </c>
      <c r="AS619" s="104">
        <f t="shared" si="675"/>
        <v>0.52630049404242951</v>
      </c>
      <c r="AT619" s="104">
        <f t="shared" si="676"/>
        <v>0.67997247075017209</v>
      </c>
      <c r="AU619" s="105">
        <v>1585</v>
      </c>
      <c r="AV619" s="105">
        <v>2038</v>
      </c>
      <c r="AW619" s="105">
        <v>1544</v>
      </c>
      <c r="AX619" s="100">
        <v>140</v>
      </c>
      <c r="AY619" s="106">
        <v>2887</v>
      </c>
      <c r="AZ619" s="106">
        <v>193</v>
      </c>
      <c r="BA619" s="106">
        <v>1011</v>
      </c>
      <c r="BB619" s="106">
        <v>1611</v>
      </c>
      <c r="BC619" s="106">
        <v>72</v>
      </c>
      <c r="BD619" s="107">
        <v>356</v>
      </c>
      <c r="BE619" s="108">
        <v>37</v>
      </c>
      <c r="BF619" s="82">
        <f t="shared" si="677"/>
        <v>0.125</v>
      </c>
      <c r="BG619" s="82">
        <f t="shared" si="678"/>
        <v>0.49607458292443574</v>
      </c>
      <c r="BH619" s="83">
        <f t="shared" si="679"/>
        <v>0.47590478033675249</v>
      </c>
      <c r="BI619" s="83">
        <f t="shared" si="680"/>
        <v>0.62544852332321277</v>
      </c>
      <c r="BJ619" s="83">
        <f t="shared" si="681"/>
        <v>0.79179810725552047</v>
      </c>
      <c r="BK619" s="2">
        <v>1636</v>
      </c>
      <c r="BL619" s="2">
        <v>2208</v>
      </c>
      <c r="BM619" s="2">
        <v>1572</v>
      </c>
      <c r="BN619" s="2">
        <v>1047</v>
      </c>
      <c r="BO619" s="2">
        <v>510</v>
      </c>
      <c r="BP619" s="2">
        <v>478</v>
      </c>
      <c r="BQ619" s="109">
        <v>39</v>
      </c>
      <c r="BR619" s="109">
        <v>152</v>
      </c>
      <c r="BS619" s="110">
        <v>107</v>
      </c>
      <c r="BT619" s="109">
        <v>182</v>
      </c>
      <c r="BU619" s="109">
        <v>1064</v>
      </c>
      <c r="BV619" s="109">
        <v>1785</v>
      </c>
      <c r="BW619" s="109">
        <v>106</v>
      </c>
      <c r="BX619" s="84">
        <f t="shared" si="685"/>
        <v>3137</v>
      </c>
      <c r="BY619" s="111">
        <v>16</v>
      </c>
      <c r="BZ619" s="109">
        <v>330</v>
      </c>
      <c r="CA619" s="109">
        <v>105</v>
      </c>
      <c r="CB619" s="2">
        <v>78</v>
      </c>
      <c r="CC619" s="112">
        <f t="shared" si="686"/>
        <v>0.11124694376528117</v>
      </c>
      <c r="CD619" s="112">
        <f t="shared" si="687"/>
        <v>0.48188405797101447</v>
      </c>
      <c r="CE619" s="112">
        <f t="shared" si="688"/>
        <v>0.49870753323485967</v>
      </c>
      <c r="CF619" s="112">
        <f t="shared" si="689"/>
        <v>0.66640211640211644</v>
      </c>
      <c r="CG619" s="112">
        <f t="shared" si="690"/>
        <v>0.92557251908396942</v>
      </c>
      <c r="CH619" s="87">
        <f t="shared" si="691"/>
        <v>117</v>
      </c>
      <c r="CI619" s="31">
        <f t="shared" si="692"/>
        <v>219</v>
      </c>
      <c r="CJ619" s="31">
        <f t="shared" si="693"/>
        <v>3</v>
      </c>
      <c r="CK619" s="31">
        <f t="shared" si="694"/>
        <v>7</v>
      </c>
      <c r="CL619" s="31">
        <f t="shared" si="695"/>
        <v>14</v>
      </c>
      <c r="CM619" s="113">
        <f t="shared" si="696"/>
        <v>44</v>
      </c>
      <c r="CN619" s="31">
        <f t="shared" si="697"/>
        <v>16</v>
      </c>
      <c r="CO619" s="31">
        <f t="shared" si="698"/>
        <v>13</v>
      </c>
      <c r="CP619" s="31">
        <f t="shared" si="699"/>
        <v>9</v>
      </c>
      <c r="CQ619" s="31">
        <f t="shared" si="700"/>
        <v>6</v>
      </c>
      <c r="CR619" s="32">
        <v>3</v>
      </c>
      <c r="CS619" s="32">
        <v>7</v>
      </c>
      <c r="CT619" s="32">
        <v>14</v>
      </c>
      <c r="CU619" s="88">
        <f t="shared" si="684"/>
        <v>44</v>
      </c>
      <c r="CV619" s="32">
        <v>16</v>
      </c>
      <c r="CW619" s="32">
        <v>13</v>
      </c>
      <c r="CX619" s="32">
        <v>9</v>
      </c>
      <c r="CY619" s="32">
        <v>6</v>
      </c>
      <c r="DC619" s="88">
        <f t="shared" si="701"/>
        <v>0</v>
      </c>
      <c r="DH619" s="32">
        <v>4</v>
      </c>
      <c r="DI619" s="32">
        <v>41</v>
      </c>
      <c r="DJ619" s="32">
        <v>21</v>
      </c>
      <c r="DK619" s="88">
        <f t="shared" si="702"/>
        <v>946</v>
      </c>
      <c r="DL619" s="32">
        <v>105</v>
      </c>
      <c r="DM619" s="32">
        <v>351</v>
      </c>
      <c r="DN619" s="32">
        <v>469</v>
      </c>
      <c r="DO619" s="32">
        <v>21</v>
      </c>
      <c r="DP619" s="32">
        <v>20</v>
      </c>
      <c r="DQ619" s="32">
        <v>71</v>
      </c>
      <c r="DR619" s="32">
        <v>40</v>
      </c>
      <c r="DS619" s="88">
        <f t="shared" si="703"/>
        <v>1695</v>
      </c>
      <c r="DT619" s="32">
        <v>6</v>
      </c>
      <c r="DU619" s="32">
        <v>479</v>
      </c>
      <c r="DV619" s="32">
        <v>1129</v>
      </c>
      <c r="DW619" s="32">
        <v>81</v>
      </c>
      <c r="EA619" s="88">
        <f t="shared" si="704"/>
        <v>0</v>
      </c>
      <c r="EF619" s="32">
        <v>3</v>
      </c>
      <c r="EG619" s="32">
        <v>14</v>
      </c>
      <c r="EH619" s="32">
        <v>13</v>
      </c>
      <c r="EI619" s="88">
        <f t="shared" si="705"/>
        <v>141</v>
      </c>
      <c r="EJ619" s="32">
        <v>37</v>
      </c>
      <c r="EK619" s="32">
        <v>49</v>
      </c>
      <c r="EL619" s="32">
        <v>53</v>
      </c>
      <c r="EM619" s="32">
        <v>2</v>
      </c>
      <c r="EQ619" s="88">
        <f t="shared" si="706"/>
        <v>0</v>
      </c>
      <c r="EV619" s="32">
        <v>8</v>
      </c>
      <c r="EW619" s="32">
        <v>18</v>
      </c>
      <c r="EX619" s="32">
        <v>17</v>
      </c>
      <c r="EY619" s="88">
        <f t="shared" si="707"/>
        <v>291</v>
      </c>
      <c r="EZ619" s="32">
        <v>0</v>
      </c>
      <c r="FA619" s="32">
        <v>165</v>
      </c>
      <c r="FB619" s="32">
        <v>125</v>
      </c>
      <c r="FC619" s="32">
        <v>1</v>
      </c>
      <c r="FD619" s="32">
        <v>1</v>
      </c>
      <c r="FE619" s="32">
        <v>1</v>
      </c>
      <c r="FF619" s="32">
        <v>2</v>
      </c>
      <c r="FG619" s="88">
        <f t="shared" si="708"/>
        <v>25</v>
      </c>
      <c r="FH619" s="32">
        <v>18</v>
      </c>
      <c r="FI619" s="32">
        <v>7</v>
      </c>
      <c r="FJ619" s="32">
        <v>0</v>
      </c>
      <c r="FO619" s="88">
        <f t="shared" si="709"/>
        <v>0</v>
      </c>
      <c r="FW619" s="110">
        <f t="shared" si="710"/>
        <v>0</v>
      </c>
      <c r="GB619" s="110">
        <f t="shared" si="711"/>
        <v>9</v>
      </c>
      <c r="GC619" s="110">
        <f t="shared" si="712"/>
        <v>19</v>
      </c>
      <c r="GD619" s="110">
        <f t="shared" si="713"/>
        <v>19</v>
      </c>
      <c r="GE619" s="110">
        <f t="shared" si="714"/>
        <v>316</v>
      </c>
      <c r="GF619" s="110">
        <f t="shared" si="715"/>
        <v>18</v>
      </c>
      <c r="GG619" s="110">
        <f t="shared" si="716"/>
        <v>172</v>
      </c>
      <c r="GH619" s="110">
        <f t="shared" si="717"/>
        <v>125</v>
      </c>
      <c r="GI619" s="110">
        <f t="shared" si="718"/>
        <v>1</v>
      </c>
      <c r="GJ619" s="114">
        <f t="shared" si="682"/>
        <v>0.34485687022900746</v>
      </c>
      <c r="GK619" s="90">
        <f t="shared" si="683"/>
        <v>8.6595081399376522E-2</v>
      </c>
      <c r="GL619" s="92" t="s">
        <v>2147</v>
      </c>
      <c r="GM619" s="2" t="s">
        <v>2191</v>
      </c>
      <c r="GN619" s="2" t="s">
        <v>2079</v>
      </c>
      <c r="GO619" s="92" t="s">
        <v>1668</v>
      </c>
      <c r="GP619" s="92" t="s">
        <v>1485</v>
      </c>
      <c r="GQ619" s="2" t="s">
        <v>2044</v>
      </c>
      <c r="GR619" s="115">
        <v>2212</v>
      </c>
      <c r="GS619" s="31">
        <f t="shared" si="719"/>
        <v>24</v>
      </c>
      <c r="GT619" s="31">
        <f t="shared" si="720"/>
        <v>61</v>
      </c>
      <c r="GU619" s="31">
        <f t="shared" si="721"/>
        <v>112</v>
      </c>
      <c r="GV619" s="31">
        <f t="shared" si="722"/>
        <v>2641</v>
      </c>
      <c r="GW619" s="31">
        <f t="shared" si="723"/>
        <v>1700</v>
      </c>
      <c r="GX619" s="31">
        <f t="shared" si="724"/>
        <v>2530</v>
      </c>
    </row>
    <row r="620" spans="1:208" ht="15.75" hidden="1" customHeight="1" x14ac:dyDescent="0.25">
      <c r="A620" s="22" t="s">
        <v>1114</v>
      </c>
      <c r="B620" s="2" t="s">
        <v>596</v>
      </c>
      <c r="C620" s="116" t="s">
        <v>601</v>
      </c>
      <c r="D620" s="35" t="s">
        <v>596</v>
      </c>
      <c r="E620" s="117">
        <v>4</v>
      </c>
      <c r="F620" s="117">
        <v>235</v>
      </c>
      <c r="G620" s="117">
        <v>249</v>
      </c>
      <c r="H620" s="117">
        <v>488</v>
      </c>
      <c r="I620" s="95">
        <v>27</v>
      </c>
      <c r="J620" s="118">
        <v>13</v>
      </c>
      <c r="K620" s="118">
        <v>243</v>
      </c>
      <c r="L620" s="118">
        <v>335</v>
      </c>
      <c r="M620" s="118">
        <v>591</v>
      </c>
      <c r="N620" s="119">
        <v>57</v>
      </c>
      <c r="O620" s="119">
        <v>176</v>
      </c>
      <c r="P620" s="120">
        <v>760</v>
      </c>
      <c r="Q620" s="120">
        <v>945</v>
      </c>
      <c r="R620" s="120">
        <v>736</v>
      </c>
      <c r="S620" s="70">
        <f t="shared" si="665"/>
        <v>1.7105263157894738E-2</v>
      </c>
      <c r="T620" s="70">
        <f t="shared" si="666"/>
        <v>0.25714285714285712</v>
      </c>
      <c r="U620" s="70">
        <f t="shared" si="667"/>
        <v>0.21876280213027446</v>
      </c>
      <c r="V620" s="70">
        <f t="shared" si="668"/>
        <v>0.30993456276026177</v>
      </c>
      <c r="W620" s="70">
        <f t="shared" si="669"/>
        <v>0.37771739130434784</v>
      </c>
      <c r="X620" s="121">
        <v>992</v>
      </c>
      <c r="Y620" s="121">
        <v>760</v>
      </c>
      <c r="Z620" s="121">
        <v>945</v>
      </c>
      <c r="AA620" s="121">
        <v>736</v>
      </c>
      <c r="AB620" s="121">
        <v>229</v>
      </c>
      <c r="AC620" s="121">
        <v>214</v>
      </c>
      <c r="AD620" s="17">
        <v>15</v>
      </c>
      <c r="AE620" s="17">
        <v>23</v>
      </c>
      <c r="AF620" s="100">
        <v>32</v>
      </c>
      <c r="AG620" s="101">
        <v>28</v>
      </c>
      <c r="AH620" s="101">
        <v>342</v>
      </c>
      <c r="AI620" s="101">
        <v>371</v>
      </c>
      <c r="AJ620" s="101">
        <v>7</v>
      </c>
      <c r="AK620" s="101">
        <f t="shared" si="670"/>
        <v>748</v>
      </c>
      <c r="AL620" s="101">
        <f t="shared" si="671"/>
        <v>51</v>
      </c>
      <c r="AM620" s="101">
        <v>58</v>
      </c>
      <c r="AN620" s="102">
        <v>130</v>
      </c>
      <c r="AO620" s="103">
        <v>163</v>
      </c>
      <c r="AP620" s="74">
        <f t="shared" si="672"/>
        <v>3.6842105263157891E-2</v>
      </c>
      <c r="AQ620" s="74">
        <f t="shared" si="673"/>
        <v>0.3619047619047619</v>
      </c>
      <c r="AR620" s="104">
        <f t="shared" si="674"/>
        <v>0.28267103646046704</v>
      </c>
      <c r="AS620" s="104">
        <f t="shared" si="675"/>
        <v>0.39381320642474715</v>
      </c>
      <c r="AT620" s="104">
        <f t="shared" si="676"/>
        <v>0.43478260869565216</v>
      </c>
      <c r="AU620" s="105">
        <v>704</v>
      </c>
      <c r="AV620" s="105">
        <v>966</v>
      </c>
      <c r="AW620" s="105">
        <v>761</v>
      </c>
      <c r="AX620" s="100">
        <v>41</v>
      </c>
      <c r="AY620" s="106">
        <v>1053</v>
      </c>
      <c r="AZ620" s="106">
        <v>32</v>
      </c>
      <c r="BA620" s="106">
        <v>434</v>
      </c>
      <c r="BB620" s="106">
        <v>569</v>
      </c>
      <c r="BC620" s="106">
        <v>18</v>
      </c>
      <c r="BD620" s="107">
        <v>62</v>
      </c>
      <c r="BE620" s="108">
        <v>95</v>
      </c>
      <c r="BF620" s="82">
        <f t="shared" si="677"/>
        <v>4.2049934296977662E-2</v>
      </c>
      <c r="BG620" s="82">
        <f t="shared" si="678"/>
        <v>0.44927536231884058</v>
      </c>
      <c r="BH620" s="83">
        <f t="shared" si="679"/>
        <v>0.40024681201151791</v>
      </c>
      <c r="BI620" s="83">
        <f t="shared" si="680"/>
        <v>0.56347305389221558</v>
      </c>
      <c r="BJ620" s="83">
        <f t="shared" si="681"/>
        <v>0.72017045454545459</v>
      </c>
      <c r="BK620" s="2">
        <v>759</v>
      </c>
      <c r="BL620" s="2">
        <v>1102</v>
      </c>
      <c r="BM620" s="2">
        <v>779</v>
      </c>
      <c r="BN620" s="2">
        <v>534</v>
      </c>
      <c r="BO620" s="2">
        <v>225</v>
      </c>
      <c r="BP620" s="2">
        <v>223</v>
      </c>
      <c r="BQ620" s="109">
        <v>16</v>
      </c>
      <c r="BR620" s="109">
        <v>47</v>
      </c>
      <c r="BS620" s="110">
        <v>28</v>
      </c>
      <c r="BT620" s="109">
        <v>15</v>
      </c>
      <c r="BU620" s="109">
        <v>474</v>
      </c>
      <c r="BV620" s="109">
        <v>653</v>
      </c>
      <c r="BW620" s="109">
        <v>24</v>
      </c>
      <c r="BX620" s="84">
        <f t="shared" si="685"/>
        <v>1166</v>
      </c>
      <c r="BY620" s="111">
        <v>60</v>
      </c>
      <c r="BZ620" s="109">
        <v>76</v>
      </c>
      <c r="CA620" s="109">
        <v>24</v>
      </c>
      <c r="CB620" s="2">
        <v>165</v>
      </c>
      <c r="CC620" s="112">
        <f t="shared" si="686"/>
        <v>1.9762845849802372E-2</v>
      </c>
      <c r="CD620" s="112">
        <f t="shared" si="687"/>
        <v>0.43012704174228678</v>
      </c>
      <c r="CE620" s="112">
        <f t="shared" si="688"/>
        <v>0.40378787878787881</v>
      </c>
      <c r="CF620" s="112">
        <f t="shared" si="689"/>
        <v>0.55874534821903243</v>
      </c>
      <c r="CG620" s="112">
        <f t="shared" si="690"/>
        <v>0.74069319640564824</v>
      </c>
      <c r="CH620" s="87">
        <f t="shared" si="691"/>
        <v>202</v>
      </c>
      <c r="CI620" s="31">
        <f t="shared" si="692"/>
        <v>186</v>
      </c>
      <c r="CJ620" s="31">
        <f t="shared" si="693"/>
        <v>0</v>
      </c>
      <c r="CK620" s="31">
        <f t="shared" si="694"/>
        <v>0</v>
      </c>
      <c r="CL620" s="31">
        <f t="shared" si="695"/>
        <v>0</v>
      </c>
      <c r="CM620" s="113">
        <f t="shared" si="696"/>
        <v>0</v>
      </c>
      <c r="CN620" s="31">
        <f t="shared" si="697"/>
        <v>0</v>
      </c>
      <c r="CO620" s="31">
        <f t="shared" si="698"/>
        <v>0</v>
      </c>
      <c r="CP620" s="31">
        <f t="shared" si="699"/>
        <v>0</v>
      </c>
      <c r="CQ620" s="31">
        <f t="shared" si="700"/>
        <v>0</v>
      </c>
      <c r="CU620" s="88">
        <f t="shared" si="684"/>
        <v>0</v>
      </c>
      <c r="DC620" s="88">
        <f t="shared" si="701"/>
        <v>0</v>
      </c>
      <c r="DH620" s="32">
        <v>1</v>
      </c>
      <c r="DI620" s="32">
        <v>7</v>
      </c>
      <c r="DJ620" s="32">
        <v>4</v>
      </c>
      <c r="DK620" s="88">
        <f t="shared" si="702"/>
        <v>207</v>
      </c>
      <c r="DL620" s="32">
        <v>3</v>
      </c>
      <c r="DM620" s="32">
        <v>77</v>
      </c>
      <c r="DN620" s="32">
        <v>125</v>
      </c>
      <c r="DO620" s="32">
        <v>2</v>
      </c>
      <c r="DP620" s="32">
        <v>13</v>
      </c>
      <c r="DQ620" s="32">
        <v>36</v>
      </c>
      <c r="DR620" s="32">
        <v>19</v>
      </c>
      <c r="DS620" s="88">
        <f t="shared" si="703"/>
        <v>904</v>
      </c>
      <c r="DT620" s="32">
        <v>12</v>
      </c>
      <c r="DU620" s="32">
        <v>363</v>
      </c>
      <c r="DV620" s="32">
        <v>507</v>
      </c>
      <c r="DW620" s="32">
        <v>22</v>
      </c>
      <c r="EA620" s="88">
        <f t="shared" si="704"/>
        <v>0</v>
      </c>
      <c r="EI620" s="88">
        <f t="shared" si="705"/>
        <v>0</v>
      </c>
      <c r="EQ620" s="88">
        <f t="shared" si="706"/>
        <v>0</v>
      </c>
      <c r="EV620" s="32">
        <v>2</v>
      </c>
      <c r="EW620" s="32">
        <v>4</v>
      </c>
      <c r="EX620" s="32">
        <v>5</v>
      </c>
      <c r="EY620" s="88">
        <f t="shared" si="707"/>
        <v>55</v>
      </c>
      <c r="EZ620" s="32">
        <v>0</v>
      </c>
      <c r="FA620" s="32">
        <v>34</v>
      </c>
      <c r="FB620" s="32">
        <v>21</v>
      </c>
      <c r="FC620" s="32">
        <v>0</v>
      </c>
      <c r="FG620" s="88">
        <f t="shared" si="708"/>
        <v>0</v>
      </c>
      <c r="FO620" s="88">
        <f t="shared" si="709"/>
        <v>0</v>
      </c>
      <c r="FW620" s="110">
        <f t="shared" si="710"/>
        <v>0</v>
      </c>
      <c r="GB620" s="110">
        <f t="shared" si="711"/>
        <v>2</v>
      </c>
      <c r="GC620" s="110">
        <f t="shared" si="712"/>
        <v>4</v>
      </c>
      <c r="GD620" s="110">
        <f t="shared" si="713"/>
        <v>5</v>
      </c>
      <c r="GE620" s="110">
        <f t="shared" si="714"/>
        <v>55</v>
      </c>
      <c r="GF620" s="110">
        <f t="shared" si="715"/>
        <v>0</v>
      </c>
      <c r="GG620" s="110">
        <f t="shared" si="716"/>
        <v>34</v>
      </c>
      <c r="GH620" s="110">
        <f t="shared" si="717"/>
        <v>21</v>
      </c>
      <c r="GI620" s="110">
        <f t="shared" si="718"/>
        <v>0</v>
      </c>
      <c r="GJ620" s="114">
        <f t="shared" si="682"/>
        <v>0.96097191566387441</v>
      </c>
      <c r="GK620" s="90">
        <f t="shared" si="683"/>
        <v>0.10731244064577398</v>
      </c>
      <c r="GL620" s="2" t="s">
        <v>2278</v>
      </c>
      <c r="GM620" s="2" t="s">
        <v>2224</v>
      </c>
      <c r="GN620" s="92" t="s">
        <v>2044</v>
      </c>
      <c r="GO620" s="92" t="s">
        <v>1553</v>
      </c>
      <c r="GP620" s="2" t="s">
        <v>1756</v>
      </c>
      <c r="GQ620" s="2" t="s">
        <v>1899</v>
      </c>
      <c r="GR620" s="115">
        <v>1061</v>
      </c>
      <c r="GS620" s="31">
        <f t="shared" si="719"/>
        <v>14</v>
      </c>
      <c r="GT620" s="31">
        <f t="shared" si="720"/>
        <v>23</v>
      </c>
      <c r="GU620" s="31">
        <f t="shared" si="721"/>
        <v>43</v>
      </c>
      <c r="GV620" s="31">
        <f t="shared" si="722"/>
        <v>1111</v>
      </c>
      <c r="GW620" s="31">
        <f t="shared" si="723"/>
        <v>656</v>
      </c>
      <c r="GX620" s="31">
        <f t="shared" si="724"/>
        <v>1096</v>
      </c>
    </row>
    <row r="621" spans="1:208" ht="15.75" hidden="1" customHeight="1" x14ac:dyDescent="0.25">
      <c r="A621" s="22" t="s">
        <v>1114</v>
      </c>
      <c r="B621" s="2" t="s">
        <v>596</v>
      </c>
      <c r="C621" s="116" t="s">
        <v>602</v>
      </c>
      <c r="D621" s="35" t="s">
        <v>596</v>
      </c>
      <c r="E621" s="117">
        <v>219</v>
      </c>
      <c r="F621" s="117">
        <v>1565</v>
      </c>
      <c r="G621" s="117">
        <v>2652</v>
      </c>
      <c r="H621" s="117">
        <v>4436</v>
      </c>
      <c r="I621" s="95">
        <v>247</v>
      </c>
      <c r="J621" s="118">
        <v>325</v>
      </c>
      <c r="K621" s="118">
        <v>1477</v>
      </c>
      <c r="L621" s="118">
        <v>3058</v>
      </c>
      <c r="M621" s="118">
        <v>4860</v>
      </c>
      <c r="N621" s="119">
        <v>624</v>
      </c>
      <c r="O621" s="119">
        <v>250</v>
      </c>
      <c r="P621" s="120">
        <v>4771</v>
      </c>
      <c r="Q621" s="120">
        <v>5875</v>
      </c>
      <c r="R621" s="120">
        <v>4554</v>
      </c>
      <c r="S621" s="70">
        <f t="shared" si="665"/>
        <v>6.8119891008174394E-2</v>
      </c>
      <c r="T621" s="70">
        <f t="shared" si="666"/>
        <v>0.25140425531914895</v>
      </c>
      <c r="U621" s="70">
        <f t="shared" si="667"/>
        <v>0.27868421052631581</v>
      </c>
      <c r="V621" s="70">
        <f t="shared" si="668"/>
        <v>0.37501198580880235</v>
      </c>
      <c r="W621" s="70">
        <f t="shared" si="669"/>
        <v>0.53447518664909965</v>
      </c>
      <c r="X621" s="121">
        <v>5987</v>
      </c>
      <c r="Y621" s="121">
        <v>4771</v>
      </c>
      <c r="Z621" s="121">
        <v>5875</v>
      </c>
      <c r="AA621" s="121">
        <v>4554</v>
      </c>
      <c r="AB621" s="121">
        <v>1476</v>
      </c>
      <c r="AC621" s="121">
        <v>1443</v>
      </c>
      <c r="AD621" s="17">
        <v>115</v>
      </c>
      <c r="AE621" s="17">
        <v>270</v>
      </c>
      <c r="AF621" s="100">
        <v>362</v>
      </c>
      <c r="AG621" s="101">
        <v>481</v>
      </c>
      <c r="AH621" s="101">
        <v>2242</v>
      </c>
      <c r="AI621" s="101">
        <v>3451</v>
      </c>
      <c r="AJ621" s="101">
        <v>114</v>
      </c>
      <c r="AK621" s="101">
        <f t="shared" si="670"/>
        <v>6288</v>
      </c>
      <c r="AL621" s="101">
        <f t="shared" si="671"/>
        <v>673</v>
      </c>
      <c r="AM621" s="101">
        <v>787</v>
      </c>
      <c r="AN621" s="102">
        <v>190</v>
      </c>
      <c r="AO621" s="103">
        <v>597</v>
      </c>
      <c r="AP621" s="74">
        <f t="shared" si="672"/>
        <v>0.1008174386920981</v>
      </c>
      <c r="AQ621" s="74">
        <f t="shared" si="673"/>
        <v>0.38161702127659575</v>
      </c>
      <c r="AR621" s="104">
        <f t="shared" si="674"/>
        <v>0.3619078947368421</v>
      </c>
      <c r="AS621" s="104">
        <f t="shared" si="675"/>
        <v>0.48135008150349984</v>
      </c>
      <c r="AT621" s="104">
        <f t="shared" si="676"/>
        <v>0.61001317523056653</v>
      </c>
      <c r="AU621" s="105">
        <v>4749</v>
      </c>
      <c r="AV621" s="105">
        <v>6276</v>
      </c>
      <c r="AW621" s="105">
        <v>4562</v>
      </c>
      <c r="AX621" s="100">
        <v>410</v>
      </c>
      <c r="AY621" s="106">
        <v>7722</v>
      </c>
      <c r="AZ621" s="106">
        <v>538</v>
      </c>
      <c r="BA621" s="106">
        <v>2875</v>
      </c>
      <c r="BB621" s="106">
        <v>4127</v>
      </c>
      <c r="BC621" s="106">
        <v>182</v>
      </c>
      <c r="BD621" s="107">
        <v>722</v>
      </c>
      <c r="BE621" s="108">
        <v>283</v>
      </c>
      <c r="BF621" s="82">
        <f t="shared" si="677"/>
        <v>0.1179307321350285</v>
      </c>
      <c r="BG621" s="82">
        <f t="shared" si="678"/>
        <v>0.45809432759719565</v>
      </c>
      <c r="BH621" s="83">
        <f t="shared" si="679"/>
        <v>0.43741579521396035</v>
      </c>
      <c r="BI621" s="83">
        <f t="shared" si="680"/>
        <v>0.56961451247165529</v>
      </c>
      <c r="BJ621" s="83">
        <f t="shared" si="681"/>
        <v>0.71699305116866707</v>
      </c>
      <c r="BK621" s="2">
        <v>5052</v>
      </c>
      <c r="BL621" s="2">
        <v>6837</v>
      </c>
      <c r="BM621" s="2">
        <v>4803</v>
      </c>
      <c r="BN621" s="2">
        <v>3232</v>
      </c>
      <c r="BO621" s="2">
        <v>1438</v>
      </c>
      <c r="BP621" s="2">
        <v>1489</v>
      </c>
      <c r="BQ621" s="109">
        <v>124</v>
      </c>
      <c r="BR621" s="109">
        <v>427</v>
      </c>
      <c r="BS621" s="110">
        <v>411</v>
      </c>
      <c r="BT621" s="109">
        <v>515</v>
      </c>
      <c r="BU621" s="109">
        <v>3140</v>
      </c>
      <c r="BV621" s="109">
        <v>5080</v>
      </c>
      <c r="BW621" s="109">
        <v>193</v>
      </c>
      <c r="BX621" s="84">
        <f t="shared" si="685"/>
        <v>8928</v>
      </c>
      <c r="BY621" s="111">
        <v>159</v>
      </c>
      <c r="BZ621" s="109">
        <v>883</v>
      </c>
      <c r="CA621" s="109">
        <v>185</v>
      </c>
      <c r="CB621" s="2">
        <v>517</v>
      </c>
      <c r="CC621" s="112">
        <f t="shared" si="686"/>
        <v>0.10193982581155978</v>
      </c>
      <c r="CD621" s="112">
        <f t="shared" si="687"/>
        <v>0.45926575983618545</v>
      </c>
      <c r="CE621" s="112">
        <f t="shared" si="688"/>
        <v>0.47040498442367601</v>
      </c>
      <c r="CF621" s="112">
        <f t="shared" si="689"/>
        <v>0.63032646048109964</v>
      </c>
      <c r="CG621" s="112">
        <f t="shared" si="690"/>
        <v>0.87382885696439727</v>
      </c>
      <c r="CH621" s="87">
        <f t="shared" si="691"/>
        <v>606</v>
      </c>
      <c r="CI621" s="31">
        <f t="shared" si="692"/>
        <v>644</v>
      </c>
      <c r="CJ621" s="31">
        <f t="shared" si="693"/>
        <v>16</v>
      </c>
      <c r="CK621" s="31">
        <f t="shared" si="694"/>
        <v>60</v>
      </c>
      <c r="CL621" s="31">
        <f t="shared" si="695"/>
        <v>78</v>
      </c>
      <c r="CM621" s="113">
        <f t="shared" si="696"/>
        <v>800</v>
      </c>
      <c r="CN621" s="31">
        <f t="shared" si="697"/>
        <v>183</v>
      </c>
      <c r="CO621" s="31">
        <f t="shared" si="698"/>
        <v>320</v>
      </c>
      <c r="CP621" s="31">
        <f t="shared" si="699"/>
        <v>279</v>
      </c>
      <c r="CQ621" s="31">
        <f t="shared" si="700"/>
        <v>18</v>
      </c>
      <c r="CR621" s="32">
        <v>11</v>
      </c>
      <c r="CS621" s="32">
        <v>44</v>
      </c>
      <c r="CT621" s="32">
        <v>61</v>
      </c>
      <c r="CU621" s="88">
        <f t="shared" si="684"/>
        <v>561</v>
      </c>
      <c r="CV621" s="32">
        <v>144</v>
      </c>
      <c r="CW621" s="32">
        <v>233</v>
      </c>
      <c r="CX621" s="32">
        <v>167</v>
      </c>
      <c r="CY621" s="32">
        <v>17</v>
      </c>
      <c r="CZ621" s="32">
        <v>5</v>
      </c>
      <c r="DA621" s="32">
        <v>16</v>
      </c>
      <c r="DB621" s="32">
        <v>17</v>
      </c>
      <c r="DC621" s="88">
        <f t="shared" si="701"/>
        <v>239</v>
      </c>
      <c r="DD621" s="32">
        <v>39</v>
      </c>
      <c r="DE621" s="32">
        <v>87</v>
      </c>
      <c r="DF621" s="32">
        <v>112</v>
      </c>
      <c r="DG621" s="32">
        <v>1</v>
      </c>
      <c r="DH621" s="32">
        <v>9</v>
      </c>
      <c r="DI621" s="32">
        <v>66</v>
      </c>
      <c r="DJ621" s="32">
        <v>42</v>
      </c>
      <c r="DK621" s="88">
        <f t="shared" si="702"/>
        <v>1377</v>
      </c>
      <c r="DL621" s="32">
        <v>109</v>
      </c>
      <c r="DM621" s="32">
        <v>561</v>
      </c>
      <c r="DN621" s="32">
        <v>680</v>
      </c>
      <c r="DO621" s="32">
        <v>27</v>
      </c>
      <c r="DP621" s="32">
        <v>45</v>
      </c>
      <c r="DQ621" s="32">
        <v>178</v>
      </c>
      <c r="DR621" s="32">
        <v>99</v>
      </c>
      <c r="DS621" s="88">
        <f t="shared" si="703"/>
        <v>5207</v>
      </c>
      <c r="DT621" s="32">
        <v>16</v>
      </c>
      <c r="DU621" s="32">
        <v>1500</v>
      </c>
      <c r="DV621" s="32">
        <v>3556</v>
      </c>
      <c r="DW621" s="32">
        <v>135</v>
      </c>
      <c r="DX621" s="32">
        <v>1</v>
      </c>
      <c r="DY621" s="32">
        <v>6</v>
      </c>
      <c r="DZ621" s="32">
        <v>4</v>
      </c>
      <c r="EA621" s="88">
        <f t="shared" si="704"/>
        <v>80</v>
      </c>
      <c r="EB621" s="32">
        <v>3</v>
      </c>
      <c r="EC621" s="32">
        <v>39</v>
      </c>
      <c r="ED621" s="32">
        <v>37</v>
      </c>
      <c r="EE621" s="32">
        <v>1</v>
      </c>
      <c r="EF621" s="32">
        <v>10</v>
      </c>
      <c r="EG621" s="32">
        <v>45</v>
      </c>
      <c r="EH621" s="32">
        <v>54</v>
      </c>
      <c r="EI621" s="88">
        <f t="shared" si="705"/>
        <v>432</v>
      </c>
      <c r="EJ621" s="32">
        <v>145</v>
      </c>
      <c r="EK621" s="32">
        <v>157</v>
      </c>
      <c r="EL621" s="32">
        <v>126</v>
      </c>
      <c r="EM621" s="32">
        <v>4</v>
      </c>
      <c r="EQ621" s="88">
        <f t="shared" si="706"/>
        <v>0</v>
      </c>
      <c r="EV621" s="32">
        <v>42</v>
      </c>
      <c r="EW621" s="32">
        <v>66</v>
      </c>
      <c r="EX621" s="32">
        <v>128</v>
      </c>
      <c r="EY621" s="88">
        <f t="shared" si="707"/>
        <v>949</v>
      </c>
      <c r="EZ621" s="32">
        <v>7</v>
      </c>
      <c r="FA621" s="32">
        <v>536</v>
      </c>
      <c r="FB621" s="32">
        <v>388</v>
      </c>
      <c r="FC621" s="32">
        <v>18</v>
      </c>
      <c r="FD621" s="32">
        <v>1</v>
      </c>
      <c r="FE621" s="32">
        <v>6</v>
      </c>
      <c r="FF621" s="32">
        <v>6</v>
      </c>
      <c r="FG621" s="88">
        <f t="shared" si="708"/>
        <v>66</v>
      </c>
      <c r="FH621" s="32">
        <v>25</v>
      </c>
      <c r="FI621" s="32">
        <v>27</v>
      </c>
      <c r="FJ621" s="32">
        <v>14</v>
      </c>
      <c r="FO621" s="88">
        <f t="shared" si="709"/>
        <v>0</v>
      </c>
      <c r="FW621" s="110">
        <f t="shared" si="710"/>
        <v>0</v>
      </c>
      <c r="GB621" s="110">
        <f t="shared" si="711"/>
        <v>43</v>
      </c>
      <c r="GC621" s="110">
        <f t="shared" si="712"/>
        <v>72</v>
      </c>
      <c r="GD621" s="110">
        <f t="shared" si="713"/>
        <v>134</v>
      </c>
      <c r="GE621" s="110">
        <f t="shared" si="714"/>
        <v>1015</v>
      </c>
      <c r="GF621" s="110">
        <f t="shared" si="715"/>
        <v>32</v>
      </c>
      <c r="GG621" s="110">
        <f t="shared" si="716"/>
        <v>563</v>
      </c>
      <c r="GH621" s="110">
        <f t="shared" si="717"/>
        <v>402</v>
      </c>
      <c r="GI621" s="110">
        <f t="shared" si="718"/>
        <v>18</v>
      </c>
      <c r="GJ621" s="114">
        <f t="shared" si="682"/>
        <v>0.63492876524891761</v>
      </c>
      <c r="GK621" s="90">
        <f t="shared" si="683"/>
        <v>0.15617715617715619</v>
      </c>
      <c r="GL621" s="2" t="s">
        <v>1663</v>
      </c>
      <c r="GM621" s="2" t="s">
        <v>1686</v>
      </c>
      <c r="GN621" s="92" t="s">
        <v>1896</v>
      </c>
      <c r="GO621" s="92" t="s">
        <v>1429</v>
      </c>
      <c r="GP621" s="92" t="s">
        <v>1924</v>
      </c>
      <c r="GQ621" s="2" t="s">
        <v>1657</v>
      </c>
      <c r="GR621" s="115">
        <v>6771</v>
      </c>
      <c r="GS621" s="31">
        <f t="shared" si="719"/>
        <v>55</v>
      </c>
      <c r="GT621" s="31">
        <f t="shared" si="720"/>
        <v>145</v>
      </c>
      <c r="GU621" s="31">
        <f t="shared" si="721"/>
        <v>250</v>
      </c>
      <c r="GV621" s="31">
        <f t="shared" si="722"/>
        <v>6664</v>
      </c>
      <c r="GW621" s="31">
        <f t="shared" si="723"/>
        <v>4436</v>
      </c>
      <c r="GX621" s="31">
        <f t="shared" si="724"/>
        <v>6536</v>
      </c>
    </row>
    <row r="622" spans="1:208" ht="15.75" hidden="1" customHeight="1" x14ac:dyDescent="0.25">
      <c r="A622" s="22" t="s">
        <v>1114</v>
      </c>
      <c r="B622" s="2" t="s">
        <v>596</v>
      </c>
      <c r="C622" s="116" t="s">
        <v>603</v>
      </c>
      <c r="D622" s="35" t="s">
        <v>596</v>
      </c>
      <c r="E622" s="117">
        <v>205</v>
      </c>
      <c r="F622" s="117">
        <v>841</v>
      </c>
      <c r="G622" s="117">
        <v>1273</v>
      </c>
      <c r="H622" s="117">
        <v>2319</v>
      </c>
      <c r="I622" s="95">
        <v>148</v>
      </c>
      <c r="J622" s="118">
        <v>233</v>
      </c>
      <c r="K622" s="118">
        <v>864</v>
      </c>
      <c r="L622" s="118">
        <v>1544</v>
      </c>
      <c r="M622" s="118">
        <v>2641</v>
      </c>
      <c r="N622" s="119">
        <v>388</v>
      </c>
      <c r="O622" s="119">
        <v>47</v>
      </c>
      <c r="P622" s="120">
        <v>1754</v>
      </c>
      <c r="Q622" s="120">
        <v>2240</v>
      </c>
      <c r="R622" s="120">
        <v>1685</v>
      </c>
      <c r="S622" s="70">
        <f t="shared" si="665"/>
        <v>0.13283922462941847</v>
      </c>
      <c r="T622" s="70">
        <f t="shared" si="666"/>
        <v>0.38571428571428573</v>
      </c>
      <c r="U622" s="70">
        <f t="shared" si="667"/>
        <v>0.39672477548864238</v>
      </c>
      <c r="V622" s="70">
        <f t="shared" si="668"/>
        <v>0.51464968152866242</v>
      </c>
      <c r="W622" s="70">
        <f t="shared" si="669"/>
        <v>0.68605341246290796</v>
      </c>
      <c r="X622" s="121">
        <v>2277</v>
      </c>
      <c r="Y622" s="121">
        <v>1754</v>
      </c>
      <c r="Z622" s="121">
        <v>2240</v>
      </c>
      <c r="AA622" s="121">
        <v>1685</v>
      </c>
      <c r="AB622" s="121">
        <v>547</v>
      </c>
      <c r="AC622" s="121">
        <v>541</v>
      </c>
      <c r="AD622" s="17">
        <v>55</v>
      </c>
      <c r="AE622" s="17">
        <v>137</v>
      </c>
      <c r="AF622" s="100">
        <v>183</v>
      </c>
      <c r="AG622" s="101">
        <v>318</v>
      </c>
      <c r="AH622" s="101">
        <v>1051</v>
      </c>
      <c r="AI622" s="101">
        <v>1636</v>
      </c>
      <c r="AJ622" s="101">
        <v>112</v>
      </c>
      <c r="AK622" s="101">
        <f t="shared" si="670"/>
        <v>3117</v>
      </c>
      <c r="AL622" s="101">
        <f t="shared" si="671"/>
        <v>402</v>
      </c>
      <c r="AM622" s="101">
        <v>514</v>
      </c>
      <c r="AN622" s="102">
        <v>17</v>
      </c>
      <c r="AO622" s="103">
        <v>78</v>
      </c>
      <c r="AP622" s="74">
        <f t="shared" si="672"/>
        <v>0.18129988597491448</v>
      </c>
      <c r="AQ622" s="74">
        <f t="shared" si="673"/>
        <v>0.46919642857142857</v>
      </c>
      <c r="AR622" s="104">
        <f t="shared" si="674"/>
        <v>0.45835534425074836</v>
      </c>
      <c r="AS622" s="104">
        <f t="shared" si="675"/>
        <v>0.58216560509554138</v>
      </c>
      <c r="AT622" s="104">
        <f t="shared" si="676"/>
        <v>0.73234421364985158</v>
      </c>
      <c r="AU622" s="105">
        <v>1780</v>
      </c>
      <c r="AV622" s="105">
        <v>2374</v>
      </c>
      <c r="AW622" s="105">
        <v>1809</v>
      </c>
      <c r="AX622" s="100">
        <v>205</v>
      </c>
      <c r="AY622" s="106">
        <v>3581</v>
      </c>
      <c r="AZ622" s="106">
        <v>345</v>
      </c>
      <c r="BA622" s="106">
        <v>1270</v>
      </c>
      <c r="BB622" s="106">
        <v>1843</v>
      </c>
      <c r="BC622" s="106">
        <v>123</v>
      </c>
      <c r="BD622" s="107">
        <v>402</v>
      </c>
      <c r="BE622" s="108">
        <v>40</v>
      </c>
      <c r="BF622" s="82">
        <f t="shared" si="677"/>
        <v>0.19071310116086235</v>
      </c>
      <c r="BG622" s="82">
        <f t="shared" si="678"/>
        <v>0.53496208930075817</v>
      </c>
      <c r="BH622" s="83">
        <f t="shared" si="679"/>
        <v>0.51249371121918497</v>
      </c>
      <c r="BI622" s="83">
        <f t="shared" si="680"/>
        <v>0.65262397688974483</v>
      </c>
      <c r="BJ622" s="83">
        <f t="shared" si="681"/>
        <v>0.80955056179775275</v>
      </c>
      <c r="BK622" s="2">
        <v>1845</v>
      </c>
      <c r="BL622" s="2">
        <v>2497</v>
      </c>
      <c r="BM622" s="2">
        <v>1827</v>
      </c>
      <c r="BN622" s="2">
        <v>1272</v>
      </c>
      <c r="BO622" s="2">
        <v>567</v>
      </c>
      <c r="BP622" s="2">
        <v>568</v>
      </c>
      <c r="BQ622" s="109">
        <v>74</v>
      </c>
      <c r="BR622" s="109">
        <v>214</v>
      </c>
      <c r="BS622" s="110">
        <v>206</v>
      </c>
      <c r="BT622" s="109">
        <v>286</v>
      </c>
      <c r="BU622" s="109">
        <v>1374</v>
      </c>
      <c r="BV622" s="109">
        <v>2150</v>
      </c>
      <c r="BW622" s="109">
        <v>154</v>
      </c>
      <c r="BX622" s="84">
        <f t="shared" si="685"/>
        <v>3964</v>
      </c>
      <c r="BY622" s="111">
        <v>27</v>
      </c>
      <c r="BZ622" s="109">
        <v>471</v>
      </c>
      <c r="CA622" s="109">
        <v>154</v>
      </c>
      <c r="CB622" s="2">
        <v>72</v>
      </c>
      <c r="CC622" s="112">
        <f t="shared" si="686"/>
        <v>0.15501355013550136</v>
      </c>
      <c r="CD622" s="112">
        <f t="shared" si="687"/>
        <v>0.55026031237484985</v>
      </c>
      <c r="CE622" s="112">
        <f t="shared" si="688"/>
        <v>0.54125466039876802</v>
      </c>
      <c r="CF622" s="112">
        <f t="shared" si="689"/>
        <v>0.70605920444033299</v>
      </c>
      <c r="CG622" s="112">
        <f t="shared" si="690"/>
        <v>0.91899288451012584</v>
      </c>
      <c r="CH622" s="87">
        <f t="shared" si="691"/>
        <v>148</v>
      </c>
      <c r="CI622" s="31">
        <f t="shared" si="692"/>
        <v>172</v>
      </c>
      <c r="CJ622" s="31">
        <f t="shared" si="693"/>
        <v>9</v>
      </c>
      <c r="CK622" s="31">
        <f t="shared" si="694"/>
        <v>25</v>
      </c>
      <c r="CL622" s="31">
        <f t="shared" si="695"/>
        <v>43</v>
      </c>
      <c r="CM622" s="113">
        <f t="shared" si="696"/>
        <v>310</v>
      </c>
      <c r="CN622" s="31">
        <f t="shared" si="697"/>
        <v>52</v>
      </c>
      <c r="CO622" s="31">
        <f t="shared" si="698"/>
        <v>125</v>
      </c>
      <c r="CP622" s="31">
        <f t="shared" si="699"/>
        <v>127</v>
      </c>
      <c r="CQ622" s="31">
        <f t="shared" si="700"/>
        <v>6</v>
      </c>
      <c r="CR622" s="32">
        <v>8</v>
      </c>
      <c r="CS622" s="32">
        <v>23</v>
      </c>
      <c r="CT622" s="32">
        <v>40</v>
      </c>
      <c r="CU622" s="88">
        <f t="shared" si="684"/>
        <v>286</v>
      </c>
      <c r="CV622" s="32">
        <v>51</v>
      </c>
      <c r="CW622" s="32">
        <v>115</v>
      </c>
      <c r="CX622" s="32">
        <v>114</v>
      </c>
      <c r="CY622" s="32">
        <v>6</v>
      </c>
      <c r="CZ622" s="32">
        <v>1</v>
      </c>
      <c r="DA622" s="32">
        <v>2</v>
      </c>
      <c r="DB622" s="32">
        <v>3</v>
      </c>
      <c r="DC622" s="88">
        <f t="shared" si="701"/>
        <v>24</v>
      </c>
      <c r="DD622" s="32">
        <v>1</v>
      </c>
      <c r="DE622" s="32">
        <v>10</v>
      </c>
      <c r="DF622" s="32">
        <v>13</v>
      </c>
      <c r="DG622" s="32">
        <v>0</v>
      </c>
      <c r="DH622" s="32">
        <v>4</v>
      </c>
      <c r="DI622" s="32">
        <v>35</v>
      </c>
      <c r="DJ622" s="32">
        <v>19</v>
      </c>
      <c r="DK622" s="88">
        <f t="shared" si="702"/>
        <v>697</v>
      </c>
      <c r="DL622" s="32">
        <v>127</v>
      </c>
      <c r="DM622" s="32">
        <v>317</v>
      </c>
      <c r="DN622" s="32">
        <v>233</v>
      </c>
      <c r="DO622" s="32">
        <v>20</v>
      </c>
      <c r="DP622" s="32">
        <v>33</v>
      </c>
      <c r="DQ622" s="32">
        <v>99</v>
      </c>
      <c r="DR622" s="32">
        <v>57</v>
      </c>
      <c r="DS622" s="88">
        <f t="shared" si="703"/>
        <v>2261</v>
      </c>
      <c r="DT622" s="32">
        <v>11</v>
      </c>
      <c r="DU622" s="32">
        <v>605</v>
      </c>
      <c r="DV622" s="32">
        <v>1533</v>
      </c>
      <c r="DW622" s="32">
        <v>112</v>
      </c>
      <c r="DX622" s="32">
        <v>1</v>
      </c>
      <c r="DY622" s="32">
        <v>2</v>
      </c>
      <c r="DZ622" s="32">
        <v>3</v>
      </c>
      <c r="EA622" s="88">
        <f t="shared" si="704"/>
        <v>14</v>
      </c>
      <c r="EB622" s="32">
        <v>7</v>
      </c>
      <c r="EC622" s="32">
        <v>4</v>
      </c>
      <c r="ED622" s="32">
        <v>1</v>
      </c>
      <c r="EE622" s="32">
        <v>2</v>
      </c>
      <c r="EF622" s="32">
        <v>7</v>
      </c>
      <c r="EG622" s="32">
        <v>15</v>
      </c>
      <c r="EH622" s="32">
        <v>23</v>
      </c>
      <c r="EI622" s="88">
        <f t="shared" si="705"/>
        <v>150</v>
      </c>
      <c r="EJ622" s="32">
        <v>51</v>
      </c>
      <c r="EK622" s="32">
        <v>60</v>
      </c>
      <c r="EL622" s="32">
        <v>34</v>
      </c>
      <c r="EM622" s="32">
        <v>5</v>
      </c>
      <c r="EQ622" s="88">
        <f t="shared" si="706"/>
        <v>0</v>
      </c>
      <c r="EV622" s="32">
        <v>19</v>
      </c>
      <c r="EW622" s="32">
        <v>32</v>
      </c>
      <c r="EX622" s="32">
        <v>54</v>
      </c>
      <c r="EY622" s="88">
        <f t="shared" si="707"/>
        <v>430</v>
      </c>
      <c r="EZ622" s="32">
        <v>2</v>
      </c>
      <c r="FA622" s="32">
        <v>232</v>
      </c>
      <c r="FB622" s="32">
        <v>187</v>
      </c>
      <c r="FC622" s="32">
        <v>9</v>
      </c>
      <c r="FD622" s="32">
        <v>1</v>
      </c>
      <c r="FE622" s="32">
        <v>6</v>
      </c>
      <c r="FF622" s="32">
        <v>7</v>
      </c>
      <c r="FG622" s="88">
        <f t="shared" si="708"/>
        <v>93</v>
      </c>
      <c r="FH622" s="32">
        <v>36</v>
      </c>
      <c r="FI622" s="32">
        <v>31</v>
      </c>
      <c r="FJ622" s="32">
        <v>26</v>
      </c>
      <c r="FO622" s="88">
        <f t="shared" si="709"/>
        <v>0</v>
      </c>
      <c r="FW622" s="110">
        <f t="shared" si="710"/>
        <v>0</v>
      </c>
      <c r="GB622" s="110">
        <f t="shared" si="711"/>
        <v>20</v>
      </c>
      <c r="GC622" s="110">
        <f t="shared" si="712"/>
        <v>38</v>
      </c>
      <c r="GD622" s="110">
        <f t="shared" si="713"/>
        <v>61</v>
      </c>
      <c r="GE622" s="110">
        <f t="shared" si="714"/>
        <v>523</v>
      </c>
      <c r="GF622" s="110">
        <f t="shared" si="715"/>
        <v>38</v>
      </c>
      <c r="GG622" s="110">
        <f t="shared" si="716"/>
        <v>263</v>
      </c>
      <c r="GH622" s="110">
        <f t="shared" si="717"/>
        <v>213</v>
      </c>
      <c r="GI622" s="110">
        <f t="shared" si="718"/>
        <v>9</v>
      </c>
      <c r="GJ622" s="114">
        <f t="shared" si="682"/>
        <v>0.33953547612418872</v>
      </c>
      <c r="GK622" s="90">
        <f t="shared" si="683"/>
        <v>0.10695336498184864</v>
      </c>
      <c r="GL622" s="2" t="s">
        <v>2237</v>
      </c>
      <c r="GM622" s="92" t="s">
        <v>1913</v>
      </c>
      <c r="GN622" s="2" t="s">
        <v>1587</v>
      </c>
      <c r="GO622" s="2" t="s">
        <v>1539</v>
      </c>
      <c r="GP622" s="92" t="s">
        <v>1711</v>
      </c>
      <c r="GQ622" s="2" t="s">
        <v>1840</v>
      </c>
      <c r="GR622" s="115">
        <v>2488</v>
      </c>
      <c r="GS622" s="31">
        <f t="shared" si="719"/>
        <v>38</v>
      </c>
      <c r="GT622" s="31">
        <f t="shared" si="720"/>
        <v>79</v>
      </c>
      <c r="GU622" s="31">
        <f t="shared" si="721"/>
        <v>136</v>
      </c>
      <c r="GV622" s="31">
        <f t="shared" si="722"/>
        <v>2972</v>
      </c>
      <c r="GW622" s="31">
        <f t="shared" si="723"/>
        <v>1901</v>
      </c>
      <c r="GX622" s="31">
        <f t="shared" si="724"/>
        <v>2827</v>
      </c>
    </row>
    <row r="623" spans="1:208" ht="15.75" hidden="1" customHeight="1" x14ac:dyDescent="0.25">
      <c r="A623" s="22" t="s">
        <v>1114</v>
      </c>
      <c r="B623" s="2" t="s">
        <v>596</v>
      </c>
      <c r="C623" s="116" t="s">
        <v>604</v>
      </c>
      <c r="D623" s="35" t="s">
        <v>596</v>
      </c>
      <c r="E623" s="117">
        <v>663</v>
      </c>
      <c r="F623" s="117">
        <v>1901</v>
      </c>
      <c r="G623" s="117">
        <v>2879</v>
      </c>
      <c r="H623" s="117">
        <v>5443</v>
      </c>
      <c r="I623" s="95">
        <v>350</v>
      </c>
      <c r="J623" s="118">
        <v>736</v>
      </c>
      <c r="K623" s="118">
        <v>2057</v>
      </c>
      <c r="L623" s="118">
        <v>3228</v>
      </c>
      <c r="M623" s="118">
        <v>6021</v>
      </c>
      <c r="N623" s="119">
        <v>750</v>
      </c>
      <c r="O623" s="119">
        <v>105</v>
      </c>
      <c r="P623" s="120">
        <v>3599</v>
      </c>
      <c r="Q623" s="120">
        <v>4412</v>
      </c>
      <c r="R623" s="120">
        <v>3617</v>
      </c>
      <c r="S623" s="70">
        <f t="shared" si="665"/>
        <v>0.2045012503473187</v>
      </c>
      <c r="T623" s="70">
        <f t="shared" si="666"/>
        <v>0.46622846781504984</v>
      </c>
      <c r="U623" s="70">
        <f t="shared" si="667"/>
        <v>0.45330237358101133</v>
      </c>
      <c r="V623" s="70">
        <f t="shared" si="668"/>
        <v>0.5648275003113713</v>
      </c>
      <c r="W623" s="70">
        <f t="shared" si="669"/>
        <v>0.68509814763616261</v>
      </c>
      <c r="X623" s="121">
        <v>4495</v>
      </c>
      <c r="Y623" s="121">
        <v>3599</v>
      </c>
      <c r="Z623" s="121">
        <v>4412</v>
      </c>
      <c r="AA623" s="121">
        <v>3617</v>
      </c>
      <c r="AB623" s="121">
        <v>1153</v>
      </c>
      <c r="AC623" s="121">
        <v>1033</v>
      </c>
      <c r="AD623" s="17">
        <v>118</v>
      </c>
      <c r="AE623" s="17">
        <v>352</v>
      </c>
      <c r="AF623" s="100">
        <v>395</v>
      </c>
      <c r="AG623" s="101">
        <v>706</v>
      </c>
      <c r="AH623" s="101">
        <v>2142</v>
      </c>
      <c r="AI623" s="101">
        <v>3428</v>
      </c>
      <c r="AJ623" s="101">
        <v>141</v>
      </c>
      <c r="AK623" s="101">
        <f t="shared" si="670"/>
        <v>6417</v>
      </c>
      <c r="AL623" s="101">
        <f t="shared" si="671"/>
        <v>727</v>
      </c>
      <c r="AM623" s="101">
        <v>868</v>
      </c>
      <c r="AN623" s="102">
        <v>64</v>
      </c>
      <c r="AO623" s="103">
        <v>395</v>
      </c>
      <c r="AP623" s="74">
        <f t="shared" si="672"/>
        <v>0.19616560155598778</v>
      </c>
      <c r="AQ623" s="74">
        <f t="shared" si="673"/>
        <v>0.48549410698096102</v>
      </c>
      <c r="AR623" s="104">
        <f t="shared" si="674"/>
        <v>0.47721018231854145</v>
      </c>
      <c r="AS623" s="104">
        <f t="shared" si="675"/>
        <v>0.60318844189811927</v>
      </c>
      <c r="AT623" s="104">
        <f t="shared" si="676"/>
        <v>0.74675145147912636</v>
      </c>
      <c r="AU623" s="105">
        <v>3713</v>
      </c>
      <c r="AV623" s="105">
        <v>4880</v>
      </c>
      <c r="AW623" s="105">
        <v>3623</v>
      </c>
      <c r="AX623" s="100">
        <v>450</v>
      </c>
      <c r="AY623" s="106">
        <v>6934</v>
      </c>
      <c r="AZ623" s="106">
        <v>778</v>
      </c>
      <c r="BA623" s="106">
        <v>2547</v>
      </c>
      <c r="BB623" s="106">
        <v>3444</v>
      </c>
      <c r="BC623" s="106">
        <v>165</v>
      </c>
      <c r="BD623" s="107">
        <v>753</v>
      </c>
      <c r="BE623" s="108">
        <v>154</v>
      </c>
      <c r="BF623" s="82">
        <f t="shared" si="677"/>
        <v>0.21473916643665469</v>
      </c>
      <c r="BG623" s="82">
        <f t="shared" si="678"/>
        <v>0.52192622950819667</v>
      </c>
      <c r="BH623" s="83">
        <f t="shared" si="679"/>
        <v>0.49246889325474785</v>
      </c>
      <c r="BI623" s="83">
        <f t="shared" si="680"/>
        <v>0.60956592575352031</v>
      </c>
      <c r="BJ623" s="83">
        <f t="shared" si="681"/>
        <v>0.72475087530298954</v>
      </c>
      <c r="BK623" s="2">
        <v>3949</v>
      </c>
      <c r="BL623" s="2">
        <v>5018</v>
      </c>
      <c r="BM623" s="2">
        <v>3604</v>
      </c>
      <c r="BN623" s="2">
        <v>2460</v>
      </c>
      <c r="BO623" s="2">
        <v>1186</v>
      </c>
      <c r="BP623" s="2">
        <v>1247</v>
      </c>
      <c r="BQ623" s="109">
        <v>144</v>
      </c>
      <c r="BR623" s="109">
        <v>501</v>
      </c>
      <c r="BS623" s="110">
        <v>537</v>
      </c>
      <c r="BT623" s="109">
        <v>873</v>
      </c>
      <c r="BU623" s="109">
        <v>3063</v>
      </c>
      <c r="BV623" s="109">
        <v>4262</v>
      </c>
      <c r="BW623" s="109">
        <v>201</v>
      </c>
      <c r="BX623" s="84">
        <f t="shared" si="685"/>
        <v>8399</v>
      </c>
      <c r="BY623" s="111">
        <v>55</v>
      </c>
      <c r="BZ623" s="109">
        <v>831</v>
      </c>
      <c r="CA623" s="109">
        <v>193</v>
      </c>
      <c r="CB623" s="2">
        <v>259</v>
      </c>
      <c r="CC623" s="112">
        <f t="shared" si="686"/>
        <v>0.22106862496834642</v>
      </c>
      <c r="CD623" s="112">
        <f t="shared" si="687"/>
        <v>0.61040255081705863</v>
      </c>
      <c r="CE623" s="112">
        <f t="shared" si="688"/>
        <v>0.58603134197756745</v>
      </c>
      <c r="CF623" s="112">
        <f t="shared" si="689"/>
        <v>0.7531895151936906</v>
      </c>
      <c r="CG623" s="112">
        <f t="shared" si="690"/>
        <v>0.95199778024417314</v>
      </c>
      <c r="CH623" s="87">
        <f t="shared" si="691"/>
        <v>173</v>
      </c>
      <c r="CI623" s="31">
        <f t="shared" si="692"/>
        <v>269</v>
      </c>
      <c r="CJ623" s="31">
        <f t="shared" si="693"/>
        <v>27</v>
      </c>
      <c r="CK623" s="31">
        <f t="shared" si="694"/>
        <v>113</v>
      </c>
      <c r="CL623" s="31">
        <f t="shared" si="695"/>
        <v>191</v>
      </c>
      <c r="CM623" s="113">
        <f t="shared" si="696"/>
        <v>1489</v>
      </c>
      <c r="CN623" s="31">
        <f t="shared" si="697"/>
        <v>336</v>
      </c>
      <c r="CO623" s="31">
        <f t="shared" si="698"/>
        <v>550</v>
      </c>
      <c r="CP623" s="31">
        <f t="shared" si="699"/>
        <v>586</v>
      </c>
      <c r="CQ623" s="31">
        <f t="shared" si="700"/>
        <v>17</v>
      </c>
      <c r="CR623" s="32">
        <v>20</v>
      </c>
      <c r="CS623" s="32">
        <v>85</v>
      </c>
      <c r="CT623" s="32">
        <v>148</v>
      </c>
      <c r="CU623" s="88">
        <f t="shared" si="684"/>
        <v>1034</v>
      </c>
      <c r="CV623" s="32">
        <v>310</v>
      </c>
      <c r="CW623" s="32">
        <v>397</v>
      </c>
      <c r="CX623" s="32">
        <v>326</v>
      </c>
      <c r="CY623" s="32">
        <v>1</v>
      </c>
      <c r="CZ623" s="32">
        <v>7</v>
      </c>
      <c r="DA623" s="32">
        <v>28</v>
      </c>
      <c r="DB623" s="32">
        <v>43</v>
      </c>
      <c r="DC623" s="88">
        <f t="shared" si="701"/>
        <v>455</v>
      </c>
      <c r="DD623" s="32">
        <v>26</v>
      </c>
      <c r="DE623" s="32">
        <v>153</v>
      </c>
      <c r="DF623" s="32">
        <v>260</v>
      </c>
      <c r="DG623" s="32">
        <v>16</v>
      </c>
      <c r="DH623" s="32">
        <v>9</v>
      </c>
      <c r="DI623" s="32">
        <v>77</v>
      </c>
      <c r="DJ623" s="32">
        <v>49</v>
      </c>
      <c r="DK623" s="88">
        <f t="shared" si="702"/>
        <v>1533</v>
      </c>
      <c r="DL623" s="32">
        <v>286</v>
      </c>
      <c r="DM623" s="32">
        <v>595</v>
      </c>
      <c r="DN623" s="32">
        <v>620</v>
      </c>
      <c r="DO623" s="32">
        <v>32</v>
      </c>
      <c r="DP623" s="32">
        <v>55</v>
      </c>
      <c r="DQ623" s="32">
        <v>158</v>
      </c>
      <c r="DR623" s="32">
        <v>108</v>
      </c>
      <c r="DS623" s="88">
        <f t="shared" si="703"/>
        <v>3717</v>
      </c>
      <c r="DT623" s="32">
        <v>12</v>
      </c>
      <c r="DU623" s="32">
        <v>1133</v>
      </c>
      <c r="DV623" s="32">
        <v>2454</v>
      </c>
      <c r="DW623" s="32">
        <v>118</v>
      </c>
      <c r="DX623" s="32">
        <v>2</v>
      </c>
      <c r="DY623" s="32">
        <v>7</v>
      </c>
      <c r="DZ623" s="32">
        <v>7</v>
      </c>
      <c r="EA623" s="88">
        <f t="shared" si="704"/>
        <v>78</v>
      </c>
      <c r="EB623" s="32">
        <v>27</v>
      </c>
      <c r="EC623" s="32">
        <v>27</v>
      </c>
      <c r="ED623" s="32">
        <v>23</v>
      </c>
      <c r="EE623" s="32">
        <v>1</v>
      </c>
      <c r="EF623" s="32">
        <v>18</v>
      </c>
      <c r="EG623" s="32">
        <v>67</v>
      </c>
      <c r="EH623" s="32">
        <v>93</v>
      </c>
      <c r="EI623" s="88">
        <f t="shared" si="705"/>
        <v>505</v>
      </c>
      <c r="EJ623" s="32">
        <v>185</v>
      </c>
      <c r="EK623" s="32">
        <v>186</v>
      </c>
      <c r="EL623" s="32">
        <v>127</v>
      </c>
      <c r="EM623" s="32">
        <v>7</v>
      </c>
      <c r="EQ623" s="88">
        <f t="shared" si="706"/>
        <v>0</v>
      </c>
      <c r="EV623" s="32">
        <v>32</v>
      </c>
      <c r="EW623" s="32">
        <v>74</v>
      </c>
      <c r="EX623" s="32">
        <v>84</v>
      </c>
      <c r="EY623" s="88">
        <f t="shared" si="707"/>
        <v>988</v>
      </c>
      <c r="EZ623" s="32">
        <v>1</v>
      </c>
      <c r="FA623" s="32">
        <v>550</v>
      </c>
      <c r="FB623" s="32">
        <v>428</v>
      </c>
      <c r="FC623" s="32">
        <v>9</v>
      </c>
      <c r="FD623" s="32">
        <v>1</v>
      </c>
      <c r="FE623" s="32">
        <v>5</v>
      </c>
      <c r="FF623" s="32">
        <v>5</v>
      </c>
      <c r="FG623" s="88">
        <f t="shared" si="708"/>
        <v>72</v>
      </c>
      <c r="FH623" s="32">
        <v>26</v>
      </c>
      <c r="FI623" s="32">
        <v>22</v>
      </c>
      <c r="FJ623" s="32">
        <v>24</v>
      </c>
      <c r="FO623" s="88">
        <f t="shared" si="709"/>
        <v>0</v>
      </c>
      <c r="FW623" s="110">
        <f t="shared" si="710"/>
        <v>0</v>
      </c>
      <c r="GB623" s="110">
        <f t="shared" si="711"/>
        <v>33</v>
      </c>
      <c r="GC623" s="110">
        <f t="shared" si="712"/>
        <v>79</v>
      </c>
      <c r="GD623" s="110">
        <f t="shared" si="713"/>
        <v>89</v>
      </c>
      <c r="GE623" s="110">
        <f t="shared" si="714"/>
        <v>1060</v>
      </c>
      <c r="GF623" s="110">
        <f t="shared" si="715"/>
        <v>27</v>
      </c>
      <c r="GG623" s="110">
        <f t="shared" si="716"/>
        <v>572</v>
      </c>
      <c r="GH623" s="110">
        <f t="shared" si="717"/>
        <v>452</v>
      </c>
      <c r="GI623" s="110">
        <f t="shared" si="718"/>
        <v>9</v>
      </c>
      <c r="GJ623" s="114">
        <f t="shared" si="682"/>
        <v>0.38957868084873848</v>
      </c>
      <c r="GK623" s="90">
        <f t="shared" si="683"/>
        <v>0.21127776175367752</v>
      </c>
      <c r="GL623" s="92" t="s">
        <v>1991</v>
      </c>
      <c r="GM623" s="92" t="s">
        <v>1535</v>
      </c>
      <c r="GN623" s="92" t="s">
        <v>1645</v>
      </c>
      <c r="GO623" s="92" t="s">
        <v>1536</v>
      </c>
      <c r="GP623" s="92" t="s">
        <v>1511</v>
      </c>
      <c r="GQ623" s="2" t="s">
        <v>1532</v>
      </c>
      <c r="GR623" s="115">
        <v>5085</v>
      </c>
      <c r="GS623" s="31">
        <f t="shared" si="719"/>
        <v>66</v>
      </c>
      <c r="GT623" s="31">
        <f t="shared" si="720"/>
        <v>164</v>
      </c>
      <c r="GU623" s="31">
        <f t="shared" si="721"/>
        <v>242</v>
      </c>
      <c r="GV623" s="31">
        <f t="shared" si="722"/>
        <v>5328</v>
      </c>
      <c r="GW623" s="31">
        <f t="shared" si="723"/>
        <v>3248</v>
      </c>
      <c r="GX623" s="31">
        <f t="shared" si="724"/>
        <v>5003</v>
      </c>
    </row>
    <row r="624" spans="1:208" ht="15.75" hidden="1" customHeight="1" x14ac:dyDescent="0.25">
      <c r="A624" s="22" t="s">
        <v>1114</v>
      </c>
      <c r="B624" s="2" t="s">
        <v>596</v>
      </c>
      <c r="C624" s="116" t="s">
        <v>605</v>
      </c>
      <c r="D624" s="35" t="s">
        <v>596</v>
      </c>
      <c r="E624" s="117">
        <v>13</v>
      </c>
      <c r="F624" s="117">
        <v>191</v>
      </c>
      <c r="G624" s="117">
        <v>219</v>
      </c>
      <c r="H624" s="117">
        <v>423</v>
      </c>
      <c r="I624" s="95">
        <v>31</v>
      </c>
      <c r="J624" s="118">
        <v>52</v>
      </c>
      <c r="K624" s="118">
        <v>198</v>
      </c>
      <c r="L624" s="118">
        <v>274</v>
      </c>
      <c r="M624" s="118">
        <v>524</v>
      </c>
      <c r="N624" s="119">
        <v>53</v>
      </c>
      <c r="O624" s="119">
        <v>44</v>
      </c>
      <c r="P624" s="120">
        <v>411</v>
      </c>
      <c r="Q624" s="120">
        <v>541</v>
      </c>
      <c r="R624" s="120">
        <v>379</v>
      </c>
      <c r="S624" s="70">
        <f t="shared" si="665"/>
        <v>0.12652068126520682</v>
      </c>
      <c r="T624" s="70">
        <f t="shared" si="666"/>
        <v>0.36598890942698709</v>
      </c>
      <c r="U624" s="70">
        <f t="shared" si="667"/>
        <v>0.35386927122464312</v>
      </c>
      <c r="V624" s="70">
        <f t="shared" si="668"/>
        <v>0.45543478260869563</v>
      </c>
      <c r="W624" s="70">
        <f t="shared" si="669"/>
        <v>0.58311345646437995</v>
      </c>
      <c r="X624" s="121">
        <v>547</v>
      </c>
      <c r="Y624" s="121">
        <v>411</v>
      </c>
      <c r="Z624" s="121">
        <v>541</v>
      </c>
      <c r="AA624" s="121">
        <v>379</v>
      </c>
      <c r="AB624" s="121">
        <v>140</v>
      </c>
      <c r="AC624" s="121">
        <v>117</v>
      </c>
      <c r="AD624" s="17">
        <v>24</v>
      </c>
      <c r="AE624" s="17">
        <v>31</v>
      </c>
      <c r="AF624" s="100">
        <v>35</v>
      </c>
      <c r="AG624" s="101">
        <v>47</v>
      </c>
      <c r="AH624" s="101">
        <v>251</v>
      </c>
      <c r="AI624" s="101">
        <v>302</v>
      </c>
      <c r="AJ624" s="101">
        <v>10</v>
      </c>
      <c r="AK624" s="101">
        <f t="shared" si="670"/>
        <v>610</v>
      </c>
      <c r="AL624" s="101">
        <f t="shared" si="671"/>
        <v>51</v>
      </c>
      <c r="AM624" s="101">
        <v>61</v>
      </c>
      <c r="AN624" s="102">
        <v>30</v>
      </c>
      <c r="AO624" s="103">
        <v>81</v>
      </c>
      <c r="AP624" s="74">
        <f t="shared" si="672"/>
        <v>0.11435523114355231</v>
      </c>
      <c r="AQ624" s="74">
        <f t="shared" si="673"/>
        <v>0.46395563770794823</v>
      </c>
      <c r="AR624" s="104">
        <f t="shared" si="674"/>
        <v>0.41247182569496621</v>
      </c>
      <c r="AS624" s="104">
        <f t="shared" si="675"/>
        <v>0.54565217391304344</v>
      </c>
      <c r="AT624" s="104">
        <f t="shared" si="676"/>
        <v>0.66226912928759896</v>
      </c>
      <c r="AU624" s="105">
        <v>392</v>
      </c>
      <c r="AV624" s="105">
        <v>526</v>
      </c>
      <c r="AW624" s="105">
        <v>382</v>
      </c>
      <c r="AX624" s="100">
        <v>37</v>
      </c>
      <c r="AY624" s="106">
        <v>745</v>
      </c>
      <c r="AZ624" s="106">
        <v>44</v>
      </c>
      <c r="BA624" s="106">
        <v>359</v>
      </c>
      <c r="BB624" s="106">
        <v>336</v>
      </c>
      <c r="BC624" s="106">
        <v>6</v>
      </c>
      <c r="BD624" s="107">
        <v>64</v>
      </c>
      <c r="BE624" s="108">
        <v>34</v>
      </c>
      <c r="BF624" s="82">
        <f t="shared" si="677"/>
        <v>0.11518324607329843</v>
      </c>
      <c r="BG624" s="82">
        <f t="shared" si="678"/>
        <v>0.68250950570342206</v>
      </c>
      <c r="BH624" s="83">
        <f t="shared" si="679"/>
        <v>0.51923076923076927</v>
      </c>
      <c r="BI624" s="83">
        <f t="shared" si="680"/>
        <v>0.68736383442265792</v>
      </c>
      <c r="BJ624" s="83">
        <f t="shared" si="681"/>
        <v>0.69387755102040816</v>
      </c>
      <c r="BK624" s="2">
        <v>372</v>
      </c>
      <c r="BL624" s="2">
        <v>539</v>
      </c>
      <c r="BM624" s="2">
        <v>381</v>
      </c>
      <c r="BN624" s="2">
        <v>269</v>
      </c>
      <c r="BO624" s="2">
        <v>114</v>
      </c>
      <c r="BP624" s="2">
        <v>130</v>
      </c>
      <c r="BQ624" s="109">
        <v>24</v>
      </c>
      <c r="BR624" s="109">
        <v>39</v>
      </c>
      <c r="BS624" s="110">
        <v>33</v>
      </c>
      <c r="BT624" s="109">
        <v>60</v>
      </c>
      <c r="BU624" s="109">
        <v>271</v>
      </c>
      <c r="BV624" s="109">
        <v>411</v>
      </c>
      <c r="BW624" s="109">
        <v>9</v>
      </c>
      <c r="BX624" s="84">
        <f t="shared" si="685"/>
        <v>751</v>
      </c>
      <c r="BY624" s="111">
        <v>17</v>
      </c>
      <c r="BZ624" s="109">
        <v>79</v>
      </c>
      <c r="CA624" s="109">
        <v>9</v>
      </c>
      <c r="CB624" s="2">
        <v>43</v>
      </c>
      <c r="CC624" s="112">
        <f t="shared" si="686"/>
        <v>0.16129032258064516</v>
      </c>
      <c r="CD624" s="112">
        <f t="shared" si="687"/>
        <v>0.50278293135435992</v>
      </c>
      <c r="CE624" s="112">
        <f t="shared" si="688"/>
        <v>0.51315789473684215</v>
      </c>
      <c r="CF624" s="112">
        <f t="shared" si="689"/>
        <v>0.6554347826086957</v>
      </c>
      <c r="CG624" s="112">
        <f t="shared" si="690"/>
        <v>0.87139107611548561</v>
      </c>
      <c r="CH624" s="87">
        <f t="shared" si="691"/>
        <v>49</v>
      </c>
      <c r="CI624" s="31">
        <f t="shared" si="692"/>
        <v>41</v>
      </c>
      <c r="CJ624" s="31">
        <f t="shared" si="693"/>
        <v>0</v>
      </c>
      <c r="CK624" s="31">
        <f t="shared" si="694"/>
        <v>0</v>
      </c>
      <c r="CL624" s="31">
        <f t="shared" si="695"/>
        <v>0</v>
      </c>
      <c r="CM624" s="113">
        <f t="shared" si="696"/>
        <v>0</v>
      </c>
      <c r="CN624" s="31">
        <f t="shared" si="697"/>
        <v>0</v>
      </c>
      <c r="CO624" s="31">
        <f t="shared" si="698"/>
        <v>0</v>
      </c>
      <c r="CP624" s="31">
        <f t="shared" si="699"/>
        <v>0</v>
      </c>
      <c r="CQ624" s="31">
        <f t="shared" si="700"/>
        <v>0</v>
      </c>
      <c r="CU624" s="88">
        <f t="shared" si="684"/>
        <v>0</v>
      </c>
      <c r="DC624" s="88">
        <f t="shared" si="701"/>
        <v>0</v>
      </c>
      <c r="DH624" s="32">
        <v>2</v>
      </c>
      <c r="DI624" s="32">
        <v>9</v>
      </c>
      <c r="DJ624" s="32">
        <v>6</v>
      </c>
      <c r="DK624" s="88">
        <f t="shared" si="702"/>
        <v>215</v>
      </c>
      <c r="DL624" s="32">
        <v>47</v>
      </c>
      <c r="DM624" s="32">
        <v>73</v>
      </c>
      <c r="DN624" s="32">
        <v>92</v>
      </c>
      <c r="DO624" s="32">
        <v>3</v>
      </c>
      <c r="DP624" s="32">
        <v>19</v>
      </c>
      <c r="DQ624" s="32">
        <v>25</v>
      </c>
      <c r="DR624" s="32">
        <v>22</v>
      </c>
      <c r="DS624" s="88">
        <f t="shared" si="703"/>
        <v>469</v>
      </c>
      <c r="DT624" s="32">
        <v>13</v>
      </c>
      <c r="DU624" s="32">
        <v>158</v>
      </c>
      <c r="DV624" s="32">
        <v>292</v>
      </c>
      <c r="DW624" s="32">
        <v>6</v>
      </c>
      <c r="EA624" s="88">
        <f t="shared" si="704"/>
        <v>0</v>
      </c>
      <c r="EI624" s="88">
        <f t="shared" si="705"/>
        <v>0</v>
      </c>
      <c r="EQ624" s="88">
        <f t="shared" si="706"/>
        <v>0</v>
      </c>
      <c r="EV624" s="32">
        <v>3</v>
      </c>
      <c r="EW624" s="32">
        <v>5</v>
      </c>
      <c r="EX624" s="32">
        <v>5</v>
      </c>
      <c r="EY624" s="88">
        <f t="shared" si="707"/>
        <v>67</v>
      </c>
      <c r="EZ624" s="32">
        <v>0</v>
      </c>
      <c r="FA624" s="32">
        <v>40</v>
      </c>
      <c r="FB624" s="32">
        <v>27</v>
      </c>
      <c r="FC624" s="32">
        <v>0</v>
      </c>
      <c r="FG624" s="88">
        <f t="shared" si="708"/>
        <v>0</v>
      </c>
      <c r="FO624" s="88">
        <f t="shared" si="709"/>
        <v>0</v>
      </c>
      <c r="FW624" s="110">
        <f t="shared" si="710"/>
        <v>0</v>
      </c>
      <c r="GB624" s="110">
        <f t="shared" si="711"/>
        <v>3</v>
      </c>
      <c r="GC624" s="110">
        <f t="shared" si="712"/>
        <v>5</v>
      </c>
      <c r="GD624" s="110">
        <f t="shared" si="713"/>
        <v>5</v>
      </c>
      <c r="GE624" s="110">
        <f t="shared" si="714"/>
        <v>67</v>
      </c>
      <c r="GF624" s="110">
        <f t="shared" si="715"/>
        <v>0</v>
      </c>
      <c r="GG624" s="110">
        <f t="shared" si="716"/>
        <v>40</v>
      </c>
      <c r="GH624" s="110">
        <f t="shared" si="717"/>
        <v>27</v>
      </c>
      <c r="GI624" s="110">
        <f t="shared" si="718"/>
        <v>0</v>
      </c>
      <c r="GJ624" s="114">
        <f t="shared" si="682"/>
        <v>0.49437655134737124</v>
      </c>
      <c r="GK624" s="90">
        <f t="shared" si="683"/>
        <v>8.0536912751677861E-3</v>
      </c>
      <c r="GL624" s="92" t="s">
        <v>1870</v>
      </c>
      <c r="GM624" s="92" t="s">
        <v>1807</v>
      </c>
      <c r="GN624" s="2" t="s">
        <v>1694</v>
      </c>
      <c r="GO624" s="92" t="s">
        <v>1727</v>
      </c>
      <c r="GP624" s="92" t="s">
        <v>1547</v>
      </c>
      <c r="GQ624" s="2" t="s">
        <v>1443</v>
      </c>
      <c r="GR624" s="115">
        <v>498</v>
      </c>
      <c r="GS624" s="31">
        <f t="shared" si="719"/>
        <v>21</v>
      </c>
      <c r="GT624" s="31">
        <f t="shared" si="720"/>
        <v>28</v>
      </c>
      <c r="GU624" s="31">
        <f t="shared" si="721"/>
        <v>34</v>
      </c>
      <c r="GV624" s="31">
        <f t="shared" si="722"/>
        <v>684</v>
      </c>
      <c r="GW624" s="31">
        <f t="shared" si="723"/>
        <v>393</v>
      </c>
      <c r="GX624" s="31">
        <f t="shared" si="724"/>
        <v>624</v>
      </c>
    </row>
    <row r="625" spans="1:206" ht="15.75" hidden="1" customHeight="1" x14ac:dyDescent="0.25">
      <c r="A625" s="22" t="s">
        <v>1114</v>
      </c>
      <c r="B625" s="2" t="s">
        <v>596</v>
      </c>
      <c r="C625" s="116" t="s">
        <v>606</v>
      </c>
      <c r="D625" s="35" t="s">
        <v>596</v>
      </c>
      <c r="E625" s="117">
        <v>46</v>
      </c>
      <c r="F625" s="117">
        <v>230</v>
      </c>
      <c r="G625" s="117">
        <v>389</v>
      </c>
      <c r="H625" s="117">
        <v>665</v>
      </c>
      <c r="I625" s="95">
        <v>44</v>
      </c>
      <c r="J625" s="118">
        <v>47</v>
      </c>
      <c r="K625" s="118">
        <v>216</v>
      </c>
      <c r="L625" s="118">
        <v>481</v>
      </c>
      <c r="M625" s="118">
        <v>744</v>
      </c>
      <c r="N625" s="119">
        <v>140</v>
      </c>
      <c r="O625" s="119">
        <v>15</v>
      </c>
      <c r="P625" s="120">
        <v>535</v>
      </c>
      <c r="Q625" s="120">
        <v>713</v>
      </c>
      <c r="R625" s="120">
        <v>546</v>
      </c>
      <c r="S625" s="70">
        <f t="shared" si="665"/>
        <v>8.7850467289719625E-2</v>
      </c>
      <c r="T625" s="70">
        <f t="shared" si="666"/>
        <v>0.30294530154277699</v>
      </c>
      <c r="U625" s="70">
        <f t="shared" si="667"/>
        <v>0.33667781493868448</v>
      </c>
      <c r="V625" s="70">
        <f t="shared" si="668"/>
        <v>0.44241461477362987</v>
      </c>
      <c r="W625" s="70">
        <f t="shared" si="669"/>
        <v>0.62454212454212454</v>
      </c>
      <c r="X625" s="121">
        <v>711</v>
      </c>
      <c r="Y625" s="121">
        <v>535</v>
      </c>
      <c r="Z625" s="121">
        <v>713</v>
      </c>
      <c r="AA625" s="121">
        <v>546</v>
      </c>
      <c r="AB625" s="121">
        <v>193</v>
      </c>
      <c r="AC625" s="121">
        <v>169</v>
      </c>
      <c r="AD625" s="17">
        <v>19</v>
      </c>
      <c r="AE625" s="17">
        <v>40</v>
      </c>
      <c r="AF625" s="100">
        <v>50</v>
      </c>
      <c r="AG625" s="101">
        <v>47</v>
      </c>
      <c r="AH625" s="101">
        <v>247</v>
      </c>
      <c r="AI625" s="101">
        <v>523</v>
      </c>
      <c r="AJ625" s="101">
        <v>24</v>
      </c>
      <c r="AK625" s="101">
        <f t="shared" si="670"/>
        <v>841</v>
      </c>
      <c r="AL625" s="101">
        <f t="shared" si="671"/>
        <v>122</v>
      </c>
      <c r="AM625" s="101">
        <v>146</v>
      </c>
      <c r="AN625" s="102">
        <v>7</v>
      </c>
      <c r="AO625" s="103">
        <v>32</v>
      </c>
      <c r="AP625" s="74">
        <f t="shared" si="672"/>
        <v>8.7850467289719625E-2</v>
      </c>
      <c r="AQ625" s="74">
        <f t="shared" si="673"/>
        <v>0.34642356241234223</v>
      </c>
      <c r="AR625" s="104">
        <f t="shared" si="674"/>
        <v>0.38740245261984391</v>
      </c>
      <c r="AS625" s="104">
        <f t="shared" si="675"/>
        <v>0.51469420174741853</v>
      </c>
      <c r="AT625" s="104">
        <f t="shared" si="676"/>
        <v>0.73443223443223449</v>
      </c>
      <c r="AU625" s="105">
        <v>551</v>
      </c>
      <c r="AV625" s="105">
        <v>727</v>
      </c>
      <c r="AW625" s="105">
        <v>485</v>
      </c>
      <c r="AX625" s="100">
        <v>59</v>
      </c>
      <c r="AY625" s="106">
        <v>1066</v>
      </c>
      <c r="AZ625" s="106">
        <v>64</v>
      </c>
      <c r="BA625" s="106">
        <v>368</v>
      </c>
      <c r="BB625" s="106">
        <v>600</v>
      </c>
      <c r="BC625" s="106">
        <v>34</v>
      </c>
      <c r="BD625" s="107">
        <v>123</v>
      </c>
      <c r="BE625" s="108">
        <v>19</v>
      </c>
      <c r="BF625" s="82">
        <f t="shared" si="677"/>
        <v>0.13195876288659794</v>
      </c>
      <c r="BG625" s="82">
        <f t="shared" si="678"/>
        <v>0.50618982118294364</v>
      </c>
      <c r="BH625" s="83">
        <f t="shared" si="679"/>
        <v>0.51559841179807142</v>
      </c>
      <c r="BI625" s="83">
        <f t="shared" si="680"/>
        <v>0.66118935837245696</v>
      </c>
      <c r="BJ625" s="83">
        <f t="shared" si="681"/>
        <v>0.8656987295825771</v>
      </c>
      <c r="BK625" s="2">
        <v>545</v>
      </c>
      <c r="BL625" s="2">
        <v>736</v>
      </c>
      <c r="BM625" s="2">
        <v>505</v>
      </c>
      <c r="BN625" s="2">
        <v>343</v>
      </c>
      <c r="BO625" s="2">
        <v>155</v>
      </c>
      <c r="BP625" s="2">
        <v>177</v>
      </c>
      <c r="BQ625" s="109">
        <v>22</v>
      </c>
      <c r="BR625" s="109">
        <v>60</v>
      </c>
      <c r="BS625" s="110">
        <v>48</v>
      </c>
      <c r="BT625" s="109">
        <v>89</v>
      </c>
      <c r="BU625" s="109">
        <v>349</v>
      </c>
      <c r="BV625" s="109">
        <v>643</v>
      </c>
      <c r="BW625" s="109">
        <v>45</v>
      </c>
      <c r="BX625" s="84">
        <f t="shared" si="685"/>
        <v>1126</v>
      </c>
      <c r="BY625" s="111">
        <v>6</v>
      </c>
      <c r="BZ625" s="109">
        <v>145</v>
      </c>
      <c r="CA625" s="109">
        <v>42</v>
      </c>
      <c r="CB625" s="2">
        <v>31</v>
      </c>
      <c r="CC625" s="112">
        <f t="shared" si="686"/>
        <v>0.16330275229357799</v>
      </c>
      <c r="CD625" s="112">
        <f t="shared" si="687"/>
        <v>0.47418478260869568</v>
      </c>
      <c r="CE625" s="112">
        <f t="shared" si="688"/>
        <v>0.52407614781634937</v>
      </c>
      <c r="CF625" s="112">
        <f t="shared" si="689"/>
        <v>0.68251410153102332</v>
      </c>
      <c r="CG625" s="112">
        <f t="shared" si="690"/>
        <v>0.98613861386138613</v>
      </c>
      <c r="CH625" s="87">
        <f t="shared" si="691"/>
        <v>7</v>
      </c>
      <c r="CI625" s="31">
        <f t="shared" si="692"/>
        <v>-14</v>
      </c>
      <c r="CJ625" s="31">
        <f t="shared" si="693"/>
        <v>2</v>
      </c>
      <c r="CK625" s="31">
        <f t="shared" si="694"/>
        <v>7</v>
      </c>
      <c r="CL625" s="31">
        <f t="shared" si="695"/>
        <v>10</v>
      </c>
      <c r="CM625" s="113">
        <f t="shared" si="696"/>
        <v>82</v>
      </c>
      <c r="CN625" s="31">
        <f t="shared" si="697"/>
        <v>12</v>
      </c>
      <c r="CO625" s="31">
        <f t="shared" si="698"/>
        <v>31</v>
      </c>
      <c r="CP625" s="31">
        <f t="shared" si="699"/>
        <v>39</v>
      </c>
      <c r="CQ625" s="31">
        <f t="shared" si="700"/>
        <v>0</v>
      </c>
      <c r="CR625" s="32">
        <v>2</v>
      </c>
      <c r="CS625" s="32">
        <v>7</v>
      </c>
      <c r="CT625" s="32">
        <v>10</v>
      </c>
      <c r="CU625" s="88">
        <f t="shared" si="684"/>
        <v>82</v>
      </c>
      <c r="CV625" s="32">
        <v>12</v>
      </c>
      <c r="CW625" s="32">
        <v>31</v>
      </c>
      <c r="CX625" s="32">
        <v>39</v>
      </c>
      <c r="CY625" s="32">
        <v>0</v>
      </c>
      <c r="DC625" s="88">
        <f t="shared" si="701"/>
        <v>0</v>
      </c>
      <c r="DH625" s="32">
        <v>2</v>
      </c>
      <c r="DI625" s="32">
        <v>12</v>
      </c>
      <c r="DJ625" s="32">
        <v>5</v>
      </c>
      <c r="DK625" s="88">
        <f t="shared" si="702"/>
        <v>227</v>
      </c>
      <c r="DL625" s="32">
        <v>24</v>
      </c>
      <c r="DM625" s="32">
        <v>93</v>
      </c>
      <c r="DN625" s="32">
        <v>104</v>
      </c>
      <c r="DO625" s="32">
        <v>6</v>
      </c>
      <c r="DP625" s="32">
        <v>15</v>
      </c>
      <c r="DQ625" s="32">
        <v>34</v>
      </c>
      <c r="DR625" s="32">
        <v>23</v>
      </c>
      <c r="DS625" s="88">
        <f t="shared" si="703"/>
        <v>665</v>
      </c>
      <c r="DT625" s="32">
        <v>27</v>
      </c>
      <c r="DU625" s="32">
        <v>152</v>
      </c>
      <c r="DV625" s="32">
        <v>456</v>
      </c>
      <c r="DW625" s="32">
        <v>30</v>
      </c>
      <c r="DX625" s="32">
        <v>1</v>
      </c>
      <c r="DY625" s="32">
        <v>1</v>
      </c>
      <c r="DZ625" s="32">
        <v>2</v>
      </c>
      <c r="EA625" s="88">
        <f t="shared" si="704"/>
        <v>13</v>
      </c>
      <c r="EB625" s="32">
        <v>6</v>
      </c>
      <c r="EC625" s="32">
        <v>7</v>
      </c>
      <c r="EF625" s="32">
        <v>1</v>
      </c>
      <c r="EG625" s="32">
        <v>2</v>
      </c>
      <c r="EH625" s="32">
        <v>4</v>
      </c>
      <c r="EI625" s="88">
        <f t="shared" si="705"/>
        <v>47</v>
      </c>
      <c r="EJ625" s="32">
        <v>17</v>
      </c>
      <c r="EK625" s="32">
        <v>16</v>
      </c>
      <c r="EL625" s="32">
        <v>14</v>
      </c>
      <c r="EM625" s="32">
        <v>0</v>
      </c>
      <c r="EQ625" s="88">
        <f t="shared" si="706"/>
        <v>0</v>
      </c>
      <c r="EV625" s="32">
        <v>1</v>
      </c>
      <c r="EW625" s="32">
        <v>4</v>
      </c>
      <c r="EX625" s="32">
        <v>4</v>
      </c>
      <c r="EY625" s="88">
        <f t="shared" si="707"/>
        <v>86</v>
      </c>
      <c r="EZ625" s="32">
        <v>3</v>
      </c>
      <c r="FA625" s="32">
        <v>50</v>
      </c>
      <c r="FB625" s="32">
        <v>30</v>
      </c>
      <c r="FC625" s="32">
        <v>3</v>
      </c>
      <c r="FG625" s="88">
        <f t="shared" si="708"/>
        <v>0</v>
      </c>
      <c r="FO625" s="88">
        <f t="shared" si="709"/>
        <v>0</v>
      </c>
      <c r="FW625" s="110">
        <f t="shared" si="710"/>
        <v>0</v>
      </c>
      <c r="GB625" s="110">
        <f t="shared" si="711"/>
        <v>1</v>
      </c>
      <c r="GC625" s="110">
        <f t="shared" si="712"/>
        <v>4</v>
      </c>
      <c r="GD625" s="110">
        <f t="shared" si="713"/>
        <v>4</v>
      </c>
      <c r="GE625" s="110">
        <f t="shared" si="714"/>
        <v>86</v>
      </c>
      <c r="GF625" s="110">
        <f t="shared" si="715"/>
        <v>3</v>
      </c>
      <c r="GG625" s="110">
        <f t="shared" si="716"/>
        <v>50</v>
      </c>
      <c r="GH625" s="110">
        <f t="shared" si="717"/>
        <v>30</v>
      </c>
      <c r="GI625" s="110">
        <f t="shared" si="718"/>
        <v>3</v>
      </c>
      <c r="GJ625" s="114">
        <f t="shared" si="682"/>
        <v>0.57897854301559182</v>
      </c>
      <c r="GK625" s="90">
        <f t="shared" si="683"/>
        <v>5.6285178236397747E-2</v>
      </c>
      <c r="GL625" s="2" t="s">
        <v>1489</v>
      </c>
      <c r="GM625" s="2" t="s">
        <v>2206</v>
      </c>
      <c r="GN625" s="92" t="s">
        <v>1806</v>
      </c>
      <c r="GO625" s="92" t="s">
        <v>1864</v>
      </c>
      <c r="GP625" s="2" t="s">
        <v>1545</v>
      </c>
      <c r="GQ625" s="2" t="s">
        <v>2092</v>
      </c>
      <c r="GR625" s="115">
        <v>713</v>
      </c>
      <c r="GS625" s="31">
        <f t="shared" si="719"/>
        <v>18</v>
      </c>
      <c r="GT625" s="31">
        <f t="shared" si="720"/>
        <v>30</v>
      </c>
      <c r="GU625" s="31">
        <f t="shared" si="721"/>
        <v>47</v>
      </c>
      <c r="GV625" s="31">
        <f t="shared" si="722"/>
        <v>905</v>
      </c>
      <c r="GW625" s="31">
        <f t="shared" si="723"/>
        <v>596</v>
      </c>
      <c r="GX625" s="31">
        <f t="shared" si="724"/>
        <v>848</v>
      </c>
    </row>
    <row r="626" spans="1:206" ht="15.75" hidden="1" customHeight="1" x14ac:dyDescent="0.25">
      <c r="A626" s="22" t="s">
        <v>1114</v>
      </c>
      <c r="B626" s="2" t="s">
        <v>596</v>
      </c>
      <c r="C626" s="116" t="s">
        <v>607</v>
      </c>
      <c r="D626" s="35" t="s">
        <v>596</v>
      </c>
      <c r="E626" s="117">
        <v>123</v>
      </c>
      <c r="F626" s="117">
        <v>622</v>
      </c>
      <c r="G626" s="117">
        <v>817</v>
      </c>
      <c r="H626" s="117">
        <v>1562</v>
      </c>
      <c r="I626" s="95">
        <v>102</v>
      </c>
      <c r="J626" s="118">
        <v>162</v>
      </c>
      <c r="K626" s="118">
        <v>704</v>
      </c>
      <c r="L626" s="118">
        <v>1020</v>
      </c>
      <c r="M626" s="118">
        <v>1886</v>
      </c>
      <c r="N626" s="119">
        <v>207</v>
      </c>
      <c r="O626" s="119">
        <v>61</v>
      </c>
      <c r="P626" s="120">
        <v>1337</v>
      </c>
      <c r="Q626" s="120">
        <v>1712</v>
      </c>
      <c r="R626" s="120">
        <v>1326</v>
      </c>
      <c r="S626" s="70">
        <f t="shared" si="665"/>
        <v>0.12116679132385939</v>
      </c>
      <c r="T626" s="70">
        <f t="shared" si="666"/>
        <v>0.41121495327102803</v>
      </c>
      <c r="U626" s="70">
        <f t="shared" si="667"/>
        <v>0.3837714285714286</v>
      </c>
      <c r="V626" s="70">
        <f t="shared" si="668"/>
        <v>0.49934167215273206</v>
      </c>
      <c r="W626" s="70">
        <f t="shared" si="669"/>
        <v>0.6131221719457014</v>
      </c>
      <c r="X626" s="121">
        <v>1738</v>
      </c>
      <c r="Y626" s="121">
        <v>1337</v>
      </c>
      <c r="Z626" s="121">
        <v>1712</v>
      </c>
      <c r="AA626" s="121">
        <v>1326</v>
      </c>
      <c r="AB626" s="121">
        <v>417</v>
      </c>
      <c r="AC626" s="121">
        <v>388</v>
      </c>
      <c r="AD626" s="17">
        <v>51</v>
      </c>
      <c r="AE626" s="17">
        <v>95</v>
      </c>
      <c r="AF626" s="100">
        <v>118</v>
      </c>
      <c r="AG626" s="101">
        <v>135</v>
      </c>
      <c r="AH626" s="101">
        <v>710</v>
      </c>
      <c r="AI626" s="101">
        <v>1186</v>
      </c>
      <c r="AJ626" s="101">
        <v>33</v>
      </c>
      <c r="AK626" s="101">
        <f t="shared" si="670"/>
        <v>2064</v>
      </c>
      <c r="AL626" s="101">
        <f t="shared" si="671"/>
        <v>243</v>
      </c>
      <c r="AM626" s="101">
        <v>276</v>
      </c>
      <c r="AN626" s="102">
        <v>34</v>
      </c>
      <c r="AO626" s="103">
        <v>126</v>
      </c>
      <c r="AP626" s="74">
        <f t="shared" si="672"/>
        <v>0.10097232610321616</v>
      </c>
      <c r="AQ626" s="74">
        <f t="shared" si="673"/>
        <v>0.41471962616822428</v>
      </c>
      <c r="AR626" s="104">
        <f t="shared" si="674"/>
        <v>0.40868571428571426</v>
      </c>
      <c r="AS626" s="104">
        <f t="shared" si="675"/>
        <v>0.54410796576695197</v>
      </c>
      <c r="AT626" s="104">
        <f t="shared" si="676"/>
        <v>0.71116138763197589</v>
      </c>
      <c r="AU626" s="105">
        <v>1308</v>
      </c>
      <c r="AV626" s="105">
        <v>1747</v>
      </c>
      <c r="AW626" s="105">
        <v>1414</v>
      </c>
      <c r="AX626" s="100">
        <v>136</v>
      </c>
      <c r="AY626" s="106">
        <v>2453</v>
      </c>
      <c r="AZ626" s="106">
        <v>162</v>
      </c>
      <c r="BA626" s="106">
        <v>886</v>
      </c>
      <c r="BB626" s="106">
        <v>1340</v>
      </c>
      <c r="BC626" s="106">
        <v>65</v>
      </c>
      <c r="BD626" s="107">
        <v>233</v>
      </c>
      <c r="BE626" s="108">
        <v>71</v>
      </c>
      <c r="BF626" s="82">
        <f t="shared" si="677"/>
        <v>0.11456859971711457</v>
      </c>
      <c r="BG626" s="82">
        <f t="shared" si="678"/>
        <v>0.50715512306811672</v>
      </c>
      <c r="BH626" s="83">
        <f t="shared" si="679"/>
        <v>0.48221078541060641</v>
      </c>
      <c r="BI626" s="83">
        <f t="shared" si="680"/>
        <v>0.65237315875613744</v>
      </c>
      <c r="BJ626" s="83">
        <f t="shared" si="681"/>
        <v>0.84633027522935778</v>
      </c>
      <c r="BK626" s="2">
        <v>1497</v>
      </c>
      <c r="BL626" s="2">
        <v>1913</v>
      </c>
      <c r="BM626" s="2">
        <v>1492</v>
      </c>
      <c r="BN626" s="2">
        <v>1020</v>
      </c>
      <c r="BO626" s="2">
        <v>440</v>
      </c>
      <c r="BP626" s="2">
        <v>405</v>
      </c>
      <c r="BQ626" s="109">
        <v>61</v>
      </c>
      <c r="BR626" s="109">
        <v>168</v>
      </c>
      <c r="BS626" s="110">
        <v>166</v>
      </c>
      <c r="BT626" s="109">
        <v>259</v>
      </c>
      <c r="BU626" s="109">
        <v>1039</v>
      </c>
      <c r="BV626" s="109">
        <v>1514</v>
      </c>
      <c r="BW626" s="109">
        <v>58</v>
      </c>
      <c r="BX626" s="84">
        <f t="shared" si="685"/>
        <v>2870</v>
      </c>
      <c r="BY626" s="111">
        <v>28</v>
      </c>
      <c r="BZ626" s="109">
        <v>296</v>
      </c>
      <c r="CA626" s="109">
        <v>56</v>
      </c>
      <c r="CB626" s="2">
        <v>112</v>
      </c>
      <c r="CC626" s="112">
        <f t="shared" si="686"/>
        <v>0.17301269205076819</v>
      </c>
      <c r="CD626" s="112">
        <f t="shared" si="687"/>
        <v>0.54312598013591218</v>
      </c>
      <c r="CE626" s="112">
        <f t="shared" si="688"/>
        <v>0.51325989392084859</v>
      </c>
      <c r="CF626" s="112">
        <f t="shared" si="689"/>
        <v>0.66284875183553593</v>
      </c>
      <c r="CG626" s="112">
        <f t="shared" si="690"/>
        <v>0.8163538873994638</v>
      </c>
      <c r="CH626" s="87">
        <f t="shared" si="691"/>
        <v>274</v>
      </c>
      <c r="CI626" s="31">
        <f t="shared" si="692"/>
        <v>306</v>
      </c>
      <c r="CJ626" s="31">
        <f t="shared" si="693"/>
        <v>3</v>
      </c>
      <c r="CK626" s="31">
        <f t="shared" si="694"/>
        <v>12</v>
      </c>
      <c r="CL626" s="31">
        <f t="shared" si="695"/>
        <v>22</v>
      </c>
      <c r="CM626" s="113">
        <f t="shared" si="696"/>
        <v>180</v>
      </c>
      <c r="CN626" s="31">
        <f t="shared" si="697"/>
        <v>12</v>
      </c>
      <c r="CO626" s="31">
        <f t="shared" si="698"/>
        <v>46</v>
      </c>
      <c r="CP626" s="31">
        <f t="shared" si="699"/>
        <v>115</v>
      </c>
      <c r="CQ626" s="31">
        <f t="shared" si="700"/>
        <v>7</v>
      </c>
      <c r="CR626" s="32">
        <v>2</v>
      </c>
      <c r="CS626" s="32">
        <v>5</v>
      </c>
      <c r="CT626" s="32">
        <v>15</v>
      </c>
      <c r="CU626" s="88">
        <f t="shared" si="684"/>
        <v>56</v>
      </c>
      <c r="CV626" s="32">
        <v>11</v>
      </c>
      <c r="CW626" s="32">
        <v>21</v>
      </c>
      <c r="CX626" s="32">
        <v>23</v>
      </c>
      <c r="CY626" s="32">
        <v>1</v>
      </c>
      <c r="CZ626" s="32">
        <v>1</v>
      </c>
      <c r="DA626" s="32">
        <v>7</v>
      </c>
      <c r="DB626" s="32">
        <v>7</v>
      </c>
      <c r="DC626" s="88">
        <f t="shared" si="701"/>
        <v>124</v>
      </c>
      <c r="DD626" s="32">
        <v>1</v>
      </c>
      <c r="DE626" s="32">
        <v>25</v>
      </c>
      <c r="DF626" s="32">
        <v>92</v>
      </c>
      <c r="DG626" s="32">
        <v>6</v>
      </c>
      <c r="DH626" s="32">
        <v>7</v>
      </c>
      <c r="DI626" s="32">
        <v>42</v>
      </c>
      <c r="DJ626" s="32">
        <v>29</v>
      </c>
      <c r="DK626" s="88">
        <f t="shared" si="702"/>
        <v>797</v>
      </c>
      <c r="DL626" s="32">
        <v>148</v>
      </c>
      <c r="DM626" s="32">
        <v>292</v>
      </c>
      <c r="DN626" s="32">
        <v>332</v>
      </c>
      <c r="DO626" s="32">
        <v>25</v>
      </c>
      <c r="DP626" s="32">
        <v>26</v>
      </c>
      <c r="DQ626" s="32">
        <v>60</v>
      </c>
      <c r="DR626" s="32">
        <v>40</v>
      </c>
      <c r="DS626" s="88">
        <f t="shared" si="703"/>
        <v>1248</v>
      </c>
      <c r="DT626" s="32">
        <v>13</v>
      </c>
      <c r="DU626" s="32">
        <v>391</v>
      </c>
      <c r="DV626" s="32">
        <v>822</v>
      </c>
      <c r="DW626" s="32">
        <v>22</v>
      </c>
      <c r="EA626" s="88">
        <f t="shared" si="704"/>
        <v>0</v>
      </c>
      <c r="EF626" s="32">
        <v>8</v>
      </c>
      <c r="EG626" s="32">
        <v>24</v>
      </c>
      <c r="EH626" s="32">
        <v>34</v>
      </c>
      <c r="EI626" s="88">
        <f t="shared" si="705"/>
        <v>267</v>
      </c>
      <c r="EJ626" s="32">
        <v>86</v>
      </c>
      <c r="EK626" s="32">
        <v>102</v>
      </c>
      <c r="EL626" s="32">
        <v>79</v>
      </c>
      <c r="EM626" s="32">
        <v>0</v>
      </c>
      <c r="EQ626" s="88">
        <f t="shared" si="706"/>
        <v>0</v>
      </c>
      <c r="EV626" s="32">
        <v>17</v>
      </c>
      <c r="EW626" s="32">
        <v>30</v>
      </c>
      <c r="EX626" s="32">
        <v>41</v>
      </c>
      <c r="EY626" s="88">
        <f t="shared" si="707"/>
        <v>378</v>
      </c>
      <c r="EZ626" s="32">
        <v>0</v>
      </c>
      <c r="FA626" s="32">
        <v>208</v>
      </c>
      <c r="FB626" s="32">
        <v>166</v>
      </c>
      <c r="FC626" s="32">
        <v>4</v>
      </c>
      <c r="FG626" s="88">
        <f t="shared" si="708"/>
        <v>0</v>
      </c>
      <c r="FO626" s="88">
        <f t="shared" si="709"/>
        <v>0</v>
      </c>
      <c r="FW626" s="110">
        <f t="shared" si="710"/>
        <v>0</v>
      </c>
      <c r="GB626" s="110">
        <f t="shared" si="711"/>
        <v>17</v>
      </c>
      <c r="GC626" s="110">
        <f t="shared" si="712"/>
        <v>30</v>
      </c>
      <c r="GD626" s="110">
        <f t="shared" si="713"/>
        <v>41</v>
      </c>
      <c r="GE626" s="110">
        <f t="shared" si="714"/>
        <v>378</v>
      </c>
      <c r="GF626" s="110">
        <f t="shared" si="715"/>
        <v>0</v>
      </c>
      <c r="GG626" s="110">
        <f t="shared" si="716"/>
        <v>208</v>
      </c>
      <c r="GH626" s="110">
        <f t="shared" si="717"/>
        <v>166</v>
      </c>
      <c r="GI626" s="110">
        <f t="shared" si="718"/>
        <v>4</v>
      </c>
      <c r="GJ626" s="114">
        <f t="shared" si="682"/>
        <v>0.33147017797255712</v>
      </c>
      <c r="GK626" s="90">
        <f t="shared" si="683"/>
        <v>0.16999592335915206</v>
      </c>
      <c r="GL626" s="2" t="s">
        <v>2146</v>
      </c>
      <c r="GM626" s="2" t="s">
        <v>1549</v>
      </c>
      <c r="GN626" s="92" t="s">
        <v>1991</v>
      </c>
      <c r="GO626" s="2" t="s">
        <v>1873</v>
      </c>
      <c r="GP626" s="2" t="s">
        <v>1985</v>
      </c>
      <c r="GQ626" s="2" t="s">
        <v>1810</v>
      </c>
      <c r="GR626" s="115">
        <v>1948</v>
      </c>
      <c r="GS626" s="31">
        <f t="shared" si="719"/>
        <v>33</v>
      </c>
      <c r="GT626" s="31">
        <f t="shared" si="720"/>
        <v>69</v>
      </c>
      <c r="GU626" s="31">
        <f t="shared" si="721"/>
        <v>102</v>
      </c>
      <c r="GV626" s="31">
        <f t="shared" si="722"/>
        <v>2045</v>
      </c>
      <c r="GW626" s="31">
        <f t="shared" si="723"/>
        <v>1201</v>
      </c>
      <c r="GX626" s="31">
        <f t="shared" si="724"/>
        <v>1884</v>
      </c>
    </row>
    <row r="627" spans="1:206" ht="15.75" hidden="1" customHeight="1" x14ac:dyDescent="0.25">
      <c r="A627" s="22" t="s">
        <v>1114</v>
      </c>
      <c r="B627" s="2" t="s">
        <v>596</v>
      </c>
      <c r="C627" s="116" t="s">
        <v>608</v>
      </c>
      <c r="D627" s="35" t="s">
        <v>596</v>
      </c>
      <c r="E627" s="117">
        <v>96</v>
      </c>
      <c r="F627" s="117">
        <v>799</v>
      </c>
      <c r="G627" s="117">
        <v>1267</v>
      </c>
      <c r="H627" s="117">
        <v>2162</v>
      </c>
      <c r="I627" s="95">
        <v>125</v>
      </c>
      <c r="J627" s="118">
        <v>139</v>
      </c>
      <c r="K627" s="118">
        <v>863</v>
      </c>
      <c r="L627" s="118">
        <v>1487</v>
      </c>
      <c r="M627" s="118">
        <v>2489</v>
      </c>
      <c r="N627" s="119">
        <v>325</v>
      </c>
      <c r="O627" s="119">
        <v>130</v>
      </c>
      <c r="P627" s="120">
        <v>2000</v>
      </c>
      <c r="Q627" s="120">
        <v>2426</v>
      </c>
      <c r="R627" s="120">
        <v>1892</v>
      </c>
      <c r="S627" s="70">
        <f t="shared" si="665"/>
        <v>6.9500000000000006E-2</v>
      </c>
      <c r="T627" s="70">
        <f t="shared" si="666"/>
        <v>0.35572959604286891</v>
      </c>
      <c r="U627" s="70">
        <f t="shared" si="667"/>
        <v>0.34251345362456476</v>
      </c>
      <c r="V627" s="70">
        <f t="shared" si="668"/>
        <v>0.46896711440481703</v>
      </c>
      <c r="W627" s="70">
        <f t="shared" si="669"/>
        <v>0.61416490486257924</v>
      </c>
      <c r="X627" s="121">
        <v>2488</v>
      </c>
      <c r="Y627" s="121">
        <v>2000</v>
      </c>
      <c r="Z627" s="121">
        <v>2426</v>
      </c>
      <c r="AA627" s="121">
        <v>1892</v>
      </c>
      <c r="AB627" s="121">
        <v>591</v>
      </c>
      <c r="AC627" s="121">
        <v>560</v>
      </c>
      <c r="AD627" s="17">
        <v>47</v>
      </c>
      <c r="AE627" s="17">
        <v>108</v>
      </c>
      <c r="AF627" s="100">
        <v>146</v>
      </c>
      <c r="AG627" s="101">
        <v>195</v>
      </c>
      <c r="AH627" s="101">
        <v>956</v>
      </c>
      <c r="AI627" s="101">
        <v>1504</v>
      </c>
      <c r="AJ627" s="101">
        <v>61</v>
      </c>
      <c r="AK627" s="101">
        <f t="shared" si="670"/>
        <v>2716</v>
      </c>
      <c r="AL627" s="101">
        <f t="shared" si="671"/>
        <v>312</v>
      </c>
      <c r="AM627" s="101">
        <v>373</v>
      </c>
      <c r="AN627" s="102">
        <v>106</v>
      </c>
      <c r="AO627" s="103">
        <v>198</v>
      </c>
      <c r="AP627" s="74">
        <f t="shared" si="672"/>
        <v>9.7500000000000003E-2</v>
      </c>
      <c r="AQ627" s="74">
        <f t="shared" si="673"/>
        <v>0.39406430338004944</v>
      </c>
      <c r="AR627" s="104">
        <f t="shared" si="674"/>
        <v>0.3708452041785375</v>
      </c>
      <c r="AS627" s="104">
        <f t="shared" si="675"/>
        <v>0.49745252431681336</v>
      </c>
      <c r="AT627" s="104">
        <f t="shared" si="676"/>
        <v>0.63002114164904865</v>
      </c>
      <c r="AU627" s="105">
        <v>2023</v>
      </c>
      <c r="AV627" s="105">
        <v>2691</v>
      </c>
      <c r="AW627" s="105">
        <v>1992</v>
      </c>
      <c r="AX627" s="100">
        <v>177</v>
      </c>
      <c r="AY627" s="106">
        <v>3375</v>
      </c>
      <c r="AZ627" s="106">
        <v>214</v>
      </c>
      <c r="BA627" s="106">
        <v>1302</v>
      </c>
      <c r="BB627" s="106">
        <v>1800</v>
      </c>
      <c r="BC627" s="106">
        <v>59</v>
      </c>
      <c r="BD627" s="107">
        <v>345</v>
      </c>
      <c r="BE627" s="108">
        <v>114</v>
      </c>
      <c r="BF627" s="82">
        <f t="shared" si="677"/>
        <v>0.10742971887550201</v>
      </c>
      <c r="BG627" s="82">
        <f t="shared" si="678"/>
        <v>0.483835005574136</v>
      </c>
      <c r="BH627" s="83">
        <f t="shared" si="679"/>
        <v>0.44303608708619147</v>
      </c>
      <c r="BI627" s="83">
        <f t="shared" si="680"/>
        <v>0.5848536274925753</v>
      </c>
      <c r="BJ627" s="83">
        <f t="shared" si="681"/>
        <v>0.7192288680177954</v>
      </c>
      <c r="BK627" s="2">
        <v>2313</v>
      </c>
      <c r="BL627" s="2">
        <v>2831</v>
      </c>
      <c r="BM627" s="2">
        <v>2121</v>
      </c>
      <c r="BN627" s="2">
        <v>1422</v>
      </c>
      <c r="BO627" s="2">
        <v>637</v>
      </c>
      <c r="BP627" s="2">
        <v>632</v>
      </c>
      <c r="BQ627" s="109">
        <v>63</v>
      </c>
      <c r="BR627" s="109">
        <v>208</v>
      </c>
      <c r="BS627" s="110">
        <v>223</v>
      </c>
      <c r="BT627" s="109">
        <v>287</v>
      </c>
      <c r="BU627" s="109">
        <v>1546</v>
      </c>
      <c r="BV627" s="109">
        <v>2309</v>
      </c>
      <c r="BW627" s="109">
        <v>85</v>
      </c>
      <c r="BX627" s="84">
        <f t="shared" si="685"/>
        <v>4227</v>
      </c>
      <c r="BY627" s="111">
        <v>56</v>
      </c>
      <c r="BZ627" s="109">
        <v>430</v>
      </c>
      <c r="CA627" s="109">
        <v>83</v>
      </c>
      <c r="CB627" s="2">
        <v>213</v>
      </c>
      <c r="CC627" s="112">
        <f t="shared" si="686"/>
        <v>0.12408127972330307</v>
      </c>
      <c r="CD627" s="112">
        <f t="shared" si="687"/>
        <v>0.54609678558813135</v>
      </c>
      <c r="CE627" s="112">
        <f t="shared" si="688"/>
        <v>0.51094287680660699</v>
      </c>
      <c r="CF627" s="112">
        <f t="shared" si="689"/>
        <v>0.69163974151857832</v>
      </c>
      <c r="CG627" s="112">
        <f t="shared" si="690"/>
        <v>0.88590287600188589</v>
      </c>
      <c r="CH627" s="87">
        <f t="shared" si="691"/>
        <v>242</v>
      </c>
      <c r="CI627" s="31">
        <f t="shared" si="692"/>
        <v>236</v>
      </c>
      <c r="CJ627" s="31">
        <f t="shared" si="693"/>
        <v>5</v>
      </c>
      <c r="CK627" s="31">
        <f t="shared" si="694"/>
        <v>15</v>
      </c>
      <c r="CL627" s="31">
        <f t="shared" si="695"/>
        <v>37</v>
      </c>
      <c r="CM627" s="113">
        <f t="shared" si="696"/>
        <v>192</v>
      </c>
      <c r="CN627" s="31">
        <f t="shared" si="697"/>
        <v>54</v>
      </c>
      <c r="CO627" s="31">
        <f t="shared" si="698"/>
        <v>84</v>
      </c>
      <c r="CP627" s="31">
        <f t="shared" si="699"/>
        <v>51</v>
      </c>
      <c r="CQ627" s="31">
        <f t="shared" si="700"/>
        <v>3</v>
      </c>
      <c r="CR627" s="32">
        <v>4</v>
      </c>
      <c r="CS627" s="32">
        <v>11</v>
      </c>
      <c r="CT627" s="32">
        <v>33</v>
      </c>
      <c r="CU627" s="88">
        <f t="shared" si="684"/>
        <v>144</v>
      </c>
      <c r="CV627" s="32">
        <v>50</v>
      </c>
      <c r="CW627" s="32">
        <v>71</v>
      </c>
      <c r="CX627" s="32">
        <v>20</v>
      </c>
      <c r="CY627" s="32">
        <v>3</v>
      </c>
      <c r="CZ627" s="32">
        <v>1</v>
      </c>
      <c r="DA627" s="32">
        <v>4</v>
      </c>
      <c r="DB627" s="32">
        <v>4</v>
      </c>
      <c r="DC627" s="88">
        <f t="shared" si="701"/>
        <v>48</v>
      </c>
      <c r="DD627" s="32">
        <v>4</v>
      </c>
      <c r="DE627" s="32">
        <v>13</v>
      </c>
      <c r="DF627" s="32">
        <v>31</v>
      </c>
      <c r="DG627" s="32">
        <v>0</v>
      </c>
      <c r="DH627" s="32">
        <v>2</v>
      </c>
      <c r="DI627" s="32">
        <v>16</v>
      </c>
      <c r="DJ627" s="32">
        <v>8</v>
      </c>
      <c r="DK627" s="88">
        <f t="shared" si="702"/>
        <v>415</v>
      </c>
      <c r="DL627" s="32">
        <v>85</v>
      </c>
      <c r="DM627" s="32">
        <v>142</v>
      </c>
      <c r="DN627" s="32">
        <v>184</v>
      </c>
      <c r="DO627" s="32">
        <v>4</v>
      </c>
      <c r="DP627" s="32">
        <v>28</v>
      </c>
      <c r="DQ627" s="32">
        <v>110</v>
      </c>
      <c r="DR627" s="32">
        <v>69</v>
      </c>
      <c r="DS627" s="88">
        <f t="shared" si="703"/>
        <v>2720</v>
      </c>
      <c r="DT627" s="32">
        <v>12</v>
      </c>
      <c r="DU627" s="32">
        <v>885</v>
      </c>
      <c r="DV627" s="32">
        <v>1752</v>
      </c>
      <c r="DW627" s="32">
        <v>71</v>
      </c>
      <c r="DX627" s="32">
        <v>2</v>
      </c>
      <c r="DY627" s="32">
        <v>2</v>
      </c>
      <c r="DZ627" s="32">
        <v>3</v>
      </c>
      <c r="EA627" s="88">
        <f t="shared" si="704"/>
        <v>25</v>
      </c>
      <c r="EB627" s="32">
        <v>8</v>
      </c>
      <c r="EC627" s="32">
        <v>12</v>
      </c>
      <c r="ED627" s="32">
        <v>5</v>
      </c>
      <c r="EF627" s="32">
        <v>8</v>
      </c>
      <c r="EG627" s="32">
        <v>33</v>
      </c>
      <c r="EH627" s="32">
        <v>52</v>
      </c>
      <c r="EI627" s="88">
        <f t="shared" si="705"/>
        <v>395</v>
      </c>
      <c r="EJ627" s="32">
        <v>125</v>
      </c>
      <c r="EK627" s="32">
        <v>144</v>
      </c>
      <c r="EL627" s="32">
        <v>118</v>
      </c>
      <c r="EM627" s="32">
        <v>8</v>
      </c>
      <c r="EQ627" s="88">
        <f t="shared" si="706"/>
        <v>0</v>
      </c>
      <c r="EV627" s="32">
        <v>18</v>
      </c>
      <c r="EW627" s="32">
        <v>32</v>
      </c>
      <c r="EX627" s="32">
        <v>54</v>
      </c>
      <c r="EY627" s="88">
        <f t="shared" si="707"/>
        <v>483</v>
      </c>
      <c r="EZ627" s="32">
        <v>3</v>
      </c>
      <c r="FA627" s="32">
        <v>279</v>
      </c>
      <c r="FB627" s="32">
        <v>199</v>
      </c>
      <c r="FC627" s="32">
        <v>2</v>
      </c>
      <c r="FG627" s="88">
        <f t="shared" si="708"/>
        <v>0</v>
      </c>
      <c r="FO627" s="88">
        <f t="shared" si="709"/>
        <v>0</v>
      </c>
      <c r="FW627" s="110">
        <f t="shared" si="710"/>
        <v>0</v>
      </c>
      <c r="GB627" s="110">
        <f t="shared" si="711"/>
        <v>18</v>
      </c>
      <c r="GC627" s="110">
        <f t="shared" si="712"/>
        <v>32</v>
      </c>
      <c r="GD627" s="110">
        <f t="shared" si="713"/>
        <v>54</v>
      </c>
      <c r="GE627" s="110">
        <f t="shared" si="714"/>
        <v>483</v>
      </c>
      <c r="GF627" s="110">
        <f t="shared" si="715"/>
        <v>3</v>
      </c>
      <c r="GG627" s="110">
        <f t="shared" si="716"/>
        <v>279</v>
      </c>
      <c r="GH627" s="110">
        <f t="shared" si="717"/>
        <v>199</v>
      </c>
      <c r="GI627" s="110">
        <f t="shared" si="718"/>
        <v>2</v>
      </c>
      <c r="GJ627" s="114">
        <f t="shared" si="682"/>
        <v>0.44245115438517058</v>
      </c>
      <c r="GK627" s="90">
        <f t="shared" si="683"/>
        <v>0.25244444444444447</v>
      </c>
      <c r="GL627" s="92" t="s">
        <v>1872</v>
      </c>
      <c r="GM627" s="2" t="s">
        <v>1873</v>
      </c>
      <c r="GN627" s="2" t="s">
        <v>1676</v>
      </c>
      <c r="GO627" s="2" t="s">
        <v>1813</v>
      </c>
      <c r="GP627" s="2" t="s">
        <v>1874</v>
      </c>
      <c r="GQ627" s="2" t="s">
        <v>1677</v>
      </c>
      <c r="GR627" s="115">
        <v>2861</v>
      </c>
      <c r="GS627" s="31">
        <f t="shared" si="719"/>
        <v>32</v>
      </c>
      <c r="GT627" s="31">
        <f t="shared" si="720"/>
        <v>80</v>
      </c>
      <c r="GU627" s="31">
        <f t="shared" si="721"/>
        <v>128</v>
      </c>
      <c r="GV627" s="31">
        <f t="shared" si="722"/>
        <v>3160</v>
      </c>
      <c r="GW627" s="31">
        <f t="shared" si="723"/>
        <v>2016</v>
      </c>
      <c r="GX627" s="31">
        <f t="shared" si="724"/>
        <v>3055</v>
      </c>
    </row>
    <row r="628" spans="1:206" ht="15.75" hidden="1" customHeight="1" x14ac:dyDescent="0.25">
      <c r="A628" s="22" t="s">
        <v>1110</v>
      </c>
      <c r="B628" s="2" t="s">
        <v>609</v>
      </c>
      <c r="C628" s="116" t="s">
        <v>610</v>
      </c>
      <c r="D628" s="35" t="s">
        <v>609</v>
      </c>
      <c r="E628" s="117">
        <v>2</v>
      </c>
      <c r="F628" s="117">
        <v>29</v>
      </c>
      <c r="G628" s="117">
        <v>19</v>
      </c>
      <c r="H628" s="117">
        <v>50</v>
      </c>
      <c r="I628" s="95">
        <v>3</v>
      </c>
      <c r="J628" s="118">
        <v>0</v>
      </c>
      <c r="K628" s="118">
        <v>25</v>
      </c>
      <c r="L628" s="118">
        <v>26</v>
      </c>
      <c r="M628" s="118">
        <v>51</v>
      </c>
      <c r="N628" s="119">
        <v>3</v>
      </c>
      <c r="O628" s="119">
        <v>7</v>
      </c>
      <c r="P628" s="120">
        <v>38</v>
      </c>
      <c r="Q628" s="120">
        <v>58</v>
      </c>
      <c r="R628" s="120">
        <v>39</v>
      </c>
      <c r="S628" s="70">
        <f t="shared" si="665"/>
        <v>0</v>
      </c>
      <c r="T628" s="70">
        <f t="shared" si="666"/>
        <v>0.43103448275862066</v>
      </c>
      <c r="U628" s="70">
        <f t="shared" si="667"/>
        <v>0.35555555555555557</v>
      </c>
      <c r="V628" s="70">
        <f t="shared" si="668"/>
        <v>0.49484536082474229</v>
      </c>
      <c r="W628" s="70">
        <f t="shared" si="669"/>
        <v>0.58974358974358976</v>
      </c>
      <c r="X628" s="121">
        <v>56</v>
      </c>
      <c r="Y628" s="121">
        <v>38</v>
      </c>
      <c r="Z628" s="121">
        <v>58</v>
      </c>
      <c r="AA628" s="121">
        <v>39</v>
      </c>
      <c r="AB628" s="121">
        <v>13</v>
      </c>
      <c r="AC628" s="121">
        <v>14</v>
      </c>
      <c r="AD628" s="17">
        <v>2</v>
      </c>
      <c r="AE628" s="17">
        <v>3</v>
      </c>
      <c r="AF628" s="100">
        <v>3</v>
      </c>
      <c r="AG628" s="101">
        <v>0</v>
      </c>
      <c r="AH628" s="101">
        <v>22</v>
      </c>
      <c r="AI628" s="101">
        <v>24</v>
      </c>
      <c r="AJ628" s="101">
        <v>1</v>
      </c>
      <c r="AK628" s="101">
        <f t="shared" si="670"/>
        <v>47</v>
      </c>
      <c r="AL628" s="101">
        <f t="shared" si="671"/>
        <v>3</v>
      </c>
      <c r="AM628" s="101">
        <v>4</v>
      </c>
      <c r="AN628" s="102">
        <v>2</v>
      </c>
      <c r="AO628" s="103">
        <v>10</v>
      </c>
      <c r="AP628" s="74">
        <f t="shared" si="672"/>
        <v>0</v>
      </c>
      <c r="AQ628" s="74">
        <f t="shared" si="673"/>
        <v>0.37931034482758619</v>
      </c>
      <c r="AR628" s="104">
        <f t="shared" si="674"/>
        <v>0.31851851851851853</v>
      </c>
      <c r="AS628" s="104">
        <f t="shared" si="675"/>
        <v>0.44329896907216493</v>
      </c>
      <c r="AT628" s="104">
        <f t="shared" si="676"/>
        <v>0.53846153846153844</v>
      </c>
      <c r="AU628" s="105">
        <v>40</v>
      </c>
      <c r="AV628" s="105">
        <v>51</v>
      </c>
      <c r="AW628" s="105">
        <v>44</v>
      </c>
      <c r="AX628" s="100">
        <v>3</v>
      </c>
      <c r="AY628" s="106">
        <v>45</v>
      </c>
      <c r="AZ628" s="106">
        <v>1</v>
      </c>
      <c r="BA628" s="106">
        <v>14</v>
      </c>
      <c r="BB628" s="106">
        <v>30</v>
      </c>
      <c r="BC628" s="106">
        <v>0</v>
      </c>
      <c r="BD628" s="107">
        <v>4</v>
      </c>
      <c r="BE628" s="108">
        <v>5</v>
      </c>
      <c r="BF628" s="82">
        <f t="shared" si="677"/>
        <v>2.2727272727272728E-2</v>
      </c>
      <c r="BG628" s="82">
        <f t="shared" si="678"/>
        <v>0.27450980392156865</v>
      </c>
      <c r="BH628" s="83">
        <f t="shared" si="679"/>
        <v>0.3037037037037037</v>
      </c>
      <c r="BI628" s="83">
        <f t="shared" si="680"/>
        <v>0.43956043956043955</v>
      </c>
      <c r="BJ628" s="83">
        <f t="shared" si="681"/>
        <v>0.65</v>
      </c>
      <c r="BK628" s="2">
        <v>39</v>
      </c>
      <c r="BL628" s="2">
        <v>54</v>
      </c>
      <c r="BM628" s="2">
        <v>43</v>
      </c>
      <c r="BN628" s="2">
        <v>29</v>
      </c>
      <c r="BO628" s="2">
        <v>17</v>
      </c>
      <c r="BP628" s="2">
        <v>12</v>
      </c>
      <c r="BQ628" s="109">
        <v>2</v>
      </c>
      <c r="BR628" s="109">
        <v>3</v>
      </c>
      <c r="BS628" s="110">
        <v>3</v>
      </c>
      <c r="BT628" s="109">
        <v>0</v>
      </c>
      <c r="BU628" s="109">
        <v>18</v>
      </c>
      <c r="BV628" s="109">
        <v>36</v>
      </c>
      <c r="BW628" s="109">
        <v>0</v>
      </c>
      <c r="BX628" s="84">
        <f t="shared" si="685"/>
        <v>54</v>
      </c>
      <c r="BY628" s="111">
        <v>3</v>
      </c>
      <c r="BZ628" s="109">
        <v>10</v>
      </c>
      <c r="CA628" s="109">
        <v>0</v>
      </c>
      <c r="CB628" s="2">
        <v>1</v>
      </c>
      <c r="CC628" s="112">
        <f t="shared" si="686"/>
        <v>0</v>
      </c>
      <c r="CD628" s="112">
        <f t="shared" si="687"/>
        <v>0.33333333333333331</v>
      </c>
      <c r="CE628" s="112">
        <f t="shared" si="688"/>
        <v>0.3235294117647059</v>
      </c>
      <c r="CF628" s="112">
        <f t="shared" si="689"/>
        <v>0.45360824742268041</v>
      </c>
      <c r="CG628" s="112">
        <f t="shared" si="690"/>
        <v>0.60465116279069764</v>
      </c>
      <c r="CH628" s="87">
        <f t="shared" si="691"/>
        <v>17</v>
      </c>
      <c r="CI628" s="31">
        <f t="shared" si="692"/>
        <v>23</v>
      </c>
      <c r="CJ628" s="31">
        <f t="shared" si="693"/>
        <v>0</v>
      </c>
      <c r="CK628" s="31">
        <f t="shared" si="694"/>
        <v>0</v>
      </c>
      <c r="CL628" s="31">
        <f t="shared" si="695"/>
        <v>0</v>
      </c>
      <c r="CM628" s="113">
        <f t="shared" si="696"/>
        <v>0</v>
      </c>
      <c r="CN628" s="31">
        <f t="shared" si="697"/>
        <v>0</v>
      </c>
      <c r="CO628" s="31">
        <f t="shared" si="698"/>
        <v>0</v>
      </c>
      <c r="CP628" s="31">
        <f t="shared" si="699"/>
        <v>0</v>
      </c>
      <c r="CQ628" s="31">
        <f t="shared" si="700"/>
        <v>0</v>
      </c>
      <c r="CU628" s="88">
        <f t="shared" si="684"/>
        <v>0</v>
      </c>
      <c r="DC628" s="88">
        <f t="shared" si="701"/>
        <v>0</v>
      </c>
      <c r="DK628" s="88">
        <f t="shared" si="702"/>
        <v>0</v>
      </c>
      <c r="DP628" s="32">
        <v>2</v>
      </c>
      <c r="DQ628" s="32">
        <v>3</v>
      </c>
      <c r="DR628" s="32">
        <v>3</v>
      </c>
      <c r="DS628" s="88">
        <f t="shared" si="703"/>
        <v>54</v>
      </c>
      <c r="DT628" s="32">
        <v>0</v>
      </c>
      <c r="DU628" s="32">
        <v>18</v>
      </c>
      <c r="DV628" s="32">
        <v>36</v>
      </c>
      <c r="DW628" s="32">
        <v>0</v>
      </c>
      <c r="EA628" s="88">
        <f t="shared" si="704"/>
        <v>0</v>
      </c>
      <c r="EI628" s="88">
        <f t="shared" si="705"/>
        <v>0</v>
      </c>
      <c r="EQ628" s="88">
        <f t="shared" si="706"/>
        <v>0</v>
      </c>
      <c r="EY628" s="88">
        <f t="shared" si="707"/>
        <v>0</v>
      </c>
      <c r="FG628" s="88">
        <f t="shared" si="708"/>
        <v>0</v>
      </c>
      <c r="FO628" s="88">
        <f t="shared" si="709"/>
        <v>0</v>
      </c>
      <c r="FW628" s="110">
        <f t="shared" si="710"/>
        <v>0</v>
      </c>
      <c r="GB628" s="110">
        <f t="shared" si="711"/>
        <v>0</v>
      </c>
      <c r="GC628" s="110">
        <f t="shared" si="712"/>
        <v>0</v>
      </c>
      <c r="GD628" s="110">
        <f t="shared" si="713"/>
        <v>0</v>
      </c>
      <c r="GE628" s="110">
        <f t="shared" si="714"/>
        <v>0</v>
      </c>
      <c r="GF628" s="110">
        <f t="shared" si="715"/>
        <v>0</v>
      </c>
      <c r="GG628" s="110">
        <f t="shared" si="716"/>
        <v>0</v>
      </c>
      <c r="GH628" s="110">
        <f t="shared" si="717"/>
        <v>0</v>
      </c>
      <c r="GI628" s="110">
        <f t="shared" si="718"/>
        <v>0</v>
      </c>
      <c r="GJ628" s="114">
        <f t="shared" si="682"/>
        <v>2.5278058645095972E-2</v>
      </c>
      <c r="GK628" s="90">
        <f t="shared" si="683"/>
        <v>0.2</v>
      </c>
      <c r="GL628" s="92" t="s">
        <v>2006</v>
      </c>
      <c r="GM628" s="92" t="s">
        <v>2057</v>
      </c>
      <c r="GN628" s="92" t="s">
        <v>2058</v>
      </c>
      <c r="GO628" s="2" t="s">
        <v>1434</v>
      </c>
      <c r="GP628" s="2" t="s">
        <v>1646</v>
      </c>
      <c r="GQ628" s="2" t="s">
        <v>1944</v>
      </c>
      <c r="GR628" s="115">
        <v>58</v>
      </c>
      <c r="GS628" s="31">
        <f t="shared" si="719"/>
        <v>2</v>
      </c>
      <c r="GT628" s="31">
        <f t="shared" si="720"/>
        <v>3</v>
      </c>
      <c r="GU628" s="31">
        <f t="shared" si="721"/>
        <v>3</v>
      </c>
      <c r="GV628" s="31">
        <f t="shared" si="722"/>
        <v>54</v>
      </c>
      <c r="GW628" s="31">
        <f t="shared" si="723"/>
        <v>36</v>
      </c>
      <c r="GX628" s="31">
        <f t="shared" si="724"/>
        <v>54</v>
      </c>
    </row>
    <row r="629" spans="1:206" ht="15.75" hidden="1" customHeight="1" x14ac:dyDescent="0.25">
      <c r="A629" s="22" t="s">
        <v>1110</v>
      </c>
      <c r="B629" s="2" t="s">
        <v>609</v>
      </c>
      <c r="C629" s="116" t="s">
        <v>611</v>
      </c>
      <c r="D629" s="35" t="s">
        <v>609</v>
      </c>
      <c r="E629" s="117">
        <v>17</v>
      </c>
      <c r="F629" s="117">
        <v>54</v>
      </c>
      <c r="G629" s="117">
        <v>35</v>
      </c>
      <c r="H629" s="117">
        <v>106</v>
      </c>
      <c r="I629" s="95">
        <v>7</v>
      </c>
      <c r="J629" s="118">
        <v>8</v>
      </c>
      <c r="K629" s="118">
        <v>32</v>
      </c>
      <c r="L629" s="118">
        <v>55</v>
      </c>
      <c r="M629" s="118">
        <v>95</v>
      </c>
      <c r="N629" s="119">
        <v>10</v>
      </c>
      <c r="O629" s="119">
        <v>5</v>
      </c>
      <c r="P629" s="120">
        <v>49</v>
      </c>
      <c r="Q629" s="120">
        <v>63</v>
      </c>
      <c r="R629" s="120">
        <v>54</v>
      </c>
      <c r="S629" s="70">
        <f t="shared" si="665"/>
        <v>0.16326530612244897</v>
      </c>
      <c r="T629" s="70">
        <f t="shared" si="666"/>
        <v>0.50793650793650791</v>
      </c>
      <c r="U629" s="70">
        <f t="shared" si="667"/>
        <v>0.51204819277108438</v>
      </c>
      <c r="V629" s="70">
        <f t="shared" si="668"/>
        <v>0.65811965811965811</v>
      </c>
      <c r="W629" s="70">
        <f t="shared" si="669"/>
        <v>0.83333333333333337</v>
      </c>
      <c r="X629" s="121">
        <v>58</v>
      </c>
      <c r="Y629" s="121">
        <v>49</v>
      </c>
      <c r="Z629" s="121">
        <v>63</v>
      </c>
      <c r="AA629" s="121">
        <v>54</v>
      </c>
      <c r="AB629" s="121">
        <v>21</v>
      </c>
      <c r="AC629" s="121">
        <v>18</v>
      </c>
      <c r="AD629" s="17">
        <v>6</v>
      </c>
      <c r="AE629" s="17">
        <v>8</v>
      </c>
      <c r="AF629" s="100">
        <v>7</v>
      </c>
      <c r="AG629" s="101">
        <v>6</v>
      </c>
      <c r="AH629" s="101">
        <v>24</v>
      </c>
      <c r="AI629" s="101">
        <v>44</v>
      </c>
      <c r="AJ629" s="101">
        <v>1</v>
      </c>
      <c r="AK629" s="101">
        <f t="shared" si="670"/>
        <v>75</v>
      </c>
      <c r="AL629" s="101">
        <f t="shared" si="671"/>
        <v>10</v>
      </c>
      <c r="AM629" s="101">
        <v>11</v>
      </c>
      <c r="AN629" s="102">
        <v>7</v>
      </c>
      <c r="AO629" s="103">
        <v>10</v>
      </c>
      <c r="AP629" s="74">
        <f t="shared" si="672"/>
        <v>0.12244897959183673</v>
      </c>
      <c r="AQ629" s="74">
        <f t="shared" si="673"/>
        <v>0.38095238095238093</v>
      </c>
      <c r="AR629" s="104">
        <f t="shared" si="674"/>
        <v>0.38554216867469882</v>
      </c>
      <c r="AS629" s="104">
        <f t="shared" si="675"/>
        <v>0.49572649572649574</v>
      </c>
      <c r="AT629" s="104">
        <f t="shared" si="676"/>
        <v>0.62962962962962965</v>
      </c>
      <c r="AU629" s="105">
        <v>61</v>
      </c>
      <c r="AV629" s="105">
        <v>76</v>
      </c>
      <c r="AW629" s="105">
        <v>47</v>
      </c>
      <c r="AX629" s="100">
        <v>5</v>
      </c>
      <c r="AY629" s="106">
        <v>75</v>
      </c>
      <c r="AZ629" s="106">
        <v>13</v>
      </c>
      <c r="BA629" s="106">
        <v>31</v>
      </c>
      <c r="BB629" s="106">
        <v>31</v>
      </c>
      <c r="BC629" s="106">
        <v>0</v>
      </c>
      <c r="BD629" s="107">
        <v>6</v>
      </c>
      <c r="BE629" s="108">
        <v>9</v>
      </c>
      <c r="BF629" s="82">
        <f t="shared" si="677"/>
        <v>0.27659574468085107</v>
      </c>
      <c r="BG629" s="82">
        <f t="shared" si="678"/>
        <v>0.40789473684210525</v>
      </c>
      <c r="BH629" s="83">
        <f t="shared" si="679"/>
        <v>0.375</v>
      </c>
      <c r="BI629" s="83">
        <f t="shared" si="680"/>
        <v>0.40875912408759124</v>
      </c>
      <c r="BJ629" s="83">
        <f t="shared" si="681"/>
        <v>0.4098360655737705</v>
      </c>
      <c r="BK629" s="2">
        <v>55</v>
      </c>
      <c r="BL629" s="2">
        <v>71</v>
      </c>
      <c r="BM629" s="2">
        <v>53</v>
      </c>
      <c r="BN629" s="2">
        <v>39</v>
      </c>
      <c r="BO629" s="2">
        <v>14</v>
      </c>
      <c r="BP629" s="2">
        <v>25</v>
      </c>
      <c r="BQ629" s="109">
        <v>6</v>
      </c>
      <c r="BR629" s="109">
        <v>7</v>
      </c>
      <c r="BS629" s="110">
        <v>8</v>
      </c>
      <c r="BT629" s="109">
        <v>14</v>
      </c>
      <c r="BU629" s="109">
        <v>45</v>
      </c>
      <c r="BV629" s="109">
        <v>47</v>
      </c>
      <c r="BW629" s="109">
        <v>0</v>
      </c>
      <c r="BX629" s="84">
        <f t="shared" si="685"/>
        <v>106</v>
      </c>
      <c r="BY629" s="111">
        <v>6</v>
      </c>
      <c r="BZ629" s="109">
        <v>6</v>
      </c>
      <c r="CA629" s="109">
        <v>0</v>
      </c>
      <c r="CB629" s="2">
        <v>8</v>
      </c>
      <c r="CC629" s="112">
        <f t="shared" si="686"/>
        <v>0.25454545454545452</v>
      </c>
      <c r="CD629" s="112">
        <f t="shared" si="687"/>
        <v>0.63380281690140849</v>
      </c>
      <c r="CE629" s="112">
        <f t="shared" si="688"/>
        <v>0.55865921787709494</v>
      </c>
      <c r="CF629" s="112">
        <f t="shared" si="689"/>
        <v>0.69354838709677424</v>
      </c>
      <c r="CG629" s="112">
        <f t="shared" si="690"/>
        <v>0.77358490566037741</v>
      </c>
      <c r="CH629" s="87">
        <f t="shared" si="691"/>
        <v>12</v>
      </c>
      <c r="CI629" s="31">
        <f t="shared" si="692"/>
        <v>12</v>
      </c>
      <c r="CJ629" s="31">
        <f t="shared" si="693"/>
        <v>0</v>
      </c>
      <c r="CK629" s="31">
        <f t="shared" si="694"/>
        <v>0</v>
      </c>
      <c r="CL629" s="31">
        <f t="shared" si="695"/>
        <v>0</v>
      </c>
      <c r="CM629" s="113">
        <f t="shared" si="696"/>
        <v>0</v>
      </c>
      <c r="CN629" s="31">
        <f t="shared" si="697"/>
        <v>0</v>
      </c>
      <c r="CO629" s="31">
        <f t="shared" si="698"/>
        <v>0</v>
      </c>
      <c r="CP629" s="31">
        <f t="shared" si="699"/>
        <v>0</v>
      </c>
      <c r="CQ629" s="31">
        <f t="shared" si="700"/>
        <v>0</v>
      </c>
      <c r="CU629" s="88">
        <f t="shared" si="684"/>
        <v>0</v>
      </c>
      <c r="DC629" s="88">
        <f t="shared" si="701"/>
        <v>0</v>
      </c>
      <c r="DK629" s="88">
        <f t="shared" si="702"/>
        <v>0</v>
      </c>
      <c r="DP629" s="32">
        <v>6</v>
      </c>
      <c r="DQ629" s="32">
        <v>7</v>
      </c>
      <c r="DR629" s="32">
        <v>8</v>
      </c>
      <c r="DS629" s="88">
        <f t="shared" si="703"/>
        <v>106</v>
      </c>
      <c r="DT629" s="32">
        <v>14</v>
      </c>
      <c r="DU629" s="32">
        <v>45</v>
      </c>
      <c r="DV629" s="32">
        <v>47</v>
      </c>
      <c r="DW629" s="32">
        <v>0</v>
      </c>
      <c r="EA629" s="88">
        <f t="shared" si="704"/>
        <v>0</v>
      </c>
      <c r="EI629" s="88">
        <f t="shared" si="705"/>
        <v>0</v>
      </c>
      <c r="EQ629" s="88">
        <f t="shared" si="706"/>
        <v>0</v>
      </c>
      <c r="EY629" s="88">
        <f t="shared" si="707"/>
        <v>0</v>
      </c>
      <c r="FG629" s="88">
        <f t="shared" si="708"/>
        <v>0</v>
      </c>
      <c r="FO629" s="88">
        <f t="shared" si="709"/>
        <v>0</v>
      </c>
      <c r="FW629" s="110">
        <f t="shared" si="710"/>
        <v>0</v>
      </c>
      <c r="GB629" s="110">
        <f t="shared" si="711"/>
        <v>0</v>
      </c>
      <c r="GC629" s="110">
        <f t="shared" si="712"/>
        <v>0</v>
      </c>
      <c r="GD629" s="110">
        <f t="shared" si="713"/>
        <v>0</v>
      </c>
      <c r="GE629" s="110">
        <f t="shared" si="714"/>
        <v>0</v>
      </c>
      <c r="GF629" s="110">
        <f t="shared" si="715"/>
        <v>0</v>
      </c>
      <c r="GG629" s="110">
        <f t="shared" si="716"/>
        <v>0</v>
      </c>
      <c r="GH629" s="110">
        <f t="shared" si="717"/>
        <v>0</v>
      </c>
      <c r="GI629" s="110">
        <f t="shared" si="718"/>
        <v>0</v>
      </c>
      <c r="GJ629" s="114">
        <f t="shared" si="682"/>
        <v>-7.1698113207547154E-2</v>
      </c>
      <c r="GK629" s="90">
        <f t="shared" si="683"/>
        <v>0.41333333333333333</v>
      </c>
      <c r="GL629" s="2" t="s">
        <v>1587</v>
      </c>
      <c r="GM629" s="92" t="s">
        <v>1588</v>
      </c>
      <c r="GN629" s="92" t="s">
        <v>1504</v>
      </c>
      <c r="GO629" s="2" t="s">
        <v>1589</v>
      </c>
      <c r="GP629" s="92" t="s">
        <v>1426</v>
      </c>
      <c r="GQ629" s="2" t="s">
        <v>1571</v>
      </c>
      <c r="GR629" s="115">
        <v>73</v>
      </c>
      <c r="GS629" s="31">
        <f t="shared" si="719"/>
        <v>6</v>
      </c>
      <c r="GT629" s="31">
        <f t="shared" si="720"/>
        <v>8</v>
      </c>
      <c r="GU629" s="31">
        <f t="shared" si="721"/>
        <v>7</v>
      </c>
      <c r="GV629" s="31">
        <f t="shared" si="722"/>
        <v>106</v>
      </c>
      <c r="GW629" s="31">
        <f t="shared" si="723"/>
        <v>47</v>
      </c>
      <c r="GX629" s="31">
        <f t="shared" si="724"/>
        <v>92</v>
      </c>
    </row>
    <row r="630" spans="1:206" ht="15.75" hidden="1" customHeight="1" x14ac:dyDescent="0.25">
      <c r="A630" s="22" t="s">
        <v>1110</v>
      </c>
      <c r="B630" s="2" t="s">
        <v>609</v>
      </c>
      <c r="C630" s="116" t="s">
        <v>612</v>
      </c>
      <c r="D630" s="35" t="s">
        <v>609</v>
      </c>
      <c r="E630" s="117">
        <v>153</v>
      </c>
      <c r="F630" s="117">
        <v>587</v>
      </c>
      <c r="G630" s="117">
        <v>747</v>
      </c>
      <c r="H630" s="117">
        <v>1487</v>
      </c>
      <c r="I630" s="95">
        <v>94</v>
      </c>
      <c r="J630" s="118">
        <v>134</v>
      </c>
      <c r="K630" s="118">
        <v>520</v>
      </c>
      <c r="L630" s="118">
        <v>919</v>
      </c>
      <c r="M630" s="118">
        <v>1573</v>
      </c>
      <c r="N630" s="119">
        <v>226</v>
      </c>
      <c r="O630" s="119">
        <v>51</v>
      </c>
      <c r="P630" s="120">
        <v>991</v>
      </c>
      <c r="Q630" s="120">
        <v>1216</v>
      </c>
      <c r="R630" s="120">
        <v>938</v>
      </c>
      <c r="S630" s="70">
        <f t="shared" si="665"/>
        <v>0.13521695257315844</v>
      </c>
      <c r="T630" s="70">
        <f t="shared" si="666"/>
        <v>0.42763157894736842</v>
      </c>
      <c r="U630" s="70">
        <f t="shared" si="667"/>
        <v>0.42829888712241654</v>
      </c>
      <c r="V630" s="70">
        <f t="shared" si="668"/>
        <v>0.56313834726090994</v>
      </c>
      <c r="W630" s="70">
        <f t="shared" si="669"/>
        <v>0.73880597014925375</v>
      </c>
      <c r="X630" s="121">
        <v>1207</v>
      </c>
      <c r="Y630" s="121">
        <v>991</v>
      </c>
      <c r="Z630" s="121">
        <v>1216</v>
      </c>
      <c r="AA630" s="121">
        <v>938</v>
      </c>
      <c r="AB630" s="121">
        <v>296</v>
      </c>
      <c r="AC630" s="121">
        <v>232</v>
      </c>
      <c r="AD630" s="17">
        <v>52</v>
      </c>
      <c r="AE630" s="17">
        <v>73</v>
      </c>
      <c r="AF630" s="100">
        <v>101</v>
      </c>
      <c r="AG630" s="101">
        <v>164</v>
      </c>
      <c r="AH630" s="101">
        <v>497</v>
      </c>
      <c r="AI630" s="101">
        <v>904</v>
      </c>
      <c r="AJ630" s="101">
        <v>52</v>
      </c>
      <c r="AK630" s="101">
        <f t="shared" si="670"/>
        <v>1617</v>
      </c>
      <c r="AL630" s="101">
        <f t="shared" si="671"/>
        <v>183</v>
      </c>
      <c r="AM630" s="101">
        <v>235</v>
      </c>
      <c r="AN630" s="102">
        <v>25</v>
      </c>
      <c r="AO630" s="103">
        <v>92</v>
      </c>
      <c r="AP630" s="74">
        <f t="shared" si="672"/>
        <v>0.16548940464177597</v>
      </c>
      <c r="AQ630" s="74">
        <f t="shared" si="673"/>
        <v>0.40871710526315791</v>
      </c>
      <c r="AR630" s="104">
        <f t="shared" si="674"/>
        <v>0.43942766295707475</v>
      </c>
      <c r="AS630" s="104">
        <f t="shared" si="675"/>
        <v>0.56545961002785516</v>
      </c>
      <c r="AT630" s="104">
        <f t="shared" si="676"/>
        <v>0.76865671641791045</v>
      </c>
      <c r="AU630" s="105">
        <v>944</v>
      </c>
      <c r="AV630" s="105">
        <v>1253</v>
      </c>
      <c r="AW630" s="105">
        <v>949</v>
      </c>
      <c r="AX630" s="100">
        <v>106</v>
      </c>
      <c r="AY630" s="106">
        <v>1691</v>
      </c>
      <c r="AZ630" s="106">
        <v>133</v>
      </c>
      <c r="BA630" s="106">
        <v>559</v>
      </c>
      <c r="BB630" s="106">
        <v>938</v>
      </c>
      <c r="BC630" s="106">
        <v>61</v>
      </c>
      <c r="BD630" s="107">
        <v>224</v>
      </c>
      <c r="BE630" s="108">
        <v>40</v>
      </c>
      <c r="BF630" s="82">
        <f t="shared" si="677"/>
        <v>0.14014752370916755</v>
      </c>
      <c r="BG630" s="82">
        <f t="shared" si="678"/>
        <v>0.44612928970470872</v>
      </c>
      <c r="BH630" s="83">
        <f t="shared" si="679"/>
        <v>0.44691671964399238</v>
      </c>
      <c r="BI630" s="83">
        <f t="shared" si="680"/>
        <v>0.57942649066909424</v>
      </c>
      <c r="BJ630" s="83">
        <f t="shared" si="681"/>
        <v>0.75635593220338981</v>
      </c>
      <c r="BK630" s="2">
        <v>919</v>
      </c>
      <c r="BL630" s="2">
        <v>1227</v>
      </c>
      <c r="BM630" s="2">
        <v>860</v>
      </c>
      <c r="BN630" s="2">
        <v>618</v>
      </c>
      <c r="BO630" s="2">
        <v>346</v>
      </c>
      <c r="BP630" s="2">
        <v>263</v>
      </c>
      <c r="BQ630" s="109">
        <v>49</v>
      </c>
      <c r="BR630" s="109">
        <v>107</v>
      </c>
      <c r="BS630" s="110">
        <v>95</v>
      </c>
      <c r="BT630" s="109">
        <v>129</v>
      </c>
      <c r="BU630" s="109">
        <v>574</v>
      </c>
      <c r="BV630" s="109">
        <v>1038</v>
      </c>
      <c r="BW630" s="109">
        <v>45</v>
      </c>
      <c r="BX630" s="84">
        <f t="shared" si="685"/>
        <v>1786</v>
      </c>
      <c r="BY630" s="111">
        <v>24</v>
      </c>
      <c r="BZ630" s="109">
        <v>228</v>
      </c>
      <c r="CA630" s="109">
        <v>44</v>
      </c>
      <c r="CB630" s="2">
        <v>67</v>
      </c>
      <c r="CC630" s="112">
        <f t="shared" si="686"/>
        <v>0.14036996735582155</v>
      </c>
      <c r="CD630" s="112">
        <f t="shared" si="687"/>
        <v>0.46780766096169518</v>
      </c>
      <c r="CE630" s="112">
        <f t="shared" si="688"/>
        <v>0.50332667997338654</v>
      </c>
      <c r="CF630" s="112">
        <f t="shared" si="689"/>
        <v>0.66315285098227117</v>
      </c>
      <c r="CG630" s="112">
        <f t="shared" si="690"/>
        <v>0.94186046511627908</v>
      </c>
      <c r="CH630" s="87">
        <f t="shared" si="691"/>
        <v>50</v>
      </c>
      <c r="CI630" s="31">
        <f t="shared" si="692"/>
        <v>101</v>
      </c>
      <c r="CJ630" s="31">
        <f t="shared" si="693"/>
        <v>3</v>
      </c>
      <c r="CK630" s="31">
        <f t="shared" si="694"/>
        <v>8</v>
      </c>
      <c r="CL630" s="31">
        <f t="shared" si="695"/>
        <v>12</v>
      </c>
      <c r="CM630" s="113">
        <f t="shared" si="696"/>
        <v>124</v>
      </c>
      <c r="CN630" s="31">
        <f t="shared" si="697"/>
        <v>23</v>
      </c>
      <c r="CO630" s="31">
        <f t="shared" si="698"/>
        <v>45</v>
      </c>
      <c r="CP630" s="31">
        <f t="shared" si="699"/>
        <v>53</v>
      </c>
      <c r="CQ630" s="31">
        <f t="shared" si="700"/>
        <v>3</v>
      </c>
      <c r="CR630" s="32">
        <v>2</v>
      </c>
      <c r="CS630" s="32">
        <v>6</v>
      </c>
      <c r="CT630" s="32">
        <v>8</v>
      </c>
      <c r="CU630" s="88">
        <f t="shared" si="684"/>
        <v>110</v>
      </c>
      <c r="CV630" s="32">
        <v>22</v>
      </c>
      <c r="CW630" s="32">
        <v>44</v>
      </c>
      <c r="CX630" s="32">
        <v>41</v>
      </c>
      <c r="CY630" s="32">
        <v>3</v>
      </c>
      <c r="CZ630" s="32">
        <v>1</v>
      </c>
      <c r="DA630" s="32">
        <v>2</v>
      </c>
      <c r="DB630" s="32">
        <v>4</v>
      </c>
      <c r="DC630" s="88">
        <f t="shared" si="701"/>
        <v>14</v>
      </c>
      <c r="DD630" s="32">
        <v>1</v>
      </c>
      <c r="DE630" s="32">
        <v>1</v>
      </c>
      <c r="DF630" s="32">
        <v>12</v>
      </c>
      <c r="DG630" s="32">
        <v>0</v>
      </c>
      <c r="DH630" s="32">
        <v>7</v>
      </c>
      <c r="DI630" s="32">
        <v>38</v>
      </c>
      <c r="DJ630" s="32">
        <v>28</v>
      </c>
      <c r="DK630" s="88">
        <f t="shared" si="702"/>
        <v>718</v>
      </c>
      <c r="DL630" s="32">
        <v>66</v>
      </c>
      <c r="DM630" s="32">
        <v>229</v>
      </c>
      <c r="DN630" s="32">
        <v>406</v>
      </c>
      <c r="DO630" s="32">
        <v>17</v>
      </c>
      <c r="DP630" s="32">
        <v>33</v>
      </c>
      <c r="DQ630" s="32">
        <v>50</v>
      </c>
      <c r="DR630" s="32">
        <v>39</v>
      </c>
      <c r="DS630" s="88">
        <f t="shared" si="703"/>
        <v>805</v>
      </c>
      <c r="DT630" s="32">
        <v>13</v>
      </c>
      <c r="DU630" s="32">
        <v>232</v>
      </c>
      <c r="DV630" s="32">
        <v>538</v>
      </c>
      <c r="DW630" s="32">
        <v>22</v>
      </c>
      <c r="DX630" s="32">
        <v>2</v>
      </c>
      <c r="DY630" s="32">
        <v>2</v>
      </c>
      <c r="DZ630" s="32">
        <v>3</v>
      </c>
      <c r="EA630" s="88">
        <f t="shared" si="704"/>
        <v>22</v>
      </c>
      <c r="EB630" s="32">
        <v>1</v>
      </c>
      <c r="EC630" s="32">
        <v>11</v>
      </c>
      <c r="ED630" s="32">
        <v>9</v>
      </c>
      <c r="EE630" s="32">
        <v>1</v>
      </c>
      <c r="EF630" s="32">
        <v>2</v>
      </c>
      <c r="EG630" s="32">
        <v>6</v>
      </c>
      <c r="EH630" s="32">
        <v>8</v>
      </c>
      <c r="EI630" s="88">
        <f t="shared" si="705"/>
        <v>72</v>
      </c>
      <c r="EJ630" s="32">
        <v>22</v>
      </c>
      <c r="EK630" s="32">
        <v>28</v>
      </c>
      <c r="EL630" s="32">
        <v>21</v>
      </c>
      <c r="EM630" s="32">
        <v>1</v>
      </c>
      <c r="EQ630" s="88">
        <f t="shared" si="706"/>
        <v>0</v>
      </c>
      <c r="EV630" s="32">
        <v>2</v>
      </c>
      <c r="EW630" s="32">
        <v>3</v>
      </c>
      <c r="EX630" s="32">
        <v>5</v>
      </c>
      <c r="EY630" s="88">
        <f t="shared" si="707"/>
        <v>47</v>
      </c>
      <c r="EZ630" s="32">
        <v>4</v>
      </c>
      <c r="FA630" s="32">
        <v>29</v>
      </c>
      <c r="FB630" s="32">
        <v>11</v>
      </c>
      <c r="FC630" s="32">
        <v>3</v>
      </c>
      <c r="FG630" s="88">
        <f t="shared" si="708"/>
        <v>0</v>
      </c>
      <c r="FO630" s="88">
        <f t="shared" si="709"/>
        <v>0</v>
      </c>
      <c r="FW630" s="110">
        <f t="shared" si="710"/>
        <v>0</v>
      </c>
      <c r="GB630" s="110">
        <f t="shared" si="711"/>
        <v>2</v>
      </c>
      <c r="GC630" s="110">
        <f t="shared" si="712"/>
        <v>3</v>
      </c>
      <c r="GD630" s="110">
        <f t="shared" si="713"/>
        <v>5</v>
      </c>
      <c r="GE630" s="110">
        <f t="shared" si="714"/>
        <v>47</v>
      </c>
      <c r="GF630" s="110">
        <f t="shared" si="715"/>
        <v>4</v>
      </c>
      <c r="GG630" s="110">
        <f t="shared" si="716"/>
        <v>29</v>
      </c>
      <c r="GH630" s="110">
        <f t="shared" si="717"/>
        <v>11</v>
      </c>
      <c r="GI630" s="110">
        <f t="shared" si="718"/>
        <v>3</v>
      </c>
      <c r="GJ630" s="114">
        <f t="shared" si="682"/>
        <v>0.27484143763213525</v>
      </c>
      <c r="GK630" s="90">
        <f t="shared" si="683"/>
        <v>5.6179775280898875E-2</v>
      </c>
      <c r="GL630" s="92" t="s">
        <v>2259</v>
      </c>
      <c r="GM630" s="92" t="s">
        <v>1427</v>
      </c>
      <c r="GN630" s="92" t="s">
        <v>1373</v>
      </c>
      <c r="GO630" s="92" t="s">
        <v>1959</v>
      </c>
      <c r="GP630" s="92" t="s">
        <v>1645</v>
      </c>
      <c r="GQ630" s="2" t="s">
        <v>1804</v>
      </c>
      <c r="GR630" s="115">
        <v>1219</v>
      </c>
      <c r="GS630" s="31">
        <f t="shared" si="719"/>
        <v>42</v>
      </c>
      <c r="GT630" s="31">
        <f t="shared" si="720"/>
        <v>70</v>
      </c>
      <c r="GU630" s="31">
        <f t="shared" si="721"/>
        <v>90</v>
      </c>
      <c r="GV630" s="31">
        <f t="shared" si="722"/>
        <v>1545</v>
      </c>
      <c r="GW630" s="31">
        <f t="shared" si="723"/>
        <v>993</v>
      </c>
      <c r="GX630" s="31">
        <f t="shared" si="724"/>
        <v>1465</v>
      </c>
    </row>
    <row r="631" spans="1:206" ht="15.75" hidden="1" customHeight="1" x14ac:dyDescent="0.25">
      <c r="A631" s="22" t="s">
        <v>1110</v>
      </c>
      <c r="B631" s="2" t="s">
        <v>609</v>
      </c>
      <c r="C631" s="116" t="s">
        <v>613</v>
      </c>
      <c r="D631" s="35" t="s">
        <v>609</v>
      </c>
      <c r="E631" s="117">
        <v>9</v>
      </c>
      <c r="F631" s="117">
        <v>94</v>
      </c>
      <c r="G631" s="117">
        <v>71</v>
      </c>
      <c r="H631" s="117">
        <v>174</v>
      </c>
      <c r="I631" s="95">
        <v>11</v>
      </c>
      <c r="J631" s="118">
        <v>2</v>
      </c>
      <c r="K631" s="118">
        <v>121</v>
      </c>
      <c r="L631" s="118">
        <v>112</v>
      </c>
      <c r="M631" s="118">
        <v>235</v>
      </c>
      <c r="N631" s="119">
        <v>15</v>
      </c>
      <c r="O631" s="119">
        <v>59</v>
      </c>
      <c r="P631" s="120">
        <v>196</v>
      </c>
      <c r="Q631" s="120">
        <v>238</v>
      </c>
      <c r="R631" s="120">
        <v>207</v>
      </c>
      <c r="S631" s="70">
        <f t="shared" si="665"/>
        <v>1.020408163265306E-2</v>
      </c>
      <c r="T631" s="70">
        <f t="shared" si="666"/>
        <v>0.50840336134453779</v>
      </c>
      <c r="U631" s="70">
        <f t="shared" si="667"/>
        <v>0.34321372854914195</v>
      </c>
      <c r="V631" s="70">
        <f t="shared" si="668"/>
        <v>0.48988764044943822</v>
      </c>
      <c r="W631" s="70">
        <f t="shared" si="669"/>
        <v>0.46859903381642515</v>
      </c>
      <c r="X631" s="121">
        <v>243</v>
      </c>
      <c r="Y631" s="121">
        <v>196</v>
      </c>
      <c r="Z631" s="121">
        <v>238</v>
      </c>
      <c r="AA631" s="121">
        <v>207</v>
      </c>
      <c r="AB631" s="121">
        <v>63</v>
      </c>
      <c r="AC631" s="121">
        <v>43</v>
      </c>
      <c r="AD631" s="17">
        <v>10</v>
      </c>
      <c r="AE631" s="17">
        <v>12</v>
      </c>
      <c r="AF631" s="100">
        <v>12</v>
      </c>
      <c r="AG631" s="101">
        <v>11</v>
      </c>
      <c r="AH631" s="101">
        <v>77</v>
      </c>
      <c r="AI631" s="101">
        <v>84</v>
      </c>
      <c r="AJ631" s="101">
        <v>1</v>
      </c>
      <c r="AK631" s="101">
        <f t="shared" si="670"/>
        <v>173</v>
      </c>
      <c r="AL631" s="101">
        <f t="shared" si="671"/>
        <v>12</v>
      </c>
      <c r="AM631" s="101">
        <v>13</v>
      </c>
      <c r="AN631" s="102">
        <v>50</v>
      </c>
      <c r="AO631" s="103">
        <v>49</v>
      </c>
      <c r="AP631" s="74">
        <f t="shared" si="672"/>
        <v>5.6122448979591837E-2</v>
      </c>
      <c r="AQ631" s="74">
        <f t="shared" si="673"/>
        <v>0.3235294117647059</v>
      </c>
      <c r="AR631" s="104">
        <f t="shared" si="674"/>
        <v>0.24960998439937598</v>
      </c>
      <c r="AS631" s="104">
        <f t="shared" si="675"/>
        <v>0.33483146067415731</v>
      </c>
      <c r="AT631" s="104">
        <f t="shared" si="676"/>
        <v>0.34782608695652173</v>
      </c>
      <c r="AU631" s="105">
        <v>176</v>
      </c>
      <c r="AV631" s="105">
        <v>244</v>
      </c>
      <c r="AW631" s="105">
        <v>211</v>
      </c>
      <c r="AX631" s="100">
        <v>12</v>
      </c>
      <c r="AY631" s="106">
        <v>195</v>
      </c>
      <c r="AZ631" s="106">
        <v>7</v>
      </c>
      <c r="BA631" s="106">
        <v>84</v>
      </c>
      <c r="BB631" s="106">
        <v>103</v>
      </c>
      <c r="BC631" s="106">
        <v>1</v>
      </c>
      <c r="BD631" s="107">
        <v>20</v>
      </c>
      <c r="BE631" s="108">
        <v>19</v>
      </c>
      <c r="BF631" s="82">
        <f t="shared" si="677"/>
        <v>3.3175355450236969E-2</v>
      </c>
      <c r="BG631" s="82">
        <f t="shared" si="678"/>
        <v>0.34426229508196721</v>
      </c>
      <c r="BH631" s="83">
        <f t="shared" si="679"/>
        <v>0.27575277337559428</v>
      </c>
      <c r="BI631" s="83">
        <f t="shared" si="680"/>
        <v>0.39761904761904759</v>
      </c>
      <c r="BJ631" s="83">
        <f t="shared" si="681"/>
        <v>0.47159090909090912</v>
      </c>
      <c r="BK631" s="2">
        <v>221</v>
      </c>
      <c r="BL631" s="2">
        <v>283</v>
      </c>
      <c r="BM631" s="2">
        <v>220</v>
      </c>
      <c r="BN631" s="2">
        <v>141</v>
      </c>
      <c r="BO631" s="2">
        <v>81</v>
      </c>
      <c r="BP631" s="2">
        <v>52</v>
      </c>
      <c r="BQ631" s="109">
        <v>9</v>
      </c>
      <c r="BR631" s="109">
        <v>11</v>
      </c>
      <c r="BS631" s="110">
        <v>13</v>
      </c>
      <c r="BT631" s="109">
        <v>5</v>
      </c>
      <c r="BU631" s="109">
        <v>101</v>
      </c>
      <c r="BV631" s="109">
        <v>93</v>
      </c>
      <c r="BW631" s="109">
        <v>2</v>
      </c>
      <c r="BX631" s="84">
        <f t="shared" si="685"/>
        <v>201</v>
      </c>
      <c r="BY631" s="111">
        <v>36</v>
      </c>
      <c r="BZ631" s="109">
        <v>21</v>
      </c>
      <c r="CA631" s="109">
        <v>2</v>
      </c>
      <c r="CB631" s="2">
        <v>38</v>
      </c>
      <c r="CC631" s="112">
        <f t="shared" si="686"/>
        <v>2.2624434389140271E-2</v>
      </c>
      <c r="CD631" s="112">
        <f t="shared" si="687"/>
        <v>0.35689045936395758</v>
      </c>
      <c r="CE631" s="112">
        <f t="shared" si="688"/>
        <v>0.24585635359116023</v>
      </c>
      <c r="CF631" s="112">
        <f t="shared" si="689"/>
        <v>0.34393638170974156</v>
      </c>
      <c r="CG631" s="112">
        <f t="shared" si="690"/>
        <v>0.32727272727272727</v>
      </c>
      <c r="CH631" s="87">
        <f t="shared" si="691"/>
        <v>148</v>
      </c>
      <c r="CI631" s="31">
        <f t="shared" si="692"/>
        <v>170</v>
      </c>
      <c r="CJ631" s="31">
        <f t="shared" si="693"/>
        <v>0</v>
      </c>
      <c r="CK631" s="31">
        <f t="shared" si="694"/>
        <v>0</v>
      </c>
      <c r="CL631" s="31">
        <f t="shared" si="695"/>
        <v>0</v>
      </c>
      <c r="CM631" s="113">
        <f t="shared" si="696"/>
        <v>0</v>
      </c>
      <c r="CN631" s="31">
        <f t="shared" si="697"/>
        <v>0</v>
      </c>
      <c r="CO631" s="31">
        <f t="shared" si="698"/>
        <v>0</v>
      </c>
      <c r="CP631" s="31">
        <f t="shared" si="699"/>
        <v>0</v>
      </c>
      <c r="CQ631" s="31">
        <f t="shared" si="700"/>
        <v>0</v>
      </c>
      <c r="CU631" s="88">
        <f t="shared" si="684"/>
        <v>0</v>
      </c>
      <c r="DC631" s="88">
        <f t="shared" si="701"/>
        <v>0</v>
      </c>
      <c r="DK631" s="88">
        <f t="shared" si="702"/>
        <v>0</v>
      </c>
      <c r="DP631" s="32">
        <v>9</v>
      </c>
      <c r="DQ631" s="32">
        <v>11</v>
      </c>
      <c r="DR631" s="32">
        <v>13</v>
      </c>
      <c r="DS631" s="88">
        <f t="shared" si="703"/>
        <v>201</v>
      </c>
      <c r="DT631" s="32">
        <v>5</v>
      </c>
      <c r="DU631" s="32">
        <v>101</v>
      </c>
      <c r="DV631" s="32">
        <v>93</v>
      </c>
      <c r="DW631" s="32">
        <v>2</v>
      </c>
      <c r="EA631" s="88">
        <f t="shared" si="704"/>
        <v>0</v>
      </c>
      <c r="EI631" s="88">
        <f t="shared" si="705"/>
        <v>0</v>
      </c>
      <c r="EQ631" s="88">
        <f t="shared" si="706"/>
        <v>0</v>
      </c>
      <c r="EY631" s="88">
        <f t="shared" si="707"/>
        <v>0</v>
      </c>
      <c r="FG631" s="88">
        <f t="shared" si="708"/>
        <v>0</v>
      </c>
      <c r="FO631" s="88">
        <f t="shared" si="709"/>
        <v>0</v>
      </c>
      <c r="FW631" s="110">
        <f t="shared" si="710"/>
        <v>0</v>
      </c>
      <c r="GB631" s="110">
        <f t="shared" si="711"/>
        <v>0</v>
      </c>
      <c r="GC631" s="110">
        <f t="shared" si="712"/>
        <v>0</v>
      </c>
      <c r="GD631" s="110">
        <f t="shared" si="713"/>
        <v>0</v>
      </c>
      <c r="GE631" s="110">
        <f t="shared" si="714"/>
        <v>0</v>
      </c>
      <c r="GF631" s="110">
        <f t="shared" si="715"/>
        <v>0</v>
      </c>
      <c r="GG631" s="110">
        <f t="shared" si="716"/>
        <v>0</v>
      </c>
      <c r="GH631" s="110">
        <f t="shared" si="717"/>
        <v>0</v>
      </c>
      <c r="GI631" s="110">
        <f t="shared" si="718"/>
        <v>0</v>
      </c>
      <c r="GJ631" s="114">
        <f t="shared" si="682"/>
        <v>-0.30159325210871607</v>
      </c>
      <c r="GK631" s="90">
        <f t="shared" si="683"/>
        <v>3.0769230769230771E-2</v>
      </c>
      <c r="GL631" s="92" t="s">
        <v>2312</v>
      </c>
      <c r="GM631" s="92" t="s">
        <v>1665</v>
      </c>
      <c r="GN631" s="92" t="s">
        <v>1482</v>
      </c>
      <c r="GO631" s="2" t="s">
        <v>1954</v>
      </c>
      <c r="GP631" s="92" t="s">
        <v>2323</v>
      </c>
      <c r="GQ631" s="2" t="s">
        <v>2197</v>
      </c>
      <c r="GR631" s="115">
        <v>272</v>
      </c>
      <c r="GS631" s="31">
        <f t="shared" si="719"/>
        <v>9</v>
      </c>
      <c r="GT631" s="31">
        <f t="shared" si="720"/>
        <v>13</v>
      </c>
      <c r="GU631" s="31">
        <f t="shared" si="721"/>
        <v>11</v>
      </c>
      <c r="GV631" s="31">
        <f t="shared" si="722"/>
        <v>201</v>
      </c>
      <c r="GW631" s="31">
        <f t="shared" si="723"/>
        <v>95</v>
      </c>
      <c r="GX631" s="31">
        <f t="shared" si="724"/>
        <v>196</v>
      </c>
    </row>
    <row r="632" spans="1:206" ht="15.75" hidden="1" customHeight="1" x14ac:dyDescent="0.25">
      <c r="A632" s="22" t="s">
        <v>1110</v>
      </c>
      <c r="B632" s="2" t="s">
        <v>609</v>
      </c>
      <c r="C632" s="116" t="s">
        <v>614</v>
      </c>
      <c r="D632" s="35" t="s">
        <v>609</v>
      </c>
      <c r="E632" s="117">
        <v>73</v>
      </c>
      <c r="F632" s="117">
        <v>333</v>
      </c>
      <c r="G632" s="117">
        <v>591</v>
      </c>
      <c r="H632" s="117">
        <v>997</v>
      </c>
      <c r="I632" s="95">
        <v>69</v>
      </c>
      <c r="J632" s="118">
        <v>97</v>
      </c>
      <c r="K632" s="118">
        <v>274</v>
      </c>
      <c r="L632" s="118">
        <v>668</v>
      </c>
      <c r="M632" s="118">
        <v>1039</v>
      </c>
      <c r="N632" s="119">
        <v>164</v>
      </c>
      <c r="O632" s="119">
        <v>35</v>
      </c>
      <c r="P632" s="120">
        <v>830</v>
      </c>
      <c r="Q632" s="120">
        <v>1041</v>
      </c>
      <c r="R632" s="120">
        <v>704</v>
      </c>
      <c r="S632" s="70">
        <f t="shared" si="665"/>
        <v>0.11686746987951807</v>
      </c>
      <c r="T632" s="70">
        <f t="shared" si="666"/>
        <v>0.26320845341018251</v>
      </c>
      <c r="U632" s="70">
        <f t="shared" si="667"/>
        <v>0.33980582524271846</v>
      </c>
      <c r="V632" s="70">
        <f t="shared" si="668"/>
        <v>0.44584527220630371</v>
      </c>
      <c r="W632" s="70">
        <f t="shared" si="669"/>
        <v>0.71590909090909094</v>
      </c>
      <c r="X632" s="121">
        <v>1040</v>
      </c>
      <c r="Y632" s="121">
        <v>830</v>
      </c>
      <c r="Z632" s="121">
        <v>1041</v>
      </c>
      <c r="AA632" s="121">
        <v>704</v>
      </c>
      <c r="AB632" s="121">
        <v>273</v>
      </c>
      <c r="AC632" s="121">
        <v>215</v>
      </c>
      <c r="AD632" s="17">
        <v>35</v>
      </c>
      <c r="AE632" s="17">
        <v>59</v>
      </c>
      <c r="AF632" s="100">
        <v>72</v>
      </c>
      <c r="AG632" s="101">
        <v>110</v>
      </c>
      <c r="AH632" s="101">
        <v>335</v>
      </c>
      <c r="AI632" s="101">
        <v>635</v>
      </c>
      <c r="AJ632" s="101">
        <v>39</v>
      </c>
      <c r="AK632" s="101">
        <f t="shared" si="670"/>
        <v>1119</v>
      </c>
      <c r="AL632" s="101">
        <f t="shared" si="671"/>
        <v>163</v>
      </c>
      <c r="AM632" s="101">
        <v>202</v>
      </c>
      <c r="AN632" s="102">
        <v>20</v>
      </c>
      <c r="AO632" s="103">
        <v>66</v>
      </c>
      <c r="AP632" s="74">
        <f t="shared" si="672"/>
        <v>0.13253012048192772</v>
      </c>
      <c r="AQ632" s="74">
        <f t="shared" si="673"/>
        <v>0.3218059558117195</v>
      </c>
      <c r="AR632" s="104">
        <f t="shared" si="674"/>
        <v>0.35611650485436891</v>
      </c>
      <c r="AS632" s="104">
        <f t="shared" si="675"/>
        <v>0.4624641833810888</v>
      </c>
      <c r="AT632" s="104">
        <f t="shared" si="676"/>
        <v>0.67045454545454541</v>
      </c>
      <c r="AU632" s="105">
        <v>787</v>
      </c>
      <c r="AV632" s="105">
        <v>1054</v>
      </c>
      <c r="AW632" s="105">
        <v>774</v>
      </c>
      <c r="AX632" s="100">
        <v>75</v>
      </c>
      <c r="AY632" s="106">
        <v>1223</v>
      </c>
      <c r="AZ632" s="106">
        <v>90</v>
      </c>
      <c r="BA632" s="106">
        <v>359</v>
      </c>
      <c r="BB632" s="106">
        <v>738</v>
      </c>
      <c r="BC632" s="106">
        <v>36</v>
      </c>
      <c r="BD632" s="107">
        <v>187</v>
      </c>
      <c r="BE632" s="108">
        <v>24</v>
      </c>
      <c r="BF632" s="82">
        <f t="shared" si="677"/>
        <v>0.11627906976744186</v>
      </c>
      <c r="BG632" s="82">
        <f t="shared" si="678"/>
        <v>0.34060721062618599</v>
      </c>
      <c r="BH632" s="83">
        <f t="shared" si="679"/>
        <v>0.38240917782026768</v>
      </c>
      <c r="BI632" s="83">
        <f t="shared" si="680"/>
        <v>0.49429657794676807</v>
      </c>
      <c r="BJ632" s="83">
        <f t="shared" si="681"/>
        <v>0.70012706480304954</v>
      </c>
      <c r="BK632" s="2">
        <v>826</v>
      </c>
      <c r="BL632" s="2">
        <v>1107</v>
      </c>
      <c r="BM632" s="2">
        <v>728</v>
      </c>
      <c r="BN632" s="2">
        <v>509</v>
      </c>
      <c r="BO632" s="2">
        <v>269</v>
      </c>
      <c r="BP632" s="2">
        <v>219</v>
      </c>
      <c r="BQ632" s="109">
        <v>41</v>
      </c>
      <c r="BR632" s="109">
        <v>87</v>
      </c>
      <c r="BS632" s="110">
        <v>94</v>
      </c>
      <c r="BT632" s="109">
        <v>108</v>
      </c>
      <c r="BU632" s="109">
        <v>350</v>
      </c>
      <c r="BV632" s="109">
        <v>829</v>
      </c>
      <c r="BW632" s="109">
        <v>64</v>
      </c>
      <c r="BX632" s="84">
        <f t="shared" si="685"/>
        <v>1351</v>
      </c>
      <c r="BY632" s="111">
        <v>6</v>
      </c>
      <c r="BZ632" s="109">
        <v>190</v>
      </c>
      <c r="CA632" s="109">
        <v>62</v>
      </c>
      <c r="CB632" s="2">
        <v>43</v>
      </c>
      <c r="CC632" s="112">
        <f t="shared" si="686"/>
        <v>0.13075060532687652</v>
      </c>
      <c r="CD632" s="112">
        <f t="shared" si="687"/>
        <v>0.31616982836495033</v>
      </c>
      <c r="CE632" s="112">
        <f t="shared" si="688"/>
        <v>0.41225103344607289</v>
      </c>
      <c r="CF632" s="112">
        <f t="shared" si="689"/>
        <v>0.53896457765667571</v>
      </c>
      <c r="CG632" s="112">
        <f t="shared" si="690"/>
        <v>0.87774725274725274</v>
      </c>
      <c r="CH632" s="87">
        <f t="shared" si="691"/>
        <v>89</v>
      </c>
      <c r="CI632" s="31">
        <f t="shared" si="692"/>
        <v>125</v>
      </c>
      <c r="CJ632" s="31">
        <f t="shared" si="693"/>
        <v>2</v>
      </c>
      <c r="CK632" s="31">
        <f t="shared" si="694"/>
        <v>7</v>
      </c>
      <c r="CL632" s="31">
        <f t="shared" si="695"/>
        <v>21</v>
      </c>
      <c r="CM632" s="113">
        <f t="shared" si="696"/>
        <v>92</v>
      </c>
      <c r="CN632" s="31">
        <f t="shared" si="697"/>
        <v>6</v>
      </c>
      <c r="CO632" s="31">
        <f t="shared" si="698"/>
        <v>32</v>
      </c>
      <c r="CP632" s="31">
        <f t="shared" si="699"/>
        <v>49</v>
      </c>
      <c r="CQ632" s="31">
        <f t="shared" si="700"/>
        <v>5</v>
      </c>
      <c r="CR632" s="32">
        <v>2</v>
      </c>
      <c r="CS632" s="32">
        <v>7</v>
      </c>
      <c r="CT632" s="32">
        <v>21</v>
      </c>
      <c r="CU632" s="88">
        <f t="shared" si="684"/>
        <v>92</v>
      </c>
      <c r="CV632" s="32">
        <v>6</v>
      </c>
      <c r="CW632" s="32">
        <v>32</v>
      </c>
      <c r="CX632" s="32">
        <v>49</v>
      </c>
      <c r="CY632" s="32">
        <v>5</v>
      </c>
      <c r="DC632" s="88">
        <f t="shared" si="701"/>
        <v>0</v>
      </c>
      <c r="DH632" s="32">
        <v>3</v>
      </c>
      <c r="DI632" s="32">
        <v>21</v>
      </c>
      <c r="DJ632" s="32">
        <v>18</v>
      </c>
      <c r="DK632" s="88">
        <f t="shared" si="702"/>
        <v>367</v>
      </c>
      <c r="DL632" s="32">
        <v>49</v>
      </c>
      <c r="DM632" s="32">
        <v>112</v>
      </c>
      <c r="DN632" s="32">
        <v>187</v>
      </c>
      <c r="DO632" s="32">
        <v>19</v>
      </c>
      <c r="DP632" s="32">
        <v>27</v>
      </c>
      <c r="DQ632" s="32">
        <v>43</v>
      </c>
      <c r="DR632" s="32">
        <v>37</v>
      </c>
      <c r="DS632" s="88">
        <f t="shared" si="703"/>
        <v>667</v>
      </c>
      <c r="DT632" s="32">
        <v>18</v>
      </c>
      <c r="DU632" s="32">
        <v>110</v>
      </c>
      <c r="DV632" s="32">
        <v>505</v>
      </c>
      <c r="DW632" s="32">
        <v>34</v>
      </c>
      <c r="EA632" s="88">
        <f t="shared" si="704"/>
        <v>0</v>
      </c>
      <c r="EF632" s="32">
        <v>3</v>
      </c>
      <c r="EG632" s="32">
        <v>9</v>
      </c>
      <c r="EH632" s="32">
        <v>10</v>
      </c>
      <c r="EI632" s="88">
        <f t="shared" si="705"/>
        <v>119</v>
      </c>
      <c r="EJ632" s="32">
        <v>35</v>
      </c>
      <c r="EK632" s="32">
        <v>45</v>
      </c>
      <c r="EL632" s="32">
        <v>34</v>
      </c>
      <c r="EM632" s="32">
        <v>5</v>
      </c>
      <c r="EQ632" s="88">
        <f t="shared" si="706"/>
        <v>0</v>
      </c>
      <c r="EV632" s="32">
        <v>6</v>
      </c>
      <c r="EW632" s="32">
        <v>7</v>
      </c>
      <c r="EX632" s="32">
        <v>8</v>
      </c>
      <c r="EY632" s="88">
        <f t="shared" si="707"/>
        <v>108</v>
      </c>
      <c r="EZ632" s="32">
        <v>0</v>
      </c>
      <c r="FA632" s="32">
        <v>51</v>
      </c>
      <c r="FB632" s="32">
        <v>54</v>
      </c>
      <c r="FC632" s="32">
        <v>3</v>
      </c>
      <c r="FG632" s="88">
        <f t="shared" si="708"/>
        <v>0</v>
      </c>
      <c r="FO632" s="88">
        <f t="shared" si="709"/>
        <v>0</v>
      </c>
      <c r="FW632" s="110">
        <f t="shared" si="710"/>
        <v>0</v>
      </c>
      <c r="GB632" s="110">
        <f t="shared" si="711"/>
        <v>6</v>
      </c>
      <c r="GC632" s="110">
        <f t="shared" si="712"/>
        <v>7</v>
      </c>
      <c r="GD632" s="110">
        <f t="shared" si="713"/>
        <v>8</v>
      </c>
      <c r="GE632" s="110">
        <f t="shared" si="714"/>
        <v>108</v>
      </c>
      <c r="GF632" s="110">
        <f t="shared" si="715"/>
        <v>0</v>
      </c>
      <c r="GG632" s="110">
        <f t="shared" si="716"/>
        <v>51</v>
      </c>
      <c r="GH632" s="110">
        <f t="shared" si="717"/>
        <v>54</v>
      </c>
      <c r="GI632" s="110">
        <f t="shared" si="718"/>
        <v>3</v>
      </c>
      <c r="GJ632" s="114">
        <f t="shared" si="682"/>
        <v>0.22605965463108313</v>
      </c>
      <c r="GK632" s="90">
        <f t="shared" si="683"/>
        <v>0.10466067048242028</v>
      </c>
      <c r="GL632" s="2" t="s">
        <v>1860</v>
      </c>
      <c r="GM632" s="2" t="s">
        <v>2109</v>
      </c>
      <c r="GN632" s="2" t="s">
        <v>2251</v>
      </c>
      <c r="GO632" s="2" t="s">
        <v>1652</v>
      </c>
      <c r="GP632" s="92" t="s">
        <v>1900</v>
      </c>
      <c r="GQ632" s="2" t="s">
        <v>1697</v>
      </c>
      <c r="GR632" s="115">
        <v>1103</v>
      </c>
      <c r="GS632" s="31">
        <f t="shared" si="719"/>
        <v>30</v>
      </c>
      <c r="GT632" s="31">
        <f t="shared" si="720"/>
        <v>55</v>
      </c>
      <c r="GU632" s="31">
        <f t="shared" si="721"/>
        <v>64</v>
      </c>
      <c r="GV632" s="31">
        <f t="shared" si="722"/>
        <v>1034</v>
      </c>
      <c r="GW632" s="31">
        <f t="shared" si="723"/>
        <v>745</v>
      </c>
      <c r="GX632" s="31">
        <f t="shared" si="724"/>
        <v>967</v>
      </c>
    </row>
    <row r="633" spans="1:206" ht="15.75" hidden="1" customHeight="1" x14ac:dyDescent="0.25">
      <c r="A633" s="22" t="s">
        <v>1110</v>
      </c>
      <c r="B633" s="2" t="s">
        <v>609</v>
      </c>
      <c r="C633" s="116" t="s">
        <v>615</v>
      </c>
      <c r="D633" s="35" t="s">
        <v>609</v>
      </c>
      <c r="E633" s="117">
        <v>39</v>
      </c>
      <c r="F633" s="117">
        <v>153</v>
      </c>
      <c r="G633" s="117">
        <v>183</v>
      </c>
      <c r="H633" s="117">
        <v>375</v>
      </c>
      <c r="I633" s="95">
        <v>28</v>
      </c>
      <c r="J633" s="118">
        <v>32</v>
      </c>
      <c r="K633" s="118">
        <v>190</v>
      </c>
      <c r="L633" s="118">
        <v>185</v>
      </c>
      <c r="M633" s="118">
        <v>407</v>
      </c>
      <c r="N633" s="119">
        <v>42</v>
      </c>
      <c r="O633" s="119">
        <v>63</v>
      </c>
      <c r="P633" s="120">
        <v>268</v>
      </c>
      <c r="Q633" s="120">
        <v>327</v>
      </c>
      <c r="R633" s="120">
        <v>293</v>
      </c>
      <c r="S633" s="70">
        <f t="shared" si="665"/>
        <v>0.11940298507462686</v>
      </c>
      <c r="T633" s="70">
        <f t="shared" si="666"/>
        <v>0.58103975535168195</v>
      </c>
      <c r="U633" s="70">
        <f t="shared" si="667"/>
        <v>0.41103603603603606</v>
      </c>
      <c r="V633" s="70">
        <f t="shared" si="668"/>
        <v>0.5370967741935484</v>
      </c>
      <c r="W633" s="70">
        <f t="shared" si="669"/>
        <v>0.48805460750853241</v>
      </c>
      <c r="X633" s="121">
        <v>331</v>
      </c>
      <c r="Y633" s="121">
        <v>268</v>
      </c>
      <c r="Z633" s="121">
        <v>327</v>
      </c>
      <c r="AA633" s="121">
        <v>293</v>
      </c>
      <c r="AB633" s="121">
        <v>87</v>
      </c>
      <c r="AC633" s="121">
        <v>66</v>
      </c>
      <c r="AD633" s="17">
        <v>26</v>
      </c>
      <c r="AE633" s="17">
        <v>27</v>
      </c>
      <c r="AF633" s="100">
        <v>29</v>
      </c>
      <c r="AG633" s="101">
        <v>37</v>
      </c>
      <c r="AH633" s="101">
        <v>163</v>
      </c>
      <c r="AI633" s="101">
        <v>217</v>
      </c>
      <c r="AJ633" s="101">
        <v>6</v>
      </c>
      <c r="AK633" s="101">
        <f t="shared" si="670"/>
        <v>423</v>
      </c>
      <c r="AL633" s="101">
        <f t="shared" si="671"/>
        <v>38</v>
      </c>
      <c r="AM633" s="101">
        <v>44</v>
      </c>
      <c r="AN633" s="102">
        <v>50</v>
      </c>
      <c r="AO633" s="103">
        <v>42</v>
      </c>
      <c r="AP633" s="74">
        <f t="shared" si="672"/>
        <v>0.13805970149253732</v>
      </c>
      <c r="AQ633" s="74">
        <f t="shared" si="673"/>
        <v>0.49847094801223241</v>
      </c>
      <c r="AR633" s="104">
        <f t="shared" si="674"/>
        <v>0.42680180180180183</v>
      </c>
      <c r="AS633" s="104">
        <f t="shared" si="675"/>
        <v>0.55161290322580647</v>
      </c>
      <c r="AT633" s="104">
        <f t="shared" si="676"/>
        <v>0.61092150170648463</v>
      </c>
      <c r="AU633" s="105">
        <v>264</v>
      </c>
      <c r="AV633" s="105">
        <v>344</v>
      </c>
      <c r="AW633" s="105">
        <v>249</v>
      </c>
      <c r="AX633" s="100">
        <v>25</v>
      </c>
      <c r="AY633" s="106">
        <v>364</v>
      </c>
      <c r="AZ633" s="106">
        <v>26</v>
      </c>
      <c r="BA633" s="106">
        <v>160</v>
      </c>
      <c r="BB633" s="106">
        <v>172</v>
      </c>
      <c r="BC633" s="106">
        <v>6</v>
      </c>
      <c r="BD633" s="107">
        <v>33</v>
      </c>
      <c r="BE633" s="108">
        <v>22</v>
      </c>
      <c r="BF633" s="82">
        <f t="shared" si="677"/>
        <v>0.10441767068273092</v>
      </c>
      <c r="BG633" s="82">
        <f t="shared" si="678"/>
        <v>0.46511627906976744</v>
      </c>
      <c r="BH633" s="83">
        <f t="shared" si="679"/>
        <v>0.37922987164527422</v>
      </c>
      <c r="BI633" s="83">
        <f t="shared" si="680"/>
        <v>0.49177631578947367</v>
      </c>
      <c r="BJ633" s="83">
        <f t="shared" si="681"/>
        <v>0.52651515151515149</v>
      </c>
      <c r="BK633" s="2">
        <v>222</v>
      </c>
      <c r="BL633" s="2">
        <v>322</v>
      </c>
      <c r="BM633" s="2">
        <v>222</v>
      </c>
      <c r="BN633" s="2">
        <v>158</v>
      </c>
      <c r="BO633" s="2">
        <v>84</v>
      </c>
      <c r="BP633" s="2">
        <v>75</v>
      </c>
      <c r="BQ633" s="109">
        <v>22</v>
      </c>
      <c r="BR633" s="109">
        <v>27</v>
      </c>
      <c r="BS633" s="110">
        <v>31</v>
      </c>
      <c r="BT633" s="109">
        <v>17</v>
      </c>
      <c r="BU633" s="109">
        <v>139</v>
      </c>
      <c r="BV633" s="109">
        <v>191</v>
      </c>
      <c r="BW633" s="109">
        <v>7</v>
      </c>
      <c r="BX633" s="84">
        <f t="shared" si="685"/>
        <v>354</v>
      </c>
      <c r="BY633" s="111">
        <v>45</v>
      </c>
      <c r="BZ633" s="109">
        <v>33</v>
      </c>
      <c r="CA633" s="109">
        <v>6</v>
      </c>
      <c r="CB633" s="2">
        <v>38</v>
      </c>
      <c r="CC633" s="112">
        <f t="shared" si="686"/>
        <v>7.6576576576576572E-2</v>
      </c>
      <c r="CD633" s="112">
        <f t="shared" si="687"/>
        <v>0.43167701863354035</v>
      </c>
      <c r="CE633" s="112">
        <f t="shared" si="688"/>
        <v>0.40992167101827676</v>
      </c>
      <c r="CF633" s="112">
        <f t="shared" si="689"/>
        <v>0.54595588235294112</v>
      </c>
      <c r="CG633" s="112">
        <f t="shared" si="690"/>
        <v>0.71171171171171166</v>
      </c>
      <c r="CH633" s="87">
        <f t="shared" si="691"/>
        <v>64</v>
      </c>
      <c r="CI633" s="31">
        <f t="shared" si="692"/>
        <v>77</v>
      </c>
      <c r="CJ633" s="31">
        <f t="shared" si="693"/>
        <v>0</v>
      </c>
      <c r="CK633" s="31">
        <f t="shared" si="694"/>
        <v>0</v>
      </c>
      <c r="CL633" s="31">
        <f t="shared" si="695"/>
        <v>0</v>
      </c>
      <c r="CM633" s="113">
        <f t="shared" si="696"/>
        <v>0</v>
      </c>
      <c r="CN633" s="31">
        <f t="shared" si="697"/>
        <v>0</v>
      </c>
      <c r="CO633" s="31">
        <f t="shared" si="698"/>
        <v>0</v>
      </c>
      <c r="CP633" s="31">
        <f t="shared" si="699"/>
        <v>0</v>
      </c>
      <c r="CQ633" s="31">
        <f t="shared" si="700"/>
        <v>0</v>
      </c>
      <c r="CU633" s="88">
        <f t="shared" si="684"/>
        <v>0</v>
      </c>
      <c r="DC633" s="88">
        <f t="shared" si="701"/>
        <v>0</v>
      </c>
      <c r="DK633" s="88">
        <f t="shared" si="702"/>
        <v>0</v>
      </c>
      <c r="DP633" s="32">
        <v>20</v>
      </c>
      <c r="DQ633" s="32">
        <v>23</v>
      </c>
      <c r="DR633" s="32">
        <v>25</v>
      </c>
      <c r="DS633" s="88">
        <f t="shared" si="703"/>
        <v>320</v>
      </c>
      <c r="DT633" s="32">
        <v>13</v>
      </c>
      <c r="DU633" s="32">
        <v>115</v>
      </c>
      <c r="DV633" s="32">
        <v>185</v>
      </c>
      <c r="DW633" s="32">
        <v>7</v>
      </c>
      <c r="EA633" s="88">
        <f t="shared" si="704"/>
        <v>0</v>
      </c>
      <c r="EF633" s="32">
        <v>1</v>
      </c>
      <c r="EG633" s="32">
        <v>3</v>
      </c>
      <c r="EH633" s="32">
        <v>5</v>
      </c>
      <c r="EI633" s="88">
        <f t="shared" si="705"/>
        <v>18</v>
      </c>
      <c r="EJ633" s="32">
        <v>4</v>
      </c>
      <c r="EK633" s="32">
        <v>9</v>
      </c>
      <c r="EL633" s="32">
        <v>5</v>
      </c>
      <c r="EM633" s="32">
        <v>0</v>
      </c>
      <c r="EQ633" s="88">
        <f t="shared" si="706"/>
        <v>0</v>
      </c>
      <c r="EV633" s="32">
        <v>1</v>
      </c>
      <c r="EW633" s="32">
        <v>1</v>
      </c>
      <c r="EX633" s="32">
        <v>1</v>
      </c>
      <c r="EY633" s="88">
        <f t="shared" si="707"/>
        <v>16</v>
      </c>
      <c r="EZ633" s="32">
        <v>0</v>
      </c>
      <c r="FA633" s="32">
        <v>15</v>
      </c>
      <c r="FB633" s="32">
        <v>1</v>
      </c>
      <c r="FC633" s="32">
        <v>0</v>
      </c>
      <c r="FG633" s="88">
        <f t="shared" si="708"/>
        <v>0</v>
      </c>
      <c r="FO633" s="88">
        <f t="shared" si="709"/>
        <v>0</v>
      </c>
      <c r="FW633" s="110">
        <f t="shared" si="710"/>
        <v>0</v>
      </c>
      <c r="GB633" s="110">
        <f t="shared" si="711"/>
        <v>1</v>
      </c>
      <c r="GC633" s="110">
        <f t="shared" si="712"/>
        <v>1</v>
      </c>
      <c r="GD633" s="110">
        <f t="shared" si="713"/>
        <v>1</v>
      </c>
      <c r="GE633" s="110">
        <f t="shared" si="714"/>
        <v>16</v>
      </c>
      <c r="GF633" s="110">
        <f t="shared" si="715"/>
        <v>0</v>
      </c>
      <c r="GG633" s="110">
        <f t="shared" si="716"/>
        <v>15</v>
      </c>
      <c r="GH633" s="110">
        <f t="shared" si="717"/>
        <v>1</v>
      </c>
      <c r="GI633" s="110">
        <f t="shared" si="718"/>
        <v>0</v>
      </c>
      <c r="GJ633" s="114">
        <f t="shared" si="682"/>
        <v>0.45826245826245821</v>
      </c>
      <c r="GK633" s="90">
        <f t="shared" si="683"/>
        <v>-2.7472527472527472E-2</v>
      </c>
      <c r="GL633" s="92" t="s">
        <v>1556</v>
      </c>
      <c r="GM633" s="92" t="s">
        <v>1760</v>
      </c>
      <c r="GN633" s="92" t="s">
        <v>1560</v>
      </c>
      <c r="GO633" s="92" t="s">
        <v>2220</v>
      </c>
      <c r="GP633" s="92" t="s">
        <v>2078</v>
      </c>
      <c r="GQ633" s="2" t="s">
        <v>2315</v>
      </c>
      <c r="GR633" s="115">
        <v>301</v>
      </c>
      <c r="GS633" s="31">
        <f t="shared" si="719"/>
        <v>20</v>
      </c>
      <c r="GT633" s="31">
        <f t="shared" si="720"/>
        <v>25</v>
      </c>
      <c r="GU633" s="31">
        <f t="shared" si="721"/>
        <v>23</v>
      </c>
      <c r="GV633" s="31">
        <f t="shared" si="722"/>
        <v>320</v>
      </c>
      <c r="GW633" s="31">
        <f t="shared" si="723"/>
        <v>192</v>
      </c>
      <c r="GX633" s="31">
        <f t="shared" si="724"/>
        <v>307</v>
      </c>
    </row>
    <row r="634" spans="1:206" ht="15.75" hidden="1" customHeight="1" x14ac:dyDescent="0.25">
      <c r="A634" s="22" t="s">
        <v>1110</v>
      </c>
      <c r="B634" s="2" t="s">
        <v>609</v>
      </c>
      <c r="C634" s="116" t="s">
        <v>616</v>
      </c>
      <c r="D634" s="35" t="s">
        <v>609</v>
      </c>
      <c r="E634" s="117">
        <v>65</v>
      </c>
      <c r="F634" s="117">
        <v>328</v>
      </c>
      <c r="G634" s="117">
        <v>363</v>
      </c>
      <c r="H634" s="117">
        <v>756</v>
      </c>
      <c r="I634" s="95">
        <v>47</v>
      </c>
      <c r="J634" s="118">
        <v>68</v>
      </c>
      <c r="K634" s="118">
        <v>355</v>
      </c>
      <c r="L634" s="118">
        <v>372</v>
      </c>
      <c r="M634" s="118">
        <v>795</v>
      </c>
      <c r="N634" s="119">
        <v>45</v>
      </c>
      <c r="O634" s="119">
        <v>126</v>
      </c>
      <c r="P634" s="120">
        <v>621</v>
      </c>
      <c r="Q634" s="120">
        <v>869</v>
      </c>
      <c r="R634" s="120">
        <v>681</v>
      </c>
      <c r="S634" s="70">
        <f t="shared" si="665"/>
        <v>0.10950080515297907</v>
      </c>
      <c r="T634" s="70">
        <f t="shared" si="666"/>
        <v>0.40851553509781358</v>
      </c>
      <c r="U634" s="70">
        <f t="shared" si="667"/>
        <v>0.34546292031321973</v>
      </c>
      <c r="V634" s="70">
        <f t="shared" si="668"/>
        <v>0.44</v>
      </c>
      <c r="W634" s="70">
        <f t="shared" si="669"/>
        <v>0.48017621145374451</v>
      </c>
      <c r="X634" s="121">
        <v>840</v>
      </c>
      <c r="Y634" s="121">
        <v>621</v>
      </c>
      <c r="Z634" s="121">
        <v>869</v>
      </c>
      <c r="AA634" s="121">
        <v>681</v>
      </c>
      <c r="AB634" s="121">
        <v>206</v>
      </c>
      <c r="AC634" s="121">
        <v>183</v>
      </c>
      <c r="AD634" s="17">
        <v>30</v>
      </c>
      <c r="AE634" s="17">
        <v>37</v>
      </c>
      <c r="AF634" s="100">
        <v>43</v>
      </c>
      <c r="AG634" s="101">
        <v>46</v>
      </c>
      <c r="AH634" s="101">
        <v>279</v>
      </c>
      <c r="AI634" s="101">
        <v>380</v>
      </c>
      <c r="AJ634" s="101">
        <v>4</v>
      </c>
      <c r="AK634" s="101">
        <f t="shared" si="670"/>
        <v>709</v>
      </c>
      <c r="AL634" s="101">
        <f t="shared" si="671"/>
        <v>56</v>
      </c>
      <c r="AM634" s="101">
        <v>60</v>
      </c>
      <c r="AN634" s="102">
        <v>83</v>
      </c>
      <c r="AO634" s="103">
        <v>132</v>
      </c>
      <c r="AP634" s="74">
        <f t="shared" si="672"/>
        <v>7.407407407407407E-2</v>
      </c>
      <c r="AQ634" s="74">
        <f t="shared" si="673"/>
        <v>0.32105868814729577</v>
      </c>
      <c r="AR634" s="104">
        <f t="shared" si="674"/>
        <v>0.2989405803777061</v>
      </c>
      <c r="AS634" s="104">
        <f t="shared" si="675"/>
        <v>0.38903225806451613</v>
      </c>
      <c r="AT634" s="104">
        <f t="shared" si="676"/>
        <v>0.47577092511013214</v>
      </c>
      <c r="AU634" s="105">
        <v>630</v>
      </c>
      <c r="AV634" s="105">
        <v>818</v>
      </c>
      <c r="AW634" s="105">
        <v>699</v>
      </c>
      <c r="AX634" s="100">
        <v>41</v>
      </c>
      <c r="AY634" s="106">
        <v>698</v>
      </c>
      <c r="AZ634" s="106">
        <v>41</v>
      </c>
      <c r="BA634" s="106">
        <v>249</v>
      </c>
      <c r="BB634" s="106">
        <v>392</v>
      </c>
      <c r="BC634" s="106">
        <v>16</v>
      </c>
      <c r="BD634" s="107">
        <v>50</v>
      </c>
      <c r="BE634" s="108">
        <v>94</v>
      </c>
      <c r="BF634" s="82">
        <f t="shared" si="677"/>
        <v>5.8655221745350504E-2</v>
      </c>
      <c r="BG634" s="82">
        <f t="shared" si="678"/>
        <v>0.30440097799511001</v>
      </c>
      <c r="BH634" s="83">
        <f t="shared" si="679"/>
        <v>0.2943642291569632</v>
      </c>
      <c r="BI634" s="83">
        <f t="shared" si="680"/>
        <v>0.40814917127071826</v>
      </c>
      <c r="BJ634" s="83">
        <f t="shared" si="681"/>
        <v>0.54285714285714282</v>
      </c>
      <c r="BK634" s="2">
        <v>611</v>
      </c>
      <c r="BL634" s="2">
        <v>863</v>
      </c>
      <c r="BM634" s="2">
        <v>650</v>
      </c>
      <c r="BN634" s="2">
        <v>472</v>
      </c>
      <c r="BO634" s="2">
        <v>219</v>
      </c>
      <c r="BP634" s="2">
        <v>197</v>
      </c>
      <c r="BQ634" s="109">
        <v>30</v>
      </c>
      <c r="BR634" s="109">
        <v>40</v>
      </c>
      <c r="BS634" s="110">
        <v>43</v>
      </c>
      <c r="BT634" s="109">
        <v>33</v>
      </c>
      <c r="BU634" s="109">
        <v>331</v>
      </c>
      <c r="BV634" s="109">
        <v>462</v>
      </c>
      <c r="BW634" s="109">
        <v>15</v>
      </c>
      <c r="BX634" s="84">
        <f t="shared" si="685"/>
        <v>841</v>
      </c>
      <c r="BY634" s="111">
        <v>54</v>
      </c>
      <c r="BZ634" s="109">
        <v>58</v>
      </c>
      <c r="CA634" s="109">
        <v>15</v>
      </c>
      <c r="CB634" s="2">
        <v>115</v>
      </c>
      <c r="CC634" s="112">
        <f t="shared" si="686"/>
        <v>5.4009819967266774E-2</v>
      </c>
      <c r="CD634" s="112">
        <f t="shared" si="687"/>
        <v>0.38354577056778677</v>
      </c>
      <c r="CE634" s="112">
        <f t="shared" si="688"/>
        <v>0.3615819209039548</v>
      </c>
      <c r="CF634" s="112">
        <f t="shared" si="689"/>
        <v>0.48578982154659617</v>
      </c>
      <c r="CG634" s="112">
        <f t="shared" si="690"/>
        <v>0.62153846153846148</v>
      </c>
      <c r="CH634" s="87">
        <f t="shared" si="691"/>
        <v>246</v>
      </c>
      <c r="CI634" s="31">
        <f t="shared" si="692"/>
        <v>292</v>
      </c>
      <c r="CJ634" s="31">
        <f t="shared" si="693"/>
        <v>0</v>
      </c>
      <c r="CK634" s="31">
        <f t="shared" si="694"/>
        <v>0</v>
      </c>
      <c r="CL634" s="31">
        <f t="shared" si="695"/>
        <v>0</v>
      </c>
      <c r="CM634" s="113">
        <f t="shared" si="696"/>
        <v>0</v>
      </c>
      <c r="CN634" s="31">
        <f t="shared" si="697"/>
        <v>0</v>
      </c>
      <c r="CO634" s="31">
        <f t="shared" si="698"/>
        <v>0</v>
      </c>
      <c r="CP634" s="31">
        <f t="shared" si="699"/>
        <v>0</v>
      </c>
      <c r="CQ634" s="31">
        <f t="shared" si="700"/>
        <v>0</v>
      </c>
      <c r="CU634" s="88">
        <f t="shared" si="684"/>
        <v>0</v>
      </c>
      <c r="DC634" s="88">
        <f t="shared" si="701"/>
        <v>0</v>
      </c>
      <c r="DH634" s="32">
        <v>2</v>
      </c>
      <c r="DI634" s="32">
        <v>7</v>
      </c>
      <c r="DJ634" s="32">
        <v>6</v>
      </c>
      <c r="DK634" s="88">
        <f t="shared" si="702"/>
        <v>204</v>
      </c>
      <c r="DL634" s="32">
        <v>22</v>
      </c>
      <c r="DM634" s="32">
        <v>98</v>
      </c>
      <c r="DN634" s="32">
        <v>79</v>
      </c>
      <c r="DO634" s="32">
        <v>5</v>
      </c>
      <c r="DP634" s="32">
        <v>27</v>
      </c>
      <c r="DQ634" s="32">
        <v>32</v>
      </c>
      <c r="DR634" s="32">
        <v>36</v>
      </c>
      <c r="DS634" s="88">
        <f t="shared" si="703"/>
        <v>616</v>
      </c>
      <c r="DT634" s="32">
        <v>11</v>
      </c>
      <c r="DU634" s="32">
        <v>219</v>
      </c>
      <c r="DV634" s="32">
        <v>376</v>
      </c>
      <c r="DW634" s="32">
        <v>10</v>
      </c>
      <c r="EA634" s="88">
        <f t="shared" si="704"/>
        <v>0</v>
      </c>
      <c r="EI634" s="88">
        <f t="shared" si="705"/>
        <v>0</v>
      </c>
      <c r="EQ634" s="88">
        <f t="shared" si="706"/>
        <v>0</v>
      </c>
      <c r="EV634" s="32">
        <v>1</v>
      </c>
      <c r="EW634" s="32">
        <v>1</v>
      </c>
      <c r="EX634" s="32">
        <v>1</v>
      </c>
      <c r="EY634" s="88">
        <f t="shared" si="707"/>
        <v>21</v>
      </c>
      <c r="EZ634" s="32">
        <v>0</v>
      </c>
      <c r="FA634" s="32">
        <v>14</v>
      </c>
      <c r="FB634" s="32">
        <v>7</v>
      </c>
      <c r="FC634" s="32">
        <v>0</v>
      </c>
      <c r="FG634" s="88">
        <f t="shared" si="708"/>
        <v>0</v>
      </c>
      <c r="FO634" s="88">
        <f t="shared" si="709"/>
        <v>0</v>
      </c>
      <c r="FW634" s="110">
        <f t="shared" si="710"/>
        <v>0</v>
      </c>
      <c r="GB634" s="110">
        <f t="shared" si="711"/>
        <v>1</v>
      </c>
      <c r="GC634" s="110">
        <f t="shared" si="712"/>
        <v>1</v>
      </c>
      <c r="GD634" s="110">
        <f t="shared" si="713"/>
        <v>1</v>
      </c>
      <c r="GE634" s="110">
        <f t="shared" si="714"/>
        <v>21</v>
      </c>
      <c r="GF634" s="110">
        <f t="shared" si="715"/>
        <v>0</v>
      </c>
      <c r="GG634" s="110">
        <f t="shared" si="716"/>
        <v>14</v>
      </c>
      <c r="GH634" s="110">
        <f t="shared" si="717"/>
        <v>7</v>
      </c>
      <c r="GI634" s="110">
        <f t="shared" si="718"/>
        <v>0</v>
      </c>
      <c r="GJ634" s="114">
        <f t="shared" si="682"/>
        <v>0.29439661256175004</v>
      </c>
      <c r="GK634" s="90">
        <f t="shared" si="683"/>
        <v>0.20487106017191978</v>
      </c>
      <c r="GL634" s="92" t="s">
        <v>1800</v>
      </c>
      <c r="GM634" s="92" t="s">
        <v>2046</v>
      </c>
      <c r="GN634" s="2" t="s">
        <v>1839</v>
      </c>
      <c r="GO634" s="92" t="s">
        <v>2047</v>
      </c>
      <c r="GP634" s="92" t="s">
        <v>2048</v>
      </c>
      <c r="GQ634" s="2" t="s">
        <v>1373</v>
      </c>
      <c r="GR634" s="115">
        <v>849</v>
      </c>
      <c r="GS634" s="31">
        <f t="shared" si="719"/>
        <v>29</v>
      </c>
      <c r="GT634" s="31">
        <f t="shared" si="720"/>
        <v>42</v>
      </c>
      <c r="GU634" s="31">
        <f t="shared" si="721"/>
        <v>39</v>
      </c>
      <c r="GV634" s="31">
        <f t="shared" si="722"/>
        <v>820</v>
      </c>
      <c r="GW634" s="31">
        <f t="shared" si="723"/>
        <v>470</v>
      </c>
      <c r="GX634" s="31">
        <f t="shared" si="724"/>
        <v>787</v>
      </c>
    </row>
    <row r="635" spans="1:206" ht="15.75" hidden="1" customHeight="1" x14ac:dyDescent="0.25">
      <c r="A635" s="22" t="s">
        <v>1110</v>
      </c>
      <c r="B635" s="2" t="s">
        <v>609</v>
      </c>
      <c r="C635" s="116" t="s">
        <v>617</v>
      </c>
      <c r="D635" s="35" t="s">
        <v>609</v>
      </c>
      <c r="E635" s="117">
        <v>11</v>
      </c>
      <c r="F635" s="117">
        <v>73</v>
      </c>
      <c r="G635" s="117">
        <v>82</v>
      </c>
      <c r="H635" s="117">
        <v>166</v>
      </c>
      <c r="I635" s="95">
        <v>13</v>
      </c>
      <c r="J635" s="118">
        <v>22</v>
      </c>
      <c r="K635" s="118">
        <v>72</v>
      </c>
      <c r="L635" s="118">
        <v>94</v>
      </c>
      <c r="M635" s="118">
        <v>188</v>
      </c>
      <c r="N635" s="119">
        <v>20</v>
      </c>
      <c r="O635" s="119">
        <v>21</v>
      </c>
      <c r="P635" s="120">
        <v>135</v>
      </c>
      <c r="Q635" s="120">
        <v>125</v>
      </c>
      <c r="R635" s="120">
        <v>107</v>
      </c>
      <c r="S635" s="70">
        <f t="shared" si="665"/>
        <v>0.16296296296296298</v>
      </c>
      <c r="T635" s="70">
        <f t="shared" si="666"/>
        <v>0.57599999999999996</v>
      </c>
      <c r="U635" s="70">
        <f t="shared" si="667"/>
        <v>0.45776566757493187</v>
      </c>
      <c r="V635" s="70">
        <f t="shared" si="668"/>
        <v>0.62931034482758619</v>
      </c>
      <c r="W635" s="70">
        <f t="shared" si="669"/>
        <v>0.69158878504672894</v>
      </c>
      <c r="X635" s="121">
        <v>144</v>
      </c>
      <c r="Y635" s="121">
        <v>135</v>
      </c>
      <c r="Z635" s="121">
        <v>125</v>
      </c>
      <c r="AA635" s="121">
        <v>107</v>
      </c>
      <c r="AB635" s="121">
        <v>33</v>
      </c>
      <c r="AC635" s="121">
        <v>25</v>
      </c>
      <c r="AD635" s="17">
        <v>9</v>
      </c>
      <c r="AE635" s="17">
        <v>10</v>
      </c>
      <c r="AF635" s="100">
        <v>12</v>
      </c>
      <c r="AG635" s="101">
        <v>16</v>
      </c>
      <c r="AH635" s="101">
        <v>66</v>
      </c>
      <c r="AI635" s="101">
        <v>88</v>
      </c>
      <c r="AJ635" s="101">
        <v>5</v>
      </c>
      <c r="AK635" s="101">
        <f t="shared" si="670"/>
        <v>175</v>
      </c>
      <c r="AL635" s="101">
        <f t="shared" si="671"/>
        <v>18</v>
      </c>
      <c r="AM635" s="101">
        <v>23</v>
      </c>
      <c r="AN635" s="102">
        <v>8</v>
      </c>
      <c r="AO635" s="103">
        <v>15</v>
      </c>
      <c r="AP635" s="74">
        <f t="shared" si="672"/>
        <v>0.11851851851851852</v>
      </c>
      <c r="AQ635" s="74">
        <f t="shared" si="673"/>
        <v>0.52800000000000002</v>
      </c>
      <c r="AR635" s="104">
        <f t="shared" si="674"/>
        <v>0.41416893732970028</v>
      </c>
      <c r="AS635" s="104">
        <f t="shared" si="675"/>
        <v>0.58620689655172409</v>
      </c>
      <c r="AT635" s="104">
        <f t="shared" si="676"/>
        <v>0.65420560747663548</v>
      </c>
      <c r="AU635" s="105">
        <v>109</v>
      </c>
      <c r="AV635" s="105">
        <v>152</v>
      </c>
      <c r="AW635" s="105">
        <v>113</v>
      </c>
      <c r="AX635" s="100">
        <v>12</v>
      </c>
      <c r="AY635" s="106">
        <v>165</v>
      </c>
      <c r="AZ635" s="106">
        <v>5</v>
      </c>
      <c r="BA635" s="106">
        <v>71</v>
      </c>
      <c r="BB635" s="106">
        <v>87</v>
      </c>
      <c r="BC635" s="106">
        <v>2</v>
      </c>
      <c r="BD635" s="107">
        <v>17</v>
      </c>
      <c r="BE635" s="108">
        <v>4</v>
      </c>
      <c r="BF635" s="82">
        <f t="shared" si="677"/>
        <v>4.4247787610619468E-2</v>
      </c>
      <c r="BG635" s="82">
        <f t="shared" si="678"/>
        <v>0.46710526315789475</v>
      </c>
      <c r="BH635" s="83">
        <f t="shared" si="679"/>
        <v>0.39037433155080214</v>
      </c>
      <c r="BI635" s="83">
        <f t="shared" si="680"/>
        <v>0.54022988505747127</v>
      </c>
      <c r="BJ635" s="83">
        <f t="shared" si="681"/>
        <v>0.64220183486238536</v>
      </c>
      <c r="BK635" s="2">
        <v>98</v>
      </c>
      <c r="BL635" s="2">
        <v>118</v>
      </c>
      <c r="BM635" s="2">
        <v>100</v>
      </c>
      <c r="BN635" s="2">
        <v>63</v>
      </c>
      <c r="BO635" s="2">
        <v>40</v>
      </c>
      <c r="BP635" s="2">
        <v>21</v>
      </c>
      <c r="BQ635" s="109">
        <v>10</v>
      </c>
      <c r="BR635" s="109">
        <v>13</v>
      </c>
      <c r="BS635" s="110">
        <v>11</v>
      </c>
      <c r="BT635" s="109">
        <v>6</v>
      </c>
      <c r="BU635" s="109">
        <v>56</v>
      </c>
      <c r="BV635" s="109">
        <v>106</v>
      </c>
      <c r="BW635" s="109">
        <v>4</v>
      </c>
      <c r="BX635" s="84">
        <f t="shared" si="685"/>
        <v>172</v>
      </c>
      <c r="BY635" s="111">
        <v>8</v>
      </c>
      <c r="BZ635" s="109">
        <v>22</v>
      </c>
      <c r="CA635" s="109">
        <v>4</v>
      </c>
      <c r="CB635" s="2">
        <v>14</v>
      </c>
      <c r="CC635" s="112">
        <f t="shared" si="686"/>
        <v>6.1224489795918366E-2</v>
      </c>
      <c r="CD635" s="112">
        <f t="shared" si="687"/>
        <v>0.47457627118644069</v>
      </c>
      <c r="CE635" s="112">
        <f t="shared" si="688"/>
        <v>0.46202531645569622</v>
      </c>
      <c r="CF635" s="112">
        <f t="shared" si="689"/>
        <v>0.64220183486238536</v>
      </c>
      <c r="CG635" s="112">
        <f t="shared" si="690"/>
        <v>0.84</v>
      </c>
      <c r="CH635" s="87">
        <f t="shared" si="691"/>
        <v>16</v>
      </c>
      <c r="CI635" s="31">
        <f t="shared" si="692"/>
        <v>20</v>
      </c>
      <c r="CJ635" s="31">
        <f t="shared" si="693"/>
        <v>0</v>
      </c>
      <c r="CK635" s="31">
        <f t="shared" si="694"/>
        <v>0</v>
      </c>
      <c r="CL635" s="31">
        <f t="shared" si="695"/>
        <v>0</v>
      </c>
      <c r="CM635" s="113">
        <f t="shared" si="696"/>
        <v>0</v>
      </c>
      <c r="CN635" s="31">
        <f t="shared" si="697"/>
        <v>0</v>
      </c>
      <c r="CO635" s="31">
        <f t="shared" si="698"/>
        <v>0</v>
      </c>
      <c r="CP635" s="31">
        <f t="shared" si="699"/>
        <v>0</v>
      </c>
      <c r="CQ635" s="31">
        <f t="shared" si="700"/>
        <v>0</v>
      </c>
      <c r="CU635" s="88">
        <f t="shared" si="684"/>
        <v>0</v>
      </c>
      <c r="DC635" s="88">
        <f t="shared" si="701"/>
        <v>0</v>
      </c>
      <c r="DK635" s="88">
        <f t="shared" si="702"/>
        <v>0</v>
      </c>
      <c r="DP635" s="32">
        <v>10</v>
      </c>
      <c r="DQ635" s="32">
        <v>13</v>
      </c>
      <c r="DR635" s="32">
        <v>11</v>
      </c>
      <c r="DS635" s="88">
        <f t="shared" si="703"/>
        <v>172</v>
      </c>
      <c r="DT635" s="32">
        <v>6</v>
      </c>
      <c r="DU635" s="32">
        <v>56</v>
      </c>
      <c r="DV635" s="32">
        <v>106</v>
      </c>
      <c r="DW635" s="32">
        <v>4</v>
      </c>
      <c r="EA635" s="88">
        <f t="shared" si="704"/>
        <v>0</v>
      </c>
      <c r="EI635" s="88">
        <f t="shared" si="705"/>
        <v>0</v>
      </c>
      <c r="EQ635" s="88">
        <f t="shared" si="706"/>
        <v>0</v>
      </c>
      <c r="EY635" s="88">
        <f t="shared" si="707"/>
        <v>0</v>
      </c>
      <c r="FG635" s="88">
        <f t="shared" si="708"/>
        <v>0</v>
      </c>
      <c r="FO635" s="88">
        <f t="shared" si="709"/>
        <v>0</v>
      </c>
      <c r="FW635" s="110">
        <f t="shared" si="710"/>
        <v>0</v>
      </c>
      <c r="GB635" s="110">
        <f t="shared" si="711"/>
        <v>0</v>
      </c>
      <c r="GC635" s="110">
        <f t="shared" si="712"/>
        <v>0</v>
      </c>
      <c r="GD635" s="110">
        <f t="shared" si="713"/>
        <v>0</v>
      </c>
      <c r="GE635" s="110">
        <f t="shared" si="714"/>
        <v>0</v>
      </c>
      <c r="GF635" s="110">
        <f t="shared" si="715"/>
        <v>0</v>
      </c>
      <c r="GG635" s="110">
        <f t="shared" si="716"/>
        <v>0</v>
      </c>
      <c r="GH635" s="110">
        <f t="shared" si="717"/>
        <v>0</v>
      </c>
      <c r="GI635" s="110">
        <f t="shared" si="718"/>
        <v>0</v>
      </c>
      <c r="GJ635" s="114">
        <f t="shared" si="682"/>
        <v>0.21459459459459462</v>
      </c>
      <c r="GK635" s="90">
        <f t="shared" si="683"/>
        <v>4.2424242424242427E-2</v>
      </c>
      <c r="GL635" s="92" t="s">
        <v>2110</v>
      </c>
      <c r="GM635" s="92" t="s">
        <v>2106</v>
      </c>
      <c r="GN635" s="2" t="s">
        <v>2206</v>
      </c>
      <c r="GO635" s="92" t="s">
        <v>1669</v>
      </c>
      <c r="GP635" s="92" t="s">
        <v>1373</v>
      </c>
      <c r="GQ635" s="2" t="s">
        <v>1444</v>
      </c>
      <c r="GR635" s="115">
        <v>132</v>
      </c>
      <c r="GS635" s="31">
        <f t="shared" si="719"/>
        <v>10</v>
      </c>
      <c r="GT635" s="31">
        <f t="shared" si="720"/>
        <v>11</v>
      </c>
      <c r="GU635" s="31">
        <f t="shared" si="721"/>
        <v>13</v>
      </c>
      <c r="GV635" s="31">
        <f t="shared" si="722"/>
        <v>172</v>
      </c>
      <c r="GW635" s="31">
        <f t="shared" si="723"/>
        <v>110</v>
      </c>
      <c r="GX635" s="31">
        <f t="shared" si="724"/>
        <v>166</v>
      </c>
    </row>
    <row r="636" spans="1:206" ht="15.75" hidden="1" customHeight="1" x14ac:dyDescent="0.25">
      <c r="A636" s="22" t="s">
        <v>1110</v>
      </c>
      <c r="B636" s="2" t="s">
        <v>609</v>
      </c>
      <c r="C636" s="116" t="s">
        <v>618</v>
      </c>
      <c r="D636" s="35" t="s">
        <v>609</v>
      </c>
      <c r="E636" s="117">
        <v>68</v>
      </c>
      <c r="F636" s="117">
        <v>410</v>
      </c>
      <c r="G636" s="117">
        <v>499</v>
      </c>
      <c r="H636" s="117">
        <v>977</v>
      </c>
      <c r="I636" s="95">
        <v>65</v>
      </c>
      <c r="J636" s="118">
        <v>75</v>
      </c>
      <c r="K636" s="118">
        <v>400</v>
      </c>
      <c r="L636" s="118">
        <v>579</v>
      </c>
      <c r="M636" s="118">
        <v>1054</v>
      </c>
      <c r="N636" s="119">
        <v>101</v>
      </c>
      <c r="O636" s="119">
        <v>116</v>
      </c>
      <c r="P636" s="120">
        <v>879</v>
      </c>
      <c r="Q636" s="120">
        <v>1144</v>
      </c>
      <c r="R636" s="120">
        <v>801</v>
      </c>
      <c r="S636" s="70">
        <f t="shared" si="665"/>
        <v>8.5324232081911269E-2</v>
      </c>
      <c r="T636" s="70">
        <f t="shared" si="666"/>
        <v>0.34965034965034963</v>
      </c>
      <c r="U636" s="70">
        <f t="shared" si="667"/>
        <v>0.33746458923512745</v>
      </c>
      <c r="V636" s="70">
        <f t="shared" si="668"/>
        <v>0.45141388174807195</v>
      </c>
      <c r="W636" s="70">
        <f t="shared" si="669"/>
        <v>0.59675405742821475</v>
      </c>
      <c r="X636" s="121">
        <v>1160</v>
      </c>
      <c r="Y636" s="121">
        <v>879</v>
      </c>
      <c r="Z636" s="121">
        <v>1144</v>
      </c>
      <c r="AA636" s="121">
        <v>801</v>
      </c>
      <c r="AB636" s="121">
        <v>293</v>
      </c>
      <c r="AC636" s="121">
        <v>248</v>
      </c>
      <c r="AD636" s="17">
        <v>40</v>
      </c>
      <c r="AE636" s="17">
        <v>58</v>
      </c>
      <c r="AF636" s="100">
        <v>63</v>
      </c>
      <c r="AG636" s="101">
        <v>62</v>
      </c>
      <c r="AH636" s="101">
        <v>367</v>
      </c>
      <c r="AI636" s="101">
        <v>528</v>
      </c>
      <c r="AJ636" s="101">
        <v>13</v>
      </c>
      <c r="AK636" s="101">
        <f t="shared" si="670"/>
        <v>970</v>
      </c>
      <c r="AL636" s="101">
        <f t="shared" si="671"/>
        <v>90</v>
      </c>
      <c r="AM636" s="101">
        <v>103</v>
      </c>
      <c r="AN636" s="102">
        <v>90</v>
      </c>
      <c r="AO636" s="103">
        <v>154</v>
      </c>
      <c r="AP636" s="74">
        <f t="shared" si="672"/>
        <v>7.0534698521046643E-2</v>
      </c>
      <c r="AQ636" s="74">
        <f t="shared" si="673"/>
        <v>0.32080419580419578</v>
      </c>
      <c r="AR636" s="104">
        <f t="shared" si="674"/>
        <v>0.30701133144475923</v>
      </c>
      <c r="AS636" s="104">
        <f t="shared" si="675"/>
        <v>0.41388174807197942</v>
      </c>
      <c r="AT636" s="104">
        <f t="shared" si="676"/>
        <v>0.54681647940074907</v>
      </c>
      <c r="AU636" s="105">
        <v>848</v>
      </c>
      <c r="AV636" s="105">
        <v>1156</v>
      </c>
      <c r="AW636" s="105">
        <v>847</v>
      </c>
      <c r="AX636" s="100">
        <v>64</v>
      </c>
      <c r="AY636" s="106">
        <v>1004</v>
      </c>
      <c r="AZ636" s="106">
        <v>44</v>
      </c>
      <c r="BA636" s="106">
        <v>361</v>
      </c>
      <c r="BB636" s="106">
        <v>583</v>
      </c>
      <c r="BC636" s="106">
        <v>16</v>
      </c>
      <c r="BD636" s="107">
        <v>117</v>
      </c>
      <c r="BE636" s="108">
        <v>72</v>
      </c>
      <c r="BF636" s="82">
        <f t="shared" si="677"/>
        <v>5.1948051948051951E-2</v>
      </c>
      <c r="BG636" s="82">
        <f t="shared" si="678"/>
        <v>0.31228373702422146</v>
      </c>
      <c r="BH636" s="83">
        <f t="shared" si="679"/>
        <v>0.30550683970536652</v>
      </c>
      <c r="BI636" s="83">
        <f t="shared" si="680"/>
        <v>0.41267465069860282</v>
      </c>
      <c r="BJ636" s="83">
        <f t="shared" si="681"/>
        <v>0.54952830188679247</v>
      </c>
      <c r="BK636" s="2">
        <v>847</v>
      </c>
      <c r="BL636" s="2">
        <v>1175</v>
      </c>
      <c r="BM636" s="2">
        <v>846</v>
      </c>
      <c r="BN636" s="2">
        <v>601</v>
      </c>
      <c r="BO636" s="2">
        <v>255</v>
      </c>
      <c r="BP636" s="2">
        <v>260</v>
      </c>
      <c r="BQ636" s="109">
        <v>41</v>
      </c>
      <c r="BR636" s="109">
        <v>74</v>
      </c>
      <c r="BS636" s="110">
        <v>77</v>
      </c>
      <c r="BT636" s="109">
        <v>59</v>
      </c>
      <c r="BU636" s="109">
        <v>361</v>
      </c>
      <c r="BV636" s="109">
        <v>711</v>
      </c>
      <c r="BW636" s="109">
        <v>29</v>
      </c>
      <c r="BX636" s="84">
        <f t="shared" si="685"/>
        <v>1160</v>
      </c>
      <c r="BY636" s="111">
        <v>40</v>
      </c>
      <c r="BZ636" s="109">
        <v>151</v>
      </c>
      <c r="CA636" s="109">
        <v>30</v>
      </c>
      <c r="CB636" s="2">
        <v>102</v>
      </c>
      <c r="CC636" s="112">
        <f t="shared" si="686"/>
        <v>6.9657615112160565E-2</v>
      </c>
      <c r="CD636" s="112">
        <f t="shared" si="687"/>
        <v>0.30723404255319148</v>
      </c>
      <c r="CE636" s="112">
        <f t="shared" si="688"/>
        <v>0.34170153417015342</v>
      </c>
      <c r="CF636" s="112">
        <f t="shared" si="689"/>
        <v>0.45571499257793174</v>
      </c>
      <c r="CG636" s="112">
        <f t="shared" si="690"/>
        <v>0.66193853427895977</v>
      </c>
      <c r="CH636" s="87">
        <f t="shared" si="691"/>
        <v>286</v>
      </c>
      <c r="CI636" s="31">
        <f t="shared" si="692"/>
        <v>288</v>
      </c>
      <c r="CJ636" s="31">
        <f t="shared" si="693"/>
        <v>1</v>
      </c>
      <c r="CK636" s="31">
        <f t="shared" si="694"/>
        <v>3</v>
      </c>
      <c r="CL636" s="31">
        <f t="shared" si="695"/>
        <v>8</v>
      </c>
      <c r="CM636" s="113">
        <f t="shared" si="696"/>
        <v>48</v>
      </c>
      <c r="CN636" s="31">
        <f t="shared" si="697"/>
        <v>6</v>
      </c>
      <c r="CO636" s="31">
        <f t="shared" si="698"/>
        <v>13</v>
      </c>
      <c r="CP636" s="31">
        <f t="shared" si="699"/>
        <v>29</v>
      </c>
      <c r="CQ636" s="31">
        <f t="shared" si="700"/>
        <v>0</v>
      </c>
      <c r="CR636" s="32">
        <v>1</v>
      </c>
      <c r="CS636" s="32">
        <v>3</v>
      </c>
      <c r="CT636" s="32">
        <v>8</v>
      </c>
      <c r="CU636" s="88">
        <f t="shared" si="684"/>
        <v>48</v>
      </c>
      <c r="CV636" s="32">
        <v>6</v>
      </c>
      <c r="CW636" s="32">
        <v>13</v>
      </c>
      <c r="CX636" s="32">
        <v>29</v>
      </c>
      <c r="CY636" s="32">
        <v>0</v>
      </c>
      <c r="DC636" s="88">
        <f t="shared" si="701"/>
        <v>0</v>
      </c>
      <c r="DH636" s="32">
        <v>3</v>
      </c>
      <c r="DI636" s="32">
        <v>13</v>
      </c>
      <c r="DJ636" s="32">
        <v>10</v>
      </c>
      <c r="DK636" s="88">
        <f t="shared" si="702"/>
        <v>265</v>
      </c>
      <c r="DL636" s="32">
        <v>26</v>
      </c>
      <c r="DM636" s="32">
        <v>73</v>
      </c>
      <c r="DN636" s="32">
        <v>159</v>
      </c>
      <c r="DO636" s="32">
        <v>7</v>
      </c>
      <c r="DP636" s="32">
        <v>28</v>
      </c>
      <c r="DQ636" s="32">
        <v>37</v>
      </c>
      <c r="DR636" s="32">
        <v>37</v>
      </c>
      <c r="DS636" s="88">
        <f t="shared" si="703"/>
        <v>564</v>
      </c>
      <c r="DT636" s="32">
        <v>15</v>
      </c>
      <c r="DU636" s="32">
        <v>148</v>
      </c>
      <c r="DV636" s="32">
        <v>388</v>
      </c>
      <c r="DW636" s="32">
        <v>13</v>
      </c>
      <c r="DZ636" s="32">
        <v>1</v>
      </c>
      <c r="EA636" s="88">
        <f t="shared" si="704"/>
        <v>0</v>
      </c>
      <c r="EF636" s="32">
        <v>1</v>
      </c>
      <c r="EG636" s="32">
        <v>3</v>
      </c>
      <c r="EH636" s="32">
        <v>3</v>
      </c>
      <c r="EI636" s="88">
        <f t="shared" si="705"/>
        <v>24</v>
      </c>
      <c r="EJ636" s="32">
        <v>8</v>
      </c>
      <c r="EK636" s="32">
        <v>10</v>
      </c>
      <c r="EL636" s="32">
        <v>5</v>
      </c>
      <c r="EM636" s="32">
        <v>1</v>
      </c>
      <c r="EQ636" s="88">
        <f t="shared" si="706"/>
        <v>0</v>
      </c>
      <c r="EV636" s="32">
        <v>8</v>
      </c>
      <c r="EW636" s="32">
        <v>18</v>
      </c>
      <c r="EX636" s="32">
        <v>18</v>
      </c>
      <c r="EY636" s="88">
        <f t="shared" si="707"/>
        <v>256</v>
      </c>
      <c r="EZ636" s="32">
        <v>4</v>
      </c>
      <c r="FA636" s="32">
        <v>117</v>
      </c>
      <c r="FB636" s="32">
        <v>130</v>
      </c>
      <c r="FC636" s="32">
        <v>5</v>
      </c>
      <c r="FG636" s="88">
        <f t="shared" si="708"/>
        <v>0</v>
      </c>
      <c r="FO636" s="88">
        <f t="shared" si="709"/>
        <v>0</v>
      </c>
      <c r="FW636" s="110">
        <f t="shared" si="710"/>
        <v>0</v>
      </c>
      <c r="GB636" s="110">
        <f t="shared" si="711"/>
        <v>8</v>
      </c>
      <c r="GC636" s="110">
        <f t="shared" si="712"/>
        <v>18</v>
      </c>
      <c r="GD636" s="110">
        <f t="shared" si="713"/>
        <v>18</v>
      </c>
      <c r="GE636" s="110">
        <f t="shared" si="714"/>
        <v>256</v>
      </c>
      <c r="GF636" s="110">
        <f t="shared" si="715"/>
        <v>4</v>
      </c>
      <c r="GG636" s="110">
        <f t="shared" si="716"/>
        <v>117</v>
      </c>
      <c r="GH636" s="110">
        <f t="shared" si="717"/>
        <v>130</v>
      </c>
      <c r="GI636" s="110">
        <f t="shared" si="718"/>
        <v>5</v>
      </c>
      <c r="GJ636" s="114">
        <f t="shared" si="682"/>
        <v>0.10923172794444928</v>
      </c>
      <c r="GK636" s="90">
        <f t="shared" si="683"/>
        <v>0.15537848605577689</v>
      </c>
      <c r="GL636" s="2" t="s">
        <v>2036</v>
      </c>
      <c r="GM636" s="2" t="s">
        <v>1520</v>
      </c>
      <c r="GN636" s="92" t="s">
        <v>1964</v>
      </c>
      <c r="GO636" s="2" t="s">
        <v>1981</v>
      </c>
      <c r="GP636" s="92" t="s">
        <v>2093</v>
      </c>
      <c r="GQ636" s="2" t="s">
        <v>1824</v>
      </c>
      <c r="GR636" s="115">
        <v>1120</v>
      </c>
      <c r="GS636" s="31">
        <f t="shared" si="719"/>
        <v>31</v>
      </c>
      <c r="GT636" s="31">
        <f t="shared" si="720"/>
        <v>48</v>
      </c>
      <c r="GU636" s="31">
        <f t="shared" si="721"/>
        <v>50</v>
      </c>
      <c r="GV636" s="31">
        <f t="shared" si="722"/>
        <v>829</v>
      </c>
      <c r="GW636" s="31">
        <f t="shared" si="723"/>
        <v>567</v>
      </c>
      <c r="GX636" s="31">
        <f t="shared" si="724"/>
        <v>788</v>
      </c>
    </row>
    <row r="637" spans="1:206" ht="15.75" hidden="1" customHeight="1" x14ac:dyDescent="0.25">
      <c r="A637" s="22" t="s">
        <v>1110</v>
      </c>
      <c r="B637" s="2" t="s">
        <v>609</v>
      </c>
      <c r="C637" s="116" t="s">
        <v>619</v>
      </c>
      <c r="D637" s="35" t="s">
        <v>609</v>
      </c>
      <c r="E637" s="117">
        <v>9</v>
      </c>
      <c r="F637" s="117">
        <v>39</v>
      </c>
      <c r="G637" s="117">
        <v>21</v>
      </c>
      <c r="H637" s="117">
        <v>69</v>
      </c>
      <c r="I637" s="95">
        <v>3</v>
      </c>
      <c r="J637" s="118">
        <v>7</v>
      </c>
      <c r="K637" s="118">
        <v>23</v>
      </c>
      <c r="L637" s="118">
        <v>18</v>
      </c>
      <c r="M637" s="118">
        <v>48</v>
      </c>
      <c r="N637" s="119"/>
      <c r="O637" s="119">
        <v>7</v>
      </c>
      <c r="P637" s="120">
        <v>35</v>
      </c>
      <c r="Q637" s="120">
        <v>50</v>
      </c>
      <c r="R637" s="120">
        <v>41</v>
      </c>
      <c r="S637" s="70">
        <f t="shared" si="665"/>
        <v>0.2</v>
      </c>
      <c r="T637" s="70">
        <f t="shared" si="666"/>
        <v>0.46</v>
      </c>
      <c r="U637" s="70">
        <f t="shared" si="667"/>
        <v>0.38095238095238093</v>
      </c>
      <c r="V637" s="70">
        <f t="shared" si="668"/>
        <v>0.45054945054945056</v>
      </c>
      <c r="W637" s="70">
        <f t="shared" si="669"/>
        <v>0.43902439024390244</v>
      </c>
      <c r="X637" s="121">
        <v>46</v>
      </c>
      <c r="Y637" s="121">
        <v>35</v>
      </c>
      <c r="Z637" s="121">
        <v>50</v>
      </c>
      <c r="AA637" s="121">
        <v>41</v>
      </c>
      <c r="AB637" s="121">
        <v>13</v>
      </c>
      <c r="AC637" s="121">
        <v>19</v>
      </c>
      <c r="AD637" s="17">
        <v>3</v>
      </c>
      <c r="AE637" s="17">
        <v>4</v>
      </c>
      <c r="AF637" s="100">
        <v>3</v>
      </c>
      <c r="AG637" s="101">
        <v>2</v>
      </c>
      <c r="AH637" s="101">
        <v>16</v>
      </c>
      <c r="AI637" s="101">
        <v>24</v>
      </c>
      <c r="AJ637" s="101">
        <v>0</v>
      </c>
      <c r="AK637" s="101">
        <f t="shared" si="670"/>
        <v>42</v>
      </c>
      <c r="AL637" s="101">
        <f t="shared" si="671"/>
        <v>2</v>
      </c>
      <c r="AM637" s="101">
        <v>2</v>
      </c>
      <c r="AN637" s="102">
        <v>2</v>
      </c>
      <c r="AO637" s="103">
        <v>9</v>
      </c>
      <c r="AP637" s="74">
        <f t="shared" si="672"/>
        <v>5.7142857142857141E-2</v>
      </c>
      <c r="AQ637" s="74">
        <f t="shared" si="673"/>
        <v>0.32</v>
      </c>
      <c r="AR637" s="104">
        <f t="shared" si="674"/>
        <v>0.31746031746031744</v>
      </c>
      <c r="AS637" s="104">
        <f t="shared" si="675"/>
        <v>0.4175824175824176</v>
      </c>
      <c r="AT637" s="104">
        <f t="shared" si="676"/>
        <v>0.53658536585365857</v>
      </c>
      <c r="AU637" s="105">
        <v>38</v>
      </c>
      <c r="AV637" s="105">
        <v>43</v>
      </c>
      <c r="AW637" s="105">
        <v>31</v>
      </c>
      <c r="AX637" s="100">
        <v>3</v>
      </c>
      <c r="AY637" s="106">
        <v>36</v>
      </c>
      <c r="AZ637" s="106">
        <v>1</v>
      </c>
      <c r="BA637" s="106">
        <v>11</v>
      </c>
      <c r="BB637" s="106">
        <v>23</v>
      </c>
      <c r="BC637" s="106">
        <v>1</v>
      </c>
      <c r="BD637" s="107">
        <v>5</v>
      </c>
      <c r="BE637" s="108">
        <v>1</v>
      </c>
      <c r="BF637" s="82">
        <f t="shared" si="677"/>
        <v>3.2258064516129031E-2</v>
      </c>
      <c r="BG637" s="82">
        <f t="shared" si="678"/>
        <v>0.2558139534883721</v>
      </c>
      <c r="BH637" s="83">
        <f t="shared" si="679"/>
        <v>0.26785714285714285</v>
      </c>
      <c r="BI637" s="83">
        <f t="shared" si="680"/>
        <v>0.35802469135802467</v>
      </c>
      <c r="BJ637" s="83">
        <f t="shared" si="681"/>
        <v>0.47368421052631576</v>
      </c>
      <c r="BK637" s="2">
        <v>25</v>
      </c>
      <c r="BL637" s="2">
        <v>53</v>
      </c>
      <c r="BM637" s="2">
        <v>33</v>
      </c>
      <c r="BN637" s="2">
        <v>18</v>
      </c>
      <c r="BO637" s="2">
        <v>14</v>
      </c>
      <c r="BP637" s="2">
        <v>15</v>
      </c>
      <c r="BQ637" s="109">
        <v>3</v>
      </c>
      <c r="BR637" s="109">
        <v>3</v>
      </c>
      <c r="BS637" s="110">
        <v>3</v>
      </c>
      <c r="BT637" s="109">
        <v>2</v>
      </c>
      <c r="BU637" s="109">
        <v>22</v>
      </c>
      <c r="BV637" s="109">
        <v>19</v>
      </c>
      <c r="BW637" s="109">
        <v>1</v>
      </c>
      <c r="BX637" s="84">
        <f t="shared" si="685"/>
        <v>44</v>
      </c>
      <c r="BY637" s="111">
        <v>2</v>
      </c>
      <c r="BZ637" s="109">
        <v>1</v>
      </c>
      <c r="CA637" s="109">
        <v>1</v>
      </c>
      <c r="CB637" s="2">
        <v>3</v>
      </c>
      <c r="CC637" s="112">
        <f t="shared" si="686"/>
        <v>0.08</v>
      </c>
      <c r="CD637" s="112">
        <f t="shared" si="687"/>
        <v>0.41509433962264153</v>
      </c>
      <c r="CE637" s="112">
        <f t="shared" si="688"/>
        <v>0.3783783783783784</v>
      </c>
      <c r="CF637" s="112">
        <f t="shared" si="689"/>
        <v>0.46511627906976744</v>
      </c>
      <c r="CG637" s="112">
        <f t="shared" si="690"/>
        <v>0.54545454545454541</v>
      </c>
      <c r="CH637" s="87">
        <f t="shared" si="691"/>
        <v>15</v>
      </c>
      <c r="CI637" s="31">
        <f t="shared" si="692"/>
        <v>25</v>
      </c>
      <c r="CJ637" s="31">
        <f t="shared" si="693"/>
        <v>0</v>
      </c>
      <c r="CK637" s="31">
        <f t="shared" si="694"/>
        <v>0</v>
      </c>
      <c r="CL637" s="31">
        <f t="shared" si="695"/>
        <v>0</v>
      </c>
      <c r="CM637" s="113">
        <f t="shared" si="696"/>
        <v>0</v>
      </c>
      <c r="CN637" s="31">
        <f t="shared" si="697"/>
        <v>0</v>
      </c>
      <c r="CO637" s="31">
        <f t="shared" si="698"/>
        <v>0</v>
      </c>
      <c r="CP637" s="31">
        <f t="shared" si="699"/>
        <v>0</v>
      </c>
      <c r="CQ637" s="31">
        <f t="shared" si="700"/>
        <v>0</v>
      </c>
      <c r="CU637" s="88">
        <f t="shared" si="684"/>
        <v>0</v>
      </c>
      <c r="DC637" s="88">
        <f t="shared" si="701"/>
        <v>0</v>
      </c>
      <c r="DK637" s="88">
        <f t="shared" si="702"/>
        <v>0</v>
      </c>
      <c r="DP637" s="32">
        <v>3</v>
      </c>
      <c r="DQ637" s="32">
        <v>3</v>
      </c>
      <c r="DR637" s="32">
        <v>3</v>
      </c>
      <c r="DS637" s="88">
        <f t="shared" si="703"/>
        <v>44</v>
      </c>
      <c r="DT637" s="32">
        <v>2</v>
      </c>
      <c r="DU637" s="32">
        <v>22</v>
      </c>
      <c r="DV637" s="32">
        <v>19</v>
      </c>
      <c r="DW637" s="32">
        <v>1</v>
      </c>
      <c r="EA637" s="88">
        <f t="shared" si="704"/>
        <v>0</v>
      </c>
      <c r="EI637" s="88">
        <f t="shared" si="705"/>
        <v>0</v>
      </c>
      <c r="EQ637" s="88">
        <f t="shared" si="706"/>
        <v>0</v>
      </c>
      <c r="EY637" s="88">
        <f t="shared" si="707"/>
        <v>0</v>
      </c>
      <c r="FG637" s="88">
        <f t="shared" si="708"/>
        <v>0</v>
      </c>
      <c r="FO637" s="88">
        <f t="shared" si="709"/>
        <v>0</v>
      </c>
      <c r="FW637" s="110">
        <f t="shared" si="710"/>
        <v>0</v>
      </c>
      <c r="GB637" s="110">
        <f t="shared" si="711"/>
        <v>0</v>
      </c>
      <c r="GC637" s="110">
        <f t="shared" si="712"/>
        <v>0</v>
      </c>
      <c r="GD637" s="110">
        <f t="shared" si="713"/>
        <v>0</v>
      </c>
      <c r="GE637" s="110">
        <f t="shared" si="714"/>
        <v>0</v>
      </c>
      <c r="GF637" s="110">
        <f t="shared" si="715"/>
        <v>0</v>
      </c>
      <c r="GG637" s="110">
        <f t="shared" si="716"/>
        <v>0</v>
      </c>
      <c r="GH637" s="110">
        <f t="shared" si="717"/>
        <v>0</v>
      </c>
      <c r="GI637" s="110">
        <f t="shared" si="718"/>
        <v>0</v>
      </c>
      <c r="GJ637" s="114">
        <f t="shared" si="682"/>
        <v>0.24242424242424232</v>
      </c>
      <c r="GK637" s="90">
        <f t="shared" si="683"/>
        <v>0.22222222222222221</v>
      </c>
      <c r="GL637" s="2" t="s">
        <v>1975</v>
      </c>
      <c r="GM637" s="92" t="s">
        <v>1976</v>
      </c>
      <c r="GN637" s="92" t="s">
        <v>1977</v>
      </c>
      <c r="GO637" s="92" t="s">
        <v>1421</v>
      </c>
      <c r="GP637" s="2" t="s">
        <v>1978</v>
      </c>
      <c r="GQ637" s="2" t="s">
        <v>1979</v>
      </c>
      <c r="GR637" s="115">
        <v>55</v>
      </c>
      <c r="GS637" s="31">
        <f t="shared" si="719"/>
        <v>3</v>
      </c>
      <c r="GT637" s="31">
        <f t="shared" si="720"/>
        <v>3</v>
      </c>
      <c r="GU637" s="31">
        <f t="shared" si="721"/>
        <v>3</v>
      </c>
      <c r="GV637" s="31">
        <f t="shared" si="722"/>
        <v>44</v>
      </c>
      <c r="GW637" s="31">
        <f t="shared" si="723"/>
        <v>20</v>
      </c>
      <c r="GX637" s="31">
        <f t="shared" si="724"/>
        <v>42</v>
      </c>
    </row>
    <row r="638" spans="1:206" ht="15.75" hidden="1" customHeight="1" x14ac:dyDescent="0.25">
      <c r="A638" s="22" t="s">
        <v>1110</v>
      </c>
      <c r="B638" s="2" t="s">
        <v>609</v>
      </c>
      <c r="C638" s="116" t="s">
        <v>620</v>
      </c>
      <c r="D638" s="35" t="s">
        <v>609</v>
      </c>
      <c r="E638" s="117">
        <v>5</v>
      </c>
      <c r="F638" s="117">
        <v>24</v>
      </c>
      <c r="G638" s="117">
        <v>24</v>
      </c>
      <c r="H638" s="117">
        <v>53</v>
      </c>
      <c r="I638" s="95">
        <v>5</v>
      </c>
      <c r="J638" s="118">
        <v>10</v>
      </c>
      <c r="K638" s="118">
        <v>27</v>
      </c>
      <c r="L638" s="118">
        <v>23</v>
      </c>
      <c r="M638" s="118">
        <v>60</v>
      </c>
      <c r="N638" s="119">
        <v>6</v>
      </c>
      <c r="O638" s="119">
        <v>5</v>
      </c>
      <c r="P638" s="120">
        <v>42</v>
      </c>
      <c r="Q638" s="120">
        <v>64</v>
      </c>
      <c r="R638" s="120">
        <v>37</v>
      </c>
      <c r="S638" s="70">
        <f t="shared" ref="S638:S701" si="725">J638/P638</f>
        <v>0.23809523809523808</v>
      </c>
      <c r="T638" s="70">
        <f t="shared" ref="T638:T701" si="726">K638/Q638</f>
        <v>0.421875</v>
      </c>
      <c r="U638" s="70">
        <f t="shared" ref="U638:U701" si="727">((J638+K638+L638)-N638)/(P638+Q638+R638)</f>
        <v>0.3776223776223776</v>
      </c>
      <c r="V638" s="70">
        <f t="shared" ref="V638:V701" si="728">((K638+L638)-N638)/(Q638+R638)</f>
        <v>0.43564356435643564</v>
      </c>
      <c r="W638" s="70">
        <f t="shared" ref="W638:W701" si="729">(L638-N638)/R638</f>
        <v>0.45945945945945948</v>
      </c>
      <c r="X638" s="121">
        <v>68</v>
      </c>
      <c r="Y638" s="121">
        <v>42</v>
      </c>
      <c r="Z638" s="121">
        <v>64</v>
      </c>
      <c r="AA638" s="121">
        <v>37</v>
      </c>
      <c r="AB638" s="121">
        <v>21</v>
      </c>
      <c r="AC638" s="121">
        <v>13</v>
      </c>
      <c r="AD638" s="17">
        <v>5</v>
      </c>
      <c r="AE638" s="17">
        <v>5</v>
      </c>
      <c r="AF638" s="100">
        <v>5</v>
      </c>
      <c r="AG638" s="101">
        <v>6</v>
      </c>
      <c r="AH638" s="101">
        <v>25</v>
      </c>
      <c r="AI638" s="101">
        <v>28</v>
      </c>
      <c r="AJ638" s="101">
        <v>0</v>
      </c>
      <c r="AK638" s="101">
        <f t="shared" ref="AK638:AK701" si="730">AG638+AH638+AI638+AJ638</f>
        <v>59</v>
      </c>
      <c r="AL638" s="101">
        <f t="shared" ref="AL638:AL701" si="731">AM638-AJ638</f>
        <v>10</v>
      </c>
      <c r="AM638" s="101">
        <v>10</v>
      </c>
      <c r="AN638" s="102">
        <v>2</v>
      </c>
      <c r="AO638" s="103">
        <v>4</v>
      </c>
      <c r="AP638" s="74">
        <f t="shared" ref="AP638:AP701" si="732">AG638/Y638</f>
        <v>0.14285714285714285</v>
      </c>
      <c r="AQ638" s="74">
        <f t="shared" ref="AQ638:AQ701" si="733">AH638/Z638</f>
        <v>0.390625</v>
      </c>
      <c r="AR638" s="104">
        <f t="shared" ref="AR638:AR701" si="734">((AG638+AH638+AI638)-AL638)/(Y638+Z638+AA638)</f>
        <v>0.34265734265734266</v>
      </c>
      <c r="AS638" s="104">
        <f t="shared" ref="AS638:AS701" si="735">((AH638+AI638)-AL638)/(Z638+AA638)</f>
        <v>0.42574257425742573</v>
      </c>
      <c r="AT638" s="104">
        <f t="shared" ref="AT638:AT701" si="736">(AI638-AL638)/AA638</f>
        <v>0.48648648648648651</v>
      </c>
      <c r="AU638" s="105">
        <v>31</v>
      </c>
      <c r="AV638" s="105">
        <v>46</v>
      </c>
      <c r="AW638" s="105">
        <v>36</v>
      </c>
      <c r="AX638" s="100">
        <v>5</v>
      </c>
      <c r="AY638" s="106">
        <v>53</v>
      </c>
      <c r="AZ638" s="106">
        <v>5</v>
      </c>
      <c r="BA638" s="106">
        <v>24</v>
      </c>
      <c r="BB638" s="106">
        <v>23</v>
      </c>
      <c r="BC638" s="106">
        <v>1</v>
      </c>
      <c r="BD638" s="107">
        <v>2</v>
      </c>
      <c r="BE638" s="108">
        <v>3</v>
      </c>
      <c r="BF638" s="82">
        <f t="shared" ref="BF638:BF701" si="737">AZ638/AW638</f>
        <v>0.1388888888888889</v>
      </c>
      <c r="BG638" s="82">
        <f t="shared" ref="BG638:BG701" si="738">BA638/AV638</f>
        <v>0.52173913043478259</v>
      </c>
      <c r="BH638" s="83">
        <f t="shared" ref="BH638:BH701" si="739">((AZ638+BA638+BB638)-BD638)/(AW638+AV638+AU638)</f>
        <v>0.44247787610619471</v>
      </c>
      <c r="BI638" s="83">
        <f t="shared" ref="BI638:BI701" si="740">((BA638+BB638)-BD638)/(AV638+AU638)</f>
        <v>0.58441558441558439</v>
      </c>
      <c r="BJ638" s="83">
        <f t="shared" ref="BJ638:BJ701" si="741">(BB638-BD638)/AU638</f>
        <v>0.67741935483870963</v>
      </c>
      <c r="BK638" s="2">
        <v>35</v>
      </c>
      <c r="BL638" s="2">
        <v>55</v>
      </c>
      <c r="BM638" s="2">
        <v>33</v>
      </c>
      <c r="BN638" s="2">
        <v>23</v>
      </c>
      <c r="BO638" s="2">
        <v>12</v>
      </c>
      <c r="BP638" s="2">
        <v>11</v>
      </c>
      <c r="BQ638" s="109">
        <v>6</v>
      </c>
      <c r="BR638" s="109">
        <v>6</v>
      </c>
      <c r="BS638" s="110">
        <v>5</v>
      </c>
      <c r="BT638" s="109">
        <v>10</v>
      </c>
      <c r="BU638" s="109">
        <v>27</v>
      </c>
      <c r="BV638" s="109">
        <v>30</v>
      </c>
      <c r="BW638" s="109">
        <v>1</v>
      </c>
      <c r="BX638" s="84">
        <f t="shared" si="685"/>
        <v>68</v>
      </c>
      <c r="BY638" s="111">
        <v>3</v>
      </c>
      <c r="BZ638" s="109">
        <v>10</v>
      </c>
      <c r="CA638" s="109">
        <v>1</v>
      </c>
      <c r="CB638" s="2">
        <v>3</v>
      </c>
      <c r="CC638" s="112">
        <f t="shared" si="686"/>
        <v>0.2857142857142857</v>
      </c>
      <c r="CD638" s="112">
        <f t="shared" si="687"/>
        <v>0.49090909090909091</v>
      </c>
      <c r="CE638" s="112">
        <f t="shared" si="688"/>
        <v>0.46341463414634149</v>
      </c>
      <c r="CF638" s="112">
        <f t="shared" si="689"/>
        <v>0.53409090909090906</v>
      </c>
      <c r="CG638" s="112">
        <f t="shared" si="690"/>
        <v>0.60606060606060608</v>
      </c>
      <c r="CH638" s="87">
        <f t="shared" si="691"/>
        <v>13</v>
      </c>
      <c r="CI638" s="31">
        <f t="shared" si="692"/>
        <v>12</v>
      </c>
      <c r="CJ638" s="31">
        <f t="shared" si="693"/>
        <v>0</v>
      </c>
      <c r="CK638" s="31">
        <f t="shared" si="694"/>
        <v>0</v>
      </c>
      <c r="CL638" s="31">
        <f t="shared" si="695"/>
        <v>0</v>
      </c>
      <c r="CM638" s="113">
        <f t="shared" si="696"/>
        <v>0</v>
      </c>
      <c r="CN638" s="31">
        <f t="shared" si="697"/>
        <v>0</v>
      </c>
      <c r="CO638" s="31">
        <f t="shared" si="698"/>
        <v>0</v>
      </c>
      <c r="CP638" s="31">
        <f t="shared" si="699"/>
        <v>0</v>
      </c>
      <c r="CQ638" s="31">
        <f t="shared" si="700"/>
        <v>0</v>
      </c>
      <c r="CU638" s="88">
        <f t="shared" si="684"/>
        <v>0</v>
      </c>
      <c r="DC638" s="88">
        <f t="shared" si="701"/>
        <v>0</v>
      </c>
      <c r="DK638" s="88">
        <f t="shared" si="702"/>
        <v>0</v>
      </c>
      <c r="DP638" s="32">
        <v>6</v>
      </c>
      <c r="DQ638" s="32">
        <v>6</v>
      </c>
      <c r="DR638" s="32">
        <v>5</v>
      </c>
      <c r="DS638" s="88">
        <f t="shared" si="703"/>
        <v>68</v>
      </c>
      <c r="DT638" s="32">
        <v>10</v>
      </c>
      <c r="DU638" s="32">
        <v>27</v>
      </c>
      <c r="DV638" s="32">
        <v>30</v>
      </c>
      <c r="DW638" s="32">
        <v>1</v>
      </c>
      <c r="EA638" s="88">
        <f t="shared" si="704"/>
        <v>0</v>
      </c>
      <c r="EI638" s="88">
        <f t="shared" si="705"/>
        <v>0</v>
      </c>
      <c r="EQ638" s="88">
        <f t="shared" si="706"/>
        <v>0</v>
      </c>
      <c r="EY638" s="88">
        <f t="shared" si="707"/>
        <v>0</v>
      </c>
      <c r="FG638" s="88">
        <f t="shared" si="708"/>
        <v>0</v>
      </c>
      <c r="FO638" s="88">
        <f t="shared" si="709"/>
        <v>0</v>
      </c>
      <c r="FW638" s="110">
        <f t="shared" si="710"/>
        <v>0</v>
      </c>
      <c r="GB638" s="110">
        <f t="shared" si="711"/>
        <v>0</v>
      </c>
      <c r="GC638" s="110">
        <f t="shared" si="712"/>
        <v>0</v>
      </c>
      <c r="GD638" s="110">
        <f t="shared" si="713"/>
        <v>0</v>
      </c>
      <c r="GE638" s="110">
        <f t="shared" si="714"/>
        <v>0</v>
      </c>
      <c r="GF638" s="110">
        <f t="shared" si="715"/>
        <v>0</v>
      </c>
      <c r="GG638" s="110">
        <f t="shared" si="716"/>
        <v>0</v>
      </c>
      <c r="GH638" s="110">
        <f t="shared" si="717"/>
        <v>0</v>
      </c>
      <c r="GI638" s="110">
        <f t="shared" si="718"/>
        <v>0</v>
      </c>
      <c r="GJ638" s="114">
        <f t="shared" ref="GJ638:GJ701" si="742">(CG638-W638)/W638</f>
        <v>0.31907308377896609</v>
      </c>
      <c r="GK638" s="90">
        <f t="shared" ref="GK638:GK701" si="743">(BX638-AY638)/AY638</f>
        <v>0.28301886792452829</v>
      </c>
      <c r="GL638" s="92" t="s">
        <v>1720</v>
      </c>
      <c r="GM638" s="2" t="s">
        <v>1788</v>
      </c>
      <c r="GN638" s="2" t="s">
        <v>1789</v>
      </c>
      <c r="GO638" s="2" t="s">
        <v>1790</v>
      </c>
      <c r="GP638" s="2" t="s">
        <v>1791</v>
      </c>
      <c r="GQ638" s="2" t="s">
        <v>1410</v>
      </c>
      <c r="GR638" s="115">
        <v>50</v>
      </c>
      <c r="GS638" s="31">
        <f t="shared" si="719"/>
        <v>6</v>
      </c>
      <c r="GT638" s="31">
        <f t="shared" si="720"/>
        <v>5</v>
      </c>
      <c r="GU638" s="31">
        <f t="shared" si="721"/>
        <v>6</v>
      </c>
      <c r="GV638" s="31">
        <f t="shared" si="722"/>
        <v>68</v>
      </c>
      <c r="GW638" s="31">
        <f t="shared" si="723"/>
        <v>31</v>
      </c>
      <c r="GX638" s="31">
        <f t="shared" si="724"/>
        <v>58</v>
      </c>
    </row>
    <row r="639" spans="1:206" ht="15.75" hidden="1" customHeight="1" x14ac:dyDescent="0.25">
      <c r="A639" s="22" t="s">
        <v>1110</v>
      </c>
      <c r="B639" s="2" t="s">
        <v>609</v>
      </c>
      <c r="C639" s="116" t="s">
        <v>621</v>
      </c>
      <c r="D639" s="35" t="s">
        <v>609</v>
      </c>
      <c r="E639" s="117">
        <v>22</v>
      </c>
      <c r="F639" s="117">
        <v>80</v>
      </c>
      <c r="G639" s="117">
        <v>97</v>
      </c>
      <c r="H639" s="117">
        <v>199</v>
      </c>
      <c r="I639" s="95">
        <v>13</v>
      </c>
      <c r="J639" s="118">
        <v>31</v>
      </c>
      <c r="K639" s="118">
        <v>61</v>
      </c>
      <c r="L639" s="118">
        <v>79</v>
      </c>
      <c r="M639" s="118">
        <v>171</v>
      </c>
      <c r="N639" s="119">
        <v>10</v>
      </c>
      <c r="O639" s="119">
        <v>13</v>
      </c>
      <c r="P639" s="120">
        <v>123</v>
      </c>
      <c r="Q639" s="120">
        <v>137</v>
      </c>
      <c r="R639" s="120">
        <v>110</v>
      </c>
      <c r="S639" s="70">
        <f t="shared" si="725"/>
        <v>0.25203252032520324</v>
      </c>
      <c r="T639" s="70">
        <f t="shared" si="726"/>
        <v>0.44525547445255476</v>
      </c>
      <c r="U639" s="70">
        <f t="shared" si="727"/>
        <v>0.43513513513513513</v>
      </c>
      <c r="V639" s="70">
        <f t="shared" si="728"/>
        <v>0.52631578947368418</v>
      </c>
      <c r="W639" s="70">
        <f t="shared" si="729"/>
        <v>0.62727272727272732</v>
      </c>
      <c r="X639" s="121">
        <v>141</v>
      </c>
      <c r="Y639" s="121">
        <v>123</v>
      </c>
      <c r="Z639" s="121">
        <v>137</v>
      </c>
      <c r="AA639" s="121">
        <v>110</v>
      </c>
      <c r="AB639" s="121">
        <v>45</v>
      </c>
      <c r="AC639" s="121">
        <v>22</v>
      </c>
      <c r="AD639" s="17">
        <v>7</v>
      </c>
      <c r="AE639" s="17">
        <v>13</v>
      </c>
      <c r="AF639" s="100">
        <v>11</v>
      </c>
      <c r="AG639" s="101">
        <v>59</v>
      </c>
      <c r="AH639" s="101">
        <v>101</v>
      </c>
      <c r="AI639" s="101">
        <v>143</v>
      </c>
      <c r="AJ639" s="101">
        <v>3</v>
      </c>
      <c r="AK639" s="101">
        <f t="shared" si="730"/>
        <v>306</v>
      </c>
      <c r="AL639" s="101">
        <f t="shared" si="731"/>
        <v>20</v>
      </c>
      <c r="AM639" s="101">
        <v>23</v>
      </c>
      <c r="AN639" s="102">
        <v>5</v>
      </c>
      <c r="AO639" s="103">
        <v>16</v>
      </c>
      <c r="AP639" s="74">
        <f t="shared" si="732"/>
        <v>0.47967479674796748</v>
      </c>
      <c r="AQ639" s="74">
        <f t="shared" si="733"/>
        <v>0.73722627737226276</v>
      </c>
      <c r="AR639" s="104">
        <f t="shared" si="734"/>
        <v>0.76486486486486482</v>
      </c>
      <c r="AS639" s="104">
        <f t="shared" si="735"/>
        <v>0.90688259109311742</v>
      </c>
      <c r="AT639" s="104">
        <f t="shared" si="736"/>
        <v>1.1181818181818182</v>
      </c>
      <c r="AU639" s="105">
        <v>113</v>
      </c>
      <c r="AV639" s="105">
        <v>154</v>
      </c>
      <c r="AW639" s="105">
        <v>104</v>
      </c>
      <c r="AX639" s="100">
        <v>11</v>
      </c>
      <c r="AY639" s="106">
        <v>156</v>
      </c>
      <c r="AZ639" s="106">
        <v>13</v>
      </c>
      <c r="BA639" s="106">
        <v>50</v>
      </c>
      <c r="BB639" s="106">
        <v>89</v>
      </c>
      <c r="BC639" s="106">
        <v>4</v>
      </c>
      <c r="BD639" s="107">
        <v>23</v>
      </c>
      <c r="BE639" s="108">
        <v>6</v>
      </c>
      <c r="BF639" s="82">
        <f t="shared" si="737"/>
        <v>0.125</v>
      </c>
      <c r="BG639" s="82">
        <f t="shared" si="738"/>
        <v>0.32467532467532467</v>
      </c>
      <c r="BH639" s="83">
        <f t="shared" si="739"/>
        <v>0.34770889487870621</v>
      </c>
      <c r="BI639" s="83">
        <f t="shared" si="740"/>
        <v>0.43445692883895132</v>
      </c>
      <c r="BJ639" s="83">
        <f t="shared" si="741"/>
        <v>0.58407079646017701</v>
      </c>
      <c r="BK639" s="2">
        <v>74</v>
      </c>
      <c r="BL639" s="2">
        <v>145</v>
      </c>
      <c r="BM639" s="2">
        <v>100</v>
      </c>
      <c r="BN639" s="2">
        <v>71</v>
      </c>
      <c r="BO639" s="2">
        <v>26</v>
      </c>
      <c r="BP639" s="2">
        <v>30</v>
      </c>
      <c r="BQ639" s="109">
        <v>9</v>
      </c>
      <c r="BR639" s="109">
        <v>13</v>
      </c>
      <c r="BS639" s="110">
        <v>30</v>
      </c>
      <c r="BT639" s="109">
        <v>15</v>
      </c>
      <c r="BU639" s="109">
        <v>52</v>
      </c>
      <c r="BV639" s="109">
        <v>97</v>
      </c>
      <c r="BW639" s="109">
        <v>0</v>
      </c>
      <c r="BX639" s="84">
        <f t="shared" si="685"/>
        <v>164</v>
      </c>
      <c r="BY639" s="111">
        <v>3</v>
      </c>
      <c r="BZ639" s="109">
        <v>20</v>
      </c>
      <c r="CA639" s="109">
        <v>0</v>
      </c>
      <c r="CB639" s="2">
        <v>8</v>
      </c>
      <c r="CC639" s="112">
        <f t="shared" si="686"/>
        <v>0.20270270270270271</v>
      </c>
      <c r="CD639" s="112">
        <f t="shared" si="687"/>
        <v>0.35862068965517241</v>
      </c>
      <c r="CE639" s="112">
        <f t="shared" si="688"/>
        <v>0.45141065830721006</v>
      </c>
      <c r="CF639" s="112">
        <f t="shared" si="689"/>
        <v>0.52653061224489794</v>
      </c>
      <c r="CG639" s="112">
        <f t="shared" si="690"/>
        <v>0.77</v>
      </c>
      <c r="CH639" s="87">
        <f t="shared" si="691"/>
        <v>23</v>
      </c>
      <c r="CI639" s="31">
        <f t="shared" si="692"/>
        <v>21</v>
      </c>
      <c r="CJ639" s="31">
        <f t="shared" si="693"/>
        <v>0</v>
      </c>
      <c r="CK639" s="31">
        <f t="shared" si="694"/>
        <v>0</v>
      </c>
      <c r="CL639" s="31">
        <f t="shared" si="695"/>
        <v>0</v>
      </c>
      <c r="CM639" s="113">
        <f t="shared" si="696"/>
        <v>0</v>
      </c>
      <c r="CN639" s="31">
        <f t="shared" si="697"/>
        <v>0</v>
      </c>
      <c r="CO639" s="31">
        <f t="shared" si="698"/>
        <v>0</v>
      </c>
      <c r="CP639" s="31">
        <f t="shared" si="699"/>
        <v>0</v>
      </c>
      <c r="CQ639" s="31">
        <f t="shared" si="700"/>
        <v>0</v>
      </c>
      <c r="CU639" s="88">
        <f t="shared" si="684"/>
        <v>0</v>
      </c>
      <c r="DC639" s="88">
        <f t="shared" si="701"/>
        <v>0</v>
      </c>
      <c r="DH639" s="32">
        <v>2</v>
      </c>
      <c r="DI639" s="32">
        <v>6</v>
      </c>
      <c r="DJ639" s="32">
        <v>19</v>
      </c>
      <c r="DK639" s="88">
        <f t="shared" si="702"/>
        <v>76</v>
      </c>
      <c r="DL639" s="32">
        <v>0</v>
      </c>
      <c r="DM639" s="32">
        <v>13</v>
      </c>
      <c r="DN639" s="32">
        <v>63</v>
      </c>
      <c r="DO639" s="32">
        <v>0</v>
      </c>
      <c r="DP639" s="32">
        <v>5</v>
      </c>
      <c r="DQ639" s="32">
        <v>5</v>
      </c>
      <c r="DR639" s="32">
        <v>4</v>
      </c>
      <c r="DS639" s="88">
        <f t="shared" si="703"/>
        <v>64</v>
      </c>
      <c r="DT639" s="32">
        <v>13</v>
      </c>
      <c r="DU639" s="32">
        <v>26</v>
      </c>
      <c r="DV639" s="32">
        <v>25</v>
      </c>
      <c r="DW639" s="32">
        <v>0</v>
      </c>
      <c r="EA639" s="88">
        <f t="shared" si="704"/>
        <v>0</v>
      </c>
      <c r="EI639" s="88">
        <f t="shared" si="705"/>
        <v>0</v>
      </c>
      <c r="EQ639" s="88">
        <f t="shared" si="706"/>
        <v>0</v>
      </c>
      <c r="EV639" s="32">
        <v>2</v>
      </c>
      <c r="EW639" s="32">
        <v>2</v>
      </c>
      <c r="EX639" s="32">
        <v>2</v>
      </c>
      <c r="EY639" s="88">
        <f t="shared" si="707"/>
        <v>24</v>
      </c>
      <c r="EZ639" s="32">
        <v>2</v>
      </c>
      <c r="FA639" s="32">
        <v>13</v>
      </c>
      <c r="FB639" s="32">
        <v>9</v>
      </c>
      <c r="FC639" s="32">
        <v>0</v>
      </c>
      <c r="FG639" s="88">
        <f t="shared" si="708"/>
        <v>0</v>
      </c>
      <c r="FO639" s="88">
        <f t="shared" si="709"/>
        <v>0</v>
      </c>
      <c r="FV639" s="32">
        <v>5</v>
      </c>
      <c r="FW639" s="110">
        <f t="shared" si="710"/>
        <v>0</v>
      </c>
      <c r="FX639" s="32">
        <v>0</v>
      </c>
      <c r="FY639" s="32">
        <v>0</v>
      </c>
      <c r="FZ639" s="32">
        <v>0</v>
      </c>
      <c r="GA639" s="32">
        <v>0</v>
      </c>
      <c r="GB639" s="110">
        <f t="shared" si="711"/>
        <v>2</v>
      </c>
      <c r="GC639" s="110">
        <f t="shared" si="712"/>
        <v>2</v>
      </c>
      <c r="GD639" s="110">
        <f t="shared" si="713"/>
        <v>7</v>
      </c>
      <c r="GE639" s="110">
        <f t="shared" si="714"/>
        <v>24</v>
      </c>
      <c r="GF639" s="110">
        <f t="shared" si="715"/>
        <v>2</v>
      </c>
      <c r="GG639" s="110">
        <f t="shared" si="716"/>
        <v>13</v>
      </c>
      <c r="GH639" s="110">
        <f t="shared" si="717"/>
        <v>9</v>
      </c>
      <c r="GI639" s="110">
        <f t="shared" si="718"/>
        <v>0</v>
      </c>
      <c r="GJ639" s="114">
        <f t="shared" si="742"/>
        <v>0.22753623188405792</v>
      </c>
      <c r="GK639" s="90">
        <f t="shared" si="743"/>
        <v>5.128205128205128E-2</v>
      </c>
      <c r="GL639" s="92" t="s">
        <v>1898</v>
      </c>
      <c r="GM639" s="92" t="s">
        <v>1830</v>
      </c>
      <c r="GN639" s="92" t="s">
        <v>2136</v>
      </c>
      <c r="GO639" s="92" t="s">
        <v>1647</v>
      </c>
      <c r="GP639" s="92" t="s">
        <v>2013</v>
      </c>
      <c r="GQ639" s="2" t="s">
        <v>1977</v>
      </c>
      <c r="GR639" s="115">
        <v>138</v>
      </c>
      <c r="GS639" s="31">
        <f t="shared" si="719"/>
        <v>7</v>
      </c>
      <c r="GT639" s="31">
        <f t="shared" si="720"/>
        <v>23</v>
      </c>
      <c r="GU639" s="31">
        <f t="shared" si="721"/>
        <v>11</v>
      </c>
      <c r="GV639" s="31">
        <f t="shared" si="722"/>
        <v>140</v>
      </c>
      <c r="GW639" s="31">
        <f t="shared" si="723"/>
        <v>88</v>
      </c>
      <c r="GX639" s="31">
        <f t="shared" si="724"/>
        <v>127</v>
      </c>
    </row>
    <row r="640" spans="1:206" ht="15.75" hidden="1" customHeight="1" x14ac:dyDescent="0.25">
      <c r="A640" s="22" t="s">
        <v>1110</v>
      </c>
      <c r="B640" s="2" t="s">
        <v>609</v>
      </c>
      <c r="C640" s="116" t="s">
        <v>622</v>
      </c>
      <c r="D640" s="35" t="s">
        <v>609</v>
      </c>
      <c r="E640" s="117">
        <v>3</v>
      </c>
      <c r="F640" s="117">
        <v>26</v>
      </c>
      <c r="G640" s="117">
        <v>38</v>
      </c>
      <c r="H640" s="117">
        <v>67</v>
      </c>
      <c r="I640" s="95">
        <v>7</v>
      </c>
      <c r="J640" s="118">
        <v>31</v>
      </c>
      <c r="K640" s="118">
        <v>122</v>
      </c>
      <c r="L640" s="118">
        <v>77</v>
      </c>
      <c r="M640" s="118">
        <v>230</v>
      </c>
      <c r="N640" s="119">
        <v>5</v>
      </c>
      <c r="O640" s="119">
        <v>13</v>
      </c>
      <c r="P640" s="120">
        <v>132</v>
      </c>
      <c r="Q640" s="120">
        <v>173</v>
      </c>
      <c r="R640" s="120">
        <v>138</v>
      </c>
      <c r="S640" s="70">
        <f t="shared" si="725"/>
        <v>0.23484848484848486</v>
      </c>
      <c r="T640" s="70">
        <f t="shared" si="726"/>
        <v>0.7052023121387283</v>
      </c>
      <c r="U640" s="70">
        <f t="shared" si="727"/>
        <v>0.50790067720090293</v>
      </c>
      <c r="V640" s="70">
        <f t="shared" si="728"/>
        <v>0.6237942122186495</v>
      </c>
      <c r="W640" s="70">
        <f t="shared" si="729"/>
        <v>0.52173913043478259</v>
      </c>
      <c r="X640" s="121">
        <v>176</v>
      </c>
      <c r="Y640" s="121">
        <v>132</v>
      </c>
      <c r="Z640" s="121">
        <v>173</v>
      </c>
      <c r="AA640" s="121">
        <v>138</v>
      </c>
      <c r="AB640" s="121">
        <v>55</v>
      </c>
      <c r="AC640" s="121">
        <v>52</v>
      </c>
      <c r="AD640" s="17">
        <v>10</v>
      </c>
      <c r="AE640" s="17">
        <v>10</v>
      </c>
      <c r="AF640" s="100">
        <v>10</v>
      </c>
      <c r="AG640" s="101">
        <v>30</v>
      </c>
      <c r="AH640" s="101">
        <v>77</v>
      </c>
      <c r="AI640" s="101">
        <v>86</v>
      </c>
      <c r="AJ640" s="101">
        <v>4</v>
      </c>
      <c r="AK640" s="101">
        <f t="shared" si="730"/>
        <v>197</v>
      </c>
      <c r="AL640" s="101">
        <f t="shared" si="731"/>
        <v>18</v>
      </c>
      <c r="AM640" s="101">
        <v>22</v>
      </c>
      <c r="AN640" s="102">
        <v>11</v>
      </c>
      <c r="AO640" s="103">
        <v>32</v>
      </c>
      <c r="AP640" s="74">
        <f t="shared" si="732"/>
        <v>0.22727272727272727</v>
      </c>
      <c r="AQ640" s="74">
        <f t="shared" si="733"/>
        <v>0.44508670520231214</v>
      </c>
      <c r="AR640" s="104">
        <f t="shared" si="734"/>
        <v>0.39503386004514673</v>
      </c>
      <c r="AS640" s="104">
        <f t="shared" si="735"/>
        <v>0.4662379421221865</v>
      </c>
      <c r="AT640" s="104">
        <f t="shared" si="736"/>
        <v>0.49275362318840582</v>
      </c>
      <c r="AU640" s="105">
        <v>136</v>
      </c>
      <c r="AV640" s="105">
        <v>182</v>
      </c>
      <c r="AW640" s="105">
        <v>105</v>
      </c>
      <c r="AX640" s="100">
        <v>11</v>
      </c>
      <c r="AY640" s="106">
        <v>195</v>
      </c>
      <c r="AZ640" s="106">
        <v>8</v>
      </c>
      <c r="BA640" s="106">
        <v>75</v>
      </c>
      <c r="BB640" s="106">
        <v>105</v>
      </c>
      <c r="BC640" s="106">
        <v>7</v>
      </c>
      <c r="BD640" s="107">
        <v>21</v>
      </c>
      <c r="BE640" s="108">
        <v>14</v>
      </c>
      <c r="BF640" s="82">
        <f t="shared" si="737"/>
        <v>7.6190476190476197E-2</v>
      </c>
      <c r="BG640" s="82">
        <f t="shared" si="738"/>
        <v>0.41208791208791207</v>
      </c>
      <c r="BH640" s="83">
        <f t="shared" si="739"/>
        <v>0.39479905437352247</v>
      </c>
      <c r="BI640" s="83">
        <f t="shared" si="740"/>
        <v>0.5</v>
      </c>
      <c r="BJ640" s="83">
        <f t="shared" si="741"/>
        <v>0.61764705882352944</v>
      </c>
      <c r="BK640" s="2">
        <v>115</v>
      </c>
      <c r="BL640" s="2">
        <v>153</v>
      </c>
      <c r="BM640" s="2">
        <v>105</v>
      </c>
      <c r="BN640" s="2">
        <v>73</v>
      </c>
      <c r="BO640" s="2">
        <v>33</v>
      </c>
      <c r="BP640" s="2">
        <v>51</v>
      </c>
      <c r="BQ640" s="109">
        <v>9</v>
      </c>
      <c r="BR640" s="109">
        <v>10</v>
      </c>
      <c r="BS640" s="110">
        <v>10</v>
      </c>
      <c r="BT640" s="109">
        <v>5</v>
      </c>
      <c r="BU640" s="109">
        <v>51</v>
      </c>
      <c r="BV640" s="109">
        <v>114</v>
      </c>
      <c r="BW640" s="109">
        <v>8</v>
      </c>
      <c r="BX640" s="84">
        <f t="shared" si="685"/>
        <v>178</v>
      </c>
      <c r="BY640" s="111">
        <v>8</v>
      </c>
      <c r="BZ640" s="109">
        <v>31</v>
      </c>
      <c r="CA640" s="109">
        <v>8</v>
      </c>
      <c r="CB640" s="2">
        <v>12</v>
      </c>
      <c r="CC640" s="112">
        <f t="shared" si="686"/>
        <v>4.3478260869565216E-2</v>
      </c>
      <c r="CD640" s="112">
        <f t="shared" si="687"/>
        <v>0.33333333333333331</v>
      </c>
      <c r="CE640" s="112">
        <f t="shared" si="688"/>
        <v>0.37265415549597858</v>
      </c>
      <c r="CF640" s="112">
        <f t="shared" si="689"/>
        <v>0.51937984496124034</v>
      </c>
      <c r="CG640" s="112">
        <f t="shared" si="690"/>
        <v>0.79047619047619044</v>
      </c>
      <c r="CH640" s="87">
        <f t="shared" si="691"/>
        <v>22</v>
      </c>
      <c r="CI640" s="31">
        <f t="shared" si="692"/>
        <v>12</v>
      </c>
      <c r="CJ640" s="31">
        <f t="shared" si="693"/>
        <v>0</v>
      </c>
      <c r="CK640" s="31">
        <f t="shared" si="694"/>
        <v>0</v>
      </c>
      <c r="CL640" s="31">
        <f t="shared" si="695"/>
        <v>0</v>
      </c>
      <c r="CM640" s="113">
        <f t="shared" si="696"/>
        <v>0</v>
      </c>
      <c r="CN640" s="31">
        <f t="shared" si="697"/>
        <v>0</v>
      </c>
      <c r="CO640" s="31">
        <f t="shared" si="698"/>
        <v>0</v>
      </c>
      <c r="CP640" s="31">
        <f t="shared" si="699"/>
        <v>0</v>
      </c>
      <c r="CQ640" s="31">
        <f t="shared" si="700"/>
        <v>0</v>
      </c>
      <c r="CU640" s="88">
        <f t="shared" si="684"/>
        <v>0</v>
      </c>
      <c r="DC640" s="88">
        <f t="shared" si="701"/>
        <v>0</v>
      </c>
      <c r="DH640" s="32">
        <v>1</v>
      </c>
      <c r="DI640" s="32">
        <v>2</v>
      </c>
      <c r="DJ640" s="32">
        <v>2</v>
      </c>
      <c r="DK640" s="88">
        <f t="shared" si="702"/>
        <v>22</v>
      </c>
      <c r="DL640" s="32">
        <v>5</v>
      </c>
      <c r="DM640" s="32">
        <v>11</v>
      </c>
      <c r="DN640" s="32">
        <v>6</v>
      </c>
      <c r="DO640" s="32">
        <v>0</v>
      </c>
      <c r="DP640" s="32">
        <v>8</v>
      </c>
      <c r="DQ640" s="32">
        <v>8</v>
      </c>
      <c r="DR640" s="32">
        <v>8</v>
      </c>
      <c r="DS640" s="88">
        <f t="shared" si="703"/>
        <v>156</v>
      </c>
      <c r="DT640" s="32">
        <v>0</v>
      </c>
      <c r="DU640" s="32">
        <v>40</v>
      </c>
      <c r="DV640" s="32">
        <v>108</v>
      </c>
      <c r="DW640" s="32">
        <v>8</v>
      </c>
      <c r="EA640" s="88">
        <f t="shared" si="704"/>
        <v>0</v>
      </c>
      <c r="EI640" s="88">
        <f t="shared" si="705"/>
        <v>0</v>
      </c>
      <c r="EQ640" s="88">
        <f t="shared" si="706"/>
        <v>0</v>
      </c>
      <c r="EY640" s="88">
        <f t="shared" si="707"/>
        <v>0</v>
      </c>
      <c r="FG640" s="88">
        <f t="shared" si="708"/>
        <v>0</v>
      </c>
      <c r="FO640" s="88">
        <f t="shared" si="709"/>
        <v>0</v>
      </c>
      <c r="FW640" s="110">
        <f t="shared" si="710"/>
        <v>0</v>
      </c>
      <c r="GB640" s="110">
        <f t="shared" si="711"/>
        <v>0</v>
      </c>
      <c r="GC640" s="110">
        <f t="shared" si="712"/>
        <v>0</v>
      </c>
      <c r="GD640" s="110">
        <f t="shared" si="713"/>
        <v>0</v>
      </c>
      <c r="GE640" s="110">
        <f t="shared" si="714"/>
        <v>0</v>
      </c>
      <c r="GF640" s="110">
        <f t="shared" si="715"/>
        <v>0</v>
      </c>
      <c r="GG640" s="110">
        <f t="shared" si="716"/>
        <v>0</v>
      </c>
      <c r="GH640" s="110">
        <f t="shared" si="717"/>
        <v>0</v>
      </c>
      <c r="GI640" s="110">
        <f t="shared" si="718"/>
        <v>0</v>
      </c>
      <c r="GJ640" s="114">
        <f t="shared" si="742"/>
        <v>0.51507936507936503</v>
      </c>
      <c r="GK640" s="90">
        <f t="shared" si="743"/>
        <v>-8.7179487179487175E-2</v>
      </c>
      <c r="GL640" s="92" t="s">
        <v>2116</v>
      </c>
      <c r="GM640" s="2" t="s">
        <v>2298</v>
      </c>
      <c r="GN640" s="2" t="s">
        <v>2085</v>
      </c>
      <c r="GO640" s="2" t="s">
        <v>1746</v>
      </c>
      <c r="GP640" s="2" t="s">
        <v>2074</v>
      </c>
      <c r="GQ640" s="2" t="s">
        <v>1992</v>
      </c>
      <c r="GR640" s="115">
        <v>147</v>
      </c>
      <c r="GS640" s="31">
        <f t="shared" si="719"/>
        <v>9</v>
      </c>
      <c r="GT640" s="31">
        <f t="shared" si="720"/>
        <v>10</v>
      </c>
      <c r="GU640" s="31">
        <f t="shared" si="721"/>
        <v>10</v>
      </c>
      <c r="GV640" s="31">
        <f t="shared" si="722"/>
        <v>178</v>
      </c>
      <c r="GW640" s="31">
        <f t="shared" si="723"/>
        <v>122</v>
      </c>
      <c r="GX640" s="31">
        <f t="shared" si="724"/>
        <v>173</v>
      </c>
    </row>
    <row r="641" spans="1:206" ht="15.75" hidden="1" customHeight="1" x14ac:dyDescent="0.25">
      <c r="A641" s="22" t="s">
        <v>1110</v>
      </c>
      <c r="B641" s="2" t="s">
        <v>609</v>
      </c>
      <c r="C641" s="116" t="s">
        <v>976</v>
      </c>
      <c r="D641" s="35" t="s">
        <v>609</v>
      </c>
      <c r="E641" s="117">
        <v>56</v>
      </c>
      <c r="F641" s="117">
        <v>634</v>
      </c>
      <c r="G641" s="117">
        <v>1406</v>
      </c>
      <c r="H641" s="117">
        <v>2096</v>
      </c>
      <c r="I641" s="95">
        <v>129</v>
      </c>
      <c r="J641" s="118">
        <v>148</v>
      </c>
      <c r="K641" s="118">
        <v>654</v>
      </c>
      <c r="L641" s="118">
        <v>1557</v>
      </c>
      <c r="M641" s="118">
        <v>2359</v>
      </c>
      <c r="N641" s="119">
        <v>435</v>
      </c>
      <c r="O641" s="119">
        <v>50</v>
      </c>
      <c r="P641" s="120">
        <v>1663</v>
      </c>
      <c r="Q641" s="120">
        <v>2164</v>
      </c>
      <c r="R641" s="120">
        <v>1508</v>
      </c>
      <c r="S641" s="70">
        <f t="shared" si="725"/>
        <v>8.8995790739627184E-2</v>
      </c>
      <c r="T641" s="70">
        <f t="shared" si="726"/>
        <v>0.3022181146025878</v>
      </c>
      <c r="U641" s="70">
        <f t="shared" si="727"/>
        <v>0.36063730084348639</v>
      </c>
      <c r="V641" s="70">
        <f t="shared" si="728"/>
        <v>0.48366013071895425</v>
      </c>
      <c r="W641" s="70">
        <f t="shared" si="729"/>
        <v>0.74403183023872677</v>
      </c>
      <c r="X641" s="121">
        <v>2181</v>
      </c>
      <c r="Y641" s="121">
        <v>1663</v>
      </c>
      <c r="Z641" s="121">
        <v>2164</v>
      </c>
      <c r="AA641" s="121">
        <v>1508</v>
      </c>
      <c r="AB641" s="121">
        <v>520</v>
      </c>
      <c r="AC641" s="121">
        <v>397</v>
      </c>
      <c r="AD641" s="17">
        <v>66</v>
      </c>
      <c r="AE641" s="17">
        <v>122</v>
      </c>
      <c r="AF641" s="100">
        <v>138</v>
      </c>
      <c r="AG641" s="101">
        <v>155</v>
      </c>
      <c r="AH641" s="101">
        <v>712</v>
      </c>
      <c r="AI641" s="101">
        <v>1364</v>
      </c>
      <c r="AJ641" s="101">
        <v>154</v>
      </c>
      <c r="AK641" s="101">
        <f t="shared" si="730"/>
        <v>2385</v>
      </c>
      <c r="AL641" s="101">
        <f t="shared" si="731"/>
        <v>346</v>
      </c>
      <c r="AM641" s="101">
        <v>500</v>
      </c>
      <c r="AN641" s="102">
        <v>40</v>
      </c>
      <c r="AO641" s="103">
        <v>112</v>
      </c>
      <c r="AP641" s="74">
        <f t="shared" si="732"/>
        <v>9.3205051112447382E-2</v>
      </c>
      <c r="AQ641" s="74">
        <f t="shared" si="733"/>
        <v>0.32902033271719039</v>
      </c>
      <c r="AR641" s="104">
        <f t="shared" si="734"/>
        <v>0.35332708528584816</v>
      </c>
      <c r="AS641" s="104">
        <f t="shared" si="735"/>
        <v>0.47113289760348581</v>
      </c>
      <c r="AT641" s="104">
        <f t="shared" si="736"/>
        <v>0.67506631299734743</v>
      </c>
      <c r="AU641" s="105">
        <v>1628</v>
      </c>
      <c r="AV641" s="105">
        <v>2214</v>
      </c>
      <c r="AW641" s="105">
        <v>1620</v>
      </c>
      <c r="AX641" s="100">
        <v>151</v>
      </c>
      <c r="AY641" s="106">
        <v>2407</v>
      </c>
      <c r="AZ641" s="106">
        <v>88</v>
      </c>
      <c r="BA641" s="106">
        <v>666</v>
      </c>
      <c r="BB641" s="106">
        <v>1472</v>
      </c>
      <c r="BC641" s="106">
        <v>181</v>
      </c>
      <c r="BD641" s="107">
        <v>395</v>
      </c>
      <c r="BE641" s="108">
        <v>52</v>
      </c>
      <c r="BF641" s="82">
        <f t="shared" si="737"/>
        <v>5.4320987654320987E-2</v>
      </c>
      <c r="BG641" s="82">
        <f t="shared" si="738"/>
        <v>0.30081300813008133</v>
      </c>
      <c r="BH641" s="83">
        <f t="shared" si="739"/>
        <v>0.3352251922372757</v>
      </c>
      <c r="BI641" s="83">
        <f t="shared" si="740"/>
        <v>0.45366996356064548</v>
      </c>
      <c r="BJ641" s="83">
        <f t="shared" si="741"/>
        <v>0.66154791154791159</v>
      </c>
      <c r="BK641" s="2">
        <v>1660</v>
      </c>
      <c r="BL641" s="2">
        <v>2334</v>
      </c>
      <c r="BM641" s="2">
        <v>1555</v>
      </c>
      <c r="BN641" s="2">
        <v>1108</v>
      </c>
      <c r="BO641" s="2">
        <v>524</v>
      </c>
      <c r="BP641" s="2">
        <v>519</v>
      </c>
      <c r="BQ641" s="109">
        <v>66</v>
      </c>
      <c r="BR641" s="109">
        <v>155</v>
      </c>
      <c r="BS641" s="110">
        <v>151</v>
      </c>
      <c r="BT641" s="109">
        <v>135</v>
      </c>
      <c r="BU641" s="109">
        <v>736</v>
      </c>
      <c r="BV641" s="109">
        <v>1689</v>
      </c>
      <c r="BW641" s="109">
        <v>148</v>
      </c>
      <c r="BX641" s="84">
        <f t="shared" si="685"/>
        <v>2708</v>
      </c>
      <c r="BY641" s="111">
        <v>18</v>
      </c>
      <c r="BZ641" s="109">
        <v>435</v>
      </c>
      <c r="CA641" s="109">
        <v>146</v>
      </c>
      <c r="CB641" s="2">
        <v>103</v>
      </c>
      <c r="CC641" s="112">
        <f t="shared" si="686"/>
        <v>8.1325301204819275E-2</v>
      </c>
      <c r="CD641" s="112">
        <f t="shared" si="687"/>
        <v>0.31533847472150817</v>
      </c>
      <c r="CE641" s="112">
        <f t="shared" si="688"/>
        <v>0.38295188322220219</v>
      </c>
      <c r="CF641" s="112">
        <f t="shared" si="689"/>
        <v>0.51169966572383652</v>
      </c>
      <c r="CG641" s="112">
        <f t="shared" si="690"/>
        <v>0.80643086816720255</v>
      </c>
      <c r="CH641" s="87">
        <f t="shared" si="691"/>
        <v>301</v>
      </c>
      <c r="CI641" s="31">
        <f t="shared" si="692"/>
        <v>287</v>
      </c>
      <c r="CJ641" s="31">
        <f t="shared" si="693"/>
        <v>3</v>
      </c>
      <c r="CK641" s="31">
        <f t="shared" si="694"/>
        <v>8</v>
      </c>
      <c r="CL641" s="31">
        <f t="shared" si="695"/>
        <v>13</v>
      </c>
      <c r="CM641" s="113">
        <f t="shared" si="696"/>
        <v>122</v>
      </c>
      <c r="CN641" s="31">
        <f t="shared" si="697"/>
        <v>10</v>
      </c>
      <c r="CO641" s="31">
        <f t="shared" si="698"/>
        <v>36</v>
      </c>
      <c r="CP641" s="31">
        <f t="shared" si="699"/>
        <v>67</v>
      </c>
      <c r="CQ641" s="31">
        <f t="shared" si="700"/>
        <v>9</v>
      </c>
      <c r="CR641" s="32">
        <v>1</v>
      </c>
      <c r="CS641" s="32">
        <v>2</v>
      </c>
      <c r="CT641" s="32">
        <v>4</v>
      </c>
      <c r="CU641" s="88">
        <f t="shared" si="684"/>
        <v>20</v>
      </c>
      <c r="CV641" s="32">
        <v>0</v>
      </c>
      <c r="CW641" s="32">
        <v>6</v>
      </c>
      <c r="CX641" s="32">
        <v>8</v>
      </c>
      <c r="CY641" s="32">
        <v>6</v>
      </c>
      <c r="CZ641" s="32">
        <v>2</v>
      </c>
      <c r="DA641" s="32">
        <v>6</v>
      </c>
      <c r="DB641" s="32">
        <v>9</v>
      </c>
      <c r="DC641" s="88">
        <f t="shared" si="701"/>
        <v>102</v>
      </c>
      <c r="DD641" s="32">
        <v>10</v>
      </c>
      <c r="DE641" s="32">
        <v>30</v>
      </c>
      <c r="DF641" s="32">
        <v>59</v>
      </c>
      <c r="DG641" s="32">
        <v>3</v>
      </c>
      <c r="DH641" s="32">
        <v>5</v>
      </c>
      <c r="DI641" s="32">
        <v>41</v>
      </c>
      <c r="DJ641" s="32">
        <v>28</v>
      </c>
      <c r="DK641" s="88">
        <f t="shared" si="702"/>
        <v>779</v>
      </c>
      <c r="DL641" s="32">
        <v>17</v>
      </c>
      <c r="DM641" s="32">
        <v>240</v>
      </c>
      <c r="DN641" s="32">
        <v>478</v>
      </c>
      <c r="DO641" s="32">
        <v>44</v>
      </c>
      <c r="DP641" s="32">
        <v>49</v>
      </c>
      <c r="DQ641" s="32">
        <v>83</v>
      </c>
      <c r="DR641" s="32">
        <v>73</v>
      </c>
      <c r="DS641" s="88">
        <f t="shared" si="703"/>
        <v>1504</v>
      </c>
      <c r="DT641" s="32">
        <v>31</v>
      </c>
      <c r="DU641" s="32">
        <v>344</v>
      </c>
      <c r="DV641" s="32">
        <v>1039</v>
      </c>
      <c r="DW641" s="32">
        <v>90</v>
      </c>
      <c r="DX641" s="32">
        <v>1</v>
      </c>
      <c r="DY641" s="32">
        <v>2</v>
      </c>
      <c r="DZ641" s="32">
        <v>3</v>
      </c>
      <c r="EA641" s="88">
        <f t="shared" si="704"/>
        <v>29</v>
      </c>
      <c r="EB641" s="32">
        <v>1</v>
      </c>
      <c r="EC641" s="32">
        <v>13</v>
      </c>
      <c r="ED641" s="32">
        <v>14</v>
      </c>
      <c r="EE641" s="32">
        <v>1</v>
      </c>
      <c r="EF641" s="32">
        <v>4</v>
      </c>
      <c r="EG641" s="32">
        <v>13</v>
      </c>
      <c r="EH641" s="32">
        <v>23</v>
      </c>
      <c r="EI641" s="88">
        <f t="shared" si="705"/>
        <v>136</v>
      </c>
      <c r="EJ641" s="32">
        <v>43</v>
      </c>
      <c r="EK641" s="32">
        <v>43</v>
      </c>
      <c r="EL641" s="32">
        <v>47</v>
      </c>
      <c r="EM641" s="32">
        <v>3</v>
      </c>
      <c r="EN641" s="32">
        <v>1</v>
      </c>
      <c r="EO641" s="32">
        <v>2</v>
      </c>
      <c r="EP641" s="32">
        <v>4</v>
      </c>
      <c r="EQ641" s="88">
        <f t="shared" si="706"/>
        <v>46</v>
      </c>
      <c r="ER641" s="32">
        <v>30</v>
      </c>
      <c r="ES641" s="32">
        <v>10</v>
      </c>
      <c r="ET641" s="32">
        <v>5</v>
      </c>
      <c r="EU641" s="32">
        <v>1</v>
      </c>
      <c r="EV641" s="32">
        <v>3</v>
      </c>
      <c r="EW641" s="32">
        <v>6</v>
      </c>
      <c r="EX641" s="32">
        <v>7</v>
      </c>
      <c r="EY641" s="88">
        <f t="shared" si="707"/>
        <v>93</v>
      </c>
      <c r="EZ641" s="32">
        <v>3</v>
      </c>
      <c r="FA641" s="32">
        <v>50</v>
      </c>
      <c r="FB641" s="32">
        <v>39</v>
      </c>
      <c r="FC641" s="32">
        <v>1</v>
      </c>
      <c r="FG641" s="88">
        <f t="shared" si="708"/>
        <v>0</v>
      </c>
      <c r="FO641" s="88">
        <f t="shared" si="709"/>
        <v>0</v>
      </c>
      <c r="FW641" s="110">
        <f t="shared" si="710"/>
        <v>0</v>
      </c>
      <c r="GB641" s="110">
        <f t="shared" si="711"/>
        <v>3</v>
      </c>
      <c r="GC641" s="110">
        <f t="shared" si="712"/>
        <v>6</v>
      </c>
      <c r="GD641" s="110">
        <f t="shared" si="713"/>
        <v>7</v>
      </c>
      <c r="GE641" s="110">
        <f t="shared" si="714"/>
        <v>93</v>
      </c>
      <c r="GF641" s="110">
        <f t="shared" si="715"/>
        <v>3</v>
      </c>
      <c r="GG641" s="110">
        <f t="shared" si="716"/>
        <v>50</v>
      </c>
      <c r="GH641" s="110">
        <f t="shared" si="717"/>
        <v>39</v>
      </c>
      <c r="GI641" s="110">
        <f t="shared" si="718"/>
        <v>1</v>
      </c>
      <c r="GJ641" s="114">
        <f t="shared" si="742"/>
        <v>8.386608662757708E-2</v>
      </c>
      <c r="GK641" s="90">
        <f t="shared" si="743"/>
        <v>0.1250519318653926</v>
      </c>
      <c r="GL641" s="92" t="s">
        <v>1771</v>
      </c>
      <c r="GM641" s="2" t="s">
        <v>1834</v>
      </c>
      <c r="GN641" s="92" t="s">
        <v>1468</v>
      </c>
      <c r="GO641" s="92" t="s">
        <v>1920</v>
      </c>
      <c r="GP641" s="2" t="s">
        <v>1810</v>
      </c>
      <c r="GQ641" s="2" t="s">
        <v>2168</v>
      </c>
      <c r="GR641" s="115">
        <v>2335</v>
      </c>
      <c r="GS641" s="31">
        <f t="shared" si="719"/>
        <v>55</v>
      </c>
      <c r="GT641" s="31">
        <f t="shared" si="720"/>
        <v>104</v>
      </c>
      <c r="GU641" s="31">
        <f t="shared" si="721"/>
        <v>126</v>
      </c>
      <c r="GV641" s="31">
        <f t="shared" si="722"/>
        <v>2312</v>
      </c>
      <c r="GW641" s="31">
        <f t="shared" si="723"/>
        <v>1666</v>
      </c>
      <c r="GX641" s="31">
        <f t="shared" si="724"/>
        <v>2263</v>
      </c>
    </row>
    <row r="642" spans="1:206" ht="15.75" hidden="1" customHeight="1" x14ac:dyDescent="0.25">
      <c r="A642" s="22" t="s">
        <v>1110</v>
      </c>
      <c r="B642" s="2" t="s">
        <v>609</v>
      </c>
      <c r="C642" s="116" t="s">
        <v>623</v>
      </c>
      <c r="D642" s="35" t="s">
        <v>609</v>
      </c>
      <c r="E642" s="117">
        <v>51</v>
      </c>
      <c r="F642" s="117">
        <v>102</v>
      </c>
      <c r="G642" s="117">
        <v>59</v>
      </c>
      <c r="H642" s="117">
        <v>212</v>
      </c>
      <c r="I642" s="95">
        <v>15</v>
      </c>
      <c r="J642" s="118">
        <v>69</v>
      </c>
      <c r="K642" s="118">
        <v>117</v>
      </c>
      <c r="L642" s="118">
        <v>64</v>
      </c>
      <c r="M642" s="118">
        <v>250</v>
      </c>
      <c r="N642" s="119">
        <v>13</v>
      </c>
      <c r="O642" s="119">
        <v>28</v>
      </c>
      <c r="P642" s="120">
        <v>107</v>
      </c>
      <c r="Q642" s="120">
        <v>165</v>
      </c>
      <c r="R642" s="120">
        <v>128</v>
      </c>
      <c r="S642" s="70">
        <f t="shared" si="725"/>
        <v>0.64485981308411211</v>
      </c>
      <c r="T642" s="70">
        <f t="shared" si="726"/>
        <v>0.70909090909090911</v>
      </c>
      <c r="U642" s="70">
        <f t="shared" si="727"/>
        <v>0.59250000000000003</v>
      </c>
      <c r="V642" s="70">
        <f t="shared" si="728"/>
        <v>0.57337883959044367</v>
      </c>
      <c r="W642" s="70">
        <f t="shared" si="729"/>
        <v>0.3984375</v>
      </c>
      <c r="X642" s="121">
        <v>158</v>
      </c>
      <c r="Y642" s="121">
        <v>107</v>
      </c>
      <c r="Z642" s="121">
        <v>165</v>
      </c>
      <c r="AA642" s="121">
        <v>128</v>
      </c>
      <c r="AB642" s="121">
        <v>42</v>
      </c>
      <c r="AC642" s="121">
        <v>41</v>
      </c>
      <c r="AD642" s="17">
        <v>12</v>
      </c>
      <c r="AE642" s="17">
        <v>14</v>
      </c>
      <c r="AF642" s="100">
        <v>15</v>
      </c>
      <c r="AG642" s="101">
        <v>28</v>
      </c>
      <c r="AH642" s="101">
        <v>112</v>
      </c>
      <c r="AI642" s="101">
        <v>109</v>
      </c>
      <c r="AJ642" s="101">
        <v>1</v>
      </c>
      <c r="AK642" s="101">
        <f t="shared" si="730"/>
        <v>250</v>
      </c>
      <c r="AL642" s="101">
        <f t="shared" si="731"/>
        <v>17</v>
      </c>
      <c r="AM642" s="101">
        <v>18</v>
      </c>
      <c r="AN642" s="102">
        <v>17</v>
      </c>
      <c r="AO642" s="103">
        <v>25</v>
      </c>
      <c r="AP642" s="74">
        <f t="shared" si="732"/>
        <v>0.26168224299065418</v>
      </c>
      <c r="AQ642" s="74">
        <f t="shared" si="733"/>
        <v>0.67878787878787883</v>
      </c>
      <c r="AR642" s="104">
        <f t="shared" si="734"/>
        <v>0.57999999999999996</v>
      </c>
      <c r="AS642" s="104">
        <f t="shared" si="735"/>
        <v>0.69624573378839594</v>
      </c>
      <c r="AT642" s="104">
        <f t="shared" si="736"/>
        <v>0.71875</v>
      </c>
      <c r="AU642" s="105">
        <v>103</v>
      </c>
      <c r="AV642" s="105">
        <v>128</v>
      </c>
      <c r="AW642" s="105">
        <v>114</v>
      </c>
      <c r="AX642" s="100">
        <v>12</v>
      </c>
      <c r="AY642" s="106">
        <v>214</v>
      </c>
      <c r="AZ642" s="106">
        <v>23</v>
      </c>
      <c r="BA642" s="106">
        <v>82</v>
      </c>
      <c r="BB642" s="106">
        <v>106</v>
      </c>
      <c r="BC642" s="106">
        <v>3</v>
      </c>
      <c r="BD642" s="107">
        <v>16</v>
      </c>
      <c r="BE642" s="108">
        <v>8</v>
      </c>
      <c r="BF642" s="82">
        <f t="shared" si="737"/>
        <v>0.20175438596491227</v>
      </c>
      <c r="BG642" s="82">
        <f t="shared" si="738"/>
        <v>0.640625</v>
      </c>
      <c r="BH642" s="83">
        <f t="shared" si="739"/>
        <v>0.56521739130434778</v>
      </c>
      <c r="BI642" s="83">
        <f t="shared" si="740"/>
        <v>0.74458874458874458</v>
      </c>
      <c r="BJ642" s="83">
        <f t="shared" si="741"/>
        <v>0.87378640776699024</v>
      </c>
      <c r="BK642" s="2">
        <v>94</v>
      </c>
      <c r="BL642" s="2">
        <v>138</v>
      </c>
      <c r="BM642" s="2">
        <v>107</v>
      </c>
      <c r="BN642" s="2">
        <v>64</v>
      </c>
      <c r="BO642" s="2">
        <v>46</v>
      </c>
      <c r="BP642" s="2">
        <v>30</v>
      </c>
      <c r="BQ642" s="109">
        <v>8</v>
      </c>
      <c r="BR642" s="109">
        <v>11</v>
      </c>
      <c r="BS642" s="110">
        <v>10</v>
      </c>
      <c r="BT642" s="109">
        <v>9</v>
      </c>
      <c r="BU642" s="109">
        <v>71</v>
      </c>
      <c r="BV642" s="109">
        <v>109</v>
      </c>
      <c r="BW642" s="109">
        <v>7</v>
      </c>
      <c r="BX642" s="84">
        <f t="shared" si="685"/>
        <v>196</v>
      </c>
      <c r="BY642" s="111">
        <v>9</v>
      </c>
      <c r="BZ642" s="109">
        <v>18</v>
      </c>
      <c r="CA642" s="109">
        <v>7</v>
      </c>
      <c r="CB642" s="2">
        <v>10</v>
      </c>
      <c r="CC642" s="112">
        <f t="shared" si="686"/>
        <v>9.5744680851063829E-2</v>
      </c>
      <c r="CD642" s="112">
        <f t="shared" si="687"/>
        <v>0.51449275362318836</v>
      </c>
      <c r="CE642" s="112">
        <f t="shared" si="688"/>
        <v>0.50442477876106195</v>
      </c>
      <c r="CF642" s="112">
        <f t="shared" si="689"/>
        <v>0.66122448979591841</v>
      </c>
      <c r="CG642" s="112">
        <f t="shared" si="690"/>
        <v>0.85046728971962615</v>
      </c>
      <c r="CH642" s="87">
        <f t="shared" si="691"/>
        <v>16</v>
      </c>
      <c r="CI642" s="31">
        <f t="shared" si="692"/>
        <v>34</v>
      </c>
      <c r="CJ642" s="31">
        <f t="shared" si="693"/>
        <v>0</v>
      </c>
      <c r="CK642" s="31">
        <f t="shared" si="694"/>
        <v>0</v>
      </c>
      <c r="CL642" s="31">
        <f t="shared" si="695"/>
        <v>0</v>
      </c>
      <c r="CM642" s="113">
        <f t="shared" si="696"/>
        <v>0</v>
      </c>
      <c r="CN642" s="31">
        <f t="shared" si="697"/>
        <v>0</v>
      </c>
      <c r="CO642" s="31">
        <f t="shared" si="698"/>
        <v>0</v>
      </c>
      <c r="CP642" s="31">
        <f t="shared" si="699"/>
        <v>0</v>
      </c>
      <c r="CQ642" s="31">
        <f t="shared" si="700"/>
        <v>0</v>
      </c>
      <c r="CU642" s="88">
        <f t="shared" si="684"/>
        <v>0</v>
      </c>
      <c r="DC642" s="88">
        <f t="shared" si="701"/>
        <v>0</v>
      </c>
      <c r="DK642" s="88">
        <f t="shared" si="702"/>
        <v>0</v>
      </c>
      <c r="DP642" s="32">
        <v>8</v>
      </c>
      <c r="DQ642" s="32">
        <v>11</v>
      </c>
      <c r="DR642" s="32">
        <v>10</v>
      </c>
      <c r="DS642" s="88">
        <f t="shared" si="703"/>
        <v>196</v>
      </c>
      <c r="DT642" s="32">
        <v>9</v>
      </c>
      <c r="DU642" s="32">
        <v>71</v>
      </c>
      <c r="DV642" s="32">
        <v>109</v>
      </c>
      <c r="DW642" s="32">
        <v>7</v>
      </c>
      <c r="EA642" s="88">
        <f t="shared" si="704"/>
        <v>0</v>
      </c>
      <c r="EI642" s="88">
        <f t="shared" si="705"/>
        <v>0</v>
      </c>
      <c r="EQ642" s="88">
        <f t="shared" si="706"/>
        <v>0</v>
      </c>
      <c r="EY642" s="88">
        <f t="shared" si="707"/>
        <v>0</v>
      </c>
      <c r="FG642" s="88">
        <f t="shared" si="708"/>
        <v>0</v>
      </c>
      <c r="FO642" s="88">
        <f t="shared" si="709"/>
        <v>0</v>
      </c>
      <c r="FW642" s="110">
        <f t="shared" si="710"/>
        <v>0</v>
      </c>
      <c r="GB642" s="110">
        <f t="shared" si="711"/>
        <v>0</v>
      </c>
      <c r="GC642" s="110">
        <f t="shared" si="712"/>
        <v>0</v>
      </c>
      <c r="GD642" s="110">
        <f t="shared" si="713"/>
        <v>0</v>
      </c>
      <c r="GE642" s="110">
        <f t="shared" si="714"/>
        <v>0</v>
      </c>
      <c r="GF642" s="110">
        <f t="shared" si="715"/>
        <v>0</v>
      </c>
      <c r="GG642" s="110">
        <f t="shared" si="716"/>
        <v>0</v>
      </c>
      <c r="GH642" s="110">
        <f t="shared" si="717"/>
        <v>0</v>
      </c>
      <c r="GI642" s="110">
        <f t="shared" si="718"/>
        <v>0</v>
      </c>
      <c r="GJ642" s="114">
        <f t="shared" si="742"/>
        <v>1.1345061389041597</v>
      </c>
      <c r="GK642" s="90">
        <f t="shared" si="743"/>
        <v>-8.4112149532710276E-2</v>
      </c>
      <c r="GL642" s="92" t="s">
        <v>2294</v>
      </c>
      <c r="GM642" s="2" t="s">
        <v>2084</v>
      </c>
      <c r="GN642" s="2" t="s">
        <v>2016</v>
      </c>
      <c r="GO642" s="2" t="s">
        <v>1943</v>
      </c>
      <c r="GP642" s="92" t="s">
        <v>1510</v>
      </c>
      <c r="GQ642" s="2" t="s">
        <v>1522</v>
      </c>
      <c r="GR642" s="115">
        <v>146</v>
      </c>
      <c r="GS642" s="31">
        <f t="shared" si="719"/>
        <v>8</v>
      </c>
      <c r="GT642" s="31">
        <f t="shared" si="720"/>
        <v>10</v>
      </c>
      <c r="GU642" s="31">
        <f t="shared" si="721"/>
        <v>11</v>
      </c>
      <c r="GV642" s="31">
        <f t="shared" si="722"/>
        <v>196</v>
      </c>
      <c r="GW642" s="31">
        <f t="shared" si="723"/>
        <v>116</v>
      </c>
      <c r="GX642" s="31">
        <f t="shared" si="724"/>
        <v>187</v>
      </c>
    </row>
    <row r="643" spans="1:206" ht="15.75" hidden="1" customHeight="1" x14ac:dyDescent="0.25">
      <c r="A643" s="22" t="s">
        <v>1110</v>
      </c>
      <c r="B643" s="2" t="s">
        <v>609</v>
      </c>
      <c r="C643" s="116" t="s">
        <v>624</v>
      </c>
      <c r="D643" s="35" t="s">
        <v>609</v>
      </c>
      <c r="E643" s="117">
        <v>13</v>
      </c>
      <c r="F643" s="117">
        <v>85</v>
      </c>
      <c r="G643" s="117">
        <v>57</v>
      </c>
      <c r="H643" s="117">
        <v>155</v>
      </c>
      <c r="I643" s="95">
        <v>11</v>
      </c>
      <c r="J643" s="118">
        <v>15</v>
      </c>
      <c r="K643" s="118">
        <v>66</v>
      </c>
      <c r="L643" s="118">
        <v>75</v>
      </c>
      <c r="M643" s="118">
        <v>156</v>
      </c>
      <c r="N643" s="119">
        <v>11</v>
      </c>
      <c r="O643" s="119">
        <v>33</v>
      </c>
      <c r="P643" s="120">
        <v>141</v>
      </c>
      <c r="Q643" s="120">
        <v>149</v>
      </c>
      <c r="R643" s="120">
        <v>109</v>
      </c>
      <c r="S643" s="70">
        <f t="shared" si="725"/>
        <v>0.10638297872340426</v>
      </c>
      <c r="T643" s="70">
        <f t="shared" si="726"/>
        <v>0.44295302013422821</v>
      </c>
      <c r="U643" s="70">
        <f t="shared" si="727"/>
        <v>0.36340852130325813</v>
      </c>
      <c r="V643" s="70">
        <f t="shared" si="728"/>
        <v>0.50387596899224807</v>
      </c>
      <c r="W643" s="70">
        <f t="shared" si="729"/>
        <v>0.58715596330275233</v>
      </c>
      <c r="X643" s="121">
        <v>155</v>
      </c>
      <c r="Y643" s="121">
        <v>141</v>
      </c>
      <c r="Z643" s="121">
        <v>149</v>
      </c>
      <c r="AA643" s="121">
        <v>109</v>
      </c>
      <c r="AB643" s="121">
        <v>36</v>
      </c>
      <c r="AC643" s="121">
        <v>35</v>
      </c>
      <c r="AD643" s="17">
        <v>12</v>
      </c>
      <c r="AE643" s="17">
        <v>14</v>
      </c>
      <c r="AF643" s="100">
        <v>13</v>
      </c>
      <c r="AG643" s="101">
        <v>50</v>
      </c>
      <c r="AH643" s="101">
        <v>87</v>
      </c>
      <c r="AI643" s="101">
        <v>89</v>
      </c>
      <c r="AJ643" s="101">
        <v>0</v>
      </c>
      <c r="AK643" s="101">
        <f t="shared" si="730"/>
        <v>226</v>
      </c>
      <c r="AL643" s="101">
        <f t="shared" si="731"/>
        <v>12</v>
      </c>
      <c r="AM643" s="101">
        <v>12</v>
      </c>
      <c r="AN643" s="102">
        <v>10</v>
      </c>
      <c r="AO643" s="103">
        <v>18</v>
      </c>
      <c r="AP643" s="74">
        <f t="shared" si="732"/>
        <v>0.3546099290780142</v>
      </c>
      <c r="AQ643" s="74">
        <f t="shared" si="733"/>
        <v>0.58389261744966447</v>
      </c>
      <c r="AR643" s="104">
        <f t="shared" si="734"/>
        <v>0.53634085213032578</v>
      </c>
      <c r="AS643" s="104">
        <f t="shared" si="735"/>
        <v>0.63565891472868219</v>
      </c>
      <c r="AT643" s="104">
        <f t="shared" si="736"/>
        <v>0.70642201834862384</v>
      </c>
      <c r="AU643" s="105">
        <v>122</v>
      </c>
      <c r="AV643" s="105">
        <v>165</v>
      </c>
      <c r="AW643" s="105">
        <v>111</v>
      </c>
      <c r="AX643" s="100">
        <v>14</v>
      </c>
      <c r="AY643" s="106">
        <v>170</v>
      </c>
      <c r="AZ643" s="106">
        <v>21</v>
      </c>
      <c r="BA643" s="106">
        <v>87</v>
      </c>
      <c r="BB643" s="106">
        <v>62</v>
      </c>
      <c r="BC643" s="106">
        <v>0</v>
      </c>
      <c r="BD643" s="107">
        <v>3</v>
      </c>
      <c r="BE643" s="108">
        <v>16</v>
      </c>
      <c r="BF643" s="82">
        <f t="shared" si="737"/>
        <v>0.1891891891891892</v>
      </c>
      <c r="BG643" s="82">
        <f t="shared" si="738"/>
        <v>0.52727272727272723</v>
      </c>
      <c r="BH643" s="83">
        <f t="shared" si="739"/>
        <v>0.41959798994974873</v>
      </c>
      <c r="BI643" s="83">
        <f t="shared" si="740"/>
        <v>0.50871080139372826</v>
      </c>
      <c r="BJ643" s="83">
        <f t="shared" si="741"/>
        <v>0.48360655737704916</v>
      </c>
      <c r="BK643" s="2">
        <v>116</v>
      </c>
      <c r="BL643" s="2">
        <v>134</v>
      </c>
      <c r="BM643" s="2">
        <v>101</v>
      </c>
      <c r="BN643" s="2">
        <v>75</v>
      </c>
      <c r="BO643" s="2">
        <v>40</v>
      </c>
      <c r="BP643" s="2">
        <v>30</v>
      </c>
      <c r="BQ643" s="109">
        <v>13</v>
      </c>
      <c r="BR643" s="109">
        <v>13</v>
      </c>
      <c r="BS643" s="110">
        <v>15</v>
      </c>
      <c r="BT643" s="109">
        <v>9</v>
      </c>
      <c r="BU643" s="109">
        <v>77</v>
      </c>
      <c r="BV643" s="109">
        <v>85</v>
      </c>
      <c r="BW643" s="109">
        <v>1</v>
      </c>
      <c r="BX643" s="84">
        <f t="shared" si="685"/>
        <v>172</v>
      </c>
      <c r="BY643" s="111">
        <v>19</v>
      </c>
      <c r="BZ643" s="109">
        <v>9</v>
      </c>
      <c r="CA643" s="109">
        <v>1</v>
      </c>
      <c r="CB643" s="2">
        <v>28</v>
      </c>
      <c r="CC643" s="112">
        <f t="shared" si="686"/>
        <v>7.7586206896551727E-2</v>
      </c>
      <c r="CD643" s="112">
        <f t="shared" si="687"/>
        <v>0.57462686567164178</v>
      </c>
      <c r="CE643" s="112">
        <f t="shared" si="688"/>
        <v>0.46153846153846156</v>
      </c>
      <c r="CF643" s="112">
        <f t="shared" si="689"/>
        <v>0.65106382978723409</v>
      </c>
      <c r="CG643" s="112">
        <f t="shared" si="690"/>
        <v>0.75247524752475248</v>
      </c>
      <c r="CH643" s="87">
        <f t="shared" si="691"/>
        <v>25</v>
      </c>
      <c r="CI643" s="31">
        <f t="shared" si="692"/>
        <v>28</v>
      </c>
      <c r="CJ643" s="31">
        <f t="shared" si="693"/>
        <v>1</v>
      </c>
      <c r="CK643" s="31">
        <f t="shared" si="694"/>
        <v>1</v>
      </c>
      <c r="CL643" s="31">
        <f t="shared" si="695"/>
        <v>3</v>
      </c>
      <c r="CM643" s="113">
        <f t="shared" si="696"/>
        <v>50</v>
      </c>
      <c r="CN643" s="31">
        <f t="shared" si="697"/>
        <v>2</v>
      </c>
      <c r="CO643" s="31">
        <f t="shared" si="698"/>
        <v>14</v>
      </c>
      <c r="CP643" s="31">
        <f t="shared" si="699"/>
        <v>4</v>
      </c>
      <c r="CQ643" s="31">
        <f t="shared" si="700"/>
        <v>30</v>
      </c>
      <c r="CR643" s="32">
        <v>1</v>
      </c>
      <c r="CS643" s="32">
        <v>1</v>
      </c>
      <c r="CT643" s="32">
        <v>3</v>
      </c>
      <c r="CU643" s="88">
        <f t="shared" si="684"/>
        <v>50</v>
      </c>
      <c r="CV643" s="32">
        <v>2</v>
      </c>
      <c r="CW643" s="32">
        <v>14</v>
      </c>
      <c r="CX643" s="32">
        <v>4</v>
      </c>
      <c r="CY643" s="32">
        <v>30</v>
      </c>
      <c r="DC643" s="88">
        <f t="shared" si="701"/>
        <v>0</v>
      </c>
      <c r="DK643" s="88">
        <f t="shared" si="702"/>
        <v>0</v>
      </c>
      <c r="DP643" s="32">
        <v>10</v>
      </c>
      <c r="DQ643" s="32">
        <v>10</v>
      </c>
      <c r="DR643" s="32">
        <v>10</v>
      </c>
      <c r="DS643" s="88">
        <f t="shared" si="703"/>
        <v>135</v>
      </c>
      <c r="DT643" s="32">
        <v>7</v>
      </c>
      <c r="DU643" s="32">
        <v>47</v>
      </c>
      <c r="DV643" s="32">
        <v>80</v>
      </c>
      <c r="DW643" s="32">
        <v>1</v>
      </c>
      <c r="EA643" s="88">
        <f t="shared" si="704"/>
        <v>0</v>
      </c>
      <c r="EI643" s="88">
        <f t="shared" si="705"/>
        <v>0</v>
      </c>
      <c r="EQ643" s="88">
        <f t="shared" si="706"/>
        <v>0</v>
      </c>
      <c r="EV643" s="32">
        <v>2</v>
      </c>
      <c r="EW643" s="32">
        <v>2</v>
      </c>
      <c r="EX643" s="32">
        <v>2</v>
      </c>
      <c r="EY643" s="88">
        <f t="shared" si="707"/>
        <v>17</v>
      </c>
      <c r="EZ643" s="32">
        <v>0</v>
      </c>
      <c r="FA643" s="32">
        <v>16</v>
      </c>
      <c r="FB643" s="32">
        <v>1</v>
      </c>
      <c r="FC643" s="32">
        <v>0</v>
      </c>
      <c r="FG643" s="88">
        <f t="shared" si="708"/>
        <v>0</v>
      </c>
      <c r="FO643" s="88">
        <f t="shared" si="709"/>
        <v>0</v>
      </c>
      <c r="FW643" s="110">
        <f t="shared" si="710"/>
        <v>0</v>
      </c>
      <c r="GB643" s="110">
        <f t="shared" si="711"/>
        <v>2</v>
      </c>
      <c r="GC643" s="110">
        <f t="shared" si="712"/>
        <v>2</v>
      </c>
      <c r="GD643" s="110">
        <f t="shared" si="713"/>
        <v>2</v>
      </c>
      <c r="GE643" s="110">
        <f t="shared" si="714"/>
        <v>17</v>
      </c>
      <c r="GF643" s="110">
        <f t="shared" si="715"/>
        <v>0</v>
      </c>
      <c r="GG643" s="110">
        <f t="shared" si="716"/>
        <v>16</v>
      </c>
      <c r="GH643" s="110">
        <f t="shared" si="717"/>
        <v>1</v>
      </c>
      <c r="GI643" s="110">
        <f t="shared" si="718"/>
        <v>0</v>
      </c>
      <c r="GJ643" s="114">
        <f t="shared" si="742"/>
        <v>0.28155940594059398</v>
      </c>
      <c r="GK643" s="90">
        <f t="shared" si="743"/>
        <v>1.1764705882352941E-2</v>
      </c>
      <c r="GL643" s="2" t="s">
        <v>1981</v>
      </c>
      <c r="GM643" s="2" t="s">
        <v>1868</v>
      </c>
      <c r="GN643" s="92" t="s">
        <v>1754</v>
      </c>
      <c r="GO643" s="2" t="s">
        <v>1569</v>
      </c>
      <c r="GP643" s="2" t="s">
        <v>2245</v>
      </c>
      <c r="GQ643" s="2" t="s">
        <v>1993</v>
      </c>
      <c r="GR643" s="115">
        <v>144</v>
      </c>
      <c r="GS643" s="31">
        <f t="shared" si="719"/>
        <v>10</v>
      </c>
      <c r="GT643" s="31">
        <f t="shared" si="720"/>
        <v>10</v>
      </c>
      <c r="GU643" s="31">
        <f t="shared" si="721"/>
        <v>10</v>
      </c>
      <c r="GV643" s="31">
        <f t="shared" si="722"/>
        <v>135</v>
      </c>
      <c r="GW643" s="31">
        <f t="shared" si="723"/>
        <v>81</v>
      </c>
      <c r="GX643" s="31">
        <f t="shared" si="724"/>
        <v>128</v>
      </c>
    </row>
    <row r="644" spans="1:206" ht="15.75" hidden="1" customHeight="1" x14ac:dyDescent="0.25">
      <c r="A644" s="22" t="s">
        <v>1110</v>
      </c>
      <c r="B644" s="2" t="s">
        <v>609</v>
      </c>
      <c r="C644" s="116" t="s">
        <v>625</v>
      </c>
      <c r="D644" s="35" t="s">
        <v>609</v>
      </c>
      <c r="E644" s="117">
        <v>11</v>
      </c>
      <c r="F644" s="117">
        <v>29</v>
      </c>
      <c r="G644" s="117">
        <v>24</v>
      </c>
      <c r="H644" s="117">
        <v>64</v>
      </c>
      <c r="I644" s="95">
        <v>8</v>
      </c>
      <c r="J644" s="118">
        <v>22</v>
      </c>
      <c r="K644" s="118">
        <v>34</v>
      </c>
      <c r="L644" s="118">
        <v>35</v>
      </c>
      <c r="M644" s="118">
        <v>91</v>
      </c>
      <c r="N644" s="119">
        <v>7</v>
      </c>
      <c r="O644" s="119">
        <v>7</v>
      </c>
      <c r="P644" s="120">
        <v>30</v>
      </c>
      <c r="Q644" s="120">
        <v>50</v>
      </c>
      <c r="R644" s="120">
        <v>33</v>
      </c>
      <c r="S644" s="70">
        <f t="shared" si="725"/>
        <v>0.73333333333333328</v>
      </c>
      <c r="T644" s="70">
        <f t="shared" si="726"/>
        <v>0.68</v>
      </c>
      <c r="U644" s="70">
        <f t="shared" si="727"/>
        <v>0.74336283185840712</v>
      </c>
      <c r="V644" s="70">
        <f t="shared" si="728"/>
        <v>0.74698795180722888</v>
      </c>
      <c r="W644" s="70">
        <f t="shared" si="729"/>
        <v>0.84848484848484851</v>
      </c>
      <c r="X644" s="121">
        <v>42</v>
      </c>
      <c r="Y644" s="121">
        <v>30</v>
      </c>
      <c r="Z644" s="121">
        <v>50</v>
      </c>
      <c r="AA644" s="121">
        <v>33</v>
      </c>
      <c r="AB644" s="121">
        <v>16</v>
      </c>
      <c r="AC644" s="121">
        <v>19</v>
      </c>
      <c r="AD644" s="17">
        <v>6</v>
      </c>
      <c r="AE644" s="17">
        <v>6</v>
      </c>
      <c r="AF644" s="100">
        <v>8</v>
      </c>
      <c r="AG644" s="101">
        <v>10</v>
      </c>
      <c r="AH644" s="101">
        <v>25</v>
      </c>
      <c r="AI644" s="101">
        <v>24</v>
      </c>
      <c r="AJ644" s="101">
        <v>0</v>
      </c>
      <c r="AK644" s="101">
        <f t="shared" si="730"/>
        <v>59</v>
      </c>
      <c r="AL644" s="101">
        <f t="shared" si="731"/>
        <v>7</v>
      </c>
      <c r="AM644" s="101">
        <v>7</v>
      </c>
      <c r="AN644" s="102">
        <v>5</v>
      </c>
      <c r="AO644" s="103">
        <v>8</v>
      </c>
      <c r="AP644" s="74">
        <f t="shared" si="732"/>
        <v>0.33333333333333331</v>
      </c>
      <c r="AQ644" s="74">
        <f t="shared" si="733"/>
        <v>0.5</v>
      </c>
      <c r="AR644" s="104">
        <f t="shared" si="734"/>
        <v>0.46017699115044247</v>
      </c>
      <c r="AS644" s="104">
        <f t="shared" si="735"/>
        <v>0.50602409638554213</v>
      </c>
      <c r="AT644" s="104">
        <f t="shared" si="736"/>
        <v>0.51515151515151514</v>
      </c>
      <c r="AU644" s="105">
        <v>29</v>
      </c>
      <c r="AV644" s="105">
        <v>32</v>
      </c>
      <c r="AW644" s="105">
        <v>38</v>
      </c>
      <c r="AX644" s="100">
        <v>6</v>
      </c>
      <c r="AY644" s="106">
        <v>67</v>
      </c>
      <c r="AZ644" s="106">
        <v>16</v>
      </c>
      <c r="BA644" s="106">
        <v>18</v>
      </c>
      <c r="BB644" s="106">
        <v>28</v>
      </c>
      <c r="BC644" s="106">
        <v>5</v>
      </c>
      <c r="BD644" s="107">
        <v>5</v>
      </c>
      <c r="BE644" s="108">
        <v>5</v>
      </c>
      <c r="BF644" s="82">
        <f t="shared" si="737"/>
        <v>0.42105263157894735</v>
      </c>
      <c r="BG644" s="82">
        <f t="shared" si="738"/>
        <v>0.5625</v>
      </c>
      <c r="BH644" s="83">
        <f t="shared" si="739"/>
        <v>0.5757575757575758</v>
      </c>
      <c r="BI644" s="83">
        <f t="shared" si="740"/>
        <v>0.67213114754098358</v>
      </c>
      <c r="BJ644" s="83">
        <f t="shared" si="741"/>
        <v>0.7931034482758621</v>
      </c>
      <c r="BK644" s="2">
        <v>36</v>
      </c>
      <c r="BL644" s="2">
        <v>53</v>
      </c>
      <c r="BM644" s="2">
        <v>32</v>
      </c>
      <c r="BN644" s="2">
        <v>25</v>
      </c>
      <c r="BO644" s="2">
        <v>11</v>
      </c>
      <c r="BP644" s="2">
        <v>8</v>
      </c>
      <c r="BQ644" s="109">
        <v>3</v>
      </c>
      <c r="BR644" s="109">
        <v>3</v>
      </c>
      <c r="BS644" s="110">
        <v>3</v>
      </c>
      <c r="BT644" s="109">
        <v>6</v>
      </c>
      <c r="BU644" s="109">
        <v>14</v>
      </c>
      <c r="BV644" s="109">
        <v>10</v>
      </c>
      <c r="BW644" s="109">
        <v>1</v>
      </c>
      <c r="BX644" s="84">
        <f t="shared" si="685"/>
        <v>31</v>
      </c>
      <c r="BY644" s="111">
        <v>0</v>
      </c>
      <c r="BZ644" s="109"/>
      <c r="CA644" s="109">
        <v>1</v>
      </c>
      <c r="CC644" s="112">
        <f t="shared" si="686"/>
        <v>0.16666666666666666</v>
      </c>
      <c r="CD644" s="112">
        <f t="shared" si="687"/>
        <v>0.26415094339622641</v>
      </c>
      <c r="CE644" s="112">
        <f t="shared" si="688"/>
        <v>0.24793388429752067</v>
      </c>
      <c r="CF644" s="112">
        <f t="shared" si="689"/>
        <v>0.28235294117647058</v>
      </c>
      <c r="CG644" s="112">
        <f t="shared" si="690"/>
        <v>0.3125</v>
      </c>
      <c r="CH644" s="87">
        <f t="shared" si="691"/>
        <v>22</v>
      </c>
      <c r="CI644" s="31">
        <f t="shared" si="692"/>
        <v>33</v>
      </c>
      <c r="CJ644" s="31">
        <f t="shared" si="693"/>
        <v>0</v>
      </c>
      <c r="CK644" s="31">
        <f t="shared" si="694"/>
        <v>0</v>
      </c>
      <c r="CL644" s="31">
        <f t="shared" si="695"/>
        <v>0</v>
      </c>
      <c r="CM644" s="113">
        <f t="shared" si="696"/>
        <v>0</v>
      </c>
      <c r="CN644" s="31">
        <f t="shared" si="697"/>
        <v>0</v>
      </c>
      <c r="CO644" s="31">
        <f t="shared" si="698"/>
        <v>0</v>
      </c>
      <c r="CP644" s="31">
        <f t="shared" si="699"/>
        <v>0</v>
      </c>
      <c r="CQ644" s="31">
        <f t="shared" si="700"/>
        <v>0</v>
      </c>
      <c r="CU644" s="88">
        <f t="shared" si="684"/>
        <v>0</v>
      </c>
      <c r="DC644" s="88">
        <f t="shared" si="701"/>
        <v>0</v>
      </c>
      <c r="DK644" s="88">
        <f t="shared" si="702"/>
        <v>0</v>
      </c>
      <c r="DP644" s="32">
        <v>3</v>
      </c>
      <c r="DQ644" s="32">
        <v>3</v>
      </c>
      <c r="DR644" s="32">
        <v>3</v>
      </c>
      <c r="DS644" s="88">
        <f t="shared" si="703"/>
        <v>31</v>
      </c>
      <c r="DT644" s="32">
        <v>6</v>
      </c>
      <c r="DU644" s="32">
        <v>14</v>
      </c>
      <c r="DV644" s="32">
        <v>10</v>
      </c>
      <c r="DW644" s="32">
        <v>1</v>
      </c>
      <c r="EA644" s="88">
        <f t="shared" si="704"/>
        <v>0</v>
      </c>
      <c r="EI644" s="88">
        <f t="shared" si="705"/>
        <v>0</v>
      </c>
      <c r="EQ644" s="88">
        <f t="shared" si="706"/>
        <v>0</v>
      </c>
      <c r="EY644" s="88">
        <f t="shared" si="707"/>
        <v>0</v>
      </c>
      <c r="FG644" s="88">
        <f t="shared" si="708"/>
        <v>0</v>
      </c>
      <c r="FO644" s="88">
        <f t="shared" si="709"/>
        <v>0</v>
      </c>
      <c r="FW644" s="110">
        <f t="shared" si="710"/>
        <v>0</v>
      </c>
      <c r="GB644" s="110">
        <f t="shared" si="711"/>
        <v>0</v>
      </c>
      <c r="GC644" s="110">
        <f t="shared" si="712"/>
        <v>0</v>
      </c>
      <c r="GD644" s="110">
        <f t="shared" si="713"/>
        <v>0</v>
      </c>
      <c r="GE644" s="110">
        <f t="shared" si="714"/>
        <v>0</v>
      </c>
      <c r="GF644" s="110">
        <f t="shared" si="715"/>
        <v>0</v>
      </c>
      <c r="GG644" s="110">
        <f t="shared" si="716"/>
        <v>0</v>
      </c>
      <c r="GH644" s="110">
        <f t="shared" si="717"/>
        <v>0</v>
      </c>
      <c r="GI644" s="110">
        <f t="shared" si="718"/>
        <v>0</v>
      </c>
      <c r="GJ644" s="114">
        <f t="shared" si="742"/>
        <v>-0.6316964285714286</v>
      </c>
      <c r="GK644" s="90">
        <f t="shared" si="743"/>
        <v>-0.53731343283582089</v>
      </c>
      <c r="GL644" s="92" t="s">
        <v>1426</v>
      </c>
      <c r="GM644" s="92" t="s">
        <v>1474</v>
      </c>
      <c r="GN644" s="2" t="s">
        <v>2037</v>
      </c>
      <c r="GO644" s="2" t="s">
        <v>1483</v>
      </c>
      <c r="GP644" s="92" t="s">
        <v>1450</v>
      </c>
      <c r="GQ644" s="2" t="s">
        <v>2270</v>
      </c>
      <c r="GR644" s="115">
        <v>53</v>
      </c>
      <c r="GS644" s="31">
        <f t="shared" si="719"/>
        <v>3</v>
      </c>
      <c r="GT644" s="31">
        <f t="shared" si="720"/>
        <v>3</v>
      </c>
      <c r="GU644" s="31">
        <f t="shared" si="721"/>
        <v>3</v>
      </c>
      <c r="GV644" s="31">
        <f t="shared" si="722"/>
        <v>31</v>
      </c>
      <c r="GW644" s="31">
        <f t="shared" si="723"/>
        <v>11</v>
      </c>
      <c r="GX644" s="31">
        <f t="shared" si="724"/>
        <v>25</v>
      </c>
    </row>
    <row r="645" spans="1:206" ht="15.75" hidden="1" customHeight="1" x14ac:dyDescent="0.25">
      <c r="A645" s="22" t="s">
        <v>1110</v>
      </c>
      <c r="B645" s="2" t="s">
        <v>609</v>
      </c>
      <c r="C645" s="116" t="s">
        <v>626</v>
      </c>
      <c r="D645" s="35" t="s">
        <v>609</v>
      </c>
      <c r="E645" s="117">
        <v>9</v>
      </c>
      <c r="F645" s="117">
        <v>53</v>
      </c>
      <c r="G645" s="117">
        <v>101</v>
      </c>
      <c r="H645" s="117">
        <v>163</v>
      </c>
      <c r="I645" s="95">
        <v>10</v>
      </c>
      <c r="J645" s="118">
        <v>13</v>
      </c>
      <c r="K645" s="118">
        <v>59</v>
      </c>
      <c r="L645" s="118">
        <v>89</v>
      </c>
      <c r="M645" s="118">
        <v>161</v>
      </c>
      <c r="N645" s="119">
        <v>16</v>
      </c>
      <c r="O645" s="119">
        <v>10</v>
      </c>
      <c r="P645" s="120">
        <v>128</v>
      </c>
      <c r="Q645" s="120">
        <v>157</v>
      </c>
      <c r="R645" s="120">
        <v>113</v>
      </c>
      <c r="S645" s="70">
        <f t="shared" si="725"/>
        <v>0.1015625</v>
      </c>
      <c r="T645" s="70">
        <f t="shared" si="726"/>
        <v>0.37579617834394907</v>
      </c>
      <c r="U645" s="70">
        <f t="shared" si="727"/>
        <v>0.36432160804020103</v>
      </c>
      <c r="V645" s="70">
        <f t="shared" si="728"/>
        <v>0.48888888888888887</v>
      </c>
      <c r="W645" s="70">
        <f t="shared" si="729"/>
        <v>0.64601769911504425</v>
      </c>
      <c r="X645" s="121">
        <v>163</v>
      </c>
      <c r="Y645" s="121">
        <v>128</v>
      </c>
      <c r="Z645" s="121">
        <v>157</v>
      </c>
      <c r="AA645" s="121">
        <v>113</v>
      </c>
      <c r="AB645" s="121">
        <v>35</v>
      </c>
      <c r="AC645" s="121">
        <v>26</v>
      </c>
      <c r="AD645" s="17">
        <v>8</v>
      </c>
      <c r="AE645" s="17">
        <v>9</v>
      </c>
      <c r="AF645" s="100">
        <v>9</v>
      </c>
      <c r="AG645" s="101">
        <v>2</v>
      </c>
      <c r="AH645" s="101">
        <v>42</v>
      </c>
      <c r="AI645" s="101">
        <v>87</v>
      </c>
      <c r="AJ645" s="101">
        <v>1</v>
      </c>
      <c r="AK645" s="101">
        <f t="shared" si="730"/>
        <v>132</v>
      </c>
      <c r="AL645" s="101">
        <f t="shared" si="731"/>
        <v>16</v>
      </c>
      <c r="AM645" s="101">
        <v>17</v>
      </c>
      <c r="AN645" s="102">
        <v>7</v>
      </c>
      <c r="AO645" s="103">
        <v>19</v>
      </c>
      <c r="AP645" s="74">
        <f t="shared" si="732"/>
        <v>1.5625E-2</v>
      </c>
      <c r="AQ645" s="74">
        <f t="shared" si="733"/>
        <v>0.26751592356687898</v>
      </c>
      <c r="AR645" s="104">
        <f t="shared" si="734"/>
        <v>0.28894472361809043</v>
      </c>
      <c r="AS645" s="104">
        <f t="shared" si="735"/>
        <v>0.41851851851851851</v>
      </c>
      <c r="AT645" s="104">
        <f t="shared" si="736"/>
        <v>0.62831858407079644</v>
      </c>
      <c r="AU645" s="105">
        <v>128</v>
      </c>
      <c r="AV645" s="105">
        <v>172</v>
      </c>
      <c r="AW645" s="105">
        <v>120</v>
      </c>
      <c r="AX645" s="100">
        <v>13</v>
      </c>
      <c r="AY645" s="106">
        <v>224</v>
      </c>
      <c r="AZ645" s="106">
        <v>7</v>
      </c>
      <c r="BA645" s="106">
        <v>84</v>
      </c>
      <c r="BB645" s="106">
        <v>124</v>
      </c>
      <c r="BC645" s="106">
        <v>9</v>
      </c>
      <c r="BD645" s="107">
        <v>24</v>
      </c>
      <c r="BE645" s="108">
        <v>6</v>
      </c>
      <c r="BF645" s="82">
        <f t="shared" si="737"/>
        <v>5.8333333333333334E-2</v>
      </c>
      <c r="BG645" s="82">
        <f t="shared" si="738"/>
        <v>0.48837209302325579</v>
      </c>
      <c r="BH645" s="83">
        <f t="shared" si="739"/>
        <v>0.45476190476190476</v>
      </c>
      <c r="BI645" s="83">
        <f t="shared" si="740"/>
        <v>0.61333333333333329</v>
      </c>
      <c r="BJ645" s="83">
        <f t="shared" si="741"/>
        <v>0.78125</v>
      </c>
      <c r="BK645" s="2">
        <v>115</v>
      </c>
      <c r="BL645" s="2">
        <v>157</v>
      </c>
      <c r="BM645" s="2">
        <v>120</v>
      </c>
      <c r="BN645" s="2">
        <v>84</v>
      </c>
      <c r="BO645" s="2">
        <v>34</v>
      </c>
      <c r="BP645" s="2">
        <v>35</v>
      </c>
      <c r="BQ645" s="109">
        <v>10</v>
      </c>
      <c r="BR645" s="109">
        <v>13</v>
      </c>
      <c r="BS645" s="110">
        <v>13</v>
      </c>
      <c r="BT645" s="109">
        <v>6</v>
      </c>
      <c r="BU645" s="109">
        <v>71</v>
      </c>
      <c r="BV645" s="109">
        <v>119</v>
      </c>
      <c r="BW645" s="109">
        <v>5</v>
      </c>
      <c r="BX645" s="84">
        <f t="shared" si="685"/>
        <v>201</v>
      </c>
      <c r="BY645" s="111">
        <v>1</v>
      </c>
      <c r="BZ645" s="109">
        <v>18</v>
      </c>
      <c r="CA645" s="109">
        <v>6</v>
      </c>
      <c r="CB645" s="2">
        <v>19</v>
      </c>
      <c r="CC645" s="112">
        <f t="shared" si="686"/>
        <v>5.2173913043478258E-2</v>
      </c>
      <c r="CD645" s="112">
        <f t="shared" si="687"/>
        <v>0.45222929936305734</v>
      </c>
      <c r="CE645" s="112">
        <f t="shared" si="688"/>
        <v>0.45408163265306123</v>
      </c>
      <c r="CF645" s="112">
        <f t="shared" si="689"/>
        <v>0.62093862815884482</v>
      </c>
      <c r="CG645" s="112">
        <f t="shared" si="690"/>
        <v>0.84166666666666667</v>
      </c>
      <c r="CH645" s="87">
        <f t="shared" si="691"/>
        <v>19</v>
      </c>
      <c r="CI645" s="31">
        <f t="shared" si="692"/>
        <v>16</v>
      </c>
      <c r="CJ645" s="31">
        <f t="shared" si="693"/>
        <v>0</v>
      </c>
      <c r="CK645" s="31">
        <f t="shared" si="694"/>
        <v>0</v>
      </c>
      <c r="CL645" s="31">
        <f t="shared" si="695"/>
        <v>0</v>
      </c>
      <c r="CM645" s="113">
        <f t="shared" si="696"/>
        <v>0</v>
      </c>
      <c r="CN645" s="31">
        <f t="shared" si="697"/>
        <v>0</v>
      </c>
      <c r="CO645" s="31">
        <f t="shared" si="698"/>
        <v>0</v>
      </c>
      <c r="CP645" s="31">
        <f t="shared" si="699"/>
        <v>0</v>
      </c>
      <c r="CQ645" s="31">
        <f t="shared" si="700"/>
        <v>0</v>
      </c>
      <c r="CU645" s="88">
        <f t="shared" si="684"/>
        <v>0</v>
      </c>
      <c r="DC645" s="88">
        <f t="shared" si="701"/>
        <v>0</v>
      </c>
      <c r="DK645" s="88">
        <f t="shared" si="702"/>
        <v>0</v>
      </c>
      <c r="DP645" s="32">
        <v>8</v>
      </c>
      <c r="DQ645" s="32">
        <v>11</v>
      </c>
      <c r="DR645" s="32">
        <v>11</v>
      </c>
      <c r="DS645" s="88">
        <f t="shared" si="703"/>
        <v>176</v>
      </c>
      <c r="DT645" s="32">
        <v>5</v>
      </c>
      <c r="DU645" s="32">
        <v>57</v>
      </c>
      <c r="DV645" s="32">
        <v>110</v>
      </c>
      <c r="DW645" s="32">
        <v>4</v>
      </c>
      <c r="DX645" s="32">
        <v>1</v>
      </c>
      <c r="DY645" s="32">
        <v>1</v>
      </c>
      <c r="DZ645" s="32">
        <v>1</v>
      </c>
      <c r="EA645" s="88">
        <f t="shared" si="704"/>
        <v>11</v>
      </c>
      <c r="EC645" s="32">
        <v>5</v>
      </c>
      <c r="ED645" s="32">
        <v>6</v>
      </c>
      <c r="EI645" s="88">
        <f t="shared" si="705"/>
        <v>0</v>
      </c>
      <c r="EQ645" s="88">
        <f t="shared" si="706"/>
        <v>0</v>
      </c>
      <c r="EV645" s="32">
        <v>1</v>
      </c>
      <c r="EW645" s="32">
        <v>1</v>
      </c>
      <c r="EX645" s="32">
        <v>1</v>
      </c>
      <c r="EY645" s="88">
        <f t="shared" si="707"/>
        <v>14</v>
      </c>
      <c r="EZ645" s="32">
        <v>1</v>
      </c>
      <c r="FA645" s="32">
        <v>9</v>
      </c>
      <c r="FB645" s="32">
        <v>3</v>
      </c>
      <c r="FC645" s="32">
        <v>1</v>
      </c>
      <c r="FG645" s="88">
        <f t="shared" si="708"/>
        <v>0</v>
      </c>
      <c r="FO645" s="88">
        <f t="shared" si="709"/>
        <v>0</v>
      </c>
      <c r="FW645" s="110">
        <f t="shared" si="710"/>
        <v>0</v>
      </c>
      <c r="GB645" s="110">
        <f t="shared" si="711"/>
        <v>1</v>
      </c>
      <c r="GC645" s="110">
        <f t="shared" si="712"/>
        <v>1</v>
      </c>
      <c r="GD645" s="110">
        <f t="shared" si="713"/>
        <v>1</v>
      </c>
      <c r="GE645" s="110">
        <f t="shared" si="714"/>
        <v>14</v>
      </c>
      <c r="GF645" s="110">
        <f t="shared" si="715"/>
        <v>1</v>
      </c>
      <c r="GG645" s="110">
        <f t="shared" si="716"/>
        <v>9</v>
      </c>
      <c r="GH645" s="110">
        <f t="shared" si="717"/>
        <v>3</v>
      </c>
      <c r="GI645" s="110">
        <f t="shared" si="718"/>
        <v>1</v>
      </c>
      <c r="GJ645" s="114">
        <f t="shared" si="742"/>
        <v>0.30285388127853879</v>
      </c>
      <c r="GK645" s="90">
        <f t="shared" si="743"/>
        <v>-0.10267857142857142</v>
      </c>
      <c r="GL645" s="92" t="s">
        <v>1636</v>
      </c>
      <c r="GM645" s="92" t="s">
        <v>2248</v>
      </c>
      <c r="GN645" s="2" t="s">
        <v>1882</v>
      </c>
      <c r="GO645" s="2" t="s">
        <v>1842</v>
      </c>
      <c r="GP645" s="2" t="s">
        <v>2016</v>
      </c>
      <c r="GQ645" s="2" t="s">
        <v>2194</v>
      </c>
      <c r="GR645" s="115">
        <v>159</v>
      </c>
      <c r="GS645" s="31">
        <f t="shared" si="719"/>
        <v>9</v>
      </c>
      <c r="GT645" s="31">
        <f t="shared" si="720"/>
        <v>12</v>
      </c>
      <c r="GU645" s="31">
        <f t="shared" si="721"/>
        <v>12</v>
      </c>
      <c r="GV645" s="31">
        <f t="shared" si="722"/>
        <v>187</v>
      </c>
      <c r="GW645" s="31">
        <f t="shared" si="723"/>
        <v>120</v>
      </c>
      <c r="GX645" s="31">
        <f t="shared" si="724"/>
        <v>182</v>
      </c>
    </row>
    <row r="646" spans="1:206" ht="15.75" hidden="1" customHeight="1" x14ac:dyDescent="0.25">
      <c r="A646" s="22" t="s">
        <v>1110</v>
      </c>
      <c r="B646" s="2" t="s">
        <v>609</v>
      </c>
      <c r="C646" s="116" t="s">
        <v>627</v>
      </c>
      <c r="D646" s="35" t="s">
        <v>609</v>
      </c>
      <c r="E646" s="117">
        <v>57</v>
      </c>
      <c r="F646" s="117">
        <v>224</v>
      </c>
      <c r="G646" s="117">
        <v>371</v>
      </c>
      <c r="H646" s="117">
        <v>652</v>
      </c>
      <c r="I646" s="95">
        <v>42</v>
      </c>
      <c r="J646" s="118">
        <v>61</v>
      </c>
      <c r="K646" s="118">
        <v>231</v>
      </c>
      <c r="L646" s="118">
        <v>407</v>
      </c>
      <c r="M646" s="118">
        <v>699</v>
      </c>
      <c r="N646" s="119">
        <v>81</v>
      </c>
      <c r="O646" s="119">
        <v>36</v>
      </c>
      <c r="P646" s="120">
        <v>601</v>
      </c>
      <c r="Q646" s="120">
        <v>707</v>
      </c>
      <c r="R646" s="120">
        <v>545</v>
      </c>
      <c r="S646" s="70">
        <f t="shared" si="725"/>
        <v>0.10149750415973377</v>
      </c>
      <c r="T646" s="70">
        <f t="shared" si="726"/>
        <v>0.32673267326732675</v>
      </c>
      <c r="U646" s="70">
        <f t="shared" si="727"/>
        <v>0.33351322180248244</v>
      </c>
      <c r="V646" s="70">
        <f t="shared" si="728"/>
        <v>0.444888178913738</v>
      </c>
      <c r="W646" s="70">
        <f t="shared" si="729"/>
        <v>0.59816513761467893</v>
      </c>
      <c r="X646" s="121">
        <v>742</v>
      </c>
      <c r="Y646" s="121">
        <v>601</v>
      </c>
      <c r="Z646" s="121">
        <v>707</v>
      </c>
      <c r="AA646" s="121">
        <v>545</v>
      </c>
      <c r="AB646" s="121">
        <v>223</v>
      </c>
      <c r="AC646" s="121">
        <v>140</v>
      </c>
      <c r="AD646" s="17">
        <v>30</v>
      </c>
      <c r="AE646" s="17">
        <v>39</v>
      </c>
      <c r="AF646" s="100">
        <v>42</v>
      </c>
      <c r="AG646" s="101">
        <v>43</v>
      </c>
      <c r="AH646" s="101">
        <v>196</v>
      </c>
      <c r="AI646" s="101">
        <v>448</v>
      </c>
      <c r="AJ646" s="101">
        <v>16</v>
      </c>
      <c r="AK646" s="101">
        <f t="shared" si="730"/>
        <v>703</v>
      </c>
      <c r="AL646" s="101">
        <f t="shared" si="731"/>
        <v>112</v>
      </c>
      <c r="AM646" s="101">
        <v>128</v>
      </c>
      <c r="AN646" s="102">
        <v>27</v>
      </c>
      <c r="AO646" s="103">
        <v>75</v>
      </c>
      <c r="AP646" s="74">
        <f t="shared" si="732"/>
        <v>7.1547420965058242E-2</v>
      </c>
      <c r="AQ646" s="74">
        <f t="shared" si="733"/>
        <v>0.27722772277227725</v>
      </c>
      <c r="AR646" s="104">
        <f t="shared" si="734"/>
        <v>0.31030760928224499</v>
      </c>
      <c r="AS646" s="104">
        <f t="shared" si="735"/>
        <v>0.42492012779552718</v>
      </c>
      <c r="AT646" s="104">
        <f t="shared" si="736"/>
        <v>0.61651376146788994</v>
      </c>
      <c r="AU646" s="105">
        <v>547</v>
      </c>
      <c r="AV646" s="105">
        <v>753</v>
      </c>
      <c r="AW646" s="105">
        <v>605</v>
      </c>
      <c r="AX646" s="100">
        <v>45</v>
      </c>
      <c r="AY646" s="106">
        <v>721</v>
      </c>
      <c r="AZ646" s="106">
        <v>34</v>
      </c>
      <c r="BA646" s="106">
        <v>226</v>
      </c>
      <c r="BB646" s="106">
        <v>444</v>
      </c>
      <c r="BC646" s="106">
        <v>17</v>
      </c>
      <c r="BD646" s="107">
        <v>90</v>
      </c>
      <c r="BE646" s="108">
        <v>23</v>
      </c>
      <c r="BF646" s="82">
        <f t="shared" si="737"/>
        <v>5.6198347107438019E-2</v>
      </c>
      <c r="BG646" s="82">
        <f t="shared" si="738"/>
        <v>0.30013280212483401</v>
      </c>
      <c r="BH646" s="83">
        <f t="shared" si="739"/>
        <v>0.32230971128608926</v>
      </c>
      <c r="BI646" s="83">
        <f t="shared" si="740"/>
        <v>0.44615384615384618</v>
      </c>
      <c r="BJ646" s="83">
        <f t="shared" si="741"/>
        <v>0.6471663619744058</v>
      </c>
      <c r="BK646" s="2">
        <v>589</v>
      </c>
      <c r="BL646" s="2">
        <v>784</v>
      </c>
      <c r="BM646" s="2">
        <v>592</v>
      </c>
      <c r="BN646" s="2">
        <v>406</v>
      </c>
      <c r="BO646" s="2">
        <v>216</v>
      </c>
      <c r="BP646" s="2">
        <v>161</v>
      </c>
      <c r="BQ646" s="109">
        <v>32</v>
      </c>
      <c r="BR646" s="109">
        <v>47</v>
      </c>
      <c r="BS646" s="110">
        <v>61</v>
      </c>
      <c r="BT646" s="109">
        <v>20</v>
      </c>
      <c r="BU646" s="109">
        <v>237</v>
      </c>
      <c r="BV646" s="109">
        <v>472</v>
      </c>
      <c r="BW646" s="109">
        <v>28</v>
      </c>
      <c r="BX646" s="84">
        <f t="shared" si="685"/>
        <v>757</v>
      </c>
      <c r="BY646" s="111">
        <v>22</v>
      </c>
      <c r="BZ646" s="109">
        <v>125</v>
      </c>
      <c r="CA646" s="109">
        <v>28</v>
      </c>
      <c r="CB646" s="2">
        <v>46</v>
      </c>
      <c r="CC646" s="112">
        <f t="shared" si="686"/>
        <v>3.3955857385398983E-2</v>
      </c>
      <c r="CD646" s="112">
        <f t="shared" si="687"/>
        <v>0.30229591836734693</v>
      </c>
      <c r="CE646" s="112">
        <f t="shared" si="688"/>
        <v>0.30737913486005092</v>
      </c>
      <c r="CF646" s="112">
        <f t="shared" si="689"/>
        <v>0.42441860465116277</v>
      </c>
      <c r="CG646" s="112">
        <f t="shared" si="690"/>
        <v>0.58614864864864868</v>
      </c>
      <c r="CH646" s="87">
        <f t="shared" si="691"/>
        <v>245</v>
      </c>
      <c r="CI646" s="31">
        <f t="shared" si="692"/>
        <v>290</v>
      </c>
      <c r="CJ646" s="31">
        <f t="shared" si="693"/>
        <v>0</v>
      </c>
      <c r="CK646" s="31">
        <f t="shared" si="694"/>
        <v>0</v>
      </c>
      <c r="CL646" s="31">
        <f t="shared" si="695"/>
        <v>0</v>
      </c>
      <c r="CM646" s="113">
        <f t="shared" si="696"/>
        <v>0</v>
      </c>
      <c r="CN646" s="31">
        <f t="shared" si="697"/>
        <v>0</v>
      </c>
      <c r="CO646" s="31">
        <f t="shared" si="698"/>
        <v>0</v>
      </c>
      <c r="CP646" s="31">
        <f t="shared" si="699"/>
        <v>0</v>
      </c>
      <c r="CQ646" s="31">
        <f t="shared" si="700"/>
        <v>0</v>
      </c>
      <c r="CU646" s="88">
        <f t="shared" ref="CU646:CU709" si="744">CV646+CW646+CX646+CY646</f>
        <v>0</v>
      </c>
      <c r="DC646" s="88">
        <f t="shared" si="701"/>
        <v>0</v>
      </c>
      <c r="DH646" s="32">
        <v>1</v>
      </c>
      <c r="DI646" s="32">
        <v>4</v>
      </c>
      <c r="DJ646" s="32">
        <v>5</v>
      </c>
      <c r="DK646" s="88">
        <f t="shared" si="702"/>
        <v>61</v>
      </c>
      <c r="DL646" s="32">
        <v>4</v>
      </c>
      <c r="DM646" s="32">
        <v>22</v>
      </c>
      <c r="DN646" s="32">
        <v>30</v>
      </c>
      <c r="DO646" s="32">
        <v>5</v>
      </c>
      <c r="DP646" s="32">
        <v>23</v>
      </c>
      <c r="DQ646" s="32">
        <v>32</v>
      </c>
      <c r="DR646" s="32">
        <v>33</v>
      </c>
      <c r="DS646" s="88">
        <f t="shared" si="703"/>
        <v>535</v>
      </c>
      <c r="DT646" s="32">
        <v>6</v>
      </c>
      <c r="DU646" s="32">
        <v>137</v>
      </c>
      <c r="DV646" s="32">
        <v>371</v>
      </c>
      <c r="DW646" s="32">
        <v>21</v>
      </c>
      <c r="DX646" s="32">
        <v>1</v>
      </c>
      <c r="DY646" s="32">
        <v>1</v>
      </c>
      <c r="DZ646" s="32">
        <v>1</v>
      </c>
      <c r="EA646" s="88">
        <f t="shared" si="704"/>
        <v>18</v>
      </c>
      <c r="EC646" s="32">
        <v>7</v>
      </c>
      <c r="ED646" s="32">
        <v>11</v>
      </c>
      <c r="EF646" s="32">
        <v>2</v>
      </c>
      <c r="EG646" s="32">
        <v>5</v>
      </c>
      <c r="EH646" s="32">
        <v>11</v>
      </c>
      <c r="EI646" s="88">
        <f t="shared" si="705"/>
        <v>73</v>
      </c>
      <c r="EJ646" s="32">
        <v>10</v>
      </c>
      <c r="EK646" s="32">
        <v>30</v>
      </c>
      <c r="EL646" s="32">
        <v>32</v>
      </c>
      <c r="EM646" s="32">
        <v>1</v>
      </c>
      <c r="EQ646" s="88">
        <f t="shared" si="706"/>
        <v>0</v>
      </c>
      <c r="EV646" s="32">
        <v>5</v>
      </c>
      <c r="EW646" s="32">
        <v>5</v>
      </c>
      <c r="EX646" s="32">
        <v>11</v>
      </c>
      <c r="EY646" s="88">
        <f t="shared" si="707"/>
        <v>70</v>
      </c>
      <c r="EZ646" s="32">
        <v>0</v>
      </c>
      <c r="FA646" s="32">
        <v>41</v>
      </c>
      <c r="FB646" s="32">
        <v>28</v>
      </c>
      <c r="FC646" s="32">
        <v>1</v>
      </c>
      <c r="FG646" s="88">
        <f t="shared" si="708"/>
        <v>0</v>
      </c>
      <c r="FO646" s="88">
        <f t="shared" si="709"/>
        <v>0</v>
      </c>
      <c r="FW646" s="110">
        <f t="shared" si="710"/>
        <v>0</v>
      </c>
      <c r="GB646" s="110">
        <f t="shared" si="711"/>
        <v>5</v>
      </c>
      <c r="GC646" s="110">
        <f t="shared" si="712"/>
        <v>5</v>
      </c>
      <c r="GD646" s="110">
        <f t="shared" si="713"/>
        <v>11</v>
      </c>
      <c r="GE646" s="110">
        <f t="shared" si="714"/>
        <v>70</v>
      </c>
      <c r="GF646" s="110">
        <f t="shared" si="715"/>
        <v>0</v>
      </c>
      <c r="GG646" s="110">
        <f t="shared" si="716"/>
        <v>41</v>
      </c>
      <c r="GH646" s="110">
        <f t="shared" si="717"/>
        <v>28</v>
      </c>
      <c r="GI646" s="110">
        <f t="shared" si="718"/>
        <v>1</v>
      </c>
      <c r="GJ646" s="114">
        <f t="shared" si="742"/>
        <v>-2.008891560271928E-2</v>
      </c>
      <c r="GK646" s="90">
        <f t="shared" si="743"/>
        <v>4.9930651872399444E-2</v>
      </c>
      <c r="GL646" s="92" t="s">
        <v>1937</v>
      </c>
      <c r="GM646" s="2" t="s">
        <v>2299</v>
      </c>
      <c r="GN646" s="2" t="s">
        <v>2273</v>
      </c>
      <c r="GO646" s="92" t="s">
        <v>2110</v>
      </c>
      <c r="GP646" s="2" t="s">
        <v>1436</v>
      </c>
      <c r="GQ646" s="2" t="s">
        <v>1581</v>
      </c>
      <c r="GR646" s="115">
        <v>768</v>
      </c>
      <c r="GS646" s="31">
        <f t="shared" si="719"/>
        <v>25</v>
      </c>
      <c r="GT646" s="31">
        <f t="shared" si="720"/>
        <v>39</v>
      </c>
      <c r="GU646" s="31">
        <f t="shared" si="721"/>
        <v>37</v>
      </c>
      <c r="GV646" s="31">
        <f t="shared" si="722"/>
        <v>614</v>
      </c>
      <c r="GW646" s="31">
        <f t="shared" si="723"/>
        <v>438</v>
      </c>
      <c r="GX646" s="31">
        <f t="shared" si="724"/>
        <v>604</v>
      </c>
    </row>
    <row r="647" spans="1:206" ht="15.75" hidden="1" customHeight="1" x14ac:dyDescent="0.25">
      <c r="A647" s="22" t="s">
        <v>1110</v>
      </c>
      <c r="B647" s="2" t="s">
        <v>609</v>
      </c>
      <c r="C647" s="116" t="s">
        <v>628</v>
      </c>
      <c r="D647" s="35" t="s">
        <v>609</v>
      </c>
      <c r="E647" s="117">
        <v>42</v>
      </c>
      <c r="F647" s="117">
        <v>211</v>
      </c>
      <c r="G647" s="117">
        <v>254</v>
      </c>
      <c r="H647" s="117">
        <v>507</v>
      </c>
      <c r="I647" s="95">
        <v>34</v>
      </c>
      <c r="J647" s="118">
        <v>36</v>
      </c>
      <c r="K647" s="118">
        <v>210</v>
      </c>
      <c r="L647" s="118">
        <v>252</v>
      </c>
      <c r="M647" s="118">
        <v>498</v>
      </c>
      <c r="N647" s="119">
        <v>48</v>
      </c>
      <c r="O647" s="119">
        <v>56</v>
      </c>
      <c r="P647" s="120">
        <v>405</v>
      </c>
      <c r="Q647" s="120">
        <v>565</v>
      </c>
      <c r="R647" s="120">
        <v>390</v>
      </c>
      <c r="S647" s="70">
        <f t="shared" si="725"/>
        <v>8.8888888888888892E-2</v>
      </c>
      <c r="T647" s="70">
        <f t="shared" si="726"/>
        <v>0.37168141592920356</v>
      </c>
      <c r="U647" s="70">
        <f t="shared" si="727"/>
        <v>0.33088235294117646</v>
      </c>
      <c r="V647" s="70">
        <f t="shared" si="728"/>
        <v>0.43350785340314135</v>
      </c>
      <c r="W647" s="70">
        <f t="shared" si="729"/>
        <v>0.52307692307692311</v>
      </c>
      <c r="X647" s="121">
        <v>541</v>
      </c>
      <c r="Y647" s="121">
        <v>405</v>
      </c>
      <c r="Z647" s="121">
        <v>565</v>
      </c>
      <c r="AA647" s="121">
        <v>390</v>
      </c>
      <c r="AB647" s="121">
        <v>148</v>
      </c>
      <c r="AC647" s="121">
        <v>116</v>
      </c>
      <c r="AD647" s="17">
        <v>26</v>
      </c>
      <c r="AE647" s="17">
        <v>30</v>
      </c>
      <c r="AF647" s="100">
        <v>35</v>
      </c>
      <c r="AG647" s="101">
        <v>39</v>
      </c>
      <c r="AH647" s="101">
        <v>201</v>
      </c>
      <c r="AI647" s="101">
        <v>255</v>
      </c>
      <c r="AJ647" s="101">
        <v>8</v>
      </c>
      <c r="AK647" s="101">
        <f t="shared" si="730"/>
        <v>503</v>
      </c>
      <c r="AL647" s="101">
        <f t="shared" si="731"/>
        <v>46</v>
      </c>
      <c r="AM647" s="101">
        <v>54</v>
      </c>
      <c r="AN647" s="102">
        <v>27</v>
      </c>
      <c r="AO647" s="103">
        <v>98</v>
      </c>
      <c r="AP647" s="74">
        <f t="shared" si="732"/>
        <v>9.6296296296296297E-2</v>
      </c>
      <c r="AQ647" s="74">
        <f t="shared" si="733"/>
        <v>0.35575221238938054</v>
      </c>
      <c r="AR647" s="104">
        <f t="shared" si="734"/>
        <v>0.3301470588235294</v>
      </c>
      <c r="AS647" s="104">
        <f t="shared" si="735"/>
        <v>0.4293193717277487</v>
      </c>
      <c r="AT647" s="104">
        <f t="shared" si="736"/>
        <v>0.53589743589743588</v>
      </c>
      <c r="AU647" s="105">
        <v>391</v>
      </c>
      <c r="AV647" s="105">
        <v>522</v>
      </c>
      <c r="AW647" s="105">
        <v>429</v>
      </c>
      <c r="AX647" s="100">
        <v>34</v>
      </c>
      <c r="AY647" s="106">
        <v>492</v>
      </c>
      <c r="AZ647" s="106">
        <v>19</v>
      </c>
      <c r="BA647" s="106">
        <v>182</v>
      </c>
      <c r="BB647" s="106">
        <v>283</v>
      </c>
      <c r="BC647" s="106">
        <v>8</v>
      </c>
      <c r="BD647" s="107">
        <v>60</v>
      </c>
      <c r="BE647" s="108">
        <v>47</v>
      </c>
      <c r="BF647" s="82">
        <f t="shared" si="737"/>
        <v>4.4289044289044288E-2</v>
      </c>
      <c r="BG647" s="82">
        <f t="shared" si="738"/>
        <v>0.34865900383141762</v>
      </c>
      <c r="BH647" s="83">
        <f t="shared" si="739"/>
        <v>0.31594634873323396</v>
      </c>
      <c r="BI647" s="83">
        <f t="shared" si="740"/>
        <v>0.44359255202628695</v>
      </c>
      <c r="BJ647" s="83">
        <f t="shared" si="741"/>
        <v>0.57033248081841437</v>
      </c>
      <c r="BK647" s="2">
        <v>440</v>
      </c>
      <c r="BL647" s="2">
        <v>539</v>
      </c>
      <c r="BM647" s="2">
        <v>399</v>
      </c>
      <c r="BN647" s="2">
        <v>277</v>
      </c>
      <c r="BO647" s="2">
        <v>154</v>
      </c>
      <c r="BP647" s="2">
        <v>116</v>
      </c>
      <c r="BQ647" s="109">
        <v>24</v>
      </c>
      <c r="BR647" s="109">
        <v>34</v>
      </c>
      <c r="BS647" s="110">
        <v>34</v>
      </c>
      <c r="BT647" s="109">
        <v>19</v>
      </c>
      <c r="BU647" s="109">
        <v>194</v>
      </c>
      <c r="BV647" s="109">
        <v>309</v>
      </c>
      <c r="BW647" s="109">
        <v>7</v>
      </c>
      <c r="BX647" s="84">
        <f t="shared" ref="BX647:BX710" si="745">SUM(BT647:BW647)</f>
        <v>529</v>
      </c>
      <c r="BY647" s="111">
        <v>37</v>
      </c>
      <c r="BZ647" s="109">
        <v>40</v>
      </c>
      <c r="CA647" s="109">
        <v>7</v>
      </c>
      <c r="CB647" s="2">
        <v>68</v>
      </c>
      <c r="CC647" s="112">
        <f t="shared" ref="CC647:CC710" si="746">BT647/BK647</f>
        <v>4.3181818181818182E-2</v>
      </c>
      <c r="CD647" s="112">
        <f t="shared" ref="CD647:CD710" si="747">BU647/BL647</f>
        <v>0.35992578849721707</v>
      </c>
      <c r="CE647" s="112">
        <f t="shared" ref="CE647:CE710" si="748">((BT647+BU647+BV647)-BZ647)/(BK647+BL647+BM647)</f>
        <v>0.34978229317851961</v>
      </c>
      <c r="CF647" s="112">
        <f t="shared" ref="CF647:CF710" si="749">((BU647+BV647)-BZ647)/(BL647+BM647)</f>
        <v>0.49360341151385928</v>
      </c>
      <c r="CG647" s="112">
        <f t="shared" ref="CG647:CG710" si="750">(BV647-BZ647)/BM647</f>
        <v>0.67418546365914789</v>
      </c>
      <c r="CH647" s="87">
        <f t="shared" ref="CH647:CH710" si="751">BM647-(BV647-BZ647)</f>
        <v>130</v>
      </c>
      <c r="CI647" s="31">
        <f t="shared" ref="CI647:CI710" si="752">(BM647+BO647)-(BV647+CB647)</f>
        <v>176</v>
      </c>
      <c r="CJ647" s="31">
        <f t="shared" ref="CJ647:CJ710" si="753">CR647+CZ647</f>
        <v>0</v>
      </c>
      <c r="CK647" s="31">
        <f t="shared" ref="CK647:CK710" si="754">CS647+DA647</f>
        <v>0</v>
      </c>
      <c r="CL647" s="31">
        <f t="shared" ref="CL647:CL710" si="755">CT647+DB647</f>
        <v>0</v>
      </c>
      <c r="CM647" s="113">
        <f t="shared" ref="CM647:CM710" si="756">CU647+DC647</f>
        <v>0</v>
      </c>
      <c r="CN647" s="31">
        <f t="shared" ref="CN647:CN710" si="757">CV647+DD647</f>
        <v>0</v>
      </c>
      <c r="CO647" s="31">
        <f t="shared" ref="CO647:CO710" si="758">CW647+DE647</f>
        <v>0</v>
      </c>
      <c r="CP647" s="31">
        <f t="shared" ref="CP647:CP710" si="759">CX647+DF647</f>
        <v>0</v>
      </c>
      <c r="CQ647" s="31">
        <f t="shared" ref="CQ647:CQ710" si="760">CY647+DG647</f>
        <v>0</v>
      </c>
      <c r="CU647" s="88">
        <f t="shared" si="744"/>
        <v>0</v>
      </c>
      <c r="DC647" s="88">
        <f t="shared" ref="DC647:DC710" si="761">DD647+DE647+DF647+DG647</f>
        <v>0</v>
      </c>
      <c r="DH647" s="32">
        <v>1</v>
      </c>
      <c r="DI647" s="32">
        <v>4</v>
      </c>
      <c r="DJ647" s="32">
        <v>4</v>
      </c>
      <c r="DK647" s="88">
        <f t="shared" ref="DK647:DK710" si="762">DL647+DM647+DN647+DO647</f>
        <v>62</v>
      </c>
      <c r="DL647" s="32">
        <v>8</v>
      </c>
      <c r="DM647" s="32">
        <v>20</v>
      </c>
      <c r="DN647" s="32">
        <v>33</v>
      </c>
      <c r="DO647" s="32">
        <v>1</v>
      </c>
      <c r="DP647" s="32">
        <v>21</v>
      </c>
      <c r="DQ647" s="32">
        <v>26</v>
      </c>
      <c r="DR647" s="32">
        <v>24</v>
      </c>
      <c r="DS647" s="88">
        <f t="shared" ref="DS647:DS710" si="763">DT647+DU647+DV647+DW647</f>
        <v>395</v>
      </c>
      <c r="DT647" s="32">
        <v>7</v>
      </c>
      <c r="DU647" s="32">
        <v>141</v>
      </c>
      <c r="DV647" s="32">
        <v>241</v>
      </c>
      <c r="DW647" s="32">
        <v>6</v>
      </c>
      <c r="EA647" s="88">
        <f t="shared" ref="EA647:EA710" si="764">EB647+EC647+ED647+EE647</f>
        <v>0</v>
      </c>
      <c r="EF647" s="32">
        <v>1</v>
      </c>
      <c r="EG647" s="32">
        <v>1</v>
      </c>
      <c r="EH647" s="32">
        <v>3</v>
      </c>
      <c r="EI647" s="88">
        <f t="shared" ref="EI647:EI710" si="765">EJ647+EK647+EL647+EM647</f>
        <v>17</v>
      </c>
      <c r="EJ647" s="32">
        <v>4</v>
      </c>
      <c r="EK647" s="32">
        <v>5</v>
      </c>
      <c r="EL647" s="32">
        <v>8</v>
      </c>
      <c r="EM647" s="32">
        <v>0</v>
      </c>
      <c r="EQ647" s="88">
        <f t="shared" ref="EQ647:EQ710" si="766">ER647+ES647+ET647+EU647</f>
        <v>0</v>
      </c>
      <c r="EV647" s="32">
        <v>1</v>
      </c>
      <c r="EW647" s="32">
        <v>3</v>
      </c>
      <c r="EX647" s="32">
        <v>3</v>
      </c>
      <c r="EY647" s="88">
        <f t="shared" ref="EY647:EY710" si="767">EZ647+FA647+FB647+FC647</f>
        <v>55</v>
      </c>
      <c r="EZ647" s="32">
        <v>0</v>
      </c>
      <c r="FA647" s="32">
        <v>28</v>
      </c>
      <c r="FB647" s="32">
        <v>27</v>
      </c>
      <c r="FC647" s="32">
        <v>0</v>
      </c>
      <c r="FG647" s="88">
        <f t="shared" ref="FG647:FG710" si="768">FH647+FI647+FJ647+FK647</f>
        <v>0</v>
      </c>
      <c r="FO647" s="88">
        <f t="shared" ref="FO647:FO710" si="769">FP647+FQ647+FR647+FS647</f>
        <v>0</v>
      </c>
      <c r="FW647" s="110">
        <f t="shared" ref="FW647:FW710" si="770">FX647+FY647+FZ647+GA647</f>
        <v>0</v>
      </c>
      <c r="GB647" s="110">
        <f t="shared" ref="GB647:GB710" si="771">EV647+FD647+FL647+FT647</f>
        <v>1</v>
      </c>
      <c r="GC647" s="110">
        <f t="shared" ref="GC647:GC710" si="772">EW647+FE647+FM647+FU647</f>
        <v>3</v>
      </c>
      <c r="GD647" s="110">
        <f t="shared" ref="GD647:GD710" si="773">EX647+FF647+FN647+FV647</f>
        <v>3</v>
      </c>
      <c r="GE647" s="110">
        <f t="shared" ref="GE647:GE710" si="774">EY647+FG647+FO647+FW647</f>
        <v>55</v>
      </c>
      <c r="GF647" s="110">
        <f t="shared" ref="GF647:GF710" si="775">EZ647+FH647+FP647+FX647</f>
        <v>0</v>
      </c>
      <c r="GG647" s="110">
        <f t="shared" ref="GG647:GG710" si="776">FA647+FI647+FQ647+FY647</f>
        <v>28</v>
      </c>
      <c r="GH647" s="110">
        <f t="shared" ref="GH647:GH710" si="777">FB647+FJ647+FR647+FZ647</f>
        <v>27</v>
      </c>
      <c r="GI647" s="110">
        <f t="shared" ref="GI647:GI710" si="778">FC647+FK647+FS647+GA647</f>
        <v>0</v>
      </c>
      <c r="GJ647" s="114">
        <f t="shared" si="742"/>
        <v>0.28888397464248855</v>
      </c>
      <c r="GK647" s="90">
        <f t="shared" si="743"/>
        <v>7.5203252032520332E-2</v>
      </c>
      <c r="GL647" s="2" t="s">
        <v>1609</v>
      </c>
      <c r="GM647" s="92" t="s">
        <v>2314</v>
      </c>
      <c r="GN647" s="2" t="s">
        <v>1761</v>
      </c>
      <c r="GO647" s="2" t="s">
        <v>1833</v>
      </c>
      <c r="GP647" s="92" t="s">
        <v>1780</v>
      </c>
      <c r="GQ647" s="2" t="s">
        <v>2010</v>
      </c>
      <c r="GR647" s="115">
        <v>564</v>
      </c>
      <c r="GS647" s="31">
        <f t="shared" ref="GS647:GS710" si="779">DH647+DP647+DX647</f>
        <v>22</v>
      </c>
      <c r="GT647" s="31">
        <f t="shared" ref="GT647:GT710" si="780">DJ647+DR647+DZ647</f>
        <v>28</v>
      </c>
      <c r="GU647" s="31">
        <f t="shared" ref="GU647:GU710" si="781">DI647+DQ647+DY647</f>
        <v>30</v>
      </c>
      <c r="GV647" s="31">
        <f t="shared" ref="GV647:GV710" si="782">DL647+DM647+DN647+DO647+DT647+DU647+DV647+DW647+EB647+EC647+ED647+EE647</f>
        <v>457</v>
      </c>
      <c r="GW647" s="31">
        <f t="shared" ref="GW647:GW710" si="783">DN647+DO647+DV647+DW647+ED647+EE647</f>
        <v>281</v>
      </c>
      <c r="GX647" s="31">
        <f t="shared" ref="GX647:GX710" si="784">GV647-(DL647+DT647+EB647)</f>
        <v>442</v>
      </c>
    </row>
    <row r="648" spans="1:206" ht="15.75" hidden="1" customHeight="1" x14ac:dyDescent="0.25">
      <c r="A648" s="22" t="s">
        <v>1110</v>
      </c>
      <c r="B648" s="2" t="s">
        <v>609</v>
      </c>
      <c r="C648" s="116" t="s">
        <v>629</v>
      </c>
      <c r="D648" s="35" t="s">
        <v>609</v>
      </c>
      <c r="E648" s="117">
        <v>26</v>
      </c>
      <c r="F648" s="117">
        <v>227</v>
      </c>
      <c r="G648" s="117">
        <v>577</v>
      </c>
      <c r="H648" s="117">
        <v>830</v>
      </c>
      <c r="I648" s="95">
        <v>49</v>
      </c>
      <c r="J648" s="118">
        <v>47</v>
      </c>
      <c r="K648" s="118">
        <v>339</v>
      </c>
      <c r="L648" s="118">
        <v>630</v>
      </c>
      <c r="M648" s="118">
        <v>1016</v>
      </c>
      <c r="N648" s="119">
        <v>188</v>
      </c>
      <c r="O648" s="119">
        <v>37</v>
      </c>
      <c r="P648" s="120">
        <v>690</v>
      </c>
      <c r="Q648" s="120">
        <v>916</v>
      </c>
      <c r="R648" s="120">
        <v>682</v>
      </c>
      <c r="S648" s="70">
        <f t="shared" si="725"/>
        <v>6.8115942028985507E-2</v>
      </c>
      <c r="T648" s="70">
        <f t="shared" si="726"/>
        <v>0.37008733624454149</v>
      </c>
      <c r="U648" s="70">
        <f t="shared" si="727"/>
        <v>0.36188811188811187</v>
      </c>
      <c r="V648" s="70">
        <f t="shared" si="728"/>
        <v>0.48873591989987486</v>
      </c>
      <c r="W648" s="70">
        <f t="shared" si="729"/>
        <v>0.64809384164222872</v>
      </c>
      <c r="X648" s="121">
        <v>929</v>
      </c>
      <c r="Y648" s="121">
        <v>690</v>
      </c>
      <c r="Z648" s="121">
        <v>916</v>
      </c>
      <c r="AA648" s="121">
        <v>682</v>
      </c>
      <c r="AB648" s="121">
        <v>250</v>
      </c>
      <c r="AC648" s="121">
        <v>182</v>
      </c>
      <c r="AD648" s="17">
        <v>28</v>
      </c>
      <c r="AE648" s="17">
        <v>45</v>
      </c>
      <c r="AF648" s="100">
        <v>48</v>
      </c>
      <c r="AG648" s="101">
        <v>52</v>
      </c>
      <c r="AH648" s="101">
        <v>225</v>
      </c>
      <c r="AI648" s="101">
        <v>541</v>
      </c>
      <c r="AJ648" s="101">
        <v>43</v>
      </c>
      <c r="AK648" s="101">
        <f t="shared" si="730"/>
        <v>861</v>
      </c>
      <c r="AL648" s="101">
        <f t="shared" si="731"/>
        <v>139</v>
      </c>
      <c r="AM648" s="101">
        <v>182</v>
      </c>
      <c r="AN648" s="102">
        <v>22</v>
      </c>
      <c r="AO648" s="103">
        <v>69</v>
      </c>
      <c r="AP648" s="74">
        <f t="shared" si="732"/>
        <v>7.5362318840579715E-2</v>
      </c>
      <c r="AQ648" s="74">
        <f t="shared" si="733"/>
        <v>0.24563318777292575</v>
      </c>
      <c r="AR648" s="104">
        <f t="shared" si="734"/>
        <v>0.29676573426573427</v>
      </c>
      <c r="AS648" s="104">
        <f t="shared" si="735"/>
        <v>0.3923654568210263</v>
      </c>
      <c r="AT648" s="104">
        <f t="shared" si="736"/>
        <v>0.58944281524926689</v>
      </c>
      <c r="AU648" s="105">
        <v>633</v>
      </c>
      <c r="AV648" s="105">
        <v>882</v>
      </c>
      <c r="AW648" s="105">
        <v>644</v>
      </c>
      <c r="AX648" s="100">
        <v>50</v>
      </c>
      <c r="AY648" s="106">
        <v>934</v>
      </c>
      <c r="AZ648" s="106">
        <v>39</v>
      </c>
      <c r="BA648" s="106">
        <v>259</v>
      </c>
      <c r="BB648" s="106">
        <v>589</v>
      </c>
      <c r="BC648" s="106">
        <v>47</v>
      </c>
      <c r="BD648" s="107">
        <v>146</v>
      </c>
      <c r="BE648" s="108">
        <v>29</v>
      </c>
      <c r="BF648" s="82">
        <f t="shared" si="737"/>
        <v>6.0559006211180127E-2</v>
      </c>
      <c r="BG648" s="82">
        <f t="shared" si="738"/>
        <v>0.29365079365079366</v>
      </c>
      <c r="BH648" s="83">
        <f t="shared" si="739"/>
        <v>0.3432144511347846</v>
      </c>
      <c r="BI648" s="83">
        <f t="shared" si="740"/>
        <v>0.46336633663366339</v>
      </c>
      <c r="BJ648" s="83">
        <f t="shared" si="741"/>
        <v>0.69984202211690361</v>
      </c>
      <c r="BK648" s="2">
        <v>656</v>
      </c>
      <c r="BL648" s="2">
        <v>900</v>
      </c>
      <c r="BM648" s="2">
        <v>631</v>
      </c>
      <c r="BN648" s="2">
        <v>433</v>
      </c>
      <c r="BO648" s="2">
        <v>213</v>
      </c>
      <c r="BP648" s="2">
        <v>198</v>
      </c>
      <c r="BQ648" s="109">
        <v>35</v>
      </c>
      <c r="BR648" s="109">
        <v>58</v>
      </c>
      <c r="BS648" s="110">
        <v>60</v>
      </c>
      <c r="BT648" s="109">
        <v>31</v>
      </c>
      <c r="BU648" s="109">
        <v>242</v>
      </c>
      <c r="BV648" s="109">
        <v>647</v>
      </c>
      <c r="BW648" s="109">
        <v>46</v>
      </c>
      <c r="BX648" s="84">
        <f t="shared" si="745"/>
        <v>966</v>
      </c>
      <c r="BY648" s="111">
        <v>9</v>
      </c>
      <c r="BZ648" s="109">
        <v>173</v>
      </c>
      <c r="CA648" s="109">
        <v>46</v>
      </c>
      <c r="CB648" s="2">
        <v>45</v>
      </c>
      <c r="CC648" s="112">
        <f t="shared" si="746"/>
        <v>4.725609756097561E-2</v>
      </c>
      <c r="CD648" s="112">
        <f t="shared" si="747"/>
        <v>0.2688888888888889</v>
      </c>
      <c r="CE648" s="112">
        <f t="shared" si="748"/>
        <v>0.34156378600823045</v>
      </c>
      <c r="CF648" s="112">
        <f t="shared" si="749"/>
        <v>0.46766819072501631</v>
      </c>
      <c r="CG648" s="112">
        <f t="shared" si="750"/>
        <v>0.75118858954041201</v>
      </c>
      <c r="CH648" s="87">
        <f t="shared" si="751"/>
        <v>157</v>
      </c>
      <c r="CI648" s="31">
        <f t="shared" si="752"/>
        <v>152</v>
      </c>
      <c r="CJ648" s="31">
        <f t="shared" si="753"/>
        <v>0</v>
      </c>
      <c r="CK648" s="31">
        <f t="shared" si="754"/>
        <v>0</v>
      </c>
      <c r="CL648" s="31">
        <f t="shared" si="755"/>
        <v>0</v>
      </c>
      <c r="CM648" s="113">
        <f t="shared" si="756"/>
        <v>0</v>
      </c>
      <c r="CN648" s="31">
        <f t="shared" si="757"/>
        <v>0</v>
      </c>
      <c r="CO648" s="31">
        <f t="shared" si="758"/>
        <v>0</v>
      </c>
      <c r="CP648" s="31">
        <f t="shared" si="759"/>
        <v>0</v>
      </c>
      <c r="CQ648" s="31">
        <f t="shared" si="760"/>
        <v>0</v>
      </c>
      <c r="CU648" s="88">
        <f t="shared" si="744"/>
        <v>0</v>
      </c>
      <c r="DC648" s="88">
        <f t="shared" si="761"/>
        <v>0</v>
      </c>
      <c r="DH648" s="32">
        <v>2</v>
      </c>
      <c r="DI648" s="32">
        <v>12</v>
      </c>
      <c r="DJ648" s="32">
        <v>6</v>
      </c>
      <c r="DK648" s="88">
        <f t="shared" si="762"/>
        <v>215</v>
      </c>
      <c r="DL648" s="32">
        <v>12</v>
      </c>
      <c r="DM648" s="32">
        <v>41</v>
      </c>
      <c r="DN648" s="32">
        <v>150</v>
      </c>
      <c r="DO648" s="32">
        <v>12</v>
      </c>
      <c r="DP648" s="32">
        <v>25</v>
      </c>
      <c r="DQ648" s="32">
        <v>33</v>
      </c>
      <c r="DR648" s="32">
        <v>34</v>
      </c>
      <c r="DS648" s="88">
        <f t="shared" si="763"/>
        <v>535</v>
      </c>
      <c r="DT648" s="32">
        <v>11</v>
      </c>
      <c r="DU648" s="32">
        <v>113</v>
      </c>
      <c r="DV648" s="32">
        <v>383</v>
      </c>
      <c r="DW648" s="32">
        <v>28</v>
      </c>
      <c r="DZ648" s="32">
        <v>1</v>
      </c>
      <c r="EA648" s="88">
        <f t="shared" si="764"/>
        <v>0</v>
      </c>
      <c r="EF648" s="32">
        <v>1</v>
      </c>
      <c r="EG648" s="32">
        <v>2</v>
      </c>
      <c r="EH648" s="32">
        <v>2</v>
      </c>
      <c r="EI648" s="88">
        <f t="shared" si="765"/>
        <v>43</v>
      </c>
      <c r="EJ648" s="32">
        <v>6</v>
      </c>
      <c r="EK648" s="32">
        <v>17</v>
      </c>
      <c r="EL648" s="32">
        <v>18</v>
      </c>
      <c r="EM648" s="32">
        <v>2</v>
      </c>
      <c r="EQ648" s="88">
        <f t="shared" si="766"/>
        <v>0</v>
      </c>
      <c r="EV648" s="32">
        <v>7</v>
      </c>
      <c r="EW648" s="32">
        <v>11</v>
      </c>
      <c r="EX648" s="32">
        <v>17</v>
      </c>
      <c r="EY648" s="88">
        <f t="shared" si="767"/>
        <v>173</v>
      </c>
      <c r="EZ648" s="32">
        <v>2</v>
      </c>
      <c r="FA648" s="32">
        <v>71</v>
      </c>
      <c r="FB648" s="32">
        <v>96</v>
      </c>
      <c r="FC648" s="32">
        <v>4</v>
      </c>
      <c r="FG648" s="88">
        <f t="shared" si="768"/>
        <v>0</v>
      </c>
      <c r="FO648" s="88">
        <f t="shared" si="769"/>
        <v>0</v>
      </c>
      <c r="FW648" s="110">
        <f t="shared" si="770"/>
        <v>0</v>
      </c>
      <c r="GB648" s="110">
        <f t="shared" si="771"/>
        <v>7</v>
      </c>
      <c r="GC648" s="110">
        <f t="shared" si="772"/>
        <v>11</v>
      </c>
      <c r="GD648" s="110">
        <f t="shared" si="773"/>
        <v>17</v>
      </c>
      <c r="GE648" s="110">
        <f t="shared" si="774"/>
        <v>173</v>
      </c>
      <c r="GF648" s="110">
        <f t="shared" si="775"/>
        <v>2</v>
      </c>
      <c r="GG648" s="110">
        <f t="shared" si="776"/>
        <v>71</v>
      </c>
      <c r="GH648" s="110">
        <f t="shared" si="777"/>
        <v>96</v>
      </c>
      <c r="GI648" s="110">
        <f t="shared" si="778"/>
        <v>4</v>
      </c>
      <c r="GJ648" s="114">
        <f t="shared" si="742"/>
        <v>0.15907379653068102</v>
      </c>
      <c r="GK648" s="90">
        <f t="shared" si="743"/>
        <v>3.4261241970021415E-2</v>
      </c>
      <c r="GL648" s="92" t="s">
        <v>1644</v>
      </c>
      <c r="GM648" s="2" t="s">
        <v>1609</v>
      </c>
      <c r="GN648" s="2" t="s">
        <v>1750</v>
      </c>
      <c r="GO648" s="2" t="s">
        <v>2197</v>
      </c>
      <c r="GP648" s="92" t="s">
        <v>2248</v>
      </c>
      <c r="GQ648" s="2" t="s">
        <v>1491</v>
      </c>
      <c r="GR648" s="115">
        <v>872</v>
      </c>
      <c r="GS648" s="31">
        <f t="shared" si="779"/>
        <v>27</v>
      </c>
      <c r="GT648" s="31">
        <f t="shared" si="780"/>
        <v>41</v>
      </c>
      <c r="GU648" s="31">
        <f t="shared" si="781"/>
        <v>45</v>
      </c>
      <c r="GV648" s="31">
        <f t="shared" si="782"/>
        <v>750</v>
      </c>
      <c r="GW648" s="31">
        <f t="shared" si="783"/>
        <v>573</v>
      </c>
      <c r="GX648" s="31">
        <f t="shared" si="784"/>
        <v>727</v>
      </c>
    </row>
    <row r="649" spans="1:206" ht="15.75" hidden="1" customHeight="1" x14ac:dyDescent="0.25">
      <c r="A649" s="22" t="s">
        <v>1110</v>
      </c>
      <c r="B649" s="2" t="s">
        <v>609</v>
      </c>
      <c r="C649" s="116" t="s">
        <v>630</v>
      </c>
      <c r="D649" s="35" t="s">
        <v>609</v>
      </c>
      <c r="E649" s="117">
        <v>112</v>
      </c>
      <c r="F649" s="117">
        <v>1189</v>
      </c>
      <c r="G649" s="117">
        <v>2076</v>
      </c>
      <c r="H649" s="117">
        <v>3377</v>
      </c>
      <c r="I649" s="95">
        <v>194</v>
      </c>
      <c r="J649" s="118">
        <v>152</v>
      </c>
      <c r="K649" s="118">
        <v>1184</v>
      </c>
      <c r="L649" s="118">
        <v>2523</v>
      </c>
      <c r="M649" s="118">
        <v>3859</v>
      </c>
      <c r="N649" s="119">
        <v>567</v>
      </c>
      <c r="O649" s="119">
        <v>275</v>
      </c>
      <c r="P649" s="120">
        <v>4660</v>
      </c>
      <c r="Q649" s="120">
        <v>5874</v>
      </c>
      <c r="R649" s="120">
        <v>4253</v>
      </c>
      <c r="S649" s="70">
        <f t="shared" si="725"/>
        <v>3.2618025751072963E-2</v>
      </c>
      <c r="T649" s="70">
        <f t="shared" si="726"/>
        <v>0.20156622403813415</v>
      </c>
      <c r="U649" s="70">
        <f t="shared" si="727"/>
        <v>0.22262798404003517</v>
      </c>
      <c r="V649" s="70">
        <f t="shared" si="728"/>
        <v>0.3100622099338402</v>
      </c>
      <c r="W649" s="70">
        <f t="shared" si="729"/>
        <v>0.45991065130496123</v>
      </c>
      <c r="X649" s="121">
        <v>5906</v>
      </c>
      <c r="Y649" s="121">
        <v>4660</v>
      </c>
      <c r="Z649" s="121">
        <v>5874</v>
      </c>
      <c r="AA649" s="121">
        <v>4253</v>
      </c>
      <c r="AB649" s="121">
        <v>1395</v>
      </c>
      <c r="AC649" s="121">
        <v>1211</v>
      </c>
      <c r="AD649" s="17">
        <v>73</v>
      </c>
      <c r="AE649" s="17">
        <v>148</v>
      </c>
      <c r="AF649" s="100">
        <v>212</v>
      </c>
      <c r="AG649" s="101">
        <v>207</v>
      </c>
      <c r="AH649" s="101">
        <v>1297</v>
      </c>
      <c r="AI649" s="101">
        <v>2691</v>
      </c>
      <c r="AJ649" s="101">
        <v>137</v>
      </c>
      <c r="AK649" s="101">
        <f t="shared" si="730"/>
        <v>4332</v>
      </c>
      <c r="AL649" s="101">
        <f t="shared" si="731"/>
        <v>636</v>
      </c>
      <c r="AM649" s="101">
        <v>773</v>
      </c>
      <c r="AN649" s="102">
        <v>174</v>
      </c>
      <c r="AO649" s="103">
        <v>607</v>
      </c>
      <c r="AP649" s="74">
        <f t="shared" si="732"/>
        <v>4.4420600858369096E-2</v>
      </c>
      <c r="AQ649" s="74">
        <f t="shared" si="733"/>
        <v>0.22080354102826014</v>
      </c>
      <c r="AR649" s="104">
        <f t="shared" si="734"/>
        <v>0.24068438493271116</v>
      </c>
      <c r="AS649" s="104">
        <f t="shared" si="735"/>
        <v>0.33099634640071096</v>
      </c>
      <c r="AT649" s="104">
        <f t="shared" si="736"/>
        <v>0.48318833764401597</v>
      </c>
      <c r="AU649" s="105">
        <v>4644</v>
      </c>
      <c r="AV649" s="105">
        <v>6133</v>
      </c>
      <c r="AW649" s="105">
        <v>4714</v>
      </c>
      <c r="AX649" s="100">
        <v>256</v>
      </c>
      <c r="AY649" s="106">
        <v>5023</v>
      </c>
      <c r="AZ649" s="106">
        <v>208</v>
      </c>
      <c r="BA649" s="106">
        <v>1621</v>
      </c>
      <c r="BB649" s="106">
        <v>3027</v>
      </c>
      <c r="BC649" s="106">
        <v>167</v>
      </c>
      <c r="BD649" s="107">
        <v>681</v>
      </c>
      <c r="BE649" s="108">
        <v>243</v>
      </c>
      <c r="BF649" s="82">
        <f t="shared" si="737"/>
        <v>4.4123886296139163E-2</v>
      </c>
      <c r="BG649" s="82">
        <f t="shared" si="738"/>
        <v>0.26430784281754444</v>
      </c>
      <c r="BH649" s="83">
        <f t="shared" si="739"/>
        <v>0.26951132915886644</v>
      </c>
      <c r="BI649" s="83">
        <f t="shared" si="740"/>
        <v>0.36809872877424143</v>
      </c>
      <c r="BJ649" s="83">
        <f t="shared" si="741"/>
        <v>0.5051679586563308</v>
      </c>
      <c r="BK649" s="2">
        <v>4966</v>
      </c>
      <c r="BL649" s="2">
        <v>6467</v>
      </c>
      <c r="BM649" s="2">
        <v>4627</v>
      </c>
      <c r="BN649" s="2">
        <v>3227</v>
      </c>
      <c r="BO649" s="2">
        <v>1546</v>
      </c>
      <c r="BP649" s="2">
        <v>1414</v>
      </c>
      <c r="BQ649" s="109">
        <v>102</v>
      </c>
      <c r="BR649" s="109">
        <v>286</v>
      </c>
      <c r="BS649" s="110">
        <v>280</v>
      </c>
      <c r="BT649" s="109">
        <v>207</v>
      </c>
      <c r="BU649" s="109">
        <v>1672</v>
      </c>
      <c r="BV649" s="109">
        <v>3519</v>
      </c>
      <c r="BW649" s="109">
        <v>175</v>
      </c>
      <c r="BX649" s="84">
        <f t="shared" si="745"/>
        <v>5573</v>
      </c>
      <c r="BY649" s="111">
        <v>114</v>
      </c>
      <c r="BZ649" s="109">
        <v>654</v>
      </c>
      <c r="CA649" s="109">
        <v>174</v>
      </c>
      <c r="CB649" s="2">
        <v>405</v>
      </c>
      <c r="CC649" s="112">
        <f t="shared" si="746"/>
        <v>4.1683447442609746E-2</v>
      </c>
      <c r="CD649" s="112">
        <f t="shared" si="747"/>
        <v>0.25854337405288386</v>
      </c>
      <c r="CE649" s="112">
        <f t="shared" si="748"/>
        <v>0.29539227895392278</v>
      </c>
      <c r="CF649" s="112">
        <f t="shared" si="749"/>
        <v>0.40895979808905714</v>
      </c>
      <c r="CG649" s="112">
        <f t="shared" si="750"/>
        <v>0.61919170088610331</v>
      </c>
      <c r="CH649" s="87">
        <f t="shared" si="751"/>
        <v>1762</v>
      </c>
      <c r="CI649" s="31">
        <f t="shared" si="752"/>
        <v>2249</v>
      </c>
      <c r="CJ649" s="31">
        <f t="shared" si="753"/>
        <v>5</v>
      </c>
      <c r="CK649" s="31">
        <f t="shared" si="754"/>
        <v>16</v>
      </c>
      <c r="CL649" s="31">
        <f t="shared" si="755"/>
        <v>27</v>
      </c>
      <c r="CM649" s="113">
        <f t="shared" si="756"/>
        <v>219</v>
      </c>
      <c r="CN649" s="31">
        <f t="shared" si="757"/>
        <v>13</v>
      </c>
      <c r="CO649" s="31">
        <f t="shared" si="758"/>
        <v>68</v>
      </c>
      <c r="CP649" s="31">
        <f t="shared" si="759"/>
        <v>109</v>
      </c>
      <c r="CQ649" s="31">
        <f t="shared" si="760"/>
        <v>29</v>
      </c>
      <c r="CR649" s="32">
        <v>5</v>
      </c>
      <c r="CS649" s="32">
        <v>16</v>
      </c>
      <c r="CT649" s="32">
        <v>27</v>
      </c>
      <c r="CU649" s="88">
        <f t="shared" si="744"/>
        <v>219</v>
      </c>
      <c r="CV649" s="32">
        <v>13</v>
      </c>
      <c r="CW649" s="32">
        <v>68</v>
      </c>
      <c r="CX649" s="32">
        <v>109</v>
      </c>
      <c r="CY649" s="32">
        <v>29</v>
      </c>
      <c r="DC649" s="88">
        <f t="shared" si="761"/>
        <v>0</v>
      </c>
      <c r="DH649" s="32">
        <v>7</v>
      </c>
      <c r="DI649" s="32">
        <v>50</v>
      </c>
      <c r="DJ649" s="32">
        <v>27</v>
      </c>
      <c r="DK649" s="88">
        <f t="shared" si="762"/>
        <v>1153</v>
      </c>
      <c r="DL649" s="32">
        <v>112</v>
      </c>
      <c r="DM649" s="32">
        <v>389</v>
      </c>
      <c r="DN649" s="32">
        <v>617</v>
      </c>
      <c r="DO649" s="32">
        <v>35</v>
      </c>
      <c r="DP649" s="32">
        <v>54</v>
      </c>
      <c r="DQ649" s="32">
        <v>127</v>
      </c>
      <c r="DR649" s="32">
        <v>94</v>
      </c>
      <c r="DS649" s="88">
        <f t="shared" si="763"/>
        <v>2755</v>
      </c>
      <c r="DT649" s="32">
        <v>24</v>
      </c>
      <c r="DU649" s="32">
        <v>558</v>
      </c>
      <c r="DV649" s="32">
        <v>2058</v>
      </c>
      <c r="DW649" s="32">
        <v>115</v>
      </c>
      <c r="DX649" s="32">
        <v>1</v>
      </c>
      <c r="DY649" s="32">
        <v>2</v>
      </c>
      <c r="DZ649" s="32">
        <v>3</v>
      </c>
      <c r="EA649" s="88">
        <f t="shared" si="764"/>
        <v>28</v>
      </c>
      <c r="EB649" s="32">
        <v>7</v>
      </c>
      <c r="EC649" s="32">
        <v>1</v>
      </c>
      <c r="ED649" s="32">
        <v>19</v>
      </c>
      <c r="EE649" s="32">
        <v>1</v>
      </c>
      <c r="EF649" s="32">
        <v>3</v>
      </c>
      <c r="EG649" s="32">
        <v>9</v>
      </c>
      <c r="EH649" s="32">
        <v>13</v>
      </c>
      <c r="EI649" s="88">
        <f t="shared" si="765"/>
        <v>144</v>
      </c>
      <c r="EJ649" s="32">
        <v>23</v>
      </c>
      <c r="EK649" s="32">
        <v>60</v>
      </c>
      <c r="EL649" s="32">
        <v>61</v>
      </c>
      <c r="EM649" s="32">
        <v>0</v>
      </c>
      <c r="EQ649" s="88">
        <f t="shared" si="766"/>
        <v>0</v>
      </c>
      <c r="EV649" s="32">
        <v>32</v>
      </c>
      <c r="EW649" s="32">
        <v>82</v>
      </c>
      <c r="EX649" s="32">
        <v>116</v>
      </c>
      <c r="EY649" s="88">
        <f t="shared" si="767"/>
        <v>1288</v>
      </c>
      <c r="EZ649" s="32">
        <v>28</v>
      </c>
      <c r="FA649" s="32">
        <v>587</v>
      </c>
      <c r="FB649" s="32">
        <v>655</v>
      </c>
      <c r="FC649" s="32">
        <v>18</v>
      </c>
      <c r="FG649" s="88">
        <f t="shared" si="768"/>
        <v>0</v>
      </c>
      <c r="FO649" s="88">
        <f t="shared" si="769"/>
        <v>0</v>
      </c>
      <c r="FW649" s="110">
        <f t="shared" si="770"/>
        <v>0</v>
      </c>
      <c r="GB649" s="110">
        <f t="shared" si="771"/>
        <v>32</v>
      </c>
      <c r="GC649" s="110">
        <f t="shared" si="772"/>
        <v>82</v>
      </c>
      <c r="GD649" s="110">
        <f t="shared" si="773"/>
        <v>116</v>
      </c>
      <c r="GE649" s="110">
        <f t="shared" si="774"/>
        <v>1288</v>
      </c>
      <c r="GF649" s="110">
        <f t="shared" si="775"/>
        <v>28</v>
      </c>
      <c r="GG649" s="110">
        <f t="shared" si="776"/>
        <v>587</v>
      </c>
      <c r="GH649" s="110">
        <f t="shared" si="777"/>
        <v>655</v>
      </c>
      <c r="GI649" s="110">
        <f t="shared" si="778"/>
        <v>18</v>
      </c>
      <c r="GJ649" s="114">
        <f t="shared" si="742"/>
        <v>0.34633042120071433</v>
      </c>
      <c r="GK649" s="90">
        <f t="shared" si="743"/>
        <v>0.10949631694206649</v>
      </c>
      <c r="GL649" s="2" t="s">
        <v>2272</v>
      </c>
      <c r="GM649" s="2" t="s">
        <v>1930</v>
      </c>
      <c r="GN649" s="2" t="s">
        <v>2209</v>
      </c>
      <c r="GO649" s="92" t="s">
        <v>2226</v>
      </c>
      <c r="GP649" s="2" t="s">
        <v>2262</v>
      </c>
      <c r="GQ649" s="2" t="s">
        <v>1577</v>
      </c>
      <c r="GR649" s="115">
        <v>6466</v>
      </c>
      <c r="GS649" s="31">
        <f t="shared" si="779"/>
        <v>62</v>
      </c>
      <c r="GT649" s="31">
        <f t="shared" si="780"/>
        <v>124</v>
      </c>
      <c r="GU649" s="31">
        <f t="shared" si="781"/>
        <v>179</v>
      </c>
      <c r="GV649" s="31">
        <f t="shared" si="782"/>
        <v>3936</v>
      </c>
      <c r="GW649" s="31">
        <f t="shared" si="783"/>
        <v>2845</v>
      </c>
      <c r="GX649" s="31">
        <f t="shared" si="784"/>
        <v>3793</v>
      </c>
    </row>
    <row r="650" spans="1:206" ht="15.75" hidden="1" customHeight="1" x14ac:dyDescent="0.25">
      <c r="A650" s="22" t="s">
        <v>1110</v>
      </c>
      <c r="B650" s="2" t="s">
        <v>609</v>
      </c>
      <c r="C650" s="116" t="s">
        <v>631</v>
      </c>
      <c r="D650" s="35" t="s">
        <v>609</v>
      </c>
      <c r="E650" s="117">
        <v>32</v>
      </c>
      <c r="F650" s="117">
        <v>227</v>
      </c>
      <c r="G650" s="117">
        <v>278</v>
      </c>
      <c r="H650" s="117">
        <v>537</v>
      </c>
      <c r="I650" s="95">
        <v>41</v>
      </c>
      <c r="J650" s="118">
        <v>118</v>
      </c>
      <c r="K650" s="118">
        <v>371</v>
      </c>
      <c r="L650" s="118">
        <v>371</v>
      </c>
      <c r="M650" s="118">
        <v>860</v>
      </c>
      <c r="N650" s="119">
        <v>50</v>
      </c>
      <c r="O650" s="119">
        <v>80</v>
      </c>
      <c r="P650" s="120">
        <v>513</v>
      </c>
      <c r="Q650" s="120">
        <v>699</v>
      </c>
      <c r="R650" s="120">
        <v>518</v>
      </c>
      <c r="S650" s="70">
        <f t="shared" si="725"/>
        <v>0.2300194931773879</v>
      </c>
      <c r="T650" s="70">
        <f t="shared" si="726"/>
        <v>0.53075822603719602</v>
      </c>
      <c r="U650" s="70">
        <f t="shared" si="727"/>
        <v>0.46820809248554912</v>
      </c>
      <c r="V650" s="70">
        <f t="shared" si="728"/>
        <v>0.5686113393590797</v>
      </c>
      <c r="W650" s="70">
        <f t="shared" si="729"/>
        <v>0.61969111969111967</v>
      </c>
      <c r="X650" s="121">
        <v>691</v>
      </c>
      <c r="Y650" s="121">
        <v>513</v>
      </c>
      <c r="Z650" s="121">
        <v>699</v>
      </c>
      <c r="AA650" s="121">
        <v>518</v>
      </c>
      <c r="AB650" s="121">
        <v>180</v>
      </c>
      <c r="AC650" s="121">
        <v>117</v>
      </c>
      <c r="AD650" s="17">
        <v>31</v>
      </c>
      <c r="AE650" s="17">
        <v>41</v>
      </c>
      <c r="AF650" s="100">
        <v>36</v>
      </c>
      <c r="AG650" s="101">
        <v>52</v>
      </c>
      <c r="AH650" s="101">
        <v>244</v>
      </c>
      <c r="AI650" s="101">
        <v>300</v>
      </c>
      <c r="AJ650" s="101">
        <v>4</v>
      </c>
      <c r="AK650" s="101">
        <f t="shared" si="730"/>
        <v>600</v>
      </c>
      <c r="AL650" s="101">
        <f t="shared" si="731"/>
        <v>40</v>
      </c>
      <c r="AM650" s="101">
        <v>44</v>
      </c>
      <c r="AN650" s="102">
        <v>58</v>
      </c>
      <c r="AO650" s="103">
        <v>108</v>
      </c>
      <c r="AP650" s="74">
        <f t="shared" si="732"/>
        <v>0.10136452241715399</v>
      </c>
      <c r="AQ650" s="74">
        <f t="shared" si="733"/>
        <v>0.3490701001430615</v>
      </c>
      <c r="AR650" s="104">
        <f t="shared" si="734"/>
        <v>0.32138728323699423</v>
      </c>
      <c r="AS650" s="104">
        <f t="shared" si="735"/>
        <v>0.41413311421528348</v>
      </c>
      <c r="AT650" s="104">
        <f t="shared" si="736"/>
        <v>0.50193050193050193</v>
      </c>
      <c r="AU650" s="105">
        <v>502</v>
      </c>
      <c r="AV650" s="105">
        <v>670</v>
      </c>
      <c r="AW650" s="105">
        <v>511</v>
      </c>
      <c r="AX650" s="100">
        <v>37</v>
      </c>
      <c r="AY650" s="106">
        <v>569</v>
      </c>
      <c r="AZ650" s="106">
        <v>53</v>
      </c>
      <c r="BA650" s="106">
        <v>217</v>
      </c>
      <c r="BB650" s="106">
        <v>285</v>
      </c>
      <c r="BC650" s="106">
        <v>14</v>
      </c>
      <c r="BD650" s="107">
        <v>54</v>
      </c>
      <c r="BE650" s="108">
        <v>57</v>
      </c>
      <c r="BF650" s="82">
        <f t="shared" si="737"/>
        <v>0.10371819960861056</v>
      </c>
      <c r="BG650" s="82">
        <f t="shared" si="738"/>
        <v>0.32388059701492539</v>
      </c>
      <c r="BH650" s="83">
        <f t="shared" si="739"/>
        <v>0.29768270944741532</v>
      </c>
      <c r="BI650" s="83">
        <f t="shared" si="740"/>
        <v>0.38225255972696248</v>
      </c>
      <c r="BJ650" s="83">
        <f t="shared" si="741"/>
        <v>0.46015936254980078</v>
      </c>
      <c r="BK650" s="2">
        <v>539</v>
      </c>
      <c r="BL650" s="2">
        <v>753</v>
      </c>
      <c r="BM650" s="2">
        <v>485</v>
      </c>
      <c r="BN650" s="2">
        <v>329</v>
      </c>
      <c r="BO650" s="2">
        <v>179</v>
      </c>
      <c r="BP650" s="2">
        <v>147</v>
      </c>
      <c r="BQ650" s="109">
        <v>34</v>
      </c>
      <c r="BR650" s="109">
        <v>42</v>
      </c>
      <c r="BS650" s="110">
        <v>41</v>
      </c>
      <c r="BT650" s="109">
        <v>37</v>
      </c>
      <c r="BU650" s="109">
        <v>237</v>
      </c>
      <c r="BV650" s="109">
        <v>411</v>
      </c>
      <c r="BW650" s="109">
        <v>7</v>
      </c>
      <c r="BX650" s="84">
        <f t="shared" si="745"/>
        <v>692</v>
      </c>
      <c r="BY650" s="111">
        <v>39</v>
      </c>
      <c r="BZ650" s="109">
        <v>73</v>
      </c>
      <c r="CA650" s="109">
        <v>6</v>
      </c>
      <c r="CB650" s="2">
        <v>73</v>
      </c>
      <c r="CC650" s="112">
        <f t="shared" si="746"/>
        <v>6.8645640074211506E-2</v>
      </c>
      <c r="CD650" s="112">
        <f t="shared" si="747"/>
        <v>0.3147410358565737</v>
      </c>
      <c r="CE650" s="112">
        <f t="shared" si="748"/>
        <v>0.34440067529544177</v>
      </c>
      <c r="CF650" s="112">
        <f t="shared" si="749"/>
        <v>0.46445880452342486</v>
      </c>
      <c r="CG650" s="112">
        <f t="shared" si="750"/>
        <v>0.69690721649484533</v>
      </c>
      <c r="CH650" s="87">
        <f t="shared" si="751"/>
        <v>147</v>
      </c>
      <c r="CI650" s="31">
        <f t="shared" si="752"/>
        <v>180</v>
      </c>
      <c r="CJ650" s="31">
        <f t="shared" si="753"/>
        <v>0</v>
      </c>
      <c r="CK650" s="31">
        <f t="shared" si="754"/>
        <v>0</v>
      </c>
      <c r="CL650" s="31">
        <f t="shared" si="755"/>
        <v>0</v>
      </c>
      <c r="CM650" s="113">
        <f t="shared" si="756"/>
        <v>0</v>
      </c>
      <c r="CN650" s="31">
        <f t="shared" si="757"/>
        <v>0</v>
      </c>
      <c r="CO650" s="31">
        <f t="shared" si="758"/>
        <v>0</v>
      </c>
      <c r="CP650" s="31">
        <f t="shared" si="759"/>
        <v>0</v>
      </c>
      <c r="CQ650" s="31">
        <f t="shared" si="760"/>
        <v>0</v>
      </c>
      <c r="CU650" s="88">
        <f t="shared" si="744"/>
        <v>0</v>
      </c>
      <c r="DC650" s="88">
        <f t="shared" si="761"/>
        <v>0</v>
      </c>
      <c r="DH650" s="32">
        <v>1</v>
      </c>
      <c r="DI650" s="32">
        <v>5</v>
      </c>
      <c r="DJ650" s="32">
        <v>4</v>
      </c>
      <c r="DK650" s="88">
        <f t="shared" si="762"/>
        <v>112</v>
      </c>
      <c r="DL650" s="32">
        <v>26</v>
      </c>
      <c r="DM650" s="32">
        <v>50</v>
      </c>
      <c r="DN650" s="32">
        <v>36</v>
      </c>
      <c r="DO650" s="32">
        <v>0</v>
      </c>
      <c r="DP650" s="32">
        <v>32</v>
      </c>
      <c r="DQ650" s="32">
        <v>35</v>
      </c>
      <c r="DR650" s="32">
        <v>35</v>
      </c>
      <c r="DS650" s="88">
        <f t="shared" si="763"/>
        <v>558</v>
      </c>
      <c r="DT650" s="32">
        <v>11</v>
      </c>
      <c r="DU650" s="32">
        <v>179</v>
      </c>
      <c r="DV650" s="32">
        <v>362</v>
      </c>
      <c r="DW650" s="32">
        <v>6</v>
      </c>
      <c r="EA650" s="88">
        <f t="shared" si="764"/>
        <v>0</v>
      </c>
      <c r="EI650" s="88">
        <f t="shared" si="765"/>
        <v>0</v>
      </c>
      <c r="EQ650" s="88">
        <f t="shared" si="766"/>
        <v>0</v>
      </c>
      <c r="EV650" s="32">
        <v>1</v>
      </c>
      <c r="EW650" s="32">
        <v>2</v>
      </c>
      <c r="EX650" s="32">
        <v>2</v>
      </c>
      <c r="EY650" s="88">
        <f t="shared" si="767"/>
        <v>22</v>
      </c>
      <c r="EZ650" s="32">
        <v>0</v>
      </c>
      <c r="FA650" s="32">
        <v>8</v>
      </c>
      <c r="FB650" s="32">
        <v>13</v>
      </c>
      <c r="FC650" s="32">
        <v>1</v>
      </c>
      <c r="FG650" s="88">
        <f t="shared" si="768"/>
        <v>0</v>
      </c>
      <c r="FO650" s="88">
        <f t="shared" si="769"/>
        <v>0</v>
      </c>
      <c r="FW650" s="110">
        <f t="shared" si="770"/>
        <v>0</v>
      </c>
      <c r="GB650" s="110">
        <f t="shared" si="771"/>
        <v>1</v>
      </c>
      <c r="GC650" s="110">
        <f t="shared" si="772"/>
        <v>2</v>
      </c>
      <c r="GD650" s="110">
        <f t="shared" si="773"/>
        <v>2</v>
      </c>
      <c r="GE650" s="110">
        <f t="shared" si="774"/>
        <v>22</v>
      </c>
      <c r="GF650" s="110">
        <f t="shared" si="775"/>
        <v>0</v>
      </c>
      <c r="GG650" s="110">
        <f t="shared" si="776"/>
        <v>8</v>
      </c>
      <c r="GH650" s="110">
        <f t="shared" si="777"/>
        <v>13</v>
      </c>
      <c r="GI650" s="110">
        <f t="shared" si="778"/>
        <v>1</v>
      </c>
      <c r="GJ650" s="114">
        <f t="shared" si="742"/>
        <v>0.12460416867392489</v>
      </c>
      <c r="GK650" s="90">
        <f t="shared" si="743"/>
        <v>0.21616871704745166</v>
      </c>
      <c r="GL650" s="2" t="s">
        <v>1514</v>
      </c>
      <c r="GM650" s="92" t="s">
        <v>2002</v>
      </c>
      <c r="GN650" s="92" t="s">
        <v>2003</v>
      </c>
      <c r="GO650" s="2" t="s">
        <v>1862</v>
      </c>
      <c r="GP650" s="92" t="s">
        <v>1759</v>
      </c>
      <c r="GQ650" s="2" t="s">
        <v>1676</v>
      </c>
      <c r="GR650" s="115">
        <v>730</v>
      </c>
      <c r="GS650" s="31">
        <f t="shared" si="779"/>
        <v>33</v>
      </c>
      <c r="GT650" s="31">
        <f t="shared" si="780"/>
        <v>39</v>
      </c>
      <c r="GU650" s="31">
        <f t="shared" si="781"/>
        <v>40</v>
      </c>
      <c r="GV650" s="31">
        <f t="shared" si="782"/>
        <v>670</v>
      </c>
      <c r="GW650" s="31">
        <f t="shared" si="783"/>
        <v>404</v>
      </c>
      <c r="GX650" s="31">
        <f t="shared" si="784"/>
        <v>633</v>
      </c>
    </row>
    <row r="651" spans="1:206" ht="15.75" hidden="1" customHeight="1" x14ac:dyDescent="0.25">
      <c r="A651" s="22" t="s">
        <v>1110</v>
      </c>
      <c r="B651" s="2" t="s">
        <v>609</v>
      </c>
      <c r="C651" s="116" t="s">
        <v>632</v>
      </c>
      <c r="D651" s="35" t="s">
        <v>609</v>
      </c>
      <c r="E651" s="117">
        <v>330</v>
      </c>
      <c r="F651" s="117">
        <v>1602</v>
      </c>
      <c r="G651" s="117">
        <v>2993</v>
      </c>
      <c r="H651" s="117">
        <v>4925</v>
      </c>
      <c r="I651" s="95">
        <v>321</v>
      </c>
      <c r="J651" s="118">
        <v>371</v>
      </c>
      <c r="K651" s="118">
        <v>1706</v>
      </c>
      <c r="L651" s="118">
        <v>3460</v>
      </c>
      <c r="M651" s="118">
        <v>5537</v>
      </c>
      <c r="N651" s="119">
        <v>830</v>
      </c>
      <c r="O651" s="119">
        <v>202</v>
      </c>
      <c r="P651" s="120">
        <v>4659</v>
      </c>
      <c r="Q651" s="120">
        <v>5767</v>
      </c>
      <c r="R651" s="120">
        <v>4147</v>
      </c>
      <c r="S651" s="70">
        <f t="shared" si="725"/>
        <v>7.9630822064820778E-2</v>
      </c>
      <c r="T651" s="70">
        <f t="shared" si="726"/>
        <v>0.29582105080631177</v>
      </c>
      <c r="U651" s="70">
        <f t="shared" si="727"/>
        <v>0.32299457901598849</v>
      </c>
      <c r="V651" s="70">
        <f t="shared" si="728"/>
        <v>0.43736130724228361</v>
      </c>
      <c r="W651" s="70">
        <f t="shared" si="729"/>
        <v>0.63419339281408249</v>
      </c>
      <c r="X651" s="121">
        <v>5782</v>
      </c>
      <c r="Y651" s="121">
        <v>4659</v>
      </c>
      <c r="Z651" s="121">
        <v>5767</v>
      </c>
      <c r="AA651" s="121">
        <v>4147</v>
      </c>
      <c r="AB651" s="121">
        <v>1553</v>
      </c>
      <c r="AC651" s="121">
        <v>1203</v>
      </c>
      <c r="AD651" s="17">
        <v>106</v>
      </c>
      <c r="AE651" s="17">
        <v>234</v>
      </c>
      <c r="AF651" s="100">
        <v>277</v>
      </c>
      <c r="AG651" s="101">
        <v>199</v>
      </c>
      <c r="AH651" s="101">
        <v>1498</v>
      </c>
      <c r="AI651" s="101">
        <v>2943</v>
      </c>
      <c r="AJ651" s="101">
        <v>190</v>
      </c>
      <c r="AK651" s="101">
        <f t="shared" si="730"/>
        <v>4830</v>
      </c>
      <c r="AL651" s="101">
        <f t="shared" si="731"/>
        <v>772</v>
      </c>
      <c r="AM651" s="101">
        <v>962</v>
      </c>
      <c r="AN651" s="102">
        <v>139</v>
      </c>
      <c r="AO651" s="103">
        <v>507</v>
      </c>
      <c r="AP651" s="74">
        <f t="shared" si="732"/>
        <v>4.2713028546898478E-2</v>
      </c>
      <c r="AQ651" s="74">
        <f t="shared" si="733"/>
        <v>0.2597537714582972</v>
      </c>
      <c r="AR651" s="104">
        <f t="shared" si="734"/>
        <v>0.26542235641254375</v>
      </c>
      <c r="AS651" s="104">
        <f t="shared" si="735"/>
        <v>0.37008271131732901</v>
      </c>
      <c r="AT651" s="104">
        <f t="shared" si="736"/>
        <v>0.52351097178683381</v>
      </c>
      <c r="AU651" s="105">
        <v>4418</v>
      </c>
      <c r="AV651" s="105">
        <v>5959</v>
      </c>
      <c r="AW651" s="105">
        <v>4651</v>
      </c>
      <c r="AX651" s="100">
        <v>381</v>
      </c>
      <c r="AY651" s="106">
        <v>6172</v>
      </c>
      <c r="AZ651" s="106">
        <v>418</v>
      </c>
      <c r="BA651" s="106">
        <v>1943</v>
      </c>
      <c r="BB651" s="106">
        <v>3571</v>
      </c>
      <c r="BC651" s="106">
        <v>240</v>
      </c>
      <c r="BD651" s="107">
        <v>850</v>
      </c>
      <c r="BE651" s="108">
        <v>212</v>
      </c>
      <c r="BF651" s="82">
        <f t="shared" si="737"/>
        <v>8.9873145560094597E-2</v>
      </c>
      <c r="BG651" s="82">
        <f t="shared" si="738"/>
        <v>0.32606141970129215</v>
      </c>
      <c r="BH651" s="83">
        <f t="shared" si="739"/>
        <v>0.33816875166356136</v>
      </c>
      <c r="BI651" s="83">
        <f t="shared" si="740"/>
        <v>0.44945552664546595</v>
      </c>
      <c r="BJ651" s="83">
        <f t="shared" si="741"/>
        <v>0.61588954277953822</v>
      </c>
      <c r="BK651" s="2">
        <v>4786</v>
      </c>
      <c r="BL651" s="2">
        <v>5969</v>
      </c>
      <c r="BM651" s="2">
        <v>4339</v>
      </c>
      <c r="BN651" s="2">
        <v>3049</v>
      </c>
      <c r="BO651" s="2">
        <v>1497</v>
      </c>
      <c r="BP651" s="2">
        <v>1279</v>
      </c>
      <c r="BQ651" s="109">
        <v>162</v>
      </c>
      <c r="BR651" s="109">
        <v>414</v>
      </c>
      <c r="BS651" s="110">
        <v>391</v>
      </c>
      <c r="BT651" s="109">
        <v>420</v>
      </c>
      <c r="BU651" s="109">
        <v>2027</v>
      </c>
      <c r="BV651" s="109">
        <v>4058</v>
      </c>
      <c r="BW651" s="109">
        <v>267</v>
      </c>
      <c r="BX651" s="84">
        <f t="shared" si="745"/>
        <v>6772</v>
      </c>
      <c r="BY651" s="111">
        <v>61</v>
      </c>
      <c r="BZ651" s="109">
        <v>894</v>
      </c>
      <c r="CA651" s="109">
        <v>265</v>
      </c>
      <c r="CB651" s="2">
        <v>345</v>
      </c>
      <c r="CC651" s="112">
        <f t="shared" si="746"/>
        <v>8.7755954868366071E-2</v>
      </c>
      <c r="CD651" s="112">
        <f t="shared" si="747"/>
        <v>0.33958787066510304</v>
      </c>
      <c r="CE651" s="112">
        <f t="shared" si="748"/>
        <v>0.37173711408506693</v>
      </c>
      <c r="CF651" s="112">
        <f t="shared" si="749"/>
        <v>0.5035894450911913</v>
      </c>
      <c r="CG651" s="112">
        <f t="shared" si="750"/>
        <v>0.72920027656141972</v>
      </c>
      <c r="CH651" s="87">
        <f t="shared" si="751"/>
        <v>1175</v>
      </c>
      <c r="CI651" s="31">
        <f t="shared" si="752"/>
        <v>1433</v>
      </c>
      <c r="CJ651" s="31">
        <f t="shared" si="753"/>
        <v>21</v>
      </c>
      <c r="CK651" s="31">
        <f t="shared" si="754"/>
        <v>68</v>
      </c>
      <c r="CL651" s="31">
        <f t="shared" si="755"/>
        <v>99</v>
      </c>
      <c r="CM651" s="113">
        <f t="shared" si="756"/>
        <v>894</v>
      </c>
      <c r="CN651" s="31">
        <f t="shared" si="757"/>
        <v>130</v>
      </c>
      <c r="CO651" s="31">
        <f t="shared" si="758"/>
        <v>308</v>
      </c>
      <c r="CP651" s="31">
        <f t="shared" si="759"/>
        <v>440</v>
      </c>
      <c r="CQ651" s="31">
        <f t="shared" si="760"/>
        <v>16</v>
      </c>
      <c r="CR651" s="32">
        <v>14</v>
      </c>
      <c r="CS651" s="32">
        <v>55</v>
      </c>
      <c r="CT651" s="32">
        <v>83</v>
      </c>
      <c r="CU651" s="88">
        <f t="shared" si="744"/>
        <v>733</v>
      </c>
      <c r="CV651" s="32">
        <v>128</v>
      </c>
      <c r="CW651" s="32">
        <v>278</v>
      </c>
      <c r="CX651" s="32">
        <v>326</v>
      </c>
      <c r="CY651" s="32">
        <v>1</v>
      </c>
      <c r="CZ651" s="32">
        <v>7</v>
      </c>
      <c r="DA651" s="32">
        <v>13</v>
      </c>
      <c r="DB651" s="32">
        <v>16</v>
      </c>
      <c r="DC651" s="88">
        <f t="shared" si="761"/>
        <v>161</v>
      </c>
      <c r="DD651" s="32">
        <v>2</v>
      </c>
      <c r="DE651" s="32">
        <v>30</v>
      </c>
      <c r="DF651" s="32">
        <v>114</v>
      </c>
      <c r="DG651" s="32">
        <v>15</v>
      </c>
      <c r="DH651" s="32">
        <v>5</v>
      </c>
      <c r="DI651" s="32">
        <v>31</v>
      </c>
      <c r="DJ651" s="32">
        <v>25</v>
      </c>
      <c r="DK651" s="88">
        <f t="shared" si="762"/>
        <v>610</v>
      </c>
      <c r="DL651" s="32">
        <v>46</v>
      </c>
      <c r="DM651" s="32">
        <v>237</v>
      </c>
      <c r="DN651" s="32">
        <v>313</v>
      </c>
      <c r="DO651" s="32">
        <v>14</v>
      </c>
      <c r="DP651" s="32">
        <v>75</v>
      </c>
      <c r="DQ651" s="32">
        <v>177</v>
      </c>
      <c r="DR651" s="32">
        <v>117</v>
      </c>
      <c r="DS651" s="88">
        <f t="shared" si="763"/>
        <v>3548</v>
      </c>
      <c r="DT651" s="32">
        <v>30</v>
      </c>
      <c r="DU651" s="32">
        <v>768</v>
      </c>
      <c r="DV651" s="32">
        <v>2572</v>
      </c>
      <c r="DW651" s="32">
        <v>178</v>
      </c>
      <c r="DX651" s="32">
        <v>1</v>
      </c>
      <c r="DY651" s="32">
        <v>2</v>
      </c>
      <c r="DZ651" s="32">
        <v>2</v>
      </c>
      <c r="EA651" s="88">
        <f t="shared" si="764"/>
        <v>18</v>
      </c>
      <c r="EB651" s="32">
        <v>4</v>
      </c>
      <c r="EC651" s="32">
        <v>7</v>
      </c>
      <c r="ED651" s="32">
        <v>7</v>
      </c>
      <c r="EF651" s="32">
        <v>25</v>
      </c>
      <c r="EG651" s="32">
        <v>78</v>
      </c>
      <c r="EH651" s="32">
        <v>86</v>
      </c>
      <c r="EI651" s="88">
        <f t="shared" si="765"/>
        <v>836</v>
      </c>
      <c r="EJ651" s="32">
        <v>186</v>
      </c>
      <c r="EK651" s="32">
        <v>294</v>
      </c>
      <c r="EL651" s="32">
        <v>334</v>
      </c>
      <c r="EM651" s="32">
        <v>22</v>
      </c>
      <c r="EQ651" s="88">
        <f t="shared" si="766"/>
        <v>0</v>
      </c>
      <c r="EV651" s="32">
        <v>34</v>
      </c>
      <c r="EW651" s="32">
        <v>56</v>
      </c>
      <c r="EX651" s="32">
        <v>60</v>
      </c>
      <c r="EY651" s="88">
        <f t="shared" si="767"/>
        <v>815</v>
      </c>
      <c r="EZ651" s="32">
        <v>24</v>
      </c>
      <c r="FA651" s="32">
        <v>402</v>
      </c>
      <c r="FB651" s="32">
        <v>382</v>
      </c>
      <c r="FC651" s="32">
        <v>7</v>
      </c>
      <c r="FD651" s="32">
        <v>1</v>
      </c>
      <c r="FE651" s="32">
        <v>2</v>
      </c>
      <c r="FF651" s="32">
        <v>2</v>
      </c>
      <c r="FG651" s="88">
        <f t="shared" si="768"/>
        <v>21</v>
      </c>
      <c r="FH651" s="32">
        <v>0</v>
      </c>
      <c r="FI651" s="32">
        <v>11</v>
      </c>
      <c r="FJ651" s="32">
        <v>10</v>
      </c>
      <c r="FO651" s="88">
        <f t="shared" si="769"/>
        <v>0</v>
      </c>
      <c r="FW651" s="110">
        <f t="shared" si="770"/>
        <v>0</v>
      </c>
      <c r="GB651" s="110">
        <f t="shared" si="771"/>
        <v>35</v>
      </c>
      <c r="GC651" s="110">
        <f t="shared" si="772"/>
        <v>58</v>
      </c>
      <c r="GD651" s="110">
        <f t="shared" si="773"/>
        <v>62</v>
      </c>
      <c r="GE651" s="110">
        <f t="shared" si="774"/>
        <v>836</v>
      </c>
      <c r="GF651" s="110">
        <f t="shared" si="775"/>
        <v>24</v>
      </c>
      <c r="GG651" s="110">
        <f t="shared" si="776"/>
        <v>413</v>
      </c>
      <c r="GH651" s="110">
        <f t="shared" si="777"/>
        <v>392</v>
      </c>
      <c r="GI651" s="110">
        <f t="shared" si="778"/>
        <v>7</v>
      </c>
      <c r="GJ651" s="114">
        <f t="shared" si="742"/>
        <v>0.14980743228144772</v>
      </c>
      <c r="GK651" s="90">
        <f t="shared" si="743"/>
        <v>9.7213220998055738E-2</v>
      </c>
      <c r="GL651" s="92" t="s">
        <v>2238</v>
      </c>
      <c r="GM651" s="92" t="s">
        <v>2040</v>
      </c>
      <c r="GN651" s="2" t="s">
        <v>2151</v>
      </c>
      <c r="GO651" s="92" t="s">
        <v>1519</v>
      </c>
      <c r="GP651" s="92" t="s">
        <v>2202</v>
      </c>
      <c r="GQ651" s="2" t="s">
        <v>2075</v>
      </c>
      <c r="GR651" s="115">
        <v>6009</v>
      </c>
      <c r="GS651" s="31">
        <f t="shared" si="779"/>
        <v>81</v>
      </c>
      <c r="GT651" s="31">
        <f t="shared" si="780"/>
        <v>144</v>
      </c>
      <c r="GU651" s="31">
        <f t="shared" si="781"/>
        <v>210</v>
      </c>
      <c r="GV651" s="31">
        <f t="shared" si="782"/>
        <v>4176</v>
      </c>
      <c r="GW651" s="31">
        <f t="shared" si="783"/>
        <v>3084</v>
      </c>
      <c r="GX651" s="31">
        <f t="shared" si="784"/>
        <v>4096</v>
      </c>
    </row>
    <row r="652" spans="1:206" ht="15.75" hidden="1" customHeight="1" x14ac:dyDescent="0.25">
      <c r="A652" s="22" t="s">
        <v>1110</v>
      </c>
      <c r="B652" s="2" t="s">
        <v>609</v>
      </c>
      <c r="C652" s="116" t="s">
        <v>633</v>
      </c>
      <c r="D652" s="35" t="s">
        <v>609</v>
      </c>
      <c r="E652" s="117">
        <v>5</v>
      </c>
      <c r="F652" s="117">
        <v>94</v>
      </c>
      <c r="G652" s="117">
        <v>181</v>
      </c>
      <c r="H652" s="117">
        <v>280</v>
      </c>
      <c r="I652" s="95">
        <v>19</v>
      </c>
      <c r="J652" s="118">
        <v>13</v>
      </c>
      <c r="K652" s="118">
        <v>96</v>
      </c>
      <c r="L652" s="118">
        <v>200</v>
      </c>
      <c r="M652" s="118">
        <v>309</v>
      </c>
      <c r="N652" s="119">
        <v>47</v>
      </c>
      <c r="O652" s="119">
        <v>27</v>
      </c>
      <c r="P652" s="120">
        <v>345</v>
      </c>
      <c r="Q652" s="120">
        <v>391</v>
      </c>
      <c r="R652" s="120">
        <v>325</v>
      </c>
      <c r="S652" s="70">
        <f t="shared" si="725"/>
        <v>3.7681159420289857E-2</v>
      </c>
      <c r="T652" s="70">
        <f t="shared" si="726"/>
        <v>0.24552429667519182</v>
      </c>
      <c r="U652" s="70">
        <f t="shared" si="727"/>
        <v>0.24693685202639021</v>
      </c>
      <c r="V652" s="70">
        <f t="shared" si="728"/>
        <v>0.3477653631284916</v>
      </c>
      <c r="W652" s="70">
        <f t="shared" si="729"/>
        <v>0.47076923076923077</v>
      </c>
      <c r="X652" s="121">
        <v>414</v>
      </c>
      <c r="Y652" s="121">
        <v>345</v>
      </c>
      <c r="Z652" s="121">
        <v>391</v>
      </c>
      <c r="AA652" s="121">
        <v>325</v>
      </c>
      <c r="AB652" s="121">
        <v>105</v>
      </c>
      <c r="AC652" s="121">
        <v>75</v>
      </c>
      <c r="AD652" s="17">
        <v>15</v>
      </c>
      <c r="AE652" s="17">
        <v>20</v>
      </c>
      <c r="AF652" s="100">
        <v>20</v>
      </c>
      <c r="AG652" s="101">
        <v>7</v>
      </c>
      <c r="AH652" s="101">
        <v>89</v>
      </c>
      <c r="AI652" s="101">
        <v>226</v>
      </c>
      <c r="AJ652" s="101">
        <v>2</v>
      </c>
      <c r="AK652" s="101">
        <f t="shared" si="730"/>
        <v>324</v>
      </c>
      <c r="AL652" s="101">
        <f t="shared" si="731"/>
        <v>50</v>
      </c>
      <c r="AM652" s="101">
        <v>52</v>
      </c>
      <c r="AN652" s="102">
        <v>23</v>
      </c>
      <c r="AO652" s="103">
        <v>45</v>
      </c>
      <c r="AP652" s="74">
        <f t="shared" si="732"/>
        <v>2.0289855072463767E-2</v>
      </c>
      <c r="AQ652" s="74">
        <f t="shared" si="733"/>
        <v>0.22762148337595908</v>
      </c>
      <c r="AR652" s="104">
        <f t="shared" si="734"/>
        <v>0.25636192271442038</v>
      </c>
      <c r="AS652" s="104">
        <f t="shared" si="735"/>
        <v>0.37011173184357543</v>
      </c>
      <c r="AT652" s="104">
        <f t="shared" si="736"/>
        <v>0.54153846153846152</v>
      </c>
      <c r="AU652" s="105">
        <v>313</v>
      </c>
      <c r="AV652" s="105">
        <v>436</v>
      </c>
      <c r="AW652" s="105">
        <v>342</v>
      </c>
      <c r="AX652" s="100">
        <v>19</v>
      </c>
      <c r="AY652" s="106">
        <v>345</v>
      </c>
      <c r="AZ652" s="106">
        <v>10</v>
      </c>
      <c r="BA652" s="106">
        <v>123</v>
      </c>
      <c r="BB652" s="106">
        <v>205</v>
      </c>
      <c r="BC652" s="106">
        <v>7</v>
      </c>
      <c r="BD652" s="107">
        <v>44</v>
      </c>
      <c r="BE652" s="108">
        <v>23</v>
      </c>
      <c r="BF652" s="82">
        <f t="shared" si="737"/>
        <v>2.9239766081871343E-2</v>
      </c>
      <c r="BG652" s="82">
        <f t="shared" si="738"/>
        <v>0.28211009174311924</v>
      </c>
      <c r="BH652" s="83">
        <f t="shared" si="739"/>
        <v>0.26947754353803849</v>
      </c>
      <c r="BI652" s="83">
        <f t="shared" si="740"/>
        <v>0.37917222963951935</v>
      </c>
      <c r="BJ652" s="83">
        <f t="shared" si="741"/>
        <v>0.51437699680511184</v>
      </c>
      <c r="BK652" s="2">
        <v>351</v>
      </c>
      <c r="BL652" s="2">
        <v>437</v>
      </c>
      <c r="BM652" s="2">
        <v>304</v>
      </c>
      <c r="BN652" s="2">
        <v>222</v>
      </c>
      <c r="BO652" s="2">
        <v>115</v>
      </c>
      <c r="BP652" s="2">
        <v>87</v>
      </c>
      <c r="BQ652" s="109">
        <v>14</v>
      </c>
      <c r="BR652" s="109">
        <v>20</v>
      </c>
      <c r="BS652" s="110">
        <v>32</v>
      </c>
      <c r="BT652" s="109">
        <v>8</v>
      </c>
      <c r="BU652" s="109">
        <v>112</v>
      </c>
      <c r="BV652" s="109">
        <v>256</v>
      </c>
      <c r="BW652" s="109">
        <v>13</v>
      </c>
      <c r="BX652" s="84">
        <f t="shared" si="745"/>
        <v>389</v>
      </c>
      <c r="BY652" s="111">
        <v>27</v>
      </c>
      <c r="BZ652" s="109">
        <v>48</v>
      </c>
      <c r="CA652" s="109">
        <v>13</v>
      </c>
      <c r="CB652" s="2">
        <v>58</v>
      </c>
      <c r="CC652" s="112">
        <f t="shared" si="746"/>
        <v>2.2792022792022793E-2</v>
      </c>
      <c r="CD652" s="112">
        <f t="shared" si="747"/>
        <v>0.25629290617848971</v>
      </c>
      <c r="CE652" s="112">
        <f t="shared" si="748"/>
        <v>0.30036630036630035</v>
      </c>
      <c r="CF652" s="112">
        <f t="shared" si="749"/>
        <v>0.4318488529014845</v>
      </c>
      <c r="CG652" s="112">
        <f t="shared" si="750"/>
        <v>0.68421052631578949</v>
      </c>
      <c r="CH652" s="87">
        <f t="shared" si="751"/>
        <v>96</v>
      </c>
      <c r="CI652" s="31">
        <f t="shared" si="752"/>
        <v>105</v>
      </c>
      <c r="CJ652" s="31">
        <f t="shared" si="753"/>
        <v>0</v>
      </c>
      <c r="CK652" s="31">
        <f t="shared" si="754"/>
        <v>0</v>
      </c>
      <c r="CL652" s="31">
        <f t="shared" si="755"/>
        <v>0</v>
      </c>
      <c r="CM652" s="113">
        <f t="shared" si="756"/>
        <v>0</v>
      </c>
      <c r="CN652" s="31">
        <f t="shared" si="757"/>
        <v>0</v>
      </c>
      <c r="CO652" s="31">
        <f t="shared" si="758"/>
        <v>0</v>
      </c>
      <c r="CP652" s="31">
        <f t="shared" si="759"/>
        <v>0</v>
      </c>
      <c r="CQ652" s="31">
        <f t="shared" si="760"/>
        <v>0</v>
      </c>
      <c r="CU652" s="88">
        <f t="shared" si="744"/>
        <v>0</v>
      </c>
      <c r="DC652" s="88">
        <f t="shared" si="761"/>
        <v>0</v>
      </c>
      <c r="DK652" s="88">
        <f t="shared" si="762"/>
        <v>0</v>
      </c>
      <c r="DP652" s="32">
        <v>12</v>
      </c>
      <c r="DQ652" s="32">
        <v>17</v>
      </c>
      <c r="DR652" s="32">
        <v>22</v>
      </c>
      <c r="DS652" s="88">
        <f t="shared" si="763"/>
        <v>339</v>
      </c>
      <c r="DT652" s="32">
        <v>2</v>
      </c>
      <c r="DU652" s="32">
        <v>92</v>
      </c>
      <c r="DV652" s="32">
        <v>233</v>
      </c>
      <c r="DW652" s="32">
        <v>12</v>
      </c>
      <c r="EA652" s="88">
        <f t="shared" si="764"/>
        <v>0</v>
      </c>
      <c r="EF652" s="32">
        <v>1</v>
      </c>
      <c r="EG652" s="32">
        <v>2</v>
      </c>
      <c r="EH652" s="32">
        <v>2</v>
      </c>
      <c r="EI652" s="88">
        <f t="shared" si="765"/>
        <v>32</v>
      </c>
      <c r="EJ652" s="32">
        <v>5</v>
      </c>
      <c r="EK652" s="32">
        <v>9</v>
      </c>
      <c r="EL652" s="32">
        <v>18</v>
      </c>
      <c r="EM652" s="32">
        <v>0</v>
      </c>
      <c r="EQ652" s="88">
        <f t="shared" si="766"/>
        <v>0</v>
      </c>
      <c r="EV652" s="32">
        <v>1</v>
      </c>
      <c r="EW652" s="32">
        <v>1</v>
      </c>
      <c r="EX652" s="32">
        <v>8</v>
      </c>
      <c r="EY652" s="88">
        <f t="shared" si="767"/>
        <v>18</v>
      </c>
      <c r="EZ652" s="32">
        <v>1</v>
      </c>
      <c r="FA652" s="32">
        <v>11</v>
      </c>
      <c r="FB652" s="32">
        <v>5</v>
      </c>
      <c r="FC652" s="32">
        <v>1</v>
      </c>
      <c r="FG652" s="88">
        <f t="shared" si="768"/>
        <v>0</v>
      </c>
      <c r="FO652" s="88">
        <f t="shared" si="769"/>
        <v>0</v>
      </c>
      <c r="FW652" s="110">
        <f t="shared" si="770"/>
        <v>0</v>
      </c>
      <c r="GB652" s="110">
        <f t="shared" si="771"/>
        <v>1</v>
      </c>
      <c r="GC652" s="110">
        <f t="shared" si="772"/>
        <v>1</v>
      </c>
      <c r="GD652" s="110">
        <f t="shared" si="773"/>
        <v>8</v>
      </c>
      <c r="GE652" s="110">
        <f t="shared" si="774"/>
        <v>18</v>
      </c>
      <c r="GF652" s="110">
        <f t="shared" si="775"/>
        <v>1</v>
      </c>
      <c r="GG652" s="110">
        <f t="shared" si="776"/>
        <v>11</v>
      </c>
      <c r="GH652" s="110">
        <f t="shared" si="777"/>
        <v>5</v>
      </c>
      <c r="GI652" s="110">
        <f t="shared" si="778"/>
        <v>1</v>
      </c>
      <c r="GJ652" s="114">
        <f t="shared" si="742"/>
        <v>0.45338837289301687</v>
      </c>
      <c r="GK652" s="90">
        <f t="shared" si="743"/>
        <v>0.12753623188405797</v>
      </c>
      <c r="GL652" s="2" t="s">
        <v>2176</v>
      </c>
      <c r="GM652" s="92" t="s">
        <v>1735</v>
      </c>
      <c r="GN652" s="2" t="s">
        <v>1376</v>
      </c>
      <c r="GO652" s="2" t="s">
        <v>1516</v>
      </c>
      <c r="GP652" s="2" t="s">
        <v>2241</v>
      </c>
      <c r="GQ652" s="2" t="s">
        <v>2071</v>
      </c>
      <c r="GR652" s="115">
        <v>447</v>
      </c>
      <c r="GS652" s="31">
        <f t="shared" si="779"/>
        <v>12</v>
      </c>
      <c r="GT652" s="31">
        <f t="shared" si="780"/>
        <v>22</v>
      </c>
      <c r="GU652" s="31">
        <f t="shared" si="781"/>
        <v>17</v>
      </c>
      <c r="GV652" s="31">
        <f t="shared" si="782"/>
        <v>339</v>
      </c>
      <c r="GW652" s="31">
        <f t="shared" si="783"/>
        <v>245</v>
      </c>
      <c r="GX652" s="31">
        <f t="shared" si="784"/>
        <v>337</v>
      </c>
    </row>
    <row r="653" spans="1:206" ht="15.75" hidden="1" customHeight="1" x14ac:dyDescent="0.25">
      <c r="A653" s="22" t="s">
        <v>1110</v>
      </c>
      <c r="B653" s="2" t="s">
        <v>609</v>
      </c>
      <c r="C653" s="116" t="s">
        <v>634</v>
      </c>
      <c r="D653" s="35" t="s">
        <v>609</v>
      </c>
      <c r="E653" s="117">
        <v>399</v>
      </c>
      <c r="F653" s="117">
        <v>2336</v>
      </c>
      <c r="G653" s="117">
        <v>4989</v>
      </c>
      <c r="H653" s="117">
        <v>7724</v>
      </c>
      <c r="I653" s="95">
        <v>480</v>
      </c>
      <c r="J653" s="118">
        <v>591</v>
      </c>
      <c r="K653" s="118">
        <v>2332</v>
      </c>
      <c r="L653" s="118">
        <v>5964</v>
      </c>
      <c r="M653" s="118">
        <v>8887</v>
      </c>
      <c r="N653" s="119">
        <v>1599</v>
      </c>
      <c r="O653" s="119">
        <v>186</v>
      </c>
      <c r="P653" s="120">
        <v>8160</v>
      </c>
      <c r="Q653" s="120">
        <v>9994</v>
      </c>
      <c r="R653" s="120">
        <v>7298</v>
      </c>
      <c r="S653" s="70">
        <f t="shared" si="725"/>
        <v>7.24264705882353E-2</v>
      </c>
      <c r="T653" s="70">
        <f t="shared" si="726"/>
        <v>0.23334000400240143</v>
      </c>
      <c r="U653" s="70">
        <f t="shared" si="727"/>
        <v>0.28634292000628636</v>
      </c>
      <c r="V653" s="70">
        <f t="shared" si="728"/>
        <v>0.38728891973166785</v>
      </c>
      <c r="W653" s="70">
        <f t="shared" si="729"/>
        <v>0.5981090709783502</v>
      </c>
      <c r="X653" s="121">
        <v>10010</v>
      </c>
      <c r="Y653" s="121">
        <v>8160</v>
      </c>
      <c r="Z653" s="121">
        <v>9994</v>
      </c>
      <c r="AA653" s="121">
        <v>7298</v>
      </c>
      <c r="AB653" s="121">
        <v>2585</v>
      </c>
      <c r="AC653" s="121">
        <v>1977</v>
      </c>
      <c r="AD653" s="17">
        <v>130</v>
      </c>
      <c r="AE653" s="17">
        <v>380</v>
      </c>
      <c r="AF653" s="100">
        <v>518</v>
      </c>
      <c r="AG653" s="101">
        <v>497</v>
      </c>
      <c r="AH653" s="101">
        <v>2590</v>
      </c>
      <c r="AI653" s="101">
        <v>6175</v>
      </c>
      <c r="AJ653" s="101">
        <v>407</v>
      </c>
      <c r="AK653" s="101">
        <f t="shared" si="730"/>
        <v>9669</v>
      </c>
      <c r="AL653" s="101">
        <f t="shared" si="731"/>
        <v>1643</v>
      </c>
      <c r="AM653" s="101">
        <v>2050</v>
      </c>
      <c r="AN653" s="102">
        <v>101</v>
      </c>
      <c r="AO653" s="103">
        <v>483</v>
      </c>
      <c r="AP653" s="74">
        <f t="shared" si="732"/>
        <v>6.0906862745098038E-2</v>
      </c>
      <c r="AQ653" s="74">
        <f t="shared" si="733"/>
        <v>0.25915549329597759</v>
      </c>
      <c r="AR653" s="104">
        <f t="shared" si="734"/>
        <v>0.29934779192204936</v>
      </c>
      <c r="AS653" s="104">
        <f t="shared" si="735"/>
        <v>0.41186675919500348</v>
      </c>
      <c r="AT653" s="104">
        <f t="shared" si="736"/>
        <v>0.6209920526171554</v>
      </c>
      <c r="AU653" s="105">
        <v>7886</v>
      </c>
      <c r="AV653" s="105">
        <v>10705</v>
      </c>
      <c r="AW653" s="105">
        <v>8349</v>
      </c>
      <c r="AX653" s="100">
        <v>618</v>
      </c>
      <c r="AY653" s="106">
        <v>10839</v>
      </c>
      <c r="AZ653" s="106">
        <v>609</v>
      </c>
      <c r="BA653" s="106">
        <v>3052</v>
      </c>
      <c r="BB653" s="106">
        <v>6616</v>
      </c>
      <c r="BC653" s="106">
        <v>562</v>
      </c>
      <c r="BD653" s="107">
        <v>1769</v>
      </c>
      <c r="BE653" s="108">
        <v>232</v>
      </c>
      <c r="BF653" s="82">
        <f t="shared" si="737"/>
        <v>7.294286740927057E-2</v>
      </c>
      <c r="BG653" s="82">
        <f t="shared" si="738"/>
        <v>0.28510042036431577</v>
      </c>
      <c r="BH653" s="83">
        <f t="shared" si="739"/>
        <v>0.3158129175946548</v>
      </c>
      <c r="BI653" s="83">
        <f t="shared" si="740"/>
        <v>0.4248830079070518</v>
      </c>
      <c r="BJ653" s="83">
        <f t="shared" si="741"/>
        <v>0.61463352777073299</v>
      </c>
      <c r="BK653" s="2">
        <v>8423</v>
      </c>
      <c r="BL653" s="2">
        <v>11278</v>
      </c>
      <c r="BM653" s="2">
        <v>8045</v>
      </c>
      <c r="BN653" s="2">
        <v>5657</v>
      </c>
      <c r="BO653" s="2">
        <v>2793</v>
      </c>
      <c r="BP653" s="2">
        <v>2327</v>
      </c>
      <c r="BQ653" s="109">
        <v>180</v>
      </c>
      <c r="BR653" s="109">
        <v>687</v>
      </c>
      <c r="BS653" s="110">
        <v>576</v>
      </c>
      <c r="BT653" s="109">
        <v>735</v>
      </c>
      <c r="BU653" s="109">
        <v>3385</v>
      </c>
      <c r="BV653" s="109">
        <v>7556</v>
      </c>
      <c r="BW653" s="109">
        <v>618</v>
      </c>
      <c r="BX653" s="84">
        <f t="shared" si="745"/>
        <v>12294</v>
      </c>
      <c r="BY653" s="111">
        <v>88</v>
      </c>
      <c r="BZ653" s="109">
        <v>1902</v>
      </c>
      <c r="CA653" s="109">
        <v>608</v>
      </c>
      <c r="CB653" s="2">
        <v>420</v>
      </c>
      <c r="CC653" s="112">
        <f t="shared" si="746"/>
        <v>8.7261070877359612E-2</v>
      </c>
      <c r="CD653" s="112">
        <f t="shared" si="747"/>
        <v>0.30014186912573149</v>
      </c>
      <c r="CE653" s="112">
        <f t="shared" si="748"/>
        <v>0.35226699344049595</v>
      </c>
      <c r="CF653" s="112">
        <f t="shared" si="749"/>
        <v>0.46778450551156653</v>
      </c>
      <c r="CG653" s="112">
        <f t="shared" si="750"/>
        <v>0.70279676817899317</v>
      </c>
      <c r="CH653" s="87">
        <f t="shared" si="751"/>
        <v>2391</v>
      </c>
      <c r="CI653" s="31">
        <f t="shared" si="752"/>
        <v>2862</v>
      </c>
      <c r="CJ653" s="31">
        <f t="shared" si="753"/>
        <v>26</v>
      </c>
      <c r="CK653" s="31">
        <f t="shared" si="754"/>
        <v>86</v>
      </c>
      <c r="CL653" s="31">
        <f t="shared" si="755"/>
        <v>120</v>
      </c>
      <c r="CM653" s="113">
        <f t="shared" si="756"/>
        <v>1248</v>
      </c>
      <c r="CN653" s="31">
        <f t="shared" si="757"/>
        <v>132</v>
      </c>
      <c r="CO653" s="31">
        <f t="shared" si="758"/>
        <v>398</v>
      </c>
      <c r="CP653" s="31">
        <f t="shared" si="759"/>
        <v>630</v>
      </c>
      <c r="CQ653" s="31">
        <f t="shared" si="760"/>
        <v>88</v>
      </c>
      <c r="CR653" s="32">
        <v>13</v>
      </c>
      <c r="CS653" s="32">
        <v>47</v>
      </c>
      <c r="CT653" s="32">
        <v>70</v>
      </c>
      <c r="CU653" s="88">
        <f t="shared" si="744"/>
        <v>706</v>
      </c>
      <c r="CV653" s="32">
        <v>100</v>
      </c>
      <c r="CW653" s="32">
        <v>264</v>
      </c>
      <c r="CX653" s="32">
        <v>316</v>
      </c>
      <c r="CY653" s="32">
        <v>26</v>
      </c>
      <c r="CZ653" s="32">
        <v>13</v>
      </c>
      <c r="DA653" s="32">
        <v>39</v>
      </c>
      <c r="DB653" s="32">
        <v>50</v>
      </c>
      <c r="DC653" s="88">
        <f t="shared" si="761"/>
        <v>542</v>
      </c>
      <c r="DD653" s="32">
        <v>32</v>
      </c>
      <c r="DE653" s="32">
        <v>134</v>
      </c>
      <c r="DF653" s="32">
        <v>314</v>
      </c>
      <c r="DG653" s="32">
        <v>62</v>
      </c>
      <c r="DH653" s="32">
        <v>10</v>
      </c>
      <c r="DI653" s="32">
        <v>101</v>
      </c>
      <c r="DJ653" s="32">
        <v>58</v>
      </c>
      <c r="DK653" s="88">
        <f t="shared" si="762"/>
        <v>2073</v>
      </c>
      <c r="DL653" s="32">
        <v>198</v>
      </c>
      <c r="DM653" s="32">
        <v>813</v>
      </c>
      <c r="DN653" s="32">
        <v>974</v>
      </c>
      <c r="DO653" s="32">
        <v>88</v>
      </c>
      <c r="DP653" s="32">
        <v>73</v>
      </c>
      <c r="DQ653" s="32">
        <v>305</v>
      </c>
      <c r="DR653" s="32">
        <v>178</v>
      </c>
      <c r="DS653" s="88">
        <f t="shared" si="763"/>
        <v>6409</v>
      </c>
      <c r="DT653" s="32">
        <v>33</v>
      </c>
      <c r="DU653" s="32">
        <v>1103</v>
      </c>
      <c r="DV653" s="32">
        <v>4885</v>
      </c>
      <c r="DW653" s="32">
        <v>388</v>
      </c>
      <c r="DX653" s="32">
        <v>1</v>
      </c>
      <c r="DY653" s="32">
        <v>1</v>
      </c>
      <c r="DZ653" s="32">
        <v>2</v>
      </c>
      <c r="EA653" s="88">
        <f t="shared" si="764"/>
        <v>14</v>
      </c>
      <c r="EB653" s="32">
        <v>7</v>
      </c>
      <c r="EC653" s="32">
        <v>4</v>
      </c>
      <c r="ED653" s="32">
        <v>3</v>
      </c>
      <c r="EF653" s="32">
        <v>30</v>
      </c>
      <c r="EG653" s="32">
        <v>110</v>
      </c>
      <c r="EH653" s="32">
        <v>114</v>
      </c>
      <c r="EI653" s="88">
        <f t="shared" si="765"/>
        <v>1206</v>
      </c>
      <c r="EJ653" s="32">
        <v>297</v>
      </c>
      <c r="EK653" s="32">
        <v>459</v>
      </c>
      <c r="EL653" s="32">
        <v>427</v>
      </c>
      <c r="EM653" s="32">
        <v>23</v>
      </c>
      <c r="EQ653" s="88">
        <f t="shared" si="766"/>
        <v>0</v>
      </c>
      <c r="EV653" s="32">
        <v>38</v>
      </c>
      <c r="EW653" s="32">
        <v>79</v>
      </c>
      <c r="EX653" s="32">
        <v>99</v>
      </c>
      <c r="EY653" s="88">
        <f t="shared" si="767"/>
        <v>1224</v>
      </c>
      <c r="EZ653" s="32">
        <v>22</v>
      </c>
      <c r="FA653" s="32">
        <v>556</v>
      </c>
      <c r="FB653" s="32">
        <v>618</v>
      </c>
      <c r="FC653" s="32">
        <v>28</v>
      </c>
      <c r="FD653" s="32">
        <v>2</v>
      </c>
      <c r="FE653" s="32">
        <v>5</v>
      </c>
      <c r="FF653" s="32">
        <v>5</v>
      </c>
      <c r="FG653" s="88">
        <f t="shared" si="768"/>
        <v>117</v>
      </c>
      <c r="FH653" s="32">
        <v>46</v>
      </c>
      <c r="FI653" s="32">
        <v>52</v>
      </c>
      <c r="FJ653" s="32">
        <v>19</v>
      </c>
      <c r="FO653" s="88">
        <f t="shared" si="769"/>
        <v>0</v>
      </c>
      <c r="FW653" s="110">
        <f t="shared" si="770"/>
        <v>0</v>
      </c>
      <c r="GB653" s="110">
        <f t="shared" si="771"/>
        <v>40</v>
      </c>
      <c r="GC653" s="110">
        <f t="shared" si="772"/>
        <v>84</v>
      </c>
      <c r="GD653" s="110">
        <f t="shared" si="773"/>
        <v>104</v>
      </c>
      <c r="GE653" s="110">
        <f t="shared" si="774"/>
        <v>1341</v>
      </c>
      <c r="GF653" s="110">
        <f t="shared" si="775"/>
        <v>68</v>
      </c>
      <c r="GG653" s="110">
        <f t="shared" si="776"/>
        <v>608</v>
      </c>
      <c r="GH653" s="110">
        <f t="shared" si="777"/>
        <v>637</v>
      </c>
      <c r="GI653" s="110">
        <f t="shared" si="778"/>
        <v>28</v>
      </c>
      <c r="GJ653" s="114">
        <f t="shared" si="742"/>
        <v>0.1750311143574553</v>
      </c>
      <c r="GK653" s="90">
        <f t="shared" si="743"/>
        <v>0.13423747578189871</v>
      </c>
      <c r="GL653" s="92" t="s">
        <v>1444</v>
      </c>
      <c r="GM653" s="2" t="s">
        <v>2198</v>
      </c>
      <c r="GN653" s="2" t="s">
        <v>2122</v>
      </c>
      <c r="GO653" s="92" t="s">
        <v>1814</v>
      </c>
      <c r="GP653" s="2" t="s">
        <v>2231</v>
      </c>
      <c r="GQ653" s="2" t="s">
        <v>1986</v>
      </c>
      <c r="GR653" s="115">
        <v>11185</v>
      </c>
      <c r="GS653" s="31">
        <f t="shared" si="779"/>
        <v>84</v>
      </c>
      <c r="GT653" s="31">
        <f t="shared" si="780"/>
        <v>238</v>
      </c>
      <c r="GU653" s="31">
        <f t="shared" si="781"/>
        <v>407</v>
      </c>
      <c r="GV653" s="31">
        <f t="shared" si="782"/>
        <v>8496</v>
      </c>
      <c r="GW653" s="31">
        <f t="shared" si="783"/>
        <v>6338</v>
      </c>
      <c r="GX653" s="31">
        <f t="shared" si="784"/>
        <v>8258</v>
      </c>
    </row>
    <row r="654" spans="1:206" ht="15.75" hidden="1" customHeight="1" x14ac:dyDescent="0.25">
      <c r="A654" s="22" t="s">
        <v>1110</v>
      </c>
      <c r="B654" s="2" t="s">
        <v>609</v>
      </c>
      <c r="C654" s="116" t="s">
        <v>635</v>
      </c>
      <c r="D654" s="35" t="s">
        <v>609</v>
      </c>
      <c r="E654" s="117">
        <v>71</v>
      </c>
      <c r="F654" s="117">
        <v>254</v>
      </c>
      <c r="G654" s="117">
        <v>630</v>
      </c>
      <c r="H654" s="117">
        <v>955</v>
      </c>
      <c r="I654" s="95">
        <v>54</v>
      </c>
      <c r="J654" s="118">
        <v>70</v>
      </c>
      <c r="K654" s="118">
        <v>361</v>
      </c>
      <c r="L654" s="118">
        <v>661</v>
      </c>
      <c r="M654" s="118">
        <v>1092</v>
      </c>
      <c r="N654" s="119">
        <v>159</v>
      </c>
      <c r="O654" s="119">
        <v>22</v>
      </c>
      <c r="P654" s="120">
        <v>678</v>
      </c>
      <c r="Q654" s="120">
        <v>860</v>
      </c>
      <c r="R654" s="120">
        <v>630</v>
      </c>
      <c r="S654" s="70">
        <f t="shared" si="725"/>
        <v>0.10324483775811209</v>
      </c>
      <c r="T654" s="70">
        <f t="shared" si="726"/>
        <v>0.41976744186046511</v>
      </c>
      <c r="U654" s="70">
        <f t="shared" si="727"/>
        <v>0.43035055350553508</v>
      </c>
      <c r="V654" s="70">
        <f t="shared" si="728"/>
        <v>0.57919463087248324</v>
      </c>
      <c r="W654" s="70">
        <f t="shared" si="729"/>
        <v>0.79682539682539677</v>
      </c>
      <c r="X654" s="121">
        <v>832</v>
      </c>
      <c r="Y654" s="121">
        <v>678</v>
      </c>
      <c r="Z654" s="121">
        <v>860</v>
      </c>
      <c r="AA654" s="121">
        <v>630</v>
      </c>
      <c r="AB654" s="121">
        <v>250</v>
      </c>
      <c r="AC654" s="121">
        <v>198</v>
      </c>
      <c r="AD654" s="17">
        <v>34</v>
      </c>
      <c r="AE654" s="17">
        <v>45</v>
      </c>
      <c r="AF654" s="100">
        <v>56</v>
      </c>
      <c r="AG654" s="101">
        <v>67</v>
      </c>
      <c r="AH654" s="101">
        <v>276</v>
      </c>
      <c r="AI654" s="101">
        <v>621</v>
      </c>
      <c r="AJ654" s="101">
        <v>37</v>
      </c>
      <c r="AK654" s="101">
        <f t="shared" si="730"/>
        <v>1001</v>
      </c>
      <c r="AL654" s="101">
        <f t="shared" si="731"/>
        <v>182</v>
      </c>
      <c r="AM654" s="101">
        <v>219</v>
      </c>
      <c r="AN654" s="102">
        <v>14</v>
      </c>
      <c r="AO654" s="103">
        <v>50</v>
      </c>
      <c r="AP654" s="74">
        <f t="shared" si="732"/>
        <v>9.8820058997050153E-2</v>
      </c>
      <c r="AQ654" s="74">
        <f t="shared" si="733"/>
        <v>0.32093023255813952</v>
      </c>
      <c r="AR654" s="104">
        <f t="shared" si="734"/>
        <v>0.36070110701107011</v>
      </c>
      <c r="AS654" s="104">
        <f t="shared" si="735"/>
        <v>0.47986577181208051</v>
      </c>
      <c r="AT654" s="104">
        <f t="shared" si="736"/>
        <v>0.69682539682539679</v>
      </c>
      <c r="AU654" s="105">
        <v>642</v>
      </c>
      <c r="AV654" s="105">
        <v>875</v>
      </c>
      <c r="AW654" s="105">
        <v>714</v>
      </c>
      <c r="AX654" s="100">
        <v>53</v>
      </c>
      <c r="AY654" s="106">
        <v>973</v>
      </c>
      <c r="AZ654" s="106">
        <v>66</v>
      </c>
      <c r="BA654" s="106">
        <v>219</v>
      </c>
      <c r="BB654" s="106">
        <v>650</v>
      </c>
      <c r="BC654" s="106">
        <v>38</v>
      </c>
      <c r="BD654" s="107">
        <v>186</v>
      </c>
      <c r="BE654" s="108">
        <v>24</v>
      </c>
      <c r="BF654" s="82">
        <f t="shared" si="737"/>
        <v>9.2436974789915971E-2</v>
      </c>
      <c r="BG654" s="82">
        <f t="shared" si="738"/>
        <v>0.25028571428571428</v>
      </c>
      <c r="BH654" s="83">
        <f t="shared" si="739"/>
        <v>0.33572389063200359</v>
      </c>
      <c r="BI654" s="83">
        <f t="shared" si="740"/>
        <v>0.45023071852340146</v>
      </c>
      <c r="BJ654" s="83">
        <f t="shared" si="741"/>
        <v>0.72274143302180682</v>
      </c>
      <c r="BK654" s="2">
        <v>632</v>
      </c>
      <c r="BL654" s="2">
        <v>836</v>
      </c>
      <c r="BM654" s="2">
        <v>679</v>
      </c>
      <c r="BN654" s="2">
        <v>480</v>
      </c>
      <c r="BO654" s="2">
        <v>242</v>
      </c>
      <c r="BP654" s="2">
        <v>187</v>
      </c>
      <c r="BQ654" s="109">
        <v>36</v>
      </c>
      <c r="BR654" s="109">
        <v>63</v>
      </c>
      <c r="BS654" s="110">
        <v>56</v>
      </c>
      <c r="BT654" s="109">
        <v>70</v>
      </c>
      <c r="BU654" s="109">
        <v>285</v>
      </c>
      <c r="BV654" s="109">
        <v>661</v>
      </c>
      <c r="BW654" s="109">
        <v>50</v>
      </c>
      <c r="BX654" s="84">
        <f t="shared" si="745"/>
        <v>1066</v>
      </c>
      <c r="BY654" s="111">
        <v>12</v>
      </c>
      <c r="BZ654" s="109">
        <v>173</v>
      </c>
      <c r="CA654" s="109">
        <v>50</v>
      </c>
      <c r="CB654" s="2">
        <v>31</v>
      </c>
      <c r="CC654" s="112">
        <f t="shared" si="746"/>
        <v>0.11075949367088607</v>
      </c>
      <c r="CD654" s="112">
        <f t="shared" si="747"/>
        <v>0.34090909090909088</v>
      </c>
      <c r="CE654" s="112">
        <f t="shared" si="748"/>
        <v>0.3926408942710759</v>
      </c>
      <c r="CF654" s="112">
        <f t="shared" si="749"/>
        <v>0.51023102310231028</v>
      </c>
      <c r="CG654" s="112">
        <f t="shared" si="750"/>
        <v>0.7187039764359352</v>
      </c>
      <c r="CH654" s="87">
        <f t="shared" si="751"/>
        <v>191</v>
      </c>
      <c r="CI654" s="31">
        <f t="shared" si="752"/>
        <v>229</v>
      </c>
      <c r="CJ654" s="31">
        <f t="shared" si="753"/>
        <v>1</v>
      </c>
      <c r="CK654" s="31">
        <f t="shared" si="754"/>
        <v>2</v>
      </c>
      <c r="CL654" s="31">
        <f t="shared" si="755"/>
        <v>2</v>
      </c>
      <c r="CM654" s="113">
        <f t="shared" si="756"/>
        <v>36</v>
      </c>
      <c r="CN654" s="31">
        <f t="shared" si="757"/>
        <v>3</v>
      </c>
      <c r="CO654" s="31">
        <f t="shared" si="758"/>
        <v>13</v>
      </c>
      <c r="CP654" s="31">
        <f t="shared" si="759"/>
        <v>16</v>
      </c>
      <c r="CQ654" s="31">
        <f t="shared" si="760"/>
        <v>4</v>
      </c>
      <c r="CU654" s="88">
        <f t="shared" si="744"/>
        <v>0</v>
      </c>
      <c r="CZ654" s="32">
        <v>1</v>
      </c>
      <c r="DA654" s="32">
        <v>2</v>
      </c>
      <c r="DB654" s="32">
        <v>2</v>
      </c>
      <c r="DC654" s="88">
        <f t="shared" si="761"/>
        <v>36</v>
      </c>
      <c r="DD654" s="32">
        <v>3</v>
      </c>
      <c r="DE654" s="32">
        <v>13</v>
      </c>
      <c r="DF654" s="32">
        <v>16</v>
      </c>
      <c r="DG654" s="32">
        <v>4</v>
      </c>
      <c r="DH654" s="32">
        <v>2</v>
      </c>
      <c r="DI654" s="32">
        <v>15</v>
      </c>
      <c r="DJ654" s="32">
        <v>13</v>
      </c>
      <c r="DK654" s="88">
        <f t="shared" si="762"/>
        <v>271</v>
      </c>
      <c r="DL654" s="32">
        <v>37</v>
      </c>
      <c r="DM654" s="32">
        <v>108</v>
      </c>
      <c r="DN654" s="32">
        <v>119</v>
      </c>
      <c r="DO654" s="32">
        <v>7</v>
      </c>
      <c r="DP654" s="32">
        <v>25</v>
      </c>
      <c r="DQ654" s="32">
        <v>35</v>
      </c>
      <c r="DR654" s="32">
        <v>27</v>
      </c>
      <c r="DS654" s="88">
        <f t="shared" si="763"/>
        <v>619</v>
      </c>
      <c r="DT654" s="32">
        <v>14</v>
      </c>
      <c r="DU654" s="32">
        <v>90</v>
      </c>
      <c r="DV654" s="32">
        <v>479</v>
      </c>
      <c r="DW654" s="32">
        <v>36</v>
      </c>
      <c r="DX654" s="32">
        <v>1</v>
      </c>
      <c r="DY654" s="32">
        <v>1</v>
      </c>
      <c r="DZ654" s="32">
        <v>1</v>
      </c>
      <c r="EA654" s="88">
        <f t="shared" si="764"/>
        <v>14</v>
      </c>
      <c r="EB654" s="32">
        <v>1</v>
      </c>
      <c r="EC654" s="32">
        <v>7</v>
      </c>
      <c r="ED654" s="32">
        <v>6</v>
      </c>
      <c r="EF654" s="32">
        <v>2</v>
      </c>
      <c r="EG654" s="32">
        <v>5</v>
      </c>
      <c r="EH654" s="32">
        <v>7</v>
      </c>
      <c r="EI654" s="88">
        <f t="shared" si="765"/>
        <v>60</v>
      </c>
      <c r="EJ654" s="32">
        <v>15</v>
      </c>
      <c r="EK654" s="32">
        <v>25</v>
      </c>
      <c r="EL654" s="32">
        <v>17</v>
      </c>
      <c r="EM654" s="32">
        <v>3</v>
      </c>
      <c r="EQ654" s="88">
        <f t="shared" si="766"/>
        <v>0</v>
      </c>
      <c r="EV654" s="32">
        <v>5</v>
      </c>
      <c r="EW654" s="32">
        <v>5</v>
      </c>
      <c r="EX654" s="32">
        <v>6</v>
      </c>
      <c r="EY654" s="88">
        <f t="shared" si="767"/>
        <v>66</v>
      </c>
      <c r="EZ654" s="32">
        <v>0</v>
      </c>
      <c r="FA654" s="32">
        <v>42</v>
      </c>
      <c r="FB654" s="32">
        <v>24</v>
      </c>
      <c r="FC654" s="32">
        <v>0</v>
      </c>
      <c r="FG654" s="88">
        <f t="shared" si="768"/>
        <v>0</v>
      </c>
      <c r="FO654" s="88">
        <f t="shared" si="769"/>
        <v>0</v>
      </c>
      <c r="FW654" s="110">
        <f t="shared" si="770"/>
        <v>0</v>
      </c>
      <c r="GB654" s="110">
        <f t="shared" si="771"/>
        <v>5</v>
      </c>
      <c r="GC654" s="110">
        <f t="shared" si="772"/>
        <v>5</v>
      </c>
      <c r="GD654" s="110">
        <f t="shared" si="773"/>
        <v>6</v>
      </c>
      <c r="GE654" s="110">
        <f t="shared" si="774"/>
        <v>66</v>
      </c>
      <c r="GF654" s="110">
        <f t="shared" si="775"/>
        <v>0</v>
      </c>
      <c r="GG654" s="110">
        <f t="shared" si="776"/>
        <v>42</v>
      </c>
      <c r="GH654" s="110">
        <f t="shared" si="777"/>
        <v>24</v>
      </c>
      <c r="GI654" s="110">
        <f t="shared" si="778"/>
        <v>0</v>
      </c>
      <c r="GJ654" s="114">
        <f t="shared" si="742"/>
        <v>-9.8040826385180857E-2</v>
      </c>
      <c r="GK654" s="90">
        <f t="shared" si="743"/>
        <v>9.5580678314491269E-2</v>
      </c>
      <c r="GL654" s="92" t="s">
        <v>1649</v>
      </c>
      <c r="GM654" s="2" t="s">
        <v>1791</v>
      </c>
      <c r="GN654" s="92" t="s">
        <v>1780</v>
      </c>
      <c r="GO654" s="92" t="s">
        <v>2257</v>
      </c>
      <c r="GP654" s="2" t="s">
        <v>2165</v>
      </c>
      <c r="GQ654" s="2" t="s">
        <v>2251</v>
      </c>
      <c r="GR654" s="115">
        <v>829</v>
      </c>
      <c r="GS654" s="31">
        <f t="shared" si="779"/>
        <v>28</v>
      </c>
      <c r="GT654" s="31">
        <f t="shared" si="780"/>
        <v>41</v>
      </c>
      <c r="GU654" s="31">
        <f t="shared" si="781"/>
        <v>51</v>
      </c>
      <c r="GV654" s="31">
        <f t="shared" si="782"/>
        <v>904</v>
      </c>
      <c r="GW654" s="31">
        <f t="shared" si="783"/>
        <v>647</v>
      </c>
      <c r="GX654" s="31">
        <f t="shared" si="784"/>
        <v>852</v>
      </c>
    </row>
    <row r="655" spans="1:206" ht="15.75" hidden="1" customHeight="1" x14ac:dyDescent="0.25">
      <c r="A655" s="22" t="s">
        <v>1110</v>
      </c>
      <c r="B655" s="2" t="s">
        <v>609</v>
      </c>
      <c r="C655" s="116" t="s">
        <v>636</v>
      </c>
      <c r="D655" s="35" t="s">
        <v>609</v>
      </c>
      <c r="E655" s="117">
        <v>21</v>
      </c>
      <c r="F655" s="117">
        <v>75</v>
      </c>
      <c r="G655" s="117">
        <v>39</v>
      </c>
      <c r="H655" s="117">
        <v>135</v>
      </c>
      <c r="I655" s="95">
        <v>7</v>
      </c>
      <c r="J655" s="118">
        <v>10</v>
      </c>
      <c r="K655" s="118">
        <v>59</v>
      </c>
      <c r="L655" s="118">
        <v>43</v>
      </c>
      <c r="M655" s="118">
        <v>112</v>
      </c>
      <c r="N655" s="119">
        <v>5</v>
      </c>
      <c r="O655" s="119">
        <v>23</v>
      </c>
      <c r="P655" s="120">
        <v>65</v>
      </c>
      <c r="Q655" s="120">
        <v>70</v>
      </c>
      <c r="R655" s="120">
        <v>48</v>
      </c>
      <c r="S655" s="70">
        <f t="shared" si="725"/>
        <v>0.15384615384615385</v>
      </c>
      <c r="T655" s="70">
        <f t="shared" si="726"/>
        <v>0.84285714285714286</v>
      </c>
      <c r="U655" s="70">
        <f t="shared" si="727"/>
        <v>0.58469945355191255</v>
      </c>
      <c r="V655" s="70">
        <f t="shared" si="728"/>
        <v>0.82203389830508478</v>
      </c>
      <c r="W655" s="70">
        <f t="shared" si="729"/>
        <v>0.79166666666666663</v>
      </c>
      <c r="X655" s="121">
        <v>73</v>
      </c>
      <c r="Y655" s="121">
        <v>65</v>
      </c>
      <c r="Z655" s="121">
        <v>70</v>
      </c>
      <c r="AA655" s="121">
        <v>48</v>
      </c>
      <c r="AB655" s="121">
        <v>30</v>
      </c>
      <c r="AC655" s="121">
        <v>22</v>
      </c>
      <c r="AD655" s="17">
        <v>5</v>
      </c>
      <c r="AE655" s="17">
        <v>7</v>
      </c>
      <c r="AF655" s="100">
        <v>7</v>
      </c>
      <c r="AG655" s="101">
        <v>9</v>
      </c>
      <c r="AH655" s="101">
        <v>53</v>
      </c>
      <c r="AI655" s="101">
        <v>45</v>
      </c>
      <c r="AJ655" s="101">
        <v>2</v>
      </c>
      <c r="AK655" s="101">
        <f t="shared" si="730"/>
        <v>109</v>
      </c>
      <c r="AL655" s="101">
        <f t="shared" si="731"/>
        <v>12</v>
      </c>
      <c r="AM655" s="101">
        <v>14</v>
      </c>
      <c r="AN655" s="102">
        <v>7</v>
      </c>
      <c r="AO655" s="103">
        <v>18</v>
      </c>
      <c r="AP655" s="74">
        <f t="shared" si="732"/>
        <v>0.13846153846153847</v>
      </c>
      <c r="AQ655" s="74">
        <f t="shared" si="733"/>
        <v>0.75714285714285712</v>
      </c>
      <c r="AR655" s="104">
        <f t="shared" si="734"/>
        <v>0.51912568306010931</v>
      </c>
      <c r="AS655" s="104">
        <f t="shared" si="735"/>
        <v>0.72881355932203384</v>
      </c>
      <c r="AT655" s="104">
        <f t="shared" si="736"/>
        <v>0.6875</v>
      </c>
      <c r="AU655" s="105">
        <v>56</v>
      </c>
      <c r="AV655" s="105">
        <v>78</v>
      </c>
      <c r="AW655" s="105">
        <v>58</v>
      </c>
      <c r="AX655" s="100">
        <v>8</v>
      </c>
      <c r="AY655" s="106">
        <v>97</v>
      </c>
      <c r="AZ655" s="106">
        <v>8</v>
      </c>
      <c r="BA655" s="106">
        <v>45</v>
      </c>
      <c r="BB655" s="106">
        <v>44</v>
      </c>
      <c r="BC655" s="106">
        <v>0</v>
      </c>
      <c r="BD655" s="107">
        <v>8</v>
      </c>
      <c r="BE655" s="108">
        <v>6</v>
      </c>
      <c r="BF655" s="82">
        <f t="shared" si="737"/>
        <v>0.13793103448275862</v>
      </c>
      <c r="BG655" s="82">
        <f t="shared" si="738"/>
        <v>0.57692307692307687</v>
      </c>
      <c r="BH655" s="83">
        <f t="shared" si="739"/>
        <v>0.46354166666666669</v>
      </c>
      <c r="BI655" s="83">
        <f t="shared" si="740"/>
        <v>0.60447761194029848</v>
      </c>
      <c r="BJ655" s="83">
        <f t="shared" si="741"/>
        <v>0.6428571428571429</v>
      </c>
      <c r="BK655" s="2">
        <v>48</v>
      </c>
      <c r="BL655" s="2">
        <v>74</v>
      </c>
      <c r="BM655" s="2">
        <v>60</v>
      </c>
      <c r="BN655" s="2">
        <v>39</v>
      </c>
      <c r="BO655" s="2">
        <v>19</v>
      </c>
      <c r="BP655" s="2">
        <v>13</v>
      </c>
      <c r="BQ655" s="109">
        <v>6</v>
      </c>
      <c r="BR655" s="109">
        <v>7</v>
      </c>
      <c r="BS655" s="110">
        <v>9</v>
      </c>
      <c r="BT655" s="109">
        <v>8</v>
      </c>
      <c r="BU655" s="109">
        <v>32</v>
      </c>
      <c r="BV655" s="109">
        <v>50</v>
      </c>
      <c r="BW655" s="109">
        <v>1</v>
      </c>
      <c r="BX655" s="84">
        <f t="shared" si="745"/>
        <v>91</v>
      </c>
      <c r="BY655" s="111">
        <v>5</v>
      </c>
      <c r="BZ655" s="109">
        <v>9</v>
      </c>
      <c r="CA655" s="109">
        <v>1</v>
      </c>
      <c r="CB655" s="2">
        <v>12</v>
      </c>
      <c r="CC655" s="112">
        <f t="shared" si="746"/>
        <v>0.16666666666666666</v>
      </c>
      <c r="CD655" s="112">
        <f t="shared" si="747"/>
        <v>0.43243243243243246</v>
      </c>
      <c r="CE655" s="112">
        <f t="shared" si="748"/>
        <v>0.44505494505494503</v>
      </c>
      <c r="CF655" s="112">
        <f t="shared" si="749"/>
        <v>0.54477611940298509</v>
      </c>
      <c r="CG655" s="112">
        <f t="shared" si="750"/>
        <v>0.68333333333333335</v>
      </c>
      <c r="CH655" s="87">
        <f t="shared" si="751"/>
        <v>19</v>
      </c>
      <c r="CI655" s="31">
        <f t="shared" si="752"/>
        <v>17</v>
      </c>
      <c r="CJ655" s="31">
        <f t="shared" si="753"/>
        <v>0</v>
      </c>
      <c r="CK655" s="31">
        <f t="shared" si="754"/>
        <v>0</v>
      </c>
      <c r="CL655" s="31">
        <f t="shared" si="755"/>
        <v>0</v>
      </c>
      <c r="CM655" s="113">
        <f t="shared" si="756"/>
        <v>0</v>
      </c>
      <c r="CN655" s="31">
        <f t="shared" si="757"/>
        <v>0</v>
      </c>
      <c r="CO655" s="31">
        <f t="shared" si="758"/>
        <v>0</v>
      </c>
      <c r="CP655" s="31">
        <f t="shared" si="759"/>
        <v>0</v>
      </c>
      <c r="CQ655" s="31">
        <f t="shared" si="760"/>
        <v>0</v>
      </c>
      <c r="CU655" s="88">
        <f t="shared" si="744"/>
        <v>0</v>
      </c>
      <c r="DC655" s="88">
        <f t="shared" si="761"/>
        <v>0</v>
      </c>
      <c r="DK655" s="88">
        <f t="shared" si="762"/>
        <v>0</v>
      </c>
      <c r="DP655" s="32">
        <v>5</v>
      </c>
      <c r="DQ655" s="32">
        <v>6</v>
      </c>
      <c r="DR655" s="32">
        <v>7</v>
      </c>
      <c r="DS655" s="88">
        <f t="shared" si="763"/>
        <v>81</v>
      </c>
      <c r="DT655" s="32">
        <v>7</v>
      </c>
      <c r="DU655" s="32">
        <v>27</v>
      </c>
      <c r="DV655" s="32">
        <v>46</v>
      </c>
      <c r="DW655" s="32">
        <v>1</v>
      </c>
      <c r="EA655" s="88">
        <f t="shared" si="764"/>
        <v>0</v>
      </c>
      <c r="EI655" s="88">
        <f t="shared" si="765"/>
        <v>0</v>
      </c>
      <c r="EQ655" s="88">
        <f t="shared" si="766"/>
        <v>0</v>
      </c>
      <c r="EV655" s="32">
        <v>1</v>
      </c>
      <c r="EW655" s="32">
        <v>1</v>
      </c>
      <c r="EX655" s="32">
        <v>2</v>
      </c>
      <c r="EY655" s="88">
        <f t="shared" si="767"/>
        <v>10</v>
      </c>
      <c r="EZ655" s="32">
        <v>1</v>
      </c>
      <c r="FA655" s="32">
        <v>5</v>
      </c>
      <c r="FB655" s="32">
        <v>4</v>
      </c>
      <c r="FC655" s="32">
        <v>0</v>
      </c>
      <c r="FG655" s="88">
        <f t="shared" si="768"/>
        <v>0</v>
      </c>
      <c r="FO655" s="88">
        <f t="shared" si="769"/>
        <v>0</v>
      </c>
      <c r="FW655" s="110">
        <f t="shared" si="770"/>
        <v>0</v>
      </c>
      <c r="GB655" s="110">
        <f t="shared" si="771"/>
        <v>1</v>
      </c>
      <c r="GC655" s="110">
        <f t="shared" si="772"/>
        <v>1</v>
      </c>
      <c r="GD655" s="110">
        <f t="shared" si="773"/>
        <v>2</v>
      </c>
      <c r="GE655" s="110">
        <f t="shared" si="774"/>
        <v>10</v>
      </c>
      <c r="GF655" s="110">
        <f t="shared" si="775"/>
        <v>1</v>
      </c>
      <c r="GG655" s="110">
        <f t="shared" si="776"/>
        <v>5</v>
      </c>
      <c r="GH655" s="110">
        <f t="shared" si="777"/>
        <v>4</v>
      </c>
      <c r="GI655" s="110">
        <f t="shared" si="778"/>
        <v>0</v>
      </c>
      <c r="GJ655" s="114">
        <f t="shared" si="742"/>
        <v>-0.13684210526315785</v>
      </c>
      <c r="GK655" s="90">
        <f t="shared" si="743"/>
        <v>-6.1855670103092786E-2</v>
      </c>
      <c r="GL655" s="2" t="s">
        <v>1552</v>
      </c>
      <c r="GM655" s="2" t="s">
        <v>1524</v>
      </c>
      <c r="GN655" s="2" t="s">
        <v>2196</v>
      </c>
      <c r="GO655" s="92" t="s">
        <v>1456</v>
      </c>
      <c r="GP655" s="2" t="s">
        <v>1563</v>
      </c>
      <c r="GQ655" s="2" t="s">
        <v>1738</v>
      </c>
      <c r="GR655" s="115">
        <v>74</v>
      </c>
      <c r="GS655" s="31">
        <f t="shared" si="779"/>
        <v>5</v>
      </c>
      <c r="GT655" s="31">
        <f t="shared" si="780"/>
        <v>7</v>
      </c>
      <c r="GU655" s="31">
        <f t="shared" si="781"/>
        <v>6</v>
      </c>
      <c r="GV655" s="31">
        <f t="shared" si="782"/>
        <v>81</v>
      </c>
      <c r="GW655" s="31">
        <f t="shared" si="783"/>
        <v>47</v>
      </c>
      <c r="GX655" s="31">
        <f t="shared" si="784"/>
        <v>74</v>
      </c>
    </row>
    <row r="656" spans="1:206" ht="15.75" hidden="1" customHeight="1" x14ac:dyDescent="0.25">
      <c r="A656" s="22" t="s">
        <v>1110</v>
      </c>
      <c r="B656" s="2" t="s">
        <v>609</v>
      </c>
      <c r="C656" s="116" t="s">
        <v>637</v>
      </c>
      <c r="D656" s="35" t="s">
        <v>609</v>
      </c>
      <c r="E656" s="117">
        <v>8</v>
      </c>
      <c r="F656" s="117">
        <v>45</v>
      </c>
      <c r="G656" s="117">
        <v>35</v>
      </c>
      <c r="H656" s="117">
        <v>88</v>
      </c>
      <c r="I656" s="95">
        <v>5</v>
      </c>
      <c r="J656" s="118">
        <v>22</v>
      </c>
      <c r="K656" s="118">
        <v>49</v>
      </c>
      <c r="L656" s="118">
        <v>39</v>
      </c>
      <c r="M656" s="118">
        <v>110</v>
      </c>
      <c r="N656" s="119">
        <v>8</v>
      </c>
      <c r="O656" s="119">
        <v>10</v>
      </c>
      <c r="P656" s="120">
        <v>51</v>
      </c>
      <c r="Q656" s="120">
        <v>77</v>
      </c>
      <c r="R656" s="120">
        <v>52</v>
      </c>
      <c r="S656" s="70">
        <f t="shared" si="725"/>
        <v>0.43137254901960786</v>
      </c>
      <c r="T656" s="70">
        <f t="shared" si="726"/>
        <v>0.63636363636363635</v>
      </c>
      <c r="U656" s="70">
        <f t="shared" si="727"/>
        <v>0.56666666666666665</v>
      </c>
      <c r="V656" s="70">
        <f t="shared" si="728"/>
        <v>0.62015503875968991</v>
      </c>
      <c r="W656" s="70">
        <f t="shared" si="729"/>
        <v>0.59615384615384615</v>
      </c>
      <c r="X656" s="121">
        <v>82</v>
      </c>
      <c r="Y656" s="121">
        <v>51</v>
      </c>
      <c r="Z656" s="121">
        <v>77</v>
      </c>
      <c r="AA656" s="121">
        <v>52</v>
      </c>
      <c r="AB656" s="121">
        <v>23</v>
      </c>
      <c r="AC656" s="121">
        <v>13</v>
      </c>
      <c r="AD656" s="17">
        <v>4</v>
      </c>
      <c r="AE656" s="17">
        <v>4</v>
      </c>
      <c r="AF656" s="100">
        <v>5</v>
      </c>
      <c r="AG656" s="101">
        <v>5</v>
      </c>
      <c r="AH656" s="101">
        <v>44</v>
      </c>
      <c r="AI656" s="101">
        <v>38</v>
      </c>
      <c r="AJ656" s="101">
        <v>1</v>
      </c>
      <c r="AK656" s="101">
        <f t="shared" si="730"/>
        <v>88</v>
      </c>
      <c r="AL656" s="101">
        <f t="shared" si="731"/>
        <v>7</v>
      </c>
      <c r="AM656" s="101">
        <v>8</v>
      </c>
      <c r="AN656" s="102">
        <v>1</v>
      </c>
      <c r="AO656" s="103">
        <v>15</v>
      </c>
      <c r="AP656" s="74">
        <f t="shared" si="732"/>
        <v>9.8039215686274508E-2</v>
      </c>
      <c r="AQ656" s="74">
        <f t="shared" si="733"/>
        <v>0.5714285714285714</v>
      </c>
      <c r="AR656" s="104">
        <f t="shared" si="734"/>
        <v>0.44444444444444442</v>
      </c>
      <c r="AS656" s="104">
        <f t="shared" si="735"/>
        <v>0.58139534883720934</v>
      </c>
      <c r="AT656" s="104">
        <f t="shared" si="736"/>
        <v>0.59615384615384615</v>
      </c>
      <c r="AU656" s="105">
        <v>44</v>
      </c>
      <c r="AV656" s="105">
        <v>61</v>
      </c>
      <c r="AW656" s="105">
        <v>64</v>
      </c>
      <c r="AX656" s="100">
        <v>5</v>
      </c>
      <c r="AY656" s="106">
        <v>96</v>
      </c>
      <c r="AZ656" s="106">
        <v>15</v>
      </c>
      <c r="BA656" s="106">
        <v>34</v>
      </c>
      <c r="BB656" s="106">
        <v>45</v>
      </c>
      <c r="BC656" s="106">
        <v>2</v>
      </c>
      <c r="BD656" s="107">
        <v>6</v>
      </c>
      <c r="BE656" s="108">
        <v>3</v>
      </c>
      <c r="BF656" s="82">
        <f t="shared" si="737"/>
        <v>0.234375</v>
      </c>
      <c r="BG656" s="82">
        <f t="shared" si="738"/>
        <v>0.55737704918032782</v>
      </c>
      <c r="BH656" s="83">
        <f t="shared" si="739"/>
        <v>0.52071005917159763</v>
      </c>
      <c r="BI656" s="83">
        <f t="shared" si="740"/>
        <v>0.69523809523809521</v>
      </c>
      <c r="BJ656" s="83">
        <f t="shared" si="741"/>
        <v>0.88636363636363635</v>
      </c>
      <c r="BK656" s="2">
        <v>40</v>
      </c>
      <c r="BL656" s="2">
        <v>81</v>
      </c>
      <c r="BM656" s="2">
        <v>57</v>
      </c>
      <c r="BN656" s="2">
        <v>39</v>
      </c>
      <c r="BO656" s="2">
        <v>20</v>
      </c>
      <c r="BP656" s="2">
        <v>14</v>
      </c>
      <c r="BQ656" s="109">
        <v>5</v>
      </c>
      <c r="BR656" s="109">
        <v>5</v>
      </c>
      <c r="BS656" s="110">
        <v>5</v>
      </c>
      <c r="BT656" s="109">
        <v>1</v>
      </c>
      <c r="BU656" s="109">
        <v>38</v>
      </c>
      <c r="BV656" s="109">
        <v>42</v>
      </c>
      <c r="BW656" s="109">
        <v>1</v>
      </c>
      <c r="BX656" s="84">
        <f t="shared" si="745"/>
        <v>82</v>
      </c>
      <c r="BY656" s="111">
        <v>0</v>
      </c>
      <c r="BZ656" s="109">
        <v>8</v>
      </c>
      <c r="CA656" s="109">
        <v>1</v>
      </c>
      <c r="CB656" s="2">
        <v>11</v>
      </c>
      <c r="CC656" s="112">
        <f t="shared" si="746"/>
        <v>2.5000000000000001E-2</v>
      </c>
      <c r="CD656" s="112">
        <f t="shared" si="747"/>
        <v>0.46913580246913578</v>
      </c>
      <c r="CE656" s="112">
        <f t="shared" si="748"/>
        <v>0.4101123595505618</v>
      </c>
      <c r="CF656" s="112">
        <f t="shared" si="749"/>
        <v>0.52173913043478259</v>
      </c>
      <c r="CG656" s="112">
        <f t="shared" si="750"/>
        <v>0.59649122807017541</v>
      </c>
      <c r="CH656" s="87">
        <f t="shared" si="751"/>
        <v>23</v>
      </c>
      <c r="CI656" s="31">
        <f t="shared" si="752"/>
        <v>24</v>
      </c>
      <c r="CJ656" s="31">
        <f t="shared" si="753"/>
        <v>0</v>
      </c>
      <c r="CK656" s="31">
        <f t="shared" si="754"/>
        <v>0</v>
      </c>
      <c r="CL656" s="31">
        <f t="shared" si="755"/>
        <v>0</v>
      </c>
      <c r="CM656" s="113">
        <f t="shared" si="756"/>
        <v>0</v>
      </c>
      <c r="CN656" s="31">
        <f t="shared" si="757"/>
        <v>0</v>
      </c>
      <c r="CO656" s="31">
        <f t="shared" si="758"/>
        <v>0</v>
      </c>
      <c r="CP656" s="31">
        <f t="shared" si="759"/>
        <v>0</v>
      </c>
      <c r="CQ656" s="31">
        <f t="shared" si="760"/>
        <v>0</v>
      </c>
      <c r="CU656" s="88">
        <f t="shared" si="744"/>
        <v>0</v>
      </c>
      <c r="DC656" s="88">
        <f t="shared" si="761"/>
        <v>0</v>
      </c>
      <c r="DK656" s="88">
        <f t="shared" si="762"/>
        <v>0</v>
      </c>
      <c r="DP656" s="32">
        <v>5</v>
      </c>
      <c r="DQ656" s="32">
        <v>5</v>
      </c>
      <c r="DR656" s="32">
        <v>4</v>
      </c>
      <c r="DS656" s="88">
        <f t="shared" si="763"/>
        <v>82</v>
      </c>
      <c r="DT656" s="32">
        <v>1</v>
      </c>
      <c r="DU656" s="32">
        <v>38</v>
      </c>
      <c r="DV656" s="32">
        <v>42</v>
      </c>
      <c r="DW656" s="32">
        <v>1</v>
      </c>
      <c r="DZ656" s="32">
        <v>1</v>
      </c>
      <c r="EA656" s="88">
        <f t="shared" si="764"/>
        <v>0</v>
      </c>
      <c r="EI656" s="88">
        <f t="shared" si="765"/>
        <v>0</v>
      </c>
      <c r="EQ656" s="88">
        <f t="shared" si="766"/>
        <v>0</v>
      </c>
      <c r="EY656" s="88">
        <f t="shared" si="767"/>
        <v>0</v>
      </c>
      <c r="FG656" s="88">
        <f t="shared" si="768"/>
        <v>0</v>
      </c>
      <c r="FO656" s="88">
        <f t="shared" si="769"/>
        <v>0</v>
      </c>
      <c r="FW656" s="110">
        <f t="shared" si="770"/>
        <v>0</v>
      </c>
      <c r="GB656" s="110">
        <f t="shared" si="771"/>
        <v>0</v>
      </c>
      <c r="GC656" s="110">
        <f t="shared" si="772"/>
        <v>0</v>
      </c>
      <c r="GD656" s="110">
        <f t="shared" si="773"/>
        <v>0</v>
      </c>
      <c r="GE656" s="110">
        <f t="shared" si="774"/>
        <v>0</v>
      </c>
      <c r="GF656" s="110">
        <f t="shared" si="775"/>
        <v>0</v>
      </c>
      <c r="GG656" s="110">
        <f t="shared" si="776"/>
        <v>0</v>
      </c>
      <c r="GH656" s="110">
        <f t="shared" si="777"/>
        <v>0</v>
      </c>
      <c r="GI656" s="110">
        <f t="shared" si="778"/>
        <v>0</v>
      </c>
      <c r="GJ656" s="114">
        <f t="shared" si="742"/>
        <v>5.6593095642327518E-4</v>
      </c>
      <c r="GK656" s="90">
        <f t="shared" si="743"/>
        <v>-0.14583333333333334</v>
      </c>
      <c r="GL656" s="92" t="s">
        <v>1482</v>
      </c>
      <c r="GM656" s="2" t="s">
        <v>2219</v>
      </c>
      <c r="GN656" s="2" t="s">
        <v>1865</v>
      </c>
      <c r="GO656" s="92" t="s">
        <v>2233</v>
      </c>
      <c r="GP656" s="2" t="s">
        <v>2149</v>
      </c>
      <c r="GQ656" s="2" t="s">
        <v>2171</v>
      </c>
      <c r="GR656" s="115">
        <v>73</v>
      </c>
      <c r="GS656" s="31">
        <f t="shared" si="779"/>
        <v>5</v>
      </c>
      <c r="GT656" s="31">
        <f t="shared" si="780"/>
        <v>5</v>
      </c>
      <c r="GU656" s="31">
        <f t="shared" si="781"/>
        <v>5</v>
      </c>
      <c r="GV656" s="31">
        <f t="shared" si="782"/>
        <v>82</v>
      </c>
      <c r="GW656" s="31">
        <f t="shared" si="783"/>
        <v>43</v>
      </c>
      <c r="GX656" s="31">
        <f t="shared" si="784"/>
        <v>81</v>
      </c>
    </row>
    <row r="657" spans="1:206" ht="15.75" hidden="1" customHeight="1" x14ac:dyDescent="0.25">
      <c r="A657" s="22" t="s">
        <v>1110</v>
      </c>
      <c r="B657" s="2" t="s">
        <v>609</v>
      </c>
      <c r="C657" s="116" t="s">
        <v>638</v>
      </c>
      <c r="D657" s="35" t="s">
        <v>609</v>
      </c>
      <c r="E657" s="117">
        <v>0</v>
      </c>
      <c r="F657" s="117">
        <v>3</v>
      </c>
      <c r="G657" s="117">
        <v>9</v>
      </c>
      <c r="H657" s="117">
        <v>12</v>
      </c>
      <c r="I657" s="95">
        <v>1</v>
      </c>
      <c r="J657" s="118">
        <v>4</v>
      </c>
      <c r="K657" s="118">
        <v>4</v>
      </c>
      <c r="L657" s="118">
        <v>2</v>
      </c>
      <c r="M657" s="118">
        <v>10</v>
      </c>
      <c r="N657" s="119"/>
      <c r="O657" s="119">
        <v>3</v>
      </c>
      <c r="P657" s="120">
        <v>19</v>
      </c>
      <c r="Q657" s="120">
        <v>18</v>
      </c>
      <c r="R657" s="120">
        <v>15</v>
      </c>
      <c r="S657" s="70">
        <f t="shared" si="725"/>
        <v>0.21052631578947367</v>
      </c>
      <c r="T657" s="70">
        <f t="shared" si="726"/>
        <v>0.22222222222222221</v>
      </c>
      <c r="U657" s="70">
        <f t="shared" si="727"/>
        <v>0.19230769230769232</v>
      </c>
      <c r="V657" s="70">
        <f t="shared" si="728"/>
        <v>0.18181818181818182</v>
      </c>
      <c r="W657" s="70">
        <f t="shared" si="729"/>
        <v>0.13333333333333333</v>
      </c>
      <c r="X657" s="121">
        <v>21</v>
      </c>
      <c r="Y657" s="121">
        <v>19</v>
      </c>
      <c r="Z657" s="121">
        <v>18</v>
      </c>
      <c r="AA657" s="121">
        <v>15</v>
      </c>
      <c r="AB657" s="121">
        <v>3</v>
      </c>
      <c r="AC657" s="121">
        <v>0</v>
      </c>
      <c r="AD657" s="17">
        <v>1</v>
      </c>
      <c r="AE657" s="17">
        <v>1</v>
      </c>
      <c r="AF657" s="100">
        <v>1</v>
      </c>
      <c r="AG657" s="101">
        <v>1</v>
      </c>
      <c r="AH657" s="101">
        <v>4</v>
      </c>
      <c r="AI657" s="101">
        <v>6</v>
      </c>
      <c r="AJ657" s="101">
        <v>0</v>
      </c>
      <c r="AK657" s="101">
        <f t="shared" si="730"/>
        <v>11</v>
      </c>
      <c r="AL657" s="101">
        <f t="shared" si="731"/>
        <v>0</v>
      </c>
      <c r="AM657" s="101">
        <v>0</v>
      </c>
      <c r="AN657" s="101"/>
      <c r="AO657" s="103">
        <v>1</v>
      </c>
      <c r="AP657" s="74">
        <f t="shared" si="732"/>
        <v>5.2631578947368418E-2</v>
      </c>
      <c r="AQ657" s="74">
        <f t="shared" si="733"/>
        <v>0.22222222222222221</v>
      </c>
      <c r="AR657" s="104">
        <f t="shared" si="734"/>
        <v>0.21153846153846154</v>
      </c>
      <c r="AS657" s="104">
        <f t="shared" si="735"/>
        <v>0.30303030303030304</v>
      </c>
      <c r="AT657" s="104">
        <f t="shared" si="736"/>
        <v>0.4</v>
      </c>
      <c r="AU657" s="105">
        <v>8</v>
      </c>
      <c r="AV657" s="105">
        <v>11</v>
      </c>
      <c r="AW657" s="105">
        <v>6</v>
      </c>
      <c r="AX657" s="100">
        <v>1</v>
      </c>
      <c r="AY657" s="106">
        <v>10</v>
      </c>
      <c r="AZ657" s="106">
        <v>1</v>
      </c>
      <c r="BA657" s="106">
        <v>7</v>
      </c>
      <c r="BB657" s="106">
        <v>2</v>
      </c>
      <c r="BC657" s="106">
        <v>0</v>
      </c>
      <c r="BD657" s="107"/>
      <c r="BE657" s="122"/>
      <c r="BF657" s="82">
        <f t="shared" si="737"/>
        <v>0.16666666666666666</v>
      </c>
      <c r="BG657" s="82">
        <f t="shared" si="738"/>
        <v>0.63636363636363635</v>
      </c>
      <c r="BH657" s="83">
        <f t="shared" si="739"/>
        <v>0.4</v>
      </c>
      <c r="BI657" s="83">
        <f t="shared" si="740"/>
        <v>0.47368421052631576</v>
      </c>
      <c r="BJ657" s="83">
        <f t="shared" si="741"/>
        <v>0.25</v>
      </c>
      <c r="BK657" s="2">
        <v>18</v>
      </c>
      <c r="BL657" s="2">
        <v>24</v>
      </c>
      <c r="BM657" s="2">
        <v>18</v>
      </c>
      <c r="BN657" s="2">
        <v>12</v>
      </c>
      <c r="BO657" s="2">
        <v>6</v>
      </c>
      <c r="BP657" s="2">
        <v>6</v>
      </c>
      <c r="BQ657" s="109">
        <v>1</v>
      </c>
      <c r="BR657" s="109">
        <v>1</v>
      </c>
      <c r="BS657" s="110">
        <v>1</v>
      </c>
      <c r="BT657" s="109">
        <v>2</v>
      </c>
      <c r="BU657" s="109">
        <v>3</v>
      </c>
      <c r="BV657" s="109">
        <v>6</v>
      </c>
      <c r="BW657" s="109">
        <v>0</v>
      </c>
      <c r="BX657" s="84">
        <f t="shared" si="745"/>
        <v>11</v>
      </c>
      <c r="BY657" s="111">
        <v>1</v>
      </c>
      <c r="BZ657" s="109">
        <v>3</v>
      </c>
      <c r="CA657" s="109">
        <v>0</v>
      </c>
      <c r="CB657" s="2">
        <v>0</v>
      </c>
      <c r="CC657" s="112">
        <f t="shared" si="746"/>
        <v>0.1111111111111111</v>
      </c>
      <c r="CD657" s="112">
        <f t="shared" si="747"/>
        <v>0.125</v>
      </c>
      <c r="CE657" s="112">
        <f t="shared" si="748"/>
        <v>0.13333333333333333</v>
      </c>
      <c r="CF657" s="112">
        <f t="shared" si="749"/>
        <v>0.14285714285714285</v>
      </c>
      <c r="CG657" s="112">
        <f t="shared" si="750"/>
        <v>0.16666666666666666</v>
      </c>
      <c r="CH657" s="87">
        <f t="shared" si="751"/>
        <v>15</v>
      </c>
      <c r="CI657" s="31">
        <f t="shared" si="752"/>
        <v>18</v>
      </c>
      <c r="CJ657" s="31">
        <f t="shared" si="753"/>
        <v>0</v>
      </c>
      <c r="CK657" s="31">
        <f t="shared" si="754"/>
        <v>0</v>
      </c>
      <c r="CL657" s="31">
        <f t="shared" si="755"/>
        <v>0</v>
      </c>
      <c r="CM657" s="113">
        <f t="shared" si="756"/>
        <v>0</v>
      </c>
      <c r="CN657" s="31">
        <f t="shared" si="757"/>
        <v>0</v>
      </c>
      <c r="CO657" s="31">
        <f t="shared" si="758"/>
        <v>0</v>
      </c>
      <c r="CP657" s="31">
        <f t="shared" si="759"/>
        <v>0</v>
      </c>
      <c r="CQ657" s="31">
        <f t="shared" si="760"/>
        <v>0</v>
      </c>
      <c r="CU657" s="88">
        <f t="shared" si="744"/>
        <v>0</v>
      </c>
      <c r="DC657" s="88">
        <f t="shared" si="761"/>
        <v>0</v>
      </c>
      <c r="DK657" s="88">
        <f t="shared" si="762"/>
        <v>0</v>
      </c>
      <c r="DP657" s="32">
        <v>1</v>
      </c>
      <c r="DQ657" s="32">
        <v>1</v>
      </c>
      <c r="DR657" s="32">
        <v>1</v>
      </c>
      <c r="DS657" s="88">
        <f t="shared" si="763"/>
        <v>11</v>
      </c>
      <c r="DT657" s="32">
        <v>2</v>
      </c>
      <c r="DU657" s="32">
        <v>3</v>
      </c>
      <c r="DV657" s="32">
        <v>6</v>
      </c>
      <c r="DW657" s="32">
        <v>0</v>
      </c>
      <c r="EA657" s="88">
        <f t="shared" si="764"/>
        <v>0</v>
      </c>
      <c r="EI657" s="88">
        <f t="shared" si="765"/>
        <v>0</v>
      </c>
      <c r="EQ657" s="88">
        <f t="shared" si="766"/>
        <v>0</v>
      </c>
      <c r="EY657" s="88">
        <f t="shared" si="767"/>
        <v>0</v>
      </c>
      <c r="FG657" s="88">
        <f t="shared" si="768"/>
        <v>0</v>
      </c>
      <c r="FO657" s="88">
        <f t="shared" si="769"/>
        <v>0</v>
      </c>
      <c r="FW657" s="110">
        <f t="shared" si="770"/>
        <v>0</v>
      </c>
      <c r="GB657" s="110">
        <f t="shared" si="771"/>
        <v>0</v>
      </c>
      <c r="GC657" s="110">
        <f t="shared" si="772"/>
        <v>0</v>
      </c>
      <c r="GD657" s="110">
        <f t="shared" si="773"/>
        <v>0</v>
      </c>
      <c r="GE657" s="110">
        <f t="shared" si="774"/>
        <v>0</v>
      </c>
      <c r="GF657" s="110">
        <f t="shared" si="775"/>
        <v>0</v>
      </c>
      <c r="GG657" s="110">
        <f t="shared" si="776"/>
        <v>0</v>
      </c>
      <c r="GH657" s="110">
        <f t="shared" si="777"/>
        <v>0</v>
      </c>
      <c r="GI657" s="110">
        <f t="shared" si="778"/>
        <v>0</v>
      </c>
      <c r="GJ657" s="114">
        <f t="shared" si="742"/>
        <v>0.24999999999999994</v>
      </c>
      <c r="GK657" s="90">
        <f t="shared" si="743"/>
        <v>0.1</v>
      </c>
      <c r="GL657" s="2" t="s">
        <v>2241</v>
      </c>
      <c r="GM657" s="92" t="s">
        <v>1938</v>
      </c>
      <c r="GN657" s="92" t="s">
        <v>2292</v>
      </c>
      <c r="GO657" s="2" t="s">
        <v>1601</v>
      </c>
      <c r="GP657" s="92" t="s">
        <v>2006</v>
      </c>
      <c r="GQ657" s="2" t="s">
        <v>2280</v>
      </c>
      <c r="GR657" s="115">
        <v>24</v>
      </c>
      <c r="GS657" s="31">
        <f t="shared" si="779"/>
        <v>1</v>
      </c>
      <c r="GT657" s="31">
        <f t="shared" si="780"/>
        <v>1</v>
      </c>
      <c r="GU657" s="31">
        <f t="shared" si="781"/>
        <v>1</v>
      </c>
      <c r="GV657" s="31">
        <f t="shared" si="782"/>
        <v>11</v>
      </c>
      <c r="GW657" s="31">
        <f t="shared" si="783"/>
        <v>6</v>
      </c>
      <c r="GX657" s="31">
        <f t="shared" si="784"/>
        <v>9</v>
      </c>
    </row>
    <row r="658" spans="1:206" ht="15.75" hidden="1" customHeight="1" x14ac:dyDescent="0.25">
      <c r="A658" s="22" t="s">
        <v>1110</v>
      </c>
      <c r="B658" s="2" t="s">
        <v>609</v>
      </c>
      <c r="C658" s="116" t="s">
        <v>639</v>
      </c>
      <c r="D658" s="35" t="s">
        <v>609</v>
      </c>
      <c r="E658" s="117">
        <v>11</v>
      </c>
      <c r="F658" s="117">
        <v>105</v>
      </c>
      <c r="G658" s="117">
        <v>151</v>
      </c>
      <c r="H658" s="117">
        <v>267</v>
      </c>
      <c r="I658" s="95">
        <v>21</v>
      </c>
      <c r="J658" s="118">
        <v>21</v>
      </c>
      <c r="K658" s="118">
        <v>129</v>
      </c>
      <c r="L658" s="118">
        <v>180</v>
      </c>
      <c r="M658" s="118">
        <v>330</v>
      </c>
      <c r="N658" s="119">
        <v>36</v>
      </c>
      <c r="O658" s="119">
        <v>27</v>
      </c>
      <c r="P658" s="120">
        <v>268</v>
      </c>
      <c r="Q658" s="120">
        <v>342</v>
      </c>
      <c r="R658" s="120">
        <v>279</v>
      </c>
      <c r="S658" s="70">
        <f t="shared" si="725"/>
        <v>7.8358208955223885E-2</v>
      </c>
      <c r="T658" s="70">
        <f t="shared" si="726"/>
        <v>0.37719298245614036</v>
      </c>
      <c r="U658" s="70">
        <f t="shared" si="727"/>
        <v>0.33070866141732286</v>
      </c>
      <c r="V658" s="70">
        <f t="shared" si="728"/>
        <v>0.43961352657004832</v>
      </c>
      <c r="W658" s="70">
        <f t="shared" si="729"/>
        <v>0.5161290322580645</v>
      </c>
      <c r="X658" s="121">
        <v>363</v>
      </c>
      <c r="Y658" s="121">
        <v>268</v>
      </c>
      <c r="Z658" s="121">
        <v>342</v>
      </c>
      <c r="AA658" s="121">
        <v>279</v>
      </c>
      <c r="AB658" s="121">
        <v>72</v>
      </c>
      <c r="AC658" s="121">
        <v>66</v>
      </c>
      <c r="AD658" s="17">
        <v>15</v>
      </c>
      <c r="AE658" s="17">
        <v>18</v>
      </c>
      <c r="AF658" s="100">
        <v>18</v>
      </c>
      <c r="AG658" s="101">
        <v>12</v>
      </c>
      <c r="AH658" s="101">
        <v>87</v>
      </c>
      <c r="AI658" s="101">
        <v>172</v>
      </c>
      <c r="AJ658" s="101">
        <v>6</v>
      </c>
      <c r="AK658" s="101">
        <f t="shared" si="730"/>
        <v>277</v>
      </c>
      <c r="AL658" s="101">
        <f t="shared" si="731"/>
        <v>30</v>
      </c>
      <c r="AM658" s="101">
        <v>36</v>
      </c>
      <c r="AN658" s="102">
        <v>25</v>
      </c>
      <c r="AO658" s="103">
        <v>38</v>
      </c>
      <c r="AP658" s="74">
        <f t="shared" si="732"/>
        <v>4.4776119402985072E-2</v>
      </c>
      <c r="AQ658" s="74">
        <f t="shared" si="733"/>
        <v>0.25438596491228072</v>
      </c>
      <c r="AR658" s="104">
        <f t="shared" si="734"/>
        <v>0.27109111361079863</v>
      </c>
      <c r="AS658" s="104">
        <f t="shared" si="735"/>
        <v>0.3687600644122383</v>
      </c>
      <c r="AT658" s="104">
        <f t="shared" si="736"/>
        <v>0.50896057347670254</v>
      </c>
      <c r="AU658" s="105">
        <v>280</v>
      </c>
      <c r="AV658" s="105">
        <v>361</v>
      </c>
      <c r="AW658" s="105">
        <v>250</v>
      </c>
      <c r="AX658" s="100">
        <v>23</v>
      </c>
      <c r="AY658" s="106">
        <v>324</v>
      </c>
      <c r="AZ658" s="106">
        <v>26</v>
      </c>
      <c r="BA658" s="106">
        <v>108</v>
      </c>
      <c r="BB658" s="106">
        <v>182</v>
      </c>
      <c r="BC658" s="106">
        <v>8</v>
      </c>
      <c r="BD658" s="107">
        <v>24</v>
      </c>
      <c r="BE658" s="108">
        <v>14</v>
      </c>
      <c r="BF658" s="82">
        <f t="shared" si="737"/>
        <v>0.104</v>
      </c>
      <c r="BG658" s="82">
        <f t="shared" si="738"/>
        <v>0.29916897506925205</v>
      </c>
      <c r="BH658" s="83">
        <f t="shared" si="739"/>
        <v>0.3277216610549944</v>
      </c>
      <c r="BI658" s="83">
        <f t="shared" si="740"/>
        <v>0.41497659906396256</v>
      </c>
      <c r="BJ658" s="83">
        <f t="shared" si="741"/>
        <v>0.56428571428571428</v>
      </c>
      <c r="BK658" s="2">
        <v>244</v>
      </c>
      <c r="BL658" s="2">
        <v>335</v>
      </c>
      <c r="BM658" s="2">
        <v>224</v>
      </c>
      <c r="BN658" s="2">
        <v>149</v>
      </c>
      <c r="BO658" s="2">
        <v>72</v>
      </c>
      <c r="BP658" s="2">
        <v>86</v>
      </c>
      <c r="BQ658" s="109">
        <v>18</v>
      </c>
      <c r="BR658" s="109">
        <v>25</v>
      </c>
      <c r="BS658" s="110">
        <v>24</v>
      </c>
      <c r="BT658" s="109">
        <v>20</v>
      </c>
      <c r="BU658" s="109">
        <v>91</v>
      </c>
      <c r="BV658" s="109">
        <v>247</v>
      </c>
      <c r="BW658" s="109">
        <v>2</v>
      </c>
      <c r="BX658" s="84">
        <f t="shared" si="745"/>
        <v>360</v>
      </c>
      <c r="BY658" s="111">
        <v>12</v>
      </c>
      <c r="BZ658" s="109">
        <v>42</v>
      </c>
      <c r="CA658" s="109">
        <v>2</v>
      </c>
      <c r="CB658" s="2">
        <v>27</v>
      </c>
      <c r="CC658" s="112">
        <f t="shared" si="746"/>
        <v>8.1967213114754092E-2</v>
      </c>
      <c r="CD658" s="112">
        <f t="shared" si="747"/>
        <v>0.27164179104477609</v>
      </c>
      <c r="CE658" s="112">
        <f t="shared" si="748"/>
        <v>0.39352428393524286</v>
      </c>
      <c r="CF658" s="112">
        <f t="shared" si="749"/>
        <v>0.52951699463327373</v>
      </c>
      <c r="CG658" s="112">
        <f t="shared" si="750"/>
        <v>0.9151785714285714</v>
      </c>
      <c r="CH658" s="87">
        <f t="shared" si="751"/>
        <v>19</v>
      </c>
      <c r="CI658" s="31">
        <f t="shared" si="752"/>
        <v>22</v>
      </c>
      <c r="CJ658" s="31">
        <f t="shared" si="753"/>
        <v>0</v>
      </c>
      <c r="CK658" s="31">
        <f t="shared" si="754"/>
        <v>0</v>
      </c>
      <c r="CL658" s="31">
        <f t="shared" si="755"/>
        <v>0</v>
      </c>
      <c r="CM658" s="113">
        <f t="shared" si="756"/>
        <v>0</v>
      </c>
      <c r="CN658" s="31">
        <f t="shared" si="757"/>
        <v>0</v>
      </c>
      <c r="CO658" s="31">
        <f t="shared" si="758"/>
        <v>0</v>
      </c>
      <c r="CP658" s="31">
        <f t="shared" si="759"/>
        <v>0</v>
      </c>
      <c r="CQ658" s="31">
        <f t="shared" si="760"/>
        <v>0</v>
      </c>
      <c r="CU658" s="88">
        <f t="shared" si="744"/>
        <v>0</v>
      </c>
      <c r="DC658" s="88">
        <f t="shared" si="761"/>
        <v>0</v>
      </c>
      <c r="DH658" s="32">
        <v>1</v>
      </c>
      <c r="DI658" s="32">
        <v>4</v>
      </c>
      <c r="DJ658" s="32">
        <v>2</v>
      </c>
      <c r="DK658" s="88">
        <f t="shared" si="762"/>
        <v>59</v>
      </c>
      <c r="DL658" s="32">
        <v>14</v>
      </c>
      <c r="DM658" s="32">
        <v>17</v>
      </c>
      <c r="DN658" s="32">
        <v>28</v>
      </c>
      <c r="DO658" s="32">
        <v>0</v>
      </c>
      <c r="DP658" s="32">
        <v>16</v>
      </c>
      <c r="DQ658" s="32">
        <v>19</v>
      </c>
      <c r="DR658" s="32">
        <v>18</v>
      </c>
      <c r="DS658" s="88">
        <f t="shared" si="763"/>
        <v>282</v>
      </c>
      <c r="DT658" s="32">
        <v>6</v>
      </c>
      <c r="DU658" s="32">
        <v>70</v>
      </c>
      <c r="DV658" s="32">
        <v>204</v>
      </c>
      <c r="DW658" s="32">
        <v>2</v>
      </c>
      <c r="EA658" s="88">
        <f t="shared" si="764"/>
        <v>0</v>
      </c>
      <c r="EF658" s="32">
        <v>1</v>
      </c>
      <c r="EG658" s="32">
        <v>2</v>
      </c>
      <c r="EH658" s="32">
        <v>4</v>
      </c>
      <c r="EI658" s="88">
        <f t="shared" si="765"/>
        <v>19</v>
      </c>
      <c r="EJ658" s="32">
        <v>0</v>
      </c>
      <c r="EK658" s="32">
        <v>4</v>
      </c>
      <c r="EL658" s="32">
        <v>15</v>
      </c>
      <c r="EM658" s="32">
        <v>0</v>
      </c>
      <c r="EQ658" s="88">
        <f t="shared" si="766"/>
        <v>0</v>
      </c>
      <c r="EY658" s="88">
        <f t="shared" si="767"/>
        <v>0</v>
      </c>
      <c r="FG658" s="88">
        <f t="shared" si="768"/>
        <v>0</v>
      </c>
      <c r="FO658" s="88">
        <f t="shared" si="769"/>
        <v>0</v>
      </c>
      <c r="FW658" s="110">
        <f t="shared" si="770"/>
        <v>0</v>
      </c>
      <c r="GB658" s="110">
        <f t="shared" si="771"/>
        <v>0</v>
      </c>
      <c r="GC658" s="110">
        <f t="shared" si="772"/>
        <v>0</v>
      </c>
      <c r="GD658" s="110">
        <f t="shared" si="773"/>
        <v>0</v>
      </c>
      <c r="GE658" s="110">
        <f t="shared" si="774"/>
        <v>0</v>
      </c>
      <c r="GF658" s="110">
        <f t="shared" si="775"/>
        <v>0</v>
      </c>
      <c r="GG658" s="110">
        <f t="shared" si="776"/>
        <v>0</v>
      </c>
      <c r="GH658" s="110">
        <f t="shared" si="777"/>
        <v>0</v>
      </c>
      <c r="GI658" s="110">
        <f t="shared" si="778"/>
        <v>0</v>
      </c>
      <c r="GJ658" s="114">
        <f t="shared" si="742"/>
        <v>0.7731584821428571</v>
      </c>
      <c r="GK658" s="90">
        <f t="shared" si="743"/>
        <v>0.1111111111111111</v>
      </c>
      <c r="GL658" s="92" t="s">
        <v>1814</v>
      </c>
      <c r="GM658" s="2" t="s">
        <v>1767</v>
      </c>
      <c r="GN658" s="92" t="s">
        <v>2187</v>
      </c>
      <c r="GO658" s="92" t="s">
        <v>1759</v>
      </c>
      <c r="GP658" s="92" t="s">
        <v>1535</v>
      </c>
      <c r="GQ658" s="2" t="s">
        <v>2223</v>
      </c>
      <c r="GR658" s="115">
        <v>319</v>
      </c>
      <c r="GS658" s="31">
        <f t="shared" si="779"/>
        <v>17</v>
      </c>
      <c r="GT658" s="31">
        <f t="shared" si="780"/>
        <v>20</v>
      </c>
      <c r="GU658" s="31">
        <f t="shared" si="781"/>
        <v>23</v>
      </c>
      <c r="GV658" s="31">
        <f t="shared" si="782"/>
        <v>341</v>
      </c>
      <c r="GW658" s="31">
        <f t="shared" si="783"/>
        <v>234</v>
      </c>
      <c r="GX658" s="31">
        <f t="shared" si="784"/>
        <v>321</v>
      </c>
    </row>
    <row r="659" spans="1:206" ht="15.75" hidden="1" customHeight="1" x14ac:dyDescent="0.25">
      <c r="A659" s="22" t="s">
        <v>1113</v>
      </c>
      <c r="B659" s="2" t="s">
        <v>640</v>
      </c>
      <c r="C659" s="116" t="s">
        <v>641</v>
      </c>
      <c r="D659" s="35" t="s">
        <v>640</v>
      </c>
      <c r="E659" s="117">
        <v>8</v>
      </c>
      <c r="F659" s="117">
        <v>52</v>
      </c>
      <c r="G659" s="117">
        <v>87</v>
      </c>
      <c r="H659" s="117">
        <v>147</v>
      </c>
      <c r="I659" s="95">
        <v>12</v>
      </c>
      <c r="J659" s="118">
        <v>19</v>
      </c>
      <c r="K659" s="118">
        <v>95</v>
      </c>
      <c r="L659" s="118">
        <v>92</v>
      </c>
      <c r="M659" s="118">
        <v>206</v>
      </c>
      <c r="N659" s="119">
        <v>11</v>
      </c>
      <c r="O659" s="119">
        <v>19</v>
      </c>
      <c r="P659" s="120">
        <v>140</v>
      </c>
      <c r="Q659" s="120">
        <v>190</v>
      </c>
      <c r="R659" s="120">
        <v>165</v>
      </c>
      <c r="S659" s="70">
        <f t="shared" si="725"/>
        <v>0.1357142857142857</v>
      </c>
      <c r="T659" s="70">
        <f t="shared" si="726"/>
        <v>0.5</v>
      </c>
      <c r="U659" s="70">
        <f t="shared" si="727"/>
        <v>0.39393939393939392</v>
      </c>
      <c r="V659" s="70">
        <f t="shared" si="728"/>
        <v>0.49577464788732395</v>
      </c>
      <c r="W659" s="70">
        <f t="shared" si="729"/>
        <v>0.49090909090909091</v>
      </c>
      <c r="X659" s="121">
        <v>189</v>
      </c>
      <c r="Y659" s="121">
        <v>140</v>
      </c>
      <c r="Z659" s="121">
        <v>190</v>
      </c>
      <c r="AA659" s="121">
        <v>165</v>
      </c>
      <c r="AB659" s="121">
        <v>42</v>
      </c>
      <c r="AC659" s="121">
        <v>45</v>
      </c>
      <c r="AD659" s="17">
        <v>9</v>
      </c>
      <c r="AE659" s="17">
        <v>15</v>
      </c>
      <c r="AF659" s="100">
        <v>14</v>
      </c>
      <c r="AG659" s="101">
        <v>10</v>
      </c>
      <c r="AH659" s="101">
        <v>89</v>
      </c>
      <c r="AI659" s="101">
        <v>105</v>
      </c>
      <c r="AJ659" s="101">
        <v>2</v>
      </c>
      <c r="AK659" s="101">
        <f t="shared" si="730"/>
        <v>206</v>
      </c>
      <c r="AL659" s="101">
        <f t="shared" si="731"/>
        <v>15</v>
      </c>
      <c r="AM659" s="101">
        <v>17</v>
      </c>
      <c r="AN659" s="102">
        <v>18</v>
      </c>
      <c r="AO659" s="103">
        <v>22</v>
      </c>
      <c r="AP659" s="74">
        <f t="shared" si="732"/>
        <v>7.1428571428571425E-2</v>
      </c>
      <c r="AQ659" s="74">
        <f t="shared" si="733"/>
        <v>0.46842105263157896</v>
      </c>
      <c r="AR659" s="104">
        <f t="shared" si="734"/>
        <v>0.38181818181818183</v>
      </c>
      <c r="AS659" s="104">
        <f t="shared" si="735"/>
        <v>0.50422535211267605</v>
      </c>
      <c r="AT659" s="104">
        <f t="shared" si="736"/>
        <v>0.54545454545454541</v>
      </c>
      <c r="AU659" s="105">
        <v>130</v>
      </c>
      <c r="AV659" s="105">
        <v>176</v>
      </c>
      <c r="AW659" s="105">
        <v>156</v>
      </c>
      <c r="AX659" s="100">
        <v>16</v>
      </c>
      <c r="AY659" s="106">
        <v>216</v>
      </c>
      <c r="AZ659" s="106">
        <v>20</v>
      </c>
      <c r="BA659" s="106">
        <v>78</v>
      </c>
      <c r="BB659" s="106">
        <v>113</v>
      </c>
      <c r="BC659" s="106">
        <v>5</v>
      </c>
      <c r="BD659" s="107">
        <v>21</v>
      </c>
      <c r="BE659" s="108">
        <v>14</v>
      </c>
      <c r="BF659" s="82">
        <f t="shared" si="737"/>
        <v>0.12820512820512819</v>
      </c>
      <c r="BG659" s="82">
        <f t="shared" si="738"/>
        <v>0.44318181818181818</v>
      </c>
      <c r="BH659" s="83">
        <f t="shared" si="739"/>
        <v>0.41125541125541126</v>
      </c>
      <c r="BI659" s="83">
        <f t="shared" si="740"/>
        <v>0.55555555555555558</v>
      </c>
      <c r="BJ659" s="83">
        <f t="shared" si="741"/>
        <v>0.70769230769230773</v>
      </c>
      <c r="BK659" s="2">
        <v>132</v>
      </c>
      <c r="BL659" s="2">
        <v>177</v>
      </c>
      <c r="BM659" s="2">
        <v>151</v>
      </c>
      <c r="BN659" s="2">
        <v>104</v>
      </c>
      <c r="BO659" s="2">
        <v>56</v>
      </c>
      <c r="BP659" s="2">
        <v>39</v>
      </c>
      <c r="BQ659" s="109">
        <v>10</v>
      </c>
      <c r="BR659" s="109">
        <v>16</v>
      </c>
      <c r="BS659" s="110">
        <v>15</v>
      </c>
      <c r="BT659" s="109">
        <v>21</v>
      </c>
      <c r="BU659" s="109">
        <v>97</v>
      </c>
      <c r="BV659" s="109">
        <v>98</v>
      </c>
      <c r="BW659" s="109">
        <v>7</v>
      </c>
      <c r="BX659" s="84">
        <f t="shared" si="745"/>
        <v>223</v>
      </c>
      <c r="BY659" s="111">
        <v>17</v>
      </c>
      <c r="BZ659" s="109">
        <v>16</v>
      </c>
      <c r="CA659" s="109">
        <v>7</v>
      </c>
      <c r="CB659" s="2">
        <v>22</v>
      </c>
      <c r="CC659" s="112">
        <f t="shared" si="746"/>
        <v>0.15909090909090909</v>
      </c>
      <c r="CD659" s="112">
        <f t="shared" si="747"/>
        <v>0.54802259887005644</v>
      </c>
      <c r="CE659" s="112">
        <f t="shared" si="748"/>
        <v>0.43478260869565216</v>
      </c>
      <c r="CF659" s="112">
        <f t="shared" si="749"/>
        <v>0.54573170731707321</v>
      </c>
      <c r="CG659" s="112">
        <f t="shared" si="750"/>
        <v>0.54304635761589404</v>
      </c>
      <c r="CH659" s="87">
        <f t="shared" si="751"/>
        <v>69</v>
      </c>
      <c r="CI659" s="31">
        <f t="shared" si="752"/>
        <v>87</v>
      </c>
      <c r="CJ659" s="31">
        <f t="shared" si="753"/>
        <v>0</v>
      </c>
      <c r="CK659" s="31">
        <f t="shared" si="754"/>
        <v>0</v>
      </c>
      <c r="CL659" s="31">
        <f t="shared" si="755"/>
        <v>0</v>
      </c>
      <c r="CM659" s="113">
        <f t="shared" si="756"/>
        <v>0</v>
      </c>
      <c r="CN659" s="31">
        <f t="shared" si="757"/>
        <v>0</v>
      </c>
      <c r="CO659" s="31">
        <f t="shared" si="758"/>
        <v>0</v>
      </c>
      <c r="CP659" s="31">
        <f t="shared" si="759"/>
        <v>0</v>
      </c>
      <c r="CQ659" s="31">
        <f t="shared" si="760"/>
        <v>0</v>
      </c>
      <c r="CU659" s="88">
        <f t="shared" si="744"/>
        <v>0</v>
      </c>
      <c r="DC659" s="88">
        <f t="shared" si="761"/>
        <v>0</v>
      </c>
      <c r="DH659" s="32">
        <v>1</v>
      </c>
      <c r="DI659" s="32">
        <v>3</v>
      </c>
      <c r="DJ659" s="32">
        <v>4</v>
      </c>
      <c r="DK659" s="88">
        <f t="shared" si="762"/>
        <v>50</v>
      </c>
      <c r="DL659" s="32">
        <v>12</v>
      </c>
      <c r="DM659" s="32">
        <v>23</v>
      </c>
      <c r="DN659" s="32">
        <v>13</v>
      </c>
      <c r="DO659" s="32">
        <v>2</v>
      </c>
      <c r="DP659" s="32">
        <v>8</v>
      </c>
      <c r="DQ659" s="32">
        <v>9</v>
      </c>
      <c r="DR659" s="32">
        <v>9</v>
      </c>
      <c r="DS659" s="88">
        <f t="shared" si="763"/>
        <v>108</v>
      </c>
      <c r="DT659" s="32">
        <v>6</v>
      </c>
      <c r="DU659" s="32">
        <v>38</v>
      </c>
      <c r="DV659" s="32">
        <v>61</v>
      </c>
      <c r="DW659" s="32">
        <v>3</v>
      </c>
      <c r="EA659" s="88">
        <f t="shared" si="764"/>
        <v>0</v>
      </c>
      <c r="EI659" s="88">
        <f t="shared" si="765"/>
        <v>0</v>
      </c>
      <c r="EQ659" s="88">
        <f t="shared" si="766"/>
        <v>0</v>
      </c>
      <c r="EV659" s="32">
        <v>1</v>
      </c>
      <c r="EW659" s="32">
        <v>4</v>
      </c>
      <c r="EX659" s="32">
        <v>2</v>
      </c>
      <c r="EY659" s="88">
        <f t="shared" si="767"/>
        <v>65</v>
      </c>
      <c r="EZ659" s="32">
        <v>3</v>
      </c>
      <c r="FA659" s="32">
        <v>36</v>
      </c>
      <c r="FB659" s="32">
        <v>24</v>
      </c>
      <c r="FC659" s="32">
        <v>2</v>
      </c>
      <c r="FG659" s="88">
        <f t="shared" si="768"/>
        <v>0</v>
      </c>
      <c r="FO659" s="88">
        <f t="shared" si="769"/>
        <v>0</v>
      </c>
      <c r="FW659" s="110">
        <f t="shared" si="770"/>
        <v>0</v>
      </c>
      <c r="GB659" s="110">
        <f t="shared" si="771"/>
        <v>1</v>
      </c>
      <c r="GC659" s="110">
        <f t="shared" si="772"/>
        <v>4</v>
      </c>
      <c r="GD659" s="110">
        <f t="shared" si="773"/>
        <v>2</v>
      </c>
      <c r="GE659" s="110">
        <f t="shared" si="774"/>
        <v>65</v>
      </c>
      <c r="GF659" s="110">
        <f t="shared" si="775"/>
        <v>3</v>
      </c>
      <c r="GG659" s="110">
        <f t="shared" si="776"/>
        <v>36</v>
      </c>
      <c r="GH659" s="110">
        <f t="shared" si="777"/>
        <v>24</v>
      </c>
      <c r="GI659" s="110">
        <f t="shared" si="778"/>
        <v>2</v>
      </c>
      <c r="GJ659" s="114">
        <f t="shared" si="742"/>
        <v>0.10620554329163601</v>
      </c>
      <c r="GK659" s="90">
        <f t="shared" si="743"/>
        <v>3.2407407407407406E-2</v>
      </c>
      <c r="GL659" s="2" t="s">
        <v>2107</v>
      </c>
      <c r="GM659" s="92" t="s">
        <v>1614</v>
      </c>
      <c r="GN659" s="2" t="s">
        <v>2268</v>
      </c>
      <c r="GO659" s="2" t="s">
        <v>2032</v>
      </c>
      <c r="GP659" s="2" t="s">
        <v>1520</v>
      </c>
      <c r="GQ659" s="2" t="s">
        <v>1554</v>
      </c>
      <c r="GR659" s="115">
        <v>170</v>
      </c>
      <c r="GS659" s="31">
        <f t="shared" si="779"/>
        <v>9</v>
      </c>
      <c r="GT659" s="31">
        <f t="shared" si="780"/>
        <v>13</v>
      </c>
      <c r="GU659" s="31">
        <f t="shared" si="781"/>
        <v>12</v>
      </c>
      <c r="GV659" s="31">
        <f t="shared" si="782"/>
        <v>158</v>
      </c>
      <c r="GW659" s="31">
        <f t="shared" si="783"/>
        <v>79</v>
      </c>
      <c r="GX659" s="31">
        <f t="shared" si="784"/>
        <v>140</v>
      </c>
    </row>
    <row r="660" spans="1:206" ht="15.75" hidden="1" customHeight="1" x14ac:dyDescent="0.25">
      <c r="A660" s="22" t="s">
        <v>1113</v>
      </c>
      <c r="B660" s="2" t="s">
        <v>640</v>
      </c>
      <c r="C660" s="116" t="s">
        <v>642</v>
      </c>
      <c r="D660" s="35" t="s">
        <v>640</v>
      </c>
      <c r="E660" s="117">
        <v>12</v>
      </c>
      <c r="F660" s="117">
        <v>68</v>
      </c>
      <c r="G660" s="117">
        <v>35</v>
      </c>
      <c r="H660" s="117">
        <v>115</v>
      </c>
      <c r="I660" s="95">
        <v>8</v>
      </c>
      <c r="J660" s="118">
        <v>9</v>
      </c>
      <c r="K660" s="118">
        <v>47</v>
      </c>
      <c r="L660" s="118">
        <v>45</v>
      </c>
      <c r="M660" s="118">
        <v>101</v>
      </c>
      <c r="N660" s="119">
        <v>8</v>
      </c>
      <c r="O660" s="119">
        <v>20</v>
      </c>
      <c r="P660" s="120">
        <v>100</v>
      </c>
      <c r="Q660" s="120">
        <v>91</v>
      </c>
      <c r="R660" s="120">
        <v>67</v>
      </c>
      <c r="S660" s="70">
        <f t="shared" si="725"/>
        <v>0.09</v>
      </c>
      <c r="T660" s="70">
        <f t="shared" si="726"/>
        <v>0.51648351648351654</v>
      </c>
      <c r="U660" s="70">
        <f t="shared" si="727"/>
        <v>0.36046511627906974</v>
      </c>
      <c r="V660" s="70">
        <f t="shared" si="728"/>
        <v>0.53164556962025311</v>
      </c>
      <c r="W660" s="70">
        <f t="shared" si="729"/>
        <v>0.55223880597014929</v>
      </c>
      <c r="X660" s="121">
        <v>102</v>
      </c>
      <c r="Y660" s="121">
        <v>100</v>
      </c>
      <c r="Z660" s="121">
        <v>91</v>
      </c>
      <c r="AA660" s="121">
        <v>67</v>
      </c>
      <c r="AB660" s="121">
        <v>20</v>
      </c>
      <c r="AC660" s="121">
        <v>31</v>
      </c>
      <c r="AD660" s="17">
        <v>7</v>
      </c>
      <c r="AE660" s="17">
        <v>9</v>
      </c>
      <c r="AF660" s="100">
        <v>9</v>
      </c>
      <c r="AG660" s="101">
        <v>40</v>
      </c>
      <c r="AH660" s="101">
        <v>42</v>
      </c>
      <c r="AI660" s="101">
        <v>41</v>
      </c>
      <c r="AJ660" s="101">
        <v>0</v>
      </c>
      <c r="AK660" s="101">
        <f t="shared" si="730"/>
        <v>123</v>
      </c>
      <c r="AL660" s="101">
        <f t="shared" si="731"/>
        <v>6</v>
      </c>
      <c r="AM660" s="101">
        <v>6</v>
      </c>
      <c r="AN660" s="102">
        <v>10</v>
      </c>
      <c r="AO660" s="103">
        <v>13</v>
      </c>
      <c r="AP660" s="74">
        <f t="shared" si="732"/>
        <v>0.4</v>
      </c>
      <c r="AQ660" s="74">
        <f t="shared" si="733"/>
        <v>0.46153846153846156</v>
      </c>
      <c r="AR660" s="104">
        <f t="shared" si="734"/>
        <v>0.45348837209302323</v>
      </c>
      <c r="AS660" s="104">
        <f t="shared" si="735"/>
        <v>0.48734177215189872</v>
      </c>
      <c r="AT660" s="104">
        <f t="shared" si="736"/>
        <v>0.52238805970149249</v>
      </c>
      <c r="AU660" s="105">
        <v>97</v>
      </c>
      <c r="AV660" s="105">
        <v>121</v>
      </c>
      <c r="AW660" s="105">
        <v>72</v>
      </c>
      <c r="AX660" s="100">
        <v>9</v>
      </c>
      <c r="AY660" s="106">
        <v>127</v>
      </c>
      <c r="AZ660" s="106">
        <v>25</v>
      </c>
      <c r="BA660" s="106">
        <v>70</v>
      </c>
      <c r="BB660" s="106">
        <v>32</v>
      </c>
      <c r="BC660" s="106">
        <v>0</v>
      </c>
      <c r="BD660" s="107">
        <v>3</v>
      </c>
      <c r="BE660" s="108">
        <v>3</v>
      </c>
      <c r="BF660" s="82">
        <f t="shared" si="737"/>
        <v>0.34722222222222221</v>
      </c>
      <c r="BG660" s="82">
        <f t="shared" si="738"/>
        <v>0.57851239669421484</v>
      </c>
      <c r="BH660" s="83">
        <f t="shared" si="739"/>
        <v>0.42758620689655175</v>
      </c>
      <c r="BI660" s="83">
        <f t="shared" si="740"/>
        <v>0.45412844036697247</v>
      </c>
      <c r="BJ660" s="83">
        <f t="shared" si="741"/>
        <v>0.29896907216494845</v>
      </c>
      <c r="BK660" s="2">
        <v>64</v>
      </c>
      <c r="BL660" s="2">
        <v>117</v>
      </c>
      <c r="BM660" s="2">
        <v>68</v>
      </c>
      <c r="BN660" s="2">
        <v>44</v>
      </c>
      <c r="BO660" s="2">
        <v>25</v>
      </c>
      <c r="BP660" s="2">
        <v>24</v>
      </c>
      <c r="BQ660" s="109">
        <v>5</v>
      </c>
      <c r="BR660" s="109">
        <v>8</v>
      </c>
      <c r="BS660" s="110">
        <v>8</v>
      </c>
      <c r="BT660" s="109">
        <v>4</v>
      </c>
      <c r="BU660" s="109">
        <v>34</v>
      </c>
      <c r="BV660" s="109">
        <v>55</v>
      </c>
      <c r="BW660" s="109">
        <v>0</v>
      </c>
      <c r="BX660" s="84">
        <f t="shared" si="745"/>
        <v>93</v>
      </c>
      <c r="BY660" s="111">
        <v>11</v>
      </c>
      <c r="BZ660" s="109">
        <v>10</v>
      </c>
      <c r="CA660" s="109">
        <v>0</v>
      </c>
      <c r="CB660" s="2">
        <v>14</v>
      </c>
      <c r="CC660" s="112">
        <f t="shared" si="746"/>
        <v>6.25E-2</v>
      </c>
      <c r="CD660" s="112">
        <f t="shared" si="747"/>
        <v>0.29059829059829062</v>
      </c>
      <c r="CE660" s="112">
        <f t="shared" si="748"/>
        <v>0.33333333333333331</v>
      </c>
      <c r="CF660" s="112">
        <f t="shared" si="749"/>
        <v>0.42702702702702705</v>
      </c>
      <c r="CG660" s="112">
        <f t="shared" si="750"/>
        <v>0.66176470588235292</v>
      </c>
      <c r="CH660" s="87">
        <f t="shared" si="751"/>
        <v>23</v>
      </c>
      <c r="CI660" s="31">
        <f t="shared" si="752"/>
        <v>24</v>
      </c>
      <c r="CJ660" s="31">
        <f t="shared" si="753"/>
        <v>0</v>
      </c>
      <c r="CK660" s="31">
        <f t="shared" si="754"/>
        <v>0</v>
      </c>
      <c r="CL660" s="31">
        <f t="shared" si="755"/>
        <v>0</v>
      </c>
      <c r="CM660" s="113">
        <f t="shared" si="756"/>
        <v>0</v>
      </c>
      <c r="CN660" s="31">
        <f t="shared" si="757"/>
        <v>0</v>
      </c>
      <c r="CO660" s="31">
        <f t="shared" si="758"/>
        <v>0</v>
      </c>
      <c r="CP660" s="31">
        <f t="shared" si="759"/>
        <v>0</v>
      </c>
      <c r="CQ660" s="31">
        <f t="shared" si="760"/>
        <v>0</v>
      </c>
      <c r="CU660" s="88">
        <f t="shared" si="744"/>
        <v>0</v>
      </c>
      <c r="DC660" s="88">
        <f t="shared" si="761"/>
        <v>0</v>
      </c>
      <c r="DH660" s="32">
        <v>1</v>
      </c>
      <c r="DI660" s="32">
        <v>4</v>
      </c>
      <c r="DJ660" s="32">
        <v>4</v>
      </c>
      <c r="DK660" s="88">
        <f t="shared" si="762"/>
        <v>46</v>
      </c>
      <c r="DL660" s="32">
        <v>3</v>
      </c>
      <c r="DM660" s="32">
        <v>17</v>
      </c>
      <c r="DN660" s="32">
        <v>26</v>
      </c>
      <c r="DO660" s="32">
        <v>0</v>
      </c>
      <c r="DP660" s="32">
        <v>4</v>
      </c>
      <c r="DQ660" s="32">
        <v>4</v>
      </c>
      <c r="DR660" s="32">
        <v>4</v>
      </c>
      <c r="DS660" s="88">
        <f t="shared" si="763"/>
        <v>47</v>
      </c>
      <c r="DT660" s="32">
        <v>1</v>
      </c>
      <c r="DU660" s="32">
        <v>17</v>
      </c>
      <c r="DV660" s="32">
        <v>29</v>
      </c>
      <c r="DW660" s="32">
        <v>0</v>
      </c>
      <c r="EA660" s="88">
        <f t="shared" si="764"/>
        <v>0</v>
      </c>
      <c r="EI660" s="88">
        <f t="shared" si="765"/>
        <v>0</v>
      </c>
      <c r="EQ660" s="88">
        <f t="shared" si="766"/>
        <v>0</v>
      </c>
      <c r="EY660" s="88">
        <f t="shared" si="767"/>
        <v>0</v>
      </c>
      <c r="FG660" s="88">
        <f t="shared" si="768"/>
        <v>0</v>
      </c>
      <c r="FO660" s="88">
        <f t="shared" si="769"/>
        <v>0</v>
      </c>
      <c r="FW660" s="110">
        <f t="shared" si="770"/>
        <v>0</v>
      </c>
      <c r="GB660" s="110">
        <f t="shared" si="771"/>
        <v>0</v>
      </c>
      <c r="GC660" s="110">
        <f t="shared" si="772"/>
        <v>0</v>
      </c>
      <c r="GD660" s="110">
        <f t="shared" si="773"/>
        <v>0</v>
      </c>
      <c r="GE660" s="110">
        <f t="shared" si="774"/>
        <v>0</v>
      </c>
      <c r="GF660" s="110">
        <f t="shared" si="775"/>
        <v>0</v>
      </c>
      <c r="GG660" s="110">
        <f t="shared" si="776"/>
        <v>0</v>
      </c>
      <c r="GH660" s="110">
        <f t="shared" si="777"/>
        <v>0</v>
      </c>
      <c r="GI660" s="110">
        <f t="shared" si="778"/>
        <v>0</v>
      </c>
      <c r="GJ660" s="114">
        <f t="shared" si="742"/>
        <v>0.19833068362480116</v>
      </c>
      <c r="GK660" s="90">
        <f t="shared" si="743"/>
        <v>-0.26771653543307089</v>
      </c>
      <c r="GL660" s="92" t="s">
        <v>1801</v>
      </c>
      <c r="GM660" s="92" t="s">
        <v>2066</v>
      </c>
      <c r="GN660" s="92" t="s">
        <v>2305</v>
      </c>
      <c r="GO660" s="2" t="s">
        <v>1978</v>
      </c>
      <c r="GP660" s="2" t="s">
        <v>1621</v>
      </c>
      <c r="GQ660" s="2" t="s">
        <v>1785</v>
      </c>
      <c r="GR660" s="115">
        <v>116</v>
      </c>
      <c r="GS660" s="31">
        <f t="shared" si="779"/>
        <v>5</v>
      </c>
      <c r="GT660" s="31">
        <f t="shared" si="780"/>
        <v>8</v>
      </c>
      <c r="GU660" s="31">
        <f t="shared" si="781"/>
        <v>8</v>
      </c>
      <c r="GV660" s="31">
        <f t="shared" si="782"/>
        <v>93</v>
      </c>
      <c r="GW660" s="31">
        <f t="shared" si="783"/>
        <v>55</v>
      </c>
      <c r="GX660" s="31">
        <f t="shared" si="784"/>
        <v>89</v>
      </c>
    </row>
    <row r="661" spans="1:206" ht="15.75" hidden="1" customHeight="1" x14ac:dyDescent="0.25">
      <c r="A661" s="22" t="s">
        <v>1113</v>
      </c>
      <c r="B661" s="2" t="s">
        <v>640</v>
      </c>
      <c r="C661" s="116" t="s">
        <v>643</v>
      </c>
      <c r="D661" s="35" t="s">
        <v>640</v>
      </c>
      <c r="E661" s="117">
        <v>18</v>
      </c>
      <c r="F661" s="117">
        <v>25</v>
      </c>
      <c r="G661" s="117">
        <v>36</v>
      </c>
      <c r="H661" s="117">
        <v>79</v>
      </c>
      <c r="I661" s="95">
        <v>4</v>
      </c>
      <c r="J661" s="118">
        <v>23</v>
      </c>
      <c r="K661" s="118">
        <v>23</v>
      </c>
      <c r="L661" s="118">
        <v>28</v>
      </c>
      <c r="M661" s="118">
        <v>74</v>
      </c>
      <c r="N661" s="119">
        <v>5</v>
      </c>
      <c r="O661" s="119">
        <v>1</v>
      </c>
      <c r="P661" s="120">
        <v>51</v>
      </c>
      <c r="Q661" s="120">
        <v>58</v>
      </c>
      <c r="R661" s="120">
        <v>41</v>
      </c>
      <c r="S661" s="70">
        <f t="shared" si="725"/>
        <v>0.45098039215686275</v>
      </c>
      <c r="T661" s="70">
        <f t="shared" si="726"/>
        <v>0.39655172413793105</v>
      </c>
      <c r="U661" s="70">
        <f t="shared" si="727"/>
        <v>0.46</v>
      </c>
      <c r="V661" s="70">
        <f t="shared" si="728"/>
        <v>0.46464646464646464</v>
      </c>
      <c r="W661" s="70">
        <f t="shared" si="729"/>
        <v>0.56097560975609762</v>
      </c>
      <c r="X661" s="121">
        <v>60</v>
      </c>
      <c r="Y661" s="121">
        <v>51</v>
      </c>
      <c r="Z661" s="121">
        <v>58</v>
      </c>
      <c r="AA661" s="121">
        <v>41</v>
      </c>
      <c r="AB661" s="121">
        <v>15</v>
      </c>
      <c r="AC661" s="121">
        <v>10</v>
      </c>
      <c r="AD661" s="17">
        <v>2</v>
      </c>
      <c r="AE661" s="17">
        <v>5</v>
      </c>
      <c r="AF661" s="100">
        <v>4</v>
      </c>
      <c r="AG661" s="101">
        <v>12</v>
      </c>
      <c r="AH661" s="101">
        <v>27</v>
      </c>
      <c r="AI661" s="101">
        <v>30</v>
      </c>
      <c r="AJ661" s="101">
        <v>1</v>
      </c>
      <c r="AK661" s="101">
        <f t="shared" si="730"/>
        <v>70</v>
      </c>
      <c r="AL661" s="101">
        <f t="shared" si="731"/>
        <v>8</v>
      </c>
      <c r="AM661" s="101">
        <v>9</v>
      </c>
      <c r="AN661" s="101"/>
      <c r="AO661" s="103">
        <v>4</v>
      </c>
      <c r="AP661" s="74">
        <f t="shared" si="732"/>
        <v>0.23529411764705882</v>
      </c>
      <c r="AQ661" s="74">
        <f t="shared" si="733"/>
        <v>0.46551724137931033</v>
      </c>
      <c r="AR661" s="104">
        <f t="shared" si="734"/>
        <v>0.40666666666666668</v>
      </c>
      <c r="AS661" s="104">
        <f t="shared" si="735"/>
        <v>0.49494949494949497</v>
      </c>
      <c r="AT661" s="104">
        <f t="shared" si="736"/>
        <v>0.53658536585365857</v>
      </c>
      <c r="AU661" s="105">
        <v>52</v>
      </c>
      <c r="AV661" s="105">
        <v>67</v>
      </c>
      <c r="AW661" s="105">
        <v>43</v>
      </c>
      <c r="AX661" s="100">
        <v>4</v>
      </c>
      <c r="AY661" s="106">
        <v>76</v>
      </c>
      <c r="AZ661" s="106">
        <v>21</v>
      </c>
      <c r="BA661" s="106">
        <v>28</v>
      </c>
      <c r="BB661" s="106">
        <v>26</v>
      </c>
      <c r="BC661" s="106">
        <v>1</v>
      </c>
      <c r="BD661" s="107">
        <v>4</v>
      </c>
      <c r="BE661" s="108">
        <v>1</v>
      </c>
      <c r="BF661" s="82">
        <f t="shared" si="737"/>
        <v>0.48837209302325579</v>
      </c>
      <c r="BG661" s="82">
        <f t="shared" si="738"/>
        <v>0.41791044776119401</v>
      </c>
      <c r="BH661" s="83">
        <f t="shared" si="739"/>
        <v>0.43827160493827161</v>
      </c>
      <c r="BI661" s="83">
        <f t="shared" si="740"/>
        <v>0.42016806722689076</v>
      </c>
      <c r="BJ661" s="83">
        <f t="shared" si="741"/>
        <v>0.42307692307692307</v>
      </c>
      <c r="BK661" s="2">
        <v>38</v>
      </c>
      <c r="BL661" s="2">
        <v>52</v>
      </c>
      <c r="BM661" s="2">
        <v>38</v>
      </c>
      <c r="BN661" s="2">
        <v>29</v>
      </c>
      <c r="BO661" s="2">
        <v>10</v>
      </c>
      <c r="BP661" s="2">
        <v>13</v>
      </c>
      <c r="BQ661" s="109">
        <v>2</v>
      </c>
      <c r="BR661" s="109">
        <v>5</v>
      </c>
      <c r="BS661" s="110">
        <v>5</v>
      </c>
      <c r="BT661" s="109">
        <v>19</v>
      </c>
      <c r="BU661" s="109">
        <v>32</v>
      </c>
      <c r="BV661" s="109">
        <v>38</v>
      </c>
      <c r="BW661" s="109">
        <v>1</v>
      </c>
      <c r="BX661" s="84">
        <f t="shared" si="745"/>
        <v>90</v>
      </c>
      <c r="BY661" s="111">
        <v>1</v>
      </c>
      <c r="BZ661" s="109">
        <v>8</v>
      </c>
      <c r="CA661" s="109">
        <v>1</v>
      </c>
      <c r="CB661" s="2">
        <v>3</v>
      </c>
      <c r="CC661" s="112">
        <f t="shared" si="746"/>
        <v>0.5</v>
      </c>
      <c r="CD661" s="112">
        <f t="shared" si="747"/>
        <v>0.61538461538461542</v>
      </c>
      <c r="CE661" s="112">
        <f t="shared" si="748"/>
        <v>0.6328125</v>
      </c>
      <c r="CF661" s="112">
        <f t="shared" si="749"/>
        <v>0.68888888888888888</v>
      </c>
      <c r="CG661" s="112">
        <f t="shared" si="750"/>
        <v>0.78947368421052633</v>
      </c>
      <c r="CH661" s="87">
        <f t="shared" si="751"/>
        <v>8</v>
      </c>
      <c r="CI661" s="31">
        <f t="shared" si="752"/>
        <v>7</v>
      </c>
      <c r="CJ661" s="31">
        <f t="shared" si="753"/>
        <v>0</v>
      </c>
      <c r="CK661" s="31">
        <f t="shared" si="754"/>
        <v>0</v>
      </c>
      <c r="CL661" s="31">
        <f t="shared" si="755"/>
        <v>0</v>
      </c>
      <c r="CM661" s="113">
        <f t="shared" si="756"/>
        <v>0</v>
      </c>
      <c r="CN661" s="31">
        <f t="shared" si="757"/>
        <v>0</v>
      </c>
      <c r="CO661" s="31">
        <f t="shared" si="758"/>
        <v>0</v>
      </c>
      <c r="CP661" s="31">
        <f t="shared" si="759"/>
        <v>0</v>
      </c>
      <c r="CQ661" s="31">
        <f t="shared" si="760"/>
        <v>0</v>
      </c>
      <c r="CU661" s="88">
        <f t="shared" si="744"/>
        <v>0</v>
      </c>
      <c r="DC661" s="88">
        <f t="shared" si="761"/>
        <v>0</v>
      </c>
      <c r="DH661" s="32">
        <v>1</v>
      </c>
      <c r="DI661" s="32">
        <v>4</v>
      </c>
      <c r="DJ661" s="32">
        <v>4</v>
      </c>
      <c r="DK661" s="88">
        <f t="shared" si="762"/>
        <v>75</v>
      </c>
      <c r="DL661" s="32">
        <v>14</v>
      </c>
      <c r="DM661" s="32">
        <v>27</v>
      </c>
      <c r="DN661" s="32">
        <v>33</v>
      </c>
      <c r="DO661" s="32">
        <v>1</v>
      </c>
      <c r="DP661" s="32">
        <v>1</v>
      </c>
      <c r="DQ661" s="32">
        <v>1</v>
      </c>
      <c r="DR661" s="32">
        <v>1</v>
      </c>
      <c r="DS661" s="88">
        <f t="shared" si="763"/>
        <v>15</v>
      </c>
      <c r="DT661" s="32">
        <v>5</v>
      </c>
      <c r="DU661" s="32">
        <v>5</v>
      </c>
      <c r="DV661" s="32">
        <v>5</v>
      </c>
      <c r="DW661" s="32">
        <v>0</v>
      </c>
      <c r="EA661" s="88">
        <f t="shared" si="764"/>
        <v>0</v>
      </c>
      <c r="EI661" s="88">
        <f t="shared" si="765"/>
        <v>0</v>
      </c>
      <c r="EQ661" s="88">
        <f t="shared" si="766"/>
        <v>0</v>
      </c>
      <c r="EY661" s="88">
        <f t="shared" si="767"/>
        <v>0</v>
      </c>
      <c r="FG661" s="88">
        <f t="shared" si="768"/>
        <v>0</v>
      </c>
      <c r="FO661" s="88">
        <f t="shared" si="769"/>
        <v>0</v>
      </c>
      <c r="FW661" s="110">
        <f t="shared" si="770"/>
        <v>0</v>
      </c>
      <c r="GB661" s="110">
        <f t="shared" si="771"/>
        <v>0</v>
      </c>
      <c r="GC661" s="110">
        <f t="shared" si="772"/>
        <v>0</v>
      </c>
      <c r="GD661" s="110">
        <f t="shared" si="773"/>
        <v>0</v>
      </c>
      <c r="GE661" s="110">
        <f t="shared" si="774"/>
        <v>0</v>
      </c>
      <c r="GF661" s="110">
        <f t="shared" si="775"/>
        <v>0</v>
      </c>
      <c r="GG661" s="110">
        <f t="shared" si="776"/>
        <v>0</v>
      </c>
      <c r="GH661" s="110">
        <f t="shared" si="777"/>
        <v>0</v>
      </c>
      <c r="GI661" s="110">
        <f t="shared" si="778"/>
        <v>0</v>
      </c>
      <c r="GJ661" s="114">
        <f t="shared" si="742"/>
        <v>0.40732265446224247</v>
      </c>
      <c r="GK661" s="90">
        <f t="shared" si="743"/>
        <v>0.18421052631578946</v>
      </c>
      <c r="GL661" s="2" t="s">
        <v>1457</v>
      </c>
      <c r="GM661" s="2" t="s">
        <v>1471</v>
      </c>
      <c r="GN661" s="92" t="s">
        <v>1534</v>
      </c>
      <c r="GO661" s="92" t="s">
        <v>1826</v>
      </c>
      <c r="GP661" s="2" t="s">
        <v>1559</v>
      </c>
      <c r="GQ661" s="2" t="s">
        <v>1710</v>
      </c>
      <c r="GR661" s="115">
        <v>52</v>
      </c>
      <c r="GS661" s="31">
        <f t="shared" si="779"/>
        <v>2</v>
      </c>
      <c r="GT661" s="31">
        <f t="shared" si="780"/>
        <v>5</v>
      </c>
      <c r="GU661" s="31">
        <f t="shared" si="781"/>
        <v>5</v>
      </c>
      <c r="GV661" s="31">
        <f t="shared" si="782"/>
        <v>90</v>
      </c>
      <c r="GW661" s="31">
        <f t="shared" si="783"/>
        <v>39</v>
      </c>
      <c r="GX661" s="31">
        <f t="shared" si="784"/>
        <v>71</v>
      </c>
    </row>
    <row r="662" spans="1:206" ht="15.75" hidden="1" customHeight="1" x14ac:dyDescent="0.25">
      <c r="A662" s="22" t="s">
        <v>1113</v>
      </c>
      <c r="B662" s="2" t="s">
        <v>640</v>
      </c>
      <c r="C662" s="116" t="s">
        <v>644</v>
      </c>
      <c r="D662" s="35" t="s">
        <v>640</v>
      </c>
      <c r="E662" s="117">
        <v>9</v>
      </c>
      <c r="F662" s="117">
        <v>48</v>
      </c>
      <c r="G662" s="117">
        <v>84</v>
      </c>
      <c r="H662" s="117">
        <v>141</v>
      </c>
      <c r="I662" s="95">
        <v>10</v>
      </c>
      <c r="J662" s="118">
        <v>1</v>
      </c>
      <c r="K662" s="118">
        <v>52</v>
      </c>
      <c r="L662" s="118">
        <v>97</v>
      </c>
      <c r="M662" s="118">
        <v>150</v>
      </c>
      <c r="N662" s="119">
        <v>10</v>
      </c>
      <c r="O662" s="119">
        <v>10</v>
      </c>
      <c r="P662" s="120">
        <v>112</v>
      </c>
      <c r="Q662" s="120">
        <v>149</v>
      </c>
      <c r="R662" s="120">
        <v>118</v>
      </c>
      <c r="S662" s="70">
        <f t="shared" si="725"/>
        <v>8.9285714285714281E-3</v>
      </c>
      <c r="T662" s="70">
        <f t="shared" si="726"/>
        <v>0.34899328859060402</v>
      </c>
      <c r="U662" s="70">
        <f t="shared" si="727"/>
        <v>0.36939313984168864</v>
      </c>
      <c r="V662" s="70">
        <f t="shared" si="728"/>
        <v>0.52059925093632964</v>
      </c>
      <c r="W662" s="70">
        <f t="shared" si="729"/>
        <v>0.73728813559322037</v>
      </c>
      <c r="X662" s="121">
        <v>143</v>
      </c>
      <c r="Y662" s="121">
        <v>112</v>
      </c>
      <c r="Z662" s="121">
        <v>149</v>
      </c>
      <c r="AA662" s="121">
        <v>118</v>
      </c>
      <c r="AB662" s="121">
        <v>33</v>
      </c>
      <c r="AC662" s="121">
        <v>34</v>
      </c>
      <c r="AD662" s="17">
        <v>7</v>
      </c>
      <c r="AE662" s="17">
        <v>10</v>
      </c>
      <c r="AF662" s="100">
        <v>10</v>
      </c>
      <c r="AG662" s="101">
        <v>2</v>
      </c>
      <c r="AH662" s="101">
        <v>49</v>
      </c>
      <c r="AI662" s="101">
        <v>92</v>
      </c>
      <c r="AJ662" s="101">
        <v>3</v>
      </c>
      <c r="AK662" s="101">
        <f t="shared" si="730"/>
        <v>146</v>
      </c>
      <c r="AL662" s="101">
        <f t="shared" si="731"/>
        <v>10</v>
      </c>
      <c r="AM662" s="101">
        <v>13</v>
      </c>
      <c r="AN662" s="102">
        <v>2</v>
      </c>
      <c r="AO662" s="103">
        <v>16</v>
      </c>
      <c r="AP662" s="74">
        <f t="shared" si="732"/>
        <v>1.7857142857142856E-2</v>
      </c>
      <c r="AQ662" s="74">
        <f t="shared" si="733"/>
        <v>0.32885906040268459</v>
      </c>
      <c r="AR662" s="104">
        <f t="shared" si="734"/>
        <v>0.35092348284960423</v>
      </c>
      <c r="AS662" s="104">
        <f t="shared" si="735"/>
        <v>0.49063670411985016</v>
      </c>
      <c r="AT662" s="104">
        <f t="shared" si="736"/>
        <v>0.69491525423728817</v>
      </c>
      <c r="AU662" s="105">
        <v>104</v>
      </c>
      <c r="AV662" s="105">
        <v>137</v>
      </c>
      <c r="AW662" s="105">
        <v>121</v>
      </c>
      <c r="AX662" s="100">
        <v>13</v>
      </c>
      <c r="AY662" s="106">
        <v>174</v>
      </c>
      <c r="AZ662" s="106">
        <v>12</v>
      </c>
      <c r="BA662" s="106">
        <v>43</v>
      </c>
      <c r="BB662" s="106">
        <v>114</v>
      </c>
      <c r="BC662" s="106">
        <v>5</v>
      </c>
      <c r="BD662" s="107">
        <v>29</v>
      </c>
      <c r="BE662" s="108">
        <v>5</v>
      </c>
      <c r="BF662" s="82">
        <f t="shared" si="737"/>
        <v>9.9173553719008267E-2</v>
      </c>
      <c r="BG662" s="82">
        <f t="shared" si="738"/>
        <v>0.31386861313868614</v>
      </c>
      <c r="BH662" s="83">
        <f t="shared" si="739"/>
        <v>0.38674033149171272</v>
      </c>
      <c r="BI662" s="83">
        <f t="shared" si="740"/>
        <v>0.53112033195020747</v>
      </c>
      <c r="BJ662" s="83">
        <f t="shared" si="741"/>
        <v>0.81730769230769229</v>
      </c>
      <c r="BK662" s="2">
        <v>109</v>
      </c>
      <c r="BL662" s="2">
        <v>128</v>
      </c>
      <c r="BM662" s="2">
        <v>118</v>
      </c>
      <c r="BN662" s="2">
        <v>86</v>
      </c>
      <c r="BO662" s="2">
        <v>33</v>
      </c>
      <c r="BP662" s="2">
        <v>25</v>
      </c>
      <c r="BQ662" s="109">
        <v>9</v>
      </c>
      <c r="BR662" s="109">
        <v>12</v>
      </c>
      <c r="BS662" s="110">
        <v>15</v>
      </c>
      <c r="BT662" s="109">
        <v>9</v>
      </c>
      <c r="BU662" s="109">
        <v>62</v>
      </c>
      <c r="BV662" s="109">
        <v>99</v>
      </c>
      <c r="BW662" s="109">
        <v>6</v>
      </c>
      <c r="BX662" s="84">
        <f t="shared" si="745"/>
        <v>176</v>
      </c>
      <c r="BY662" s="111">
        <v>1</v>
      </c>
      <c r="BZ662" s="109">
        <v>19</v>
      </c>
      <c r="CA662" s="109">
        <v>6</v>
      </c>
      <c r="CB662" s="2">
        <v>6</v>
      </c>
      <c r="CC662" s="112">
        <f t="shared" si="746"/>
        <v>8.2568807339449546E-2</v>
      </c>
      <c r="CD662" s="112">
        <f t="shared" si="747"/>
        <v>0.484375</v>
      </c>
      <c r="CE662" s="112">
        <f t="shared" si="748"/>
        <v>0.42535211267605633</v>
      </c>
      <c r="CF662" s="112">
        <f t="shared" si="749"/>
        <v>0.57723577235772361</v>
      </c>
      <c r="CG662" s="112">
        <f t="shared" si="750"/>
        <v>0.67796610169491522</v>
      </c>
      <c r="CH662" s="87">
        <f t="shared" si="751"/>
        <v>38</v>
      </c>
      <c r="CI662" s="31">
        <f t="shared" si="752"/>
        <v>46</v>
      </c>
      <c r="CJ662" s="31">
        <f t="shared" si="753"/>
        <v>0</v>
      </c>
      <c r="CK662" s="31">
        <f t="shared" si="754"/>
        <v>0</v>
      </c>
      <c r="CL662" s="31">
        <f t="shared" si="755"/>
        <v>0</v>
      </c>
      <c r="CM662" s="113">
        <f t="shared" si="756"/>
        <v>0</v>
      </c>
      <c r="CN662" s="31">
        <f t="shared" si="757"/>
        <v>0</v>
      </c>
      <c r="CO662" s="31">
        <f t="shared" si="758"/>
        <v>0</v>
      </c>
      <c r="CP662" s="31">
        <f t="shared" si="759"/>
        <v>0</v>
      </c>
      <c r="CQ662" s="31">
        <f t="shared" si="760"/>
        <v>0</v>
      </c>
      <c r="CU662" s="88">
        <f t="shared" si="744"/>
        <v>0</v>
      </c>
      <c r="DC662" s="88">
        <f t="shared" si="761"/>
        <v>0</v>
      </c>
      <c r="DH662" s="32">
        <v>1</v>
      </c>
      <c r="DI662" s="32">
        <v>3</v>
      </c>
      <c r="DJ662" s="32">
        <v>4</v>
      </c>
      <c r="DK662" s="88">
        <f t="shared" si="762"/>
        <v>58</v>
      </c>
      <c r="DL662" s="32">
        <v>3</v>
      </c>
      <c r="DM662" s="32">
        <v>16</v>
      </c>
      <c r="DN662" s="32">
        <v>37</v>
      </c>
      <c r="DO662" s="32">
        <v>2</v>
      </c>
      <c r="DP662" s="32">
        <v>7</v>
      </c>
      <c r="DQ662" s="32">
        <v>7</v>
      </c>
      <c r="DR662" s="32">
        <v>7</v>
      </c>
      <c r="DS662" s="88">
        <f t="shared" si="763"/>
        <v>84</v>
      </c>
      <c r="DT662" s="32">
        <v>2</v>
      </c>
      <c r="DU662" s="32">
        <v>31</v>
      </c>
      <c r="DV662" s="32">
        <v>49</v>
      </c>
      <c r="DW662" s="32">
        <v>2</v>
      </c>
      <c r="EA662" s="88">
        <f t="shared" si="764"/>
        <v>0</v>
      </c>
      <c r="EF662" s="32">
        <v>1</v>
      </c>
      <c r="EG662" s="32">
        <v>2</v>
      </c>
      <c r="EH662" s="32">
        <v>4</v>
      </c>
      <c r="EI662" s="88">
        <f t="shared" si="765"/>
        <v>34</v>
      </c>
      <c r="EJ662" s="32">
        <v>4</v>
      </c>
      <c r="EK662" s="32">
        <v>15</v>
      </c>
      <c r="EL662" s="32">
        <v>13</v>
      </c>
      <c r="EM662" s="32">
        <v>2</v>
      </c>
      <c r="EQ662" s="88">
        <f t="shared" si="766"/>
        <v>0</v>
      </c>
      <c r="EY662" s="88">
        <f t="shared" si="767"/>
        <v>0</v>
      </c>
      <c r="FG662" s="88">
        <f t="shared" si="768"/>
        <v>0</v>
      </c>
      <c r="FO662" s="88">
        <f t="shared" si="769"/>
        <v>0</v>
      </c>
      <c r="FW662" s="110">
        <f t="shared" si="770"/>
        <v>0</v>
      </c>
      <c r="GB662" s="110">
        <f t="shared" si="771"/>
        <v>0</v>
      </c>
      <c r="GC662" s="110">
        <f t="shared" si="772"/>
        <v>0</v>
      </c>
      <c r="GD662" s="110">
        <f t="shared" si="773"/>
        <v>0</v>
      </c>
      <c r="GE662" s="110">
        <f t="shared" si="774"/>
        <v>0</v>
      </c>
      <c r="GF662" s="110">
        <f t="shared" si="775"/>
        <v>0</v>
      </c>
      <c r="GG662" s="110">
        <f t="shared" si="776"/>
        <v>0</v>
      </c>
      <c r="GH662" s="110">
        <f t="shared" si="777"/>
        <v>0</v>
      </c>
      <c r="GI662" s="110">
        <f t="shared" si="778"/>
        <v>0</v>
      </c>
      <c r="GJ662" s="114">
        <f t="shared" si="742"/>
        <v>-8.0459770114942611E-2</v>
      </c>
      <c r="GK662" s="90">
        <f t="shared" si="743"/>
        <v>1.1494252873563218E-2</v>
      </c>
      <c r="GL662" s="2" t="s">
        <v>1854</v>
      </c>
      <c r="GM662" s="92" t="s">
        <v>1628</v>
      </c>
      <c r="GN662" s="2" t="s">
        <v>1808</v>
      </c>
      <c r="GO662" s="92" t="s">
        <v>2152</v>
      </c>
      <c r="GP662" s="2" t="s">
        <v>1762</v>
      </c>
      <c r="GQ662" s="2" t="s">
        <v>2003</v>
      </c>
      <c r="GR662" s="115">
        <v>141</v>
      </c>
      <c r="GS662" s="31">
        <f t="shared" si="779"/>
        <v>8</v>
      </c>
      <c r="GT662" s="31">
        <f t="shared" si="780"/>
        <v>11</v>
      </c>
      <c r="GU662" s="31">
        <f t="shared" si="781"/>
        <v>10</v>
      </c>
      <c r="GV662" s="31">
        <f t="shared" si="782"/>
        <v>142</v>
      </c>
      <c r="GW662" s="31">
        <f t="shared" si="783"/>
        <v>90</v>
      </c>
      <c r="GX662" s="31">
        <f t="shared" si="784"/>
        <v>137</v>
      </c>
    </row>
    <row r="663" spans="1:206" ht="15.75" hidden="1" customHeight="1" x14ac:dyDescent="0.25">
      <c r="A663" s="22" t="s">
        <v>1113</v>
      </c>
      <c r="B663" s="2" t="s">
        <v>640</v>
      </c>
      <c r="C663" s="116" t="s">
        <v>645</v>
      </c>
      <c r="D663" s="35" t="s">
        <v>640</v>
      </c>
      <c r="E663" s="117">
        <v>3</v>
      </c>
      <c r="F663" s="117">
        <v>9</v>
      </c>
      <c r="G663" s="117">
        <v>15</v>
      </c>
      <c r="H663" s="117">
        <v>27</v>
      </c>
      <c r="I663" s="95">
        <v>1</v>
      </c>
      <c r="J663" s="118">
        <v>3</v>
      </c>
      <c r="K663" s="118">
        <v>16</v>
      </c>
      <c r="L663" s="118">
        <v>7</v>
      </c>
      <c r="M663" s="118">
        <v>26</v>
      </c>
      <c r="N663" s="119"/>
      <c r="O663" s="119">
        <v>2</v>
      </c>
      <c r="P663" s="120">
        <v>21</v>
      </c>
      <c r="Q663" s="120">
        <v>40</v>
      </c>
      <c r="R663" s="120">
        <v>29</v>
      </c>
      <c r="S663" s="70">
        <f t="shared" si="725"/>
        <v>0.14285714285714285</v>
      </c>
      <c r="T663" s="70">
        <f t="shared" si="726"/>
        <v>0.4</v>
      </c>
      <c r="U663" s="70">
        <f t="shared" si="727"/>
        <v>0.28888888888888886</v>
      </c>
      <c r="V663" s="70">
        <f t="shared" si="728"/>
        <v>0.33333333333333331</v>
      </c>
      <c r="W663" s="70">
        <f t="shared" si="729"/>
        <v>0.2413793103448276</v>
      </c>
      <c r="X663" s="121">
        <v>40</v>
      </c>
      <c r="Y663" s="121">
        <v>21</v>
      </c>
      <c r="Z663" s="121">
        <v>40</v>
      </c>
      <c r="AA663" s="121">
        <v>29</v>
      </c>
      <c r="AB663" s="121">
        <v>11</v>
      </c>
      <c r="AC663" s="121">
        <v>7</v>
      </c>
      <c r="AD663" s="17">
        <v>2</v>
      </c>
      <c r="AE663" s="17">
        <v>3</v>
      </c>
      <c r="AF663" s="100">
        <v>3</v>
      </c>
      <c r="AG663" s="101">
        <v>2</v>
      </c>
      <c r="AH663" s="101">
        <v>11</v>
      </c>
      <c r="AI663" s="101">
        <v>16</v>
      </c>
      <c r="AJ663" s="101">
        <v>0</v>
      </c>
      <c r="AK663" s="101">
        <f t="shared" si="730"/>
        <v>29</v>
      </c>
      <c r="AL663" s="101">
        <f t="shared" si="731"/>
        <v>5</v>
      </c>
      <c r="AM663" s="101">
        <v>5</v>
      </c>
      <c r="AN663" s="101"/>
      <c r="AO663" s="103">
        <v>3</v>
      </c>
      <c r="AP663" s="74">
        <f t="shared" si="732"/>
        <v>9.5238095238095233E-2</v>
      </c>
      <c r="AQ663" s="74">
        <f t="shared" si="733"/>
        <v>0.27500000000000002</v>
      </c>
      <c r="AR663" s="104">
        <f t="shared" si="734"/>
        <v>0.26666666666666666</v>
      </c>
      <c r="AS663" s="104">
        <f t="shared" si="735"/>
        <v>0.3188405797101449</v>
      </c>
      <c r="AT663" s="104">
        <f t="shared" si="736"/>
        <v>0.37931034482758619</v>
      </c>
      <c r="AU663" s="105">
        <v>15</v>
      </c>
      <c r="AV663" s="105">
        <v>20</v>
      </c>
      <c r="AW663" s="105">
        <v>17</v>
      </c>
      <c r="AX663" s="100">
        <v>2</v>
      </c>
      <c r="AY663" s="106">
        <v>29</v>
      </c>
      <c r="AZ663" s="106">
        <v>0</v>
      </c>
      <c r="BA663" s="106">
        <v>14</v>
      </c>
      <c r="BB663" s="106">
        <v>15</v>
      </c>
      <c r="BC663" s="106">
        <v>0</v>
      </c>
      <c r="BD663" s="107">
        <v>1</v>
      </c>
      <c r="BE663" s="108">
        <v>2</v>
      </c>
      <c r="BF663" s="82">
        <f t="shared" si="737"/>
        <v>0</v>
      </c>
      <c r="BG663" s="82">
        <f t="shared" si="738"/>
        <v>0.7</v>
      </c>
      <c r="BH663" s="83">
        <f t="shared" si="739"/>
        <v>0.53846153846153844</v>
      </c>
      <c r="BI663" s="83">
        <f t="shared" si="740"/>
        <v>0.8</v>
      </c>
      <c r="BJ663" s="83">
        <f t="shared" si="741"/>
        <v>0.93333333333333335</v>
      </c>
      <c r="BK663" s="2">
        <v>24</v>
      </c>
      <c r="BL663" s="2">
        <v>30</v>
      </c>
      <c r="BM663" s="2">
        <v>22</v>
      </c>
      <c r="BN663" s="2">
        <v>14</v>
      </c>
      <c r="BO663" s="2">
        <v>6</v>
      </c>
      <c r="BP663" s="2">
        <v>6</v>
      </c>
      <c r="BQ663" s="109">
        <v>1</v>
      </c>
      <c r="BR663" s="109">
        <v>1</v>
      </c>
      <c r="BS663" s="110">
        <v>1</v>
      </c>
      <c r="BT663" s="109">
        <v>0</v>
      </c>
      <c r="BU663" s="109">
        <v>5</v>
      </c>
      <c r="BV663" s="109">
        <v>10</v>
      </c>
      <c r="BW663" s="109">
        <v>0</v>
      </c>
      <c r="BX663" s="84">
        <f t="shared" si="745"/>
        <v>15</v>
      </c>
      <c r="BY663" s="111">
        <v>2</v>
      </c>
      <c r="BZ663" s="109">
        <v>1</v>
      </c>
      <c r="CA663" s="109">
        <v>0</v>
      </c>
      <c r="CB663" s="2">
        <v>4</v>
      </c>
      <c r="CC663" s="112">
        <f t="shared" si="746"/>
        <v>0</v>
      </c>
      <c r="CD663" s="112">
        <f t="shared" si="747"/>
        <v>0.16666666666666666</v>
      </c>
      <c r="CE663" s="112">
        <f t="shared" si="748"/>
        <v>0.18421052631578946</v>
      </c>
      <c r="CF663" s="112">
        <f t="shared" si="749"/>
        <v>0.26923076923076922</v>
      </c>
      <c r="CG663" s="112">
        <f t="shared" si="750"/>
        <v>0.40909090909090912</v>
      </c>
      <c r="CH663" s="87">
        <f t="shared" si="751"/>
        <v>13</v>
      </c>
      <c r="CI663" s="31">
        <f t="shared" si="752"/>
        <v>14</v>
      </c>
      <c r="CJ663" s="31">
        <f t="shared" si="753"/>
        <v>0</v>
      </c>
      <c r="CK663" s="31">
        <f t="shared" si="754"/>
        <v>0</v>
      </c>
      <c r="CL663" s="31">
        <f t="shared" si="755"/>
        <v>0</v>
      </c>
      <c r="CM663" s="113">
        <f t="shared" si="756"/>
        <v>0</v>
      </c>
      <c r="CN663" s="31">
        <f t="shared" si="757"/>
        <v>0</v>
      </c>
      <c r="CO663" s="31">
        <f t="shared" si="758"/>
        <v>0</v>
      </c>
      <c r="CP663" s="31">
        <f t="shared" si="759"/>
        <v>0</v>
      </c>
      <c r="CQ663" s="31">
        <f t="shared" si="760"/>
        <v>0</v>
      </c>
      <c r="CU663" s="88">
        <f t="shared" si="744"/>
        <v>0</v>
      </c>
      <c r="DC663" s="88">
        <f t="shared" si="761"/>
        <v>0</v>
      </c>
      <c r="DK663" s="88">
        <f t="shared" si="762"/>
        <v>0</v>
      </c>
      <c r="DP663" s="32">
        <v>1</v>
      </c>
      <c r="DQ663" s="32">
        <v>1</v>
      </c>
      <c r="DR663" s="32">
        <v>1</v>
      </c>
      <c r="DS663" s="88">
        <f t="shared" si="763"/>
        <v>15</v>
      </c>
      <c r="DT663" s="32">
        <v>0</v>
      </c>
      <c r="DU663" s="32">
        <v>5</v>
      </c>
      <c r="DV663" s="32">
        <v>10</v>
      </c>
      <c r="DW663" s="32">
        <v>0</v>
      </c>
      <c r="EA663" s="88">
        <f t="shared" si="764"/>
        <v>0</v>
      </c>
      <c r="EI663" s="88">
        <f t="shared" si="765"/>
        <v>0</v>
      </c>
      <c r="EQ663" s="88">
        <f t="shared" si="766"/>
        <v>0</v>
      </c>
      <c r="EY663" s="88">
        <f t="shared" si="767"/>
        <v>0</v>
      </c>
      <c r="FG663" s="88">
        <f t="shared" si="768"/>
        <v>0</v>
      </c>
      <c r="FO663" s="88">
        <f t="shared" si="769"/>
        <v>0</v>
      </c>
      <c r="FW663" s="110">
        <f t="shared" si="770"/>
        <v>0</v>
      </c>
      <c r="GB663" s="110">
        <f t="shared" si="771"/>
        <v>0</v>
      </c>
      <c r="GC663" s="110">
        <f t="shared" si="772"/>
        <v>0</v>
      </c>
      <c r="GD663" s="110">
        <f t="shared" si="773"/>
        <v>0</v>
      </c>
      <c r="GE663" s="110">
        <f t="shared" si="774"/>
        <v>0</v>
      </c>
      <c r="GF663" s="110">
        <f t="shared" si="775"/>
        <v>0</v>
      </c>
      <c r="GG663" s="110">
        <f t="shared" si="776"/>
        <v>0</v>
      </c>
      <c r="GH663" s="110">
        <f t="shared" si="777"/>
        <v>0</v>
      </c>
      <c r="GI663" s="110">
        <f t="shared" si="778"/>
        <v>0</v>
      </c>
      <c r="GJ663" s="114">
        <f t="shared" si="742"/>
        <v>0.69480519480519487</v>
      </c>
      <c r="GK663" s="90">
        <f t="shared" si="743"/>
        <v>-0.48275862068965519</v>
      </c>
      <c r="GL663" s="2" t="s">
        <v>1601</v>
      </c>
      <c r="GM663" s="2" t="s">
        <v>1933</v>
      </c>
      <c r="GN663" s="92" t="s">
        <v>2322</v>
      </c>
      <c r="GO663" s="2" t="s">
        <v>2005</v>
      </c>
      <c r="GP663" s="92" t="s">
        <v>1837</v>
      </c>
      <c r="GQ663" s="2" t="s">
        <v>1601</v>
      </c>
      <c r="GR663" s="115">
        <v>32</v>
      </c>
      <c r="GS663" s="31">
        <f t="shared" si="779"/>
        <v>1</v>
      </c>
      <c r="GT663" s="31">
        <f t="shared" si="780"/>
        <v>1</v>
      </c>
      <c r="GU663" s="31">
        <f t="shared" si="781"/>
        <v>1</v>
      </c>
      <c r="GV663" s="31">
        <f t="shared" si="782"/>
        <v>15</v>
      </c>
      <c r="GW663" s="31">
        <f t="shared" si="783"/>
        <v>10</v>
      </c>
      <c r="GX663" s="31">
        <f t="shared" si="784"/>
        <v>15</v>
      </c>
    </row>
    <row r="664" spans="1:206" ht="15.75" hidden="1" customHeight="1" x14ac:dyDescent="0.25">
      <c r="A664" s="22" t="s">
        <v>1113</v>
      </c>
      <c r="B664" s="2" t="s">
        <v>640</v>
      </c>
      <c r="C664" s="116" t="s">
        <v>646</v>
      </c>
      <c r="D664" s="35" t="s">
        <v>640</v>
      </c>
      <c r="E664" s="117">
        <v>23</v>
      </c>
      <c r="F664" s="117">
        <v>63</v>
      </c>
      <c r="G664" s="117">
        <v>127</v>
      </c>
      <c r="H664" s="117">
        <v>213</v>
      </c>
      <c r="I664" s="95">
        <v>16</v>
      </c>
      <c r="J664" s="118">
        <v>38</v>
      </c>
      <c r="K664" s="118">
        <v>93</v>
      </c>
      <c r="L664" s="118">
        <v>117</v>
      </c>
      <c r="M664" s="118">
        <v>248</v>
      </c>
      <c r="N664" s="119">
        <v>33</v>
      </c>
      <c r="O664" s="119">
        <v>6</v>
      </c>
      <c r="P664" s="120">
        <v>197</v>
      </c>
      <c r="Q664" s="120">
        <v>223</v>
      </c>
      <c r="R664" s="120">
        <v>158</v>
      </c>
      <c r="S664" s="70">
        <f t="shared" si="725"/>
        <v>0.19289340101522842</v>
      </c>
      <c r="T664" s="70">
        <f t="shared" si="726"/>
        <v>0.4170403587443946</v>
      </c>
      <c r="U664" s="70">
        <f t="shared" si="727"/>
        <v>0.37197231833910033</v>
      </c>
      <c r="V664" s="70">
        <f t="shared" si="728"/>
        <v>0.46456692913385828</v>
      </c>
      <c r="W664" s="70">
        <f t="shared" si="729"/>
        <v>0.53164556962025311</v>
      </c>
      <c r="X664" s="121">
        <v>234</v>
      </c>
      <c r="Y664" s="121">
        <v>197</v>
      </c>
      <c r="Z664" s="121">
        <v>223</v>
      </c>
      <c r="AA664" s="121">
        <v>158</v>
      </c>
      <c r="AB664" s="121">
        <v>62</v>
      </c>
      <c r="AC664" s="121">
        <v>39</v>
      </c>
      <c r="AD664" s="17">
        <v>8</v>
      </c>
      <c r="AE664" s="17">
        <v>14</v>
      </c>
      <c r="AF664" s="100">
        <v>13</v>
      </c>
      <c r="AG664" s="101">
        <v>38</v>
      </c>
      <c r="AH664" s="101">
        <v>75</v>
      </c>
      <c r="AI664" s="101">
        <v>115</v>
      </c>
      <c r="AJ664" s="101">
        <v>6</v>
      </c>
      <c r="AK664" s="101">
        <f t="shared" si="730"/>
        <v>234</v>
      </c>
      <c r="AL664" s="101">
        <f t="shared" si="731"/>
        <v>35</v>
      </c>
      <c r="AM664" s="101">
        <v>41</v>
      </c>
      <c r="AN664" s="102">
        <v>4</v>
      </c>
      <c r="AO664" s="103">
        <v>16</v>
      </c>
      <c r="AP664" s="74">
        <f t="shared" si="732"/>
        <v>0.19289340101522842</v>
      </c>
      <c r="AQ664" s="74">
        <f t="shared" si="733"/>
        <v>0.33632286995515698</v>
      </c>
      <c r="AR664" s="104">
        <f t="shared" si="734"/>
        <v>0.33391003460207613</v>
      </c>
      <c r="AS664" s="104">
        <f t="shared" si="735"/>
        <v>0.40682414698162728</v>
      </c>
      <c r="AT664" s="104">
        <f t="shared" si="736"/>
        <v>0.50632911392405067</v>
      </c>
      <c r="AU664" s="105">
        <v>171</v>
      </c>
      <c r="AV664" s="105">
        <v>240</v>
      </c>
      <c r="AW664" s="105">
        <v>177</v>
      </c>
      <c r="AX664" s="100">
        <v>13</v>
      </c>
      <c r="AY664" s="106">
        <v>297</v>
      </c>
      <c r="AZ664" s="106">
        <v>32</v>
      </c>
      <c r="BA664" s="106">
        <v>125</v>
      </c>
      <c r="BB664" s="106">
        <v>137</v>
      </c>
      <c r="BC664" s="106">
        <v>3</v>
      </c>
      <c r="BD664" s="107">
        <v>29</v>
      </c>
      <c r="BE664" s="108">
        <v>12</v>
      </c>
      <c r="BF664" s="82">
        <f t="shared" si="737"/>
        <v>0.1807909604519774</v>
      </c>
      <c r="BG664" s="82">
        <f t="shared" si="738"/>
        <v>0.52083333333333337</v>
      </c>
      <c r="BH664" s="83">
        <f t="shared" si="739"/>
        <v>0.45068027210884354</v>
      </c>
      <c r="BI664" s="83">
        <f t="shared" si="740"/>
        <v>0.56690997566909973</v>
      </c>
      <c r="BJ664" s="83">
        <f t="shared" si="741"/>
        <v>0.63157894736842102</v>
      </c>
      <c r="BK664" s="2">
        <v>164</v>
      </c>
      <c r="BL664" s="2">
        <v>217</v>
      </c>
      <c r="BM664" s="2">
        <v>162</v>
      </c>
      <c r="BN664" s="2">
        <v>119</v>
      </c>
      <c r="BO664" s="2">
        <v>49</v>
      </c>
      <c r="BP664" s="2">
        <v>44</v>
      </c>
      <c r="BQ664" s="109">
        <v>7</v>
      </c>
      <c r="BR664" s="109">
        <v>14</v>
      </c>
      <c r="BS664" s="110">
        <v>9</v>
      </c>
      <c r="BT664" s="109">
        <v>28</v>
      </c>
      <c r="BU664" s="109">
        <v>80</v>
      </c>
      <c r="BV664" s="109">
        <v>156</v>
      </c>
      <c r="BW664" s="109">
        <v>5</v>
      </c>
      <c r="BX664" s="84">
        <f t="shared" si="745"/>
        <v>269</v>
      </c>
      <c r="BY664" s="111">
        <v>3</v>
      </c>
      <c r="BZ664" s="109">
        <v>38</v>
      </c>
      <c r="CA664" s="109">
        <v>5</v>
      </c>
      <c r="CB664" s="2">
        <v>15</v>
      </c>
      <c r="CC664" s="112">
        <f t="shared" si="746"/>
        <v>0.17073170731707318</v>
      </c>
      <c r="CD664" s="112">
        <f t="shared" si="747"/>
        <v>0.3686635944700461</v>
      </c>
      <c r="CE664" s="112">
        <f t="shared" si="748"/>
        <v>0.41620626151012891</v>
      </c>
      <c r="CF664" s="112">
        <f t="shared" si="749"/>
        <v>0.52242744063324542</v>
      </c>
      <c r="CG664" s="112">
        <f t="shared" si="750"/>
        <v>0.72839506172839508</v>
      </c>
      <c r="CH664" s="87">
        <f t="shared" si="751"/>
        <v>44</v>
      </c>
      <c r="CI664" s="31">
        <f t="shared" si="752"/>
        <v>40</v>
      </c>
      <c r="CJ664" s="31">
        <f t="shared" si="753"/>
        <v>0</v>
      </c>
      <c r="CK664" s="31">
        <f t="shared" si="754"/>
        <v>0</v>
      </c>
      <c r="CL664" s="31">
        <f t="shared" si="755"/>
        <v>0</v>
      </c>
      <c r="CM664" s="113">
        <f t="shared" si="756"/>
        <v>0</v>
      </c>
      <c r="CN664" s="31">
        <f t="shared" si="757"/>
        <v>0</v>
      </c>
      <c r="CO664" s="31">
        <f t="shared" si="758"/>
        <v>0</v>
      </c>
      <c r="CP664" s="31">
        <f t="shared" si="759"/>
        <v>0</v>
      </c>
      <c r="CQ664" s="31">
        <f t="shared" si="760"/>
        <v>0</v>
      </c>
      <c r="CU664" s="88">
        <f t="shared" si="744"/>
        <v>0</v>
      </c>
      <c r="DC664" s="88">
        <f t="shared" si="761"/>
        <v>0</v>
      </c>
      <c r="DH664" s="32">
        <v>1</v>
      </c>
      <c r="DI664" s="32">
        <v>7</v>
      </c>
      <c r="DJ664" s="32">
        <v>4</v>
      </c>
      <c r="DK664" s="88">
        <f t="shared" si="762"/>
        <v>133</v>
      </c>
      <c r="DL664" s="32">
        <v>22</v>
      </c>
      <c r="DM664" s="32">
        <v>50</v>
      </c>
      <c r="DN664" s="32">
        <v>59</v>
      </c>
      <c r="DO664" s="32">
        <v>2</v>
      </c>
      <c r="DP664" s="32">
        <v>6</v>
      </c>
      <c r="DQ664" s="32">
        <v>7</v>
      </c>
      <c r="DR664" s="32">
        <v>5</v>
      </c>
      <c r="DS664" s="88">
        <f t="shared" si="763"/>
        <v>136</v>
      </c>
      <c r="DT664" s="32">
        <v>6</v>
      </c>
      <c r="DU664" s="32">
        <v>30</v>
      </c>
      <c r="DV664" s="32">
        <v>97</v>
      </c>
      <c r="DW664" s="32">
        <v>3</v>
      </c>
      <c r="EA664" s="88">
        <f t="shared" si="764"/>
        <v>0</v>
      </c>
      <c r="EI664" s="88">
        <f t="shared" si="765"/>
        <v>0</v>
      </c>
      <c r="EQ664" s="88">
        <f t="shared" si="766"/>
        <v>0</v>
      </c>
      <c r="EY664" s="88">
        <f t="shared" si="767"/>
        <v>0</v>
      </c>
      <c r="FG664" s="88">
        <f t="shared" si="768"/>
        <v>0</v>
      </c>
      <c r="FO664" s="88">
        <f t="shared" si="769"/>
        <v>0</v>
      </c>
      <c r="FW664" s="110">
        <f t="shared" si="770"/>
        <v>0</v>
      </c>
      <c r="GB664" s="110">
        <f t="shared" si="771"/>
        <v>0</v>
      </c>
      <c r="GC664" s="110">
        <f t="shared" si="772"/>
        <v>0</v>
      </c>
      <c r="GD664" s="110">
        <f t="shared" si="773"/>
        <v>0</v>
      </c>
      <c r="GE664" s="110">
        <f t="shared" si="774"/>
        <v>0</v>
      </c>
      <c r="GF664" s="110">
        <f t="shared" si="775"/>
        <v>0</v>
      </c>
      <c r="GG664" s="110">
        <f t="shared" si="776"/>
        <v>0</v>
      </c>
      <c r="GH664" s="110">
        <f t="shared" si="777"/>
        <v>0</v>
      </c>
      <c r="GI664" s="110">
        <f t="shared" si="778"/>
        <v>0</v>
      </c>
      <c r="GJ664" s="114">
        <f t="shared" si="742"/>
        <v>0.37007642563198134</v>
      </c>
      <c r="GK664" s="90">
        <f t="shared" si="743"/>
        <v>-9.4276094276094277E-2</v>
      </c>
      <c r="GL664" s="92" t="s">
        <v>1616</v>
      </c>
      <c r="GM664" s="2" t="s">
        <v>1764</v>
      </c>
      <c r="GN664" s="92" t="s">
        <v>1976</v>
      </c>
      <c r="GO664" s="92" t="s">
        <v>2311</v>
      </c>
      <c r="GP664" s="92" t="s">
        <v>2234</v>
      </c>
      <c r="GQ664" s="2" t="s">
        <v>1422</v>
      </c>
      <c r="GR664" s="115">
        <v>219</v>
      </c>
      <c r="GS664" s="31">
        <f t="shared" si="779"/>
        <v>7</v>
      </c>
      <c r="GT664" s="31">
        <f t="shared" si="780"/>
        <v>9</v>
      </c>
      <c r="GU664" s="31">
        <f t="shared" si="781"/>
        <v>14</v>
      </c>
      <c r="GV664" s="31">
        <f t="shared" si="782"/>
        <v>269</v>
      </c>
      <c r="GW664" s="31">
        <f t="shared" si="783"/>
        <v>161</v>
      </c>
      <c r="GX664" s="31">
        <f t="shared" si="784"/>
        <v>241</v>
      </c>
    </row>
    <row r="665" spans="1:206" ht="15.75" hidden="1" customHeight="1" x14ac:dyDescent="0.25">
      <c r="A665" s="22" t="s">
        <v>1113</v>
      </c>
      <c r="B665" s="2" t="s">
        <v>640</v>
      </c>
      <c r="C665" s="116" t="s">
        <v>647</v>
      </c>
      <c r="D665" s="35" t="s">
        <v>640</v>
      </c>
      <c r="E665" s="117">
        <v>45</v>
      </c>
      <c r="F665" s="117">
        <v>233</v>
      </c>
      <c r="G665" s="117">
        <v>419</v>
      </c>
      <c r="H665" s="117">
        <v>697</v>
      </c>
      <c r="I665" s="95">
        <v>40</v>
      </c>
      <c r="J665" s="118">
        <v>54</v>
      </c>
      <c r="K665" s="118">
        <v>197</v>
      </c>
      <c r="L665" s="118">
        <v>433</v>
      </c>
      <c r="M665" s="118">
        <v>684</v>
      </c>
      <c r="N665" s="119">
        <v>100</v>
      </c>
      <c r="O665" s="119">
        <v>39</v>
      </c>
      <c r="P665" s="120">
        <v>494</v>
      </c>
      <c r="Q665" s="120">
        <v>619</v>
      </c>
      <c r="R665" s="120">
        <v>421</v>
      </c>
      <c r="S665" s="70">
        <f t="shared" si="725"/>
        <v>0.10931174089068826</v>
      </c>
      <c r="T665" s="70">
        <f t="shared" si="726"/>
        <v>0.3182552504038772</v>
      </c>
      <c r="U665" s="70">
        <f t="shared" si="727"/>
        <v>0.38070404172099087</v>
      </c>
      <c r="V665" s="70">
        <f t="shared" si="728"/>
        <v>0.50961538461538458</v>
      </c>
      <c r="W665" s="70">
        <f t="shared" si="729"/>
        <v>0.79097387173396672</v>
      </c>
      <c r="X665" s="121">
        <v>603</v>
      </c>
      <c r="Y665" s="121">
        <v>494</v>
      </c>
      <c r="Z665" s="121">
        <v>619</v>
      </c>
      <c r="AA665" s="121">
        <v>421</v>
      </c>
      <c r="AB665" s="121">
        <v>168</v>
      </c>
      <c r="AC665" s="121">
        <v>111</v>
      </c>
      <c r="AD665" s="17">
        <v>30</v>
      </c>
      <c r="AE665" s="17">
        <v>41</v>
      </c>
      <c r="AF665" s="100">
        <v>44</v>
      </c>
      <c r="AG665" s="101">
        <v>99</v>
      </c>
      <c r="AH665" s="101">
        <v>305</v>
      </c>
      <c r="AI665" s="101">
        <v>422</v>
      </c>
      <c r="AJ665" s="101">
        <v>16</v>
      </c>
      <c r="AK665" s="101">
        <f t="shared" si="730"/>
        <v>842</v>
      </c>
      <c r="AL665" s="101">
        <f t="shared" si="731"/>
        <v>116</v>
      </c>
      <c r="AM665" s="101">
        <v>132</v>
      </c>
      <c r="AN665" s="102">
        <v>24</v>
      </c>
      <c r="AO665" s="103">
        <v>48</v>
      </c>
      <c r="AP665" s="74">
        <f t="shared" si="732"/>
        <v>0.20040485829959515</v>
      </c>
      <c r="AQ665" s="74">
        <f t="shared" si="733"/>
        <v>0.49273021001615508</v>
      </c>
      <c r="AR665" s="104">
        <f t="shared" si="734"/>
        <v>0.46284224250325945</v>
      </c>
      <c r="AS665" s="104">
        <f t="shared" si="735"/>
        <v>0.58750000000000002</v>
      </c>
      <c r="AT665" s="104">
        <f t="shared" si="736"/>
        <v>0.72684085510688834</v>
      </c>
      <c r="AU665" s="105">
        <v>456</v>
      </c>
      <c r="AV665" s="105">
        <v>606</v>
      </c>
      <c r="AW665" s="105">
        <v>410</v>
      </c>
      <c r="AX665" s="100">
        <v>44</v>
      </c>
      <c r="AY665" s="106">
        <v>901</v>
      </c>
      <c r="AZ665" s="106">
        <v>74</v>
      </c>
      <c r="BA665" s="106">
        <v>343</v>
      </c>
      <c r="BB665" s="106">
        <v>464</v>
      </c>
      <c r="BC665" s="106">
        <v>20</v>
      </c>
      <c r="BD665" s="107">
        <v>119</v>
      </c>
      <c r="BE665" s="108">
        <v>20</v>
      </c>
      <c r="BF665" s="82">
        <f t="shared" si="737"/>
        <v>0.18048780487804877</v>
      </c>
      <c r="BG665" s="82">
        <f t="shared" si="738"/>
        <v>0.56600660066006603</v>
      </c>
      <c r="BH665" s="83">
        <f t="shared" si="739"/>
        <v>0.51766304347826086</v>
      </c>
      <c r="BI665" s="83">
        <f t="shared" si="740"/>
        <v>0.64783427495291901</v>
      </c>
      <c r="BJ665" s="83">
        <f t="shared" si="741"/>
        <v>0.75657894736842102</v>
      </c>
      <c r="BK665" s="2">
        <v>463</v>
      </c>
      <c r="BL665" s="2">
        <v>598</v>
      </c>
      <c r="BM665" s="2">
        <v>401</v>
      </c>
      <c r="BN665" s="2">
        <v>280</v>
      </c>
      <c r="BO665" s="2">
        <v>126</v>
      </c>
      <c r="BP665" s="2">
        <v>132</v>
      </c>
      <c r="BQ665" s="109">
        <v>32</v>
      </c>
      <c r="BR665" s="109">
        <v>48</v>
      </c>
      <c r="BS665" s="110">
        <v>50</v>
      </c>
      <c r="BT665" s="109">
        <v>63</v>
      </c>
      <c r="BU665" s="109">
        <v>277</v>
      </c>
      <c r="BV665" s="109">
        <v>521</v>
      </c>
      <c r="BW665" s="109">
        <v>30</v>
      </c>
      <c r="BX665" s="84">
        <f t="shared" si="745"/>
        <v>891</v>
      </c>
      <c r="BY665" s="111">
        <v>10</v>
      </c>
      <c r="BZ665" s="109">
        <v>104</v>
      </c>
      <c r="CA665" s="109">
        <v>30</v>
      </c>
      <c r="CB665" s="2">
        <v>33</v>
      </c>
      <c r="CC665" s="112">
        <f t="shared" si="746"/>
        <v>0.13606911447084233</v>
      </c>
      <c r="CD665" s="112">
        <f t="shared" si="747"/>
        <v>0.46321070234113715</v>
      </c>
      <c r="CE665" s="112">
        <f t="shared" si="748"/>
        <v>0.51778385772913815</v>
      </c>
      <c r="CF665" s="112">
        <f t="shared" si="749"/>
        <v>0.69469469469469469</v>
      </c>
      <c r="CG665" s="112">
        <f t="shared" si="750"/>
        <v>1.0399002493765586</v>
      </c>
      <c r="CH665" s="87">
        <f t="shared" si="751"/>
        <v>-16</v>
      </c>
      <c r="CI665" s="31">
        <f t="shared" si="752"/>
        <v>-27</v>
      </c>
      <c r="CJ665" s="31">
        <f t="shared" si="753"/>
        <v>2</v>
      </c>
      <c r="CK665" s="31">
        <f t="shared" si="754"/>
        <v>3</v>
      </c>
      <c r="CL665" s="31">
        <f t="shared" si="755"/>
        <v>7</v>
      </c>
      <c r="CM665" s="113">
        <f t="shared" si="756"/>
        <v>36</v>
      </c>
      <c r="CN665" s="31">
        <f t="shared" si="757"/>
        <v>5</v>
      </c>
      <c r="CO665" s="31">
        <f t="shared" si="758"/>
        <v>10</v>
      </c>
      <c r="CP665" s="31">
        <f t="shared" si="759"/>
        <v>18</v>
      </c>
      <c r="CQ665" s="31">
        <f t="shared" si="760"/>
        <v>3</v>
      </c>
      <c r="CR665" s="32">
        <v>1</v>
      </c>
      <c r="CS665" s="32">
        <v>2</v>
      </c>
      <c r="CT665" s="32">
        <v>6</v>
      </c>
      <c r="CU665" s="88">
        <f t="shared" si="744"/>
        <v>22</v>
      </c>
      <c r="CV665" s="32">
        <v>3</v>
      </c>
      <c r="CW665" s="32">
        <v>9</v>
      </c>
      <c r="CX665" s="32">
        <v>7</v>
      </c>
      <c r="CY665" s="32">
        <v>3</v>
      </c>
      <c r="CZ665" s="32">
        <v>1</v>
      </c>
      <c r="DA665" s="32">
        <v>1</v>
      </c>
      <c r="DB665" s="32">
        <v>1</v>
      </c>
      <c r="DC665" s="88">
        <f t="shared" si="761"/>
        <v>14</v>
      </c>
      <c r="DD665" s="32">
        <v>2</v>
      </c>
      <c r="DE665" s="32">
        <v>1</v>
      </c>
      <c r="DF665" s="32">
        <v>11</v>
      </c>
      <c r="DG665" s="32">
        <v>0</v>
      </c>
      <c r="DH665" s="32">
        <v>1</v>
      </c>
      <c r="DI665" s="32">
        <v>5</v>
      </c>
      <c r="DJ665" s="32">
        <v>4</v>
      </c>
      <c r="DK665" s="88">
        <f t="shared" si="762"/>
        <v>122</v>
      </c>
      <c r="DL665" s="32">
        <v>28</v>
      </c>
      <c r="DM665" s="32">
        <v>50</v>
      </c>
      <c r="DN665" s="32">
        <v>41</v>
      </c>
      <c r="DO665" s="32">
        <v>3</v>
      </c>
      <c r="DP665" s="32">
        <v>24</v>
      </c>
      <c r="DQ665" s="32">
        <v>34</v>
      </c>
      <c r="DR665" s="32">
        <v>31</v>
      </c>
      <c r="DS665" s="88">
        <f t="shared" si="763"/>
        <v>655</v>
      </c>
      <c r="DT665" s="32">
        <v>21</v>
      </c>
      <c r="DU665" s="32">
        <v>163</v>
      </c>
      <c r="DV665" s="32">
        <v>446</v>
      </c>
      <c r="DW665" s="32">
        <v>25</v>
      </c>
      <c r="EA665" s="88">
        <f t="shared" si="764"/>
        <v>0</v>
      </c>
      <c r="EI665" s="88">
        <f t="shared" si="765"/>
        <v>0</v>
      </c>
      <c r="EQ665" s="88">
        <f t="shared" si="766"/>
        <v>0</v>
      </c>
      <c r="EV665" s="32">
        <v>5</v>
      </c>
      <c r="EW665" s="32">
        <v>6</v>
      </c>
      <c r="EX665" s="32">
        <v>8</v>
      </c>
      <c r="EY665" s="88">
        <f t="shared" si="767"/>
        <v>80</v>
      </c>
      <c r="EZ665" s="32">
        <v>9</v>
      </c>
      <c r="FA665" s="32">
        <v>54</v>
      </c>
      <c r="FB665" s="32">
        <v>16</v>
      </c>
      <c r="FC665" s="32">
        <v>1</v>
      </c>
      <c r="FG665" s="88">
        <f t="shared" si="768"/>
        <v>0</v>
      </c>
      <c r="FO665" s="88">
        <f t="shared" si="769"/>
        <v>0</v>
      </c>
      <c r="FW665" s="110">
        <f t="shared" si="770"/>
        <v>0</v>
      </c>
      <c r="GB665" s="110">
        <f t="shared" si="771"/>
        <v>5</v>
      </c>
      <c r="GC665" s="110">
        <f t="shared" si="772"/>
        <v>6</v>
      </c>
      <c r="GD665" s="110">
        <f t="shared" si="773"/>
        <v>8</v>
      </c>
      <c r="GE665" s="110">
        <f t="shared" si="774"/>
        <v>80</v>
      </c>
      <c r="GF665" s="110">
        <f t="shared" si="775"/>
        <v>9</v>
      </c>
      <c r="GG665" s="110">
        <f t="shared" si="776"/>
        <v>54</v>
      </c>
      <c r="GH665" s="110">
        <f t="shared" si="777"/>
        <v>16</v>
      </c>
      <c r="GI665" s="110">
        <f t="shared" si="778"/>
        <v>1</v>
      </c>
      <c r="GJ665" s="114">
        <f t="shared" si="742"/>
        <v>0.31470872368627978</v>
      </c>
      <c r="GK665" s="90">
        <f t="shared" si="743"/>
        <v>-1.1098779134295227E-2</v>
      </c>
      <c r="GL665" s="2" t="s">
        <v>2271</v>
      </c>
      <c r="GM665" s="92" t="s">
        <v>1565</v>
      </c>
      <c r="GN665" s="2" t="s">
        <v>1941</v>
      </c>
      <c r="GO665" s="2" t="s">
        <v>1410</v>
      </c>
      <c r="GP665" s="2" t="s">
        <v>1473</v>
      </c>
      <c r="GQ665" s="2" t="s">
        <v>1801</v>
      </c>
      <c r="GR665" s="115">
        <v>603</v>
      </c>
      <c r="GS665" s="31">
        <f t="shared" si="779"/>
        <v>25</v>
      </c>
      <c r="GT665" s="31">
        <f t="shared" si="780"/>
        <v>35</v>
      </c>
      <c r="GU665" s="31">
        <f t="shared" si="781"/>
        <v>39</v>
      </c>
      <c r="GV665" s="31">
        <f t="shared" si="782"/>
        <v>777</v>
      </c>
      <c r="GW665" s="31">
        <f t="shared" si="783"/>
        <v>515</v>
      </c>
      <c r="GX665" s="31">
        <f t="shared" si="784"/>
        <v>728</v>
      </c>
    </row>
    <row r="666" spans="1:206" ht="15.75" hidden="1" customHeight="1" x14ac:dyDescent="0.25">
      <c r="A666" s="22" t="s">
        <v>1113</v>
      </c>
      <c r="B666" s="2" t="s">
        <v>640</v>
      </c>
      <c r="C666" s="116" t="s">
        <v>648</v>
      </c>
      <c r="D666" s="35" t="s">
        <v>640</v>
      </c>
      <c r="E666" s="117">
        <v>23</v>
      </c>
      <c r="F666" s="117">
        <v>200</v>
      </c>
      <c r="G666" s="117">
        <v>91</v>
      </c>
      <c r="H666" s="117">
        <v>314</v>
      </c>
      <c r="I666" s="95">
        <v>13</v>
      </c>
      <c r="J666" s="118">
        <v>15</v>
      </c>
      <c r="K666" s="118">
        <v>74</v>
      </c>
      <c r="L666" s="118">
        <v>87</v>
      </c>
      <c r="M666" s="118">
        <v>176</v>
      </c>
      <c r="N666" s="119">
        <v>22</v>
      </c>
      <c r="O666" s="119">
        <v>10</v>
      </c>
      <c r="P666" s="120">
        <v>93</v>
      </c>
      <c r="Q666" s="120">
        <v>140</v>
      </c>
      <c r="R666" s="120">
        <v>112</v>
      </c>
      <c r="S666" s="70">
        <f t="shared" si="725"/>
        <v>0.16129032258064516</v>
      </c>
      <c r="T666" s="70">
        <f t="shared" si="726"/>
        <v>0.52857142857142858</v>
      </c>
      <c r="U666" s="70">
        <f t="shared" si="727"/>
        <v>0.44637681159420289</v>
      </c>
      <c r="V666" s="70">
        <f t="shared" si="728"/>
        <v>0.55158730158730163</v>
      </c>
      <c r="W666" s="70">
        <f t="shared" si="729"/>
        <v>0.5803571428571429</v>
      </c>
      <c r="X666" s="121">
        <v>137</v>
      </c>
      <c r="Y666" s="121">
        <v>93</v>
      </c>
      <c r="Z666" s="121">
        <v>140</v>
      </c>
      <c r="AA666" s="121">
        <v>112</v>
      </c>
      <c r="AB666" s="121">
        <v>31</v>
      </c>
      <c r="AC666" s="121">
        <v>26</v>
      </c>
      <c r="AD666" s="17">
        <v>8</v>
      </c>
      <c r="AE666" s="17">
        <v>8</v>
      </c>
      <c r="AF666" s="100">
        <v>11</v>
      </c>
      <c r="AG666" s="101">
        <v>9</v>
      </c>
      <c r="AH666" s="101">
        <v>62</v>
      </c>
      <c r="AI666" s="101">
        <v>78</v>
      </c>
      <c r="AJ666" s="101">
        <v>0</v>
      </c>
      <c r="AK666" s="101">
        <f t="shared" si="730"/>
        <v>149</v>
      </c>
      <c r="AL666" s="101">
        <f t="shared" si="731"/>
        <v>17</v>
      </c>
      <c r="AM666" s="101">
        <v>17</v>
      </c>
      <c r="AN666" s="102">
        <v>8</v>
      </c>
      <c r="AO666" s="103">
        <v>14</v>
      </c>
      <c r="AP666" s="74">
        <f t="shared" si="732"/>
        <v>9.6774193548387094E-2</v>
      </c>
      <c r="AQ666" s="74">
        <f t="shared" si="733"/>
        <v>0.44285714285714284</v>
      </c>
      <c r="AR666" s="104">
        <f t="shared" si="734"/>
        <v>0.38260869565217392</v>
      </c>
      <c r="AS666" s="104">
        <f t="shared" si="735"/>
        <v>0.48809523809523808</v>
      </c>
      <c r="AT666" s="104">
        <f t="shared" si="736"/>
        <v>0.5446428571428571</v>
      </c>
      <c r="AU666" s="105">
        <v>87</v>
      </c>
      <c r="AV666" s="105">
        <v>117</v>
      </c>
      <c r="AW666" s="105">
        <v>93</v>
      </c>
      <c r="AX666" s="100">
        <v>10</v>
      </c>
      <c r="AY666" s="106">
        <v>150</v>
      </c>
      <c r="AZ666" s="106">
        <v>8</v>
      </c>
      <c r="BA666" s="106">
        <v>48</v>
      </c>
      <c r="BB666" s="106">
        <v>93</v>
      </c>
      <c r="BC666" s="106">
        <v>1</v>
      </c>
      <c r="BD666" s="107">
        <v>19</v>
      </c>
      <c r="BE666" s="108">
        <v>10</v>
      </c>
      <c r="BF666" s="82">
        <f t="shared" si="737"/>
        <v>8.6021505376344093E-2</v>
      </c>
      <c r="BG666" s="82">
        <f t="shared" si="738"/>
        <v>0.41025641025641024</v>
      </c>
      <c r="BH666" s="83">
        <f t="shared" si="739"/>
        <v>0.43771043771043772</v>
      </c>
      <c r="BI666" s="83">
        <f t="shared" si="740"/>
        <v>0.59803921568627449</v>
      </c>
      <c r="BJ666" s="83">
        <f t="shared" si="741"/>
        <v>0.85057471264367812</v>
      </c>
      <c r="BK666" s="2">
        <v>105</v>
      </c>
      <c r="BL666" s="2">
        <v>139</v>
      </c>
      <c r="BM666" s="2">
        <v>92</v>
      </c>
      <c r="BN666" s="2">
        <v>62</v>
      </c>
      <c r="BO666" s="2">
        <v>29</v>
      </c>
      <c r="BP666" s="2">
        <v>30</v>
      </c>
      <c r="BQ666" s="109">
        <v>7</v>
      </c>
      <c r="BR666" s="109">
        <v>9</v>
      </c>
      <c r="BS666" s="110">
        <v>9</v>
      </c>
      <c r="BT666" s="109">
        <v>8</v>
      </c>
      <c r="BU666" s="109">
        <v>35</v>
      </c>
      <c r="BV666" s="109">
        <v>62</v>
      </c>
      <c r="BW666" s="109">
        <v>3</v>
      </c>
      <c r="BX666" s="84">
        <f t="shared" si="745"/>
        <v>108</v>
      </c>
      <c r="BY666" s="111">
        <v>3</v>
      </c>
      <c r="BZ666" s="109">
        <v>16</v>
      </c>
      <c r="CA666" s="109">
        <v>3</v>
      </c>
      <c r="CB666" s="2">
        <v>8</v>
      </c>
      <c r="CC666" s="112">
        <f t="shared" si="746"/>
        <v>7.6190476190476197E-2</v>
      </c>
      <c r="CD666" s="112">
        <f t="shared" si="747"/>
        <v>0.25179856115107913</v>
      </c>
      <c r="CE666" s="112">
        <f t="shared" si="748"/>
        <v>0.26488095238095238</v>
      </c>
      <c r="CF666" s="112">
        <f t="shared" si="749"/>
        <v>0.35064935064935066</v>
      </c>
      <c r="CG666" s="112">
        <f t="shared" si="750"/>
        <v>0.5</v>
      </c>
      <c r="CH666" s="87">
        <f t="shared" si="751"/>
        <v>46</v>
      </c>
      <c r="CI666" s="31">
        <f t="shared" si="752"/>
        <v>51</v>
      </c>
      <c r="CJ666" s="31">
        <f t="shared" si="753"/>
        <v>0</v>
      </c>
      <c r="CK666" s="31">
        <f t="shared" si="754"/>
        <v>0</v>
      </c>
      <c r="CL666" s="31">
        <f t="shared" si="755"/>
        <v>0</v>
      </c>
      <c r="CM666" s="113">
        <f t="shared" si="756"/>
        <v>0</v>
      </c>
      <c r="CN666" s="31">
        <f t="shared" si="757"/>
        <v>0</v>
      </c>
      <c r="CO666" s="31">
        <f t="shared" si="758"/>
        <v>0</v>
      </c>
      <c r="CP666" s="31">
        <f t="shared" si="759"/>
        <v>0</v>
      </c>
      <c r="CQ666" s="31">
        <f t="shared" si="760"/>
        <v>0</v>
      </c>
      <c r="CU666" s="88">
        <f t="shared" si="744"/>
        <v>0</v>
      </c>
      <c r="DC666" s="88">
        <f t="shared" si="761"/>
        <v>0</v>
      </c>
      <c r="DK666" s="88">
        <f t="shared" si="762"/>
        <v>0</v>
      </c>
      <c r="DP666" s="32">
        <v>6</v>
      </c>
      <c r="DQ666" s="32">
        <v>7</v>
      </c>
      <c r="DR666" s="32">
        <v>8</v>
      </c>
      <c r="DS666" s="88">
        <f t="shared" si="763"/>
        <v>86</v>
      </c>
      <c r="DT666" s="32">
        <v>8</v>
      </c>
      <c r="DU666" s="32">
        <v>31</v>
      </c>
      <c r="DV666" s="32">
        <v>45</v>
      </c>
      <c r="DW666" s="32">
        <v>2</v>
      </c>
      <c r="DX666" s="32">
        <v>1</v>
      </c>
      <c r="DY666" s="32">
        <v>2</v>
      </c>
      <c r="DZ666" s="32">
        <v>1</v>
      </c>
      <c r="EA666" s="88">
        <f t="shared" si="764"/>
        <v>22</v>
      </c>
      <c r="EC666" s="32">
        <v>4</v>
      </c>
      <c r="ED666" s="32">
        <v>17</v>
      </c>
      <c r="EE666" s="32">
        <v>1</v>
      </c>
      <c r="EI666" s="88">
        <f t="shared" si="765"/>
        <v>0</v>
      </c>
      <c r="EQ666" s="88">
        <f t="shared" si="766"/>
        <v>0</v>
      </c>
      <c r="EY666" s="88">
        <f t="shared" si="767"/>
        <v>0</v>
      </c>
      <c r="FG666" s="88">
        <f t="shared" si="768"/>
        <v>0</v>
      </c>
      <c r="FO666" s="88">
        <f t="shared" si="769"/>
        <v>0</v>
      </c>
      <c r="FW666" s="110">
        <f t="shared" si="770"/>
        <v>0</v>
      </c>
      <c r="GB666" s="110">
        <f t="shared" si="771"/>
        <v>0</v>
      </c>
      <c r="GC666" s="110">
        <f t="shared" si="772"/>
        <v>0</v>
      </c>
      <c r="GD666" s="110">
        <f t="shared" si="773"/>
        <v>0</v>
      </c>
      <c r="GE666" s="110">
        <f t="shared" si="774"/>
        <v>0</v>
      </c>
      <c r="GF666" s="110">
        <f t="shared" si="775"/>
        <v>0</v>
      </c>
      <c r="GG666" s="110">
        <f t="shared" si="776"/>
        <v>0</v>
      </c>
      <c r="GH666" s="110">
        <f t="shared" si="777"/>
        <v>0</v>
      </c>
      <c r="GI666" s="110">
        <f t="shared" si="778"/>
        <v>0</v>
      </c>
      <c r="GJ666" s="114">
        <f t="shared" si="742"/>
        <v>-0.13846153846153852</v>
      </c>
      <c r="GK666" s="90">
        <f t="shared" si="743"/>
        <v>-0.28000000000000003</v>
      </c>
      <c r="GL666" s="2" t="s">
        <v>1434</v>
      </c>
      <c r="GM666" s="92" t="s">
        <v>2099</v>
      </c>
      <c r="GN666" s="2" t="s">
        <v>1889</v>
      </c>
      <c r="GO666" s="92" t="s">
        <v>2169</v>
      </c>
      <c r="GP666" s="92" t="s">
        <v>1704</v>
      </c>
      <c r="GQ666" s="2" t="s">
        <v>2158</v>
      </c>
      <c r="GR666" s="115">
        <v>148</v>
      </c>
      <c r="GS666" s="31">
        <f t="shared" si="779"/>
        <v>7</v>
      </c>
      <c r="GT666" s="31">
        <f t="shared" si="780"/>
        <v>9</v>
      </c>
      <c r="GU666" s="31">
        <f t="shared" si="781"/>
        <v>9</v>
      </c>
      <c r="GV666" s="31">
        <f t="shared" si="782"/>
        <v>108</v>
      </c>
      <c r="GW666" s="31">
        <f t="shared" si="783"/>
        <v>65</v>
      </c>
      <c r="GX666" s="31">
        <f t="shared" si="784"/>
        <v>100</v>
      </c>
    </row>
    <row r="667" spans="1:206" ht="15.75" hidden="1" customHeight="1" x14ac:dyDescent="0.25">
      <c r="A667" s="22" t="s">
        <v>1113</v>
      </c>
      <c r="B667" s="2" t="s">
        <v>640</v>
      </c>
      <c r="C667" s="116" t="s">
        <v>1023</v>
      </c>
      <c r="D667" s="35" t="s">
        <v>640</v>
      </c>
      <c r="E667" s="117">
        <v>264</v>
      </c>
      <c r="F667" s="117">
        <v>875</v>
      </c>
      <c r="G667" s="117">
        <v>1903</v>
      </c>
      <c r="H667" s="117">
        <v>3042</v>
      </c>
      <c r="I667" s="95">
        <v>200</v>
      </c>
      <c r="J667" s="118">
        <v>316</v>
      </c>
      <c r="K667" s="118">
        <v>933</v>
      </c>
      <c r="L667" s="118">
        <v>2010</v>
      </c>
      <c r="M667" s="118">
        <v>3259</v>
      </c>
      <c r="N667" s="119">
        <v>559</v>
      </c>
      <c r="O667" s="119">
        <v>61</v>
      </c>
      <c r="P667" s="120">
        <v>2497</v>
      </c>
      <c r="Q667" s="120">
        <v>3089</v>
      </c>
      <c r="R667" s="120">
        <v>2357</v>
      </c>
      <c r="S667" s="70">
        <f t="shared" si="725"/>
        <v>0.12655186223468162</v>
      </c>
      <c r="T667" s="70">
        <f t="shared" si="726"/>
        <v>0.3020394949821949</v>
      </c>
      <c r="U667" s="70">
        <f t="shared" si="727"/>
        <v>0.33992194384993074</v>
      </c>
      <c r="V667" s="70">
        <f t="shared" si="728"/>
        <v>0.43775247888358426</v>
      </c>
      <c r="W667" s="70">
        <f t="shared" si="729"/>
        <v>0.61561306745863387</v>
      </c>
      <c r="X667" s="121">
        <v>3134</v>
      </c>
      <c r="Y667" s="121">
        <v>2497</v>
      </c>
      <c r="Z667" s="121">
        <v>3089</v>
      </c>
      <c r="AA667" s="121">
        <v>2357</v>
      </c>
      <c r="AB667" s="121">
        <v>822</v>
      </c>
      <c r="AC667" s="121">
        <v>646</v>
      </c>
      <c r="AD667" s="17">
        <v>84</v>
      </c>
      <c r="AE667" s="17">
        <v>194</v>
      </c>
      <c r="AF667" s="100">
        <v>221</v>
      </c>
      <c r="AG667" s="101">
        <v>385</v>
      </c>
      <c r="AH667" s="101">
        <v>1039</v>
      </c>
      <c r="AI667" s="101">
        <v>2074</v>
      </c>
      <c r="AJ667" s="101">
        <v>148</v>
      </c>
      <c r="AK667" s="101">
        <f t="shared" si="730"/>
        <v>3646</v>
      </c>
      <c r="AL667" s="101">
        <f t="shared" si="731"/>
        <v>581</v>
      </c>
      <c r="AM667" s="101">
        <v>729</v>
      </c>
      <c r="AN667" s="102">
        <v>40</v>
      </c>
      <c r="AO667" s="103">
        <v>144</v>
      </c>
      <c r="AP667" s="74">
        <f t="shared" si="732"/>
        <v>0.15418502202643172</v>
      </c>
      <c r="AQ667" s="74">
        <f t="shared" si="733"/>
        <v>0.33635480738102946</v>
      </c>
      <c r="AR667" s="104">
        <f t="shared" si="734"/>
        <v>0.36724159637416592</v>
      </c>
      <c r="AS667" s="104">
        <f t="shared" si="735"/>
        <v>0.46492838780756518</v>
      </c>
      <c r="AT667" s="104">
        <f t="shared" si="736"/>
        <v>0.63343232923207471</v>
      </c>
      <c r="AU667" s="105">
        <v>2494</v>
      </c>
      <c r="AV667" s="105">
        <v>3381</v>
      </c>
      <c r="AW667" s="105">
        <v>2545</v>
      </c>
      <c r="AX667" s="100">
        <v>218</v>
      </c>
      <c r="AY667" s="106">
        <v>3635</v>
      </c>
      <c r="AZ667" s="106">
        <v>263</v>
      </c>
      <c r="BA667" s="106">
        <v>1148</v>
      </c>
      <c r="BB667" s="106">
        <v>2085</v>
      </c>
      <c r="BC667" s="106">
        <v>139</v>
      </c>
      <c r="BD667" s="107">
        <v>570</v>
      </c>
      <c r="BE667" s="108">
        <v>58</v>
      </c>
      <c r="BF667" s="82">
        <f t="shared" si="737"/>
        <v>0.10333988212180746</v>
      </c>
      <c r="BG667" s="82">
        <f t="shared" si="738"/>
        <v>0.33954451345755693</v>
      </c>
      <c r="BH667" s="83">
        <f t="shared" si="739"/>
        <v>0.34750593824228027</v>
      </c>
      <c r="BI667" s="83">
        <f t="shared" si="740"/>
        <v>0.45327659574468088</v>
      </c>
      <c r="BJ667" s="83">
        <f t="shared" si="741"/>
        <v>0.60745789895749802</v>
      </c>
      <c r="BK667" s="2">
        <v>2787</v>
      </c>
      <c r="BL667" s="2">
        <v>3589</v>
      </c>
      <c r="BM667" s="2">
        <v>2681</v>
      </c>
      <c r="BN667" s="2">
        <v>1858</v>
      </c>
      <c r="BO667" s="2">
        <v>762</v>
      </c>
      <c r="BP667" s="2">
        <v>742</v>
      </c>
      <c r="BQ667" s="109">
        <v>96</v>
      </c>
      <c r="BR667" s="109">
        <v>265</v>
      </c>
      <c r="BS667" s="110">
        <v>265</v>
      </c>
      <c r="BT667" s="109">
        <v>358</v>
      </c>
      <c r="BU667" s="109">
        <v>1405</v>
      </c>
      <c r="BV667" s="109">
        <v>2865</v>
      </c>
      <c r="BW667" s="109">
        <v>169</v>
      </c>
      <c r="BX667" s="84">
        <f t="shared" si="745"/>
        <v>4797</v>
      </c>
      <c r="BY667" s="111">
        <v>38</v>
      </c>
      <c r="BZ667" s="109">
        <v>633</v>
      </c>
      <c r="CA667" s="109">
        <v>170</v>
      </c>
      <c r="CB667" s="2">
        <v>115</v>
      </c>
      <c r="CC667" s="112">
        <f t="shared" si="746"/>
        <v>0.1284535342662361</v>
      </c>
      <c r="CD667" s="112">
        <f t="shared" si="747"/>
        <v>0.3914739481749791</v>
      </c>
      <c r="CE667" s="112">
        <f t="shared" si="748"/>
        <v>0.44109528541459647</v>
      </c>
      <c r="CF667" s="112">
        <f t="shared" si="749"/>
        <v>0.5800637958532695</v>
      </c>
      <c r="CG667" s="112">
        <f t="shared" si="750"/>
        <v>0.83252517717269681</v>
      </c>
      <c r="CH667" s="87">
        <f t="shared" si="751"/>
        <v>449</v>
      </c>
      <c r="CI667" s="31">
        <f t="shared" si="752"/>
        <v>463</v>
      </c>
      <c r="CJ667" s="31">
        <f t="shared" si="753"/>
        <v>16</v>
      </c>
      <c r="CK667" s="31">
        <f t="shared" si="754"/>
        <v>60</v>
      </c>
      <c r="CL667" s="31">
        <f t="shared" si="755"/>
        <v>93</v>
      </c>
      <c r="CM667" s="113">
        <f t="shared" si="756"/>
        <v>787</v>
      </c>
      <c r="CN667" s="31">
        <f t="shared" si="757"/>
        <v>145</v>
      </c>
      <c r="CO667" s="31">
        <f t="shared" si="758"/>
        <v>287</v>
      </c>
      <c r="CP667" s="31">
        <f t="shared" si="759"/>
        <v>349</v>
      </c>
      <c r="CQ667" s="31">
        <f t="shared" si="760"/>
        <v>6</v>
      </c>
      <c r="CR667" s="32">
        <v>12</v>
      </c>
      <c r="CS667" s="32">
        <v>49</v>
      </c>
      <c r="CT667" s="32">
        <v>79</v>
      </c>
      <c r="CU667" s="88">
        <f t="shared" si="744"/>
        <v>666</v>
      </c>
      <c r="CV667" s="32">
        <v>139</v>
      </c>
      <c r="CW667" s="32">
        <v>245</v>
      </c>
      <c r="CX667" s="32">
        <v>281</v>
      </c>
      <c r="CY667" s="32">
        <v>1</v>
      </c>
      <c r="CZ667" s="32">
        <v>4</v>
      </c>
      <c r="DA667" s="32">
        <v>11</v>
      </c>
      <c r="DB667" s="32">
        <v>14</v>
      </c>
      <c r="DC667" s="88">
        <f t="shared" si="761"/>
        <v>121</v>
      </c>
      <c r="DD667" s="32">
        <v>6</v>
      </c>
      <c r="DE667" s="32">
        <v>42</v>
      </c>
      <c r="DF667" s="32">
        <v>68</v>
      </c>
      <c r="DG667" s="32">
        <v>5</v>
      </c>
      <c r="DH667" s="32">
        <v>7</v>
      </c>
      <c r="DI667" s="32">
        <v>52</v>
      </c>
      <c r="DJ667" s="32">
        <v>45</v>
      </c>
      <c r="DK667" s="88">
        <f t="shared" si="762"/>
        <v>1133</v>
      </c>
      <c r="DL667" s="32">
        <v>141</v>
      </c>
      <c r="DM667" s="32">
        <v>421</v>
      </c>
      <c r="DN667" s="32">
        <v>543</v>
      </c>
      <c r="DO667" s="32">
        <v>28</v>
      </c>
      <c r="DP667" s="32">
        <v>55</v>
      </c>
      <c r="DQ667" s="32">
        <v>117</v>
      </c>
      <c r="DR667" s="32">
        <v>81</v>
      </c>
      <c r="DS667" s="88">
        <f t="shared" si="763"/>
        <v>2339</v>
      </c>
      <c r="DT667" s="32">
        <v>33</v>
      </c>
      <c r="DU667" s="32">
        <v>488</v>
      </c>
      <c r="DV667" s="32">
        <v>1730</v>
      </c>
      <c r="DW667" s="32">
        <v>88</v>
      </c>
      <c r="DX667" s="32">
        <v>2</v>
      </c>
      <c r="DY667" s="32">
        <v>4</v>
      </c>
      <c r="DZ667" s="32">
        <v>5</v>
      </c>
      <c r="EA667" s="88">
        <f t="shared" si="764"/>
        <v>68</v>
      </c>
      <c r="EB667" s="32">
        <v>5</v>
      </c>
      <c r="EC667" s="32">
        <v>25</v>
      </c>
      <c r="ED667" s="32">
        <v>34</v>
      </c>
      <c r="EE667" s="32">
        <v>4</v>
      </c>
      <c r="EF667" s="32">
        <v>4</v>
      </c>
      <c r="EG667" s="32">
        <v>18</v>
      </c>
      <c r="EH667" s="32">
        <v>26</v>
      </c>
      <c r="EI667" s="88">
        <f t="shared" si="765"/>
        <v>230</v>
      </c>
      <c r="EJ667" s="32">
        <v>34</v>
      </c>
      <c r="EK667" s="32">
        <v>76</v>
      </c>
      <c r="EL667" s="32">
        <v>109</v>
      </c>
      <c r="EM667" s="32">
        <v>11</v>
      </c>
      <c r="EQ667" s="88">
        <f t="shared" si="766"/>
        <v>0</v>
      </c>
      <c r="EV667" s="32">
        <v>12</v>
      </c>
      <c r="EW667" s="32">
        <v>14</v>
      </c>
      <c r="EX667" s="32">
        <v>15</v>
      </c>
      <c r="EY667" s="88">
        <f t="shared" si="767"/>
        <v>215</v>
      </c>
      <c r="EZ667" s="32">
        <v>0</v>
      </c>
      <c r="FA667" s="32">
        <v>108</v>
      </c>
      <c r="FB667" s="32">
        <v>100</v>
      </c>
      <c r="FC667" s="32">
        <v>7</v>
      </c>
      <c r="FG667" s="88">
        <f t="shared" si="768"/>
        <v>0</v>
      </c>
      <c r="FO667" s="88">
        <f t="shared" si="769"/>
        <v>0</v>
      </c>
      <c r="FW667" s="110">
        <f t="shared" si="770"/>
        <v>0</v>
      </c>
      <c r="GB667" s="110">
        <f t="shared" si="771"/>
        <v>12</v>
      </c>
      <c r="GC667" s="110">
        <f t="shared" si="772"/>
        <v>14</v>
      </c>
      <c r="GD667" s="110">
        <f t="shared" si="773"/>
        <v>15</v>
      </c>
      <c r="GE667" s="110">
        <f t="shared" si="774"/>
        <v>215</v>
      </c>
      <c r="GF667" s="110">
        <f t="shared" si="775"/>
        <v>0</v>
      </c>
      <c r="GG667" s="110">
        <f t="shared" si="776"/>
        <v>108</v>
      </c>
      <c r="GH667" s="110">
        <f t="shared" si="777"/>
        <v>100</v>
      </c>
      <c r="GI667" s="110">
        <f t="shared" si="778"/>
        <v>7</v>
      </c>
      <c r="GJ667" s="114">
        <f t="shared" si="742"/>
        <v>0.35235137325709603</v>
      </c>
      <c r="GK667" s="90">
        <f t="shared" si="743"/>
        <v>0.31966987620357634</v>
      </c>
      <c r="GL667" s="2" t="s">
        <v>1697</v>
      </c>
      <c r="GM667" s="92" t="s">
        <v>1638</v>
      </c>
      <c r="GN667" s="2" t="s">
        <v>1698</v>
      </c>
      <c r="GO667" s="2" t="s">
        <v>1699</v>
      </c>
      <c r="GP667" s="92" t="s">
        <v>1531</v>
      </c>
      <c r="GQ667" s="2" t="s">
        <v>1372</v>
      </c>
      <c r="GR667" s="115">
        <v>3643</v>
      </c>
      <c r="GS667" s="31">
        <f t="shared" si="779"/>
        <v>64</v>
      </c>
      <c r="GT667" s="31">
        <f t="shared" si="780"/>
        <v>131</v>
      </c>
      <c r="GU667" s="31">
        <f t="shared" si="781"/>
        <v>173</v>
      </c>
      <c r="GV667" s="31">
        <f t="shared" si="782"/>
        <v>3540</v>
      </c>
      <c r="GW667" s="31">
        <f t="shared" si="783"/>
        <v>2427</v>
      </c>
      <c r="GX667" s="31">
        <f t="shared" si="784"/>
        <v>3361</v>
      </c>
    </row>
    <row r="668" spans="1:206" ht="15.75" hidden="1" customHeight="1" x14ac:dyDescent="0.25">
      <c r="A668" s="22" t="s">
        <v>1113</v>
      </c>
      <c r="B668" s="2" t="s">
        <v>640</v>
      </c>
      <c r="C668" s="116" t="s">
        <v>649</v>
      </c>
      <c r="D668" s="35" t="s">
        <v>640</v>
      </c>
      <c r="E668" s="117">
        <v>1</v>
      </c>
      <c r="F668" s="117">
        <v>25</v>
      </c>
      <c r="G668" s="117">
        <v>45</v>
      </c>
      <c r="H668" s="117">
        <v>71</v>
      </c>
      <c r="I668" s="95">
        <v>5</v>
      </c>
      <c r="J668" s="118">
        <v>5</v>
      </c>
      <c r="K668" s="118">
        <v>30</v>
      </c>
      <c r="L668" s="118">
        <v>35</v>
      </c>
      <c r="M668" s="118">
        <v>70</v>
      </c>
      <c r="N668" s="119">
        <v>9</v>
      </c>
      <c r="O668" s="119">
        <v>2</v>
      </c>
      <c r="P668" s="120">
        <v>34</v>
      </c>
      <c r="Q668" s="120">
        <v>59</v>
      </c>
      <c r="R668" s="120">
        <v>47</v>
      </c>
      <c r="S668" s="70">
        <f t="shared" si="725"/>
        <v>0.14705882352941177</v>
      </c>
      <c r="T668" s="70">
        <f t="shared" si="726"/>
        <v>0.50847457627118642</v>
      </c>
      <c r="U668" s="70">
        <f t="shared" si="727"/>
        <v>0.43571428571428572</v>
      </c>
      <c r="V668" s="70">
        <f t="shared" si="728"/>
        <v>0.52830188679245282</v>
      </c>
      <c r="W668" s="70">
        <f t="shared" si="729"/>
        <v>0.55319148936170215</v>
      </c>
      <c r="X668" s="121">
        <v>49</v>
      </c>
      <c r="Y668" s="121">
        <v>34</v>
      </c>
      <c r="Z668" s="121">
        <v>59</v>
      </c>
      <c r="AA668" s="121">
        <v>47</v>
      </c>
      <c r="AB668" s="121">
        <v>12</v>
      </c>
      <c r="AC668" s="121">
        <v>11</v>
      </c>
      <c r="AD668" s="17">
        <v>2</v>
      </c>
      <c r="AE668" s="17">
        <v>4</v>
      </c>
      <c r="AF668" s="100">
        <v>4</v>
      </c>
      <c r="AG668" s="101">
        <v>1</v>
      </c>
      <c r="AH668" s="101">
        <v>23</v>
      </c>
      <c r="AI668" s="101">
        <v>42</v>
      </c>
      <c r="AJ668" s="101">
        <v>1</v>
      </c>
      <c r="AK668" s="101">
        <f t="shared" si="730"/>
        <v>67</v>
      </c>
      <c r="AL668" s="101">
        <f t="shared" si="731"/>
        <v>6</v>
      </c>
      <c r="AM668" s="101">
        <v>7</v>
      </c>
      <c r="AN668" s="102">
        <v>1</v>
      </c>
      <c r="AO668" s="103">
        <v>3</v>
      </c>
      <c r="AP668" s="74">
        <f t="shared" si="732"/>
        <v>2.9411764705882353E-2</v>
      </c>
      <c r="AQ668" s="74">
        <f t="shared" si="733"/>
        <v>0.38983050847457629</v>
      </c>
      <c r="AR668" s="104">
        <f t="shared" si="734"/>
        <v>0.42857142857142855</v>
      </c>
      <c r="AS668" s="104">
        <f t="shared" si="735"/>
        <v>0.55660377358490565</v>
      </c>
      <c r="AT668" s="104">
        <f t="shared" si="736"/>
        <v>0.76595744680851063</v>
      </c>
      <c r="AU668" s="105">
        <v>30</v>
      </c>
      <c r="AV668" s="105">
        <v>40</v>
      </c>
      <c r="AW668" s="105">
        <v>31</v>
      </c>
      <c r="AX668" s="100">
        <v>4</v>
      </c>
      <c r="AY668" s="106">
        <v>82</v>
      </c>
      <c r="AZ668" s="106">
        <v>4</v>
      </c>
      <c r="BA668" s="106">
        <v>23</v>
      </c>
      <c r="BB668" s="106">
        <v>53</v>
      </c>
      <c r="BC668" s="106">
        <v>2</v>
      </c>
      <c r="BD668" s="107">
        <v>13</v>
      </c>
      <c r="BE668" s="122"/>
      <c r="BF668" s="82">
        <f t="shared" si="737"/>
        <v>0.12903225806451613</v>
      </c>
      <c r="BG668" s="82">
        <f t="shared" si="738"/>
        <v>0.57499999999999996</v>
      </c>
      <c r="BH668" s="83">
        <f t="shared" si="739"/>
        <v>0.6633663366336634</v>
      </c>
      <c r="BI668" s="83">
        <f t="shared" si="740"/>
        <v>0.9</v>
      </c>
      <c r="BJ668" s="83">
        <f t="shared" si="741"/>
        <v>1.3333333333333333</v>
      </c>
      <c r="BK668" s="2">
        <v>37</v>
      </c>
      <c r="BL668" s="2">
        <v>42</v>
      </c>
      <c r="BM668" s="2">
        <v>33</v>
      </c>
      <c r="BN668" s="2">
        <v>25</v>
      </c>
      <c r="BO668" s="2">
        <v>10</v>
      </c>
      <c r="BP668" s="2">
        <v>8</v>
      </c>
      <c r="BQ668" s="109">
        <v>2</v>
      </c>
      <c r="BR668" s="109">
        <v>4</v>
      </c>
      <c r="BS668" s="110">
        <v>4</v>
      </c>
      <c r="BT668" s="109">
        <v>9</v>
      </c>
      <c r="BU668" s="109">
        <v>20</v>
      </c>
      <c r="BV668" s="109">
        <v>43</v>
      </c>
      <c r="BW668" s="109">
        <v>1</v>
      </c>
      <c r="BX668" s="84">
        <f t="shared" si="745"/>
        <v>73</v>
      </c>
      <c r="BY668" s="111">
        <v>1</v>
      </c>
      <c r="BZ668" s="109">
        <v>13</v>
      </c>
      <c r="CA668" s="109">
        <v>1</v>
      </c>
      <c r="CB668" s="2">
        <v>0</v>
      </c>
      <c r="CC668" s="112">
        <f t="shared" si="746"/>
        <v>0.24324324324324326</v>
      </c>
      <c r="CD668" s="112">
        <f t="shared" si="747"/>
        <v>0.47619047619047616</v>
      </c>
      <c r="CE668" s="112">
        <f t="shared" si="748"/>
        <v>0.5267857142857143</v>
      </c>
      <c r="CF668" s="112">
        <f t="shared" si="749"/>
        <v>0.66666666666666663</v>
      </c>
      <c r="CG668" s="112">
        <f t="shared" si="750"/>
        <v>0.90909090909090906</v>
      </c>
      <c r="CH668" s="87">
        <f t="shared" si="751"/>
        <v>3</v>
      </c>
      <c r="CI668" s="31">
        <f t="shared" si="752"/>
        <v>0</v>
      </c>
      <c r="CJ668" s="31">
        <f t="shared" si="753"/>
        <v>0</v>
      </c>
      <c r="CK668" s="31">
        <f t="shared" si="754"/>
        <v>0</v>
      </c>
      <c r="CL668" s="31">
        <f t="shared" si="755"/>
        <v>0</v>
      </c>
      <c r="CM668" s="113">
        <f t="shared" si="756"/>
        <v>0</v>
      </c>
      <c r="CN668" s="31">
        <f t="shared" si="757"/>
        <v>0</v>
      </c>
      <c r="CO668" s="31">
        <f t="shared" si="758"/>
        <v>0</v>
      </c>
      <c r="CP668" s="31">
        <f t="shared" si="759"/>
        <v>0</v>
      </c>
      <c r="CQ668" s="31">
        <f t="shared" si="760"/>
        <v>0</v>
      </c>
      <c r="CU668" s="88">
        <f t="shared" si="744"/>
        <v>0</v>
      </c>
      <c r="DC668" s="88">
        <f t="shared" si="761"/>
        <v>0</v>
      </c>
      <c r="DH668" s="32">
        <v>1</v>
      </c>
      <c r="DI668" s="32">
        <v>3</v>
      </c>
      <c r="DJ668" s="32">
        <v>3</v>
      </c>
      <c r="DK668" s="88">
        <f t="shared" si="762"/>
        <v>54</v>
      </c>
      <c r="DL668" s="32">
        <v>9</v>
      </c>
      <c r="DM668" s="32">
        <v>14</v>
      </c>
      <c r="DN668" s="32">
        <v>30</v>
      </c>
      <c r="DO668" s="32">
        <v>1</v>
      </c>
      <c r="DP668" s="32">
        <v>1</v>
      </c>
      <c r="DQ668" s="32">
        <v>1</v>
      </c>
      <c r="DR668" s="32">
        <v>1</v>
      </c>
      <c r="DS668" s="88">
        <f t="shared" si="763"/>
        <v>19</v>
      </c>
      <c r="DT668" s="32">
        <v>0</v>
      </c>
      <c r="DU668" s="32">
        <v>6</v>
      </c>
      <c r="DV668" s="32">
        <v>13</v>
      </c>
      <c r="DW668" s="32">
        <v>0</v>
      </c>
      <c r="EA668" s="88">
        <f t="shared" si="764"/>
        <v>0</v>
      </c>
      <c r="EI668" s="88">
        <f t="shared" si="765"/>
        <v>0</v>
      </c>
      <c r="EQ668" s="88">
        <f t="shared" si="766"/>
        <v>0</v>
      </c>
      <c r="EY668" s="88">
        <f t="shared" si="767"/>
        <v>0</v>
      </c>
      <c r="FG668" s="88">
        <f t="shared" si="768"/>
        <v>0</v>
      </c>
      <c r="FO668" s="88">
        <f t="shared" si="769"/>
        <v>0</v>
      </c>
      <c r="FW668" s="110">
        <f t="shared" si="770"/>
        <v>0</v>
      </c>
      <c r="GB668" s="110">
        <f t="shared" si="771"/>
        <v>0</v>
      </c>
      <c r="GC668" s="110">
        <f t="shared" si="772"/>
        <v>0</v>
      </c>
      <c r="GD668" s="110">
        <f t="shared" si="773"/>
        <v>0</v>
      </c>
      <c r="GE668" s="110">
        <f t="shared" si="774"/>
        <v>0</v>
      </c>
      <c r="GF668" s="110">
        <f t="shared" si="775"/>
        <v>0</v>
      </c>
      <c r="GG668" s="110">
        <f t="shared" si="776"/>
        <v>0</v>
      </c>
      <c r="GH668" s="110">
        <f t="shared" si="777"/>
        <v>0</v>
      </c>
      <c r="GI668" s="110">
        <f t="shared" si="778"/>
        <v>0</v>
      </c>
      <c r="GJ668" s="114">
        <f t="shared" si="742"/>
        <v>0.64335664335664322</v>
      </c>
      <c r="GK668" s="90">
        <f t="shared" si="743"/>
        <v>-0.10975609756097561</v>
      </c>
      <c r="GL668" s="92" t="s">
        <v>1864</v>
      </c>
      <c r="GM668" s="92" t="s">
        <v>2199</v>
      </c>
      <c r="GN668" s="92" t="s">
        <v>1894</v>
      </c>
      <c r="GO668" s="92" t="s">
        <v>1924</v>
      </c>
      <c r="GP668" s="2" t="s">
        <v>1777</v>
      </c>
      <c r="GQ668" s="2" t="s">
        <v>2317</v>
      </c>
      <c r="GR668" s="115">
        <v>39</v>
      </c>
      <c r="GS668" s="31">
        <f t="shared" si="779"/>
        <v>2</v>
      </c>
      <c r="GT668" s="31">
        <f t="shared" si="780"/>
        <v>4</v>
      </c>
      <c r="GU668" s="31">
        <f t="shared" si="781"/>
        <v>4</v>
      </c>
      <c r="GV668" s="31">
        <f t="shared" si="782"/>
        <v>73</v>
      </c>
      <c r="GW668" s="31">
        <f t="shared" si="783"/>
        <v>44</v>
      </c>
      <c r="GX668" s="31">
        <f t="shared" si="784"/>
        <v>64</v>
      </c>
    </row>
    <row r="669" spans="1:206" ht="15.75" hidden="1" customHeight="1" x14ac:dyDescent="0.25">
      <c r="A669" s="22" t="s">
        <v>1113</v>
      </c>
      <c r="B669" s="2" t="s">
        <v>640</v>
      </c>
      <c r="C669" s="116" t="s">
        <v>650</v>
      </c>
      <c r="D669" s="35" t="s">
        <v>640</v>
      </c>
      <c r="E669" s="117">
        <v>59</v>
      </c>
      <c r="F669" s="117">
        <v>256</v>
      </c>
      <c r="G669" s="117">
        <v>446</v>
      </c>
      <c r="H669" s="117">
        <v>761</v>
      </c>
      <c r="I669" s="95">
        <v>45</v>
      </c>
      <c r="J669" s="118">
        <v>43</v>
      </c>
      <c r="K669" s="118">
        <v>183</v>
      </c>
      <c r="L669" s="118">
        <v>468</v>
      </c>
      <c r="M669" s="118">
        <v>694</v>
      </c>
      <c r="N669" s="119">
        <v>120</v>
      </c>
      <c r="O669" s="119">
        <v>29</v>
      </c>
      <c r="P669" s="120">
        <v>474</v>
      </c>
      <c r="Q669" s="120">
        <v>670</v>
      </c>
      <c r="R669" s="120">
        <v>525</v>
      </c>
      <c r="S669" s="70">
        <f t="shared" si="725"/>
        <v>9.0717299578059074E-2</v>
      </c>
      <c r="T669" s="70">
        <f t="shared" si="726"/>
        <v>0.27313432835820894</v>
      </c>
      <c r="U669" s="70">
        <f t="shared" si="727"/>
        <v>0.34391851408028762</v>
      </c>
      <c r="V669" s="70">
        <f t="shared" si="728"/>
        <v>0.44435146443514645</v>
      </c>
      <c r="W669" s="70">
        <f t="shared" si="729"/>
        <v>0.66285714285714281</v>
      </c>
      <c r="X669" s="121">
        <v>664</v>
      </c>
      <c r="Y669" s="121">
        <v>474</v>
      </c>
      <c r="Z669" s="121">
        <v>670</v>
      </c>
      <c r="AA669" s="121">
        <v>525</v>
      </c>
      <c r="AB669" s="121">
        <v>158</v>
      </c>
      <c r="AC669" s="121">
        <v>125</v>
      </c>
      <c r="AD669" s="17">
        <v>28</v>
      </c>
      <c r="AE669" s="17">
        <v>49</v>
      </c>
      <c r="AF669" s="100">
        <v>57</v>
      </c>
      <c r="AG669" s="101">
        <v>106</v>
      </c>
      <c r="AH669" s="101">
        <v>326</v>
      </c>
      <c r="AI669" s="101">
        <v>501</v>
      </c>
      <c r="AJ669" s="101">
        <v>18</v>
      </c>
      <c r="AK669" s="101">
        <f t="shared" si="730"/>
        <v>951</v>
      </c>
      <c r="AL669" s="101">
        <f t="shared" si="731"/>
        <v>109</v>
      </c>
      <c r="AM669" s="101">
        <v>127</v>
      </c>
      <c r="AN669" s="102">
        <v>25</v>
      </c>
      <c r="AO669" s="103">
        <v>42</v>
      </c>
      <c r="AP669" s="74">
        <f t="shared" si="732"/>
        <v>0.22362869198312235</v>
      </c>
      <c r="AQ669" s="74">
        <f t="shared" si="733"/>
        <v>0.48656716417910445</v>
      </c>
      <c r="AR669" s="104">
        <f t="shared" si="734"/>
        <v>0.49370880766926301</v>
      </c>
      <c r="AS669" s="104">
        <f t="shared" si="735"/>
        <v>0.600836820083682</v>
      </c>
      <c r="AT669" s="104">
        <f t="shared" si="736"/>
        <v>0.7466666666666667</v>
      </c>
      <c r="AU669" s="105">
        <v>429</v>
      </c>
      <c r="AV669" s="105">
        <v>577</v>
      </c>
      <c r="AW669" s="105">
        <v>482</v>
      </c>
      <c r="AX669" s="100">
        <v>56</v>
      </c>
      <c r="AY669" s="106">
        <v>911</v>
      </c>
      <c r="AZ669" s="106">
        <v>63</v>
      </c>
      <c r="BA669" s="106">
        <v>294</v>
      </c>
      <c r="BB669" s="106">
        <v>523</v>
      </c>
      <c r="BC669" s="106">
        <v>31</v>
      </c>
      <c r="BD669" s="107">
        <v>121</v>
      </c>
      <c r="BE669" s="108">
        <v>21</v>
      </c>
      <c r="BF669" s="82">
        <f t="shared" si="737"/>
        <v>0.13070539419087138</v>
      </c>
      <c r="BG669" s="82">
        <f t="shared" si="738"/>
        <v>0.50953206239168114</v>
      </c>
      <c r="BH669" s="83">
        <f t="shared" si="739"/>
        <v>0.51008064516129037</v>
      </c>
      <c r="BI669" s="83">
        <f t="shared" si="740"/>
        <v>0.69184890656063613</v>
      </c>
      <c r="BJ669" s="83">
        <f t="shared" si="741"/>
        <v>0.93706293706293708</v>
      </c>
      <c r="BK669" s="2">
        <v>490</v>
      </c>
      <c r="BL669" s="2">
        <v>631</v>
      </c>
      <c r="BM669" s="2">
        <v>478</v>
      </c>
      <c r="BN669" s="2">
        <v>338</v>
      </c>
      <c r="BO669" s="2">
        <v>138</v>
      </c>
      <c r="BP669" s="2">
        <v>117</v>
      </c>
      <c r="BQ669" s="109">
        <v>31</v>
      </c>
      <c r="BR669" s="109">
        <v>62</v>
      </c>
      <c r="BS669" s="110">
        <v>63</v>
      </c>
      <c r="BT669" s="109">
        <v>82</v>
      </c>
      <c r="BU669" s="109">
        <v>338</v>
      </c>
      <c r="BV669" s="109">
        <v>485</v>
      </c>
      <c r="BW669" s="109">
        <v>49</v>
      </c>
      <c r="BX669" s="84">
        <f t="shared" si="745"/>
        <v>954</v>
      </c>
      <c r="BY669" s="111">
        <v>11</v>
      </c>
      <c r="BZ669" s="109">
        <v>105</v>
      </c>
      <c r="CA669" s="109">
        <v>49</v>
      </c>
      <c r="CB669" s="2">
        <v>39</v>
      </c>
      <c r="CC669" s="112">
        <f t="shared" si="746"/>
        <v>0.16734693877551021</v>
      </c>
      <c r="CD669" s="112">
        <f t="shared" si="747"/>
        <v>0.53565768621236132</v>
      </c>
      <c r="CE669" s="112">
        <f t="shared" si="748"/>
        <v>0.50031269543464663</v>
      </c>
      <c r="CF669" s="112">
        <f t="shared" si="749"/>
        <v>0.64743011722272314</v>
      </c>
      <c r="CG669" s="112">
        <f t="shared" si="750"/>
        <v>0.79497907949790791</v>
      </c>
      <c r="CH669" s="87">
        <f t="shared" si="751"/>
        <v>98</v>
      </c>
      <c r="CI669" s="31">
        <f t="shared" si="752"/>
        <v>92</v>
      </c>
      <c r="CJ669" s="31">
        <f t="shared" si="753"/>
        <v>2</v>
      </c>
      <c r="CK669" s="31">
        <f t="shared" si="754"/>
        <v>5</v>
      </c>
      <c r="CL669" s="31">
        <f t="shared" si="755"/>
        <v>9</v>
      </c>
      <c r="CM669" s="113">
        <f t="shared" si="756"/>
        <v>43</v>
      </c>
      <c r="CN669" s="31">
        <f t="shared" si="757"/>
        <v>14</v>
      </c>
      <c r="CO669" s="31">
        <f t="shared" si="758"/>
        <v>13</v>
      </c>
      <c r="CP669" s="31">
        <f t="shared" si="759"/>
        <v>15</v>
      </c>
      <c r="CQ669" s="31">
        <f t="shared" si="760"/>
        <v>1</v>
      </c>
      <c r="CR669" s="32">
        <v>2</v>
      </c>
      <c r="CS669" s="32">
        <v>5</v>
      </c>
      <c r="CT669" s="32">
        <v>9</v>
      </c>
      <c r="CU669" s="88">
        <f t="shared" si="744"/>
        <v>43</v>
      </c>
      <c r="CV669" s="32">
        <v>14</v>
      </c>
      <c r="CW669" s="32">
        <v>13</v>
      </c>
      <c r="CX669" s="32">
        <v>15</v>
      </c>
      <c r="CY669" s="32">
        <v>1</v>
      </c>
      <c r="DC669" s="88">
        <f t="shared" si="761"/>
        <v>0</v>
      </c>
      <c r="DH669" s="32">
        <v>2</v>
      </c>
      <c r="DI669" s="32">
        <v>7</v>
      </c>
      <c r="DJ669" s="32">
        <v>7</v>
      </c>
      <c r="DK669" s="88">
        <f t="shared" si="762"/>
        <v>136</v>
      </c>
      <c r="DL669" s="32">
        <v>21</v>
      </c>
      <c r="DM669" s="32">
        <v>63</v>
      </c>
      <c r="DN669" s="32">
        <v>45</v>
      </c>
      <c r="DO669" s="32">
        <v>7</v>
      </c>
      <c r="DP669" s="32">
        <v>22</v>
      </c>
      <c r="DQ669" s="32">
        <v>38</v>
      </c>
      <c r="DR669" s="32">
        <v>30</v>
      </c>
      <c r="DS669" s="88">
        <f t="shared" si="763"/>
        <v>617</v>
      </c>
      <c r="DT669" s="32">
        <v>36</v>
      </c>
      <c r="DU669" s="32">
        <v>170</v>
      </c>
      <c r="DV669" s="32">
        <v>374</v>
      </c>
      <c r="DW669" s="32">
        <v>37</v>
      </c>
      <c r="DX669" s="32">
        <v>1</v>
      </c>
      <c r="DY669" s="32">
        <v>4</v>
      </c>
      <c r="DZ669" s="32">
        <v>4</v>
      </c>
      <c r="EA669" s="88">
        <f t="shared" si="764"/>
        <v>52</v>
      </c>
      <c r="EB669" s="32">
        <v>3</v>
      </c>
      <c r="EC669" s="32">
        <v>27</v>
      </c>
      <c r="ED669" s="32">
        <v>22</v>
      </c>
      <c r="EF669" s="32">
        <v>1</v>
      </c>
      <c r="EG669" s="32">
        <v>2</v>
      </c>
      <c r="EH669" s="32">
        <v>4</v>
      </c>
      <c r="EI669" s="88">
        <f t="shared" si="765"/>
        <v>19</v>
      </c>
      <c r="EJ669" s="32">
        <v>4</v>
      </c>
      <c r="EK669" s="32">
        <v>7</v>
      </c>
      <c r="EL669" s="32">
        <v>7</v>
      </c>
      <c r="EM669" s="32">
        <v>1</v>
      </c>
      <c r="EQ669" s="88">
        <f t="shared" si="766"/>
        <v>0</v>
      </c>
      <c r="EV669" s="32">
        <v>3</v>
      </c>
      <c r="EW669" s="32">
        <v>6</v>
      </c>
      <c r="EX669" s="32">
        <v>9</v>
      </c>
      <c r="EY669" s="88">
        <f t="shared" si="767"/>
        <v>85</v>
      </c>
      <c r="EZ669" s="32">
        <v>4</v>
      </c>
      <c r="FA669" s="32">
        <v>58</v>
      </c>
      <c r="FB669" s="32">
        <v>22</v>
      </c>
      <c r="FC669" s="32">
        <v>1</v>
      </c>
      <c r="FG669" s="88">
        <f t="shared" si="768"/>
        <v>0</v>
      </c>
      <c r="FO669" s="88">
        <f t="shared" si="769"/>
        <v>0</v>
      </c>
      <c r="FW669" s="110">
        <f t="shared" si="770"/>
        <v>0</v>
      </c>
      <c r="GB669" s="110">
        <f t="shared" si="771"/>
        <v>3</v>
      </c>
      <c r="GC669" s="110">
        <f t="shared" si="772"/>
        <v>6</v>
      </c>
      <c r="GD669" s="110">
        <f t="shared" si="773"/>
        <v>9</v>
      </c>
      <c r="GE669" s="110">
        <f t="shared" si="774"/>
        <v>85</v>
      </c>
      <c r="GF669" s="110">
        <f t="shared" si="775"/>
        <v>4</v>
      </c>
      <c r="GG669" s="110">
        <f t="shared" si="776"/>
        <v>58</v>
      </c>
      <c r="GH669" s="110">
        <f t="shared" si="777"/>
        <v>22</v>
      </c>
      <c r="GI669" s="110">
        <f t="shared" si="778"/>
        <v>1</v>
      </c>
      <c r="GJ669" s="114">
        <f t="shared" si="742"/>
        <v>0.19932188717356805</v>
      </c>
      <c r="GK669" s="90">
        <f t="shared" si="743"/>
        <v>4.7200878155872671E-2</v>
      </c>
      <c r="GL669" s="92" t="s">
        <v>1754</v>
      </c>
      <c r="GM669" s="92" t="s">
        <v>1987</v>
      </c>
      <c r="GN669" s="92" t="s">
        <v>1669</v>
      </c>
      <c r="GO669" s="2" t="s">
        <v>1812</v>
      </c>
      <c r="GP669" s="92" t="s">
        <v>1598</v>
      </c>
      <c r="GQ669" s="2" t="s">
        <v>1891</v>
      </c>
      <c r="GR669" s="115">
        <v>637</v>
      </c>
      <c r="GS669" s="31">
        <f t="shared" si="779"/>
        <v>25</v>
      </c>
      <c r="GT669" s="31">
        <f t="shared" si="780"/>
        <v>41</v>
      </c>
      <c r="GU669" s="31">
        <f t="shared" si="781"/>
        <v>49</v>
      </c>
      <c r="GV669" s="31">
        <f t="shared" si="782"/>
        <v>805</v>
      </c>
      <c r="GW669" s="31">
        <f t="shared" si="783"/>
        <v>485</v>
      </c>
      <c r="GX669" s="31">
        <f t="shared" si="784"/>
        <v>745</v>
      </c>
    </row>
    <row r="670" spans="1:206" ht="15.75" hidden="1" customHeight="1" x14ac:dyDescent="0.25">
      <c r="A670" s="22" t="s">
        <v>1113</v>
      </c>
      <c r="B670" s="2" t="s">
        <v>640</v>
      </c>
      <c r="C670" s="116" t="s">
        <v>651</v>
      </c>
      <c r="D670" s="35" t="s">
        <v>640</v>
      </c>
      <c r="E670" s="117">
        <v>4</v>
      </c>
      <c r="F670" s="117">
        <v>29</v>
      </c>
      <c r="G670" s="117">
        <v>23</v>
      </c>
      <c r="H670" s="117">
        <v>56</v>
      </c>
      <c r="I670" s="95">
        <v>4</v>
      </c>
      <c r="J670" s="118">
        <v>8</v>
      </c>
      <c r="K670" s="118">
        <v>22</v>
      </c>
      <c r="L670" s="118">
        <v>32</v>
      </c>
      <c r="M670" s="118">
        <v>62</v>
      </c>
      <c r="N670" s="119">
        <v>5</v>
      </c>
      <c r="O670" s="119">
        <v>3</v>
      </c>
      <c r="P670" s="120">
        <v>50</v>
      </c>
      <c r="Q670" s="120">
        <v>57</v>
      </c>
      <c r="R670" s="120">
        <v>36</v>
      </c>
      <c r="S670" s="70">
        <f t="shared" si="725"/>
        <v>0.16</v>
      </c>
      <c r="T670" s="70">
        <f t="shared" si="726"/>
        <v>0.38596491228070173</v>
      </c>
      <c r="U670" s="70">
        <f t="shared" si="727"/>
        <v>0.39860139860139859</v>
      </c>
      <c r="V670" s="70">
        <f t="shared" si="728"/>
        <v>0.5268817204301075</v>
      </c>
      <c r="W670" s="70">
        <f t="shared" si="729"/>
        <v>0.75</v>
      </c>
      <c r="X670" s="121">
        <v>60</v>
      </c>
      <c r="Y670" s="121">
        <v>50</v>
      </c>
      <c r="Z670" s="121">
        <v>57</v>
      </c>
      <c r="AA670" s="121">
        <v>36</v>
      </c>
      <c r="AB670" s="121">
        <v>10</v>
      </c>
      <c r="AC670" s="121">
        <v>8</v>
      </c>
      <c r="AD670" s="17">
        <v>3</v>
      </c>
      <c r="AE670" s="17">
        <v>6</v>
      </c>
      <c r="AF670" s="100">
        <v>4</v>
      </c>
      <c r="AG670" s="101">
        <v>8</v>
      </c>
      <c r="AH670" s="101">
        <v>27</v>
      </c>
      <c r="AI670" s="101">
        <v>25</v>
      </c>
      <c r="AJ670" s="101">
        <v>0</v>
      </c>
      <c r="AK670" s="101">
        <f t="shared" si="730"/>
        <v>60</v>
      </c>
      <c r="AL670" s="101">
        <f t="shared" si="731"/>
        <v>2</v>
      </c>
      <c r="AM670" s="101">
        <v>2</v>
      </c>
      <c r="AN670" s="102">
        <v>4</v>
      </c>
      <c r="AO670" s="103">
        <v>5</v>
      </c>
      <c r="AP670" s="74">
        <f t="shared" si="732"/>
        <v>0.16</v>
      </c>
      <c r="AQ670" s="74">
        <f t="shared" si="733"/>
        <v>0.47368421052631576</v>
      </c>
      <c r="AR670" s="104">
        <f t="shared" si="734"/>
        <v>0.40559440559440557</v>
      </c>
      <c r="AS670" s="104">
        <f t="shared" si="735"/>
        <v>0.5376344086021505</v>
      </c>
      <c r="AT670" s="104">
        <f t="shared" si="736"/>
        <v>0.63888888888888884</v>
      </c>
      <c r="AU670" s="105">
        <v>38</v>
      </c>
      <c r="AV670" s="105">
        <v>55</v>
      </c>
      <c r="AW670" s="105">
        <v>39</v>
      </c>
      <c r="AX670" s="100">
        <v>5</v>
      </c>
      <c r="AY670" s="106">
        <v>79</v>
      </c>
      <c r="AZ670" s="106">
        <v>8</v>
      </c>
      <c r="BA670" s="106">
        <v>37</v>
      </c>
      <c r="BB670" s="106">
        <v>33</v>
      </c>
      <c r="BC670" s="106">
        <v>1</v>
      </c>
      <c r="BD670" s="107">
        <v>6</v>
      </c>
      <c r="BE670" s="108">
        <v>4</v>
      </c>
      <c r="BF670" s="82">
        <f t="shared" si="737"/>
        <v>0.20512820512820512</v>
      </c>
      <c r="BG670" s="82">
        <f t="shared" si="738"/>
        <v>0.67272727272727273</v>
      </c>
      <c r="BH670" s="83">
        <f t="shared" si="739"/>
        <v>0.54545454545454541</v>
      </c>
      <c r="BI670" s="83">
        <f t="shared" si="740"/>
        <v>0.68817204301075274</v>
      </c>
      <c r="BJ670" s="83">
        <f t="shared" si="741"/>
        <v>0.71052631578947367</v>
      </c>
      <c r="BK670" s="2">
        <v>37</v>
      </c>
      <c r="BL670" s="2">
        <v>45</v>
      </c>
      <c r="BM670" s="2">
        <v>36</v>
      </c>
      <c r="BN670" s="2">
        <v>26</v>
      </c>
      <c r="BO670" s="2">
        <v>14</v>
      </c>
      <c r="BP670" s="2">
        <v>11</v>
      </c>
      <c r="BQ670" s="109">
        <v>3</v>
      </c>
      <c r="BR670" s="109">
        <v>5</v>
      </c>
      <c r="BS670" s="110">
        <v>7</v>
      </c>
      <c r="BT670" s="109">
        <v>4</v>
      </c>
      <c r="BU670" s="109">
        <v>26</v>
      </c>
      <c r="BV670" s="109">
        <v>37</v>
      </c>
      <c r="BW670" s="109">
        <v>2</v>
      </c>
      <c r="BX670" s="84">
        <f t="shared" si="745"/>
        <v>69</v>
      </c>
      <c r="BY670" s="111">
        <v>0</v>
      </c>
      <c r="BZ670" s="109">
        <v>7</v>
      </c>
      <c r="CA670" s="109">
        <v>2</v>
      </c>
      <c r="CB670" s="2">
        <v>5</v>
      </c>
      <c r="CC670" s="112">
        <f t="shared" si="746"/>
        <v>0.10810810810810811</v>
      </c>
      <c r="CD670" s="112">
        <f t="shared" si="747"/>
        <v>0.57777777777777772</v>
      </c>
      <c r="CE670" s="112">
        <f t="shared" si="748"/>
        <v>0.50847457627118642</v>
      </c>
      <c r="CF670" s="112">
        <f t="shared" si="749"/>
        <v>0.69135802469135799</v>
      </c>
      <c r="CG670" s="112">
        <f t="shared" si="750"/>
        <v>0.83333333333333337</v>
      </c>
      <c r="CH670" s="87">
        <f t="shared" si="751"/>
        <v>6</v>
      </c>
      <c r="CI670" s="31">
        <f t="shared" si="752"/>
        <v>8</v>
      </c>
      <c r="CJ670" s="31">
        <f t="shared" si="753"/>
        <v>0</v>
      </c>
      <c r="CK670" s="31">
        <f t="shared" si="754"/>
        <v>0</v>
      </c>
      <c r="CL670" s="31">
        <f t="shared" si="755"/>
        <v>0</v>
      </c>
      <c r="CM670" s="113">
        <f t="shared" si="756"/>
        <v>0</v>
      </c>
      <c r="CN670" s="31">
        <f t="shared" si="757"/>
        <v>0</v>
      </c>
      <c r="CO670" s="31">
        <f t="shared" si="758"/>
        <v>0</v>
      </c>
      <c r="CP670" s="31">
        <f t="shared" si="759"/>
        <v>0</v>
      </c>
      <c r="CQ670" s="31">
        <f t="shared" si="760"/>
        <v>0</v>
      </c>
      <c r="CU670" s="88">
        <f t="shared" si="744"/>
        <v>0</v>
      </c>
      <c r="DC670" s="88">
        <f t="shared" si="761"/>
        <v>0</v>
      </c>
      <c r="DH670" s="32">
        <v>1</v>
      </c>
      <c r="DI670" s="32">
        <v>3</v>
      </c>
      <c r="DJ670" s="32">
        <v>4</v>
      </c>
      <c r="DK670" s="88">
        <f t="shared" si="762"/>
        <v>48</v>
      </c>
      <c r="DL670" s="32">
        <v>4</v>
      </c>
      <c r="DM670" s="32">
        <v>17</v>
      </c>
      <c r="DN670" s="32">
        <v>25</v>
      </c>
      <c r="DO670" s="32">
        <v>2</v>
      </c>
      <c r="DP670" s="32">
        <v>2</v>
      </c>
      <c r="DQ670" s="32">
        <v>2</v>
      </c>
      <c r="DR670" s="32">
        <v>3</v>
      </c>
      <c r="DS670" s="88">
        <f t="shared" si="763"/>
        <v>21</v>
      </c>
      <c r="DT670" s="32">
        <v>0</v>
      </c>
      <c r="DU670" s="32">
        <v>9</v>
      </c>
      <c r="DV670" s="32">
        <v>12</v>
      </c>
      <c r="DW670" s="32">
        <v>0</v>
      </c>
      <c r="EA670" s="88">
        <f t="shared" si="764"/>
        <v>0</v>
      </c>
      <c r="EI670" s="88">
        <f t="shared" si="765"/>
        <v>0</v>
      </c>
      <c r="EQ670" s="88">
        <f t="shared" si="766"/>
        <v>0</v>
      </c>
      <c r="EY670" s="88">
        <f t="shared" si="767"/>
        <v>0</v>
      </c>
      <c r="FG670" s="88">
        <f t="shared" si="768"/>
        <v>0</v>
      </c>
      <c r="FO670" s="88">
        <f t="shared" si="769"/>
        <v>0</v>
      </c>
      <c r="FW670" s="110">
        <f t="shared" si="770"/>
        <v>0</v>
      </c>
      <c r="GB670" s="110">
        <f t="shared" si="771"/>
        <v>0</v>
      </c>
      <c r="GC670" s="110">
        <f t="shared" si="772"/>
        <v>0</v>
      </c>
      <c r="GD670" s="110">
        <f t="shared" si="773"/>
        <v>0</v>
      </c>
      <c r="GE670" s="110">
        <f t="shared" si="774"/>
        <v>0</v>
      </c>
      <c r="GF670" s="110">
        <f t="shared" si="775"/>
        <v>0</v>
      </c>
      <c r="GG670" s="110">
        <f t="shared" si="776"/>
        <v>0</v>
      </c>
      <c r="GH670" s="110">
        <f t="shared" si="777"/>
        <v>0</v>
      </c>
      <c r="GI670" s="110">
        <f t="shared" si="778"/>
        <v>0</v>
      </c>
      <c r="GJ670" s="114">
        <f t="shared" si="742"/>
        <v>0.11111111111111116</v>
      </c>
      <c r="GK670" s="90">
        <f t="shared" si="743"/>
        <v>-0.12658227848101267</v>
      </c>
      <c r="GL670" s="2" t="s">
        <v>2077</v>
      </c>
      <c r="GM670" s="92" t="s">
        <v>1853</v>
      </c>
      <c r="GN670" s="2" t="s">
        <v>2028</v>
      </c>
      <c r="GO670" s="92" t="s">
        <v>1817</v>
      </c>
      <c r="GP670" s="92" t="s">
        <v>1960</v>
      </c>
      <c r="GQ670" s="2" t="s">
        <v>1482</v>
      </c>
      <c r="GR670" s="115">
        <v>52</v>
      </c>
      <c r="GS670" s="31">
        <f t="shared" si="779"/>
        <v>3</v>
      </c>
      <c r="GT670" s="31">
        <f t="shared" si="780"/>
        <v>7</v>
      </c>
      <c r="GU670" s="31">
        <f t="shared" si="781"/>
        <v>5</v>
      </c>
      <c r="GV670" s="31">
        <f t="shared" si="782"/>
        <v>69</v>
      </c>
      <c r="GW670" s="31">
        <f t="shared" si="783"/>
        <v>39</v>
      </c>
      <c r="GX670" s="31">
        <f t="shared" si="784"/>
        <v>65</v>
      </c>
    </row>
    <row r="671" spans="1:206" ht="15.75" hidden="1" customHeight="1" x14ac:dyDescent="0.25">
      <c r="A671" s="22" t="s">
        <v>1113</v>
      </c>
      <c r="B671" s="2" t="s">
        <v>640</v>
      </c>
      <c r="C671" s="116" t="s">
        <v>652</v>
      </c>
      <c r="D671" s="35" t="s">
        <v>640</v>
      </c>
      <c r="E671" s="117">
        <v>72</v>
      </c>
      <c r="F671" s="117">
        <v>385</v>
      </c>
      <c r="G671" s="117">
        <v>840</v>
      </c>
      <c r="H671" s="117">
        <v>1297</v>
      </c>
      <c r="I671" s="95">
        <v>78</v>
      </c>
      <c r="J671" s="118">
        <v>99</v>
      </c>
      <c r="K671" s="118">
        <v>597</v>
      </c>
      <c r="L671" s="118">
        <v>935</v>
      </c>
      <c r="M671" s="118">
        <v>1631</v>
      </c>
      <c r="N671" s="119">
        <v>232</v>
      </c>
      <c r="O671" s="119">
        <v>32</v>
      </c>
      <c r="P671" s="120">
        <v>1061</v>
      </c>
      <c r="Q671" s="120">
        <v>1241</v>
      </c>
      <c r="R671" s="120">
        <v>993</v>
      </c>
      <c r="S671" s="70">
        <f t="shared" si="725"/>
        <v>9.3308199811498585E-2</v>
      </c>
      <c r="T671" s="70">
        <f t="shared" si="726"/>
        <v>0.48106365834004833</v>
      </c>
      <c r="U671" s="70">
        <f t="shared" si="727"/>
        <v>0.42458270106221546</v>
      </c>
      <c r="V671" s="70">
        <f t="shared" si="728"/>
        <v>0.58191584601611457</v>
      </c>
      <c r="W671" s="70">
        <f t="shared" si="729"/>
        <v>0.70795568982880164</v>
      </c>
      <c r="X671" s="121">
        <v>1292</v>
      </c>
      <c r="Y671" s="121">
        <v>1061</v>
      </c>
      <c r="Z671" s="121">
        <v>1241</v>
      </c>
      <c r="AA671" s="121">
        <v>993</v>
      </c>
      <c r="AB671" s="121">
        <v>371</v>
      </c>
      <c r="AC671" s="121">
        <v>257</v>
      </c>
      <c r="AD671" s="17">
        <v>50</v>
      </c>
      <c r="AE671" s="17">
        <v>79</v>
      </c>
      <c r="AF671" s="100">
        <v>90</v>
      </c>
      <c r="AG671" s="101">
        <v>192</v>
      </c>
      <c r="AH671" s="101">
        <v>517</v>
      </c>
      <c r="AI671" s="101">
        <v>976</v>
      </c>
      <c r="AJ671" s="101">
        <v>50</v>
      </c>
      <c r="AK671" s="101">
        <f t="shared" si="730"/>
        <v>1735</v>
      </c>
      <c r="AL671" s="101">
        <f t="shared" si="731"/>
        <v>252</v>
      </c>
      <c r="AM671" s="101">
        <v>302</v>
      </c>
      <c r="AN671" s="102">
        <v>21</v>
      </c>
      <c r="AO671" s="103">
        <v>70</v>
      </c>
      <c r="AP671" s="74">
        <f t="shared" si="732"/>
        <v>0.18096135721017909</v>
      </c>
      <c r="AQ671" s="74">
        <f t="shared" si="733"/>
        <v>0.41659951651893634</v>
      </c>
      <c r="AR671" s="104">
        <f t="shared" si="734"/>
        <v>0.43490136570561455</v>
      </c>
      <c r="AS671" s="104">
        <f t="shared" si="735"/>
        <v>0.5555058191584602</v>
      </c>
      <c r="AT671" s="104">
        <f t="shared" si="736"/>
        <v>0.72910372608257801</v>
      </c>
      <c r="AU671" s="105">
        <v>961</v>
      </c>
      <c r="AV671" s="105">
        <v>1320</v>
      </c>
      <c r="AW671" s="105">
        <v>1002</v>
      </c>
      <c r="AX671" s="100">
        <v>85</v>
      </c>
      <c r="AY671" s="106">
        <v>1612</v>
      </c>
      <c r="AZ671" s="106">
        <v>106</v>
      </c>
      <c r="BA671" s="106">
        <v>551</v>
      </c>
      <c r="BB671" s="106">
        <v>885</v>
      </c>
      <c r="BC671" s="106">
        <v>70</v>
      </c>
      <c r="BD671" s="107">
        <v>221</v>
      </c>
      <c r="BE671" s="108">
        <v>28</v>
      </c>
      <c r="BF671" s="82">
        <f t="shared" si="737"/>
        <v>0.10578842315369262</v>
      </c>
      <c r="BG671" s="82">
        <f t="shared" si="738"/>
        <v>0.41742424242424242</v>
      </c>
      <c r="BH671" s="83">
        <f t="shared" si="739"/>
        <v>0.4023758757234237</v>
      </c>
      <c r="BI671" s="83">
        <f t="shared" si="740"/>
        <v>0.5326611135466901</v>
      </c>
      <c r="BJ671" s="83">
        <f t="shared" si="741"/>
        <v>0.69094693028095733</v>
      </c>
      <c r="BK671" s="2">
        <v>979</v>
      </c>
      <c r="BL671" s="2">
        <v>1291</v>
      </c>
      <c r="BM671" s="2">
        <v>962</v>
      </c>
      <c r="BN671" s="2">
        <v>691</v>
      </c>
      <c r="BO671" s="2">
        <v>320</v>
      </c>
      <c r="BP671" s="2">
        <v>264</v>
      </c>
      <c r="BQ671" s="109">
        <v>48</v>
      </c>
      <c r="BR671" s="109">
        <v>101</v>
      </c>
      <c r="BS671" s="110">
        <v>95</v>
      </c>
      <c r="BT671" s="109">
        <v>93</v>
      </c>
      <c r="BU671" s="109">
        <v>599</v>
      </c>
      <c r="BV671" s="109">
        <v>1121</v>
      </c>
      <c r="BW671" s="109">
        <v>59</v>
      </c>
      <c r="BX671" s="84">
        <f t="shared" si="745"/>
        <v>1872</v>
      </c>
      <c r="BY671" s="111">
        <v>11</v>
      </c>
      <c r="BZ671" s="109">
        <v>294</v>
      </c>
      <c r="CA671" s="109">
        <v>58</v>
      </c>
      <c r="CB671" s="2">
        <v>48</v>
      </c>
      <c r="CC671" s="112">
        <f t="shared" si="746"/>
        <v>9.4994892747701731E-2</v>
      </c>
      <c r="CD671" s="112">
        <f t="shared" si="747"/>
        <v>0.46398140975987606</v>
      </c>
      <c r="CE671" s="112">
        <f t="shared" si="748"/>
        <v>0.46998762376237624</v>
      </c>
      <c r="CF671" s="112">
        <f t="shared" si="749"/>
        <v>0.63293386595650247</v>
      </c>
      <c r="CG671" s="112">
        <f t="shared" si="750"/>
        <v>0.85966735966735963</v>
      </c>
      <c r="CH671" s="87">
        <f t="shared" si="751"/>
        <v>135</v>
      </c>
      <c r="CI671" s="31">
        <f t="shared" si="752"/>
        <v>113</v>
      </c>
      <c r="CJ671" s="31">
        <f t="shared" si="753"/>
        <v>5</v>
      </c>
      <c r="CK671" s="31">
        <f t="shared" si="754"/>
        <v>13</v>
      </c>
      <c r="CL671" s="31">
        <f t="shared" si="755"/>
        <v>26</v>
      </c>
      <c r="CM671" s="113">
        <f t="shared" si="756"/>
        <v>222</v>
      </c>
      <c r="CN671" s="31">
        <f t="shared" si="757"/>
        <v>16</v>
      </c>
      <c r="CO671" s="31">
        <f t="shared" si="758"/>
        <v>63</v>
      </c>
      <c r="CP671" s="31">
        <f t="shared" si="759"/>
        <v>105</v>
      </c>
      <c r="CQ671" s="31">
        <f t="shared" si="760"/>
        <v>38</v>
      </c>
      <c r="CR671" s="32">
        <v>2</v>
      </c>
      <c r="CS671" s="32">
        <v>6</v>
      </c>
      <c r="CT671" s="32">
        <v>15</v>
      </c>
      <c r="CU671" s="88">
        <f t="shared" si="744"/>
        <v>97</v>
      </c>
      <c r="CV671" s="32">
        <v>4</v>
      </c>
      <c r="CW671" s="32">
        <v>24</v>
      </c>
      <c r="CX671" s="32">
        <v>39</v>
      </c>
      <c r="CY671" s="32">
        <v>30</v>
      </c>
      <c r="CZ671" s="32">
        <v>3</v>
      </c>
      <c r="DA671" s="32">
        <v>7</v>
      </c>
      <c r="DB671" s="32">
        <v>11</v>
      </c>
      <c r="DC671" s="88">
        <f t="shared" si="761"/>
        <v>125</v>
      </c>
      <c r="DD671" s="32">
        <v>12</v>
      </c>
      <c r="DE671" s="32">
        <v>39</v>
      </c>
      <c r="DF671" s="32">
        <v>66</v>
      </c>
      <c r="DG671" s="32">
        <v>8</v>
      </c>
      <c r="DH671" s="32">
        <v>3</v>
      </c>
      <c r="DI671" s="32">
        <v>26</v>
      </c>
      <c r="DJ671" s="32">
        <v>14</v>
      </c>
      <c r="DK671" s="88">
        <f t="shared" si="762"/>
        <v>546</v>
      </c>
      <c r="DL671" s="32">
        <v>47</v>
      </c>
      <c r="DM671" s="32">
        <v>166</v>
      </c>
      <c r="DN671" s="32">
        <v>313</v>
      </c>
      <c r="DO671" s="32">
        <v>20</v>
      </c>
      <c r="DP671" s="32">
        <v>33</v>
      </c>
      <c r="DQ671" s="32">
        <v>47</v>
      </c>
      <c r="DR671" s="32">
        <v>41</v>
      </c>
      <c r="DS671" s="88">
        <f t="shared" si="763"/>
        <v>891</v>
      </c>
      <c r="DT671" s="32">
        <v>18</v>
      </c>
      <c r="DU671" s="32">
        <v>249</v>
      </c>
      <c r="DV671" s="32">
        <v>598</v>
      </c>
      <c r="DW671" s="32">
        <v>26</v>
      </c>
      <c r="DX671" s="32">
        <v>1</v>
      </c>
      <c r="DY671" s="32">
        <v>3</v>
      </c>
      <c r="DZ671" s="32">
        <v>3</v>
      </c>
      <c r="EA671" s="88">
        <f t="shared" si="764"/>
        <v>69</v>
      </c>
      <c r="EB671" s="32">
        <v>1</v>
      </c>
      <c r="EC671" s="32">
        <v>27</v>
      </c>
      <c r="ED671" s="32">
        <v>41</v>
      </c>
      <c r="EF671" s="32">
        <v>1</v>
      </c>
      <c r="EG671" s="32">
        <v>4</v>
      </c>
      <c r="EH671" s="32">
        <v>5</v>
      </c>
      <c r="EI671" s="88">
        <f t="shared" si="765"/>
        <v>57</v>
      </c>
      <c r="EJ671" s="32">
        <v>7</v>
      </c>
      <c r="EK671" s="32">
        <v>19</v>
      </c>
      <c r="EL671" s="32">
        <v>29</v>
      </c>
      <c r="EM671" s="32">
        <v>2</v>
      </c>
      <c r="EQ671" s="88">
        <f t="shared" si="766"/>
        <v>0</v>
      </c>
      <c r="EV671" s="32">
        <v>5</v>
      </c>
      <c r="EW671" s="32">
        <v>8</v>
      </c>
      <c r="EX671" s="32">
        <v>6</v>
      </c>
      <c r="EY671" s="88">
        <f t="shared" si="767"/>
        <v>116</v>
      </c>
      <c r="EZ671" s="32">
        <v>4</v>
      </c>
      <c r="FA671" s="32">
        <v>75</v>
      </c>
      <c r="FB671" s="32">
        <v>35</v>
      </c>
      <c r="FC671" s="32">
        <v>2</v>
      </c>
      <c r="FG671" s="88">
        <f t="shared" si="768"/>
        <v>0</v>
      </c>
      <c r="FO671" s="88">
        <f t="shared" si="769"/>
        <v>0</v>
      </c>
      <c r="FW671" s="110">
        <f t="shared" si="770"/>
        <v>0</v>
      </c>
      <c r="GB671" s="110">
        <f t="shared" si="771"/>
        <v>5</v>
      </c>
      <c r="GC671" s="110">
        <f t="shared" si="772"/>
        <v>8</v>
      </c>
      <c r="GD671" s="110">
        <f t="shared" si="773"/>
        <v>6</v>
      </c>
      <c r="GE671" s="110">
        <f t="shared" si="774"/>
        <v>116</v>
      </c>
      <c r="GF671" s="110">
        <f t="shared" si="775"/>
        <v>4</v>
      </c>
      <c r="GG671" s="110">
        <f t="shared" si="776"/>
        <v>75</v>
      </c>
      <c r="GH671" s="110">
        <f t="shared" si="777"/>
        <v>35</v>
      </c>
      <c r="GI671" s="110">
        <f t="shared" si="778"/>
        <v>2</v>
      </c>
      <c r="GJ671" s="114">
        <f t="shared" si="742"/>
        <v>0.21429543122288489</v>
      </c>
      <c r="GK671" s="90">
        <f t="shared" si="743"/>
        <v>0.16129032258064516</v>
      </c>
      <c r="GL671" s="2" t="s">
        <v>1902</v>
      </c>
      <c r="GM671" s="92" t="s">
        <v>2174</v>
      </c>
      <c r="GN671" s="2" t="s">
        <v>1824</v>
      </c>
      <c r="GO671" s="2" t="s">
        <v>1415</v>
      </c>
      <c r="GP671" s="2" t="s">
        <v>1998</v>
      </c>
      <c r="GQ671" s="2" t="s">
        <v>2175</v>
      </c>
      <c r="GR671" s="115">
        <v>1315</v>
      </c>
      <c r="GS671" s="31">
        <f t="shared" si="779"/>
        <v>37</v>
      </c>
      <c r="GT671" s="31">
        <f t="shared" si="780"/>
        <v>58</v>
      </c>
      <c r="GU671" s="31">
        <f t="shared" si="781"/>
        <v>76</v>
      </c>
      <c r="GV671" s="31">
        <f t="shared" si="782"/>
        <v>1506</v>
      </c>
      <c r="GW671" s="31">
        <f t="shared" si="783"/>
        <v>998</v>
      </c>
      <c r="GX671" s="31">
        <f t="shared" si="784"/>
        <v>1440</v>
      </c>
    </row>
    <row r="672" spans="1:206" ht="15.75" hidden="1" customHeight="1" x14ac:dyDescent="0.25">
      <c r="A672" s="22" t="s">
        <v>1117</v>
      </c>
      <c r="B672" s="2" t="s">
        <v>653</v>
      </c>
      <c r="C672" s="116" t="s">
        <v>654</v>
      </c>
      <c r="D672" s="35" t="s">
        <v>653</v>
      </c>
      <c r="E672" s="117">
        <v>22</v>
      </c>
      <c r="F672" s="117">
        <v>134</v>
      </c>
      <c r="G672" s="117">
        <v>127</v>
      </c>
      <c r="H672" s="117">
        <v>283</v>
      </c>
      <c r="I672" s="95">
        <v>18</v>
      </c>
      <c r="J672" s="118">
        <v>19</v>
      </c>
      <c r="K672" s="118">
        <v>100</v>
      </c>
      <c r="L672" s="118">
        <v>146</v>
      </c>
      <c r="M672" s="118">
        <v>265</v>
      </c>
      <c r="N672" s="119">
        <v>30</v>
      </c>
      <c r="O672" s="119">
        <v>21</v>
      </c>
      <c r="P672" s="120">
        <v>252</v>
      </c>
      <c r="Q672" s="120">
        <v>307</v>
      </c>
      <c r="R672" s="120">
        <v>217</v>
      </c>
      <c r="S672" s="70">
        <f t="shared" si="725"/>
        <v>7.5396825396825393E-2</v>
      </c>
      <c r="T672" s="70">
        <f t="shared" si="726"/>
        <v>0.32573289902280128</v>
      </c>
      <c r="U672" s="70">
        <f t="shared" si="727"/>
        <v>0.30283505154639173</v>
      </c>
      <c r="V672" s="70">
        <f t="shared" si="728"/>
        <v>0.41221374045801529</v>
      </c>
      <c r="W672" s="70">
        <f t="shared" si="729"/>
        <v>0.53456221198156684</v>
      </c>
      <c r="X672" s="121">
        <v>303</v>
      </c>
      <c r="Y672" s="121">
        <v>252</v>
      </c>
      <c r="Z672" s="121">
        <v>307</v>
      </c>
      <c r="AA672" s="121">
        <v>217</v>
      </c>
      <c r="AB672" s="121">
        <v>78</v>
      </c>
      <c r="AC672" s="121">
        <v>53</v>
      </c>
      <c r="AD672" s="17">
        <v>13</v>
      </c>
      <c r="AE672" s="17">
        <v>16</v>
      </c>
      <c r="AF672" s="100">
        <v>16</v>
      </c>
      <c r="AG672" s="101">
        <v>19</v>
      </c>
      <c r="AH672" s="101">
        <v>104</v>
      </c>
      <c r="AI672" s="101">
        <v>112</v>
      </c>
      <c r="AJ672" s="101">
        <v>3</v>
      </c>
      <c r="AK672" s="101">
        <f t="shared" si="730"/>
        <v>238</v>
      </c>
      <c r="AL672" s="101">
        <f t="shared" si="731"/>
        <v>21</v>
      </c>
      <c r="AM672" s="101">
        <v>24</v>
      </c>
      <c r="AN672" s="102">
        <v>15</v>
      </c>
      <c r="AO672" s="103">
        <v>36</v>
      </c>
      <c r="AP672" s="74">
        <f t="shared" si="732"/>
        <v>7.5396825396825393E-2</v>
      </c>
      <c r="AQ672" s="74">
        <f t="shared" si="733"/>
        <v>0.33876221498371334</v>
      </c>
      <c r="AR672" s="104">
        <f t="shared" si="734"/>
        <v>0.27577319587628868</v>
      </c>
      <c r="AS672" s="104">
        <f t="shared" si="735"/>
        <v>0.37213740458015265</v>
      </c>
      <c r="AT672" s="104">
        <f t="shared" si="736"/>
        <v>0.41935483870967744</v>
      </c>
      <c r="AU672" s="105">
        <v>228</v>
      </c>
      <c r="AV672" s="105">
        <v>305</v>
      </c>
      <c r="AW672" s="105">
        <v>231</v>
      </c>
      <c r="AX672" s="100">
        <v>17</v>
      </c>
      <c r="AY672" s="106">
        <v>277</v>
      </c>
      <c r="AZ672" s="106">
        <v>16</v>
      </c>
      <c r="BA672" s="106">
        <v>105</v>
      </c>
      <c r="BB672" s="106">
        <v>141</v>
      </c>
      <c r="BC672" s="106">
        <v>15</v>
      </c>
      <c r="BD672" s="107">
        <v>35</v>
      </c>
      <c r="BE672" s="108">
        <v>12</v>
      </c>
      <c r="BF672" s="82">
        <f t="shared" si="737"/>
        <v>6.9264069264069264E-2</v>
      </c>
      <c r="BG672" s="82">
        <f t="shared" si="738"/>
        <v>0.34426229508196721</v>
      </c>
      <c r="BH672" s="83">
        <f t="shared" si="739"/>
        <v>0.29712041884816753</v>
      </c>
      <c r="BI672" s="83">
        <f t="shared" si="740"/>
        <v>0.39587242026266417</v>
      </c>
      <c r="BJ672" s="83">
        <f t="shared" si="741"/>
        <v>0.46491228070175439</v>
      </c>
      <c r="BK672" s="2">
        <v>220</v>
      </c>
      <c r="BL672" s="2">
        <v>318</v>
      </c>
      <c r="BM672" s="2">
        <v>216</v>
      </c>
      <c r="BN672" s="2">
        <v>154</v>
      </c>
      <c r="BO672" s="2">
        <v>63</v>
      </c>
      <c r="BP672" s="2">
        <v>63</v>
      </c>
      <c r="BQ672" s="109">
        <v>13</v>
      </c>
      <c r="BR672" s="109">
        <v>17</v>
      </c>
      <c r="BS672" s="110">
        <v>18</v>
      </c>
      <c r="BT672" s="109">
        <v>46</v>
      </c>
      <c r="BU672" s="109">
        <v>104</v>
      </c>
      <c r="BV672" s="109">
        <v>198</v>
      </c>
      <c r="BW672" s="109">
        <v>11</v>
      </c>
      <c r="BX672" s="84">
        <f t="shared" si="745"/>
        <v>359</v>
      </c>
      <c r="BY672" s="111">
        <v>13</v>
      </c>
      <c r="BZ672" s="109">
        <v>37</v>
      </c>
      <c r="CA672" s="109">
        <v>11</v>
      </c>
      <c r="CB672" s="2">
        <v>22</v>
      </c>
      <c r="CC672" s="112">
        <f t="shared" si="746"/>
        <v>0.20909090909090908</v>
      </c>
      <c r="CD672" s="112">
        <f t="shared" si="747"/>
        <v>0.32704402515723269</v>
      </c>
      <c r="CE672" s="112">
        <f t="shared" si="748"/>
        <v>0.41246684350132629</v>
      </c>
      <c r="CF672" s="112">
        <f t="shared" si="749"/>
        <v>0.49625468164794007</v>
      </c>
      <c r="CG672" s="112">
        <f t="shared" si="750"/>
        <v>0.74537037037037035</v>
      </c>
      <c r="CH672" s="87">
        <f t="shared" si="751"/>
        <v>55</v>
      </c>
      <c r="CI672" s="31">
        <f t="shared" si="752"/>
        <v>59</v>
      </c>
      <c r="CJ672" s="31">
        <f t="shared" si="753"/>
        <v>0</v>
      </c>
      <c r="CK672" s="31">
        <f t="shared" si="754"/>
        <v>0</v>
      </c>
      <c r="CL672" s="31">
        <f t="shared" si="755"/>
        <v>0</v>
      </c>
      <c r="CM672" s="113">
        <f t="shared" si="756"/>
        <v>0</v>
      </c>
      <c r="CN672" s="31">
        <f t="shared" si="757"/>
        <v>0</v>
      </c>
      <c r="CO672" s="31">
        <f t="shared" si="758"/>
        <v>0</v>
      </c>
      <c r="CP672" s="31">
        <f t="shared" si="759"/>
        <v>0</v>
      </c>
      <c r="CQ672" s="31">
        <f t="shared" si="760"/>
        <v>0</v>
      </c>
      <c r="CU672" s="88">
        <f t="shared" si="744"/>
        <v>0</v>
      </c>
      <c r="DC672" s="88">
        <f t="shared" si="761"/>
        <v>0</v>
      </c>
      <c r="DH672" s="32">
        <v>1</v>
      </c>
      <c r="DI672" s="32">
        <v>3</v>
      </c>
      <c r="DJ672" s="32">
        <v>5</v>
      </c>
      <c r="DK672" s="88">
        <f t="shared" si="762"/>
        <v>65</v>
      </c>
      <c r="DL672" s="32">
        <v>1</v>
      </c>
      <c r="DM672" s="32">
        <v>15</v>
      </c>
      <c r="DN672" s="32">
        <v>46</v>
      </c>
      <c r="DO672" s="32">
        <v>3</v>
      </c>
      <c r="DP672" s="32">
        <v>12</v>
      </c>
      <c r="DQ672" s="32">
        <v>14</v>
      </c>
      <c r="DR672" s="32">
        <v>13</v>
      </c>
      <c r="DS672" s="88">
        <f t="shared" si="763"/>
        <v>294</v>
      </c>
      <c r="DT672" s="32">
        <v>45</v>
      </c>
      <c r="DU672" s="32">
        <v>89</v>
      </c>
      <c r="DV672" s="32">
        <v>152</v>
      </c>
      <c r="DW672" s="32">
        <v>8</v>
      </c>
      <c r="EA672" s="88">
        <f t="shared" si="764"/>
        <v>0</v>
      </c>
      <c r="EI672" s="88">
        <f t="shared" si="765"/>
        <v>0</v>
      </c>
      <c r="EQ672" s="88">
        <f t="shared" si="766"/>
        <v>0</v>
      </c>
      <c r="EY672" s="88">
        <f t="shared" si="767"/>
        <v>0</v>
      </c>
      <c r="FG672" s="88">
        <f t="shared" si="768"/>
        <v>0</v>
      </c>
      <c r="FO672" s="88">
        <f t="shared" si="769"/>
        <v>0</v>
      </c>
      <c r="FW672" s="110">
        <f t="shared" si="770"/>
        <v>0</v>
      </c>
      <c r="GB672" s="110">
        <f t="shared" si="771"/>
        <v>0</v>
      </c>
      <c r="GC672" s="110">
        <f t="shared" si="772"/>
        <v>0</v>
      </c>
      <c r="GD672" s="110">
        <f t="shared" si="773"/>
        <v>0</v>
      </c>
      <c r="GE672" s="110">
        <f t="shared" si="774"/>
        <v>0</v>
      </c>
      <c r="GF672" s="110">
        <f t="shared" si="775"/>
        <v>0</v>
      </c>
      <c r="GG672" s="110">
        <f t="shared" si="776"/>
        <v>0</v>
      </c>
      <c r="GH672" s="110">
        <f t="shared" si="777"/>
        <v>0</v>
      </c>
      <c r="GI672" s="110">
        <f t="shared" si="778"/>
        <v>0</v>
      </c>
      <c r="GJ672" s="114">
        <f t="shared" si="742"/>
        <v>0.39435664112388241</v>
      </c>
      <c r="GK672" s="90">
        <f t="shared" si="743"/>
        <v>0.29602888086642598</v>
      </c>
      <c r="GL672" s="2" t="s">
        <v>1749</v>
      </c>
      <c r="GM672" s="2" t="s">
        <v>1750</v>
      </c>
      <c r="GN672" s="2" t="s">
        <v>1717</v>
      </c>
      <c r="GO672" s="2" t="s">
        <v>1751</v>
      </c>
      <c r="GP672" s="92" t="s">
        <v>1591</v>
      </c>
      <c r="GQ672" s="2" t="s">
        <v>1752</v>
      </c>
      <c r="GR672" s="115">
        <v>307</v>
      </c>
      <c r="GS672" s="31">
        <f t="shared" si="779"/>
        <v>13</v>
      </c>
      <c r="GT672" s="31">
        <f t="shared" si="780"/>
        <v>18</v>
      </c>
      <c r="GU672" s="31">
        <f t="shared" si="781"/>
        <v>17</v>
      </c>
      <c r="GV672" s="31">
        <f t="shared" si="782"/>
        <v>359</v>
      </c>
      <c r="GW672" s="31">
        <f t="shared" si="783"/>
        <v>209</v>
      </c>
      <c r="GX672" s="31">
        <f t="shared" si="784"/>
        <v>313</v>
      </c>
    </row>
    <row r="673" spans="1:208" ht="15.75" hidden="1" customHeight="1" x14ac:dyDescent="0.25">
      <c r="A673" s="22" t="s">
        <v>1117</v>
      </c>
      <c r="B673" s="2" t="s">
        <v>653</v>
      </c>
      <c r="C673" s="116" t="s">
        <v>655</v>
      </c>
      <c r="D673" s="35" t="s">
        <v>653</v>
      </c>
      <c r="E673" s="117">
        <v>18</v>
      </c>
      <c r="F673" s="117">
        <v>44</v>
      </c>
      <c r="G673" s="117">
        <v>58</v>
      </c>
      <c r="H673" s="117">
        <v>120</v>
      </c>
      <c r="I673" s="95">
        <v>8</v>
      </c>
      <c r="J673" s="118">
        <v>26</v>
      </c>
      <c r="K673" s="118">
        <v>47</v>
      </c>
      <c r="L673" s="118">
        <v>48</v>
      </c>
      <c r="M673" s="118">
        <v>121</v>
      </c>
      <c r="N673" s="119">
        <v>10</v>
      </c>
      <c r="O673" s="119">
        <v>5</v>
      </c>
      <c r="P673" s="120">
        <v>71</v>
      </c>
      <c r="Q673" s="120">
        <v>96</v>
      </c>
      <c r="R673" s="120">
        <v>103</v>
      </c>
      <c r="S673" s="70">
        <f t="shared" si="725"/>
        <v>0.36619718309859156</v>
      </c>
      <c r="T673" s="70">
        <f t="shared" si="726"/>
        <v>0.48958333333333331</v>
      </c>
      <c r="U673" s="70">
        <f t="shared" si="727"/>
        <v>0.41111111111111109</v>
      </c>
      <c r="V673" s="70">
        <f t="shared" si="728"/>
        <v>0.42713567839195982</v>
      </c>
      <c r="W673" s="70">
        <f t="shared" si="729"/>
        <v>0.36893203883495146</v>
      </c>
      <c r="X673" s="121">
        <v>88</v>
      </c>
      <c r="Y673" s="121">
        <v>71</v>
      </c>
      <c r="Z673" s="121">
        <v>96</v>
      </c>
      <c r="AA673" s="121">
        <v>103</v>
      </c>
      <c r="AB673" s="121">
        <v>28</v>
      </c>
      <c r="AC673" s="121">
        <v>21</v>
      </c>
      <c r="AD673" s="17">
        <v>4</v>
      </c>
      <c r="AE673" s="17">
        <v>8</v>
      </c>
      <c r="AF673" s="100">
        <v>7</v>
      </c>
      <c r="AG673" s="101">
        <v>14</v>
      </c>
      <c r="AH673" s="101">
        <v>38</v>
      </c>
      <c r="AI673" s="101">
        <v>73</v>
      </c>
      <c r="AJ673" s="101">
        <v>1</v>
      </c>
      <c r="AK673" s="101">
        <f t="shared" si="730"/>
        <v>126</v>
      </c>
      <c r="AL673" s="101">
        <f t="shared" si="731"/>
        <v>15</v>
      </c>
      <c r="AM673" s="101">
        <v>16</v>
      </c>
      <c r="AN673" s="102">
        <v>3</v>
      </c>
      <c r="AO673" s="103">
        <v>8</v>
      </c>
      <c r="AP673" s="74">
        <f t="shared" si="732"/>
        <v>0.19718309859154928</v>
      </c>
      <c r="AQ673" s="74">
        <f t="shared" si="733"/>
        <v>0.39583333333333331</v>
      </c>
      <c r="AR673" s="104">
        <f t="shared" si="734"/>
        <v>0.40740740740740738</v>
      </c>
      <c r="AS673" s="104">
        <f t="shared" si="735"/>
        <v>0.48241206030150752</v>
      </c>
      <c r="AT673" s="104">
        <f t="shared" si="736"/>
        <v>0.56310679611650483</v>
      </c>
      <c r="AU673" s="105">
        <v>67</v>
      </c>
      <c r="AV673" s="105">
        <v>83</v>
      </c>
      <c r="AW673" s="105">
        <v>76</v>
      </c>
      <c r="AX673" s="100">
        <v>6</v>
      </c>
      <c r="AY673" s="106">
        <v>120</v>
      </c>
      <c r="AZ673" s="106">
        <v>16</v>
      </c>
      <c r="BA673" s="106">
        <v>37</v>
      </c>
      <c r="BB673" s="106">
        <v>63</v>
      </c>
      <c r="BC673" s="106">
        <v>4</v>
      </c>
      <c r="BD673" s="107">
        <v>13</v>
      </c>
      <c r="BE673" s="108">
        <v>4</v>
      </c>
      <c r="BF673" s="82">
        <f t="shared" si="737"/>
        <v>0.21052631578947367</v>
      </c>
      <c r="BG673" s="82">
        <f t="shared" si="738"/>
        <v>0.44578313253012047</v>
      </c>
      <c r="BH673" s="83">
        <f t="shared" si="739"/>
        <v>0.45575221238938052</v>
      </c>
      <c r="BI673" s="83">
        <f t="shared" si="740"/>
        <v>0.57999999999999996</v>
      </c>
      <c r="BJ673" s="83">
        <f t="shared" si="741"/>
        <v>0.74626865671641796</v>
      </c>
      <c r="BK673" s="2">
        <v>83</v>
      </c>
      <c r="BL673" s="2">
        <v>110</v>
      </c>
      <c r="BM673" s="2">
        <v>83</v>
      </c>
      <c r="BN673" s="2">
        <v>56</v>
      </c>
      <c r="BO673" s="2">
        <v>19</v>
      </c>
      <c r="BP673" s="2">
        <v>17</v>
      </c>
      <c r="BQ673" s="109">
        <v>3</v>
      </c>
      <c r="BR673" s="109">
        <v>5</v>
      </c>
      <c r="BS673" s="110">
        <v>8</v>
      </c>
      <c r="BT673" s="109">
        <v>12</v>
      </c>
      <c r="BU673" s="109">
        <v>33</v>
      </c>
      <c r="BV673" s="109">
        <v>53</v>
      </c>
      <c r="BW673" s="109">
        <v>1</v>
      </c>
      <c r="BX673" s="84">
        <f t="shared" si="745"/>
        <v>99</v>
      </c>
      <c r="BY673" s="111">
        <v>2</v>
      </c>
      <c r="BZ673" s="109">
        <v>7</v>
      </c>
      <c r="CA673" s="109">
        <v>1</v>
      </c>
      <c r="CB673" s="2">
        <v>8</v>
      </c>
      <c r="CC673" s="112">
        <f t="shared" si="746"/>
        <v>0.14457831325301204</v>
      </c>
      <c r="CD673" s="112">
        <f t="shared" si="747"/>
        <v>0.3</v>
      </c>
      <c r="CE673" s="112">
        <f t="shared" si="748"/>
        <v>0.32971014492753625</v>
      </c>
      <c r="CF673" s="112">
        <f t="shared" si="749"/>
        <v>0.40932642487046633</v>
      </c>
      <c r="CG673" s="112">
        <f t="shared" si="750"/>
        <v>0.55421686746987953</v>
      </c>
      <c r="CH673" s="87">
        <f t="shared" si="751"/>
        <v>37</v>
      </c>
      <c r="CI673" s="31">
        <f t="shared" si="752"/>
        <v>41</v>
      </c>
      <c r="CJ673" s="31">
        <f t="shared" si="753"/>
        <v>0</v>
      </c>
      <c r="CK673" s="31">
        <f t="shared" si="754"/>
        <v>0</v>
      </c>
      <c r="CL673" s="31">
        <f t="shared" si="755"/>
        <v>0</v>
      </c>
      <c r="CM673" s="113">
        <f t="shared" si="756"/>
        <v>0</v>
      </c>
      <c r="CN673" s="31">
        <f t="shared" si="757"/>
        <v>0</v>
      </c>
      <c r="CO673" s="31">
        <f t="shared" si="758"/>
        <v>0</v>
      </c>
      <c r="CP673" s="31">
        <f t="shared" si="759"/>
        <v>0</v>
      </c>
      <c r="CQ673" s="31">
        <f t="shared" si="760"/>
        <v>0</v>
      </c>
      <c r="CU673" s="88">
        <f t="shared" si="744"/>
        <v>0</v>
      </c>
      <c r="DC673" s="88">
        <f t="shared" si="761"/>
        <v>0</v>
      </c>
      <c r="DH673" s="32">
        <v>1</v>
      </c>
      <c r="DI673" s="32">
        <v>3</v>
      </c>
      <c r="DJ673" s="32">
        <v>4</v>
      </c>
      <c r="DK673" s="88">
        <f t="shared" si="762"/>
        <v>54</v>
      </c>
      <c r="DL673" s="32">
        <v>12</v>
      </c>
      <c r="DM673" s="32">
        <v>19</v>
      </c>
      <c r="DN673" s="32">
        <v>23</v>
      </c>
      <c r="DO673" s="32">
        <v>0</v>
      </c>
      <c r="DP673" s="32">
        <v>2</v>
      </c>
      <c r="DQ673" s="32">
        <v>2</v>
      </c>
      <c r="DR673" s="32">
        <v>4</v>
      </c>
      <c r="DS673" s="88">
        <f t="shared" si="763"/>
        <v>45</v>
      </c>
      <c r="DT673" s="32">
        <v>0</v>
      </c>
      <c r="DU673" s="32">
        <v>14</v>
      </c>
      <c r="DV673" s="32">
        <v>30</v>
      </c>
      <c r="DW673" s="32">
        <v>1</v>
      </c>
      <c r="EA673" s="88">
        <f t="shared" si="764"/>
        <v>0</v>
      </c>
      <c r="EI673" s="88">
        <f t="shared" si="765"/>
        <v>0</v>
      </c>
      <c r="EQ673" s="88">
        <f t="shared" si="766"/>
        <v>0</v>
      </c>
      <c r="EY673" s="88">
        <f t="shared" si="767"/>
        <v>0</v>
      </c>
      <c r="FG673" s="88">
        <f t="shared" si="768"/>
        <v>0</v>
      </c>
      <c r="FO673" s="88">
        <f t="shared" si="769"/>
        <v>0</v>
      </c>
      <c r="FW673" s="110">
        <f t="shared" si="770"/>
        <v>0</v>
      </c>
      <c r="GB673" s="110">
        <f t="shared" si="771"/>
        <v>0</v>
      </c>
      <c r="GC673" s="110">
        <f t="shared" si="772"/>
        <v>0</v>
      </c>
      <c r="GD673" s="110">
        <f t="shared" si="773"/>
        <v>0</v>
      </c>
      <c r="GE673" s="110">
        <f t="shared" si="774"/>
        <v>0</v>
      </c>
      <c r="GF673" s="110">
        <f t="shared" si="775"/>
        <v>0</v>
      </c>
      <c r="GG673" s="110">
        <f t="shared" si="776"/>
        <v>0</v>
      </c>
      <c r="GH673" s="110">
        <f t="shared" si="777"/>
        <v>0</v>
      </c>
      <c r="GI673" s="110">
        <f t="shared" si="778"/>
        <v>0</v>
      </c>
      <c r="GJ673" s="114">
        <f t="shared" si="742"/>
        <v>0.50221940393151554</v>
      </c>
      <c r="GK673" s="90">
        <f t="shared" si="743"/>
        <v>-0.17499999999999999</v>
      </c>
      <c r="GL673" s="92" t="s">
        <v>2144</v>
      </c>
      <c r="GM673" s="92" t="s">
        <v>1715</v>
      </c>
      <c r="GN673" s="2" t="s">
        <v>1446</v>
      </c>
      <c r="GO673" s="2" t="s">
        <v>1835</v>
      </c>
      <c r="GP673" s="92" t="s">
        <v>2300</v>
      </c>
      <c r="GQ673" s="2" t="s">
        <v>1904</v>
      </c>
      <c r="GR673" s="115">
        <v>107</v>
      </c>
      <c r="GS673" s="31">
        <f t="shared" si="779"/>
        <v>3</v>
      </c>
      <c r="GT673" s="31">
        <f t="shared" si="780"/>
        <v>8</v>
      </c>
      <c r="GU673" s="31">
        <f t="shared" si="781"/>
        <v>5</v>
      </c>
      <c r="GV673" s="31">
        <f t="shared" si="782"/>
        <v>99</v>
      </c>
      <c r="GW673" s="31">
        <f t="shared" si="783"/>
        <v>54</v>
      </c>
      <c r="GX673" s="31">
        <f t="shared" si="784"/>
        <v>87</v>
      </c>
    </row>
    <row r="674" spans="1:208" ht="15.75" hidden="1" customHeight="1" x14ac:dyDescent="0.25">
      <c r="A674" s="22" t="s">
        <v>1117</v>
      </c>
      <c r="B674" s="2" t="s">
        <v>653</v>
      </c>
      <c r="C674" s="116" t="s">
        <v>656</v>
      </c>
      <c r="D674" s="35" t="s">
        <v>653</v>
      </c>
      <c r="E674" s="117">
        <v>15</v>
      </c>
      <c r="F674" s="117">
        <v>30</v>
      </c>
      <c r="G674" s="117">
        <v>37</v>
      </c>
      <c r="H674" s="117">
        <v>82</v>
      </c>
      <c r="I674" s="95">
        <v>5</v>
      </c>
      <c r="J674" s="118">
        <v>8</v>
      </c>
      <c r="K674" s="118">
        <v>26</v>
      </c>
      <c r="L674" s="118">
        <v>39</v>
      </c>
      <c r="M674" s="118">
        <v>73</v>
      </c>
      <c r="N674" s="119">
        <v>9</v>
      </c>
      <c r="O674" s="119">
        <v>4</v>
      </c>
      <c r="P674" s="120">
        <v>57</v>
      </c>
      <c r="Q674" s="120">
        <v>64</v>
      </c>
      <c r="R674" s="120">
        <v>34</v>
      </c>
      <c r="S674" s="70">
        <f t="shared" si="725"/>
        <v>0.14035087719298245</v>
      </c>
      <c r="T674" s="70">
        <f t="shared" si="726"/>
        <v>0.40625</v>
      </c>
      <c r="U674" s="70">
        <f t="shared" si="727"/>
        <v>0.41290322580645161</v>
      </c>
      <c r="V674" s="70">
        <f t="shared" si="728"/>
        <v>0.5714285714285714</v>
      </c>
      <c r="W674" s="70">
        <f t="shared" si="729"/>
        <v>0.88235294117647056</v>
      </c>
      <c r="X674" s="121">
        <v>59</v>
      </c>
      <c r="Y674" s="121">
        <v>57</v>
      </c>
      <c r="Z674" s="121">
        <v>64</v>
      </c>
      <c r="AA674" s="121">
        <v>34</v>
      </c>
      <c r="AB674" s="121">
        <v>17</v>
      </c>
      <c r="AC674" s="121">
        <v>14</v>
      </c>
      <c r="AD674" s="17">
        <v>4</v>
      </c>
      <c r="AE674" s="17">
        <v>4</v>
      </c>
      <c r="AF674" s="100">
        <v>5</v>
      </c>
      <c r="AG674" s="101">
        <v>15</v>
      </c>
      <c r="AH674" s="101">
        <v>22</v>
      </c>
      <c r="AI674" s="101">
        <v>27</v>
      </c>
      <c r="AJ674" s="101">
        <v>2</v>
      </c>
      <c r="AK674" s="101">
        <f t="shared" si="730"/>
        <v>66</v>
      </c>
      <c r="AL674" s="101">
        <f t="shared" si="731"/>
        <v>6</v>
      </c>
      <c r="AM674" s="101">
        <v>8</v>
      </c>
      <c r="AN674" s="102">
        <v>2</v>
      </c>
      <c r="AO674" s="103">
        <v>8</v>
      </c>
      <c r="AP674" s="74">
        <f t="shared" si="732"/>
        <v>0.26315789473684209</v>
      </c>
      <c r="AQ674" s="74">
        <f t="shared" si="733"/>
        <v>0.34375</v>
      </c>
      <c r="AR674" s="104">
        <f t="shared" si="734"/>
        <v>0.37419354838709679</v>
      </c>
      <c r="AS674" s="104">
        <f t="shared" si="735"/>
        <v>0.43877551020408162</v>
      </c>
      <c r="AT674" s="104">
        <f t="shared" si="736"/>
        <v>0.61764705882352944</v>
      </c>
      <c r="AU674" s="105">
        <v>59</v>
      </c>
      <c r="AV674" s="105">
        <v>72</v>
      </c>
      <c r="AW674" s="105">
        <v>48</v>
      </c>
      <c r="AX674" s="100">
        <v>5</v>
      </c>
      <c r="AY674" s="106">
        <v>58</v>
      </c>
      <c r="AZ674" s="106">
        <v>2</v>
      </c>
      <c r="BA674" s="106">
        <v>22</v>
      </c>
      <c r="BB674" s="106">
        <v>32</v>
      </c>
      <c r="BC674" s="106">
        <v>2</v>
      </c>
      <c r="BD674" s="107">
        <v>11</v>
      </c>
      <c r="BE674" s="108">
        <v>4</v>
      </c>
      <c r="BF674" s="82">
        <f t="shared" si="737"/>
        <v>4.1666666666666664E-2</v>
      </c>
      <c r="BG674" s="82">
        <f t="shared" si="738"/>
        <v>0.30555555555555558</v>
      </c>
      <c r="BH674" s="83">
        <f t="shared" si="739"/>
        <v>0.25139664804469275</v>
      </c>
      <c r="BI674" s="83">
        <f t="shared" si="740"/>
        <v>0.3282442748091603</v>
      </c>
      <c r="BJ674" s="83">
        <f t="shared" si="741"/>
        <v>0.3559322033898305</v>
      </c>
      <c r="BK674" s="2">
        <v>46</v>
      </c>
      <c r="BL674" s="2">
        <v>64</v>
      </c>
      <c r="BM674" s="2">
        <v>42</v>
      </c>
      <c r="BN674" s="2">
        <v>30</v>
      </c>
      <c r="BO674" s="2">
        <v>16</v>
      </c>
      <c r="BP674" s="2">
        <v>12</v>
      </c>
      <c r="BQ674" s="109">
        <v>4</v>
      </c>
      <c r="BR674" s="109">
        <v>5</v>
      </c>
      <c r="BS674" s="110">
        <v>5</v>
      </c>
      <c r="BT674" s="109">
        <v>18</v>
      </c>
      <c r="BU674" s="109">
        <v>37</v>
      </c>
      <c r="BV674" s="109">
        <v>56</v>
      </c>
      <c r="BW674" s="109">
        <v>0</v>
      </c>
      <c r="BX674" s="84">
        <f t="shared" si="745"/>
        <v>111</v>
      </c>
      <c r="BY674" s="111">
        <v>3</v>
      </c>
      <c r="BZ674" s="109">
        <v>9</v>
      </c>
      <c r="CA674" s="109">
        <v>0</v>
      </c>
      <c r="CB674" s="2">
        <v>3</v>
      </c>
      <c r="CC674" s="112">
        <f t="shared" si="746"/>
        <v>0.39130434782608697</v>
      </c>
      <c r="CD674" s="112">
        <f t="shared" si="747"/>
        <v>0.578125</v>
      </c>
      <c r="CE674" s="112">
        <f t="shared" si="748"/>
        <v>0.67105263157894735</v>
      </c>
      <c r="CF674" s="112">
        <f t="shared" si="749"/>
        <v>0.79245283018867929</v>
      </c>
      <c r="CG674" s="112">
        <f t="shared" si="750"/>
        <v>1.1190476190476191</v>
      </c>
      <c r="CH674" s="87">
        <f t="shared" si="751"/>
        <v>-5</v>
      </c>
      <c r="CI674" s="31">
        <f t="shared" si="752"/>
        <v>-1</v>
      </c>
      <c r="CJ674" s="31">
        <f t="shared" si="753"/>
        <v>0</v>
      </c>
      <c r="CK674" s="31">
        <f t="shared" si="754"/>
        <v>0</v>
      </c>
      <c r="CL674" s="31">
        <f t="shared" si="755"/>
        <v>0</v>
      </c>
      <c r="CM674" s="113">
        <f t="shared" si="756"/>
        <v>0</v>
      </c>
      <c r="CN674" s="31">
        <f t="shared" si="757"/>
        <v>0</v>
      </c>
      <c r="CO674" s="31">
        <f t="shared" si="758"/>
        <v>0</v>
      </c>
      <c r="CP674" s="31">
        <f t="shared" si="759"/>
        <v>0</v>
      </c>
      <c r="CQ674" s="31">
        <f t="shared" si="760"/>
        <v>0</v>
      </c>
      <c r="CU674" s="88">
        <f t="shared" si="744"/>
        <v>0</v>
      </c>
      <c r="DC674" s="88">
        <f t="shared" si="761"/>
        <v>0</v>
      </c>
      <c r="DK674" s="88">
        <f t="shared" si="762"/>
        <v>0</v>
      </c>
      <c r="DP674" s="32">
        <v>4</v>
      </c>
      <c r="DQ674" s="32">
        <v>5</v>
      </c>
      <c r="DR674" s="32">
        <v>5</v>
      </c>
      <c r="DS674" s="88">
        <f t="shared" si="763"/>
        <v>111</v>
      </c>
      <c r="DT674" s="32">
        <v>18</v>
      </c>
      <c r="DU674" s="32">
        <v>37</v>
      </c>
      <c r="DV674" s="32">
        <v>56</v>
      </c>
      <c r="DW674" s="32">
        <v>0</v>
      </c>
      <c r="EA674" s="88">
        <f t="shared" si="764"/>
        <v>0</v>
      </c>
      <c r="EI674" s="88">
        <f t="shared" si="765"/>
        <v>0</v>
      </c>
      <c r="EQ674" s="88">
        <f t="shared" si="766"/>
        <v>0</v>
      </c>
      <c r="EY674" s="88">
        <f t="shared" si="767"/>
        <v>0</v>
      </c>
      <c r="FG674" s="88">
        <f t="shared" si="768"/>
        <v>0</v>
      </c>
      <c r="FO674" s="88">
        <f t="shared" si="769"/>
        <v>0</v>
      </c>
      <c r="FW674" s="110">
        <f t="shared" si="770"/>
        <v>0</v>
      </c>
      <c r="GB674" s="110">
        <f t="shared" si="771"/>
        <v>0</v>
      </c>
      <c r="GC674" s="110">
        <f t="shared" si="772"/>
        <v>0</v>
      </c>
      <c r="GD674" s="110">
        <f t="shared" si="773"/>
        <v>0</v>
      </c>
      <c r="GE674" s="110">
        <f t="shared" si="774"/>
        <v>0</v>
      </c>
      <c r="GF674" s="110">
        <f t="shared" si="775"/>
        <v>0</v>
      </c>
      <c r="GG674" s="110">
        <f t="shared" si="776"/>
        <v>0</v>
      </c>
      <c r="GH674" s="110">
        <f t="shared" si="777"/>
        <v>0</v>
      </c>
      <c r="GI674" s="110">
        <f t="shared" si="778"/>
        <v>0</v>
      </c>
      <c r="GJ674" s="114">
        <f t="shared" si="742"/>
        <v>0.2682539682539683</v>
      </c>
      <c r="GK674" s="90">
        <f t="shared" si="743"/>
        <v>0.91379310344827591</v>
      </c>
      <c r="GL674" s="2" t="s">
        <v>1382</v>
      </c>
      <c r="GM674" s="2" t="s">
        <v>1383</v>
      </c>
      <c r="GN674" s="92" t="s">
        <v>1384</v>
      </c>
      <c r="GO674" s="92" t="s">
        <v>1385</v>
      </c>
      <c r="GP674" s="92" t="s">
        <v>1386</v>
      </c>
      <c r="GQ674" s="2" t="s">
        <v>1387</v>
      </c>
      <c r="GR674" s="115">
        <v>69</v>
      </c>
      <c r="GS674" s="31">
        <f t="shared" si="779"/>
        <v>4</v>
      </c>
      <c r="GT674" s="31">
        <f t="shared" si="780"/>
        <v>5</v>
      </c>
      <c r="GU674" s="31">
        <f t="shared" si="781"/>
        <v>5</v>
      </c>
      <c r="GV674" s="31">
        <f t="shared" si="782"/>
        <v>111</v>
      </c>
      <c r="GW674" s="31">
        <f t="shared" si="783"/>
        <v>56</v>
      </c>
      <c r="GX674" s="31">
        <f t="shared" si="784"/>
        <v>93</v>
      </c>
    </row>
    <row r="675" spans="1:208" ht="15.75" hidden="1" customHeight="1" x14ac:dyDescent="0.25">
      <c r="A675" s="22" t="s">
        <v>1117</v>
      </c>
      <c r="B675" s="134" t="s">
        <v>653</v>
      </c>
      <c r="C675" s="135" t="s">
        <v>657</v>
      </c>
      <c r="D675" s="35" t="s">
        <v>653</v>
      </c>
      <c r="E675" s="117">
        <v>37</v>
      </c>
      <c r="F675" s="117">
        <v>240</v>
      </c>
      <c r="G675" s="117">
        <v>340</v>
      </c>
      <c r="H675" s="117">
        <v>617</v>
      </c>
      <c r="I675" s="95">
        <v>221</v>
      </c>
      <c r="J675" s="118">
        <v>218</v>
      </c>
      <c r="K675" s="118">
        <v>1442</v>
      </c>
      <c r="L675" s="118">
        <v>2718</v>
      </c>
      <c r="M675" s="118">
        <v>4378</v>
      </c>
      <c r="N675" s="119">
        <v>590</v>
      </c>
      <c r="O675" s="119">
        <v>294</v>
      </c>
      <c r="P675" s="120">
        <v>3622</v>
      </c>
      <c r="Q675" s="120">
        <v>4578</v>
      </c>
      <c r="R675" s="120">
        <v>3599</v>
      </c>
      <c r="S675" s="70">
        <f t="shared" si="725"/>
        <v>6.0187741579237987E-2</v>
      </c>
      <c r="T675" s="70">
        <f t="shared" si="726"/>
        <v>0.3149847094801223</v>
      </c>
      <c r="U675" s="70">
        <f t="shared" si="727"/>
        <v>0.32104415628443089</v>
      </c>
      <c r="V675" s="70">
        <f t="shared" si="728"/>
        <v>0.43659043659043661</v>
      </c>
      <c r="W675" s="70">
        <f t="shared" si="729"/>
        <v>0.5912753542650736</v>
      </c>
      <c r="X675" s="121">
        <v>4533</v>
      </c>
      <c r="Y675" s="121">
        <v>3622</v>
      </c>
      <c r="Z675" s="121">
        <v>4578</v>
      </c>
      <c r="AA675" s="121">
        <v>3599</v>
      </c>
      <c r="AB675" s="121">
        <v>1263</v>
      </c>
      <c r="AC675" s="121">
        <v>1074</v>
      </c>
      <c r="AD675" s="17">
        <v>90</v>
      </c>
      <c r="AE675" s="17">
        <v>169</v>
      </c>
      <c r="AF675" s="100">
        <v>244</v>
      </c>
      <c r="AG675" s="101">
        <v>266</v>
      </c>
      <c r="AH675" s="101">
        <v>1299</v>
      </c>
      <c r="AI675" s="101">
        <v>2824</v>
      </c>
      <c r="AJ675" s="101">
        <v>129</v>
      </c>
      <c r="AK675" s="101">
        <f t="shared" si="730"/>
        <v>4518</v>
      </c>
      <c r="AL675" s="101">
        <f t="shared" si="731"/>
        <v>636</v>
      </c>
      <c r="AM675" s="101">
        <v>765</v>
      </c>
      <c r="AN675" s="102">
        <v>191</v>
      </c>
      <c r="AO675" s="103">
        <v>549</v>
      </c>
      <c r="AP675" s="74">
        <f t="shared" si="732"/>
        <v>7.3440088348978472E-2</v>
      </c>
      <c r="AQ675" s="74">
        <f t="shared" si="733"/>
        <v>0.28374836173001311</v>
      </c>
      <c r="AR675" s="104">
        <f t="shared" si="734"/>
        <v>0.3180778032036613</v>
      </c>
      <c r="AS675" s="104">
        <f t="shared" si="735"/>
        <v>0.42644001467530879</v>
      </c>
      <c r="AT675" s="104">
        <f t="shared" si="736"/>
        <v>0.60794665184773544</v>
      </c>
      <c r="AU675" s="105">
        <v>3531</v>
      </c>
      <c r="AV675" s="105">
        <v>4729</v>
      </c>
      <c r="AW675" s="105">
        <v>3649</v>
      </c>
      <c r="AX675" s="100">
        <v>218</v>
      </c>
      <c r="AY675" s="106">
        <v>4293</v>
      </c>
      <c r="AZ675" s="106">
        <v>223</v>
      </c>
      <c r="BA675" s="106">
        <v>1266</v>
      </c>
      <c r="BB675" s="106">
        <v>2648</v>
      </c>
      <c r="BC675" s="106">
        <v>156</v>
      </c>
      <c r="BD675" s="107">
        <v>590</v>
      </c>
      <c r="BE675" s="108">
        <v>263</v>
      </c>
      <c r="BF675" s="82">
        <f t="shared" si="737"/>
        <v>6.1112633598246098E-2</v>
      </c>
      <c r="BG675" s="82">
        <f t="shared" si="738"/>
        <v>0.26770987523789386</v>
      </c>
      <c r="BH675" s="83">
        <f t="shared" si="739"/>
        <v>0.29784196825929971</v>
      </c>
      <c r="BI675" s="83">
        <f t="shared" si="740"/>
        <v>0.40242130750605326</v>
      </c>
      <c r="BJ675" s="83">
        <f t="shared" si="741"/>
        <v>0.58283772302463888</v>
      </c>
      <c r="BK675" s="2">
        <v>3729</v>
      </c>
      <c r="BL675" s="2">
        <v>4825</v>
      </c>
      <c r="BM675" s="2">
        <v>3517</v>
      </c>
      <c r="BN675" s="2">
        <v>2522</v>
      </c>
      <c r="BO675" s="2">
        <v>1208</v>
      </c>
      <c r="BP675" s="2">
        <v>1050</v>
      </c>
      <c r="BQ675" s="109">
        <v>92</v>
      </c>
      <c r="BR675" s="109">
        <v>237</v>
      </c>
      <c r="BS675" s="110">
        <v>200</v>
      </c>
      <c r="BT675" s="109">
        <v>206</v>
      </c>
      <c r="BU675" s="109">
        <v>1403</v>
      </c>
      <c r="BV675" s="109">
        <v>3179</v>
      </c>
      <c r="BW675" s="109">
        <v>149</v>
      </c>
      <c r="BX675" s="84">
        <f t="shared" si="745"/>
        <v>4937</v>
      </c>
      <c r="BY675" s="111">
        <v>119</v>
      </c>
      <c r="BZ675" s="109">
        <v>613</v>
      </c>
      <c r="CA675" s="109">
        <v>141</v>
      </c>
      <c r="CB675" s="2">
        <v>379</v>
      </c>
      <c r="CC675" s="112">
        <f t="shared" si="746"/>
        <v>5.5242692410834002E-2</v>
      </c>
      <c r="CD675" s="112">
        <f t="shared" si="747"/>
        <v>0.29077720207253888</v>
      </c>
      <c r="CE675" s="112">
        <f t="shared" si="748"/>
        <v>0.34587026758346451</v>
      </c>
      <c r="CF675" s="112">
        <f t="shared" si="749"/>
        <v>0.47578518340925435</v>
      </c>
      <c r="CG675" s="112">
        <f t="shared" si="750"/>
        <v>0.72959909013363666</v>
      </c>
      <c r="CH675" s="87">
        <f t="shared" si="751"/>
        <v>951</v>
      </c>
      <c r="CI675" s="31">
        <f t="shared" si="752"/>
        <v>1167</v>
      </c>
      <c r="CJ675" s="31">
        <f t="shared" si="753"/>
        <v>5</v>
      </c>
      <c r="CK675" s="31">
        <f t="shared" si="754"/>
        <v>13</v>
      </c>
      <c r="CL675" s="31">
        <f t="shared" si="755"/>
        <v>29</v>
      </c>
      <c r="CM675" s="113">
        <f t="shared" si="756"/>
        <v>202</v>
      </c>
      <c r="CN675" s="31">
        <f t="shared" si="757"/>
        <v>17</v>
      </c>
      <c r="CO675" s="31">
        <f t="shared" si="758"/>
        <v>63</v>
      </c>
      <c r="CP675" s="31">
        <f t="shared" si="759"/>
        <v>103</v>
      </c>
      <c r="CQ675" s="31">
        <f t="shared" si="760"/>
        <v>19</v>
      </c>
      <c r="CR675" s="32">
        <v>4</v>
      </c>
      <c r="CS675" s="32">
        <v>9</v>
      </c>
      <c r="CT675" s="32">
        <v>25</v>
      </c>
      <c r="CU675" s="88">
        <f t="shared" si="744"/>
        <v>150</v>
      </c>
      <c r="CV675" s="32">
        <v>14</v>
      </c>
      <c r="CW675" s="32">
        <v>46</v>
      </c>
      <c r="CX675" s="32">
        <v>74</v>
      </c>
      <c r="CY675" s="32">
        <v>16</v>
      </c>
      <c r="CZ675" s="32">
        <v>1</v>
      </c>
      <c r="DA675" s="32">
        <v>4</v>
      </c>
      <c r="DB675" s="32">
        <v>4</v>
      </c>
      <c r="DC675" s="88">
        <f t="shared" si="761"/>
        <v>52</v>
      </c>
      <c r="DD675" s="32">
        <v>3</v>
      </c>
      <c r="DE675" s="32">
        <v>17</v>
      </c>
      <c r="DF675" s="32">
        <v>29</v>
      </c>
      <c r="DG675" s="32">
        <v>3</v>
      </c>
      <c r="DH675" s="32">
        <v>12</v>
      </c>
      <c r="DI675" s="32">
        <v>70</v>
      </c>
      <c r="DJ675" s="32">
        <v>51</v>
      </c>
      <c r="DK675" s="88">
        <f t="shared" si="762"/>
        <v>1581</v>
      </c>
      <c r="DL675" s="32">
        <v>131</v>
      </c>
      <c r="DM675" s="32">
        <v>505</v>
      </c>
      <c r="DN675" s="32">
        <v>909</v>
      </c>
      <c r="DO675" s="32">
        <v>36</v>
      </c>
      <c r="DP675" s="32">
        <v>65</v>
      </c>
      <c r="DQ675" s="32">
        <v>131</v>
      </c>
      <c r="DR675" s="32">
        <v>91</v>
      </c>
      <c r="DS675" s="88">
        <f t="shared" si="763"/>
        <v>2854</v>
      </c>
      <c r="DT675" s="32">
        <v>38</v>
      </c>
      <c r="DU675" s="32">
        <v>703</v>
      </c>
      <c r="DV675" s="32">
        <v>2009</v>
      </c>
      <c r="DW675" s="32">
        <v>104</v>
      </c>
      <c r="DX675" s="32">
        <v>1</v>
      </c>
      <c r="DY675" s="32">
        <v>2</v>
      </c>
      <c r="DZ675" s="32">
        <v>1</v>
      </c>
      <c r="EA675" s="88">
        <f t="shared" si="764"/>
        <v>62</v>
      </c>
      <c r="EB675" s="32">
        <v>1</v>
      </c>
      <c r="EC675" s="32">
        <v>25</v>
      </c>
      <c r="ED675" s="32">
        <v>34</v>
      </c>
      <c r="EE675" s="32">
        <v>2</v>
      </c>
      <c r="EF675" s="32">
        <v>2</v>
      </c>
      <c r="EG675" s="32">
        <v>6</v>
      </c>
      <c r="EH675" s="32">
        <v>7</v>
      </c>
      <c r="EI675" s="88">
        <f t="shared" si="765"/>
        <v>49</v>
      </c>
      <c r="EJ675" s="32">
        <v>16</v>
      </c>
      <c r="EK675" s="32">
        <v>15</v>
      </c>
      <c r="EL675" s="32">
        <v>18</v>
      </c>
      <c r="EM675" s="32">
        <v>0</v>
      </c>
      <c r="EQ675" s="88">
        <f t="shared" si="766"/>
        <v>0</v>
      </c>
      <c r="EV675" s="32">
        <v>7</v>
      </c>
      <c r="EW675" s="32">
        <v>15</v>
      </c>
      <c r="EX675" s="32">
        <v>20</v>
      </c>
      <c r="EY675" s="88">
        <f t="shared" si="767"/>
        <v>204</v>
      </c>
      <c r="EZ675" s="32">
        <v>3</v>
      </c>
      <c r="FA675" s="32">
        <v>92</v>
      </c>
      <c r="FB675" s="32">
        <v>106</v>
      </c>
      <c r="FC675" s="32">
        <v>3</v>
      </c>
      <c r="FG675" s="88">
        <f t="shared" si="768"/>
        <v>0</v>
      </c>
      <c r="FO675" s="88">
        <f t="shared" si="769"/>
        <v>0</v>
      </c>
      <c r="FV675" s="32">
        <v>1</v>
      </c>
      <c r="FW675" s="110">
        <f t="shared" si="770"/>
        <v>0</v>
      </c>
      <c r="FX675" s="32">
        <v>0</v>
      </c>
      <c r="FY675" s="32">
        <v>0</v>
      </c>
      <c r="FZ675" s="32">
        <v>0</v>
      </c>
      <c r="GA675" s="32">
        <v>0</v>
      </c>
      <c r="GB675" s="110">
        <f t="shared" si="771"/>
        <v>7</v>
      </c>
      <c r="GC675" s="110">
        <f t="shared" si="772"/>
        <v>15</v>
      </c>
      <c r="GD675" s="110">
        <f t="shared" si="773"/>
        <v>21</v>
      </c>
      <c r="GE675" s="110">
        <f t="shared" si="774"/>
        <v>204</v>
      </c>
      <c r="GF675" s="110">
        <f t="shared" si="775"/>
        <v>3</v>
      </c>
      <c r="GG675" s="110">
        <f t="shared" si="776"/>
        <v>92</v>
      </c>
      <c r="GH675" s="110">
        <f t="shared" si="777"/>
        <v>106</v>
      </c>
      <c r="GI675" s="110">
        <f t="shared" si="778"/>
        <v>3</v>
      </c>
      <c r="GJ675" s="114">
        <f t="shared" si="742"/>
        <v>0.23394131832281884</v>
      </c>
      <c r="GK675" s="90">
        <f t="shared" si="743"/>
        <v>0.15001164686699278</v>
      </c>
      <c r="GL675" s="92" t="s">
        <v>2138</v>
      </c>
      <c r="GM675" s="2" t="s">
        <v>1712</v>
      </c>
      <c r="GN675" s="92" t="s">
        <v>2057</v>
      </c>
      <c r="GO675" s="2" t="s">
        <v>2014</v>
      </c>
      <c r="GP675" s="2" t="s">
        <v>2200</v>
      </c>
      <c r="GQ675" s="2" t="s">
        <v>1905</v>
      </c>
      <c r="GR675" s="115">
        <v>4800</v>
      </c>
      <c r="GS675" s="31">
        <f t="shared" si="779"/>
        <v>78</v>
      </c>
      <c r="GT675" s="31">
        <f t="shared" si="780"/>
        <v>143</v>
      </c>
      <c r="GU675" s="31">
        <f t="shared" si="781"/>
        <v>203</v>
      </c>
      <c r="GV675" s="31">
        <f t="shared" si="782"/>
        <v>4497</v>
      </c>
      <c r="GW675" s="31">
        <f t="shared" si="783"/>
        <v>3094</v>
      </c>
      <c r="GX675" s="31">
        <f t="shared" si="784"/>
        <v>4327</v>
      </c>
    </row>
    <row r="676" spans="1:208" ht="15.75" hidden="1" customHeight="1" x14ac:dyDescent="0.25">
      <c r="A676" s="22" t="s">
        <v>1117</v>
      </c>
      <c r="B676" s="2" t="s">
        <v>653</v>
      </c>
      <c r="C676" s="116" t="s">
        <v>658</v>
      </c>
      <c r="D676" s="35" t="s">
        <v>653</v>
      </c>
      <c r="E676" s="117">
        <v>29</v>
      </c>
      <c r="F676" s="117">
        <v>169</v>
      </c>
      <c r="G676" s="117">
        <v>206</v>
      </c>
      <c r="H676" s="117">
        <v>404</v>
      </c>
      <c r="I676" s="95">
        <v>27</v>
      </c>
      <c r="J676" s="118">
        <v>40</v>
      </c>
      <c r="K676" s="118">
        <v>141</v>
      </c>
      <c r="L676" s="118">
        <v>198</v>
      </c>
      <c r="M676" s="118">
        <v>379</v>
      </c>
      <c r="N676" s="119">
        <v>28</v>
      </c>
      <c r="O676" s="119">
        <v>44</v>
      </c>
      <c r="P676" s="120">
        <v>312</v>
      </c>
      <c r="Q676" s="120">
        <v>401</v>
      </c>
      <c r="R676" s="120">
        <v>306</v>
      </c>
      <c r="S676" s="70">
        <f t="shared" si="725"/>
        <v>0.12820512820512819</v>
      </c>
      <c r="T676" s="70">
        <f t="shared" si="726"/>
        <v>0.35162094763092272</v>
      </c>
      <c r="U676" s="70">
        <f t="shared" si="727"/>
        <v>0.34445534838076547</v>
      </c>
      <c r="V676" s="70">
        <f t="shared" si="728"/>
        <v>0.43988684582743987</v>
      </c>
      <c r="W676" s="70">
        <f t="shared" si="729"/>
        <v>0.55555555555555558</v>
      </c>
      <c r="X676" s="121">
        <v>381</v>
      </c>
      <c r="Y676" s="121">
        <v>312</v>
      </c>
      <c r="Z676" s="121">
        <v>401</v>
      </c>
      <c r="AA676" s="121">
        <v>306</v>
      </c>
      <c r="AB676" s="121">
        <v>96</v>
      </c>
      <c r="AC676" s="121">
        <v>95</v>
      </c>
      <c r="AD676" s="17">
        <v>18</v>
      </c>
      <c r="AE676" s="17">
        <v>26</v>
      </c>
      <c r="AF676" s="100">
        <v>28</v>
      </c>
      <c r="AG676" s="101">
        <v>58</v>
      </c>
      <c r="AH676" s="101">
        <v>146</v>
      </c>
      <c r="AI676" s="101">
        <v>166</v>
      </c>
      <c r="AJ676" s="101">
        <v>8</v>
      </c>
      <c r="AK676" s="101">
        <f t="shared" si="730"/>
        <v>378</v>
      </c>
      <c r="AL676" s="101">
        <f t="shared" si="731"/>
        <v>19</v>
      </c>
      <c r="AM676" s="101">
        <v>27</v>
      </c>
      <c r="AN676" s="102">
        <v>34</v>
      </c>
      <c r="AO676" s="103">
        <v>57</v>
      </c>
      <c r="AP676" s="74">
        <f t="shared" si="732"/>
        <v>0.1858974358974359</v>
      </c>
      <c r="AQ676" s="74">
        <f t="shared" si="733"/>
        <v>0.36408977556109728</v>
      </c>
      <c r="AR676" s="104">
        <f t="shared" si="734"/>
        <v>0.34445534838076547</v>
      </c>
      <c r="AS676" s="104">
        <f t="shared" si="735"/>
        <v>0.41442715700141441</v>
      </c>
      <c r="AT676" s="104">
        <f t="shared" si="736"/>
        <v>0.48039215686274511</v>
      </c>
      <c r="AU676" s="105">
        <v>301</v>
      </c>
      <c r="AV676" s="105">
        <v>388</v>
      </c>
      <c r="AW676" s="105">
        <v>285</v>
      </c>
      <c r="AX676" s="100">
        <v>27</v>
      </c>
      <c r="AY676" s="106">
        <v>435</v>
      </c>
      <c r="AZ676" s="106">
        <v>36</v>
      </c>
      <c r="BA676" s="106">
        <v>172</v>
      </c>
      <c r="BB676" s="106">
        <v>219</v>
      </c>
      <c r="BC676" s="106">
        <v>8</v>
      </c>
      <c r="BD676" s="107">
        <v>45</v>
      </c>
      <c r="BE676" s="108">
        <v>23</v>
      </c>
      <c r="BF676" s="82">
        <f t="shared" si="737"/>
        <v>0.12631578947368421</v>
      </c>
      <c r="BG676" s="82">
        <f t="shared" si="738"/>
        <v>0.44329896907216493</v>
      </c>
      <c r="BH676" s="83">
        <f t="shared" si="739"/>
        <v>0.3921971252566735</v>
      </c>
      <c r="BI676" s="83">
        <f t="shared" si="740"/>
        <v>0.50217706821480401</v>
      </c>
      <c r="BJ676" s="83">
        <f t="shared" si="741"/>
        <v>0.57807308970099669</v>
      </c>
      <c r="BK676" s="2">
        <v>290</v>
      </c>
      <c r="BL676" s="2">
        <v>378</v>
      </c>
      <c r="BM676" s="2">
        <v>297</v>
      </c>
      <c r="BN676" s="2">
        <v>204</v>
      </c>
      <c r="BO676" s="2">
        <v>76</v>
      </c>
      <c r="BP676" s="2">
        <v>77</v>
      </c>
      <c r="BQ676" s="109">
        <v>19</v>
      </c>
      <c r="BR676" s="109">
        <v>29</v>
      </c>
      <c r="BS676" s="110">
        <v>30</v>
      </c>
      <c r="BT676" s="109">
        <v>54</v>
      </c>
      <c r="BU676" s="109">
        <v>156</v>
      </c>
      <c r="BV676" s="109">
        <v>266</v>
      </c>
      <c r="BW676" s="109">
        <v>5</v>
      </c>
      <c r="BX676" s="84">
        <f t="shared" si="745"/>
        <v>481</v>
      </c>
      <c r="BY676" s="111">
        <v>13</v>
      </c>
      <c r="BZ676" s="109">
        <v>53</v>
      </c>
      <c r="CA676" s="109">
        <v>5</v>
      </c>
      <c r="CB676" s="2">
        <v>20</v>
      </c>
      <c r="CC676" s="112">
        <f t="shared" si="746"/>
        <v>0.18620689655172415</v>
      </c>
      <c r="CD676" s="112">
        <f t="shared" si="747"/>
        <v>0.41269841269841268</v>
      </c>
      <c r="CE676" s="112">
        <f t="shared" si="748"/>
        <v>0.43834196891191712</v>
      </c>
      <c r="CF676" s="112">
        <f t="shared" si="749"/>
        <v>0.54666666666666663</v>
      </c>
      <c r="CG676" s="112">
        <f t="shared" si="750"/>
        <v>0.71717171717171713</v>
      </c>
      <c r="CH676" s="87">
        <f t="shared" si="751"/>
        <v>84</v>
      </c>
      <c r="CI676" s="31">
        <f t="shared" si="752"/>
        <v>87</v>
      </c>
      <c r="CJ676" s="31">
        <f t="shared" si="753"/>
        <v>1</v>
      </c>
      <c r="CK676" s="31">
        <f t="shared" si="754"/>
        <v>1</v>
      </c>
      <c r="CL676" s="31">
        <f t="shared" si="755"/>
        <v>1</v>
      </c>
      <c r="CM676" s="113">
        <f t="shared" si="756"/>
        <v>21</v>
      </c>
      <c r="CN676" s="31">
        <f t="shared" si="757"/>
        <v>0</v>
      </c>
      <c r="CO676" s="31">
        <f t="shared" si="758"/>
        <v>4</v>
      </c>
      <c r="CP676" s="31">
        <f t="shared" si="759"/>
        <v>16</v>
      </c>
      <c r="CQ676" s="31">
        <f t="shared" si="760"/>
        <v>1</v>
      </c>
      <c r="CU676" s="88">
        <f t="shared" si="744"/>
        <v>0</v>
      </c>
      <c r="CZ676" s="32">
        <v>1</v>
      </c>
      <c r="DA676" s="32">
        <v>1</v>
      </c>
      <c r="DB676" s="32">
        <v>1</v>
      </c>
      <c r="DC676" s="88">
        <f t="shared" si="761"/>
        <v>21</v>
      </c>
      <c r="DD676" s="32">
        <v>0</v>
      </c>
      <c r="DE676" s="32">
        <v>4</v>
      </c>
      <c r="DF676" s="32">
        <v>16</v>
      </c>
      <c r="DG676" s="32">
        <v>1</v>
      </c>
      <c r="DH676" s="32">
        <v>1</v>
      </c>
      <c r="DI676" s="32">
        <v>7</v>
      </c>
      <c r="DJ676" s="32">
        <v>6</v>
      </c>
      <c r="DK676" s="88">
        <f t="shared" si="762"/>
        <v>166</v>
      </c>
      <c r="DL676" s="32">
        <v>33</v>
      </c>
      <c r="DM676" s="32">
        <v>68</v>
      </c>
      <c r="DN676" s="32">
        <v>65</v>
      </c>
      <c r="DO676" s="32">
        <v>0</v>
      </c>
      <c r="DP676" s="32">
        <v>15</v>
      </c>
      <c r="DQ676" s="32">
        <v>18</v>
      </c>
      <c r="DR676" s="32">
        <v>19</v>
      </c>
      <c r="DS676" s="88">
        <f t="shared" si="763"/>
        <v>267</v>
      </c>
      <c r="DT676" s="32">
        <v>21</v>
      </c>
      <c r="DU676" s="32">
        <v>72</v>
      </c>
      <c r="DV676" s="32">
        <v>171</v>
      </c>
      <c r="DW676" s="32">
        <v>3</v>
      </c>
      <c r="DX676" s="32">
        <v>1</v>
      </c>
      <c r="DY676" s="32">
        <v>2</v>
      </c>
      <c r="DZ676" s="32">
        <v>2</v>
      </c>
      <c r="EA676" s="88">
        <f t="shared" si="764"/>
        <v>15</v>
      </c>
      <c r="EC676" s="32">
        <v>1</v>
      </c>
      <c r="ED676" s="32">
        <v>13</v>
      </c>
      <c r="EE676" s="32">
        <v>1</v>
      </c>
      <c r="EI676" s="88">
        <f t="shared" si="765"/>
        <v>0</v>
      </c>
      <c r="EQ676" s="88">
        <f t="shared" si="766"/>
        <v>0</v>
      </c>
      <c r="EV676" s="32">
        <v>1</v>
      </c>
      <c r="EW676" s="32">
        <v>1</v>
      </c>
      <c r="EX676" s="32">
        <v>2</v>
      </c>
      <c r="EY676" s="88">
        <f t="shared" si="767"/>
        <v>3</v>
      </c>
      <c r="EZ676" s="32">
        <v>0</v>
      </c>
      <c r="FA676" s="32">
        <v>2</v>
      </c>
      <c r="FB676" s="32">
        <v>1</v>
      </c>
      <c r="FC676" s="32">
        <v>0</v>
      </c>
      <c r="FG676" s="88">
        <f t="shared" si="768"/>
        <v>0</v>
      </c>
      <c r="FO676" s="88">
        <f t="shared" si="769"/>
        <v>0</v>
      </c>
      <c r="FW676" s="110">
        <f t="shared" si="770"/>
        <v>0</v>
      </c>
      <c r="GB676" s="110">
        <f t="shared" si="771"/>
        <v>1</v>
      </c>
      <c r="GC676" s="110">
        <f t="shared" si="772"/>
        <v>1</v>
      </c>
      <c r="GD676" s="110">
        <f t="shared" si="773"/>
        <v>2</v>
      </c>
      <c r="GE676" s="110">
        <f t="shared" si="774"/>
        <v>3</v>
      </c>
      <c r="GF676" s="110">
        <f t="shared" si="775"/>
        <v>0</v>
      </c>
      <c r="GG676" s="110">
        <f t="shared" si="776"/>
        <v>2</v>
      </c>
      <c r="GH676" s="110">
        <f t="shared" si="777"/>
        <v>1</v>
      </c>
      <c r="GI676" s="110">
        <f t="shared" si="778"/>
        <v>0</v>
      </c>
      <c r="GJ676" s="114">
        <f t="shared" si="742"/>
        <v>0.29090909090909078</v>
      </c>
      <c r="GK676" s="90">
        <f t="shared" si="743"/>
        <v>0.10574712643678161</v>
      </c>
      <c r="GL676" s="92" t="s">
        <v>2112</v>
      </c>
      <c r="GM676" s="92" t="s">
        <v>2282</v>
      </c>
      <c r="GN676" s="2" t="s">
        <v>1846</v>
      </c>
      <c r="GO676" s="2" t="s">
        <v>1697</v>
      </c>
      <c r="GP676" s="2" t="s">
        <v>2221</v>
      </c>
      <c r="GQ676" s="2" t="s">
        <v>2165</v>
      </c>
      <c r="GR676" s="115">
        <v>372</v>
      </c>
      <c r="GS676" s="31">
        <f t="shared" si="779"/>
        <v>17</v>
      </c>
      <c r="GT676" s="31">
        <f t="shared" si="780"/>
        <v>27</v>
      </c>
      <c r="GU676" s="31">
        <f t="shared" si="781"/>
        <v>27</v>
      </c>
      <c r="GV676" s="31">
        <f t="shared" si="782"/>
        <v>448</v>
      </c>
      <c r="GW676" s="31">
        <f t="shared" si="783"/>
        <v>253</v>
      </c>
      <c r="GX676" s="31">
        <f t="shared" si="784"/>
        <v>394</v>
      </c>
    </row>
    <row r="677" spans="1:208" ht="15.75" hidden="1" customHeight="1" x14ac:dyDescent="0.25">
      <c r="A677" s="22" t="s">
        <v>1117</v>
      </c>
      <c r="B677" s="2" t="s">
        <v>653</v>
      </c>
      <c r="C677" s="116" t="s">
        <v>659</v>
      </c>
      <c r="D677" s="35" t="s">
        <v>653</v>
      </c>
      <c r="E677" s="117">
        <v>22</v>
      </c>
      <c r="F677" s="117">
        <v>200</v>
      </c>
      <c r="G677" s="117">
        <v>360</v>
      </c>
      <c r="H677" s="117">
        <v>582</v>
      </c>
      <c r="I677" s="95">
        <v>36</v>
      </c>
      <c r="J677" s="118">
        <v>29</v>
      </c>
      <c r="K677" s="118">
        <v>224</v>
      </c>
      <c r="L677" s="118">
        <v>389</v>
      </c>
      <c r="M677" s="118">
        <v>642</v>
      </c>
      <c r="N677" s="119">
        <v>95</v>
      </c>
      <c r="O677" s="119">
        <v>32</v>
      </c>
      <c r="P677" s="120">
        <v>510</v>
      </c>
      <c r="Q677" s="120">
        <v>637</v>
      </c>
      <c r="R677" s="120">
        <v>440</v>
      </c>
      <c r="S677" s="70">
        <f t="shared" si="725"/>
        <v>5.6862745098039215E-2</v>
      </c>
      <c r="T677" s="70">
        <f t="shared" si="726"/>
        <v>0.35164835164835168</v>
      </c>
      <c r="U677" s="70">
        <f t="shared" si="727"/>
        <v>0.34467548834278511</v>
      </c>
      <c r="V677" s="70">
        <f t="shared" si="728"/>
        <v>0.48096564531104918</v>
      </c>
      <c r="W677" s="70">
        <f t="shared" si="729"/>
        <v>0.66818181818181821</v>
      </c>
      <c r="X677" s="121">
        <v>626</v>
      </c>
      <c r="Y677" s="121">
        <v>510</v>
      </c>
      <c r="Z677" s="121">
        <v>637</v>
      </c>
      <c r="AA677" s="121">
        <v>440</v>
      </c>
      <c r="AB677" s="121">
        <v>173</v>
      </c>
      <c r="AC677" s="121">
        <v>125</v>
      </c>
      <c r="AD677" s="17">
        <v>22</v>
      </c>
      <c r="AE677" s="17">
        <v>33</v>
      </c>
      <c r="AF677" s="100">
        <v>37</v>
      </c>
      <c r="AG677" s="101">
        <v>30</v>
      </c>
      <c r="AH677" s="101">
        <v>178</v>
      </c>
      <c r="AI677" s="101">
        <v>372</v>
      </c>
      <c r="AJ677" s="101">
        <v>11</v>
      </c>
      <c r="AK677" s="101">
        <f t="shared" si="730"/>
        <v>591</v>
      </c>
      <c r="AL677" s="101">
        <f t="shared" si="731"/>
        <v>78</v>
      </c>
      <c r="AM677" s="101">
        <v>89</v>
      </c>
      <c r="AN677" s="102">
        <v>23</v>
      </c>
      <c r="AO677" s="103">
        <v>80</v>
      </c>
      <c r="AP677" s="74">
        <f t="shared" si="732"/>
        <v>5.8823529411764705E-2</v>
      </c>
      <c r="AQ677" s="74">
        <f t="shared" si="733"/>
        <v>0.27943485086342229</v>
      </c>
      <c r="AR677" s="104">
        <f t="shared" si="734"/>
        <v>0.31632010081915563</v>
      </c>
      <c r="AS677" s="104">
        <f t="shared" si="735"/>
        <v>0.43825441039925722</v>
      </c>
      <c r="AT677" s="104">
        <f t="shared" si="736"/>
        <v>0.66818181818181821</v>
      </c>
      <c r="AU677" s="105">
        <v>463</v>
      </c>
      <c r="AV677" s="105">
        <v>632</v>
      </c>
      <c r="AW677" s="105">
        <v>479</v>
      </c>
      <c r="AX677" s="100">
        <v>35</v>
      </c>
      <c r="AY677" s="106">
        <v>582</v>
      </c>
      <c r="AZ677" s="106">
        <v>12</v>
      </c>
      <c r="BA677" s="106">
        <v>161</v>
      </c>
      <c r="BB677" s="106">
        <v>392</v>
      </c>
      <c r="BC677" s="106">
        <v>17</v>
      </c>
      <c r="BD677" s="107">
        <v>87</v>
      </c>
      <c r="BE677" s="108">
        <v>37</v>
      </c>
      <c r="BF677" s="82">
        <f t="shared" si="737"/>
        <v>2.5052192066805846E-2</v>
      </c>
      <c r="BG677" s="82">
        <f t="shared" si="738"/>
        <v>0.254746835443038</v>
      </c>
      <c r="BH677" s="83">
        <f t="shared" si="739"/>
        <v>0.30368487928843713</v>
      </c>
      <c r="BI677" s="83">
        <f t="shared" si="740"/>
        <v>0.42557077625570777</v>
      </c>
      <c r="BJ677" s="83">
        <f t="shared" si="741"/>
        <v>0.65874730021598271</v>
      </c>
      <c r="BK677" s="2">
        <v>449</v>
      </c>
      <c r="BL677" s="2">
        <v>559</v>
      </c>
      <c r="BM677" s="2">
        <v>449</v>
      </c>
      <c r="BN677" s="2">
        <v>323</v>
      </c>
      <c r="BO677" s="2">
        <v>146</v>
      </c>
      <c r="BP677" s="2">
        <v>122</v>
      </c>
      <c r="BQ677" s="109">
        <v>22</v>
      </c>
      <c r="BR677" s="109">
        <v>36</v>
      </c>
      <c r="BS677" s="110">
        <v>29</v>
      </c>
      <c r="BT677" s="109">
        <v>39</v>
      </c>
      <c r="BU677" s="109">
        <v>215</v>
      </c>
      <c r="BV677" s="109">
        <v>479</v>
      </c>
      <c r="BW677" s="109">
        <v>16</v>
      </c>
      <c r="BX677" s="84">
        <f t="shared" si="745"/>
        <v>749</v>
      </c>
      <c r="BY677" s="111">
        <v>11</v>
      </c>
      <c r="BZ677" s="109">
        <v>101</v>
      </c>
      <c r="CA677" s="109">
        <v>16</v>
      </c>
      <c r="CB677" s="2">
        <v>54</v>
      </c>
      <c r="CC677" s="112">
        <f t="shared" si="746"/>
        <v>8.6859688195991089E-2</v>
      </c>
      <c r="CD677" s="112">
        <f t="shared" si="747"/>
        <v>0.38461538461538464</v>
      </c>
      <c r="CE677" s="112">
        <f t="shared" si="748"/>
        <v>0.43376801647220314</v>
      </c>
      <c r="CF677" s="112">
        <f t="shared" si="749"/>
        <v>0.58829365079365081</v>
      </c>
      <c r="CG677" s="112">
        <f t="shared" si="750"/>
        <v>0.84187082405345215</v>
      </c>
      <c r="CH677" s="87">
        <f t="shared" si="751"/>
        <v>71</v>
      </c>
      <c r="CI677" s="31">
        <f t="shared" si="752"/>
        <v>62</v>
      </c>
      <c r="CJ677" s="31">
        <f t="shared" si="753"/>
        <v>0</v>
      </c>
      <c r="CK677" s="31">
        <f t="shared" si="754"/>
        <v>0</v>
      </c>
      <c r="CL677" s="31">
        <f t="shared" si="755"/>
        <v>0</v>
      </c>
      <c r="CM677" s="113">
        <f t="shared" si="756"/>
        <v>0</v>
      </c>
      <c r="CN677" s="31">
        <f t="shared" si="757"/>
        <v>0</v>
      </c>
      <c r="CO677" s="31">
        <f t="shared" si="758"/>
        <v>0</v>
      </c>
      <c r="CP677" s="31">
        <f t="shared" si="759"/>
        <v>0</v>
      </c>
      <c r="CQ677" s="31">
        <f t="shared" si="760"/>
        <v>0</v>
      </c>
      <c r="CU677" s="88">
        <f t="shared" si="744"/>
        <v>0</v>
      </c>
      <c r="DC677" s="88">
        <f t="shared" si="761"/>
        <v>0</v>
      </c>
      <c r="DH677" s="32">
        <v>2</v>
      </c>
      <c r="DI677" s="32">
        <v>11</v>
      </c>
      <c r="DJ677" s="32">
        <v>8</v>
      </c>
      <c r="DK677" s="88">
        <f t="shared" si="762"/>
        <v>281</v>
      </c>
      <c r="DL677" s="32">
        <v>20</v>
      </c>
      <c r="DM677" s="32">
        <v>93</v>
      </c>
      <c r="DN677" s="32">
        <v>165</v>
      </c>
      <c r="DO677" s="32">
        <v>3</v>
      </c>
      <c r="DP677" s="32">
        <v>20</v>
      </c>
      <c r="DQ677" s="32">
        <v>25</v>
      </c>
      <c r="DR677" s="32">
        <v>21</v>
      </c>
      <c r="DS677" s="88">
        <f t="shared" si="763"/>
        <v>468</v>
      </c>
      <c r="DT677" s="32">
        <v>19</v>
      </c>
      <c r="DU677" s="32">
        <v>122</v>
      </c>
      <c r="DV677" s="32">
        <v>314</v>
      </c>
      <c r="DW677" s="32">
        <v>13</v>
      </c>
      <c r="EA677" s="88">
        <f t="shared" si="764"/>
        <v>0</v>
      </c>
      <c r="EI677" s="88">
        <f t="shared" si="765"/>
        <v>0</v>
      </c>
      <c r="EQ677" s="88">
        <f t="shared" si="766"/>
        <v>0</v>
      </c>
      <c r="EY677" s="88">
        <f t="shared" si="767"/>
        <v>0</v>
      </c>
      <c r="FG677" s="88">
        <f t="shared" si="768"/>
        <v>0</v>
      </c>
      <c r="FO677" s="88">
        <f t="shared" si="769"/>
        <v>0</v>
      </c>
      <c r="FW677" s="110">
        <f t="shared" si="770"/>
        <v>0</v>
      </c>
      <c r="GB677" s="110">
        <f t="shared" si="771"/>
        <v>0</v>
      </c>
      <c r="GC677" s="110">
        <f t="shared" si="772"/>
        <v>0</v>
      </c>
      <c r="GD677" s="110">
        <f t="shared" si="773"/>
        <v>0</v>
      </c>
      <c r="GE677" s="110">
        <f t="shared" si="774"/>
        <v>0</v>
      </c>
      <c r="GF677" s="110">
        <f t="shared" si="775"/>
        <v>0</v>
      </c>
      <c r="GG677" s="110">
        <f t="shared" si="776"/>
        <v>0</v>
      </c>
      <c r="GH677" s="110">
        <f t="shared" si="777"/>
        <v>0</v>
      </c>
      <c r="GI677" s="110">
        <f t="shared" si="778"/>
        <v>0</v>
      </c>
      <c r="GJ677" s="114">
        <f t="shared" si="742"/>
        <v>0.25994272987591471</v>
      </c>
      <c r="GK677" s="90">
        <f t="shared" si="743"/>
        <v>0.28694158075601373</v>
      </c>
      <c r="GL677" s="92" t="s">
        <v>1779</v>
      </c>
      <c r="GM677" s="92" t="s">
        <v>1780</v>
      </c>
      <c r="GN677" s="92" t="s">
        <v>1781</v>
      </c>
      <c r="GO677" s="92" t="s">
        <v>1782</v>
      </c>
      <c r="GP677" s="92" t="s">
        <v>1783</v>
      </c>
      <c r="GQ677" s="2" t="s">
        <v>1359</v>
      </c>
      <c r="GR677" s="115">
        <v>553</v>
      </c>
      <c r="GS677" s="31">
        <f t="shared" si="779"/>
        <v>22</v>
      </c>
      <c r="GT677" s="31">
        <f t="shared" si="780"/>
        <v>29</v>
      </c>
      <c r="GU677" s="31">
        <f t="shared" si="781"/>
        <v>36</v>
      </c>
      <c r="GV677" s="31">
        <f t="shared" si="782"/>
        <v>749</v>
      </c>
      <c r="GW677" s="31">
        <f t="shared" si="783"/>
        <v>495</v>
      </c>
      <c r="GX677" s="31">
        <f t="shared" si="784"/>
        <v>710</v>
      </c>
    </row>
    <row r="678" spans="1:208" ht="15.75" hidden="1" customHeight="1" x14ac:dyDescent="0.25">
      <c r="A678" s="22" t="s">
        <v>1117</v>
      </c>
      <c r="B678" s="2" t="s">
        <v>653</v>
      </c>
      <c r="C678" s="116" t="s">
        <v>660</v>
      </c>
      <c r="D678" s="35" t="s">
        <v>653</v>
      </c>
      <c r="E678" s="117">
        <v>0</v>
      </c>
      <c r="F678" s="117">
        <v>18</v>
      </c>
      <c r="G678" s="117">
        <v>24</v>
      </c>
      <c r="H678" s="117">
        <v>42</v>
      </c>
      <c r="I678" s="95">
        <v>3</v>
      </c>
      <c r="J678" s="118">
        <v>0</v>
      </c>
      <c r="K678" s="118">
        <v>28</v>
      </c>
      <c r="L678" s="118">
        <v>15</v>
      </c>
      <c r="M678" s="118">
        <v>43</v>
      </c>
      <c r="N678" s="119">
        <v>1</v>
      </c>
      <c r="O678" s="119">
        <v>9</v>
      </c>
      <c r="P678" s="120">
        <v>51</v>
      </c>
      <c r="Q678" s="120">
        <v>69</v>
      </c>
      <c r="R678" s="120">
        <v>51</v>
      </c>
      <c r="S678" s="70">
        <f t="shared" si="725"/>
        <v>0</v>
      </c>
      <c r="T678" s="70">
        <f t="shared" si="726"/>
        <v>0.40579710144927539</v>
      </c>
      <c r="U678" s="70">
        <f t="shared" si="727"/>
        <v>0.24561403508771928</v>
      </c>
      <c r="V678" s="70">
        <f t="shared" si="728"/>
        <v>0.35</v>
      </c>
      <c r="W678" s="70">
        <f t="shared" si="729"/>
        <v>0.27450980392156865</v>
      </c>
      <c r="X678" s="121">
        <v>73</v>
      </c>
      <c r="Y678" s="121">
        <v>51</v>
      </c>
      <c r="Z678" s="121">
        <v>69</v>
      </c>
      <c r="AA678" s="121">
        <v>51</v>
      </c>
      <c r="AB678" s="121">
        <v>13</v>
      </c>
      <c r="AC678" s="121">
        <v>13</v>
      </c>
      <c r="AD678" s="17">
        <v>3</v>
      </c>
      <c r="AE678" s="17">
        <v>3</v>
      </c>
      <c r="AF678" s="100">
        <v>3</v>
      </c>
      <c r="AG678" s="101">
        <v>1</v>
      </c>
      <c r="AH678" s="101">
        <v>16</v>
      </c>
      <c r="AI678" s="101">
        <v>21</v>
      </c>
      <c r="AJ678" s="101">
        <v>0</v>
      </c>
      <c r="AK678" s="101">
        <f t="shared" si="730"/>
        <v>38</v>
      </c>
      <c r="AL678" s="101">
        <f t="shared" si="731"/>
        <v>3</v>
      </c>
      <c r="AM678" s="101">
        <v>3</v>
      </c>
      <c r="AN678" s="102">
        <v>9</v>
      </c>
      <c r="AO678" s="103">
        <v>9</v>
      </c>
      <c r="AP678" s="74">
        <f t="shared" si="732"/>
        <v>1.9607843137254902E-2</v>
      </c>
      <c r="AQ678" s="74">
        <f t="shared" si="733"/>
        <v>0.2318840579710145</v>
      </c>
      <c r="AR678" s="104">
        <f t="shared" si="734"/>
        <v>0.2046783625730994</v>
      </c>
      <c r="AS678" s="104">
        <f t="shared" si="735"/>
        <v>0.28333333333333333</v>
      </c>
      <c r="AT678" s="104">
        <f t="shared" si="736"/>
        <v>0.35294117647058826</v>
      </c>
      <c r="AU678" s="105">
        <v>42</v>
      </c>
      <c r="AV678" s="105">
        <v>60</v>
      </c>
      <c r="AW678" s="105">
        <v>36</v>
      </c>
      <c r="AX678" s="100">
        <v>3</v>
      </c>
      <c r="AY678" s="106">
        <v>46</v>
      </c>
      <c r="AZ678" s="106">
        <v>0</v>
      </c>
      <c r="BA678" s="106">
        <v>18</v>
      </c>
      <c r="BB678" s="106">
        <v>28</v>
      </c>
      <c r="BC678" s="106">
        <v>0</v>
      </c>
      <c r="BD678" s="107">
        <v>5</v>
      </c>
      <c r="BE678" s="108">
        <v>7</v>
      </c>
      <c r="BF678" s="82">
        <f t="shared" si="737"/>
        <v>0</v>
      </c>
      <c r="BG678" s="82">
        <f t="shared" si="738"/>
        <v>0.3</v>
      </c>
      <c r="BH678" s="83">
        <f t="shared" si="739"/>
        <v>0.29710144927536231</v>
      </c>
      <c r="BI678" s="83">
        <f t="shared" si="740"/>
        <v>0.40196078431372551</v>
      </c>
      <c r="BJ678" s="83">
        <f t="shared" si="741"/>
        <v>0.54761904761904767</v>
      </c>
      <c r="BK678" s="2">
        <v>40</v>
      </c>
      <c r="BL678" s="2">
        <v>60</v>
      </c>
      <c r="BM678" s="2">
        <v>35</v>
      </c>
      <c r="BN678" s="2">
        <v>24</v>
      </c>
      <c r="BO678" s="2">
        <v>9</v>
      </c>
      <c r="BP678" s="2">
        <v>8</v>
      </c>
      <c r="BQ678" s="109">
        <v>3</v>
      </c>
      <c r="BR678" s="109">
        <v>3</v>
      </c>
      <c r="BS678" s="110">
        <v>4</v>
      </c>
      <c r="BT678" s="109">
        <v>0</v>
      </c>
      <c r="BU678" s="109">
        <v>10</v>
      </c>
      <c r="BV678" s="109">
        <v>33</v>
      </c>
      <c r="BW678" s="109">
        <v>0</v>
      </c>
      <c r="BX678" s="84">
        <f t="shared" si="745"/>
        <v>43</v>
      </c>
      <c r="BY678" s="111">
        <v>6</v>
      </c>
      <c r="BZ678" s="109">
        <v>7</v>
      </c>
      <c r="CA678" s="109">
        <v>0</v>
      </c>
      <c r="CB678" s="2">
        <v>9</v>
      </c>
      <c r="CC678" s="112">
        <f t="shared" si="746"/>
        <v>0</v>
      </c>
      <c r="CD678" s="112">
        <f t="shared" si="747"/>
        <v>0.16666666666666666</v>
      </c>
      <c r="CE678" s="112">
        <f t="shared" si="748"/>
        <v>0.26666666666666666</v>
      </c>
      <c r="CF678" s="112">
        <f t="shared" si="749"/>
        <v>0.37894736842105264</v>
      </c>
      <c r="CG678" s="112">
        <f t="shared" si="750"/>
        <v>0.74285714285714288</v>
      </c>
      <c r="CH678" s="87">
        <f t="shared" si="751"/>
        <v>9</v>
      </c>
      <c r="CI678" s="31">
        <f t="shared" si="752"/>
        <v>2</v>
      </c>
      <c r="CJ678" s="31">
        <f t="shared" si="753"/>
        <v>0</v>
      </c>
      <c r="CK678" s="31">
        <f t="shared" si="754"/>
        <v>0</v>
      </c>
      <c r="CL678" s="31">
        <f t="shared" si="755"/>
        <v>0</v>
      </c>
      <c r="CM678" s="113">
        <f t="shared" si="756"/>
        <v>0</v>
      </c>
      <c r="CN678" s="31">
        <f t="shared" si="757"/>
        <v>0</v>
      </c>
      <c r="CO678" s="31">
        <f t="shared" si="758"/>
        <v>0</v>
      </c>
      <c r="CP678" s="31">
        <f t="shared" si="759"/>
        <v>0</v>
      </c>
      <c r="CQ678" s="31">
        <f t="shared" si="760"/>
        <v>0</v>
      </c>
      <c r="CU678" s="88">
        <f t="shared" si="744"/>
        <v>0</v>
      </c>
      <c r="DC678" s="88">
        <f t="shared" si="761"/>
        <v>0</v>
      </c>
      <c r="DK678" s="88">
        <f t="shared" si="762"/>
        <v>0</v>
      </c>
      <c r="DP678" s="32">
        <v>3</v>
      </c>
      <c r="DQ678" s="32">
        <v>3</v>
      </c>
      <c r="DR678" s="32">
        <v>4</v>
      </c>
      <c r="DS678" s="88">
        <f t="shared" si="763"/>
        <v>43</v>
      </c>
      <c r="DT678" s="32">
        <v>0</v>
      </c>
      <c r="DU678" s="32">
        <v>10</v>
      </c>
      <c r="DV678" s="32">
        <v>33</v>
      </c>
      <c r="DW678" s="32">
        <v>0</v>
      </c>
      <c r="EA678" s="88">
        <f t="shared" si="764"/>
        <v>0</v>
      </c>
      <c r="EI678" s="88">
        <f t="shared" si="765"/>
        <v>0</v>
      </c>
      <c r="EQ678" s="88">
        <f t="shared" si="766"/>
        <v>0</v>
      </c>
      <c r="EY678" s="88">
        <f t="shared" si="767"/>
        <v>0</v>
      </c>
      <c r="FG678" s="88">
        <f t="shared" si="768"/>
        <v>0</v>
      </c>
      <c r="FO678" s="88">
        <f t="shared" si="769"/>
        <v>0</v>
      </c>
      <c r="FW678" s="110">
        <f t="shared" si="770"/>
        <v>0</v>
      </c>
      <c r="GB678" s="110">
        <f t="shared" si="771"/>
        <v>0</v>
      </c>
      <c r="GC678" s="110">
        <f t="shared" si="772"/>
        <v>0</v>
      </c>
      <c r="GD678" s="110">
        <f t="shared" si="773"/>
        <v>0</v>
      </c>
      <c r="GE678" s="110">
        <f t="shared" si="774"/>
        <v>0</v>
      </c>
      <c r="GF678" s="110">
        <f t="shared" si="775"/>
        <v>0</v>
      </c>
      <c r="GG678" s="110">
        <f t="shared" si="776"/>
        <v>0</v>
      </c>
      <c r="GH678" s="110">
        <f t="shared" si="777"/>
        <v>0</v>
      </c>
      <c r="GI678" s="110">
        <f t="shared" si="778"/>
        <v>0</v>
      </c>
      <c r="GJ678" s="114">
        <f t="shared" si="742"/>
        <v>1.7061224489795916</v>
      </c>
      <c r="GK678" s="90">
        <f t="shared" si="743"/>
        <v>-6.5217391304347824E-2</v>
      </c>
      <c r="GL678" s="92" t="s">
        <v>2270</v>
      </c>
      <c r="GM678" s="92" t="s">
        <v>2322</v>
      </c>
      <c r="GN678" s="2" t="s">
        <v>2246</v>
      </c>
      <c r="GO678" s="2" t="s">
        <v>2272</v>
      </c>
      <c r="GP678" s="2" t="s">
        <v>2196</v>
      </c>
      <c r="GQ678" s="2" t="s">
        <v>2160</v>
      </c>
      <c r="GR678" s="115">
        <v>60</v>
      </c>
      <c r="GS678" s="31">
        <f t="shared" si="779"/>
        <v>3</v>
      </c>
      <c r="GT678" s="31">
        <f t="shared" si="780"/>
        <v>4</v>
      </c>
      <c r="GU678" s="31">
        <f t="shared" si="781"/>
        <v>3</v>
      </c>
      <c r="GV678" s="31">
        <f t="shared" si="782"/>
        <v>43</v>
      </c>
      <c r="GW678" s="31">
        <f t="shared" si="783"/>
        <v>33</v>
      </c>
      <c r="GX678" s="31">
        <f t="shared" si="784"/>
        <v>43</v>
      </c>
    </row>
    <row r="679" spans="1:208" ht="15.75" hidden="1" customHeight="1" x14ac:dyDescent="0.25">
      <c r="A679" s="22" t="s">
        <v>1117</v>
      </c>
      <c r="B679" s="2" t="s">
        <v>653</v>
      </c>
      <c r="C679" s="116" t="s">
        <v>661</v>
      </c>
      <c r="D679" s="35" t="s">
        <v>653</v>
      </c>
      <c r="E679" s="117">
        <v>23</v>
      </c>
      <c r="F679" s="117">
        <v>94</v>
      </c>
      <c r="G679" s="117">
        <v>83</v>
      </c>
      <c r="H679" s="117">
        <v>200</v>
      </c>
      <c r="I679" s="95">
        <v>14</v>
      </c>
      <c r="J679" s="118">
        <v>24</v>
      </c>
      <c r="K679" s="118">
        <v>75</v>
      </c>
      <c r="L679" s="118">
        <v>103</v>
      </c>
      <c r="M679" s="118">
        <v>202</v>
      </c>
      <c r="N679" s="119">
        <v>20</v>
      </c>
      <c r="O679" s="119">
        <v>12</v>
      </c>
      <c r="P679" s="120">
        <v>146</v>
      </c>
      <c r="Q679" s="120">
        <v>191</v>
      </c>
      <c r="R679" s="120">
        <v>161</v>
      </c>
      <c r="S679" s="70">
        <f t="shared" si="725"/>
        <v>0.16438356164383561</v>
      </c>
      <c r="T679" s="70">
        <f t="shared" si="726"/>
        <v>0.39267015706806285</v>
      </c>
      <c r="U679" s="70">
        <f t="shared" si="727"/>
        <v>0.36546184738955823</v>
      </c>
      <c r="V679" s="70">
        <f t="shared" si="728"/>
        <v>0.44886363636363635</v>
      </c>
      <c r="W679" s="70">
        <f t="shared" si="729"/>
        <v>0.51552795031055898</v>
      </c>
      <c r="X679" s="121">
        <v>197</v>
      </c>
      <c r="Y679" s="121">
        <v>146</v>
      </c>
      <c r="Z679" s="121">
        <v>191</v>
      </c>
      <c r="AA679" s="121">
        <v>161</v>
      </c>
      <c r="AB679" s="121">
        <v>47</v>
      </c>
      <c r="AC679" s="121">
        <v>44</v>
      </c>
      <c r="AD679" s="17">
        <v>4</v>
      </c>
      <c r="AE679" s="17">
        <v>7</v>
      </c>
      <c r="AF679" s="100">
        <v>11</v>
      </c>
      <c r="AG679" s="101">
        <v>26</v>
      </c>
      <c r="AH679" s="101">
        <v>65</v>
      </c>
      <c r="AI679" s="101">
        <v>89</v>
      </c>
      <c r="AJ679" s="101">
        <v>2</v>
      </c>
      <c r="AK679" s="101">
        <f t="shared" si="730"/>
        <v>182</v>
      </c>
      <c r="AL679" s="101">
        <f t="shared" si="731"/>
        <v>16</v>
      </c>
      <c r="AM679" s="101">
        <v>18</v>
      </c>
      <c r="AN679" s="102">
        <v>9</v>
      </c>
      <c r="AO679" s="103">
        <v>16</v>
      </c>
      <c r="AP679" s="74">
        <f t="shared" si="732"/>
        <v>0.17808219178082191</v>
      </c>
      <c r="AQ679" s="74">
        <f t="shared" si="733"/>
        <v>0.34031413612565448</v>
      </c>
      <c r="AR679" s="104">
        <f t="shared" si="734"/>
        <v>0.32931726907630521</v>
      </c>
      <c r="AS679" s="104">
        <f t="shared" si="735"/>
        <v>0.39204545454545453</v>
      </c>
      <c r="AT679" s="104">
        <f t="shared" si="736"/>
        <v>0.453416149068323</v>
      </c>
      <c r="AU679" s="105">
        <v>112</v>
      </c>
      <c r="AV679" s="105">
        <v>159</v>
      </c>
      <c r="AW679" s="105">
        <v>126</v>
      </c>
      <c r="AX679" s="100">
        <v>10</v>
      </c>
      <c r="AY679" s="106">
        <v>145</v>
      </c>
      <c r="AZ679" s="106">
        <v>19</v>
      </c>
      <c r="BA679" s="106">
        <v>65</v>
      </c>
      <c r="BB679" s="106">
        <v>61</v>
      </c>
      <c r="BC679" s="106">
        <v>0</v>
      </c>
      <c r="BD679" s="107">
        <v>7</v>
      </c>
      <c r="BE679" s="108">
        <v>17</v>
      </c>
      <c r="BF679" s="82">
        <f t="shared" si="737"/>
        <v>0.15079365079365079</v>
      </c>
      <c r="BG679" s="82">
        <f t="shared" si="738"/>
        <v>0.4088050314465409</v>
      </c>
      <c r="BH679" s="83">
        <f t="shared" si="739"/>
        <v>0.34760705289672544</v>
      </c>
      <c r="BI679" s="83">
        <f t="shared" si="740"/>
        <v>0.43911439114391143</v>
      </c>
      <c r="BJ679" s="83">
        <f t="shared" si="741"/>
        <v>0.48214285714285715</v>
      </c>
      <c r="BK679" s="2">
        <v>125</v>
      </c>
      <c r="BL679" s="2">
        <v>138</v>
      </c>
      <c r="BM679" s="2">
        <v>103</v>
      </c>
      <c r="BN679" s="2">
        <v>76</v>
      </c>
      <c r="BO679" s="2">
        <v>42</v>
      </c>
      <c r="BP679" s="2">
        <v>30</v>
      </c>
      <c r="BQ679" s="109">
        <v>5</v>
      </c>
      <c r="BR679" s="109">
        <v>11</v>
      </c>
      <c r="BS679" s="110">
        <v>9</v>
      </c>
      <c r="BT679" s="109">
        <v>4</v>
      </c>
      <c r="BU679" s="109">
        <v>58</v>
      </c>
      <c r="BV679" s="109">
        <v>100</v>
      </c>
      <c r="BW679" s="109">
        <v>5</v>
      </c>
      <c r="BX679" s="84">
        <f t="shared" si="745"/>
        <v>167</v>
      </c>
      <c r="BY679" s="111">
        <v>3</v>
      </c>
      <c r="BZ679" s="109">
        <v>20</v>
      </c>
      <c r="CA679" s="109">
        <v>5</v>
      </c>
      <c r="CB679" s="2">
        <v>13</v>
      </c>
      <c r="CC679" s="112">
        <f t="shared" si="746"/>
        <v>3.2000000000000001E-2</v>
      </c>
      <c r="CD679" s="112">
        <f t="shared" si="747"/>
        <v>0.42028985507246375</v>
      </c>
      <c r="CE679" s="112">
        <f t="shared" si="748"/>
        <v>0.38797814207650272</v>
      </c>
      <c r="CF679" s="112">
        <f t="shared" si="749"/>
        <v>0.57261410788381739</v>
      </c>
      <c r="CG679" s="112">
        <f t="shared" si="750"/>
        <v>0.77669902912621358</v>
      </c>
      <c r="CH679" s="87">
        <f t="shared" si="751"/>
        <v>23</v>
      </c>
      <c r="CI679" s="31">
        <f t="shared" si="752"/>
        <v>32</v>
      </c>
      <c r="CJ679" s="31">
        <f t="shared" si="753"/>
        <v>0</v>
      </c>
      <c r="CK679" s="31">
        <f t="shared" si="754"/>
        <v>0</v>
      </c>
      <c r="CL679" s="31">
        <f t="shared" si="755"/>
        <v>0</v>
      </c>
      <c r="CM679" s="113">
        <f t="shared" si="756"/>
        <v>0</v>
      </c>
      <c r="CN679" s="31">
        <f t="shared" si="757"/>
        <v>0</v>
      </c>
      <c r="CO679" s="31">
        <f t="shared" si="758"/>
        <v>0</v>
      </c>
      <c r="CP679" s="31">
        <f t="shared" si="759"/>
        <v>0</v>
      </c>
      <c r="CQ679" s="31">
        <f t="shared" si="760"/>
        <v>0</v>
      </c>
      <c r="CU679" s="88">
        <f t="shared" si="744"/>
        <v>0</v>
      </c>
      <c r="DC679" s="88">
        <f t="shared" si="761"/>
        <v>0</v>
      </c>
      <c r="DH679" s="32">
        <v>1</v>
      </c>
      <c r="DI679" s="32">
        <v>7</v>
      </c>
      <c r="DJ679" s="32">
        <v>4</v>
      </c>
      <c r="DK679" s="88">
        <f t="shared" si="762"/>
        <v>112</v>
      </c>
      <c r="DL679" s="32">
        <v>0</v>
      </c>
      <c r="DM679" s="32">
        <v>30</v>
      </c>
      <c r="DN679" s="32">
        <v>77</v>
      </c>
      <c r="DO679" s="32">
        <v>5</v>
      </c>
      <c r="DP679" s="32">
        <v>4</v>
      </c>
      <c r="DQ679" s="32">
        <v>4</v>
      </c>
      <c r="DR679" s="32">
        <v>5</v>
      </c>
      <c r="DS679" s="88">
        <f t="shared" si="763"/>
        <v>55</v>
      </c>
      <c r="DT679" s="32">
        <v>4</v>
      </c>
      <c r="DU679" s="32">
        <v>28</v>
      </c>
      <c r="DV679" s="32">
        <v>23</v>
      </c>
      <c r="DW679" s="32">
        <v>0</v>
      </c>
      <c r="EA679" s="88">
        <f t="shared" si="764"/>
        <v>0</v>
      </c>
      <c r="EI679" s="88">
        <f t="shared" si="765"/>
        <v>0</v>
      </c>
      <c r="EQ679" s="88">
        <f t="shared" si="766"/>
        <v>0</v>
      </c>
      <c r="EY679" s="88">
        <f t="shared" si="767"/>
        <v>0</v>
      </c>
      <c r="FG679" s="88">
        <f t="shared" si="768"/>
        <v>0</v>
      </c>
      <c r="FO679" s="88">
        <f t="shared" si="769"/>
        <v>0</v>
      </c>
      <c r="FW679" s="110">
        <f t="shared" si="770"/>
        <v>0</v>
      </c>
      <c r="GB679" s="110">
        <f t="shared" si="771"/>
        <v>0</v>
      </c>
      <c r="GC679" s="110">
        <f t="shared" si="772"/>
        <v>0</v>
      </c>
      <c r="GD679" s="110">
        <f t="shared" si="773"/>
        <v>0</v>
      </c>
      <c r="GE679" s="110">
        <f t="shared" si="774"/>
        <v>0</v>
      </c>
      <c r="GF679" s="110">
        <f t="shared" si="775"/>
        <v>0</v>
      </c>
      <c r="GG679" s="110">
        <f t="shared" si="776"/>
        <v>0</v>
      </c>
      <c r="GH679" s="110">
        <f t="shared" si="777"/>
        <v>0</v>
      </c>
      <c r="GI679" s="110">
        <f t="shared" si="778"/>
        <v>0</v>
      </c>
      <c r="GJ679" s="114">
        <f t="shared" si="742"/>
        <v>0.50660896011229384</v>
      </c>
      <c r="GK679" s="90">
        <f t="shared" si="743"/>
        <v>0.15172413793103448</v>
      </c>
      <c r="GL679" s="2" t="s">
        <v>2194</v>
      </c>
      <c r="GM679" s="2" t="s">
        <v>1629</v>
      </c>
      <c r="GN679" s="92" t="s">
        <v>2195</v>
      </c>
      <c r="GO679" s="2" t="s">
        <v>2196</v>
      </c>
      <c r="GP679" s="92" t="s">
        <v>2106</v>
      </c>
      <c r="GQ679" s="2" t="s">
        <v>2145</v>
      </c>
      <c r="GR679" s="115">
        <v>140</v>
      </c>
      <c r="GS679" s="31">
        <f t="shared" si="779"/>
        <v>5</v>
      </c>
      <c r="GT679" s="31">
        <f t="shared" si="780"/>
        <v>9</v>
      </c>
      <c r="GU679" s="31">
        <f t="shared" si="781"/>
        <v>11</v>
      </c>
      <c r="GV679" s="31">
        <f t="shared" si="782"/>
        <v>167</v>
      </c>
      <c r="GW679" s="31">
        <f t="shared" si="783"/>
        <v>105</v>
      </c>
      <c r="GX679" s="31">
        <f t="shared" si="784"/>
        <v>163</v>
      </c>
    </row>
    <row r="680" spans="1:208" ht="15.75" hidden="1" customHeight="1" x14ac:dyDescent="0.25">
      <c r="A680" s="22" t="s">
        <v>1117</v>
      </c>
      <c r="B680" s="2" t="s">
        <v>653</v>
      </c>
      <c r="C680" s="116" t="s">
        <v>983</v>
      </c>
      <c r="D680" s="35" t="s">
        <v>653</v>
      </c>
      <c r="E680" s="117">
        <v>2</v>
      </c>
      <c r="F680" s="117">
        <v>39</v>
      </c>
      <c r="G680" s="117">
        <v>28</v>
      </c>
      <c r="H680" s="117">
        <v>69</v>
      </c>
      <c r="I680" s="95">
        <v>4</v>
      </c>
      <c r="J680" s="118">
        <v>9</v>
      </c>
      <c r="K680" s="118">
        <v>21</v>
      </c>
      <c r="L680" s="118">
        <v>18</v>
      </c>
      <c r="M680" s="118">
        <v>48</v>
      </c>
      <c r="N680" s="119">
        <v>7</v>
      </c>
      <c r="O680" s="119">
        <v>11</v>
      </c>
      <c r="P680" s="120">
        <v>49</v>
      </c>
      <c r="Q680" s="120">
        <v>67</v>
      </c>
      <c r="R680" s="120">
        <v>46</v>
      </c>
      <c r="S680" s="70">
        <f t="shared" si="725"/>
        <v>0.18367346938775511</v>
      </c>
      <c r="T680" s="70">
        <f t="shared" si="726"/>
        <v>0.31343283582089554</v>
      </c>
      <c r="U680" s="70">
        <f t="shared" si="727"/>
        <v>0.25308641975308643</v>
      </c>
      <c r="V680" s="70">
        <f t="shared" si="728"/>
        <v>0.2831858407079646</v>
      </c>
      <c r="W680" s="70">
        <f t="shared" si="729"/>
        <v>0.2391304347826087</v>
      </c>
      <c r="X680" s="121">
        <v>59</v>
      </c>
      <c r="Y680" s="121">
        <v>49</v>
      </c>
      <c r="Z680" s="121">
        <v>67</v>
      </c>
      <c r="AA680" s="121">
        <v>46</v>
      </c>
      <c r="AB680" s="121">
        <v>11</v>
      </c>
      <c r="AC680" s="121">
        <v>14</v>
      </c>
      <c r="AD680" s="17">
        <v>4</v>
      </c>
      <c r="AE680" s="17">
        <v>4</v>
      </c>
      <c r="AF680" s="100">
        <v>4</v>
      </c>
      <c r="AG680" s="101">
        <v>4</v>
      </c>
      <c r="AH680" s="101">
        <v>23</v>
      </c>
      <c r="AI680" s="101">
        <v>20</v>
      </c>
      <c r="AJ680" s="101">
        <v>1</v>
      </c>
      <c r="AK680" s="101">
        <f t="shared" si="730"/>
        <v>48</v>
      </c>
      <c r="AL680" s="101">
        <f t="shared" si="731"/>
        <v>0</v>
      </c>
      <c r="AM680" s="101">
        <v>1</v>
      </c>
      <c r="AN680" s="102">
        <v>3</v>
      </c>
      <c r="AO680" s="103">
        <v>6</v>
      </c>
      <c r="AP680" s="74">
        <f t="shared" si="732"/>
        <v>8.1632653061224483E-2</v>
      </c>
      <c r="AQ680" s="74">
        <f t="shared" si="733"/>
        <v>0.34328358208955223</v>
      </c>
      <c r="AR680" s="104">
        <f t="shared" si="734"/>
        <v>0.29012345679012347</v>
      </c>
      <c r="AS680" s="104">
        <f t="shared" si="735"/>
        <v>0.38053097345132741</v>
      </c>
      <c r="AT680" s="104">
        <f t="shared" si="736"/>
        <v>0.43478260869565216</v>
      </c>
      <c r="AU680" s="105">
        <v>50</v>
      </c>
      <c r="AV680" s="105">
        <v>63</v>
      </c>
      <c r="AW680" s="105">
        <v>34</v>
      </c>
      <c r="AX680" s="100">
        <v>3</v>
      </c>
      <c r="AY680" s="106">
        <v>49</v>
      </c>
      <c r="AZ680" s="106">
        <v>1</v>
      </c>
      <c r="BA680" s="106">
        <v>18</v>
      </c>
      <c r="BB680" s="106">
        <v>28</v>
      </c>
      <c r="BC680" s="106">
        <v>2</v>
      </c>
      <c r="BD680" s="107">
        <v>5</v>
      </c>
      <c r="BE680" s="108">
        <v>10</v>
      </c>
      <c r="BF680" s="82">
        <f t="shared" si="737"/>
        <v>2.9411764705882353E-2</v>
      </c>
      <c r="BG680" s="82">
        <f t="shared" si="738"/>
        <v>0.2857142857142857</v>
      </c>
      <c r="BH680" s="83">
        <f t="shared" si="739"/>
        <v>0.2857142857142857</v>
      </c>
      <c r="BI680" s="83">
        <f t="shared" si="740"/>
        <v>0.36283185840707965</v>
      </c>
      <c r="BJ680" s="83">
        <f t="shared" si="741"/>
        <v>0.46</v>
      </c>
      <c r="BK680" s="2">
        <v>32</v>
      </c>
      <c r="BL680" s="2">
        <v>47</v>
      </c>
      <c r="BM680" s="2">
        <v>31</v>
      </c>
      <c r="BN680" s="2">
        <v>20</v>
      </c>
      <c r="BO680" s="2">
        <v>15</v>
      </c>
      <c r="BP680" s="2">
        <v>19</v>
      </c>
      <c r="BQ680" s="109">
        <v>3</v>
      </c>
      <c r="BR680" s="109">
        <v>3</v>
      </c>
      <c r="BS680" s="110">
        <v>3</v>
      </c>
      <c r="BT680" s="109">
        <v>2</v>
      </c>
      <c r="BU680" s="109">
        <v>17</v>
      </c>
      <c r="BV680" s="109">
        <v>31</v>
      </c>
      <c r="BW680" s="109">
        <v>1</v>
      </c>
      <c r="BX680" s="84">
        <f t="shared" si="745"/>
        <v>51</v>
      </c>
      <c r="BY680" s="111">
        <v>5</v>
      </c>
      <c r="BZ680" s="109">
        <v>8</v>
      </c>
      <c r="CA680" s="109">
        <v>1</v>
      </c>
      <c r="CB680" s="2">
        <v>8</v>
      </c>
      <c r="CC680" s="112">
        <f t="shared" si="746"/>
        <v>6.25E-2</v>
      </c>
      <c r="CD680" s="112">
        <f t="shared" si="747"/>
        <v>0.36170212765957449</v>
      </c>
      <c r="CE680" s="112">
        <f t="shared" si="748"/>
        <v>0.38181818181818183</v>
      </c>
      <c r="CF680" s="112">
        <f t="shared" si="749"/>
        <v>0.51282051282051277</v>
      </c>
      <c r="CG680" s="112">
        <f t="shared" si="750"/>
        <v>0.74193548387096775</v>
      </c>
      <c r="CH680" s="87">
        <f t="shared" si="751"/>
        <v>8</v>
      </c>
      <c r="CI680" s="31">
        <f t="shared" si="752"/>
        <v>7</v>
      </c>
      <c r="CJ680" s="31">
        <f t="shared" si="753"/>
        <v>0</v>
      </c>
      <c r="CK680" s="31">
        <f t="shared" si="754"/>
        <v>0</v>
      </c>
      <c r="CL680" s="31">
        <f t="shared" si="755"/>
        <v>0</v>
      </c>
      <c r="CM680" s="113">
        <f t="shared" si="756"/>
        <v>0</v>
      </c>
      <c r="CN680" s="31">
        <f t="shared" si="757"/>
        <v>0</v>
      </c>
      <c r="CO680" s="31">
        <f t="shared" si="758"/>
        <v>0</v>
      </c>
      <c r="CP680" s="31">
        <f t="shared" si="759"/>
        <v>0</v>
      </c>
      <c r="CQ680" s="31">
        <f t="shared" si="760"/>
        <v>0</v>
      </c>
      <c r="CU680" s="88">
        <f t="shared" si="744"/>
        <v>0</v>
      </c>
      <c r="DC680" s="88">
        <f t="shared" si="761"/>
        <v>0</v>
      </c>
      <c r="DK680" s="88">
        <f t="shared" si="762"/>
        <v>0</v>
      </c>
      <c r="DP680" s="32">
        <v>3</v>
      </c>
      <c r="DQ680" s="32">
        <v>3</v>
      </c>
      <c r="DR680" s="32">
        <v>3</v>
      </c>
      <c r="DS680" s="88">
        <f t="shared" si="763"/>
        <v>51</v>
      </c>
      <c r="DT680" s="32">
        <v>2</v>
      </c>
      <c r="DU680" s="32">
        <v>17</v>
      </c>
      <c r="DV680" s="32">
        <v>31</v>
      </c>
      <c r="DW680" s="32">
        <v>1</v>
      </c>
      <c r="EA680" s="88">
        <f t="shared" si="764"/>
        <v>0</v>
      </c>
      <c r="EI680" s="88">
        <f t="shared" si="765"/>
        <v>0</v>
      </c>
      <c r="EQ680" s="88">
        <f t="shared" si="766"/>
        <v>0</v>
      </c>
      <c r="EY680" s="88">
        <f t="shared" si="767"/>
        <v>0</v>
      </c>
      <c r="FG680" s="88">
        <f t="shared" si="768"/>
        <v>0</v>
      </c>
      <c r="FO680" s="88">
        <f t="shared" si="769"/>
        <v>0</v>
      </c>
      <c r="FW680" s="110">
        <f t="shared" si="770"/>
        <v>0</v>
      </c>
      <c r="GB680" s="110">
        <f t="shared" si="771"/>
        <v>0</v>
      </c>
      <c r="GC680" s="110">
        <f t="shared" si="772"/>
        <v>0</v>
      </c>
      <c r="GD680" s="110">
        <f t="shared" si="773"/>
        <v>0</v>
      </c>
      <c r="GE680" s="110">
        <f t="shared" si="774"/>
        <v>0</v>
      </c>
      <c r="GF680" s="110">
        <f t="shared" si="775"/>
        <v>0</v>
      </c>
      <c r="GG680" s="110">
        <f t="shared" si="776"/>
        <v>0</v>
      </c>
      <c r="GH680" s="110">
        <f t="shared" si="777"/>
        <v>0</v>
      </c>
      <c r="GI680" s="110">
        <f t="shared" si="778"/>
        <v>0</v>
      </c>
      <c r="GJ680" s="114">
        <f t="shared" si="742"/>
        <v>2.1026392961876836</v>
      </c>
      <c r="GK680" s="90">
        <f t="shared" si="743"/>
        <v>4.0816326530612242E-2</v>
      </c>
      <c r="GL680" s="2" t="s">
        <v>1978</v>
      </c>
      <c r="GM680" s="2" t="s">
        <v>1891</v>
      </c>
      <c r="GN680" s="92" t="s">
        <v>1661</v>
      </c>
      <c r="GO680" s="92" t="s">
        <v>1780</v>
      </c>
      <c r="GP680" s="2" t="s">
        <v>2255</v>
      </c>
      <c r="GQ680" s="2" t="s">
        <v>1901</v>
      </c>
      <c r="GR680" s="115">
        <v>46</v>
      </c>
      <c r="GS680" s="31">
        <f t="shared" si="779"/>
        <v>3</v>
      </c>
      <c r="GT680" s="31">
        <f t="shared" si="780"/>
        <v>3</v>
      </c>
      <c r="GU680" s="31">
        <f t="shared" si="781"/>
        <v>3</v>
      </c>
      <c r="GV680" s="31">
        <f t="shared" si="782"/>
        <v>51</v>
      </c>
      <c r="GW680" s="31">
        <f t="shared" si="783"/>
        <v>32</v>
      </c>
      <c r="GX680" s="31">
        <f t="shared" si="784"/>
        <v>49</v>
      </c>
    </row>
    <row r="681" spans="1:208" ht="15.75" hidden="1" customHeight="1" x14ac:dyDescent="0.25">
      <c r="A681" s="22" t="s">
        <v>1117</v>
      </c>
      <c r="B681" s="2" t="s">
        <v>653</v>
      </c>
      <c r="C681" s="116" t="s">
        <v>662</v>
      </c>
      <c r="D681" s="35" t="s">
        <v>653</v>
      </c>
      <c r="E681" s="117">
        <v>0</v>
      </c>
      <c r="F681" s="117">
        <v>38</v>
      </c>
      <c r="G681" s="117">
        <v>23</v>
      </c>
      <c r="H681" s="117">
        <v>61</v>
      </c>
      <c r="I681" s="95">
        <v>5</v>
      </c>
      <c r="J681" s="118">
        <v>5</v>
      </c>
      <c r="K681" s="118">
        <v>37</v>
      </c>
      <c r="L681" s="118">
        <v>27</v>
      </c>
      <c r="M681" s="118">
        <v>69</v>
      </c>
      <c r="N681" s="119">
        <v>5</v>
      </c>
      <c r="O681" s="119">
        <v>10</v>
      </c>
      <c r="P681" s="120">
        <v>76</v>
      </c>
      <c r="Q681" s="120">
        <v>89</v>
      </c>
      <c r="R681" s="120">
        <v>67</v>
      </c>
      <c r="S681" s="70">
        <f t="shared" si="725"/>
        <v>6.5789473684210523E-2</v>
      </c>
      <c r="T681" s="70">
        <f t="shared" si="726"/>
        <v>0.4157303370786517</v>
      </c>
      <c r="U681" s="70">
        <f t="shared" si="727"/>
        <v>0.27586206896551724</v>
      </c>
      <c r="V681" s="70">
        <f t="shared" si="728"/>
        <v>0.37820512820512819</v>
      </c>
      <c r="W681" s="70">
        <f t="shared" si="729"/>
        <v>0.32835820895522388</v>
      </c>
      <c r="X681" s="121">
        <v>97</v>
      </c>
      <c r="Y681" s="121">
        <v>76</v>
      </c>
      <c r="Z681" s="121">
        <v>89</v>
      </c>
      <c r="AA681" s="121">
        <v>67</v>
      </c>
      <c r="AB681" s="121">
        <v>27</v>
      </c>
      <c r="AC681" s="121">
        <v>24</v>
      </c>
      <c r="AD681" s="17">
        <v>5</v>
      </c>
      <c r="AE681" s="17">
        <v>6</v>
      </c>
      <c r="AF681" s="100">
        <v>6</v>
      </c>
      <c r="AG681" s="101">
        <v>10</v>
      </c>
      <c r="AH681" s="101">
        <v>41</v>
      </c>
      <c r="AI681" s="101">
        <v>35</v>
      </c>
      <c r="AJ681" s="101">
        <v>3</v>
      </c>
      <c r="AK681" s="101">
        <f t="shared" si="730"/>
        <v>89</v>
      </c>
      <c r="AL681" s="101">
        <f t="shared" si="731"/>
        <v>6</v>
      </c>
      <c r="AM681" s="101">
        <v>9</v>
      </c>
      <c r="AN681" s="102">
        <v>8</v>
      </c>
      <c r="AO681" s="103">
        <v>13</v>
      </c>
      <c r="AP681" s="74">
        <f t="shared" si="732"/>
        <v>0.13157894736842105</v>
      </c>
      <c r="AQ681" s="74">
        <f t="shared" si="733"/>
        <v>0.4606741573033708</v>
      </c>
      <c r="AR681" s="104">
        <f t="shared" si="734"/>
        <v>0.34482758620689657</v>
      </c>
      <c r="AS681" s="104">
        <f t="shared" si="735"/>
        <v>0.44871794871794873</v>
      </c>
      <c r="AT681" s="104">
        <f t="shared" si="736"/>
        <v>0.43283582089552236</v>
      </c>
      <c r="AU681" s="105">
        <v>58</v>
      </c>
      <c r="AV681" s="105">
        <v>87</v>
      </c>
      <c r="AW681" s="105">
        <v>75</v>
      </c>
      <c r="AX681" s="100">
        <v>6</v>
      </c>
      <c r="AY681" s="106">
        <v>82</v>
      </c>
      <c r="AZ681" s="106">
        <v>10</v>
      </c>
      <c r="BA681" s="106">
        <v>33</v>
      </c>
      <c r="BB681" s="106">
        <v>37</v>
      </c>
      <c r="BC681" s="106">
        <v>2</v>
      </c>
      <c r="BD681" s="107">
        <v>5</v>
      </c>
      <c r="BE681" s="108">
        <v>8</v>
      </c>
      <c r="BF681" s="82">
        <f t="shared" si="737"/>
        <v>0.13333333333333333</v>
      </c>
      <c r="BG681" s="82">
        <f t="shared" si="738"/>
        <v>0.37931034482758619</v>
      </c>
      <c r="BH681" s="83">
        <f t="shared" si="739"/>
        <v>0.34090909090909088</v>
      </c>
      <c r="BI681" s="83">
        <f t="shared" si="740"/>
        <v>0.44827586206896552</v>
      </c>
      <c r="BJ681" s="83">
        <f t="shared" si="741"/>
        <v>0.55172413793103448</v>
      </c>
      <c r="BK681" s="2">
        <v>62</v>
      </c>
      <c r="BL681" s="2">
        <v>95</v>
      </c>
      <c r="BM681" s="2">
        <v>68</v>
      </c>
      <c r="BN681" s="2">
        <v>51</v>
      </c>
      <c r="BO681" s="2">
        <v>17</v>
      </c>
      <c r="BP681" s="2">
        <v>18</v>
      </c>
      <c r="BQ681" s="109">
        <v>6</v>
      </c>
      <c r="BR681" s="109">
        <v>7</v>
      </c>
      <c r="BS681" s="110">
        <v>7</v>
      </c>
      <c r="BT681" s="109">
        <v>19</v>
      </c>
      <c r="BU681" s="109">
        <v>41</v>
      </c>
      <c r="BV681" s="109">
        <v>49</v>
      </c>
      <c r="BW681" s="109">
        <v>1</v>
      </c>
      <c r="BX681" s="84">
        <f t="shared" si="745"/>
        <v>110</v>
      </c>
      <c r="BY681" s="111">
        <v>6</v>
      </c>
      <c r="BZ681" s="109">
        <v>15</v>
      </c>
      <c r="CA681" s="109">
        <v>1</v>
      </c>
      <c r="CB681" s="2">
        <v>7</v>
      </c>
      <c r="CC681" s="112">
        <f t="shared" si="746"/>
        <v>0.30645161290322581</v>
      </c>
      <c r="CD681" s="112">
        <f t="shared" si="747"/>
        <v>0.43157894736842106</v>
      </c>
      <c r="CE681" s="112">
        <f t="shared" si="748"/>
        <v>0.4177777777777778</v>
      </c>
      <c r="CF681" s="112">
        <f t="shared" si="749"/>
        <v>0.46012269938650308</v>
      </c>
      <c r="CG681" s="112">
        <f t="shared" si="750"/>
        <v>0.5</v>
      </c>
      <c r="CH681" s="87">
        <f t="shared" si="751"/>
        <v>34</v>
      </c>
      <c r="CI681" s="31">
        <f t="shared" si="752"/>
        <v>29</v>
      </c>
      <c r="CJ681" s="31">
        <f t="shared" si="753"/>
        <v>0</v>
      </c>
      <c r="CK681" s="31">
        <f t="shared" si="754"/>
        <v>0</v>
      </c>
      <c r="CL681" s="31">
        <f t="shared" si="755"/>
        <v>0</v>
      </c>
      <c r="CM681" s="113">
        <f t="shared" si="756"/>
        <v>0</v>
      </c>
      <c r="CN681" s="31">
        <f t="shared" si="757"/>
        <v>0</v>
      </c>
      <c r="CO681" s="31">
        <f t="shared" si="758"/>
        <v>0</v>
      </c>
      <c r="CP681" s="31">
        <f t="shared" si="759"/>
        <v>0</v>
      </c>
      <c r="CQ681" s="31">
        <f t="shared" si="760"/>
        <v>0</v>
      </c>
      <c r="CU681" s="88">
        <f t="shared" si="744"/>
        <v>0</v>
      </c>
      <c r="DC681" s="88">
        <f t="shared" si="761"/>
        <v>0</v>
      </c>
      <c r="DK681" s="88">
        <f t="shared" si="762"/>
        <v>0</v>
      </c>
      <c r="DP681" s="32">
        <v>6</v>
      </c>
      <c r="DQ681" s="32">
        <v>7</v>
      </c>
      <c r="DR681" s="32">
        <v>7</v>
      </c>
      <c r="DS681" s="88">
        <f t="shared" si="763"/>
        <v>110</v>
      </c>
      <c r="DT681" s="32">
        <v>19</v>
      </c>
      <c r="DU681" s="32">
        <v>41</v>
      </c>
      <c r="DV681" s="32">
        <v>49</v>
      </c>
      <c r="DW681" s="32">
        <v>1</v>
      </c>
      <c r="EA681" s="88">
        <f t="shared" si="764"/>
        <v>0</v>
      </c>
      <c r="EI681" s="88">
        <f t="shared" si="765"/>
        <v>0</v>
      </c>
      <c r="EQ681" s="88">
        <f t="shared" si="766"/>
        <v>0</v>
      </c>
      <c r="EY681" s="88">
        <f t="shared" si="767"/>
        <v>0</v>
      </c>
      <c r="FG681" s="88">
        <f t="shared" si="768"/>
        <v>0</v>
      </c>
      <c r="FO681" s="88">
        <f t="shared" si="769"/>
        <v>0</v>
      </c>
      <c r="FW681" s="110">
        <f t="shared" si="770"/>
        <v>0</v>
      </c>
      <c r="GB681" s="110">
        <f t="shared" si="771"/>
        <v>0</v>
      </c>
      <c r="GC681" s="110">
        <f t="shared" si="772"/>
        <v>0</v>
      </c>
      <c r="GD681" s="110">
        <f t="shared" si="773"/>
        <v>0</v>
      </c>
      <c r="GE681" s="110">
        <f t="shared" si="774"/>
        <v>0</v>
      </c>
      <c r="GF681" s="110">
        <f t="shared" si="775"/>
        <v>0</v>
      </c>
      <c r="GG681" s="110">
        <f t="shared" si="776"/>
        <v>0</v>
      </c>
      <c r="GH681" s="110">
        <f t="shared" si="777"/>
        <v>0</v>
      </c>
      <c r="GI681" s="110">
        <f t="shared" si="778"/>
        <v>0</v>
      </c>
      <c r="GJ681" s="114">
        <f t="shared" si="742"/>
        <v>0.52272727272727271</v>
      </c>
      <c r="GK681" s="90">
        <f t="shared" si="743"/>
        <v>0.34146341463414637</v>
      </c>
      <c r="GL681" s="2" t="s">
        <v>1651</v>
      </c>
      <c r="GM681" s="2" t="s">
        <v>1496</v>
      </c>
      <c r="GN681" s="2" t="s">
        <v>1652</v>
      </c>
      <c r="GO681" s="2" t="s">
        <v>1646</v>
      </c>
      <c r="GP681" s="92" t="s">
        <v>1653</v>
      </c>
      <c r="GQ681" s="2" t="s">
        <v>1654</v>
      </c>
      <c r="GR681" s="115">
        <v>92</v>
      </c>
      <c r="GS681" s="31">
        <f t="shared" si="779"/>
        <v>6</v>
      </c>
      <c r="GT681" s="31">
        <f t="shared" si="780"/>
        <v>7</v>
      </c>
      <c r="GU681" s="31">
        <f t="shared" si="781"/>
        <v>7</v>
      </c>
      <c r="GV681" s="31">
        <f t="shared" si="782"/>
        <v>110</v>
      </c>
      <c r="GW681" s="31">
        <f t="shared" si="783"/>
        <v>50</v>
      </c>
      <c r="GX681" s="31">
        <f t="shared" si="784"/>
        <v>91</v>
      </c>
    </row>
    <row r="682" spans="1:208" ht="15.75" hidden="1" customHeight="1" x14ac:dyDescent="0.25">
      <c r="A682" s="22" t="s">
        <v>1117</v>
      </c>
      <c r="B682" s="2" t="s">
        <v>653</v>
      </c>
      <c r="C682" s="116" t="s">
        <v>663</v>
      </c>
      <c r="D682" s="35" t="s">
        <v>653</v>
      </c>
      <c r="E682" s="117">
        <v>13</v>
      </c>
      <c r="F682" s="117">
        <v>44</v>
      </c>
      <c r="G682" s="117">
        <v>48</v>
      </c>
      <c r="H682" s="117">
        <v>105</v>
      </c>
      <c r="I682" s="95">
        <v>6</v>
      </c>
      <c r="J682" s="118">
        <v>6</v>
      </c>
      <c r="K682" s="118">
        <v>44</v>
      </c>
      <c r="L682" s="118">
        <v>39</v>
      </c>
      <c r="M682" s="118">
        <v>89</v>
      </c>
      <c r="N682" s="119">
        <v>4</v>
      </c>
      <c r="O682" s="119">
        <v>23</v>
      </c>
      <c r="P682" s="120">
        <v>164</v>
      </c>
      <c r="Q682" s="120">
        <v>224</v>
      </c>
      <c r="R682" s="120">
        <v>161</v>
      </c>
      <c r="S682" s="70">
        <f t="shared" si="725"/>
        <v>3.6585365853658534E-2</v>
      </c>
      <c r="T682" s="70">
        <f t="shared" si="726"/>
        <v>0.19642857142857142</v>
      </c>
      <c r="U682" s="70">
        <f t="shared" si="727"/>
        <v>0.15482695810564662</v>
      </c>
      <c r="V682" s="70">
        <f t="shared" si="728"/>
        <v>0.20519480519480521</v>
      </c>
      <c r="W682" s="70">
        <f t="shared" si="729"/>
        <v>0.21739130434782608</v>
      </c>
      <c r="X682" s="121">
        <v>210</v>
      </c>
      <c r="Y682" s="121">
        <v>164</v>
      </c>
      <c r="Z682" s="121">
        <v>224</v>
      </c>
      <c r="AA682" s="121">
        <v>161</v>
      </c>
      <c r="AB682" s="121">
        <v>51</v>
      </c>
      <c r="AC682" s="121">
        <v>50</v>
      </c>
      <c r="AD682" s="17">
        <v>6</v>
      </c>
      <c r="AE682" s="17">
        <v>4</v>
      </c>
      <c r="AF682" s="100">
        <v>6</v>
      </c>
      <c r="AG682" s="101">
        <v>1</v>
      </c>
      <c r="AH682" s="101">
        <v>42</v>
      </c>
      <c r="AI682" s="101">
        <v>38</v>
      </c>
      <c r="AJ682" s="101">
        <v>2</v>
      </c>
      <c r="AK682" s="101">
        <f t="shared" si="730"/>
        <v>83</v>
      </c>
      <c r="AL682" s="101">
        <f t="shared" si="731"/>
        <v>2</v>
      </c>
      <c r="AM682" s="101">
        <v>4</v>
      </c>
      <c r="AN682" s="102">
        <v>34</v>
      </c>
      <c r="AO682" s="103">
        <v>27</v>
      </c>
      <c r="AP682" s="74">
        <f t="shared" si="732"/>
        <v>6.0975609756097563E-3</v>
      </c>
      <c r="AQ682" s="74">
        <f t="shared" si="733"/>
        <v>0.1875</v>
      </c>
      <c r="AR682" s="104">
        <f t="shared" si="734"/>
        <v>0.14389799635701275</v>
      </c>
      <c r="AS682" s="104">
        <f t="shared" si="735"/>
        <v>0.20259740259740261</v>
      </c>
      <c r="AT682" s="104">
        <f t="shared" si="736"/>
        <v>0.2236024844720497</v>
      </c>
      <c r="AU682" s="105">
        <v>152</v>
      </c>
      <c r="AV682" s="105">
        <v>204</v>
      </c>
      <c r="AW682" s="105">
        <v>146</v>
      </c>
      <c r="AX682" s="100">
        <v>6</v>
      </c>
      <c r="AY682" s="106">
        <v>78</v>
      </c>
      <c r="AZ682" s="106">
        <v>3</v>
      </c>
      <c r="BA682" s="106">
        <v>35</v>
      </c>
      <c r="BB682" s="106">
        <v>39</v>
      </c>
      <c r="BC682" s="106">
        <v>1</v>
      </c>
      <c r="BD682" s="107">
        <v>5</v>
      </c>
      <c r="BE682" s="108">
        <v>27</v>
      </c>
      <c r="BF682" s="82">
        <f t="shared" si="737"/>
        <v>2.0547945205479451E-2</v>
      </c>
      <c r="BG682" s="82">
        <f t="shared" si="738"/>
        <v>0.17156862745098039</v>
      </c>
      <c r="BH682" s="83">
        <f t="shared" si="739"/>
        <v>0.14342629482071714</v>
      </c>
      <c r="BI682" s="83">
        <f t="shared" si="740"/>
        <v>0.19382022471910113</v>
      </c>
      <c r="BJ682" s="83">
        <f t="shared" si="741"/>
        <v>0.22368421052631579</v>
      </c>
      <c r="BK682" s="2">
        <v>132</v>
      </c>
      <c r="BL682" s="2">
        <v>176</v>
      </c>
      <c r="BM682" s="2">
        <v>128</v>
      </c>
      <c r="BN682" s="2">
        <v>90</v>
      </c>
      <c r="BO682" s="2">
        <v>50</v>
      </c>
      <c r="BP682" s="2">
        <v>41</v>
      </c>
      <c r="BQ682" s="109">
        <v>6</v>
      </c>
      <c r="BR682" s="109">
        <v>8</v>
      </c>
      <c r="BS682" s="110">
        <v>10</v>
      </c>
      <c r="BT682" s="109">
        <v>13</v>
      </c>
      <c r="BU682" s="109">
        <v>56</v>
      </c>
      <c r="BV682" s="109">
        <v>49</v>
      </c>
      <c r="BW682" s="109">
        <v>4</v>
      </c>
      <c r="BX682" s="84">
        <f t="shared" si="745"/>
        <v>122</v>
      </c>
      <c r="BY682" s="111">
        <v>16</v>
      </c>
      <c r="BZ682" s="109">
        <v>5</v>
      </c>
      <c r="CA682" s="109">
        <v>4</v>
      </c>
      <c r="CB682" s="2">
        <v>32</v>
      </c>
      <c r="CC682" s="112">
        <f t="shared" si="746"/>
        <v>9.8484848484848481E-2</v>
      </c>
      <c r="CD682" s="112">
        <f t="shared" si="747"/>
        <v>0.31818181818181818</v>
      </c>
      <c r="CE682" s="112">
        <f t="shared" si="748"/>
        <v>0.25917431192660551</v>
      </c>
      <c r="CF682" s="112">
        <f t="shared" si="749"/>
        <v>0.32894736842105265</v>
      </c>
      <c r="CG682" s="112">
        <f t="shared" si="750"/>
        <v>0.34375</v>
      </c>
      <c r="CH682" s="87">
        <f t="shared" si="751"/>
        <v>84</v>
      </c>
      <c r="CI682" s="31">
        <f t="shared" si="752"/>
        <v>97</v>
      </c>
      <c r="CJ682" s="31">
        <f t="shared" si="753"/>
        <v>0</v>
      </c>
      <c r="CK682" s="31">
        <f t="shared" si="754"/>
        <v>0</v>
      </c>
      <c r="CL682" s="31">
        <f t="shared" si="755"/>
        <v>0</v>
      </c>
      <c r="CM682" s="113">
        <f t="shared" si="756"/>
        <v>0</v>
      </c>
      <c r="CN682" s="31">
        <f t="shared" si="757"/>
        <v>0</v>
      </c>
      <c r="CO682" s="31">
        <f t="shared" si="758"/>
        <v>0</v>
      </c>
      <c r="CP682" s="31">
        <f t="shared" si="759"/>
        <v>0</v>
      </c>
      <c r="CQ682" s="31">
        <f t="shared" si="760"/>
        <v>0</v>
      </c>
      <c r="CU682" s="88">
        <f t="shared" si="744"/>
        <v>0</v>
      </c>
      <c r="DC682" s="88">
        <f t="shared" si="761"/>
        <v>0</v>
      </c>
      <c r="DK682" s="88">
        <f t="shared" si="762"/>
        <v>0</v>
      </c>
      <c r="DP682" s="32">
        <v>6</v>
      </c>
      <c r="DQ682" s="32">
        <v>8</v>
      </c>
      <c r="DR682" s="32">
        <v>10</v>
      </c>
      <c r="DS682" s="88">
        <f t="shared" si="763"/>
        <v>122</v>
      </c>
      <c r="DT682" s="32">
        <v>13</v>
      </c>
      <c r="DU682" s="32">
        <v>56</v>
      </c>
      <c r="DV682" s="32">
        <v>49</v>
      </c>
      <c r="DW682" s="32">
        <v>4</v>
      </c>
      <c r="EA682" s="88">
        <f t="shared" si="764"/>
        <v>0</v>
      </c>
      <c r="EI682" s="88">
        <f t="shared" si="765"/>
        <v>0</v>
      </c>
      <c r="EQ682" s="88">
        <f t="shared" si="766"/>
        <v>0</v>
      </c>
      <c r="EY682" s="88">
        <f t="shared" si="767"/>
        <v>0</v>
      </c>
      <c r="FG682" s="88">
        <f t="shared" si="768"/>
        <v>0</v>
      </c>
      <c r="FO682" s="88">
        <f t="shared" si="769"/>
        <v>0</v>
      </c>
      <c r="FW682" s="110">
        <f t="shared" si="770"/>
        <v>0</v>
      </c>
      <c r="GB682" s="110">
        <f t="shared" si="771"/>
        <v>0</v>
      </c>
      <c r="GC682" s="110">
        <f t="shared" si="772"/>
        <v>0</v>
      </c>
      <c r="GD682" s="110">
        <f t="shared" si="773"/>
        <v>0</v>
      </c>
      <c r="GE682" s="110">
        <f t="shared" si="774"/>
        <v>0</v>
      </c>
      <c r="GF682" s="110">
        <f t="shared" si="775"/>
        <v>0</v>
      </c>
      <c r="GG682" s="110">
        <f t="shared" si="776"/>
        <v>0</v>
      </c>
      <c r="GH682" s="110">
        <f t="shared" si="777"/>
        <v>0</v>
      </c>
      <c r="GI682" s="110">
        <f t="shared" si="778"/>
        <v>0</v>
      </c>
      <c r="GJ682" s="114">
        <f t="shared" si="742"/>
        <v>0.58125000000000004</v>
      </c>
      <c r="GK682" s="90">
        <f t="shared" si="743"/>
        <v>0.5641025641025641</v>
      </c>
      <c r="GL682" s="2" t="s">
        <v>1476</v>
      </c>
      <c r="GM682" s="92" t="s">
        <v>1480</v>
      </c>
      <c r="GN682" s="92" t="s">
        <v>1481</v>
      </c>
      <c r="GO682" s="92" t="s">
        <v>1482</v>
      </c>
      <c r="GP682" s="2" t="s">
        <v>1483</v>
      </c>
      <c r="GQ682" s="2" t="s">
        <v>1484</v>
      </c>
      <c r="GR682" s="115">
        <v>169</v>
      </c>
      <c r="GS682" s="31">
        <f t="shared" si="779"/>
        <v>6</v>
      </c>
      <c r="GT682" s="31">
        <f t="shared" si="780"/>
        <v>10</v>
      </c>
      <c r="GU682" s="31">
        <f t="shared" si="781"/>
        <v>8</v>
      </c>
      <c r="GV682" s="31">
        <f t="shared" si="782"/>
        <v>122</v>
      </c>
      <c r="GW682" s="31">
        <f t="shared" si="783"/>
        <v>53</v>
      </c>
      <c r="GX682" s="31">
        <f t="shared" si="784"/>
        <v>109</v>
      </c>
    </row>
    <row r="683" spans="1:208" ht="15.75" hidden="1" customHeight="1" x14ac:dyDescent="0.25">
      <c r="A683" s="22" t="s">
        <v>1117</v>
      </c>
      <c r="B683" s="2" t="s">
        <v>653</v>
      </c>
      <c r="C683" s="116" t="s">
        <v>664</v>
      </c>
      <c r="D683" s="35" t="s">
        <v>653</v>
      </c>
      <c r="E683" s="117">
        <v>9</v>
      </c>
      <c r="F683" s="117">
        <v>67</v>
      </c>
      <c r="G683" s="117">
        <v>64</v>
      </c>
      <c r="H683" s="117">
        <v>140</v>
      </c>
      <c r="I683" s="95">
        <v>11</v>
      </c>
      <c r="J683" s="118">
        <v>12</v>
      </c>
      <c r="K683" s="118">
        <v>56</v>
      </c>
      <c r="L683" s="118">
        <v>81</v>
      </c>
      <c r="M683" s="118">
        <v>149</v>
      </c>
      <c r="N683" s="119">
        <v>11</v>
      </c>
      <c r="O683" s="119">
        <v>24</v>
      </c>
      <c r="P683" s="120">
        <v>151</v>
      </c>
      <c r="Q683" s="120">
        <v>188</v>
      </c>
      <c r="R683" s="120">
        <v>145</v>
      </c>
      <c r="S683" s="70">
        <f t="shared" si="725"/>
        <v>7.9470198675496692E-2</v>
      </c>
      <c r="T683" s="70">
        <f t="shared" si="726"/>
        <v>0.2978723404255319</v>
      </c>
      <c r="U683" s="70">
        <f t="shared" si="727"/>
        <v>0.28512396694214875</v>
      </c>
      <c r="V683" s="70">
        <f t="shared" si="728"/>
        <v>0.3783783783783784</v>
      </c>
      <c r="W683" s="70">
        <f t="shared" si="729"/>
        <v>0.48275862068965519</v>
      </c>
      <c r="X683" s="121">
        <v>181</v>
      </c>
      <c r="Y683" s="121">
        <v>151</v>
      </c>
      <c r="Z683" s="121">
        <v>188</v>
      </c>
      <c r="AA683" s="121">
        <v>145</v>
      </c>
      <c r="AB683" s="121">
        <v>58</v>
      </c>
      <c r="AC683" s="121">
        <v>39</v>
      </c>
      <c r="AD683" s="17">
        <v>8</v>
      </c>
      <c r="AE683" s="17">
        <v>10</v>
      </c>
      <c r="AF683" s="100">
        <v>10</v>
      </c>
      <c r="AG683" s="101">
        <v>21</v>
      </c>
      <c r="AH683" s="101">
        <v>52</v>
      </c>
      <c r="AI683" s="101">
        <v>80</v>
      </c>
      <c r="AJ683" s="101">
        <v>2</v>
      </c>
      <c r="AK683" s="101">
        <f t="shared" si="730"/>
        <v>155</v>
      </c>
      <c r="AL683" s="101">
        <f t="shared" si="731"/>
        <v>21</v>
      </c>
      <c r="AM683" s="101">
        <v>23</v>
      </c>
      <c r="AN683" s="102">
        <v>15</v>
      </c>
      <c r="AO683" s="103">
        <v>25</v>
      </c>
      <c r="AP683" s="74">
        <f t="shared" si="732"/>
        <v>0.13907284768211919</v>
      </c>
      <c r="AQ683" s="74">
        <f t="shared" si="733"/>
        <v>0.27659574468085107</v>
      </c>
      <c r="AR683" s="104">
        <f t="shared" si="734"/>
        <v>0.27272727272727271</v>
      </c>
      <c r="AS683" s="104">
        <f t="shared" si="735"/>
        <v>0.33333333333333331</v>
      </c>
      <c r="AT683" s="104">
        <f t="shared" si="736"/>
        <v>0.40689655172413791</v>
      </c>
      <c r="AU683" s="105">
        <v>155</v>
      </c>
      <c r="AV683" s="105">
        <v>200</v>
      </c>
      <c r="AW683" s="105">
        <v>154</v>
      </c>
      <c r="AX683" s="100">
        <v>10</v>
      </c>
      <c r="AY683" s="106">
        <v>153</v>
      </c>
      <c r="AZ683" s="106">
        <v>12</v>
      </c>
      <c r="BA683" s="106">
        <v>58</v>
      </c>
      <c r="BB683" s="106">
        <v>82</v>
      </c>
      <c r="BC683" s="106">
        <v>1</v>
      </c>
      <c r="BD683" s="107">
        <v>17</v>
      </c>
      <c r="BE683" s="108">
        <v>9</v>
      </c>
      <c r="BF683" s="82">
        <f t="shared" si="737"/>
        <v>7.792207792207792E-2</v>
      </c>
      <c r="BG683" s="82">
        <f t="shared" si="738"/>
        <v>0.28999999999999998</v>
      </c>
      <c r="BH683" s="83">
        <f t="shared" si="739"/>
        <v>0.26522593320235754</v>
      </c>
      <c r="BI683" s="83">
        <f t="shared" si="740"/>
        <v>0.3464788732394366</v>
      </c>
      <c r="BJ683" s="83">
        <f t="shared" si="741"/>
        <v>0.41935483870967744</v>
      </c>
      <c r="BK683" s="2">
        <v>134</v>
      </c>
      <c r="BL683" s="2">
        <v>176</v>
      </c>
      <c r="BM683" s="2">
        <v>147</v>
      </c>
      <c r="BN683" s="2">
        <v>104</v>
      </c>
      <c r="BO683" s="2">
        <v>47</v>
      </c>
      <c r="BP683" s="2">
        <v>47</v>
      </c>
      <c r="BQ683" s="109">
        <v>9</v>
      </c>
      <c r="BR683" s="109">
        <v>10</v>
      </c>
      <c r="BS683" s="110">
        <v>13</v>
      </c>
      <c r="BT683" s="109">
        <v>23</v>
      </c>
      <c r="BU683" s="109">
        <v>64</v>
      </c>
      <c r="BV683" s="109">
        <v>84</v>
      </c>
      <c r="BW683" s="109">
        <v>5</v>
      </c>
      <c r="BX683" s="84">
        <f t="shared" si="745"/>
        <v>176</v>
      </c>
      <c r="BY683" s="111">
        <v>2</v>
      </c>
      <c r="BZ683" s="109">
        <v>13</v>
      </c>
      <c r="CA683" s="109">
        <v>5</v>
      </c>
      <c r="CB683" s="2">
        <v>11</v>
      </c>
      <c r="CC683" s="112">
        <f t="shared" si="746"/>
        <v>0.17164179104477612</v>
      </c>
      <c r="CD683" s="112">
        <f t="shared" si="747"/>
        <v>0.36363636363636365</v>
      </c>
      <c r="CE683" s="112">
        <f t="shared" si="748"/>
        <v>0.34573304157549234</v>
      </c>
      <c r="CF683" s="112">
        <f t="shared" si="749"/>
        <v>0.41795665634674922</v>
      </c>
      <c r="CG683" s="112">
        <f t="shared" si="750"/>
        <v>0.48299319727891155</v>
      </c>
      <c r="CH683" s="87">
        <f t="shared" si="751"/>
        <v>76</v>
      </c>
      <c r="CI683" s="31">
        <f t="shared" si="752"/>
        <v>99</v>
      </c>
      <c r="CJ683" s="31">
        <f t="shared" si="753"/>
        <v>0</v>
      </c>
      <c r="CK683" s="31">
        <f t="shared" si="754"/>
        <v>0</v>
      </c>
      <c r="CL683" s="31">
        <f t="shared" si="755"/>
        <v>0</v>
      </c>
      <c r="CM683" s="113">
        <f t="shared" si="756"/>
        <v>0</v>
      </c>
      <c r="CN683" s="31">
        <f t="shared" si="757"/>
        <v>0</v>
      </c>
      <c r="CO683" s="31">
        <f t="shared" si="758"/>
        <v>0</v>
      </c>
      <c r="CP683" s="31">
        <f t="shared" si="759"/>
        <v>0</v>
      </c>
      <c r="CQ683" s="31">
        <f t="shared" si="760"/>
        <v>0</v>
      </c>
      <c r="CU683" s="88">
        <f t="shared" si="744"/>
        <v>0</v>
      </c>
      <c r="DC683" s="88">
        <f t="shared" si="761"/>
        <v>0</v>
      </c>
      <c r="DH683" s="32">
        <v>1</v>
      </c>
      <c r="DI683" s="32">
        <v>2</v>
      </c>
      <c r="DJ683" s="32">
        <v>4</v>
      </c>
      <c r="DK683" s="88">
        <f t="shared" si="762"/>
        <v>51</v>
      </c>
      <c r="DL683" s="32">
        <v>6</v>
      </c>
      <c r="DM683" s="32">
        <v>22</v>
      </c>
      <c r="DN683" s="32">
        <v>23</v>
      </c>
      <c r="DO683" s="32">
        <v>0</v>
      </c>
      <c r="DP683" s="32">
        <v>8</v>
      </c>
      <c r="DQ683" s="32">
        <v>8</v>
      </c>
      <c r="DR683" s="32">
        <v>9</v>
      </c>
      <c r="DS683" s="88">
        <f t="shared" si="763"/>
        <v>125</v>
      </c>
      <c r="DT683" s="32">
        <v>17</v>
      </c>
      <c r="DU683" s="32">
        <v>42</v>
      </c>
      <c r="DV683" s="32">
        <v>61</v>
      </c>
      <c r="DW683" s="32">
        <v>5</v>
      </c>
      <c r="EA683" s="88">
        <f t="shared" si="764"/>
        <v>0</v>
      </c>
      <c r="EI683" s="88">
        <f t="shared" si="765"/>
        <v>0</v>
      </c>
      <c r="EQ683" s="88">
        <f t="shared" si="766"/>
        <v>0</v>
      </c>
      <c r="EY683" s="88">
        <f t="shared" si="767"/>
        <v>0</v>
      </c>
      <c r="FG683" s="88">
        <f t="shared" si="768"/>
        <v>0</v>
      </c>
      <c r="FO683" s="88">
        <f t="shared" si="769"/>
        <v>0</v>
      </c>
      <c r="FW683" s="110">
        <f t="shared" si="770"/>
        <v>0</v>
      </c>
      <c r="GB683" s="110">
        <f t="shared" si="771"/>
        <v>0</v>
      </c>
      <c r="GC683" s="110">
        <f t="shared" si="772"/>
        <v>0</v>
      </c>
      <c r="GD683" s="110">
        <f t="shared" si="773"/>
        <v>0</v>
      </c>
      <c r="GE683" s="110">
        <f t="shared" si="774"/>
        <v>0</v>
      </c>
      <c r="GF683" s="110">
        <f t="shared" si="775"/>
        <v>0</v>
      </c>
      <c r="GG683" s="110">
        <f t="shared" si="776"/>
        <v>0</v>
      </c>
      <c r="GH683" s="110">
        <f t="shared" si="777"/>
        <v>0</v>
      </c>
      <c r="GI683" s="110">
        <f t="shared" si="778"/>
        <v>0</v>
      </c>
      <c r="GJ683" s="114">
        <f t="shared" si="742"/>
        <v>4.8590864917387255E-4</v>
      </c>
      <c r="GK683" s="90">
        <f t="shared" si="743"/>
        <v>0.15032679738562091</v>
      </c>
      <c r="GL683" s="2" t="s">
        <v>2191</v>
      </c>
      <c r="GM683" s="2" t="s">
        <v>1965</v>
      </c>
      <c r="GN683" s="92" t="s">
        <v>1820</v>
      </c>
      <c r="GO683" s="2" t="s">
        <v>2198</v>
      </c>
      <c r="GP683" s="92" t="s">
        <v>2161</v>
      </c>
      <c r="GQ683" s="2" t="s">
        <v>2199</v>
      </c>
      <c r="GR683" s="115">
        <v>179</v>
      </c>
      <c r="GS683" s="31">
        <f t="shared" si="779"/>
        <v>9</v>
      </c>
      <c r="GT683" s="31">
        <f t="shared" si="780"/>
        <v>13</v>
      </c>
      <c r="GU683" s="31">
        <f t="shared" si="781"/>
        <v>10</v>
      </c>
      <c r="GV683" s="31">
        <f t="shared" si="782"/>
        <v>176</v>
      </c>
      <c r="GW683" s="31">
        <f t="shared" si="783"/>
        <v>89</v>
      </c>
      <c r="GX683" s="31">
        <f t="shared" si="784"/>
        <v>153</v>
      </c>
      <c r="GY683" s="33"/>
      <c r="GZ683" s="33"/>
    </row>
    <row r="684" spans="1:208" ht="15.75" hidden="1" customHeight="1" x14ac:dyDescent="0.25">
      <c r="A684" s="22" t="s">
        <v>1117</v>
      </c>
      <c r="B684" s="134" t="s">
        <v>653</v>
      </c>
      <c r="C684" s="135" t="s">
        <v>1058</v>
      </c>
      <c r="D684" s="35" t="s">
        <v>653</v>
      </c>
      <c r="E684" s="117">
        <v>58</v>
      </c>
      <c r="F684" s="117">
        <v>297</v>
      </c>
      <c r="G684" s="117">
        <v>360</v>
      </c>
      <c r="H684" s="117">
        <v>715</v>
      </c>
      <c r="I684" s="95">
        <v>315</v>
      </c>
      <c r="J684" s="118">
        <v>580</v>
      </c>
      <c r="K684" s="118">
        <v>1900</v>
      </c>
      <c r="L684" s="118">
        <v>3193</v>
      </c>
      <c r="M684" s="118">
        <v>5673</v>
      </c>
      <c r="N684" s="119">
        <v>737</v>
      </c>
      <c r="O684" s="119">
        <v>228</v>
      </c>
      <c r="P684" s="120">
        <v>4161</v>
      </c>
      <c r="Q684" s="120">
        <v>5226</v>
      </c>
      <c r="R684" s="120">
        <v>3866</v>
      </c>
      <c r="S684" s="70">
        <f t="shared" si="725"/>
        <v>0.13938956981494832</v>
      </c>
      <c r="T684" s="70">
        <f t="shared" si="726"/>
        <v>0.36356678147722926</v>
      </c>
      <c r="U684" s="70">
        <f t="shared" si="727"/>
        <v>0.37244397494906811</v>
      </c>
      <c r="V684" s="70">
        <f t="shared" si="728"/>
        <v>0.47910250769907609</v>
      </c>
      <c r="W684" s="70">
        <f t="shared" si="729"/>
        <v>0.63528194516295911</v>
      </c>
      <c r="X684" s="121">
        <v>5275</v>
      </c>
      <c r="Y684" s="121">
        <v>4161</v>
      </c>
      <c r="Z684" s="121">
        <v>5226</v>
      </c>
      <c r="AA684" s="121">
        <v>3866</v>
      </c>
      <c r="AB684" s="121">
        <v>1386</v>
      </c>
      <c r="AC684" s="121">
        <v>1085</v>
      </c>
      <c r="AD684" s="17">
        <v>104</v>
      </c>
      <c r="AE684" s="17">
        <v>269</v>
      </c>
      <c r="AF684" s="100">
        <v>316</v>
      </c>
      <c r="AG684" s="101">
        <v>581</v>
      </c>
      <c r="AH684" s="101">
        <v>1968</v>
      </c>
      <c r="AI684" s="101">
        <v>3184</v>
      </c>
      <c r="AJ684" s="101">
        <v>148</v>
      </c>
      <c r="AK684" s="101">
        <f t="shared" si="730"/>
        <v>5881</v>
      </c>
      <c r="AL684" s="101">
        <f t="shared" si="731"/>
        <v>708</v>
      </c>
      <c r="AM684" s="101">
        <v>856</v>
      </c>
      <c r="AN684" s="102">
        <v>168</v>
      </c>
      <c r="AO684" s="103">
        <v>464</v>
      </c>
      <c r="AP684" s="74">
        <f t="shared" si="732"/>
        <v>0.13962989665945685</v>
      </c>
      <c r="AQ684" s="74">
        <f t="shared" si="733"/>
        <v>0.37657864523536166</v>
      </c>
      <c r="AR684" s="104">
        <f t="shared" si="734"/>
        <v>0.37915943559948689</v>
      </c>
      <c r="AS684" s="104">
        <f t="shared" si="735"/>
        <v>0.48878134623845138</v>
      </c>
      <c r="AT684" s="104">
        <f t="shared" si="736"/>
        <v>0.64045525090532851</v>
      </c>
      <c r="AU684" s="105">
        <v>3936</v>
      </c>
      <c r="AV684" s="105">
        <v>5389</v>
      </c>
      <c r="AW684" s="105">
        <v>4034</v>
      </c>
      <c r="AX684" s="100">
        <v>377</v>
      </c>
      <c r="AY684" s="106">
        <v>6989</v>
      </c>
      <c r="AZ684" s="106">
        <v>585</v>
      </c>
      <c r="BA684" s="106">
        <v>2182</v>
      </c>
      <c r="BB684" s="106">
        <v>3988</v>
      </c>
      <c r="BC684" s="106">
        <v>234</v>
      </c>
      <c r="BD684" s="107">
        <v>1090</v>
      </c>
      <c r="BE684" s="108">
        <v>208</v>
      </c>
      <c r="BF684" s="82">
        <f t="shared" si="737"/>
        <v>0.14501735250371839</v>
      </c>
      <c r="BG684" s="82">
        <f t="shared" si="738"/>
        <v>0.40489886806457598</v>
      </c>
      <c r="BH684" s="83">
        <f t="shared" si="739"/>
        <v>0.42405868702747213</v>
      </c>
      <c r="BI684" s="83">
        <f t="shared" si="740"/>
        <v>0.5447721179624665</v>
      </c>
      <c r="BJ684" s="83">
        <f t="shared" si="741"/>
        <v>0.73628048780487809</v>
      </c>
      <c r="BK684" s="2">
        <v>4231</v>
      </c>
      <c r="BL684" s="2">
        <v>5580</v>
      </c>
      <c r="BM684" s="2">
        <v>3864</v>
      </c>
      <c r="BN684" s="2">
        <v>2731</v>
      </c>
      <c r="BO684" s="2">
        <v>1378</v>
      </c>
      <c r="BP684" s="2">
        <v>1151</v>
      </c>
      <c r="BQ684" s="109">
        <v>137</v>
      </c>
      <c r="BR684" s="109">
        <v>426</v>
      </c>
      <c r="BS684" s="110">
        <v>411</v>
      </c>
      <c r="BT684" s="109">
        <v>617</v>
      </c>
      <c r="BU684" s="109">
        <v>2378</v>
      </c>
      <c r="BV684" s="109">
        <v>4616</v>
      </c>
      <c r="BW684" s="109">
        <v>239</v>
      </c>
      <c r="BX684" s="84">
        <f t="shared" si="745"/>
        <v>7850</v>
      </c>
      <c r="BY684" s="111">
        <v>89</v>
      </c>
      <c r="BZ684" s="109">
        <v>972</v>
      </c>
      <c r="CA684" s="109">
        <v>237</v>
      </c>
      <c r="CB684" s="2">
        <v>345</v>
      </c>
      <c r="CC684" s="112">
        <f t="shared" si="746"/>
        <v>0.14582840935948949</v>
      </c>
      <c r="CD684" s="112">
        <f t="shared" si="747"/>
        <v>0.42616487455197133</v>
      </c>
      <c r="CE684" s="112">
        <f t="shared" si="748"/>
        <v>0.48548446069469836</v>
      </c>
      <c r="CF684" s="112">
        <f t="shared" si="749"/>
        <v>0.63765353663701818</v>
      </c>
      <c r="CG684" s="112">
        <f t="shared" si="750"/>
        <v>0.94306418219461696</v>
      </c>
      <c r="CH684" s="87">
        <f t="shared" si="751"/>
        <v>220</v>
      </c>
      <c r="CI684" s="31">
        <f t="shared" si="752"/>
        <v>281</v>
      </c>
      <c r="CJ684" s="31">
        <f t="shared" si="753"/>
        <v>27</v>
      </c>
      <c r="CK684" s="31">
        <f t="shared" si="754"/>
        <v>78</v>
      </c>
      <c r="CL684" s="31">
        <f t="shared" si="755"/>
        <v>124</v>
      </c>
      <c r="CM684" s="113">
        <f t="shared" si="756"/>
        <v>1000</v>
      </c>
      <c r="CN684" s="31">
        <f t="shared" si="757"/>
        <v>238</v>
      </c>
      <c r="CO684" s="31">
        <f t="shared" si="758"/>
        <v>368</v>
      </c>
      <c r="CP684" s="31">
        <f t="shared" si="759"/>
        <v>391</v>
      </c>
      <c r="CQ684" s="31">
        <f t="shared" si="760"/>
        <v>3</v>
      </c>
      <c r="CR684" s="32">
        <v>24</v>
      </c>
      <c r="CS684" s="32">
        <v>72</v>
      </c>
      <c r="CT684" s="32">
        <v>115</v>
      </c>
      <c r="CU684" s="88">
        <f t="shared" si="744"/>
        <v>935</v>
      </c>
      <c r="CV684" s="32">
        <v>231</v>
      </c>
      <c r="CW684" s="32">
        <v>355</v>
      </c>
      <c r="CX684" s="32">
        <v>347</v>
      </c>
      <c r="CY684" s="32">
        <v>2</v>
      </c>
      <c r="CZ684" s="32">
        <v>3</v>
      </c>
      <c r="DA684" s="32">
        <v>6</v>
      </c>
      <c r="DB684" s="32">
        <v>9</v>
      </c>
      <c r="DC684" s="88">
        <f t="shared" si="761"/>
        <v>65</v>
      </c>
      <c r="DD684" s="32">
        <v>7</v>
      </c>
      <c r="DE684" s="32">
        <v>13</v>
      </c>
      <c r="DF684" s="32">
        <v>44</v>
      </c>
      <c r="DG684" s="32">
        <v>1</v>
      </c>
      <c r="DH684" s="32">
        <v>19</v>
      </c>
      <c r="DI684" s="32">
        <v>128</v>
      </c>
      <c r="DJ684" s="32">
        <v>94</v>
      </c>
      <c r="DK684" s="88">
        <f t="shared" si="762"/>
        <v>2930</v>
      </c>
      <c r="DL684" s="32">
        <v>234</v>
      </c>
      <c r="DM684" s="32">
        <v>1007</v>
      </c>
      <c r="DN684" s="32">
        <v>1603</v>
      </c>
      <c r="DO684" s="32">
        <v>86</v>
      </c>
      <c r="DP684" s="32">
        <v>60</v>
      </c>
      <c r="DQ684" s="32">
        <v>144</v>
      </c>
      <c r="DR684" s="32">
        <v>94</v>
      </c>
      <c r="DS684" s="88">
        <f t="shared" si="763"/>
        <v>3008</v>
      </c>
      <c r="DT684" s="32">
        <v>23</v>
      </c>
      <c r="DU684" s="32">
        <v>646</v>
      </c>
      <c r="DV684" s="32">
        <v>2231</v>
      </c>
      <c r="DW684" s="32">
        <v>108</v>
      </c>
      <c r="DX684" s="32">
        <v>1</v>
      </c>
      <c r="DY684" s="32">
        <v>2</v>
      </c>
      <c r="DZ684" s="32">
        <v>4</v>
      </c>
      <c r="EA684" s="88">
        <f t="shared" si="764"/>
        <v>28</v>
      </c>
      <c r="EB684" s="32">
        <v>5</v>
      </c>
      <c r="EC684" s="32">
        <v>12</v>
      </c>
      <c r="ED684" s="32">
        <v>11</v>
      </c>
      <c r="EF684" s="32">
        <v>11</v>
      </c>
      <c r="EG684" s="32">
        <v>30</v>
      </c>
      <c r="EH684" s="32">
        <v>46</v>
      </c>
      <c r="EI684" s="88">
        <f t="shared" si="765"/>
        <v>295</v>
      </c>
      <c r="EJ684" s="32">
        <v>107</v>
      </c>
      <c r="EK684" s="32">
        <v>95</v>
      </c>
      <c r="EL684" s="32">
        <v>91</v>
      </c>
      <c r="EM684" s="32">
        <v>2</v>
      </c>
      <c r="EQ684" s="88">
        <f t="shared" si="766"/>
        <v>0</v>
      </c>
      <c r="EV684" s="32">
        <v>18</v>
      </c>
      <c r="EW684" s="32">
        <v>43</v>
      </c>
      <c r="EX684" s="32">
        <v>46</v>
      </c>
      <c r="EY684" s="88">
        <f t="shared" si="767"/>
        <v>550</v>
      </c>
      <c r="EZ684" s="32">
        <v>10</v>
      </c>
      <c r="FA684" s="32">
        <v>239</v>
      </c>
      <c r="FB684" s="32">
        <v>289</v>
      </c>
      <c r="FC684" s="32">
        <v>12</v>
      </c>
      <c r="FD684" s="32">
        <v>1</v>
      </c>
      <c r="FE684" s="32">
        <v>1</v>
      </c>
      <c r="FF684" s="32">
        <v>3</v>
      </c>
      <c r="FG684" s="88">
        <f t="shared" si="768"/>
        <v>11</v>
      </c>
      <c r="FH684" s="32">
        <v>0</v>
      </c>
      <c r="FI684" s="32">
        <v>11</v>
      </c>
      <c r="FJ684" s="32">
        <v>0</v>
      </c>
      <c r="FO684" s="88">
        <f t="shared" si="769"/>
        <v>0</v>
      </c>
      <c r="FW684" s="110">
        <f t="shared" si="770"/>
        <v>0</v>
      </c>
      <c r="GB684" s="110">
        <f t="shared" si="771"/>
        <v>19</v>
      </c>
      <c r="GC684" s="110">
        <f t="shared" si="772"/>
        <v>44</v>
      </c>
      <c r="GD684" s="110">
        <f t="shared" si="773"/>
        <v>49</v>
      </c>
      <c r="GE684" s="110">
        <f t="shared" si="774"/>
        <v>561</v>
      </c>
      <c r="GF684" s="110">
        <f t="shared" si="775"/>
        <v>10</v>
      </c>
      <c r="GG684" s="110">
        <f t="shared" si="776"/>
        <v>250</v>
      </c>
      <c r="GH684" s="110">
        <f t="shared" si="777"/>
        <v>289</v>
      </c>
      <c r="GI684" s="110">
        <f t="shared" si="778"/>
        <v>12</v>
      </c>
      <c r="GJ684" s="114">
        <f t="shared" si="742"/>
        <v>0.48448132262393701</v>
      </c>
      <c r="GK684" s="90">
        <f t="shared" si="743"/>
        <v>0.12319358992702818</v>
      </c>
      <c r="GL684" s="92" t="s">
        <v>1591</v>
      </c>
      <c r="GM684" s="92" t="s">
        <v>1966</v>
      </c>
      <c r="GN684" s="2" t="s">
        <v>1558</v>
      </c>
      <c r="GO684" s="92" t="s">
        <v>1758</v>
      </c>
      <c r="GP684" s="92" t="s">
        <v>1588</v>
      </c>
      <c r="GQ684" s="2" t="s">
        <v>1946</v>
      </c>
      <c r="GR684" s="115">
        <v>5601</v>
      </c>
      <c r="GS684" s="31">
        <f t="shared" si="779"/>
        <v>80</v>
      </c>
      <c r="GT684" s="31">
        <f t="shared" si="780"/>
        <v>192</v>
      </c>
      <c r="GU684" s="31">
        <f t="shared" si="781"/>
        <v>274</v>
      </c>
      <c r="GV684" s="31">
        <f t="shared" si="782"/>
        <v>5966</v>
      </c>
      <c r="GW684" s="31">
        <f t="shared" si="783"/>
        <v>4039</v>
      </c>
      <c r="GX684" s="31">
        <f t="shared" si="784"/>
        <v>5704</v>
      </c>
    </row>
    <row r="685" spans="1:208" ht="15.75" hidden="1" customHeight="1" x14ac:dyDescent="0.25">
      <c r="A685" s="22" t="s">
        <v>1113</v>
      </c>
      <c r="B685" s="2" t="s">
        <v>665</v>
      </c>
      <c r="C685" s="116" t="s">
        <v>666</v>
      </c>
      <c r="D685" s="35" t="s">
        <v>665</v>
      </c>
      <c r="E685" s="117">
        <v>26</v>
      </c>
      <c r="F685" s="117">
        <v>97</v>
      </c>
      <c r="G685" s="117">
        <v>115</v>
      </c>
      <c r="H685" s="117">
        <v>238</v>
      </c>
      <c r="I685" s="95">
        <v>16</v>
      </c>
      <c r="J685" s="118">
        <v>24</v>
      </c>
      <c r="K685" s="118">
        <v>88</v>
      </c>
      <c r="L685" s="118">
        <v>128</v>
      </c>
      <c r="M685" s="118">
        <v>240</v>
      </c>
      <c r="N685" s="119">
        <v>26</v>
      </c>
      <c r="O685" s="119">
        <v>3</v>
      </c>
      <c r="P685" s="120">
        <v>137</v>
      </c>
      <c r="Q685" s="120">
        <v>191</v>
      </c>
      <c r="R685" s="120">
        <v>136</v>
      </c>
      <c r="S685" s="70">
        <f t="shared" si="725"/>
        <v>0.17518248175182483</v>
      </c>
      <c r="T685" s="70">
        <f t="shared" si="726"/>
        <v>0.4607329842931937</v>
      </c>
      <c r="U685" s="70">
        <f t="shared" si="727"/>
        <v>0.46120689655172414</v>
      </c>
      <c r="V685" s="70">
        <f t="shared" si="728"/>
        <v>0.58103975535168195</v>
      </c>
      <c r="W685" s="70">
        <f t="shared" si="729"/>
        <v>0.75</v>
      </c>
      <c r="X685" s="121">
        <v>182</v>
      </c>
      <c r="Y685" s="121">
        <v>137</v>
      </c>
      <c r="Z685" s="121">
        <v>191</v>
      </c>
      <c r="AA685" s="121">
        <v>136</v>
      </c>
      <c r="AB685" s="121">
        <v>56</v>
      </c>
      <c r="AC685" s="121">
        <v>39</v>
      </c>
      <c r="AD685" s="17">
        <v>7</v>
      </c>
      <c r="AE685" s="17">
        <v>12</v>
      </c>
      <c r="AF685" s="100">
        <v>15</v>
      </c>
      <c r="AG685" s="101">
        <v>20</v>
      </c>
      <c r="AH685" s="101">
        <v>90</v>
      </c>
      <c r="AI685" s="101">
        <v>143</v>
      </c>
      <c r="AJ685" s="101">
        <v>5</v>
      </c>
      <c r="AK685" s="101">
        <f t="shared" si="730"/>
        <v>258</v>
      </c>
      <c r="AL685" s="101">
        <f t="shared" si="731"/>
        <v>35</v>
      </c>
      <c r="AM685" s="101">
        <v>40</v>
      </c>
      <c r="AN685" s="102">
        <v>4</v>
      </c>
      <c r="AO685" s="103">
        <v>25</v>
      </c>
      <c r="AP685" s="74">
        <f t="shared" si="732"/>
        <v>0.145985401459854</v>
      </c>
      <c r="AQ685" s="74">
        <f t="shared" si="733"/>
        <v>0.47120418848167539</v>
      </c>
      <c r="AR685" s="104">
        <f t="shared" si="734"/>
        <v>0.46982758620689657</v>
      </c>
      <c r="AS685" s="104">
        <f t="shared" si="735"/>
        <v>0.60550458715596334</v>
      </c>
      <c r="AT685" s="104">
        <f t="shared" si="736"/>
        <v>0.79411764705882348</v>
      </c>
      <c r="AU685" s="105">
        <v>132</v>
      </c>
      <c r="AV685" s="105">
        <v>182</v>
      </c>
      <c r="AW685" s="105">
        <v>161</v>
      </c>
      <c r="AX685" s="100">
        <v>14</v>
      </c>
      <c r="AY685" s="106">
        <v>246</v>
      </c>
      <c r="AZ685" s="106">
        <v>21</v>
      </c>
      <c r="BA685" s="106">
        <v>80</v>
      </c>
      <c r="BB685" s="106">
        <v>139</v>
      </c>
      <c r="BC685" s="106">
        <v>6</v>
      </c>
      <c r="BD685" s="107">
        <v>36</v>
      </c>
      <c r="BE685" s="108">
        <v>6</v>
      </c>
      <c r="BF685" s="82">
        <f t="shared" si="737"/>
        <v>0.13043478260869565</v>
      </c>
      <c r="BG685" s="82">
        <f t="shared" si="738"/>
        <v>0.43956043956043955</v>
      </c>
      <c r="BH685" s="83">
        <f t="shared" si="739"/>
        <v>0.42947368421052634</v>
      </c>
      <c r="BI685" s="83">
        <f t="shared" si="740"/>
        <v>0.58280254777070062</v>
      </c>
      <c r="BJ685" s="83">
        <f t="shared" si="741"/>
        <v>0.78030303030303028</v>
      </c>
      <c r="BK685" s="2">
        <v>157</v>
      </c>
      <c r="BL685" s="2">
        <v>176</v>
      </c>
      <c r="BM685" s="2">
        <v>160</v>
      </c>
      <c r="BN685" s="2">
        <v>111</v>
      </c>
      <c r="BO685" s="2">
        <v>56</v>
      </c>
      <c r="BP685" s="2">
        <v>43</v>
      </c>
      <c r="BQ685" s="109">
        <v>8</v>
      </c>
      <c r="BR685" s="109">
        <v>15</v>
      </c>
      <c r="BS685" s="110">
        <v>14</v>
      </c>
      <c r="BT685" s="109">
        <v>14</v>
      </c>
      <c r="BU685" s="109">
        <v>94</v>
      </c>
      <c r="BV685" s="109">
        <v>136</v>
      </c>
      <c r="BW685" s="109">
        <v>2</v>
      </c>
      <c r="BX685" s="84">
        <f t="shared" si="745"/>
        <v>246</v>
      </c>
      <c r="BY685" s="111">
        <v>6</v>
      </c>
      <c r="BZ685" s="109">
        <v>31</v>
      </c>
      <c r="CA685" s="109">
        <v>2</v>
      </c>
      <c r="CB685" s="2">
        <v>22</v>
      </c>
      <c r="CC685" s="112">
        <f t="shared" si="746"/>
        <v>8.9171974522292988E-2</v>
      </c>
      <c r="CD685" s="112">
        <f t="shared" si="747"/>
        <v>0.53409090909090906</v>
      </c>
      <c r="CE685" s="112">
        <f t="shared" si="748"/>
        <v>0.43204868154158216</v>
      </c>
      <c r="CF685" s="112">
        <f t="shared" si="749"/>
        <v>0.59226190476190477</v>
      </c>
      <c r="CG685" s="112">
        <f t="shared" si="750"/>
        <v>0.65625</v>
      </c>
      <c r="CH685" s="87">
        <f t="shared" si="751"/>
        <v>55</v>
      </c>
      <c r="CI685" s="31">
        <f t="shared" si="752"/>
        <v>58</v>
      </c>
      <c r="CJ685" s="31">
        <f t="shared" si="753"/>
        <v>0</v>
      </c>
      <c r="CK685" s="31">
        <f t="shared" si="754"/>
        <v>0</v>
      </c>
      <c r="CL685" s="31">
        <f t="shared" si="755"/>
        <v>0</v>
      </c>
      <c r="CM685" s="113">
        <f t="shared" si="756"/>
        <v>0</v>
      </c>
      <c r="CN685" s="31">
        <f t="shared" si="757"/>
        <v>0</v>
      </c>
      <c r="CO685" s="31">
        <f t="shared" si="758"/>
        <v>0</v>
      </c>
      <c r="CP685" s="31">
        <f t="shared" si="759"/>
        <v>0</v>
      </c>
      <c r="CQ685" s="31">
        <f t="shared" si="760"/>
        <v>0</v>
      </c>
      <c r="CU685" s="88">
        <f t="shared" si="744"/>
        <v>0</v>
      </c>
      <c r="DC685" s="88">
        <f t="shared" si="761"/>
        <v>0</v>
      </c>
      <c r="DH685" s="32">
        <v>1</v>
      </c>
      <c r="DI685" s="32">
        <v>5</v>
      </c>
      <c r="DJ685" s="32">
        <v>5</v>
      </c>
      <c r="DK685" s="88">
        <f t="shared" si="762"/>
        <v>90</v>
      </c>
      <c r="DL685" s="32">
        <v>13</v>
      </c>
      <c r="DM685" s="32">
        <v>33</v>
      </c>
      <c r="DN685" s="32">
        <v>44</v>
      </c>
      <c r="DO685" s="32">
        <v>0</v>
      </c>
      <c r="DP685" s="32">
        <v>6</v>
      </c>
      <c r="DQ685" s="32">
        <v>9</v>
      </c>
      <c r="DR685" s="32">
        <v>8</v>
      </c>
      <c r="DS685" s="88">
        <f t="shared" si="763"/>
        <v>133</v>
      </c>
      <c r="DT685" s="32">
        <v>1</v>
      </c>
      <c r="DU685" s="32">
        <v>46</v>
      </c>
      <c r="DV685" s="32">
        <v>84</v>
      </c>
      <c r="DW685" s="32">
        <v>2</v>
      </c>
      <c r="EA685" s="88">
        <f t="shared" si="764"/>
        <v>0</v>
      </c>
      <c r="EI685" s="88">
        <f t="shared" si="765"/>
        <v>0</v>
      </c>
      <c r="EQ685" s="88">
        <f t="shared" si="766"/>
        <v>0</v>
      </c>
      <c r="EV685" s="32">
        <v>1</v>
      </c>
      <c r="EW685" s="32">
        <v>1</v>
      </c>
      <c r="EX685" s="32">
        <v>1</v>
      </c>
      <c r="EY685" s="88">
        <f t="shared" si="767"/>
        <v>23</v>
      </c>
      <c r="EZ685" s="32">
        <v>0</v>
      </c>
      <c r="FA685" s="32">
        <v>15</v>
      </c>
      <c r="FB685" s="32">
        <v>8</v>
      </c>
      <c r="FC685" s="32">
        <v>0</v>
      </c>
      <c r="FG685" s="88">
        <f t="shared" si="768"/>
        <v>0</v>
      </c>
      <c r="FO685" s="88">
        <f t="shared" si="769"/>
        <v>0</v>
      </c>
      <c r="FW685" s="110">
        <f t="shared" si="770"/>
        <v>0</v>
      </c>
      <c r="GB685" s="110">
        <f t="shared" si="771"/>
        <v>1</v>
      </c>
      <c r="GC685" s="110">
        <f t="shared" si="772"/>
        <v>1</v>
      </c>
      <c r="GD685" s="110">
        <f t="shared" si="773"/>
        <v>1</v>
      </c>
      <c r="GE685" s="110">
        <f t="shared" si="774"/>
        <v>23</v>
      </c>
      <c r="GF685" s="110">
        <f t="shared" si="775"/>
        <v>0</v>
      </c>
      <c r="GG685" s="110">
        <f t="shared" si="776"/>
        <v>15</v>
      </c>
      <c r="GH685" s="110">
        <f t="shared" si="777"/>
        <v>8</v>
      </c>
      <c r="GI685" s="110">
        <f t="shared" si="778"/>
        <v>0</v>
      </c>
      <c r="GJ685" s="114">
        <f t="shared" si="742"/>
        <v>-0.125</v>
      </c>
      <c r="GK685" s="90">
        <f t="shared" si="743"/>
        <v>0</v>
      </c>
      <c r="GL685" s="92" t="s">
        <v>1988</v>
      </c>
      <c r="GM685" s="92" t="s">
        <v>1566</v>
      </c>
      <c r="GN685" s="2" t="s">
        <v>1620</v>
      </c>
      <c r="GO685" s="92" t="s">
        <v>2013</v>
      </c>
      <c r="GP685" s="92" t="s">
        <v>1661</v>
      </c>
      <c r="GQ685" s="2" t="s">
        <v>1514</v>
      </c>
      <c r="GR685" s="115">
        <v>197</v>
      </c>
      <c r="GS685" s="31">
        <f t="shared" si="779"/>
        <v>7</v>
      </c>
      <c r="GT685" s="31">
        <f t="shared" si="780"/>
        <v>13</v>
      </c>
      <c r="GU685" s="31">
        <f t="shared" si="781"/>
        <v>14</v>
      </c>
      <c r="GV685" s="31">
        <f t="shared" si="782"/>
        <v>223</v>
      </c>
      <c r="GW685" s="31">
        <f t="shared" si="783"/>
        <v>130</v>
      </c>
      <c r="GX685" s="31">
        <f t="shared" si="784"/>
        <v>209</v>
      </c>
    </row>
    <row r="686" spans="1:208" ht="15.75" hidden="1" customHeight="1" x14ac:dyDescent="0.25">
      <c r="A686" s="22" t="s">
        <v>1113</v>
      </c>
      <c r="B686" s="2" t="s">
        <v>665</v>
      </c>
      <c r="C686" s="116" t="s">
        <v>667</v>
      </c>
      <c r="D686" s="35" t="s">
        <v>665</v>
      </c>
      <c r="E686" s="117">
        <v>154</v>
      </c>
      <c r="F686" s="117">
        <v>698</v>
      </c>
      <c r="G686" s="117">
        <v>1224</v>
      </c>
      <c r="H686" s="117">
        <v>2076</v>
      </c>
      <c r="I686" s="95">
        <v>130</v>
      </c>
      <c r="J686" s="118">
        <v>154</v>
      </c>
      <c r="K686" s="118">
        <v>645</v>
      </c>
      <c r="L686" s="118">
        <v>1342</v>
      </c>
      <c r="M686" s="118">
        <v>2141</v>
      </c>
      <c r="N686" s="119">
        <v>372</v>
      </c>
      <c r="O686" s="119">
        <v>52</v>
      </c>
      <c r="P686" s="120">
        <v>1593</v>
      </c>
      <c r="Q686" s="120">
        <v>2004</v>
      </c>
      <c r="R686" s="120">
        <v>1419</v>
      </c>
      <c r="S686" s="70">
        <f t="shared" si="725"/>
        <v>9.6672944130571245E-2</v>
      </c>
      <c r="T686" s="70">
        <f t="shared" si="726"/>
        <v>0.32185628742514971</v>
      </c>
      <c r="U686" s="70">
        <f t="shared" si="727"/>
        <v>0.35267145135566186</v>
      </c>
      <c r="V686" s="70">
        <f t="shared" si="728"/>
        <v>0.47180835524393805</v>
      </c>
      <c r="W686" s="70">
        <f t="shared" si="729"/>
        <v>0.68357998590556734</v>
      </c>
      <c r="X686" s="121">
        <v>1991</v>
      </c>
      <c r="Y686" s="121">
        <v>1593</v>
      </c>
      <c r="Z686" s="121">
        <v>2004</v>
      </c>
      <c r="AA686" s="121">
        <v>1419</v>
      </c>
      <c r="AB686" s="121">
        <v>549</v>
      </c>
      <c r="AC686" s="121">
        <v>419</v>
      </c>
      <c r="AD686" s="17">
        <v>55</v>
      </c>
      <c r="AE686" s="17">
        <v>118</v>
      </c>
      <c r="AF686" s="100">
        <v>136</v>
      </c>
      <c r="AG686" s="101">
        <v>230</v>
      </c>
      <c r="AH686" s="101">
        <v>709</v>
      </c>
      <c r="AI686" s="101">
        <v>1393</v>
      </c>
      <c r="AJ686" s="101">
        <v>116</v>
      </c>
      <c r="AK686" s="101">
        <f t="shared" si="730"/>
        <v>2448</v>
      </c>
      <c r="AL686" s="101">
        <f t="shared" si="731"/>
        <v>365</v>
      </c>
      <c r="AM686" s="101">
        <v>481</v>
      </c>
      <c r="AN686" s="102">
        <v>31</v>
      </c>
      <c r="AO686" s="103">
        <v>130</v>
      </c>
      <c r="AP686" s="74">
        <f t="shared" si="732"/>
        <v>0.14438166980539863</v>
      </c>
      <c r="AQ686" s="74">
        <f t="shared" si="733"/>
        <v>0.3537924151696607</v>
      </c>
      <c r="AR686" s="104">
        <f t="shared" si="734"/>
        <v>0.39214513556618819</v>
      </c>
      <c r="AS686" s="104">
        <f t="shared" si="735"/>
        <v>0.50744960560911478</v>
      </c>
      <c r="AT686" s="104">
        <f t="shared" si="736"/>
        <v>0.72445384073291053</v>
      </c>
      <c r="AU686" s="105">
        <v>1473</v>
      </c>
      <c r="AV686" s="105">
        <v>2025</v>
      </c>
      <c r="AW686" s="105">
        <v>1680</v>
      </c>
      <c r="AX686" s="100">
        <v>145</v>
      </c>
      <c r="AY686" s="106">
        <v>2487</v>
      </c>
      <c r="AZ686" s="106">
        <v>230</v>
      </c>
      <c r="BA686" s="106">
        <v>725</v>
      </c>
      <c r="BB686" s="106">
        <v>1412</v>
      </c>
      <c r="BC686" s="106">
        <v>120</v>
      </c>
      <c r="BD686" s="107">
        <v>368</v>
      </c>
      <c r="BE686" s="108">
        <v>63</v>
      </c>
      <c r="BF686" s="82">
        <f t="shared" si="737"/>
        <v>0.13690476190476192</v>
      </c>
      <c r="BG686" s="82">
        <f t="shared" si="738"/>
        <v>0.35802469135802467</v>
      </c>
      <c r="BH686" s="83">
        <f t="shared" si="739"/>
        <v>0.38605639242950945</v>
      </c>
      <c r="BI686" s="83">
        <f t="shared" si="740"/>
        <v>0.5057175528873642</v>
      </c>
      <c r="BJ686" s="83">
        <f t="shared" si="741"/>
        <v>0.70875763747454179</v>
      </c>
      <c r="BK686" s="2">
        <v>1700</v>
      </c>
      <c r="BL686" s="2">
        <v>2156</v>
      </c>
      <c r="BM686" s="2">
        <v>1570</v>
      </c>
      <c r="BN686" s="2">
        <v>1109</v>
      </c>
      <c r="BO686" s="2">
        <v>607</v>
      </c>
      <c r="BP686" s="2">
        <v>402</v>
      </c>
      <c r="BQ686" s="109">
        <v>52</v>
      </c>
      <c r="BR686" s="109">
        <v>147</v>
      </c>
      <c r="BS686" s="110">
        <v>113</v>
      </c>
      <c r="BT686" s="109">
        <v>166</v>
      </c>
      <c r="BU686" s="109">
        <v>824</v>
      </c>
      <c r="BV686" s="109">
        <v>1550</v>
      </c>
      <c r="BW686" s="109">
        <v>130</v>
      </c>
      <c r="BX686" s="84">
        <f t="shared" si="745"/>
        <v>2670</v>
      </c>
      <c r="BY686" s="111">
        <v>31</v>
      </c>
      <c r="BZ686" s="109">
        <v>416</v>
      </c>
      <c r="CA686" s="109">
        <v>127</v>
      </c>
      <c r="CB686" s="2">
        <v>86</v>
      </c>
      <c r="CC686" s="112">
        <f t="shared" si="746"/>
        <v>9.7647058823529406E-2</v>
      </c>
      <c r="CD686" s="112">
        <f t="shared" si="747"/>
        <v>0.38218923933209648</v>
      </c>
      <c r="CE686" s="112">
        <f t="shared" si="748"/>
        <v>0.39144858090674528</v>
      </c>
      <c r="CF686" s="112">
        <f t="shared" si="749"/>
        <v>0.52549651100375738</v>
      </c>
      <c r="CG686" s="112">
        <f t="shared" si="750"/>
        <v>0.7222929936305732</v>
      </c>
      <c r="CH686" s="87">
        <f t="shared" si="751"/>
        <v>436</v>
      </c>
      <c r="CI686" s="31">
        <f t="shared" si="752"/>
        <v>541</v>
      </c>
      <c r="CJ686" s="31">
        <f t="shared" si="753"/>
        <v>4</v>
      </c>
      <c r="CK686" s="31">
        <f t="shared" si="754"/>
        <v>19</v>
      </c>
      <c r="CL686" s="31">
        <f t="shared" si="755"/>
        <v>27</v>
      </c>
      <c r="CM686" s="113">
        <f t="shared" si="756"/>
        <v>247</v>
      </c>
      <c r="CN686" s="31">
        <f t="shared" si="757"/>
        <v>44</v>
      </c>
      <c r="CO686" s="31">
        <f t="shared" si="758"/>
        <v>109</v>
      </c>
      <c r="CP686" s="31">
        <f t="shared" si="759"/>
        <v>93</v>
      </c>
      <c r="CQ686" s="31">
        <f t="shared" si="760"/>
        <v>1</v>
      </c>
      <c r="CR686" s="32">
        <v>4</v>
      </c>
      <c r="CS686" s="32">
        <v>19</v>
      </c>
      <c r="CT686" s="32">
        <v>27</v>
      </c>
      <c r="CU686" s="88">
        <f t="shared" si="744"/>
        <v>247</v>
      </c>
      <c r="CV686" s="32">
        <v>44</v>
      </c>
      <c r="CW686" s="32">
        <v>109</v>
      </c>
      <c r="CX686" s="32">
        <v>93</v>
      </c>
      <c r="CY686" s="32">
        <v>1</v>
      </c>
      <c r="DC686" s="88">
        <f t="shared" si="761"/>
        <v>0</v>
      </c>
      <c r="DH686" s="32">
        <v>4</v>
      </c>
      <c r="DI686" s="32">
        <v>39</v>
      </c>
      <c r="DJ686" s="32">
        <v>22</v>
      </c>
      <c r="DK686" s="88">
        <f t="shared" si="762"/>
        <v>812</v>
      </c>
      <c r="DL686" s="32">
        <v>91</v>
      </c>
      <c r="DM686" s="32">
        <v>309</v>
      </c>
      <c r="DN686" s="32">
        <v>378</v>
      </c>
      <c r="DO686" s="32">
        <v>34</v>
      </c>
      <c r="DP686" s="32">
        <v>39</v>
      </c>
      <c r="DQ686" s="32">
        <v>74</v>
      </c>
      <c r="DR686" s="32">
        <v>48</v>
      </c>
      <c r="DS686" s="88">
        <f t="shared" si="763"/>
        <v>1363</v>
      </c>
      <c r="DT686" s="32">
        <v>10</v>
      </c>
      <c r="DU686" s="32">
        <v>291</v>
      </c>
      <c r="DV686" s="32">
        <v>990</v>
      </c>
      <c r="DW686" s="32">
        <v>72</v>
      </c>
      <c r="DX686" s="32">
        <v>1</v>
      </c>
      <c r="DY686" s="32">
        <v>2</v>
      </c>
      <c r="DZ686" s="32">
        <v>4</v>
      </c>
      <c r="EA686" s="88">
        <f t="shared" si="764"/>
        <v>24</v>
      </c>
      <c r="EB686" s="32">
        <v>7</v>
      </c>
      <c r="EC686" s="32">
        <v>16</v>
      </c>
      <c r="ED686" s="32">
        <v>1</v>
      </c>
      <c r="EF686" s="32">
        <v>1</v>
      </c>
      <c r="EG686" s="32">
        <v>3</v>
      </c>
      <c r="EH686" s="32">
        <v>4</v>
      </c>
      <c r="EI686" s="88">
        <f t="shared" si="765"/>
        <v>29</v>
      </c>
      <c r="EJ686" s="32">
        <v>13</v>
      </c>
      <c r="EK686" s="32">
        <v>13</v>
      </c>
      <c r="EL686" s="32">
        <v>3</v>
      </c>
      <c r="EM686" s="32">
        <v>0</v>
      </c>
      <c r="EQ686" s="88">
        <f t="shared" si="766"/>
        <v>0</v>
      </c>
      <c r="EV686" s="32">
        <v>3</v>
      </c>
      <c r="EW686" s="32">
        <v>10</v>
      </c>
      <c r="EX686" s="32">
        <v>8</v>
      </c>
      <c r="EY686" s="88">
        <f t="shared" si="767"/>
        <v>171</v>
      </c>
      <c r="EZ686" s="32">
        <v>1</v>
      </c>
      <c r="FA686" s="32">
        <v>86</v>
      </c>
      <c r="FB686" s="32">
        <v>76</v>
      </c>
      <c r="FC686" s="32">
        <v>8</v>
      </c>
      <c r="FG686" s="88">
        <f t="shared" si="768"/>
        <v>0</v>
      </c>
      <c r="FO686" s="88">
        <f t="shared" si="769"/>
        <v>0</v>
      </c>
      <c r="FW686" s="110">
        <f t="shared" si="770"/>
        <v>0</v>
      </c>
      <c r="GB686" s="110">
        <f t="shared" si="771"/>
        <v>3</v>
      </c>
      <c r="GC686" s="110">
        <f t="shared" si="772"/>
        <v>10</v>
      </c>
      <c r="GD686" s="110">
        <f t="shared" si="773"/>
        <v>8</v>
      </c>
      <c r="GE686" s="110">
        <f t="shared" si="774"/>
        <v>171</v>
      </c>
      <c r="GF686" s="110">
        <f t="shared" si="775"/>
        <v>1</v>
      </c>
      <c r="GG686" s="110">
        <f t="shared" si="776"/>
        <v>86</v>
      </c>
      <c r="GH686" s="110">
        <f t="shared" si="777"/>
        <v>76</v>
      </c>
      <c r="GI686" s="110">
        <f t="shared" si="778"/>
        <v>8</v>
      </c>
      <c r="GJ686" s="114">
        <f t="shared" si="742"/>
        <v>5.6632740166786912E-2</v>
      </c>
      <c r="GK686" s="90">
        <f t="shared" si="743"/>
        <v>7.3582629674306399E-2</v>
      </c>
      <c r="GL686" s="2" t="s">
        <v>1764</v>
      </c>
      <c r="GM686" s="92" t="s">
        <v>2137</v>
      </c>
      <c r="GN686" s="92" t="s">
        <v>2046</v>
      </c>
      <c r="GO686" s="2" t="s">
        <v>1518</v>
      </c>
      <c r="GP686" s="92" t="s">
        <v>1859</v>
      </c>
      <c r="GQ686" s="2" t="s">
        <v>2026</v>
      </c>
      <c r="GR686" s="115">
        <v>2203</v>
      </c>
      <c r="GS686" s="31">
        <f t="shared" si="779"/>
        <v>44</v>
      </c>
      <c r="GT686" s="31">
        <f t="shared" si="780"/>
        <v>74</v>
      </c>
      <c r="GU686" s="31">
        <f t="shared" si="781"/>
        <v>115</v>
      </c>
      <c r="GV686" s="31">
        <f t="shared" si="782"/>
        <v>2199</v>
      </c>
      <c r="GW686" s="31">
        <f t="shared" si="783"/>
        <v>1475</v>
      </c>
      <c r="GX686" s="31">
        <f t="shared" si="784"/>
        <v>2091</v>
      </c>
    </row>
    <row r="687" spans="1:208" ht="15.75" hidden="1" customHeight="1" x14ac:dyDescent="0.25">
      <c r="A687" s="22" t="s">
        <v>1113</v>
      </c>
      <c r="B687" s="2" t="s">
        <v>665</v>
      </c>
      <c r="C687" s="116" t="s">
        <v>668</v>
      </c>
      <c r="D687" s="35" t="s">
        <v>665</v>
      </c>
      <c r="E687" s="117">
        <v>70</v>
      </c>
      <c r="F687" s="117">
        <v>417</v>
      </c>
      <c r="G687" s="117">
        <v>721</v>
      </c>
      <c r="H687" s="117">
        <v>1208</v>
      </c>
      <c r="I687" s="95">
        <v>75</v>
      </c>
      <c r="J687" s="118">
        <v>89</v>
      </c>
      <c r="K687" s="118">
        <v>431</v>
      </c>
      <c r="L687" s="118">
        <v>834</v>
      </c>
      <c r="M687" s="118">
        <v>1354</v>
      </c>
      <c r="N687" s="119">
        <v>201</v>
      </c>
      <c r="O687" s="119">
        <v>55</v>
      </c>
      <c r="P687" s="120">
        <v>1138</v>
      </c>
      <c r="Q687" s="120">
        <v>1412</v>
      </c>
      <c r="R687" s="120">
        <v>952</v>
      </c>
      <c r="S687" s="70">
        <f t="shared" si="725"/>
        <v>7.8207381370826015E-2</v>
      </c>
      <c r="T687" s="70">
        <f t="shared" si="726"/>
        <v>0.30524079320113312</v>
      </c>
      <c r="U687" s="70">
        <f t="shared" si="727"/>
        <v>0.32924043403769276</v>
      </c>
      <c r="V687" s="70">
        <f t="shared" si="728"/>
        <v>0.45008460236886633</v>
      </c>
      <c r="W687" s="70">
        <f t="shared" si="729"/>
        <v>0.66491596638655459</v>
      </c>
      <c r="X687" s="121">
        <v>1419</v>
      </c>
      <c r="Y687" s="121">
        <v>1138</v>
      </c>
      <c r="Z687" s="121">
        <v>1412</v>
      </c>
      <c r="AA687" s="121">
        <v>952</v>
      </c>
      <c r="AB687" s="121">
        <v>399</v>
      </c>
      <c r="AC687" s="121">
        <v>287</v>
      </c>
      <c r="AD687" s="17">
        <v>47</v>
      </c>
      <c r="AE687" s="17">
        <v>72</v>
      </c>
      <c r="AF687" s="100">
        <v>88</v>
      </c>
      <c r="AG687" s="101">
        <v>120</v>
      </c>
      <c r="AH687" s="101">
        <v>479</v>
      </c>
      <c r="AI687" s="101">
        <v>869</v>
      </c>
      <c r="AJ687" s="101">
        <v>52</v>
      </c>
      <c r="AK687" s="101">
        <f t="shared" si="730"/>
        <v>1520</v>
      </c>
      <c r="AL687" s="101">
        <f t="shared" si="731"/>
        <v>233</v>
      </c>
      <c r="AM687" s="101">
        <v>285</v>
      </c>
      <c r="AN687" s="102">
        <v>45</v>
      </c>
      <c r="AO687" s="103">
        <v>139</v>
      </c>
      <c r="AP687" s="74">
        <f t="shared" si="732"/>
        <v>0.1054481546572935</v>
      </c>
      <c r="AQ687" s="74">
        <f t="shared" si="733"/>
        <v>0.33923512747875356</v>
      </c>
      <c r="AR687" s="104">
        <f t="shared" si="734"/>
        <v>0.3526556253569389</v>
      </c>
      <c r="AS687" s="104">
        <f t="shared" si="735"/>
        <v>0.47165820642978001</v>
      </c>
      <c r="AT687" s="104">
        <f t="shared" si="736"/>
        <v>0.66806722689075626</v>
      </c>
      <c r="AU687" s="105">
        <v>1070</v>
      </c>
      <c r="AV687" s="105">
        <v>1477</v>
      </c>
      <c r="AW687" s="105">
        <v>1090</v>
      </c>
      <c r="AX687" s="100">
        <v>87</v>
      </c>
      <c r="AY687" s="106">
        <v>1515</v>
      </c>
      <c r="AZ687" s="106">
        <v>90</v>
      </c>
      <c r="BA687" s="106">
        <v>464</v>
      </c>
      <c r="BB687" s="106">
        <v>900</v>
      </c>
      <c r="BC687" s="106">
        <v>61</v>
      </c>
      <c r="BD687" s="107">
        <v>226</v>
      </c>
      <c r="BE687" s="108">
        <v>77</v>
      </c>
      <c r="BF687" s="82">
        <f t="shared" si="737"/>
        <v>8.2568807339449546E-2</v>
      </c>
      <c r="BG687" s="82">
        <f t="shared" si="738"/>
        <v>0.31415030467163169</v>
      </c>
      <c r="BH687" s="83">
        <f t="shared" si="739"/>
        <v>0.33764091284025294</v>
      </c>
      <c r="BI687" s="83">
        <f t="shared" si="740"/>
        <v>0.44680015704750686</v>
      </c>
      <c r="BJ687" s="83">
        <f t="shared" si="741"/>
        <v>0.62990654205607477</v>
      </c>
      <c r="BK687" s="2">
        <v>1129</v>
      </c>
      <c r="BL687" s="2">
        <v>1513</v>
      </c>
      <c r="BM687" s="2">
        <v>1039</v>
      </c>
      <c r="BN687" s="2">
        <v>717</v>
      </c>
      <c r="BO687" s="2">
        <v>362</v>
      </c>
      <c r="BP687" s="2">
        <v>321</v>
      </c>
      <c r="BQ687" s="109">
        <v>49</v>
      </c>
      <c r="BR687" s="109">
        <v>102</v>
      </c>
      <c r="BS687" s="110">
        <v>101</v>
      </c>
      <c r="BT687" s="109">
        <v>118</v>
      </c>
      <c r="BU687" s="109">
        <v>501</v>
      </c>
      <c r="BV687" s="109">
        <v>1062</v>
      </c>
      <c r="BW687" s="109">
        <v>56</v>
      </c>
      <c r="BX687" s="84">
        <f t="shared" si="745"/>
        <v>1737</v>
      </c>
      <c r="BY687" s="111">
        <v>32</v>
      </c>
      <c r="BZ687" s="109">
        <v>271</v>
      </c>
      <c r="CA687" s="109">
        <v>56</v>
      </c>
      <c r="CB687" s="2">
        <v>101</v>
      </c>
      <c r="CC687" s="112">
        <f t="shared" si="746"/>
        <v>0.10451727192205491</v>
      </c>
      <c r="CD687" s="112">
        <f t="shared" si="747"/>
        <v>0.33113020489094513</v>
      </c>
      <c r="CE687" s="112">
        <f t="shared" si="748"/>
        <v>0.38304808475957619</v>
      </c>
      <c r="CF687" s="112">
        <f t="shared" si="749"/>
        <v>0.50626959247648906</v>
      </c>
      <c r="CG687" s="112">
        <f t="shared" si="750"/>
        <v>0.7613089509143407</v>
      </c>
      <c r="CH687" s="87">
        <f t="shared" si="751"/>
        <v>248</v>
      </c>
      <c r="CI687" s="31">
        <f t="shared" si="752"/>
        <v>238</v>
      </c>
      <c r="CJ687" s="31">
        <f t="shared" si="753"/>
        <v>6</v>
      </c>
      <c r="CK687" s="31">
        <f t="shared" si="754"/>
        <v>20</v>
      </c>
      <c r="CL687" s="31">
        <f t="shared" si="755"/>
        <v>35</v>
      </c>
      <c r="CM687" s="113">
        <f t="shared" si="756"/>
        <v>231</v>
      </c>
      <c r="CN687" s="31">
        <f t="shared" si="757"/>
        <v>53</v>
      </c>
      <c r="CO687" s="31">
        <f t="shared" si="758"/>
        <v>73</v>
      </c>
      <c r="CP687" s="31">
        <f t="shared" si="759"/>
        <v>83</v>
      </c>
      <c r="CQ687" s="31">
        <f t="shared" si="760"/>
        <v>22</v>
      </c>
      <c r="CR687" s="32">
        <v>6</v>
      </c>
      <c r="CS687" s="32">
        <v>20</v>
      </c>
      <c r="CT687" s="32">
        <v>35</v>
      </c>
      <c r="CU687" s="88">
        <f t="shared" si="744"/>
        <v>231</v>
      </c>
      <c r="CV687" s="32">
        <v>53</v>
      </c>
      <c r="CW687" s="32">
        <v>73</v>
      </c>
      <c r="CX687" s="32">
        <v>83</v>
      </c>
      <c r="CY687" s="32">
        <v>22</v>
      </c>
      <c r="DC687" s="88">
        <f t="shared" si="761"/>
        <v>0</v>
      </c>
      <c r="DH687" s="32">
        <v>3</v>
      </c>
      <c r="DI687" s="32">
        <v>18</v>
      </c>
      <c r="DJ687" s="32">
        <v>13</v>
      </c>
      <c r="DK687" s="88">
        <f t="shared" si="762"/>
        <v>326</v>
      </c>
      <c r="DL687" s="32">
        <v>45</v>
      </c>
      <c r="DM687" s="32">
        <v>87</v>
      </c>
      <c r="DN687" s="32">
        <v>183</v>
      </c>
      <c r="DO687" s="32">
        <v>11</v>
      </c>
      <c r="DP687" s="32">
        <v>39</v>
      </c>
      <c r="DQ687" s="32">
        <v>62</v>
      </c>
      <c r="DR687" s="32">
        <v>51</v>
      </c>
      <c r="DS687" s="88">
        <f t="shared" si="763"/>
        <v>1174</v>
      </c>
      <c r="DT687" s="32">
        <v>16</v>
      </c>
      <c r="DU687" s="32">
        <v>330</v>
      </c>
      <c r="DV687" s="32">
        <v>785</v>
      </c>
      <c r="DW687" s="32">
        <v>43</v>
      </c>
      <c r="DX687" s="32">
        <v>1</v>
      </c>
      <c r="DY687" s="32">
        <v>2</v>
      </c>
      <c r="DZ687" s="32">
        <v>2</v>
      </c>
      <c r="EA687" s="88">
        <f t="shared" si="764"/>
        <v>26</v>
      </c>
      <c r="EB687" s="32">
        <v>4</v>
      </c>
      <c r="EC687" s="32">
        <v>11</v>
      </c>
      <c r="ED687" s="32">
        <v>11</v>
      </c>
      <c r="EI687" s="88">
        <f t="shared" si="765"/>
        <v>0</v>
      </c>
      <c r="EQ687" s="88">
        <f t="shared" si="766"/>
        <v>0</v>
      </c>
      <c r="EY687" s="88">
        <f t="shared" si="767"/>
        <v>0</v>
      </c>
      <c r="FG687" s="88">
        <f t="shared" si="768"/>
        <v>0</v>
      </c>
      <c r="FO687" s="88">
        <f t="shared" si="769"/>
        <v>0</v>
      </c>
      <c r="FW687" s="110">
        <f t="shared" si="770"/>
        <v>0</v>
      </c>
      <c r="GB687" s="110">
        <f t="shared" si="771"/>
        <v>0</v>
      </c>
      <c r="GC687" s="110">
        <f t="shared" si="772"/>
        <v>0</v>
      </c>
      <c r="GD687" s="110">
        <f t="shared" si="773"/>
        <v>0</v>
      </c>
      <c r="GE687" s="110">
        <f t="shared" si="774"/>
        <v>0</v>
      </c>
      <c r="GF687" s="110">
        <f t="shared" si="775"/>
        <v>0</v>
      </c>
      <c r="GG687" s="110">
        <f t="shared" si="776"/>
        <v>0</v>
      </c>
      <c r="GH687" s="110">
        <f t="shared" si="777"/>
        <v>0</v>
      </c>
      <c r="GI687" s="110">
        <f t="shared" si="778"/>
        <v>0</v>
      </c>
      <c r="GJ687" s="114">
        <f t="shared" si="742"/>
        <v>0.14497017578270519</v>
      </c>
      <c r="GK687" s="90">
        <f t="shared" si="743"/>
        <v>0.14653465346534653</v>
      </c>
      <c r="GL687" s="2" t="s">
        <v>2212</v>
      </c>
      <c r="GM687" s="92" t="s">
        <v>1820</v>
      </c>
      <c r="GN687" s="2" t="s">
        <v>1476</v>
      </c>
      <c r="GO687" s="92" t="s">
        <v>2213</v>
      </c>
      <c r="GP687" s="2" t="s">
        <v>2011</v>
      </c>
      <c r="GQ687" s="2" t="s">
        <v>1426</v>
      </c>
      <c r="GR687" s="115">
        <v>1484</v>
      </c>
      <c r="GS687" s="31">
        <f t="shared" si="779"/>
        <v>43</v>
      </c>
      <c r="GT687" s="31">
        <f t="shared" si="780"/>
        <v>66</v>
      </c>
      <c r="GU687" s="31">
        <f t="shared" si="781"/>
        <v>82</v>
      </c>
      <c r="GV687" s="31">
        <f t="shared" si="782"/>
        <v>1526</v>
      </c>
      <c r="GW687" s="31">
        <f t="shared" si="783"/>
        <v>1033</v>
      </c>
      <c r="GX687" s="31">
        <f t="shared" si="784"/>
        <v>1461</v>
      </c>
    </row>
    <row r="688" spans="1:208" ht="15.75" hidden="1" customHeight="1" x14ac:dyDescent="0.25">
      <c r="A688" s="22" t="s">
        <v>1113</v>
      </c>
      <c r="B688" s="2" t="s">
        <v>665</v>
      </c>
      <c r="C688" s="116" t="s">
        <v>669</v>
      </c>
      <c r="D688" s="35" t="s">
        <v>665</v>
      </c>
      <c r="E688" s="117">
        <v>65</v>
      </c>
      <c r="F688" s="117">
        <v>192</v>
      </c>
      <c r="G688" s="117">
        <v>225</v>
      </c>
      <c r="H688" s="117">
        <v>482</v>
      </c>
      <c r="I688" s="95">
        <v>40</v>
      </c>
      <c r="J688" s="118">
        <v>63</v>
      </c>
      <c r="K688" s="118">
        <v>186</v>
      </c>
      <c r="L688" s="118">
        <v>268</v>
      </c>
      <c r="M688" s="118">
        <v>517</v>
      </c>
      <c r="N688" s="119">
        <v>72</v>
      </c>
      <c r="O688" s="119">
        <v>16</v>
      </c>
      <c r="P688" s="120">
        <v>331</v>
      </c>
      <c r="Q688" s="120">
        <v>428</v>
      </c>
      <c r="R688" s="120">
        <v>319</v>
      </c>
      <c r="S688" s="70">
        <f t="shared" si="725"/>
        <v>0.19033232628398791</v>
      </c>
      <c r="T688" s="70">
        <f t="shared" si="726"/>
        <v>0.43457943925233644</v>
      </c>
      <c r="U688" s="70">
        <f t="shared" si="727"/>
        <v>0.41280148423005564</v>
      </c>
      <c r="V688" s="70">
        <f t="shared" si="728"/>
        <v>0.51137884872824635</v>
      </c>
      <c r="W688" s="70">
        <f t="shared" si="729"/>
        <v>0.61442006269592475</v>
      </c>
      <c r="X688" s="121">
        <v>418</v>
      </c>
      <c r="Y688" s="121">
        <v>331</v>
      </c>
      <c r="Z688" s="121">
        <v>428</v>
      </c>
      <c r="AA688" s="121">
        <v>319</v>
      </c>
      <c r="AB688" s="121">
        <v>130</v>
      </c>
      <c r="AC688" s="121">
        <v>68</v>
      </c>
      <c r="AD688" s="17">
        <v>29</v>
      </c>
      <c r="AE688" s="17">
        <v>40</v>
      </c>
      <c r="AF688" s="100">
        <v>41</v>
      </c>
      <c r="AG688" s="101">
        <v>52</v>
      </c>
      <c r="AH688" s="101">
        <v>179</v>
      </c>
      <c r="AI688" s="101">
        <v>274</v>
      </c>
      <c r="AJ688" s="101">
        <v>17</v>
      </c>
      <c r="AK688" s="101">
        <f t="shared" si="730"/>
        <v>522</v>
      </c>
      <c r="AL688" s="101">
        <f t="shared" si="731"/>
        <v>68</v>
      </c>
      <c r="AM688" s="101">
        <v>85</v>
      </c>
      <c r="AN688" s="102">
        <v>7</v>
      </c>
      <c r="AO688" s="103">
        <v>43</v>
      </c>
      <c r="AP688" s="74">
        <f t="shared" si="732"/>
        <v>0.15709969788519637</v>
      </c>
      <c r="AQ688" s="74">
        <f t="shared" si="733"/>
        <v>0.41822429906542058</v>
      </c>
      <c r="AR688" s="104">
        <f t="shared" si="734"/>
        <v>0.40538033395176254</v>
      </c>
      <c r="AS688" s="104">
        <f t="shared" si="735"/>
        <v>0.5153949129852744</v>
      </c>
      <c r="AT688" s="104">
        <f t="shared" si="736"/>
        <v>0.64576802507836994</v>
      </c>
      <c r="AU688" s="105">
        <v>278</v>
      </c>
      <c r="AV688" s="105">
        <v>397</v>
      </c>
      <c r="AW688" s="105">
        <v>306</v>
      </c>
      <c r="AX688" s="100">
        <v>35</v>
      </c>
      <c r="AY688" s="106">
        <v>482</v>
      </c>
      <c r="AZ688" s="106">
        <v>56</v>
      </c>
      <c r="BA688" s="106">
        <v>149</v>
      </c>
      <c r="BB688" s="106">
        <v>259</v>
      </c>
      <c r="BC688" s="106">
        <v>18</v>
      </c>
      <c r="BD688" s="107">
        <v>59</v>
      </c>
      <c r="BE688" s="108">
        <v>18</v>
      </c>
      <c r="BF688" s="82">
        <f t="shared" si="737"/>
        <v>0.18300653594771241</v>
      </c>
      <c r="BG688" s="82">
        <f t="shared" si="738"/>
        <v>0.37531486146095716</v>
      </c>
      <c r="BH688" s="83">
        <f t="shared" si="739"/>
        <v>0.41284403669724773</v>
      </c>
      <c r="BI688" s="83">
        <f t="shared" si="740"/>
        <v>0.51703703703703707</v>
      </c>
      <c r="BJ688" s="83">
        <f t="shared" si="741"/>
        <v>0.71942446043165464</v>
      </c>
      <c r="BK688" s="2">
        <v>278</v>
      </c>
      <c r="BL688" s="2">
        <v>376</v>
      </c>
      <c r="BM688" s="2">
        <v>259</v>
      </c>
      <c r="BN688" s="2">
        <v>184</v>
      </c>
      <c r="BO688" s="2">
        <v>123</v>
      </c>
      <c r="BP688" s="2">
        <v>69</v>
      </c>
      <c r="BQ688" s="109">
        <v>24</v>
      </c>
      <c r="BR688" s="109">
        <v>36</v>
      </c>
      <c r="BS688" s="110">
        <v>34</v>
      </c>
      <c r="BT688" s="109">
        <v>45</v>
      </c>
      <c r="BU688" s="109">
        <v>161</v>
      </c>
      <c r="BV688" s="109">
        <v>271</v>
      </c>
      <c r="BW688" s="109">
        <v>17</v>
      </c>
      <c r="BX688" s="84">
        <f t="shared" si="745"/>
        <v>494</v>
      </c>
      <c r="BY688" s="111">
        <v>6</v>
      </c>
      <c r="BZ688" s="109">
        <v>61</v>
      </c>
      <c r="CA688" s="109">
        <v>18</v>
      </c>
      <c r="CB688" s="2">
        <v>36</v>
      </c>
      <c r="CC688" s="112">
        <f t="shared" si="746"/>
        <v>0.16187050359712229</v>
      </c>
      <c r="CD688" s="112">
        <f t="shared" si="747"/>
        <v>0.42819148936170215</v>
      </c>
      <c r="CE688" s="112">
        <f t="shared" si="748"/>
        <v>0.45564074479737132</v>
      </c>
      <c r="CF688" s="112">
        <f t="shared" si="749"/>
        <v>0.58425196850393701</v>
      </c>
      <c r="CG688" s="112">
        <f t="shared" si="750"/>
        <v>0.81081081081081086</v>
      </c>
      <c r="CH688" s="87">
        <f t="shared" si="751"/>
        <v>49</v>
      </c>
      <c r="CI688" s="31">
        <f t="shared" si="752"/>
        <v>75</v>
      </c>
      <c r="CJ688" s="31">
        <f t="shared" si="753"/>
        <v>0</v>
      </c>
      <c r="CK688" s="31">
        <f t="shared" si="754"/>
        <v>0</v>
      </c>
      <c r="CL688" s="31">
        <f t="shared" si="755"/>
        <v>0</v>
      </c>
      <c r="CM688" s="113">
        <f t="shared" si="756"/>
        <v>0</v>
      </c>
      <c r="CN688" s="31">
        <f t="shared" si="757"/>
        <v>0</v>
      </c>
      <c r="CO688" s="31">
        <f t="shared" si="758"/>
        <v>0</v>
      </c>
      <c r="CP688" s="31">
        <f t="shared" si="759"/>
        <v>0</v>
      </c>
      <c r="CQ688" s="31">
        <f t="shared" si="760"/>
        <v>0</v>
      </c>
      <c r="CU688" s="88">
        <f t="shared" si="744"/>
        <v>0</v>
      </c>
      <c r="DC688" s="88">
        <f t="shared" si="761"/>
        <v>0</v>
      </c>
      <c r="DH688" s="32">
        <v>2</v>
      </c>
      <c r="DI688" s="32">
        <v>11</v>
      </c>
      <c r="DJ688" s="32">
        <v>10</v>
      </c>
      <c r="DK688" s="88">
        <f t="shared" si="762"/>
        <v>209</v>
      </c>
      <c r="DL688" s="32">
        <v>24</v>
      </c>
      <c r="DM688" s="32">
        <v>69</v>
      </c>
      <c r="DN688" s="32">
        <v>107</v>
      </c>
      <c r="DO688" s="32">
        <v>9</v>
      </c>
      <c r="DP688" s="32">
        <v>22</v>
      </c>
      <c r="DQ688" s="32">
        <v>25</v>
      </c>
      <c r="DR688" s="32">
        <v>24</v>
      </c>
      <c r="DS688" s="88">
        <f t="shared" si="763"/>
        <v>285</v>
      </c>
      <c r="DT688" s="32">
        <v>21</v>
      </c>
      <c r="DU688" s="32">
        <v>92</v>
      </c>
      <c r="DV688" s="32">
        <v>164</v>
      </c>
      <c r="DW688" s="32">
        <v>8</v>
      </c>
      <c r="EA688" s="88">
        <f t="shared" si="764"/>
        <v>0</v>
      </c>
      <c r="EI688" s="88">
        <f t="shared" si="765"/>
        <v>0</v>
      </c>
      <c r="EQ688" s="88">
        <f t="shared" si="766"/>
        <v>0</v>
      </c>
      <c r="EY688" s="88">
        <f t="shared" si="767"/>
        <v>0</v>
      </c>
      <c r="FG688" s="88">
        <f t="shared" si="768"/>
        <v>0</v>
      </c>
      <c r="FO688" s="88">
        <f t="shared" si="769"/>
        <v>0</v>
      </c>
      <c r="FW688" s="110">
        <f t="shared" si="770"/>
        <v>0</v>
      </c>
      <c r="GB688" s="110">
        <f t="shared" si="771"/>
        <v>0</v>
      </c>
      <c r="GC688" s="110">
        <f t="shared" si="772"/>
        <v>0</v>
      </c>
      <c r="GD688" s="110">
        <f t="shared" si="773"/>
        <v>0</v>
      </c>
      <c r="GE688" s="110">
        <f t="shared" si="774"/>
        <v>0</v>
      </c>
      <c r="GF688" s="110">
        <f t="shared" si="775"/>
        <v>0</v>
      </c>
      <c r="GG688" s="110">
        <f t="shared" si="776"/>
        <v>0</v>
      </c>
      <c r="GH688" s="110">
        <f t="shared" si="777"/>
        <v>0</v>
      </c>
      <c r="GI688" s="110">
        <f t="shared" si="778"/>
        <v>0</v>
      </c>
      <c r="GJ688" s="114">
        <f t="shared" si="742"/>
        <v>0.31963596249310544</v>
      </c>
      <c r="GK688" s="90">
        <f t="shared" si="743"/>
        <v>2.4896265560165973E-2</v>
      </c>
      <c r="GL688" s="92" t="s">
        <v>1427</v>
      </c>
      <c r="GM688" s="2" t="s">
        <v>1808</v>
      </c>
      <c r="GN688" s="2" t="s">
        <v>1579</v>
      </c>
      <c r="GO688" s="92" t="s">
        <v>1565</v>
      </c>
      <c r="GP688" s="92" t="s">
        <v>1624</v>
      </c>
      <c r="GQ688" s="2" t="s">
        <v>1791</v>
      </c>
      <c r="GR688" s="115">
        <v>368</v>
      </c>
      <c r="GS688" s="31">
        <f t="shared" si="779"/>
        <v>24</v>
      </c>
      <c r="GT688" s="31">
        <f t="shared" si="780"/>
        <v>34</v>
      </c>
      <c r="GU688" s="31">
        <f t="shared" si="781"/>
        <v>36</v>
      </c>
      <c r="GV688" s="31">
        <f t="shared" si="782"/>
        <v>494</v>
      </c>
      <c r="GW688" s="31">
        <f t="shared" si="783"/>
        <v>288</v>
      </c>
      <c r="GX688" s="31">
        <f t="shared" si="784"/>
        <v>449</v>
      </c>
    </row>
    <row r="689" spans="1:206" ht="15.75" hidden="1" customHeight="1" x14ac:dyDescent="0.25">
      <c r="A689" s="22" t="s">
        <v>1113</v>
      </c>
      <c r="B689" s="2" t="s">
        <v>665</v>
      </c>
      <c r="C689" s="116" t="s">
        <v>670</v>
      </c>
      <c r="D689" s="35" t="s">
        <v>665</v>
      </c>
      <c r="E689" s="117">
        <v>8</v>
      </c>
      <c r="F689" s="117">
        <v>77</v>
      </c>
      <c r="G689" s="117">
        <v>129</v>
      </c>
      <c r="H689" s="117">
        <v>214</v>
      </c>
      <c r="I689" s="95">
        <v>13</v>
      </c>
      <c r="J689" s="118">
        <v>14</v>
      </c>
      <c r="K689" s="118">
        <v>84</v>
      </c>
      <c r="L689" s="118">
        <v>135</v>
      </c>
      <c r="M689" s="118">
        <v>233</v>
      </c>
      <c r="N689" s="119">
        <v>17</v>
      </c>
      <c r="O689" s="119">
        <v>17</v>
      </c>
      <c r="P689" s="120">
        <v>161</v>
      </c>
      <c r="Q689" s="120">
        <v>198</v>
      </c>
      <c r="R689" s="120">
        <v>148</v>
      </c>
      <c r="S689" s="70">
        <f t="shared" si="725"/>
        <v>8.6956521739130432E-2</v>
      </c>
      <c r="T689" s="70">
        <f t="shared" si="726"/>
        <v>0.42424242424242425</v>
      </c>
      <c r="U689" s="70">
        <f t="shared" si="727"/>
        <v>0.42603550295857989</v>
      </c>
      <c r="V689" s="70">
        <f t="shared" si="728"/>
        <v>0.58381502890173409</v>
      </c>
      <c r="W689" s="70">
        <f t="shared" si="729"/>
        <v>0.79729729729729726</v>
      </c>
      <c r="X689" s="121">
        <v>209</v>
      </c>
      <c r="Y689" s="121">
        <v>161</v>
      </c>
      <c r="Z689" s="121">
        <v>198</v>
      </c>
      <c r="AA689" s="121">
        <v>148</v>
      </c>
      <c r="AB689" s="121">
        <v>71</v>
      </c>
      <c r="AC689" s="121">
        <v>46</v>
      </c>
      <c r="AD689" s="17">
        <v>8</v>
      </c>
      <c r="AE689" s="17">
        <v>14</v>
      </c>
      <c r="AF689" s="100">
        <v>15</v>
      </c>
      <c r="AG689" s="101">
        <v>9</v>
      </c>
      <c r="AH689" s="101">
        <v>87</v>
      </c>
      <c r="AI689" s="101">
        <v>124</v>
      </c>
      <c r="AJ689" s="101">
        <v>3</v>
      </c>
      <c r="AK689" s="101">
        <f t="shared" si="730"/>
        <v>223</v>
      </c>
      <c r="AL689" s="101">
        <f t="shared" si="731"/>
        <v>30</v>
      </c>
      <c r="AM689" s="101">
        <v>33</v>
      </c>
      <c r="AN689" s="102">
        <v>21</v>
      </c>
      <c r="AO689" s="103">
        <v>38</v>
      </c>
      <c r="AP689" s="74">
        <f t="shared" si="732"/>
        <v>5.5900621118012424E-2</v>
      </c>
      <c r="AQ689" s="74">
        <f t="shared" si="733"/>
        <v>0.43939393939393939</v>
      </c>
      <c r="AR689" s="104">
        <f t="shared" si="734"/>
        <v>0.37475345167652863</v>
      </c>
      <c r="AS689" s="104">
        <f t="shared" si="735"/>
        <v>0.52312138728323698</v>
      </c>
      <c r="AT689" s="104">
        <f t="shared" si="736"/>
        <v>0.63513513513513509</v>
      </c>
      <c r="AU689" s="105">
        <v>160</v>
      </c>
      <c r="AV689" s="105">
        <v>210</v>
      </c>
      <c r="AW689" s="105">
        <v>179</v>
      </c>
      <c r="AX689" s="100">
        <v>15</v>
      </c>
      <c r="AY689" s="106">
        <v>244</v>
      </c>
      <c r="AZ689" s="106">
        <v>19</v>
      </c>
      <c r="BA689" s="106">
        <v>97</v>
      </c>
      <c r="BB689" s="106">
        <v>122</v>
      </c>
      <c r="BC689" s="106">
        <v>6</v>
      </c>
      <c r="BD689" s="107">
        <v>15</v>
      </c>
      <c r="BE689" s="108">
        <v>14</v>
      </c>
      <c r="BF689" s="82">
        <f t="shared" si="737"/>
        <v>0.10614525139664804</v>
      </c>
      <c r="BG689" s="82">
        <f t="shared" si="738"/>
        <v>0.46190476190476193</v>
      </c>
      <c r="BH689" s="83">
        <f t="shared" si="739"/>
        <v>0.40619307832422585</v>
      </c>
      <c r="BI689" s="83">
        <f t="shared" si="740"/>
        <v>0.55135135135135138</v>
      </c>
      <c r="BJ689" s="83">
        <f t="shared" si="741"/>
        <v>0.66874999999999996</v>
      </c>
      <c r="BK689" s="2">
        <v>144</v>
      </c>
      <c r="BL689" s="2">
        <v>236</v>
      </c>
      <c r="BM689" s="2">
        <v>167</v>
      </c>
      <c r="BN689" s="2">
        <v>124</v>
      </c>
      <c r="BO689" s="2">
        <v>51</v>
      </c>
      <c r="BP689" s="2">
        <v>54</v>
      </c>
      <c r="BQ689" s="109">
        <v>8</v>
      </c>
      <c r="BR689" s="109">
        <v>14</v>
      </c>
      <c r="BS689" s="110">
        <v>14</v>
      </c>
      <c r="BT689" s="109">
        <v>8</v>
      </c>
      <c r="BU689" s="109">
        <v>86</v>
      </c>
      <c r="BV689" s="109">
        <v>142</v>
      </c>
      <c r="BW689" s="109">
        <v>9</v>
      </c>
      <c r="BX689" s="84">
        <f t="shared" si="745"/>
        <v>245</v>
      </c>
      <c r="BY689" s="111">
        <v>10</v>
      </c>
      <c r="BZ689" s="109">
        <v>22</v>
      </c>
      <c r="CA689" s="109">
        <v>10</v>
      </c>
      <c r="CB689" s="2">
        <v>31</v>
      </c>
      <c r="CC689" s="112">
        <f t="shared" si="746"/>
        <v>5.5555555555555552E-2</v>
      </c>
      <c r="CD689" s="112">
        <f t="shared" si="747"/>
        <v>0.36440677966101692</v>
      </c>
      <c r="CE689" s="112">
        <f t="shared" si="748"/>
        <v>0.39122486288848263</v>
      </c>
      <c r="CF689" s="112">
        <f t="shared" si="749"/>
        <v>0.51116625310173702</v>
      </c>
      <c r="CG689" s="112">
        <f t="shared" si="750"/>
        <v>0.71856287425149701</v>
      </c>
      <c r="CH689" s="87">
        <f t="shared" si="751"/>
        <v>47</v>
      </c>
      <c r="CI689" s="31">
        <f t="shared" si="752"/>
        <v>45</v>
      </c>
      <c r="CJ689" s="31">
        <f t="shared" si="753"/>
        <v>0</v>
      </c>
      <c r="CK689" s="31">
        <f t="shared" si="754"/>
        <v>0</v>
      </c>
      <c r="CL689" s="31">
        <f t="shared" si="755"/>
        <v>0</v>
      </c>
      <c r="CM689" s="113">
        <f t="shared" si="756"/>
        <v>0</v>
      </c>
      <c r="CN689" s="31">
        <f t="shared" si="757"/>
        <v>0</v>
      </c>
      <c r="CO689" s="31">
        <f t="shared" si="758"/>
        <v>0</v>
      </c>
      <c r="CP689" s="31">
        <f t="shared" si="759"/>
        <v>0</v>
      </c>
      <c r="CQ689" s="31">
        <f t="shared" si="760"/>
        <v>0</v>
      </c>
      <c r="CU689" s="88">
        <f t="shared" si="744"/>
        <v>0</v>
      </c>
      <c r="DC689" s="88">
        <f t="shared" si="761"/>
        <v>0</v>
      </c>
      <c r="DH689" s="32">
        <v>1</v>
      </c>
      <c r="DI689" s="32">
        <v>4</v>
      </c>
      <c r="DJ689" s="32">
        <v>4</v>
      </c>
      <c r="DK689" s="88">
        <f t="shared" si="762"/>
        <v>83</v>
      </c>
      <c r="DL689" s="32">
        <v>8</v>
      </c>
      <c r="DM689" s="32">
        <v>36</v>
      </c>
      <c r="DN689" s="32">
        <v>38</v>
      </c>
      <c r="DO689" s="32">
        <v>1</v>
      </c>
      <c r="DP689" s="32">
        <v>6</v>
      </c>
      <c r="DQ689" s="32">
        <v>9</v>
      </c>
      <c r="DR689" s="32">
        <v>9</v>
      </c>
      <c r="DS689" s="88">
        <f t="shared" si="763"/>
        <v>148</v>
      </c>
      <c r="DT689" s="32">
        <v>0</v>
      </c>
      <c r="DU689" s="32">
        <v>42</v>
      </c>
      <c r="DV689" s="32">
        <v>99</v>
      </c>
      <c r="DW689" s="32">
        <v>7</v>
      </c>
      <c r="EA689" s="88">
        <f t="shared" si="764"/>
        <v>0</v>
      </c>
      <c r="EI689" s="88">
        <f t="shared" si="765"/>
        <v>0</v>
      </c>
      <c r="EQ689" s="88">
        <f t="shared" si="766"/>
        <v>0</v>
      </c>
      <c r="EV689" s="32">
        <v>1</v>
      </c>
      <c r="EW689" s="32">
        <v>1</v>
      </c>
      <c r="EX689" s="32">
        <v>1</v>
      </c>
      <c r="EY689" s="88">
        <f t="shared" si="767"/>
        <v>14</v>
      </c>
      <c r="EZ689" s="32">
        <v>0</v>
      </c>
      <c r="FA689" s="32">
        <v>8</v>
      </c>
      <c r="FB689" s="32">
        <v>5</v>
      </c>
      <c r="FC689" s="32">
        <v>1</v>
      </c>
      <c r="FG689" s="88">
        <f t="shared" si="768"/>
        <v>0</v>
      </c>
      <c r="FO689" s="88">
        <f t="shared" si="769"/>
        <v>0</v>
      </c>
      <c r="FW689" s="110">
        <f t="shared" si="770"/>
        <v>0</v>
      </c>
      <c r="GB689" s="110">
        <f t="shared" si="771"/>
        <v>1</v>
      </c>
      <c r="GC689" s="110">
        <f t="shared" si="772"/>
        <v>1</v>
      </c>
      <c r="GD689" s="110">
        <f t="shared" si="773"/>
        <v>1</v>
      </c>
      <c r="GE689" s="110">
        <f t="shared" si="774"/>
        <v>14</v>
      </c>
      <c r="GF689" s="110">
        <f t="shared" si="775"/>
        <v>0</v>
      </c>
      <c r="GG689" s="110">
        <f t="shared" si="776"/>
        <v>8</v>
      </c>
      <c r="GH689" s="110">
        <f t="shared" si="777"/>
        <v>5</v>
      </c>
      <c r="GI689" s="110">
        <f t="shared" si="778"/>
        <v>1</v>
      </c>
      <c r="GJ689" s="114">
        <f t="shared" si="742"/>
        <v>-9.8751649243885062E-2</v>
      </c>
      <c r="GK689" s="90">
        <f t="shared" si="743"/>
        <v>4.0983606557377051E-3</v>
      </c>
      <c r="GL689" s="2" t="s">
        <v>2315</v>
      </c>
      <c r="GM689" s="2" t="s">
        <v>2142</v>
      </c>
      <c r="GN689" s="92" t="s">
        <v>1920</v>
      </c>
      <c r="GO689" s="92" t="s">
        <v>2316</v>
      </c>
      <c r="GP689" s="92" t="s">
        <v>1848</v>
      </c>
      <c r="GQ689" s="2" t="s">
        <v>1512</v>
      </c>
      <c r="GR689" s="115">
        <v>238</v>
      </c>
      <c r="GS689" s="31">
        <f t="shared" si="779"/>
        <v>7</v>
      </c>
      <c r="GT689" s="31">
        <f t="shared" si="780"/>
        <v>13</v>
      </c>
      <c r="GU689" s="31">
        <f t="shared" si="781"/>
        <v>13</v>
      </c>
      <c r="GV689" s="31">
        <f t="shared" si="782"/>
        <v>231</v>
      </c>
      <c r="GW689" s="31">
        <f t="shared" si="783"/>
        <v>145</v>
      </c>
      <c r="GX689" s="31">
        <f t="shared" si="784"/>
        <v>223</v>
      </c>
    </row>
    <row r="690" spans="1:206" ht="15.75" hidden="1" customHeight="1" x14ac:dyDescent="0.25">
      <c r="A690" s="22" t="s">
        <v>1113</v>
      </c>
      <c r="B690" s="2" t="s">
        <v>665</v>
      </c>
      <c r="C690" s="116" t="s">
        <v>671</v>
      </c>
      <c r="D690" s="35" t="s">
        <v>665</v>
      </c>
      <c r="E690" s="117">
        <v>44</v>
      </c>
      <c r="F690" s="117">
        <v>153</v>
      </c>
      <c r="G690" s="117">
        <v>159</v>
      </c>
      <c r="H690" s="117">
        <v>356</v>
      </c>
      <c r="I690" s="95">
        <v>25</v>
      </c>
      <c r="J690" s="118">
        <v>72</v>
      </c>
      <c r="K690" s="118">
        <v>132</v>
      </c>
      <c r="L690" s="118">
        <v>171</v>
      </c>
      <c r="M690" s="118">
        <v>375</v>
      </c>
      <c r="N690" s="119">
        <v>41</v>
      </c>
      <c r="O690" s="119">
        <v>18</v>
      </c>
      <c r="P690" s="120">
        <v>235</v>
      </c>
      <c r="Q690" s="120">
        <v>305</v>
      </c>
      <c r="R690" s="120">
        <v>222</v>
      </c>
      <c r="S690" s="70">
        <f t="shared" si="725"/>
        <v>0.30638297872340425</v>
      </c>
      <c r="T690" s="70">
        <f t="shared" si="726"/>
        <v>0.43278688524590164</v>
      </c>
      <c r="U690" s="70">
        <f t="shared" si="727"/>
        <v>0.43832020997375326</v>
      </c>
      <c r="V690" s="70">
        <f t="shared" si="728"/>
        <v>0.4971537001897533</v>
      </c>
      <c r="W690" s="70">
        <f t="shared" si="729"/>
        <v>0.5855855855855856</v>
      </c>
      <c r="X690" s="121">
        <v>285</v>
      </c>
      <c r="Y690" s="121">
        <v>235</v>
      </c>
      <c r="Z690" s="121">
        <v>305</v>
      </c>
      <c r="AA690" s="121">
        <v>222</v>
      </c>
      <c r="AB690" s="121">
        <v>85</v>
      </c>
      <c r="AC690" s="121">
        <v>50</v>
      </c>
      <c r="AD690" s="17">
        <v>22</v>
      </c>
      <c r="AE690" s="17">
        <v>32</v>
      </c>
      <c r="AF690" s="100">
        <v>28</v>
      </c>
      <c r="AG690" s="101">
        <v>69</v>
      </c>
      <c r="AH690" s="101">
        <v>143</v>
      </c>
      <c r="AI690" s="101">
        <v>203</v>
      </c>
      <c r="AJ690" s="101">
        <v>6</v>
      </c>
      <c r="AK690" s="101">
        <f t="shared" si="730"/>
        <v>421</v>
      </c>
      <c r="AL690" s="101">
        <f t="shared" si="731"/>
        <v>49</v>
      </c>
      <c r="AM690" s="101">
        <v>55</v>
      </c>
      <c r="AN690" s="102">
        <v>11</v>
      </c>
      <c r="AO690" s="103">
        <v>31</v>
      </c>
      <c r="AP690" s="74">
        <f t="shared" si="732"/>
        <v>0.29361702127659572</v>
      </c>
      <c r="AQ690" s="74">
        <f t="shared" si="733"/>
        <v>0.46885245901639344</v>
      </c>
      <c r="AR690" s="104">
        <f t="shared" si="734"/>
        <v>0.48031496062992124</v>
      </c>
      <c r="AS690" s="104">
        <f t="shared" si="735"/>
        <v>0.56356736242884253</v>
      </c>
      <c r="AT690" s="104">
        <f t="shared" si="736"/>
        <v>0.69369369369369371</v>
      </c>
      <c r="AU690" s="105">
        <v>225</v>
      </c>
      <c r="AV690" s="105">
        <v>300</v>
      </c>
      <c r="AW690" s="105">
        <v>195</v>
      </c>
      <c r="AX690" s="100">
        <v>29</v>
      </c>
      <c r="AY690" s="106">
        <v>429</v>
      </c>
      <c r="AZ690" s="106">
        <v>45</v>
      </c>
      <c r="BA690" s="106">
        <v>179</v>
      </c>
      <c r="BB690" s="106">
        <v>201</v>
      </c>
      <c r="BC690" s="106">
        <v>4</v>
      </c>
      <c r="BD690" s="107">
        <v>58</v>
      </c>
      <c r="BE690" s="108">
        <v>18</v>
      </c>
      <c r="BF690" s="82">
        <f t="shared" si="737"/>
        <v>0.23076923076923078</v>
      </c>
      <c r="BG690" s="82">
        <f t="shared" si="738"/>
        <v>0.59666666666666668</v>
      </c>
      <c r="BH690" s="83">
        <f t="shared" si="739"/>
        <v>0.50972222222222219</v>
      </c>
      <c r="BI690" s="83">
        <f t="shared" si="740"/>
        <v>0.61333333333333329</v>
      </c>
      <c r="BJ690" s="83">
        <f t="shared" si="741"/>
        <v>0.63555555555555554</v>
      </c>
      <c r="BK690" s="2">
        <v>235</v>
      </c>
      <c r="BL690" s="2">
        <v>248</v>
      </c>
      <c r="BM690" s="2">
        <v>194</v>
      </c>
      <c r="BN690" s="2">
        <v>129</v>
      </c>
      <c r="BO690" s="2">
        <v>56</v>
      </c>
      <c r="BP690" s="2">
        <v>62</v>
      </c>
      <c r="BQ690" s="109">
        <v>23</v>
      </c>
      <c r="BR690" s="109">
        <v>29</v>
      </c>
      <c r="BS690" s="110">
        <v>33</v>
      </c>
      <c r="BT690" s="109">
        <v>60</v>
      </c>
      <c r="BU690" s="109">
        <v>128</v>
      </c>
      <c r="BV690" s="109">
        <v>241</v>
      </c>
      <c r="BW690" s="109">
        <v>3</v>
      </c>
      <c r="BX690" s="84">
        <f t="shared" si="745"/>
        <v>432</v>
      </c>
      <c r="BY690" s="111">
        <v>6</v>
      </c>
      <c r="BZ690" s="109">
        <v>48</v>
      </c>
      <c r="CA690" s="109">
        <v>3</v>
      </c>
      <c r="CB690" s="2">
        <v>22</v>
      </c>
      <c r="CC690" s="112">
        <f t="shared" si="746"/>
        <v>0.25531914893617019</v>
      </c>
      <c r="CD690" s="112">
        <f t="shared" si="747"/>
        <v>0.5161290322580645</v>
      </c>
      <c r="CE690" s="112">
        <f t="shared" si="748"/>
        <v>0.56277695716395859</v>
      </c>
      <c r="CF690" s="112">
        <f t="shared" si="749"/>
        <v>0.72624434389140269</v>
      </c>
      <c r="CG690" s="112">
        <f t="shared" si="750"/>
        <v>0.99484536082474229</v>
      </c>
      <c r="CH690" s="87">
        <f t="shared" si="751"/>
        <v>1</v>
      </c>
      <c r="CI690" s="31">
        <f t="shared" si="752"/>
        <v>-13</v>
      </c>
      <c r="CJ690" s="31">
        <f t="shared" si="753"/>
        <v>0</v>
      </c>
      <c r="CK690" s="31">
        <f t="shared" si="754"/>
        <v>0</v>
      </c>
      <c r="CL690" s="31">
        <f t="shared" si="755"/>
        <v>0</v>
      </c>
      <c r="CM690" s="113">
        <f t="shared" si="756"/>
        <v>0</v>
      </c>
      <c r="CN690" s="31">
        <f t="shared" si="757"/>
        <v>0</v>
      </c>
      <c r="CO690" s="31">
        <f t="shared" si="758"/>
        <v>0</v>
      </c>
      <c r="CP690" s="31">
        <f t="shared" si="759"/>
        <v>0</v>
      </c>
      <c r="CQ690" s="31">
        <f t="shared" si="760"/>
        <v>0</v>
      </c>
      <c r="CU690" s="88">
        <f t="shared" si="744"/>
        <v>0</v>
      </c>
      <c r="DC690" s="88">
        <f t="shared" si="761"/>
        <v>0</v>
      </c>
      <c r="DH690" s="32">
        <v>2</v>
      </c>
      <c r="DI690" s="32">
        <v>7</v>
      </c>
      <c r="DJ690" s="32">
        <v>8</v>
      </c>
      <c r="DK690" s="88">
        <f t="shared" si="762"/>
        <v>152</v>
      </c>
      <c r="DL690" s="32">
        <v>27</v>
      </c>
      <c r="DM690" s="32">
        <v>45</v>
      </c>
      <c r="DN690" s="32">
        <v>79</v>
      </c>
      <c r="DO690" s="32">
        <v>1</v>
      </c>
      <c r="DP690" s="32">
        <v>20</v>
      </c>
      <c r="DQ690" s="32">
        <v>21</v>
      </c>
      <c r="DR690" s="32">
        <v>21</v>
      </c>
      <c r="DS690" s="88">
        <f t="shared" si="763"/>
        <v>269</v>
      </c>
      <c r="DT690" s="32">
        <v>33</v>
      </c>
      <c r="DU690" s="32">
        <v>75</v>
      </c>
      <c r="DV690" s="32">
        <v>159</v>
      </c>
      <c r="DW690" s="32">
        <v>2</v>
      </c>
      <c r="EA690" s="88">
        <f t="shared" si="764"/>
        <v>0</v>
      </c>
      <c r="EI690" s="88">
        <f t="shared" si="765"/>
        <v>0</v>
      </c>
      <c r="EQ690" s="88">
        <f t="shared" si="766"/>
        <v>0</v>
      </c>
      <c r="EV690" s="32">
        <v>1</v>
      </c>
      <c r="EW690" s="32">
        <v>1</v>
      </c>
      <c r="EX690" s="32">
        <v>4</v>
      </c>
      <c r="EY690" s="88">
        <f t="shared" si="767"/>
        <v>11</v>
      </c>
      <c r="EZ690" s="32">
        <v>0</v>
      </c>
      <c r="FA690" s="32">
        <v>8</v>
      </c>
      <c r="FB690" s="32">
        <v>3</v>
      </c>
      <c r="FC690" s="32">
        <v>0</v>
      </c>
      <c r="FG690" s="88">
        <f t="shared" si="768"/>
        <v>0</v>
      </c>
      <c r="FO690" s="88">
        <f t="shared" si="769"/>
        <v>0</v>
      </c>
      <c r="FW690" s="110">
        <f t="shared" si="770"/>
        <v>0</v>
      </c>
      <c r="GB690" s="110">
        <f t="shared" si="771"/>
        <v>1</v>
      </c>
      <c r="GC690" s="110">
        <f t="shared" si="772"/>
        <v>1</v>
      </c>
      <c r="GD690" s="110">
        <f t="shared" si="773"/>
        <v>4</v>
      </c>
      <c r="GE690" s="110">
        <f t="shared" si="774"/>
        <v>11</v>
      </c>
      <c r="GF690" s="110">
        <f t="shared" si="775"/>
        <v>0</v>
      </c>
      <c r="GG690" s="110">
        <f t="shared" si="776"/>
        <v>8</v>
      </c>
      <c r="GH690" s="110">
        <f t="shared" si="777"/>
        <v>3</v>
      </c>
      <c r="GI690" s="110">
        <f t="shared" si="778"/>
        <v>0</v>
      </c>
      <c r="GJ690" s="114">
        <f t="shared" si="742"/>
        <v>0.6988897700237906</v>
      </c>
      <c r="GK690" s="90">
        <f t="shared" si="743"/>
        <v>6.993006993006993E-3</v>
      </c>
      <c r="GL690" s="2" t="s">
        <v>1813</v>
      </c>
      <c r="GM690" s="2" t="s">
        <v>2079</v>
      </c>
      <c r="GN690" s="2" t="s">
        <v>1748</v>
      </c>
      <c r="GO690" s="2" t="s">
        <v>1637</v>
      </c>
      <c r="GP690" s="92" t="s">
        <v>1534</v>
      </c>
      <c r="GQ690" s="2" t="s">
        <v>2188</v>
      </c>
      <c r="GR690" s="115">
        <v>242</v>
      </c>
      <c r="GS690" s="31">
        <f t="shared" si="779"/>
        <v>22</v>
      </c>
      <c r="GT690" s="31">
        <f t="shared" si="780"/>
        <v>29</v>
      </c>
      <c r="GU690" s="31">
        <f t="shared" si="781"/>
        <v>28</v>
      </c>
      <c r="GV690" s="31">
        <f t="shared" si="782"/>
        <v>421</v>
      </c>
      <c r="GW690" s="31">
        <f t="shared" si="783"/>
        <v>241</v>
      </c>
      <c r="GX690" s="31">
        <f t="shared" si="784"/>
        <v>361</v>
      </c>
    </row>
    <row r="691" spans="1:206" ht="15.75" hidden="1" customHeight="1" x14ac:dyDescent="0.25">
      <c r="A691" s="22" t="s">
        <v>1113</v>
      </c>
      <c r="B691" s="2" t="s">
        <v>665</v>
      </c>
      <c r="C691" s="116" t="s">
        <v>672</v>
      </c>
      <c r="D691" s="35" t="s">
        <v>665</v>
      </c>
      <c r="E691" s="117">
        <v>36</v>
      </c>
      <c r="F691" s="117">
        <v>152</v>
      </c>
      <c r="G691" s="117">
        <v>295</v>
      </c>
      <c r="H691" s="117">
        <v>483</v>
      </c>
      <c r="I691" s="95">
        <v>30</v>
      </c>
      <c r="J691" s="118">
        <v>43</v>
      </c>
      <c r="K691" s="118">
        <v>136</v>
      </c>
      <c r="L691" s="118">
        <v>263</v>
      </c>
      <c r="M691" s="118">
        <v>442</v>
      </c>
      <c r="N691" s="119">
        <v>58</v>
      </c>
      <c r="O691" s="119">
        <v>18</v>
      </c>
      <c r="P691" s="120">
        <v>417</v>
      </c>
      <c r="Q691" s="120">
        <v>526</v>
      </c>
      <c r="R691" s="120">
        <v>345</v>
      </c>
      <c r="S691" s="70">
        <f t="shared" si="725"/>
        <v>0.10311750599520383</v>
      </c>
      <c r="T691" s="70">
        <f t="shared" si="726"/>
        <v>0.2585551330798479</v>
      </c>
      <c r="U691" s="70">
        <f t="shared" si="727"/>
        <v>0.29813664596273293</v>
      </c>
      <c r="V691" s="70">
        <f t="shared" si="728"/>
        <v>0.39150401836969001</v>
      </c>
      <c r="W691" s="70">
        <f t="shared" si="729"/>
        <v>0.59420289855072461</v>
      </c>
      <c r="X691" s="121">
        <v>538</v>
      </c>
      <c r="Y691" s="121">
        <v>417</v>
      </c>
      <c r="Z691" s="121">
        <v>526</v>
      </c>
      <c r="AA691" s="121">
        <v>345</v>
      </c>
      <c r="AB691" s="121">
        <v>136</v>
      </c>
      <c r="AC691" s="121">
        <v>111</v>
      </c>
      <c r="AD691" s="17">
        <v>15</v>
      </c>
      <c r="AE691" s="17">
        <v>29</v>
      </c>
      <c r="AF691" s="100">
        <v>32</v>
      </c>
      <c r="AG691" s="101">
        <v>59</v>
      </c>
      <c r="AH691" s="101">
        <v>138</v>
      </c>
      <c r="AI691" s="101">
        <v>266</v>
      </c>
      <c r="AJ691" s="101">
        <v>13</v>
      </c>
      <c r="AK691" s="101">
        <f t="shared" si="730"/>
        <v>476</v>
      </c>
      <c r="AL691" s="101">
        <f t="shared" si="731"/>
        <v>72</v>
      </c>
      <c r="AM691" s="101">
        <v>85</v>
      </c>
      <c r="AN691" s="102">
        <v>7</v>
      </c>
      <c r="AO691" s="103">
        <v>35</v>
      </c>
      <c r="AP691" s="74">
        <f t="shared" si="732"/>
        <v>0.14148681055155876</v>
      </c>
      <c r="AQ691" s="74">
        <f t="shared" si="733"/>
        <v>0.26235741444866922</v>
      </c>
      <c r="AR691" s="104">
        <f t="shared" si="734"/>
        <v>0.30357142857142855</v>
      </c>
      <c r="AS691" s="104">
        <f t="shared" si="735"/>
        <v>0.38117106773823189</v>
      </c>
      <c r="AT691" s="104">
        <f t="shared" si="736"/>
        <v>0.56231884057971016</v>
      </c>
      <c r="AU691" s="105">
        <v>391</v>
      </c>
      <c r="AV691" s="105">
        <v>538</v>
      </c>
      <c r="AW691" s="105">
        <v>388</v>
      </c>
      <c r="AX691" s="100">
        <v>32</v>
      </c>
      <c r="AY691" s="106">
        <v>489</v>
      </c>
      <c r="AZ691" s="106">
        <v>41</v>
      </c>
      <c r="BA691" s="106">
        <v>133</v>
      </c>
      <c r="BB691" s="106">
        <v>301</v>
      </c>
      <c r="BC691" s="106">
        <v>14</v>
      </c>
      <c r="BD691" s="107">
        <v>75</v>
      </c>
      <c r="BE691" s="108">
        <v>12</v>
      </c>
      <c r="BF691" s="82">
        <f t="shared" si="737"/>
        <v>0.1056701030927835</v>
      </c>
      <c r="BG691" s="82">
        <f t="shared" si="738"/>
        <v>0.24721189591078066</v>
      </c>
      <c r="BH691" s="83">
        <f t="shared" si="739"/>
        <v>0.30372057706909644</v>
      </c>
      <c r="BI691" s="83">
        <f t="shared" si="740"/>
        <v>0.38643702906350913</v>
      </c>
      <c r="BJ691" s="83">
        <f t="shared" si="741"/>
        <v>0.57800511508951402</v>
      </c>
      <c r="BK691" s="2">
        <v>387</v>
      </c>
      <c r="BL691" s="2">
        <v>519</v>
      </c>
      <c r="BM691" s="2">
        <v>379</v>
      </c>
      <c r="BN691" s="2">
        <v>275</v>
      </c>
      <c r="BO691" s="2">
        <v>119</v>
      </c>
      <c r="BP691" s="2">
        <v>128</v>
      </c>
      <c r="BQ691" s="109">
        <v>16</v>
      </c>
      <c r="BR691" s="109">
        <v>33</v>
      </c>
      <c r="BS691" s="110">
        <v>25</v>
      </c>
      <c r="BT691" s="109">
        <v>39</v>
      </c>
      <c r="BU691" s="109">
        <v>132</v>
      </c>
      <c r="BV691" s="109">
        <v>332</v>
      </c>
      <c r="BW691" s="109">
        <v>16</v>
      </c>
      <c r="BX691" s="84">
        <f t="shared" si="745"/>
        <v>519</v>
      </c>
      <c r="BY691" s="111">
        <v>7</v>
      </c>
      <c r="BZ691" s="109">
        <v>88</v>
      </c>
      <c r="CA691" s="109">
        <v>16</v>
      </c>
      <c r="CB691" s="2">
        <v>42</v>
      </c>
      <c r="CC691" s="112">
        <f t="shared" si="746"/>
        <v>0.10077519379844961</v>
      </c>
      <c r="CD691" s="112">
        <f t="shared" si="747"/>
        <v>0.25433526011560692</v>
      </c>
      <c r="CE691" s="112">
        <f t="shared" si="748"/>
        <v>0.32295719844357978</v>
      </c>
      <c r="CF691" s="112">
        <f t="shared" si="749"/>
        <v>0.41870824053452116</v>
      </c>
      <c r="CG691" s="112">
        <f t="shared" si="750"/>
        <v>0.64379947229551449</v>
      </c>
      <c r="CH691" s="87">
        <f t="shared" si="751"/>
        <v>135</v>
      </c>
      <c r="CI691" s="31">
        <f t="shared" si="752"/>
        <v>124</v>
      </c>
      <c r="CJ691" s="31">
        <f t="shared" si="753"/>
        <v>0</v>
      </c>
      <c r="CK691" s="31">
        <f t="shared" si="754"/>
        <v>0</v>
      </c>
      <c r="CL691" s="31">
        <f t="shared" si="755"/>
        <v>0</v>
      </c>
      <c r="CM691" s="113">
        <f t="shared" si="756"/>
        <v>0</v>
      </c>
      <c r="CN691" s="31">
        <f t="shared" si="757"/>
        <v>0</v>
      </c>
      <c r="CO691" s="31">
        <f t="shared" si="758"/>
        <v>0</v>
      </c>
      <c r="CP691" s="31">
        <f t="shared" si="759"/>
        <v>0</v>
      </c>
      <c r="CQ691" s="31">
        <f t="shared" si="760"/>
        <v>0</v>
      </c>
      <c r="CU691" s="88">
        <f t="shared" si="744"/>
        <v>0</v>
      </c>
      <c r="DC691" s="88">
        <f t="shared" si="761"/>
        <v>0</v>
      </c>
      <c r="DH691" s="32">
        <v>2</v>
      </c>
      <c r="DI691" s="32">
        <v>14</v>
      </c>
      <c r="DJ691" s="32">
        <v>10</v>
      </c>
      <c r="DK691" s="88">
        <f t="shared" si="762"/>
        <v>252</v>
      </c>
      <c r="DL691" s="32">
        <v>35</v>
      </c>
      <c r="DM691" s="32">
        <v>79</v>
      </c>
      <c r="DN691" s="32">
        <v>134</v>
      </c>
      <c r="DO691" s="32">
        <v>4</v>
      </c>
      <c r="DP691" s="32">
        <v>13</v>
      </c>
      <c r="DQ691" s="32">
        <v>17</v>
      </c>
      <c r="DR691" s="32">
        <v>14</v>
      </c>
      <c r="DS691" s="88">
        <f t="shared" si="763"/>
        <v>248</v>
      </c>
      <c r="DT691" s="32">
        <v>4</v>
      </c>
      <c r="DU691" s="32">
        <v>43</v>
      </c>
      <c r="DV691" s="32">
        <v>190</v>
      </c>
      <c r="DW691" s="32">
        <v>11</v>
      </c>
      <c r="DX691" s="32">
        <v>1</v>
      </c>
      <c r="DY691" s="32">
        <v>2</v>
      </c>
      <c r="DZ691" s="32">
        <v>1</v>
      </c>
      <c r="EA691" s="88">
        <f t="shared" si="764"/>
        <v>10</v>
      </c>
      <c r="EC691" s="32">
        <v>1</v>
      </c>
      <c r="ED691" s="32">
        <v>8</v>
      </c>
      <c r="EE691" s="32">
        <v>1</v>
      </c>
      <c r="EI691" s="88">
        <f t="shared" si="765"/>
        <v>0</v>
      </c>
      <c r="EQ691" s="88">
        <f t="shared" si="766"/>
        <v>0</v>
      </c>
      <c r="EY691" s="88">
        <f t="shared" si="767"/>
        <v>0</v>
      </c>
      <c r="FG691" s="88">
        <f t="shared" si="768"/>
        <v>0</v>
      </c>
      <c r="FO691" s="88">
        <f t="shared" si="769"/>
        <v>0</v>
      </c>
      <c r="FW691" s="110">
        <f t="shared" si="770"/>
        <v>0</v>
      </c>
      <c r="GB691" s="110">
        <f t="shared" si="771"/>
        <v>0</v>
      </c>
      <c r="GC691" s="110">
        <f t="shared" si="772"/>
        <v>0</v>
      </c>
      <c r="GD691" s="110">
        <f t="shared" si="773"/>
        <v>0</v>
      </c>
      <c r="GE691" s="110">
        <f t="shared" si="774"/>
        <v>0</v>
      </c>
      <c r="GF691" s="110">
        <f t="shared" si="775"/>
        <v>0</v>
      </c>
      <c r="GG691" s="110">
        <f t="shared" si="776"/>
        <v>0</v>
      </c>
      <c r="GH691" s="110">
        <f t="shared" si="777"/>
        <v>0</v>
      </c>
      <c r="GI691" s="110">
        <f t="shared" si="778"/>
        <v>0</v>
      </c>
      <c r="GJ691" s="114">
        <f t="shared" si="742"/>
        <v>8.3467404594890285E-2</v>
      </c>
      <c r="GK691" s="90">
        <f t="shared" si="743"/>
        <v>6.1349693251533742E-2</v>
      </c>
      <c r="GL691" s="92" t="s">
        <v>1630</v>
      </c>
      <c r="GM691" s="2" t="s">
        <v>1963</v>
      </c>
      <c r="GN691" s="2" t="s">
        <v>1445</v>
      </c>
      <c r="GO691" s="2" t="s">
        <v>2299</v>
      </c>
      <c r="GP691" s="2" t="s">
        <v>1716</v>
      </c>
      <c r="GQ691" s="2" t="s">
        <v>1411</v>
      </c>
      <c r="GR691" s="115">
        <v>499</v>
      </c>
      <c r="GS691" s="31">
        <f t="shared" si="779"/>
        <v>16</v>
      </c>
      <c r="GT691" s="31">
        <f t="shared" si="780"/>
        <v>25</v>
      </c>
      <c r="GU691" s="31">
        <f t="shared" si="781"/>
        <v>33</v>
      </c>
      <c r="GV691" s="31">
        <f t="shared" si="782"/>
        <v>510</v>
      </c>
      <c r="GW691" s="31">
        <f t="shared" si="783"/>
        <v>348</v>
      </c>
      <c r="GX691" s="31">
        <f t="shared" si="784"/>
        <v>471</v>
      </c>
    </row>
    <row r="692" spans="1:206" ht="15.75" hidden="1" customHeight="1" x14ac:dyDescent="0.25">
      <c r="A692" s="22" t="s">
        <v>1113</v>
      </c>
      <c r="B692" s="2" t="s">
        <v>665</v>
      </c>
      <c r="C692" s="116" t="s">
        <v>986</v>
      </c>
      <c r="D692" s="35" t="s">
        <v>665</v>
      </c>
      <c r="E692" s="117">
        <v>19</v>
      </c>
      <c r="F692" s="117">
        <v>45</v>
      </c>
      <c r="G692" s="117">
        <v>41</v>
      </c>
      <c r="H692" s="117">
        <v>105</v>
      </c>
      <c r="I692" s="95">
        <v>8</v>
      </c>
      <c r="J692" s="118">
        <v>15</v>
      </c>
      <c r="K692" s="118">
        <v>53</v>
      </c>
      <c r="L692" s="118">
        <v>60</v>
      </c>
      <c r="M692" s="118">
        <v>128</v>
      </c>
      <c r="N692" s="119">
        <v>17</v>
      </c>
      <c r="O692" s="119">
        <v>12</v>
      </c>
      <c r="P692" s="120">
        <v>94</v>
      </c>
      <c r="Q692" s="120">
        <v>130</v>
      </c>
      <c r="R692" s="120">
        <v>103</v>
      </c>
      <c r="S692" s="70">
        <f t="shared" si="725"/>
        <v>0.15957446808510639</v>
      </c>
      <c r="T692" s="70">
        <f t="shared" si="726"/>
        <v>0.40769230769230769</v>
      </c>
      <c r="U692" s="70">
        <f t="shared" si="727"/>
        <v>0.33944954128440369</v>
      </c>
      <c r="V692" s="70">
        <f t="shared" si="728"/>
        <v>0.41201716738197425</v>
      </c>
      <c r="W692" s="70">
        <f t="shared" si="729"/>
        <v>0.41747572815533979</v>
      </c>
      <c r="X692" s="121">
        <v>123</v>
      </c>
      <c r="Y692" s="121">
        <v>94</v>
      </c>
      <c r="Z692" s="121">
        <v>130</v>
      </c>
      <c r="AA692" s="121">
        <v>103</v>
      </c>
      <c r="AB692" s="121">
        <v>35</v>
      </c>
      <c r="AC692" s="121">
        <v>25</v>
      </c>
      <c r="AD692" s="17">
        <v>4</v>
      </c>
      <c r="AE692" s="17">
        <v>9</v>
      </c>
      <c r="AF692" s="100">
        <v>10</v>
      </c>
      <c r="AG692" s="101">
        <v>24</v>
      </c>
      <c r="AH692" s="101">
        <v>58</v>
      </c>
      <c r="AI692" s="101">
        <v>83</v>
      </c>
      <c r="AJ692" s="101">
        <v>1</v>
      </c>
      <c r="AK692" s="101">
        <f t="shared" si="730"/>
        <v>166</v>
      </c>
      <c r="AL692" s="101">
        <f t="shared" si="731"/>
        <v>14</v>
      </c>
      <c r="AM692" s="101">
        <v>15</v>
      </c>
      <c r="AN692" s="102">
        <v>6</v>
      </c>
      <c r="AO692" s="103">
        <v>9</v>
      </c>
      <c r="AP692" s="74">
        <f t="shared" si="732"/>
        <v>0.25531914893617019</v>
      </c>
      <c r="AQ692" s="74">
        <f t="shared" si="733"/>
        <v>0.44615384615384618</v>
      </c>
      <c r="AR692" s="104">
        <f t="shared" si="734"/>
        <v>0.46177370030581039</v>
      </c>
      <c r="AS692" s="104">
        <f t="shared" si="735"/>
        <v>0.54506437768240346</v>
      </c>
      <c r="AT692" s="104">
        <f t="shared" si="736"/>
        <v>0.66990291262135926</v>
      </c>
      <c r="AU692" s="105">
        <v>87</v>
      </c>
      <c r="AV692" s="105">
        <v>115</v>
      </c>
      <c r="AW692" s="105">
        <v>96</v>
      </c>
      <c r="AX692" s="100">
        <v>9</v>
      </c>
      <c r="AY692" s="106">
        <v>186</v>
      </c>
      <c r="AZ692" s="106">
        <v>19</v>
      </c>
      <c r="BA692" s="106">
        <v>80</v>
      </c>
      <c r="BB692" s="106">
        <v>84</v>
      </c>
      <c r="BC692" s="106">
        <v>3</v>
      </c>
      <c r="BD692" s="107">
        <v>19</v>
      </c>
      <c r="BE692" s="108">
        <v>5</v>
      </c>
      <c r="BF692" s="82">
        <f t="shared" si="737"/>
        <v>0.19791666666666666</v>
      </c>
      <c r="BG692" s="82">
        <f t="shared" si="738"/>
        <v>0.69565217391304346</v>
      </c>
      <c r="BH692" s="83">
        <f t="shared" si="739"/>
        <v>0.55033557046979864</v>
      </c>
      <c r="BI692" s="83">
        <f t="shared" si="740"/>
        <v>0.71782178217821779</v>
      </c>
      <c r="BJ692" s="83">
        <f t="shared" si="741"/>
        <v>0.74712643678160917</v>
      </c>
      <c r="BK692" s="2">
        <v>99</v>
      </c>
      <c r="BL692" s="2">
        <v>139</v>
      </c>
      <c r="BM692" s="2">
        <v>88</v>
      </c>
      <c r="BN692" s="2">
        <v>59</v>
      </c>
      <c r="BO692" s="2">
        <v>30</v>
      </c>
      <c r="BP692" s="2">
        <v>21</v>
      </c>
      <c r="BQ692" s="109">
        <v>3</v>
      </c>
      <c r="BR692" s="109">
        <v>8</v>
      </c>
      <c r="BS692" s="110">
        <v>9</v>
      </c>
      <c r="BT692" s="109">
        <v>34</v>
      </c>
      <c r="BU692" s="109">
        <v>74</v>
      </c>
      <c r="BV692" s="109">
        <v>102</v>
      </c>
      <c r="BW692" s="109">
        <v>0</v>
      </c>
      <c r="BX692" s="84">
        <f t="shared" si="745"/>
        <v>210</v>
      </c>
      <c r="BY692" s="111">
        <v>3</v>
      </c>
      <c r="BZ692" s="109">
        <v>21</v>
      </c>
      <c r="CA692" s="109">
        <v>0</v>
      </c>
      <c r="CB692" s="2">
        <v>8</v>
      </c>
      <c r="CC692" s="112">
        <f t="shared" si="746"/>
        <v>0.34343434343434343</v>
      </c>
      <c r="CD692" s="112">
        <f t="shared" si="747"/>
        <v>0.53237410071942448</v>
      </c>
      <c r="CE692" s="112">
        <f t="shared" si="748"/>
        <v>0.57975460122699385</v>
      </c>
      <c r="CF692" s="112">
        <f t="shared" si="749"/>
        <v>0.68281938325991187</v>
      </c>
      <c r="CG692" s="112">
        <f t="shared" si="750"/>
        <v>0.92045454545454541</v>
      </c>
      <c r="CH692" s="87">
        <f t="shared" si="751"/>
        <v>7</v>
      </c>
      <c r="CI692" s="31">
        <f t="shared" si="752"/>
        <v>8</v>
      </c>
      <c r="CJ692" s="31">
        <f t="shared" si="753"/>
        <v>0</v>
      </c>
      <c r="CK692" s="31">
        <f t="shared" si="754"/>
        <v>0</v>
      </c>
      <c r="CL692" s="31">
        <f t="shared" si="755"/>
        <v>0</v>
      </c>
      <c r="CM692" s="113">
        <f t="shared" si="756"/>
        <v>0</v>
      </c>
      <c r="CN692" s="31">
        <f t="shared" si="757"/>
        <v>0</v>
      </c>
      <c r="CO692" s="31">
        <f t="shared" si="758"/>
        <v>0</v>
      </c>
      <c r="CP692" s="31">
        <f t="shared" si="759"/>
        <v>0</v>
      </c>
      <c r="CQ692" s="31">
        <f t="shared" si="760"/>
        <v>0</v>
      </c>
      <c r="CU692" s="88">
        <f t="shared" si="744"/>
        <v>0</v>
      </c>
      <c r="DC692" s="88">
        <f t="shared" si="761"/>
        <v>0</v>
      </c>
      <c r="DH692" s="32">
        <v>1</v>
      </c>
      <c r="DI692" s="32">
        <v>5</v>
      </c>
      <c r="DJ692" s="32">
        <v>5</v>
      </c>
      <c r="DK692" s="88">
        <f t="shared" si="762"/>
        <v>157</v>
      </c>
      <c r="DL692" s="32">
        <v>33</v>
      </c>
      <c r="DM692" s="32">
        <v>53</v>
      </c>
      <c r="DN692" s="32">
        <v>71</v>
      </c>
      <c r="DO692" s="32">
        <v>0</v>
      </c>
      <c r="DP692" s="32">
        <v>2</v>
      </c>
      <c r="DQ692" s="32">
        <v>3</v>
      </c>
      <c r="DR692" s="32">
        <v>4</v>
      </c>
      <c r="DS692" s="88">
        <f t="shared" si="763"/>
        <v>53</v>
      </c>
      <c r="DT692" s="32">
        <v>1</v>
      </c>
      <c r="DU692" s="32">
        <v>21</v>
      </c>
      <c r="DV692" s="32">
        <v>31</v>
      </c>
      <c r="DW692" s="32">
        <v>0</v>
      </c>
      <c r="EA692" s="88">
        <f t="shared" si="764"/>
        <v>0</v>
      </c>
      <c r="EI692" s="88">
        <f t="shared" si="765"/>
        <v>0</v>
      </c>
      <c r="EQ692" s="88">
        <f t="shared" si="766"/>
        <v>0</v>
      </c>
      <c r="EY692" s="88">
        <f t="shared" si="767"/>
        <v>0</v>
      </c>
      <c r="FG692" s="88">
        <f t="shared" si="768"/>
        <v>0</v>
      </c>
      <c r="FO692" s="88">
        <f t="shared" si="769"/>
        <v>0</v>
      </c>
      <c r="FW692" s="110">
        <f t="shared" si="770"/>
        <v>0</v>
      </c>
      <c r="GB692" s="110">
        <f t="shared" si="771"/>
        <v>0</v>
      </c>
      <c r="GC692" s="110">
        <f t="shared" si="772"/>
        <v>0</v>
      </c>
      <c r="GD692" s="110">
        <f t="shared" si="773"/>
        <v>0</v>
      </c>
      <c r="GE692" s="110">
        <f t="shared" si="774"/>
        <v>0</v>
      </c>
      <c r="GF692" s="110">
        <f t="shared" si="775"/>
        <v>0</v>
      </c>
      <c r="GG692" s="110">
        <f t="shared" si="776"/>
        <v>0</v>
      </c>
      <c r="GH692" s="110">
        <f t="shared" si="777"/>
        <v>0</v>
      </c>
      <c r="GI692" s="110">
        <f t="shared" si="778"/>
        <v>0</v>
      </c>
      <c r="GJ692" s="114">
        <f t="shared" si="742"/>
        <v>1.2048097251585623</v>
      </c>
      <c r="GK692" s="90">
        <f t="shared" si="743"/>
        <v>0.12903225806451613</v>
      </c>
      <c r="GL692" s="2" t="s">
        <v>1454</v>
      </c>
      <c r="GM692" s="2" t="s">
        <v>1532</v>
      </c>
      <c r="GN692" s="92" t="s">
        <v>1600</v>
      </c>
      <c r="GO692" s="2" t="s">
        <v>1861</v>
      </c>
      <c r="GP692" s="92" t="s">
        <v>1546</v>
      </c>
      <c r="GQ692" s="2" t="s">
        <v>2041</v>
      </c>
      <c r="GR692" s="115">
        <v>121</v>
      </c>
      <c r="GS692" s="31">
        <f t="shared" si="779"/>
        <v>3</v>
      </c>
      <c r="GT692" s="31">
        <f t="shared" si="780"/>
        <v>9</v>
      </c>
      <c r="GU692" s="31">
        <f t="shared" si="781"/>
        <v>8</v>
      </c>
      <c r="GV692" s="31">
        <f t="shared" si="782"/>
        <v>210</v>
      </c>
      <c r="GW692" s="31">
        <f t="shared" si="783"/>
        <v>102</v>
      </c>
      <c r="GX692" s="31">
        <f t="shared" si="784"/>
        <v>176</v>
      </c>
    </row>
    <row r="693" spans="1:206" ht="15.75" hidden="1" customHeight="1" x14ac:dyDescent="0.25">
      <c r="A693" s="22" t="s">
        <v>1113</v>
      </c>
      <c r="B693" s="2" t="s">
        <v>665</v>
      </c>
      <c r="C693" s="116" t="s">
        <v>673</v>
      </c>
      <c r="D693" s="35" t="s">
        <v>665</v>
      </c>
      <c r="E693" s="117">
        <v>15</v>
      </c>
      <c r="F693" s="117">
        <v>137</v>
      </c>
      <c r="G693" s="117">
        <v>305</v>
      </c>
      <c r="H693" s="117">
        <v>457</v>
      </c>
      <c r="I693" s="95">
        <v>75</v>
      </c>
      <c r="J693" s="118">
        <v>127</v>
      </c>
      <c r="K693" s="118">
        <v>249</v>
      </c>
      <c r="L693" s="118">
        <v>509</v>
      </c>
      <c r="M693" s="118">
        <v>885</v>
      </c>
      <c r="N693" s="119">
        <v>98</v>
      </c>
      <c r="O693" s="119">
        <v>10</v>
      </c>
      <c r="P693" s="120">
        <v>412</v>
      </c>
      <c r="Q693" s="120">
        <v>532</v>
      </c>
      <c r="R693" s="120">
        <v>396</v>
      </c>
      <c r="S693" s="70">
        <f t="shared" si="725"/>
        <v>0.30825242718446599</v>
      </c>
      <c r="T693" s="70">
        <f t="shared" si="726"/>
        <v>0.46804511278195488</v>
      </c>
      <c r="U693" s="70">
        <f t="shared" si="727"/>
        <v>0.58731343283582094</v>
      </c>
      <c r="V693" s="70">
        <f t="shared" si="728"/>
        <v>0.71120689655172409</v>
      </c>
      <c r="W693" s="70">
        <f t="shared" si="729"/>
        <v>1.0378787878787878</v>
      </c>
      <c r="X693" s="121">
        <v>532</v>
      </c>
      <c r="Y693" s="121">
        <v>412</v>
      </c>
      <c r="Z693" s="121">
        <v>532</v>
      </c>
      <c r="AA693" s="121">
        <v>396</v>
      </c>
      <c r="AB693" s="121">
        <v>151</v>
      </c>
      <c r="AC693" s="121">
        <v>126</v>
      </c>
      <c r="AD693" s="17">
        <v>17</v>
      </c>
      <c r="AE693" s="17">
        <v>29</v>
      </c>
      <c r="AF693" s="100">
        <v>31</v>
      </c>
      <c r="AG693" s="101">
        <v>17</v>
      </c>
      <c r="AH693" s="101">
        <v>119</v>
      </c>
      <c r="AI693" s="101">
        <v>365</v>
      </c>
      <c r="AJ693" s="101">
        <v>14</v>
      </c>
      <c r="AK693" s="101">
        <f t="shared" si="730"/>
        <v>515</v>
      </c>
      <c r="AL693" s="101">
        <f t="shared" si="731"/>
        <v>92</v>
      </c>
      <c r="AM693" s="101">
        <v>106</v>
      </c>
      <c r="AN693" s="102">
        <v>5</v>
      </c>
      <c r="AO693" s="103">
        <v>34</v>
      </c>
      <c r="AP693" s="74">
        <f t="shared" si="732"/>
        <v>4.12621359223301E-2</v>
      </c>
      <c r="AQ693" s="74">
        <f t="shared" si="733"/>
        <v>0.22368421052631579</v>
      </c>
      <c r="AR693" s="104">
        <f t="shared" si="734"/>
        <v>0.30522388059701494</v>
      </c>
      <c r="AS693" s="104">
        <f t="shared" si="735"/>
        <v>0.42241379310344829</v>
      </c>
      <c r="AT693" s="104">
        <f t="shared" si="736"/>
        <v>0.68939393939393945</v>
      </c>
      <c r="AU693" s="105">
        <v>368</v>
      </c>
      <c r="AV693" s="105">
        <v>504</v>
      </c>
      <c r="AW693" s="105">
        <v>375</v>
      </c>
      <c r="AX693" s="100">
        <v>29</v>
      </c>
      <c r="AY693" s="106">
        <v>492</v>
      </c>
      <c r="AZ693" s="106">
        <v>20</v>
      </c>
      <c r="BA693" s="106">
        <v>111</v>
      </c>
      <c r="BB693" s="106">
        <v>351</v>
      </c>
      <c r="BC693" s="106">
        <v>10</v>
      </c>
      <c r="BD693" s="107">
        <v>96</v>
      </c>
      <c r="BE693" s="108">
        <v>9</v>
      </c>
      <c r="BF693" s="82">
        <f t="shared" si="737"/>
        <v>5.3333333333333337E-2</v>
      </c>
      <c r="BG693" s="82">
        <f t="shared" si="738"/>
        <v>0.22023809523809523</v>
      </c>
      <c r="BH693" s="83">
        <f t="shared" si="739"/>
        <v>0.30954290296712111</v>
      </c>
      <c r="BI693" s="83">
        <f t="shared" si="740"/>
        <v>0.41972477064220182</v>
      </c>
      <c r="BJ693" s="83">
        <f t="shared" si="741"/>
        <v>0.69293478260869568</v>
      </c>
      <c r="BK693" s="2">
        <v>374</v>
      </c>
      <c r="BL693" s="2">
        <v>490</v>
      </c>
      <c r="BM693" s="2">
        <v>362</v>
      </c>
      <c r="BN693" s="2">
        <v>256</v>
      </c>
      <c r="BO693" s="2">
        <v>112</v>
      </c>
      <c r="BP693" s="2">
        <v>94</v>
      </c>
      <c r="BQ693" s="109">
        <v>17</v>
      </c>
      <c r="BR693" s="109">
        <v>34</v>
      </c>
      <c r="BS693" s="110">
        <v>38</v>
      </c>
      <c r="BT693" s="109">
        <v>28</v>
      </c>
      <c r="BU693" s="109">
        <v>140</v>
      </c>
      <c r="BV693" s="109">
        <v>371</v>
      </c>
      <c r="BW693" s="109">
        <v>12</v>
      </c>
      <c r="BX693" s="84">
        <f t="shared" si="745"/>
        <v>551</v>
      </c>
      <c r="BY693" s="111">
        <v>4</v>
      </c>
      <c r="BZ693" s="109">
        <v>97</v>
      </c>
      <c r="CA693" s="109">
        <v>13</v>
      </c>
      <c r="CB693" s="2">
        <v>23</v>
      </c>
      <c r="CC693" s="112">
        <f t="shared" si="746"/>
        <v>7.4866310160427801E-2</v>
      </c>
      <c r="CD693" s="112">
        <f t="shared" si="747"/>
        <v>0.2857142857142857</v>
      </c>
      <c r="CE693" s="112">
        <f t="shared" si="748"/>
        <v>0.36052202283849921</v>
      </c>
      <c r="CF693" s="112">
        <f t="shared" si="749"/>
        <v>0.4859154929577465</v>
      </c>
      <c r="CG693" s="112">
        <f t="shared" si="750"/>
        <v>0.75690607734806625</v>
      </c>
      <c r="CH693" s="87">
        <f t="shared" si="751"/>
        <v>88</v>
      </c>
      <c r="CI693" s="31">
        <f t="shared" si="752"/>
        <v>80</v>
      </c>
      <c r="CJ693" s="31">
        <f t="shared" si="753"/>
        <v>3</v>
      </c>
      <c r="CK693" s="31">
        <f t="shared" si="754"/>
        <v>7</v>
      </c>
      <c r="CL693" s="31">
        <f t="shared" si="755"/>
        <v>10</v>
      </c>
      <c r="CM693" s="113">
        <f t="shared" si="756"/>
        <v>67</v>
      </c>
      <c r="CN693" s="31">
        <f t="shared" si="757"/>
        <v>19</v>
      </c>
      <c r="CO693" s="31">
        <f t="shared" si="758"/>
        <v>29</v>
      </c>
      <c r="CP693" s="31">
        <f t="shared" si="759"/>
        <v>18</v>
      </c>
      <c r="CQ693" s="31">
        <f t="shared" si="760"/>
        <v>1</v>
      </c>
      <c r="CR693" s="32">
        <v>3</v>
      </c>
      <c r="CS693" s="32">
        <v>7</v>
      </c>
      <c r="CT693" s="32">
        <v>10</v>
      </c>
      <c r="CU693" s="88">
        <f t="shared" si="744"/>
        <v>67</v>
      </c>
      <c r="CV693" s="32">
        <v>19</v>
      </c>
      <c r="CW693" s="32">
        <v>29</v>
      </c>
      <c r="CX693" s="32">
        <v>18</v>
      </c>
      <c r="CY693" s="32">
        <v>1</v>
      </c>
      <c r="DC693" s="88">
        <f t="shared" si="761"/>
        <v>0</v>
      </c>
      <c r="DH693" s="32">
        <v>2</v>
      </c>
      <c r="DI693" s="32">
        <v>10</v>
      </c>
      <c r="DJ693" s="32">
        <v>9</v>
      </c>
      <c r="DK693" s="88">
        <f t="shared" si="762"/>
        <v>194</v>
      </c>
      <c r="DL693" s="32">
        <v>4</v>
      </c>
      <c r="DM693" s="32">
        <v>59</v>
      </c>
      <c r="DN693" s="32">
        <v>127</v>
      </c>
      <c r="DO693" s="32">
        <v>4</v>
      </c>
      <c r="DP693" s="32">
        <v>12</v>
      </c>
      <c r="DQ693" s="32">
        <v>17</v>
      </c>
      <c r="DR693" s="32">
        <v>19</v>
      </c>
      <c r="DS693" s="88">
        <f t="shared" si="763"/>
        <v>290</v>
      </c>
      <c r="DT693" s="32">
        <v>5</v>
      </c>
      <c r="DU693" s="32">
        <v>52</v>
      </c>
      <c r="DV693" s="32">
        <v>226</v>
      </c>
      <c r="DW693" s="32">
        <v>7</v>
      </c>
      <c r="EA693" s="88">
        <f t="shared" si="764"/>
        <v>0</v>
      </c>
      <c r="EI693" s="88">
        <f t="shared" si="765"/>
        <v>0</v>
      </c>
      <c r="EQ693" s="88">
        <f t="shared" si="766"/>
        <v>0</v>
      </c>
      <c r="EY693" s="88">
        <f t="shared" si="767"/>
        <v>0</v>
      </c>
      <c r="FG693" s="88">
        <f t="shared" si="768"/>
        <v>0</v>
      </c>
      <c r="FO693" s="88">
        <f t="shared" si="769"/>
        <v>0</v>
      </c>
      <c r="FW693" s="110">
        <f t="shared" si="770"/>
        <v>0</v>
      </c>
      <c r="GB693" s="110">
        <f t="shared" si="771"/>
        <v>0</v>
      </c>
      <c r="GC693" s="110">
        <f t="shared" si="772"/>
        <v>0</v>
      </c>
      <c r="GD693" s="110">
        <f t="shared" si="773"/>
        <v>0</v>
      </c>
      <c r="GE693" s="110">
        <f t="shared" si="774"/>
        <v>0</v>
      </c>
      <c r="GF693" s="110">
        <f t="shared" si="775"/>
        <v>0</v>
      </c>
      <c r="GG693" s="110">
        <f t="shared" si="776"/>
        <v>0</v>
      </c>
      <c r="GH693" s="110">
        <f t="shared" si="777"/>
        <v>0</v>
      </c>
      <c r="GI693" s="110">
        <f t="shared" si="778"/>
        <v>0</v>
      </c>
      <c r="GJ693" s="114">
        <f t="shared" si="742"/>
        <v>-0.27071823204419893</v>
      </c>
      <c r="GK693" s="90">
        <f t="shared" si="743"/>
        <v>0.11991869918699187</v>
      </c>
      <c r="GL693" s="92" t="s">
        <v>2057</v>
      </c>
      <c r="GM693" s="2" t="s">
        <v>1626</v>
      </c>
      <c r="GN693" s="92" t="s">
        <v>1814</v>
      </c>
      <c r="GO693" s="92" t="s">
        <v>2153</v>
      </c>
      <c r="GP693" s="2" t="s">
        <v>2237</v>
      </c>
      <c r="GQ693" s="2" t="s">
        <v>1417</v>
      </c>
      <c r="GR693" s="115">
        <v>495</v>
      </c>
      <c r="GS693" s="31">
        <f t="shared" si="779"/>
        <v>14</v>
      </c>
      <c r="GT693" s="31">
        <f t="shared" si="780"/>
        <v>28</v>
      </c>
      <c r="GU693" s="31">
        <f t="shared" si="781"/>
        <v>27</v>
      </c>
      <c r="GV693" s="31">
        <f t="shared" si="782"/>
        <v>484</v>
      </c>
      <c r="GW693" s="31">
        <f t="shared" si="783"/>
        <v>364</v>
      </c>
      <c r="GX693" s="31">
        <f t="shared" si="784"/>
        <v>475</v>
      </c>
    </row>
    <row r="694" spans="1:206" ht="15.75" hidden="1" customHeight="1" x14ac:dyDescent="0.25">
      <c r="A694" s="22" t="s">
        <v>1113</v>
      </c>
      <c r="B694" s="2" t="s">
        <v>665</v>
      </c>
      <c r="C694" s="116" t="s">
        <v>674</v>
      </c>
      <c r="D694" s="35" t="s">
        <v>665</v>
      </c>
      <c r="E694" s="117">
        <v>136</v>
      </c>
      <c r="F694" s="117">
        <v>619</v>
      </c>
      <c r="G694" s="117">
        <v>1175</v>
      </c>
      <c r="H694" s="117">
        <v>1930</v>
      </c>
      <c r="I694" s="95">
        <v>131</v>
      </c>
      <c r="J694" s="118">
        <v>144</v>
      </c>
      <c r="K694" s="118">
        <v>587</v>
      </c>
      <c r="L694" s="118">
        <v>1319</v>
      </c>
      <c r="M694" s="118">
        <v>2050</v>
      </c>
      <c r="N694" s="119">
        <v>391</v>
      </c>
      <c r="O694" s="119">
        <v>53</v>
      </c>
      <c r="P694" s="120">
        <v>1557</v>
      </c>
      <c r="Q694" s="120">
        <v>1817</v>
      </c>
      <c r="R694" s="120">
        <v>1370</v>
      </c>
      <c r="S694" s="70">
        <f t="shared" si="725"/>
        <v>9.2485549132947972E-2</v>
      </c>
      <c r="T694" s="70">
        <f t="shared" si="726"/>
        <v>0.32305998899284533</v>
      </c>
      <c r="U694" s="70">
        <f t="shared" si="727"/>
        <v>0.34970489038785835</v>
      </c>
      <c r="V694" s="70">
        <f t="shared" si="728"/>
        <v>0.47536868528396609</v>
      </c>
      <c r="W694" s="70">
        <f t="shared" si="729"/>
        <v>0.67737226277372264</v>
      </c>
      <c r="X694" s="121">
        <v>1854</v>
      </c>
      <c r="Y694" s="121">
        <v>1557</v>
      </c>
      <c r="Z694" s="121">
        <v>1817</v>
      </c>
      <c r="AA694" s="121">
        <v>1370</v>
      </c>
      <c r="AB694" s="121">
        <v>447</v>
      </c>
      <c r="AC694" s="121">
        <v>393</v>
      </c>
      <c r="AD694" s="17">
        <v>57</v>
      </c>
      <c r="AE694" s="17">
        <v>140</v>
      </c>
      <c r="AF694" s="100">
        <v>132</v>
      </c>
      <c r="AG694" s="101">
        <v>178</v>
      </c>
      <c r="AH694" s="101">
        <v>606</v>
      </c>
      <c r="AI694" s="101">
        <v>1265</v>
      </c>
      <c r="AJ694" s="101">
        <v>134</v>
      </c>
      <c r="AK694" s="101">
        <f t="shared" si="730"/>
        <v>2183</v>
      </c>
      <c r="AL694" s="101">
        <f t="shared" si="731"/>
        <v>319</v>
      </c>
      <c r="AM694" s="101">
        <v>453</v>
      </c>
      <c r="AN694" s="102">
        <v>15</v>
      </c>
      <c r="AO694" s="103">
        <v>67</v>
      </c>
      <c r="AP694" s="74">
        <f t="shared" si="732"/>
        <v>0.11432241490044959</v>
      </c>
      <c r="AQ694" s="74">
        <f t="shared" si="733"/>
        <v>0.33351678591084205</v>
      </c>
      <c r="AR694" s="104">
        <f t="shared" si="734"/>
        <v>0.36467116357504215</v>
      </c>
      <c r="AS694" s="104">
        <f t="shared" si="735"/>
        <v>0.48697834954502667</v>
      </c>
      <c r="AT694" s="104">
        <f t="shared" si="736"/>
        <v>0.69051094890510945</v>
      </c>
      <c r="AU694" s="105">
        <v>1481</v>
      </c>
      <c r="AV694" s="105">
        <v>2019</v>
      </c>
      <c r="AW694" s="105">
        <v>1582</v>
      </c>
      <c r="AX694" s="100">
        <v>134</v>
      </c>
      <c r="AY694" s="106">
        <v>2275</v>
      </c>
      <c r="AZ694" s="106">
        <v>194</v>
      </c>
      <c r="BA694" s="106">
        <v>685</v>
      </c>
      <c r="BB694" s="106">
        <v>1282</v>
      </c>
      <c r="BC694" s="106">
        <v>114</v>
      </c>
      <c r="BD694" s="107">
        <v>328</v>
      </c>
      <c r="BE694" s="108">
        <v>53</v>
      </c>
      <c r="BF694" s="82">
        <f t="shared" si="737"/>
        <v>0.12262958280657396</v>
      </c>
      <c r="BG694" s="82">
        <f t="shared" si="738"/>
        <v>0.33927686973749382</v>
      </c>
      <c r="BH694" s="83">
        <f t="shared" si="739"/>
        <v>0.36068476977567887</v>
      </c>
      <c r="BI694" s="83">
        <f t="shared" si="740"/>
        <v>0.46828571428571431</v>
      </c>
      <c r="BJ694" s="83">
        <f t="shared" si="741"/>
        <v>0.64415935178933148</v>
      </c>
      <c r="BK694" s="2">
        <v>1573</v>
      </c>
      <c r="BL694" s="2">
        <v>2060</v>
      </c>
      <c r="BM694" s="2">
        <v>1552</v>
      </c>
      <c r="BN694" s="2">
        <v>1097</v>
      </c>
      <c r="BO694" s="2">
        <v>522</v>
      </c>
      <c r="BP694" s="2">
        <v>426</v>
      </c>
      <c r="BQ694" s="109">
        <v>61</v>
      </c>
      <c r="BR694" s="109">
        <v>147</v>
      </c>
      <c r="BS694" s="110">
        <v>135</v>
      </c>
      <c r="BT694" s="109">
        <v>242</v>
      </c>
      <c r="BU694" s="109">
        <v>757</v>
      </c>
      <c r="BV694" s="109">
        <v>1579</v>
      </c>
      <c r="BW694" s="109">
        <v>107</v>
      </c>
      <c r="BX694" s="84">
        <f t="shared" si="745"/>
        <v>2685</v>
      </c>
      <c r="BY694" s="111">
        <v>19</v>
      </c>
      <c r="BZ694" s="109">
        <v>391</v>
      </c>
      <c r="CA694" s="109">
        <v>105</v>
      </c>
      <c r="CB694" s="2">
        <v>86</v>
      </c>
      <c r="CC694" s="112">
        <f t="shared" si="746"/>
        <v>0.15384615384615385</v>
      </c>
      <c r="CD694" s="112">
        <f t="shared" si="747"/>
        <v>0.3674757281553398</v>
      </c>
      <c r="CE694" s="112">
        <f t="shared" si="748"/>
        <v>0.42179363548698168</v>
      </c>
      <c r="CF694" s="112">
        <f t="shared" si="749"/>
        <v>0.53848283499446292</v>
      </c>
      <c r="CG694" s="112">
        <f t="shared" si="750"/>
        <v>0.76546391752577314</v>
      </c>
      <c r="CH694" s="87">
        <f t="shared" si="751"/>
        <v>364</v>
      </c>
      <c r="CI694" s="31">
        <f t="shared" si="752"/>
        <v>409</v>
      </c>
      <c r="CJ694" s="31">
        <f t="shared" si="753"/>
        <v>10</v>
      </c>
      <c r="CK694" s="31">
        <f t="shared" si="754"/>
        <v>45</v>
      </c>
      <c r="CL694" s="31">
        <f t="shared" si="755"/>
        <v>56</v>
      </c>
      <c r="CM694" s="113">
        <f t="shared" si="756"/>
        <v>615</v>
      </c>
      <c r="CN694" s="31">
        <f t="shared" si="757"/>
        <v>173</v>
      </c>
      <c r="CO694" s="31">
        <f t="shared" si="758"/>
        <v>226</v>
      </c>
      <c r="CP694" s="31">
        <f t="shared" si="759"/>
        <v>214</v>
      </c>
      <c r="CQ694" s="31">
        <f t="shared" si="760"/>
        <v>2</v>
      </c>
      <c r="CR694" s="32">
        <v>9</v>
      </c>
      <c r="CS694" s="32">
        <v>43</v>
      </c>
      <c r="CT694" s="32">
        <v>49</v>
      </c>
      <c r="CU694" s="88">
        <f t="shared" si="744"/>
        <v>605</v>
      </c>
      <c r="CV694" s="32">
        <v>173</v>
      </c>
      <c r="CW694" s="32">
        <v>222</v>
      </c>
      <c r="CX694" s="32">
        <v>209</v>
      </c>
      <c r="CY694" s="32">
        <v>1</v>
      </c>
      <c r="CZ694" s="32">
        <v>1</v>
      </c>
      <c r="DA694" s="32">
        <v>2</v>
      </c>
      <c r="DB694" s="32">
        <v>7</v>
      </c>
      <c r="DC694" s="88">
        <f t="shared" si="761"/>
        <v>10</v>
      </c>
      <c r="DD694" s="32">
        <v>0</v>
      </c>
      <c r="DE694" s="32">
        <v>4</v>
      </c>
      <c r="DF694" s="32">
        <v>5</v>
      </c>
      <c r="DG694" s="32">
        <v>1</v>
      </c>
      <c r="DH694" s="32">
        <v>4</v>
      </c>
      <c r="DI694" s="32">
        <v>25</v>
      </c>
      <c r="DJ694" s="32">
        <v>23</v>
      </c>
      <c r="DK694" s="88">
        <f t="shared" si="762"/>
        <v>563</v>
      </c>
      <c r="DL694" s="32">
        <v>53</v>
      </c>
      <c r="DM694" s="32">
        <v>204</v>
      </c>
      <c r="DN694" s="32">
        <v>287</v>
      </c>
      <c r="DO694" s="32">
        <v>19</v>
      </c>
      <c r="DP694" s="32">
        <v>46</v>
      </c>
      <c r="DQ694" s="32">
        <v>75</v>
      </c>
      <c r="DR694" s="32">
        <v>54</v>
      </c>
      <c r="DS694" s="88">
        <f t="shared" si="763"/>
        <v>1442</v>
      </c>
      <c r="DT694" s="32">
        <v>14</v>
      </c>
      <c r="DU694" s="32">
        <v>310</v>
      </c>
      <c r="DV694" s="32">
        <v>1055</v>
      </c>
      <c r="DW694" s="32">
        <v>63</v>
      </c>
      <c r="DX694" s="32">
        <v>1</v>
      </c>
      <c r="DY694" s="32">
        <v>2</v>
      </c>
      <c r="DZ694" s="32">
        <v>2</v>
      </c>
      <c r="EA694" s="88">
        <f t="shared" si="764"/>
        <v>44</v>
      </c>
      <c r="EB694" s="32">
        <v>2</v>
      </c>
      <c r="EC694" s="32">
        <v>17</v>
      </c>
      <c r="ED694" s="32">
        <v>23</v>
      </c>
      <c r="EE694" s="32">
        <v>2</v>
      </c>
      <c r="EI694" s="88">
        <f t="shared" si="765"/>
        <v>0</v>
      </c>
      <c r="EQ694" s="88">
        <f t="shared" si="766"/>
        <v>0</v>
      </c>
      <c r="EY694" s="88">
        <f t="shared" si="767"/>
        <v>0</v>
      </c>
      <c r="FG694" s="88">
        <f t="shared" si="768"/>
        <v>0</v>
      </c>
      <c r="FO694" s="88">
        <f t="shared" si="769"/>
        <v>0</v>
      </c>
      <c r="FW694" s="110">
        <f t="shared" si="770"/>
        <v>0</v>
      </c>
      <c r="GB694" s="110">
        <f t="shared" si="771"/>
        <v>0</v>
      </c>
      <c r="GC694" s="110">
        <f t="shared" si="772"/>
        <v>0</v>
      </c>
      <c r="GD694" s="110">
        <f t="shared" si="773"/>
        <v>0</v>
      </c>
      <c r="GE694" s="110">
        <f t="shared" si="774"/>
        <v>0</v>
      </c>
      <c r="GF694" s="110">
        <f t="shared" si="775"/>
        <v>0</v>
      </c>
      <c r="GG694" s="110">
        <f t="shared" si="776"/>
        <v>0</v>
      </c>
      <c r="GH694" s="110">
        <f t="shared" si="777"/>
        <v>0</v>
      </c>
      <c r="GI694" s="110">
        <f t="shared" si="778"/>
        <v>0</v>
      </c>
      <c r="GJ694" s="114">
        <f t="shared" si="742"/>
        <v>0.13004910238179868</v>
      </c>
      <c r="GK694" s="90">
        <f t="shared" si="743"/>
        <v>0.18021978021978022</v>
      </c>
      <c r="GL694" s="92" t="s">
        <v>2124</v>
      </c>
      <c r="GM694" s="2" t="s">
        <v>2125</v>
      </c>
      <c r="GN694" s="92" t="s">
        <v>1456</v>
      </c>
      <c r="GO694" s="92" t="s">
        <v>1464</v>
      </c>
      <c r="GP694" s="92" t="s">
        <v>1427</v>
      </c>
      <c r="GQ694" s="2" t="s">
        <v>1429</v>
      </c>
      <c r="GR694" s="115">
        <v>2035</v>
      </c>
      <c r="GS694" s="31">
        <f t="shared" si="779"/>
        <v>51</v>
      </c>
      <c r="GT694" s="31">
        <f t="shared" si="780"/>
        <v>79</v>
      </c>
      <c r="GU694" s="31">
        <f t="shared" si="781"/>
        <v>102</v>
      </c>
      <c r="GV694" s="31">
        <f t="shared" si="782"/>
        <v>2049</v>
      </c>
      <c r="GW694" s="31">
        <f t="shared" si="783"/>
        <v>1449</v>
      </c>
      <c r="GX694" s="31">
        <f t="shared" si="784"/>
        <v>1980</v>
      </c>
    </row>
    <row r="695" spans="1:206" ht="15.75" hidden="1" customHeight="1" x14ac:dyDescent="0.25">
      <c r="A695" s="22" t="s">
        <v>1113</v>
      </c>
      <c r="B695" s="2" t="s">
        <v>665</v>
      </c>
      <c r="C695" s="116" t="s">
        <v>675</v>
      </c>
      <c r="D695" s="35" t="s">
        <v>665</v>
      </c>
      <c r="E695" s="117">
        <v>18</v>
      </c>
      <c r="F695" s="117">
        <v>220</v>
      </c>
      <c r="G695" s="117">
        <v>274</v>
      </c>
      <c r="H695" s="117">
        <v>512</v>
      </c>
      <c r="I695" s="95">
        <v>35</v>
      </c>
      <c r="J695" s="118">
        <v>37</v>
      </c>
      <c r="K695" s="118">
        <v>195</v>
      </c>
      <c r="L695" s="118">
        <v>286</v>
      </c>
      <c r="M695" s="118">
        <v>518</v>
      </c>
      <c r="N695" s="119">
        <v>90</v>
      </c>
      <c r="O695" s="119">
        <v>23</v>
      </c>
      <c r="P695" s="120">
        <v>365</v>
      </c>
      <c r="Q695" s="120">
        <v>487</v>
      </c>
      <c r="R695" s="120">
        <v>340</v>
      </c>
      <c r="S695" s="70">
        <f t="shared" si="725"/>
        <v>0.10136986301369863</v>
      </c>
      <c r="T695" s="70">
        <f t="shared" si="726"/>
        <v>0.40041067761806981</v>
      </c>
      <c r="U695" s="70">
        <f t="shared" si="727"/>
        <v>0.35906040268456374</v>
      </c>
      <c r="V695" s="70">
        <f t="shared" si="728"/>
        <v>0.47279322853688027</v>
      </c>
      <c r="W695" s="70">
        <f t="shared" si="729"/>
        <v>0.57647058823529407</v>
      </c>
      <c r="X695" s="121">
        <v>504</v>
      </c>
      <c r="Y695" s="121">
        <v>365</v>
      </c>
      <c r="Z695" s="121">
        <v>487</v>
      </c>
      <c r="AA695" s="121">
        <v>340</v>
      </c>
      <c r="AB695" s="121">
        <v>140</v>
      </c>
      <c r="AC695" s="121">
        <v>78</v>
      </c>
      <c r="AD695" s="17">
        <v>24</v>
      </c>
      <c r="AE695" s="17">
        <v>34</v>
      </c>
      <c r="AF695" s="100">
        <v>35</v>
      </c>
      <c r="AG695" s="101">
        <v>27</v>
      </c>
      <c r="AH695" s="101">
        <v>165</v>
      </c>
      <c r="AI695" s="101">
        <v>333</v>
      </c>
      <c r="AJ695" s="101">
        <v>8</v>
      </c>
      <c r="AK695" s="101">
        <f t="shared" si="730"/>
        <v>533</v>
      </c>
      <c r="AL695" s="101">
        <f t="shared" si="731"/>
        <v>87</v>
      </c>
      <c r="AM695" s="101">
        <v>95</v>
      </c>
      <c r="AN695" s="102">
        <v>17</v>
      </c>
      <c r="AO695" s="103">
        <v>40</v>
      </c>
      <c r="AP695" s="74">
        <f t="shared" si="732"/>
        <v>7.3972602739726029E-2</v>
      </c>
      <c r="AQ695" s="74">
        <f t="shared" si="733"/>
        <v>0.33880903490759756</v>
      </c>
      <c r="AR695" s="104">
        <f t="shared" si="734"/>
        <v>0.3674496644295302</v>
      </c>
      <c r="AS695" s="104">
        <f t="shared" si="735"/>
        <v>0.49697702539298672</v>
      </c>
      <c r="AT695" s="104">
        <f t="shared" si="736"/>
        <v>0.72352941176470587</v>
      </c>
      <c r="AU695" s="105">
        <v>350</v>
      </c>
      <c r="AV695" s="105">
        <v>482</v>
      </c>
      <c r="AW695" s="105">
        <v>335</v>
      </c>
      <c r="AX695" s="100">
        <v>33</v>
      </c>
      <c r="AY695" s="106">
        <v>537</v>
      </c>
      <c r="AZ695" s="106">
        <v>20</v>
      </c>
      <c r="BA695" s="106">
        <v>150</v>
      </c>
      <c r="BB695" s="106">
        <v>336</v>
      </c>
      <c r="BC695" s="106">
        <v>31</v>
      </c>
      <c r="BD695" s="107">
        <v>76</v>
      </c>
      <c r="BE695" s="108">
        <v>14</v>
      </c>
      <c r="BF695" s="82">
        <f t="shared" si="737"/>
        <v>5.9701492537313432E-2</v>
      </c>
      <c r="BG695" s="82">
        <f t="shared" si="738"/>
        <v>0.31120331950207469</v>
      </c>
      <c r="BH695" s="83">
        <f t="shared" si="739"/>
        <v>0.3684661525278492</v>
      </c>
      <c r="BI695" s="83">
        <f t="shared" si="740"/>
        <v>0.49278846153846156</v>
      </c>
      <c r="BJ695" s="83">
        <f t="shared" si="741"/>
        <v>0.74285714285714288</v>
      </c>
      <c r="BK695" s="2">
        <v>366</v>
      </c>
      <c r="BL695" s="2">
        <v>484</v>
      </c>
      <c r="BM695" s="2">
        <v>337</v>
      </c>
      <c r="BN695" s="2">
        <v>222</v>
      </c>
      <c r="BO695" s="2">
        <v>111</v>
      </c>
      <c r="BP695" s="2">
        <v>117</v>
      </c>
      <c r="BQ695" s="109">
        <v>24</v>
      </c>
      <c r="BR695" s="109">
        <v>30</v>
      </c>
      <c r="BS695" s="110">
        <v>30</v>
      </c>
      <c r="BT695" s="109">
        <v>21</v>
      </c>
      <c r="BU695" s="109">
        <v>106</v>
      </c>
      <c r="BV695" s="109">
        <v>357</v>
      </c>
      <c r="BW695" s="109">
        <v>27</v>
      </c>
      <c r="BX695" s="84">
        <f t="shared" si="745"/>
        <v>511</v>
      </c>
      <c r="BY695" s="111">
        <v>9</v>
      </c>
      <c r="BZ695" s="109">
        <v>92</v>
      </c>
      <c r="CA695" s="109">
        <v>27</v>
      </c>
      <c r="CB695" s="2">
        <v>36</v>
      </c>
      <c r="CC695" s="112">
        <f t="shared" si="746"/>
        <v>5.737704918032787E-2</v>
      </c>
      <c r="CD695" s="112">
        <f t="shared" si="747"/>
        <v>0.21900826446280991</v>
      </c>
      <c r="CE695" s="112">
        <f t="shared" si="748"/>
        <v>0.33024431339511373</v>
      </c>
      <c r="CF695" s="112">
        <f t="shared" si="749"/>
        <v>0.45188794153471379</v>
      </c>
      <c r="CG695" s="112">
        <f t="shared" si="750"/>
        <v>0.78635014836795247</v>
      </c>
      <c r="CH695" s="87">
        <f t="shared" si="751"/>
        <v>72</v>
      </c>
      <c r="CI695" s="31">
        <f t="shared" si="752"/>
        <v>55</v>
      </c>
      <c r="CJ695" s="31">
        <f t="shared" si="753"/>
        <v>0</v>
      </c>
      <c r="CK695" s="31">
        <f t="shared" si="754"/>
        <v>0</v>
      </c>
      <c r="CL695" s="31">
        <f t="shared" si="755"/>
        <v>0</v>
      </c>
      <c r="CM695" s="113">
        <f t="shared" si="756"/>
        <v>0</v>
      </c>
      <c r="CN695" s="31">
        <f t="shared" si="757"/>
        <v>0</v>
      </c>
      <c r="CO695" s="31">
        <f t="shared" si="758"/>
        <v>0</v>
      </c>
      <c r="CP695" s="31">
        <f t="shared" si="759"/>
        <v>0</v>
      </c>
      <c r="CQ695" s="31">
        <f t="shared" si="760"/>
        <v>0</v>
      </c>
      <c r="CU695" s="88">
        <f t="shared" si="744"/>
        <v>0</v>
      </c>
      <c r="DC695" s="88">
        <f t="shared" si="761"/>
        <v>0</v>
      </c>
      <c r="DH695" s="32">
        <v>1</v>
      </c>
      <c r="DI695" s="32">
        <v>6</v>
      </c>
      <c r="DJ695" s="32">
        <v>5</v>
      </c>
      <c r="DK695" s="88">
        <f t="shared" si="762"/>
        <v>118</v>
      </c>
      <c r="DL695" s="32">
        <v>13</v>
      </c>
      <c r="DM695" s="32">
        <v>33</v>
      </c>
      <c r="DN695" s="32">
        <v>63</v>
      </c>
      <c r="DO695" s="32">
        <v>9</v>
      </c>
      <c r="DP695" s="32">
        <v>23</v>
      </c>
      <c r="DQ695" s="32">
        <v>24</v>
      </c>
      <c r="DR695" s="32">
        <v>25</v>
      </c>
      <c r="DS695" s="88">
        <f t="shared" si="763"/>
        <v>393</v>
      </c>
      <c r="DT695" s="32">
        <v>8</v>
      </c>
      <c r="DU695" s="32">
        <v>73</v>
      </c>
      <c r="DV695" s="32">
        <v>294</v>
      </c>
      <c r="DW695" s="32">
        <v>18</v>
      </c>
      <c r="EA695" s="88">
        <f t="shared" si="764"/>
        <v>0</v>
      </c>
      <c r="EI695" s="88">
        <f t="shared" si="765"/>
        <v>0</v>
      </c>
      <c r="EQ695" s="88">
        <f t="shared" si="766"/>
        <v>0</v>
      </c>
      <c r="EY695" s="88">
        <f t="shared" si="767"/>
        <v>0</v>
      </c>
      <c r="FG695" s="88">
        <f t="shared" si="768"/>
        <v>0</v>
      </c>
      <c r="FO695" s="88">
        <f t="shared" si="769"/>
        <v>0</v>
      </c>
      <c r="FW695" s="110">
        <f t="shared" si="770"/>
        <v>0</v>
      </c>
      <c r="GB695" s="110">
        <f t="shared" si="771"/>
        <v>0</v>
      </c>
      <c r="GC695" s="110">
        <f t="shared" si="772"/>
        <v>0</v>
      </c>
      <c r="GD695" s="110">
        <f t="shared" si="773"/>
        <v>0</v>
      </c>
      <c r="GE695" s="110">
        <f t="shared" si="774"/>
        <v>0</v>
      </c>
      <c r="GF695" s="110">
        <f t="shared" si="775"/>
        <v>0</v>
      </c>
      <c r="GG695" s="110">
        <f t="shared" si="776"/>
        <v>0</v>
      </c>
      <c r="GH695" s="110">
        <f t="shared" si="777"/>
        <v>0</v>
      </c>
      <c r="GI695" s="110">
        <f t="shared" si="778"/>
        <v>0</v>
      </c>
      <c r="GJ695" s="114">
        <f t="shared" si="742"/>
        <v>0.3640767879852238</v>
      </c>
      <c r="GK695" s="90">
        <f t="shared" si="743"/>
        <v>-4.8417132216014895E-2</v>
      </c>
      <c r="GL695" s="2" t="s">
        <v>2299</v>
      </c>
      <c r="GM695" s="92" t="s">
        <v>1482</v>
      </c>
      <c r="GN695" s="2" t="s">
        <v>1799</v>
      </c>
      <c r="GO695" s="92" t="s">
        <v>1551</v>
      </c>
      <c r="GP695" s="2" t="s">
        <v>2185</v>
      </c>
      <c r="GQ695" s="2" t="s">
        <v>1626</v>
      </c>
      <c r="GR695" s="115">
        <v>497</v>
      </c>
      <c r="GS695" s="31">
        <f t="shared" si="779"/>
        <v>24</v>
      </c>
      <c r="GT695" s="31">
        <f t="shared" si="780"/>
        <v>30</v>
      </c>
      <c r="GU695" s="31">
        <f t="shared" si="781"/>
        <v>30</v>
      </c>
      <c r="GV695" s="31">
        <f t="shared" si="782"/>
        <v>511</v>
      </c>
      <c r="GW695" s="31">
        <f t="shared" si="783"/>
        <v>384</v>
      </c>
      <c r="GX695" s="31">
        <f t="shared" si="784"/>
        <v>490</v>
      </c>
    </row>
    <row r="696" spans="1:206" ht="15.75" hidden="1" customHeight="1" x14ac:dyDescent="0.25">
      <c r="A696" s="22" t="s">
        <v>1113</v>
      </c>
      <c r="B696" s="2" t="s">
        <v>665</v>
      </c>
      <c r="C696" s="116" t="s">
        <v>676</v>
      </c>
      <c r="D696" s="35" t="s">
        <v>665</v>
      </c>
      <c r="E696" s="117">
        <v>56</v>
      </c>
      <c r="F696" s="117">
        <v>265</v>
      </c>
      <c r="G696" s="117">
        <v>370</v>
      </c>
      <c r="H696" s="117">
        <v>691</v>
      </c>
      <c r="I696" s="95">
        <v>47</v>
      </c>
      <c r="J696" s="118">
        <v>33</v>
      </c>
      <c r="K696" s="118">
        <v>220</v>
      </c>
      <c r="L696" s="118">
        <v>387</v>
      </c>
      <c r="M696" s="118">
        <v>640</v>
      </c>
      <c r="N696" s="119">
        <v>83</v>
      </c>
      <c r="O696" s="119">
        <v>36</v>
      </c>
      <c r="P696" s="120">
        <v>456</v>
      </c>
      <c r="Q696" s="120">
        <v>618</v>
      </c>
      <c r="R696" s="120">
        <v>444</v>
      </c>
      <c r="S696" s="70">
        <f t="shared" si="725"/>
        <v>7.2368421052631582E-2</v>
      </c>
      <c r="T696" s="70">
        <f t="shared" si="726"/>
        <v>0.35598705501618122</v>
      </c>
      <c r="U696" s="70">
        <f t="shared" si="727"/>
        <v>0.36693017127799737</v>
      </c>
      <c r="V696" s="70">
        <f t="shared" si="728"/>
        <v>0.49340866290018831</v>
      </c>
      <c r="W696" s="70">
        <f t="shared" si="729"/>
        <v>0.68468468468468469</v>
      </c>
      <c r="X696" s="121">
        <v>607</v>
      </c>
      <c r="Y696" s="121">
        <v>456</v>
      </c>
      <c r="Z696" s="121">
        <v>618</v>
      </c>
      <c r="AA696" s="121">
        <v>444</v>
      </c>
      <c r="AB696" s="121">
        <v>184</v>
      </c>
      <c r="AC696" s="121">
        <v>148</v>
      </c>
      <c r="AD696" s="17">
        <v>27</v>
      </c>
      <c r="AE696" s="17">
        <v>40</v>
      </c>
      <c r="AF696" s="100">
        <v>46</v>
      </c>
      <c r="AG696" s="101">
        <v>34</v>
      </c>
      <c r="AH696" s="101">
        <v>223</v>
      </c>
      <c r="AI696" s="101">
        <v>383</v>
      </c>
      <c r="AJ696" s="101">
        <v>9</v>
      </c>
      <c r="AK696" s="101">
        <f t="shared" si="730"/>
        <v>649</v>
      </c>
      <c r="AL696" s="101">
        <f t="shared" si="731"/>
        <v>99</v>
      </c>
      <c r="AM696" s="101">
        <v>108</v>
      </c>
      <c r="AN696" s="102">
        <v>20</v>
      </c>
      <c r="AO696" s="103">
        <v>72</v>
      </c>
      <c r="AP696" s="74">
        <f t="shared" si="732"/>
        <v>7.4561403508771926E-2</v>
      </c>
      <c r="AQ696" s="74">
        <f t="shared" si="733"/>
        <v>0.36084142394822005</v>
      </c>
      <c r="AR696" s="104">
        <f t="shared" si="734"/>
        <v>0.35638998682476941</v>
      </c>
      <c r="AS696" s="104">
        <f t="shared" si="735"/>
        <v>0.47740112994350281</v>
      </c>
      <c r="AT696" s="104">
        <f t="shared" si="736"/>
        <v>0.63963963963963966</v>
      </c>
      <c r="AU696" s="105">
        <v>442</v>
      </c>
      <c r="AV696" s="105">
        <v>612</v>
      </c>
      <c r="AW696" s="105">
        <v>530</v>
      </c>
      <c r="AX696" s="100">
        <v>44</v>
      </c>
      <c r="AY696" s="106">
        <v>664</v>
      </c>
      <c r="AZ696" s="106">
        <v>44</v>
      </c>
      <c r="BA696" s="106">
        <v>225</v>
      </c>
      <c r="BB696" s="106">
        <v>382</v>
      </c>
      <c r="BC696" s="106">
        <v>13</v>
      </c>
      <c r="BD696" s="107">
        <v>87</v>
      </c>
      <c r="BE696" s="108">
        <v>42</v>
      </c>
      <c r="BF696" s="82">
        <f t="shared" si="737"/>
        <v>8.3018867924528297E-2</v>
      </c>
      <c r="BG696" s="82">
        <f t="shared" si="738"/>
        <v>0.36764705882352944</v>
      </c>
      <c r="BH696" s="83">
        <f t="shared" si="739"/>
        <v>0.35606060606060608</v>
      </c>
      <c r="BI696" s="83">
        <f t="shared" si="740"/>
        <v>0.49335863377609107</v>
      </c>
      <c r="BJ696" s="83">
        <f t="shared" si="741"/>
        <v>0.66742081447963797</v>
      </c>
      <c r="BK696" s="2">
        <v>519</v>
      </c>
      <c r="BL696" s="2">
        <v>648</v>
      </c>
      <c r="BM696" s="2">
        <v>528</v>
      </c>
      <c r="BN696" s="2">
        <v>362</v>
      </c>
      <c r="BO696" s="2">
        <v>180</v>
      </c>
      <c r="BP696" s="2">
        <v>154</v>
      </c>
      <c r="BQ696" s="109">
        <v>25</v>
      </c>
      <c r="BR696" s="109">
        <v>46</v>
      </c>
      <c r="BS696" s="110">
        <v>39</v>
      </c>
      <c r="BT696" s="109">
        <v>35</v>
      </c>
      <c r="BU696" s="109">
        <v>258</v>
      </c>
      <c r="BV696" s="109">
        <v>463</v>
      </c>
      <c r="BW696" s="109">
        <v>34</v>
      </c>
      <c r="BX696" s="84">
        <f t="shared" si="745"/>
        <v>790</v>
      </c>
      <c r="BY696" s="111">
        <v>15</v>
      </c>
      <c r="BZ696" s="109">
        <v>113</v>
      </c>
      <c r="CA696" s="109">
        <v>33</v>
      </c>
      <c r="CB696" s="2">
        <v>47</v>
      </c>
      <c r="CC696" s="112">
        <f t="shared" si="746"/>
        <v>6.7437379576107903E-2</v>
      </c>
      <c r="CD696" s="112">
        <f t="shared" si="747"/>
        <v>0.39814814814814814</v>
      </c>
      <c r="CE696" s="112">
        <f t="shared" si="748"/>
        <v>0.37935103244837759</v>
      </c>
      <c r="CF696" s="112">
        <f t="shared" si="749"/>
        <v>0.51700680272108845</v>
      </c>
      <c r="CG696" s="112">
        <f t="shared" si="750"/>
        <v>0.66287878787878785</v>
      </c>
      <c r="CH696" s="87">
        <f t="shared" si="751"/>
        <v>178</v>
      </c>
      <c r="CI696" s="31">
        <f t="shared" si="752"/>
        <v>198</v>
      </c>
      <c r="CJ696" s="31">
        <f t="shared" si="753"/>
        <v>1</v>
      </c>
      <c r="CK696" s="31">
        <f t="shared" si="754"/>
        <v>3</v>
      </c>
      <c r="CL696" s="31">
        <f t="shared" si="755"/>
        <v>3</v>
      </c>
      <c r="CM696" s="113">
        <f t="shared" si="756"/>
        <v>28</v>
      </c>
      <c r="CN696" s="31">
        <f t="shared" si="757"/>
        <v>9</v>
      </c>
      <c r="CO696" s="31">
        <f t="shared" si="758"/>
        <v>5</v>
      </c>
      <c r="CP696" s="31">
        <f t="shared" si="759"/>
        <v>10</v>
      </c>
      <c r="CQ696" s="31">
        <f t="shared" si="760"/>
        <v>4</v>
      </c>
      <c r="CR696" s="32">
        <v>1</v>
      </c>
      <c r="CS696" s="32">
        <v>3</v>
      </c>
      <c r="CT696" s="32">
        <v>3</v>
      </c>
      <c r="CU696" s="88">
        <f t="shared" si="744"/>
        <v>28</v>
      </c>
      <c r="CV696" s="32">
        <v>9</v>
      </c>
      <c r="CW696" s="32">
        <v>5</v>
      </c>
      <c r="CX696" s="32">
        <v>10</v>
      </c>
      <c r="CY696" s="32">
        <v>4</v>
      </c>
      <c r="DC696" s="88">
        <f t="shared" si="761"/>
        <v>0</v>
      </c>
      <c r="DH696" s="32">
        <v>1</v>
      </c>
      <c r="DI696" s="32">
        <v>7</v>
      </c>
      <c r="DJ696" s="32">
        <v>5</v>
      </c>
      <c r="DK696" s="88">
        <f t="shared" si="762"/>
        <v>136</v>
      </c>
      <c r="DL696" s="32">
        <v>23</v>
      </c>
      <c r="DM696" s="32">
        <v>71</v>
      </c>
      <c r="DN696" s="32">
        <v>39</v>
      </c>
      <c r="DO696" s="32">
        <v>3</v>
      </c>
      <c r="DP696" s="32">
        <v>23</v>
      </c>
      <c r="DQ696" s="32">
        <v>36</v>
      </c>
      <c r="DR696" s="32">
        <v>31</v>
      </c>
      <c r="DS696" s="88">
        <f t="shared" si="763"/>
        <v>629</v>
      </c>
      <c r="DT696" s="32">
        <v>3</v>
      </c>
      <c r="DU696" s="32">
        <v>182</v>
      </c>
      <c r="DV696" s="32">
        <v>414</v>
      </c>
      <c r="DW696" s="32">
        <v>30</v>
      </c>
      <c r="EA696" s="88">
        <f t="shared" si="764"/>
        <v>0</v>
      </c>
      <c r="EI696" s="88">
        <f t="shared" si="765"/>
        <v>0</v>
      </c>
      <c r="EQ696" s="88">
        <f t="shared" si="766"/>
        <v>0</v>
      </c>
      <c r="EY696" s="88">
        <f t="shared" si="767"/>
        <v>0</v>
      </c>
      <c r="FG696" s="88">
        <f t="shared" si="768"/>
        <v>0</v>
      </c>
      <c r="FO696" s="88">
        <f t="shared" si="769"/>
        <v>0</v>
      </c>
      <c r="FW696" s="110">
        <f t="shared" si="770"/>
        <v>0</v>
      </c>
      <c r="GB696" s="110">
        <f t="shared" si="771"/>
        <v>0</v>
      </c>
      <c r="GC696" s="110">
        <f t="shared" si="772"/>
        <v>0</v>
      </c>
      <c r="GD696" s="110">
        <f t="shared" si="773"/>
        <v>0</v>
      </c>
      <c r="GE696" s="110">
        <f t="shared" si="774"/>
        <v>0</v>
      </c>
      <c r="GF696" s="110">
        <f t="shared" si="775"/>
        <v>0</v>
      </c>
      <c r="GG696" s="110">
        <f t="shared" si="776"/>
        <v>0</v>
      </c>
      <c r="GH696" s="110">
        <f t="shared" si="777"/>
        <v>0</v>
      </c>
      <c r="GI696" s="110">
        <f t="shared" si="778"/>
        <v>0</v>
      </c>
      <c r="GJ696" s="114">
        <f t="shared" si="742"/>
        <v>-3.1848086124401966E-2</v>
      </c>
      <c r="GK696" s="90">
        <f t="shared" si="743"/>
        <v>0.18975903614457831</v>
      </c>
      <c r="GL696" s="92" t="s">
        <v>2076</v>
      </c>
      <c r="GM696" s="2" t="s">
        <v>1518</v>
      </c>
      <c r="GN696" s="2" t="s">
        <v>1833</v>
      </c>
      <c r="GO696" s="2" t="s">
        <v>2077</v>
      </c>
      <c r="GP696" s="2" t="s">
        <v>1648</v>
      </c>
      <c r="GQ696" s="2" t="s">
        <v>1852</v>
      </c>
      <c r="GR696" s="115">
        <v>668</v>
      </c>
      <c r="GS696" s="31">
        <f t="shared" si="779"/>
        <v>24</v>
      </c>
      <c r="GT696" s="31">
        <f t="shared" si="780"/>
        <v>36</v>
      </c>
      <c r="GU696" s="31">
        <f t="shared" si="781"/>
        <v>43</v>
      </c>
      <c r="GV696" s="31">
        <f t="shared" si="782"/>
        <v>765</v>
      </c>
      <c r="GW696" s="31">
        <f t="shared" si="783"/>
        <v>486</v>
      </c>
      <c r="GX696" s="31">
        <f t="shared" si="784"/>
        <v>739</v>
      </c>
    </row>
    <row r="697" spans="1:206" ht="15.75" hidden="1" customHeight="1" x14ac:dyDescent="0.25">
      <c r="A697" s="22" t="s">
        <v>1113</v>
      </c>
      <c r="B697" s="2" t="s">
        <v>665</v>
      </c>
      <c r="C697" s="116" t="s">
        <v>677</v>
      </c>
      <c r="D697" s="35" t="s">
        <v>665</v>
      </c>
      <c r="E697" s="117">
        <v>24</v>
      </c>
      <c r="F697" s="117">
        <v>78</v>
      </c>
      <c r="G697" s="117">
        <v>159</v>
      </c>
      <c r="H697" s="117">
        <v>261</v>
      </c>
      <c r="I697" s="95">
        <v>18</v>
      </c>
      <c r="J697" s="118">
        <v>20</v>
      </c>
      <c r="K697" s="118">
        <v>81</v>
      </c>
      <c r="L697" s="118">
        <v>146</v>
      </c>
      <c r="M697" s="118">
        <v>247</v>
      </c>
      <c r="N697" s="119">
        <v>41</v>
      </c>
      <c r="O697" s="119">
        <v>8</v>
      </c>
      <c r="P697" s="120">
        <v>165</v>
      </c>
      <c r="Q697" s="120">
        <v>250</v>
      </c>
      <c r="R697" s="120">
        <v>170</v>
      </c>
      <c r="S697" s="70">
        <f t="shared" si="725"/>
        <v>0.12121212121212122</v>
      </c>
      <c r="T697" s="70">
        <f t="shared" si="726"/>
        <v>0.32400000000000001</v>
      </c>
      <c r="U697" s="70">
        <f t="shared" si="727"/>
        <v>0.35213675213675216</v>
      </c>
      <c r="V697" s="70">
        <f t="shared" si="728"/>
        <v>0.44285714285714284</v>
      </c>
      <c r="W697" s="70">
        <f t="shared" si="729"/>
        <v>0.61764705882352944</v>
      </c>
      <c r="X697" s="121">
        <v>241</v>
      </c>
      <c r="Y697" s="121">
        <v>165</v>
      </c>
      <c r="Z697" s="121">
        <v>250</v>
      </c>
      <c r="AA697" s="121">
        <v>170</v>
      </c>
      <c r="AB697" s="121">
        <v>61</v>
      </c>
      <c r="AC697" s="121">
        <v>56</v>
      </c>
      <c r="AD697" s="17">
        <v>16</v>
      </c>
      <c r="AE697" s="17">
        <v>22</v>
      </c>
      <c r="AF697" s="100">
        <v>22</v>
      </c>
      <c r="AG697" s="101">
        <v>37</v>
      </c>
      <c r="AH697" s="101">
        <v>96</v>
      </c>
      <c r="AI697" s="101">
        <v>161</v>
      </c>
      <c r="AJ697" s="101">
        <v>15</v>
      </c>
      <c r="AK697" s="101">
        <f t="shared" si="730"/>
        <v>309</v>
      </c>
      <c r="AL697" s="101">
        <f t="shared" si="731"/>
        <v>33</v>
      </c>
      <c r="AM697" s="101">
        <v>48</v>
      </c>
      <c r="AN697" s="102">
        <v>1</v>
      </c>
      <c r="AO697" s="103">
        <v>24</v>
      </c>
      <c r="AP697" s="74">
        <f t="shared" si="732"/>
        <v>0.22424242424242424</v>
      </c>
      <c r="AQ697" s="74">
        <f t="shared" si="733"/>
        <v>0.38400000000000001</v>
      </c>
      <c r="AR697" s="104">
        <f t="shared" si="734"/>
        <v>0.44615384615384618</v>
      </c>
      <c r="AS697" s="104">
        <f t="shared" si="735"/>
        <v>0.53333333333333333</v>
      </c>
      <c r="AT697" s="104">
        <f t="shared" si="736"/>
        <v>0.75294117647058822</v>
      </c>
      <c r="AU697" s="105">
        <v>161</v>
      </c>
      <c r="AV697" s="105">
        <v>226</v>
      </c>
      <c r="AW697" s="105">
        <v>145</v>
      </c>
      <c r="AX697" s="100">
        <v>22</v>
      </c>
      <c r="AY697" s="106">
        <v>311</v>
      </c>
      <c r="AZ697" s="106">
        <v>24</v>
      </c>
      <c r="BA697" s="106">
        <v>88</v>
      </c>
      <c r="BB697" s="106">
        <v>183</v>
      </c>
      <c r="BC697" s="106">
        <v>16</v>
      </c>
      <c r="BD697" s="107">
        <v>52</v>
      </c>
      <c r="BE697" s="108">
        <v>17</v>
      </c>
      <c r="BF697" s="82">
        <f t="shared" si="737"/>
        <v>0.16551724137931034</v>
      </c>
      <c r="BG697" s="82">
        <f t="shared" si="738"/>
        <v>0.38938053097345132</v>
      </c>
      <c r="BH697" s="83">
        <f t="shared" si="739"/>
        <v>0.4567669172932331</v>
      </c>
      <c r="BI697" s="83">
        <f t="shared" si="740"/>
        <v>0.56589147286821706</v>
      </c>
      <c r="BJ697" s="83">
        <f t="shared" si="741"/>
        <v>0.81366459627329191</v>
      </c>
      <c r="BK697" s="2">
        <v>152</v>
      </c>
      <c r="BL697" s="2">
        <v>198</v>
      </c>
      <c r="BM697" s="2">
        <v>136</v>
      </c>
      <c r="BN697" s="2">
        <v>85</v>
      </c>
      <c r="BO697" s="2">
        <v>58</v>
      </c>
      <c r="BP697" s="2">
        <v>57</v>
      </c>
      <c r="BQ697" s="109">
        <v>16</v>
      </c>
      <c r="BR697" s="109">
        <v>22</v>
      </c>
      <c r="BS697" s="110">
        <v>20</v>
      </c>
      <c r="BT697" s="109">
        <v>20</v>
      </c>
      <c r="BU697" s="109">
        <v>98</v>
      </c>
      <c r="BV697" s="109">
        <v>162</v>
      </c>
      <c r="BW697" s="109">
        <v>17</v>
      </c>
      <c r="BX697" s="84">
        <f t="shared" si="745"/>
        <v>297</v>
      </c>
      <c r="BY697" s="111">
        <v>1</v>
      </c>
      <c r="BZ697" s="109">
        <v>49</v>
      </c>
      <c r="CA697" s="109">
        <v>17</v>
      </c>
      <c r="CB697" s="2">
        <v>17</v>
      </c>
      <c r="CC697" s="112">
        <f t="shared" si="746"/>
        <v>0.13157894736842105</v>
      </c>
      <c r="CD697" s="112">
        <f t="shared" si="747"/>
        <v>0.49494949494949497</v>
      </c>
      <c r="CE697" s="112">
        <f t="shared" si="748"/>
        <v>0.47530864197530864</v>
      </c>
      <c r="CF697" s="112">
        <f t="shared" si="749"/>
        <v>0.63173652694610782</v>
      </c>
      <c r="CG697" s="112">
        <f t="shared" si="750"/>
        <v>0.83088235294117652</v>
      </c>
      <c r="CH697" s="87">
        <f t="shared" si="751"/>
        <v>23</v>
      </c>
      <c r="CI697" s="31">
        <f t="shared" si="752"/>
        <v>15</v>
      </c>
      <c r="CJ697" s="31">
        <f t="shared" si="753"/>
        <v>0</v>
      </c>
      <c r="CK697" s="31">
        <f t="shared" si="754"/>
        <v>0</v>
      </c>
      <c r="CL697" s="31">
        <f t="shared" si="755"/>
        <v>0</v>
      </c>
      <c r="CM697" s="113">
        <f t="shared" si="756"/>
        <v>0</v>
      </c>
      <c r="CN697" s="31">
        <f t="shared" si="757"/>
        <v>0</v>
      </c>
      <c r="CO697" s="31">
        <f t="shared" si="758"/>
        <v>0</v>
      </c>
      <c r="CP697" s="31">
        <f t="shared" si="759"/>
        <v>0</v>
      </c>
      <c r="CQ697" s="31">
        <f t="shared" si="760"/>
        <v>0</v>
      </c>
      <c r="CU697" s="88">
        <f t="shared" si="744"/>
        <v>0</v>
      </c>
      <c r="DC697" s="88">
        <f t="shared" si="761"/>
        <v>0</v>
      </c>
      <c r="DH697" s="32">
        <v>1</v>
      </c>
      <c r="DI697" s="32">
        <v>5</v>
      </c>
      <c r="DJ697" s="32">
        <v>4</v>
      </c>
      <c r="DK697" s="88">
        <f t="shared" si="762"/>
        <v>79</v>
      </c>
      <c r="DL697" s="32">
        <v>7</v>
      </c>
      <c r="DM697" s="32">
        <v>25</v>
      </c>
      <c r="DN697" s="32">
        <v>40</v>
      </c>
      <c r="DO697" s="32">
        <v>7</v>
      </c>
      <c r="DP697" s="32">
        <v>14</v>
      </c>
      <c r="DQ697" s="32">
        <v>16</v>
      </c>
      <c r="DR697" s="32">
        <v>15</v>
      </c>
      <c r="DS697" s="88">
        <f t="shared" si="763"/>
        <v>203</v>
      </c>
      <c r="DT697" s="32">
        <v>13</v>
      </c>
      <c r="DU697" s="32">
        <v>69</v>
      </c>
      <c r="DV697" s="32">
        <v>111</v>
      </c>
      <c r="DW697" s="32">
        <v>10</v>
      </c>
      <c r="DX697" s="32">
        <v>1</v>
      </c>
      <c r="DY697" s="32">
        <v>1</v>
      </c>
      <c r="DZ697" s="32">
        <v>1</v>
      </c>
      <c r="EA697" s="88">
        <f t="shared" si="764"/>
        <v>15</v>
      </c>
      <c r="EC697" s="32">
        <v>4</v>
      </c>
      <c r="ED697" s="32">
        <v>11</v>
      </c>
      <c r="EI697" s="88">
        <f t="shared" si="765"/>
        <v>0</v>
      </c>
      <c r="EQ697" s="88">
        <f t="shared" si="766"/>
        <v>0</v>
      </c>
      <c r="EY697" s="88">
        <f t="shared" si="767"/>
        <v>0</v>
      </c>
      <c r="FG697" s="88">
        <f t="shared" si="768"/>
        <v>0</v>
      </c>
      <c r="FO697" s="88">
        <f t="shared" si="769"/>
        <v>0</v>
      </c>
      <c r="FW697" s="110">
        <f t="shared" si="770"/>
        <v>0</v>
      </c>
      <c r="GB697" s="110">
        <f t="shared" si="771"/>
        <v>0</v>
      </c>
      <c r="GC697" s="110">
        <f t="shared" si="772"/>
        <v>0</v>
      </c>
      <c r="GD697" s="110">
        <f t="shared" si="773"/>
        <v>0</v>
      </c>
      <c r="GE697" s="110">
        <f t="shared" si="774"/>
        <v>0</v>
      </c>
      <c r="GF697" s="110">
        <f t="shared" si="775"/>
        <v>0</v>
      </c>
      <c r="GG697" s="110">
        <f t="shared" si="776"/>
        <v>0</v>
      </c>
      <c r="GH697" s="110">
        <f t="shared" si="777"/>
        <v>0</v>
      </c>
      <c r="GI697" s="110">
        <f t="shared" si="778"/>
        <v>0</v>
      </c>
      <c r="GJ697" s="114">
        <f t="shared" si="742"/>
        <v>0.34523809523809523</v>
      </c>
      <c r="GK697" s="90">
        <f t="shared" si="743"/>
        <v>-4.5016077170418008E-2</v>
      </c>
      <c r="GL697" s="92" t="s">
        <v>1840</v>
      </c>
      <c r="GM697" s="92" t="s">
        <v>1419</v>
      </c>
      <c r="GN697" s="92" t="s">
        <v>1527</v>
      </c>
      <c r="GO697" s="92" t="s">
        <v>1983</v>
      </c>
      <c r="GP697" s="92" t="s">
        <v>1852</v>
      </c>
      <c r="GQ697" s="2" t="s">
        <v>1636</v>
      </c>
      <c r="GR697" s="115">
        <v>203</v>
      </c>
      <c r="GS697" s="31">
        <f t="shared" si="779"/>
        <v>16</v>
      </c>
      <c r="GT697" s="31">
        <f t="shared" si="780"/>
        <v>20</v>
      </c>
      <c r="GU697" s="31">
        <f t="shared" si="781"/>
        <v>22</v>
      </c>
      <c r="GV697" s="31">
        <f t="shared" si="782"/>
        <v>297</v>
      </c>
      <c r="GW697" s="31">
        <f t="shared" si="783"/>
        <v>179</v>
      </c>
      <c r="GX697" s="31">
        <f t="shared" si="784"/>
        <v>277</v>
      </c>
    </row>
    <row r="698" spans="1:206" ht="15.75" hidden="1" customHeight="1" x14ac:dyDescent="0.25">
      <c r="A698" s="22" t="s">
        <v>1113</v>
      </c>
      <c r="B698" s="2" t="s">
        <v>665</v>
      </c>
      <c r="C698" s="116" t="s">
        <v>678</v>
      </c>
      <c r="D698" s="35" t="s">
        <v>665</v>
      </c>
      <c r="E698" s="117">
        <v>95</v>
      </c>
      <c r="F698" s="117">
        <v>401</v>
      </c>
      <c r="G698" s="117">
        <v>950</v>
      </c>
      <c r="H698" s="117">
        <v>1446</v>
      </c>
      <c r="I698" s="95">
        <v>79</v>
      </c>
      <c r="J698" s="118">
        <v>100</v>
      </c>
      <c r="K698" s="118">
        <v>413</v>
      </c>
      <c r="L698" s="118">
        <v>1116</v>
      </c>
      <c r="M698" s="118">
        <v>1629</v>
      </c>
      <c r="N698" s="119">
        <v>279</v>
      </c>
      <c r="O698" s="119">
        <v>16</v>
      </c>
      <c r="P698" s="120">
        <v>1312</v>
      </c>
      <c r="Q698" s="120">
        <v>1683</v>
      </c>
      <c r="R698" s="120">
        <v>1180</v>
      </c>
      <c r="S698" s="70">
        <f t="shared" si="725"/>
        <v>7.621951219512195E-2</v>
      </c>
      <c r="T698" s="70">
        <f t="shared" si="726"/>
        <v>0.24539512774806893</v>
      </c>
      <c r="U698" s="70">
        <f t="shared" si="727"/>
        <v>0.32335329341317365</v>
      </c>
      <c r="V698" s="70">
        <f t="shared" si="728"/>
        <v>0.43660495983234371</v>
      </c>
      <c r="W698" s="70">
        <f t="shared" si="729"/>
        <v>0.70932203389830506</v>
      </c>
      <c r="X698" s="121">
        <v>1666</v>
      </c>
      <c r="Y698" s="121">
        <v>1312</v>
      </c>
      <c r="Z698" s="121">
        <v>1683</v>
      </c>
      <c r="AA698" s="121">
        <v>1180</v>
      </c>
      <c r="AB698" s="121">
        <v>461</v>
      </c>
      <c r="AC698" s="121">
        <v>410</v>
      </c>
      <c r="AD698" s="17">
        <v>30</v>
      </c>
      <c r="AE698" s="17">
        <v>65</v>
      </c>
      <c r="AF698" s="100">
        <v>87</v>
      </c>
      <c r="AG698" s="101">
        <v>123</v>
      </c>
      <c r="AH698" s="101">
        <v>436</v>
      </c>
      <c r="AI698" s="101">
        <v>1166</v>
      </c>
      <c r="AJ698" s="101">
        <v>75</v>
      </c>
      <c r="AK698" s="101">
        <f t="shared" si="730"/>
        <v>1800</v>
      </c>
      <c r="AL698" s="101">
        <f t="shared" si="731"/>
        <v>305</v>
      </c>
      <c r="AM698" s="101">
        <v>380</v>
      </c>
      <c r="AN698" s="102">
        <v>8</v>
      </c>
      <c r="AO698" s="103">
        <v>92</v>
      </c>
      <c r="AP698" s="74">
        <f t="shared" si="732"/>
        <v>9.375E-2</v>
      </c>
      <c r="AQ698" s="74">
        <f t="shared" si="733"/>
        <v>0.25906120023767082</v>
      </c>
      <c r="AR698" s="104">
        <f t="shared" si="734"/>
        <v>0.34011976047904191</v>
      </c>
      <c r="AS698" s="104">
        <f t="shared" si="735"/>
        <v>0.4530213063220398</v>
      </c>
      <c r="AT698" s="104">
        <f t="shared" si="736"/>
        <v>0.72966101694915253</v>
      </c>
      <c r="AU698" s="105">
        <v>1343</v>
      </c>
      <c r="AV698" s="105">
        <v>1750</v>
      </c>
      <c r="AW698" s="105">
        <v>1337</v>
      </c>
      <c r="AX698" s="100">
        <v>97</v>
      </c>
      <c r="AY698" s="106">
        <v>1913</v>
      </c>
      <c r="AZ698" s="106">
        <v>130</v>
      </c>
      <c r="BA698" s="106">
        <v>497</v>
      </c>
      <c r="BB698" s="106">
        <v>1210</v>
      </c>
      <c r="BC698" s="106">
        <v>76</v>
      </c>
      <c r="BD698" s="107">
        <v>314</v>
      </c>
      <c r="BE698" s="108">
        <v>29</v>
      </c>
      <c r="BF698" s="82">
        <f t="shared" si="737"/>
        <v>9.7232610321615551E-2</v>
      </c>
      <c r="BG698" s="82">
        <f t="shared" si="738"/>
        <v>0.28399999999999997</v>
      </c>
      <c r="BH698" s="83">
        <f t="shared" si="739"/>
        <v>0.34379232505643342</v>
      </c>
      <c r="BI698" s="83">
        <f t="shared" si="740"/>
        <v>0.45037180730682186</v>
      </c>
      <c r="BJ698" s="83">
        <f t="shared" si="741"/>
        <v>0.66716306775874912</v>
      </c>
      <c r="BK698" s="2">
        <v>1307</v>
      </c>
      <c r="BL698" s="2">
        <v>1766</v>
      </c>
      <c r="BM698" s="2">
        <v>1321</v>
      </c>
      <c r="BN698" s="2">
        <v>915</v>
      </c>
      <c r="BO698" s="2">
        <v>422</v>
      </c>
      <c r="BP698" s="2">
        <v>425</v>
      </c>
      <c r="BQ698" s="109">
        <v>33</v>
      </c>
      <c r="BR698" s="109">
        <v>103</v>
      </c>
      <c r="BS698" s="110">
        <v>82</v>
      </c>
      <c r="BT698" s="109">
        <v>88</v>
      </c>
      <c r="BU698" s="109">
        <v>534</v>
      </c>
      <c r="BV698" s="109">
        <v>1336</v>
      </c>
      <c r="BW698" s="109">
        <v>115</v>
      </c>
      <c r="BX698" s="84">
        <f t="shared" si="745"/>
        <v>2073</v>
      </c>
      <c r="BY698" s="111">
        <v>6</v>
      </c>
      <c r="BZ698" s="109">
        <v>300</v>
      </c>
      <c r="CA698" s="109">
        <v>114</v>
      </c>
      <c r="CB698" s="2">
        <v>33</v>
      </c>
      <c r="CC698" s="112">
        <f t="shared" si="746"/>
        <v>6.7329762815608263E-2</v>
      </c>
      <c r="CD698" s="112">
        <f t="shared" si="747"/>
        <v>0.30237825594563988</v>
      </c>
      <c r="CE698" s="112">
        <f t="shared" si="748"/>
        <v>0.37733272644515248</v>
      </c>
      <c r="CF698" s="112">
        <f t="shared" si="749"/>
        <v>0.50858438613540657</v>
      </c>
      <c r="CG698" s="112">
        <f t="shared" si="750"/>
        <v>0.78425435276305833</v>
      </c>
      <c r="CH698" s="87">
        <f t="shared" si="751"/>
        <v>285</v>
      </c>
      <c r="CI698" s="31">
        <f t="shared" si="752"/>
        <v>374</v>
      </c>
      <c r="CJ698" s="31">
        <f t="shared" si="753"/>
        <v>0</v>
      </c>
      <c r="CK698" s="31">
        <f t="shared" si="754"/>
        <v>0</v>
      </c>
      <c r="CL698" s="31">
        <f t="shared" si="755"/>
        <v>0</v>
      </c>
      <c r="CM698" s="113">
        <f t="shared" si="756"/>
        <v>0</v>
      </c>
      <c r="CN698" s="31">
        <f t="shared" si="757"/>
        <v>0</v>
      </c>
      <c r="CO698" s="31">
        <f t="shared" si="758"/>
        <v>0</v>
      </c>
      <c r="CP698" s="31">
        <f t="shared" si="759"/>
        <v>0</v>
      </c>
      <c r="CQ698" s="31">
        <f t="shared" si="760"/>
        <v>0</v>
      </c>
      <c r="CU698" s="88">
        <f t="shared" si="744"/>
        <v>0</v>
      </c>
      <c r="DC698" s="88">
        <f t="shared" si="761"/>
        <v>0</v>
      </c>
      <c r="DH698" s="32">
        <v>6</v>
      </c>
      <c r="DI698" s="32">
        <v>40</v>
      </c>
      <c r="DJ698" s="32">
        <v>23</v>
      </c>
      <c r="DK698" s="88">
        <f t="shared" si="762"/>
        <v>876</v>
      </c>
      <c r="DL698" s="32">
        <v>40</v>
      </c>
      <c r="DM698" s="32">
        <v>290</v>
      </c>
      <c r="DN698" s="32">
        <v>503</v>
      </c>
      <c r="DO698" s="32">
        <v>43</v>
      </c>
      <c r="DP698" s="32">
        <v>20</v>
      </c>
      <c r="DQ698" s="32">
        <v>41</v>
      </c>
      <c r="DR698" s="32">
        <v>25</v>
      </c>
      <c r="DS698" s="88">
        <f t="shared" si="763"/>
        <v>883</v>
      </c>
      <c r="DT698" s="32">
        <v>1</v>
      </c>
      <c r="DU698" s="32">
        <v>107</v>
      </c>
      <c r="DV698" s="32">
        <v>711</v>
      </c>
      <c r="DW698" s="32">
        <v>64</v>
      </c>
      <c r="DX698" s="32">
        <v>1</v>
      </c>
      <c r="DY698" s="32">
        <v>2</v>
      </c>
      <c r="DZ698" s="32">
        <v>5</v>
      </c>
      <c r="EA698" s="88">
        <f t="shared" si="764"/>
        <v>27</v>
      </c>
      <c r="EC698" s="32">
        <v>7</v>
      </c>
      <c r="ED698" s="32">
        <v>19</v>
      </c>
      <c r="EE698" s="32">
        <v>1</v>
      </c>
      <c r="EF698" s="32">
        <v>4</v>
      </c>
      <c r="EG698" s="32">
        <v>14</v>
      </c>
      <c r="EH698" s="32">
        <v>25</v>
      </c>
      <c r="EI698" s="88">
        <f t="shared" si="765"/>
        <v>211</v>
      </c>
      <c r="EJ698" s="32">
        <v>44</v>
      </c>
      <c r="EK698" s="32">
        <v>82</v>
      </c>
      <c r="EL698" s="32">
        <v>78</v>
      </c>
      <c r="EM698" s="32">
        <v>7</v>
      </c>
      <c r="EQ698" s="88">
        <f t="shared" si="766"/>
        <v>0</v>
      </c>
      <c r="EV698" s="32">
        <v>2</v>
      </c>
      <c r="EW698" s="32">
        <v>6</v>
      </c>
      <c r="EX698" s="32">
        <v>4</v>
      </c>
      <c r="EY698" s="88">
        <f t="shared" si="767"/>
        <v>76</v>
      </c>
      <c r="EZ698" s="32">
        <v>3</v>
      </c>
      <c r="FA698" s="32">
        <v>48</v>
      </c>
      <c r="FB698" s="32">
        <v>25</v>
      </c>
      <c r="FC698" s="32">
        <v>0</v>
      </c>
      <c r="FG698" s="88">
        <f t="shared" si="768"/>
        <v>0</v>
      </c>
      <c r="FO698" s="88">
        <f t="shared" si="769"/>
        <v>0</v>
      </c>
      <c r="FW698" s="110">
        <f t="shared" si="770"/>
        <v>0</v>
      </c>
      <c r="GB698" s="110">
        <f t="shared" si="771"/>
        <v>2</v>
      </c>
      <c r="GC698" s="110">
        <f t="shared" si="772"/>
        <v>6</v>
      </c>
      <c r="GD698" s="110">
        <f t="shared" si="773"/>
        <v>4</v>
      </c>
      <c r="GE698" s="110">
        <f t="shared" si="774"/>
        <v>76</v>
      </c>
      <c r="GF698" s="110">
        <f t="shared" si="775"/>
        <v>3</v>
      </c>
      <c r="GG698" s="110">
        <f t="shared" si="776"/>
        <v>48</v>
      </c>
      <c r="GH698" s="110">
        <f t="shared" si="777"/>
        <v>25</v>
      </c>
      <c r="GI698" s="110">
        <f t="shared" si="778"/>
        <v>0</v>
      </c>
      <c r="GJ698" s="114">
        <f t="shared" si="742"/>
        <v>0.10563935037085885</v>
      </c>
      <c r="GK698" s="90">
        <f t="shared" si="743"/>
        <v>8.36382645060115E-2</v>
      </c>
      <c r="GL698" s="2" t="s">
        <v>2235</v>
      </c>
      <c r="GM698" s="92" t="s">
        <v>2277</v>
      </c>
      <c r="GN698" s="2" t="s">
        <v>1965</v>
      </c>
      <c r="GO698" s="92" t="s">
        <v>2297</v>
      </c>
      <c r="GP698" s="2" t="s">
        <v>2191</v>
      </c>
      <c r="GQ698" s="2" t="s">
        <v>1518</v>
      </c>
      <c r="GR698" s="115">
        <v>1717</v>
      </c>
      <c r="GS698" s="31">
        <f t="shared" si="779"/>
        <v>27</v>
      </c>
      <c r="GT698" s="31">
        <f t="shared" si="780"/>
        <v>53</v>
      </c>
      <c r="GU698" s="31">
        <f t="shared" si="781"/>
        <v>83</v>
      </c>
      <c r="GV698" s="31">
        <f t="shared" si="782"/>
        <v>1786</v>
      </c>
      <c r="GW698" s="31">
        <f t="shared" si="783"/>
        <v>1341</v>
      </c>
      <c r="GX698" s="31">
        <f t="shared" si="784"/>
        <v>1745</v>
      </c>
    </row>
    <row r="699" spans="1:206" ht="15.75" hidden="1" customHeight="1" x14ac:dyDescent="0.25">
      <c r="A699" s="22" t="s">
        <v>1113</v>
      </c>
      <c r="B699" s="134" t="s">
        <v>665</v>
      </c>
      <c r="C699" s="135" t="s">
        <v>679</v>
      </c>
      <c r="D699" s="35" t="s">
        <v>665</v>
      </c>
      <c r="E699" s="117">
        <v>8</v>
      </c>
      <c r="F699" s="117">
        <v>190</v>
      </c>
      <c r="G699" s="117">
        <v>482</v>
      </c>
      <c r="H699" s="117">
        <v>680</v>
      </c>
      <c r="I699" s="95">
        <v>94</v>
      </c>
      <c r="J699" s="118">
        <v>85</v>
      </c>
      <c r="K699" s="118">
        <v>374</v>
      </c>
      <c r="L699" s="118">
        <v>1209</v>
      </c>
      <c r="M699" s="118">
        <v>1668</v>
      </c>
      <c r="N699" s="119">
        <v>337</v>
      </c>
      <c r="O699" s="119">
        <v>60</v>
      </c>
      <c r="P699" s="120">
        <v>1892</v>
      </c>
      <c r="Q699" s="120">
        <v>2327</v>
      </c>
      <c r="R699" s="120">
        <v>1750</v>
      </c>
      <c r="S699" s="70">
        <f t="shared" si="725"/>
        <v>4.4926004228329812E-2</v>
      </c>
      <c r="T699" s="70">
        <f t="shared" si="726"/>
        <v>0.16072195960464117</v>
      </c>
      <c r="U699" s="70">
        <f t="shared" si="727"/>
        <v>0.22298542469425364</v>
      </c>
      <c r="V699" s="70">
        <f t="shared" si="728"/>
        <v>0.30561687515329899</v>
      </c>
      <c r="W699" s="70">
        <f t="shared" si="729"/>
        <v>0.49828571428571428</v>
      </c>
      <c r="X699" s="121">
        <v>2337</v>
      </c>
      <c r="Y699" s="121">
        <v>1892</v>
      </c>
      <c r="Z699" s="121">
        <v>2327</v>
      </c>
      <c r="AA699" s="121">
        <v>1750</v>
      </c>
      <c r="AB699" s="121">
        <v>560</v>
      </c>
      <c r="AC699" s="121">
        <v>518</v>
      </c>
      <c r="AD699" s="17">
        <v>28</v>
      </c>
      <c r="AE699" s="17">
        <v>67</v>
      </c>
      <c r="AF699" s="100">
        <v>93</v>
      </c>
      <c r="AG699" s="101">
        <v>58</v>
      </c>
      <c r="AH699" s="101">
        <v>375</v>
      </c>
      <c r="AI699" s="101">
        <v>1082</v>
      </c>
      <c r="AJ699" s="101">
        <v>70</v>
      </c>
      <c r="AK699" s="101">
        <f t="shared" si="730"/>
        <v>1585</v>
      </c>
      <c r="AL699" s="101">
        <f t="shared" si="731"/>
        <v>261</v>
      </c>
      <c r="AM699" s="101">
        <v>331</v>
      </c>
      <c r="AN699" s="102">
        <v>21</v>
      </c>
      <c r="AO699" s="103">
        <v>159</v>
      </c>
      <c r="AP699" s="74">
        <f t="shared" si="732"/>
        <v>3.06553911205074E-2</v>
      </c>
      <c r="AQ699" s="74">
        <f t="shared" si="733"/>
        <v>0.16115169746454663</v>
      </c>
      <c r="AR699" s="104">
        <f t="shared" si="734"/>
        <v>0.21008544144747865</v>
      </c>
      <c r="AS699" s="104">
        <f t="shared" si="735"/>
        <v>0.29335295560461122</v>
      </c>
      <c r="AT699" s="104">
        <f t="shared" si="736"/>
        <v>0.46914285714285714</v>
      </c>
      <c r="AU699" s="105">
        <v>1814</v>
      </c>
      <c r="AV699" s="105">
        <v>2453</v>
      </c>
      <c r="AW699" s="105">
        <v>1900</v>
      </c>
      <c r="AX699" s="100">
        <v>110</v>
      </c>
      <c r="AY699" s="106">
        <v>1827</v>
      </c>
      <c r="AZ699" s="106">
        <v>117</v>
      </c>
      <c r="BA699" s="106">
        <v>449</v>
      </c>
      <c r="BB699" s="106">
        <v>1186</v>
      </c>
      <c r="BC699" s="106">
        <v>75</v>
      </c>
      <c r="BD699" s="107">
        <v>290</v>
      </c>
      <c r="BE699" s="108">
        <v>89</v>
      </c>
      <c r="BF699" s="82">
        <f t="shared" si="737"/>
        <v>6.1578947368421053E-2</v>
      </c>
      <c r="BG699" s="82">
        <f t="shared" si="738"/>
        <v>0.18304117407256421</v>
      </c>
      <c r="BH699" s="83">
        <f t="shared" si="739"/>
        <v>0.23706826658018484</v>
      </c>
      <c r="BI699" s="83">
        <f t="shared" si="740"/>
        <v>0.31520974923834078</v>
      </c>
      <c r="BJ699" s="83">
        <f t="shared" si="741"/>
        <v>0.49393605292171994</v>
      </c>
      <c r="BK699" s="2">
        <v>1975</v>
      </c>
      <c r="BL699" s="2">
        <v>2550</v>
      </c>
      <c r="BM699" s="2">
        <v>1891</v>
      </c>
      <c r="BN699" s="2">
        <v>1271</v>
      </c>
      <c r="BO699" s="2">
        <v>617</v>
      </c>
      <c r="BP699" s="2">
        <v>544</v>
      </c>
      <c r="BQ699" s="109">
        <v>32</v>
      </c>
      <c r="BR699" s="109">
        <v>109</v>
      </c>
      <c r="BS699" s="110">
        <v>74</v>
      </c>
      <c r="BT699" s="109">
        <v>60</v>
      </c>
      <c r="BU699" s="109">
        <v>538</v>
      </c>
      <c r="BV699" s="109">
        <v>1428</v>
      </c>
      <c r="BW699" s="109">
        <v>92</v>
      </c>
      <c r="BX699" s="84">
        <f t="shared" si="745"/>
        <v>2118</v>
      </c>
      <c r="BY699" s="111">
        <v>18</v>
      </c>
      <c r="BZ699" s="109">
        <v>301</v>
      </c>
      <c r="CA699" s="109">
        <v>91</v>
      </c>
      <c r="CB699" s="2">
        <v>149</v>
      </c>
      <c r="CC699" s="112">
        <f t="shared" si="746"/>
        <v>3.0379746835443037E-2</v>
      </c>
      <c r="CD699" s="112">
        <f t="shared" si="747"/>
        <v>0.21098039215686273</v>
      </c>
      <c r="CE699" s="112">
        <f t="shared" si="748"/>
        <v>0.26885910224438903</v>
      </c>
      <c r="CF699" s="112">
        <f t="shared" si="749"/>
        <v>0.37491555955865796</v>
      </c>
      <c r="CG699" s="112">
        <f t="shared" si="750"/>
        <v>0.59598096245372822</v>
      </c>
      <c r="CH699" s="87">
        <f t="shared" si="751"/>
        <v>764</v>
      </c>
      <c r="CI699" s="31">
        <f t="shared" si="752"/>
        <v>931</v>
      </c>
      <c r="CJ699" s="31">
        <f t="shared" si="753"/>
        <v>3</v>
      </c>
      <c r="CK699" s="31">
        <f t="shared" si="754"/>
        <v>5</v>
      </c>
      <c r="CL699" s="31">
        <f t="shared" si="755"/>
        <v>8</v>
      </c>
      <c r="CM699" s="113">
        <f t="shared" si="756"/>
        <v>98</v>
      </c>
      <c r="CN699" s="31">
        <f t="shared" si="757"/>
        <v>9</v>
      </c>
      <c r="CO699" s="31">
        <f t="shared" si="758"/>
        <v>28</v>
      </c>
      <c r="CP699" s="31">
        <f t="shared" si="759"/>
        <v>20</v>
      </c>
      <c r="CQ699" s="31">
        <f t="shared" si="760"/>
        <v>41</v>
      </c>
      <c r="CR699" s="32">
        <v>2</v>
      </c>
      <c r="CS699" s="32">
        <v>3</v>
      </c>
      <c r="CT699" s="32">
        <v>5</v>
      </c>
      <c r="CU699" s="88">
        <f t="shared" si="744"/>
        <v>85</v>
      </c>
      <c r="CV699" s="32">
        <v>7</v>
      </c>
      <c r="CW699" s="32">
        <v>23</v>
      </c>
      <c r="CX699" s="32">
        <v>15</v>
      </c>
      <c r="CY699" s="32">
        <v>40</v>
      </c>
      <c r="CZ699" s="32">
        <v>1</v>
      </c>
      <c r="DA699" s="32">
        <v>2</v>
      </c>
      <c r="DB699" s="32">
        <v>3</v>
      </c>
      <c r="DC699" s="88">
        <f t="shared" si="761"/>
        <v>13</v>
      </c>
      <c r="DD699" s="32">
        <v>2</v>
      </c>
      <c r="DE699" s="32">
        <v>5</v>
      </c>
      <c r="DF699" s="32">
        <v>5</v>
      </c>
      <c r="DG699" s="32">
        <v>1</v>
      </c>
      <c r="DH699" s="32">
        <v>4</v>
      </c>
      <c r="DI699" s="32">
        <v>28</v>
      </c>
      <c r="DJ699" s="32">
        <v>22</v>
      </c>
      <c r="DK699" s="88">
        <f t="shared" si="762"/>
        <v>436</v>
      </c>
      <c r="DL699" s="32">
        <v>31</v>
      </c>
      <c r="DM699" s="32">
        <v>160</v>
      </c>
      <c r="DN699" s="32">
        <v>235</v>
      </c>
      <c r="DO699" s="32">
        <v>10</v>
      </c>
      <c r="DP699" s="32">
        <v>22</v>
      </c>
      <c r="DQ699" s="32">
        <v>64</v>
      </c>
      <c r="DR699" s="32">
        <v>35</v>
      </c>
      <c r="DS699" s="88">
        <f t="shared" si="763"/>
        <v>1383</v>
      </c>
      <c r="DT699" s="32">
        <v>4</v>
      </c>
      <c r="DU699" s="32">
        <v>267</v>
      </c>
      <c r="DV699" s="32">
        <v>1043</v>
      </c>
      <c r="DW699" s="32">
        <v>69</v>
      </c>
      <c r="DX699" s="32">
        <v>2</v>
      </c>
      <c r="DY699" s="32">
        <v>1</v>
      </c>
      <c r="DZ699" s="32">
        <v>7</v>
      </c>
      <c r="EA699" s="88">
        <f t="shared" si="764"/>
        <v>211</v>
      </c>
      <c r="EB699" s="32">
        <v>5</v>
      </c>
      <c r="EC699" s="32">
        <v>74</v>
      </c>
      <c r="ED699" s="32">
        <v>121</v>
      </c>
      <c r="EE699" s="32">
        <v>11</v>
      </c>
      <c r="EF699" s="32">
        <v>1</v>
      </c>
      <c r="EG699" s="32">
        <v>2</v>
      </c>
      <c r="EH699" s="32">
        <v>2</v>
      </c>
      <c r="EI699" s="88">
        <f t="shared" si="765"/>
        <v>29</v>
      </c>
      <c r="EJ699" s="32">
        <v>11</v>
      </c>
      <c r="EK699" s="32">
        <v>9</v>
      </c>
      <c r="EL699" s="32">
        <v>9</v>
      </c>
      <c r="EM699" s="32">
        <v>0</v>
      </c>
      <c r="EQ699" s="88">
        <f t="shared" si="766"/>
        <v>0</v>
      </c>
      <c r="EY699" s="88">
        <f t="shared" si="767"/>
        <v>0</v>
      </c>
      <c r="FG699" s="88">
        <f t="shared" si="768"/>
        <v>0</v>
      </c>
      <c r="FO699" s="88">
        <f t="shared" si="769"/>
        <v>0</v>
      </c>
      <c r="FW699" s="110">
        <f t="shared" si="770"/>
        <v>0</v>
      </c>
      <c r="GB699" s="110">
        <f t="shared" si="771"/>
        <v>0</v>
      </c>
      <c r="GC699" s="110">
        <f t="shared" si="772"/>
        <v>0</v>
      </c>
      <c r="GD699" s="110">
        <f t="shared" si="773"/>
        <v>0</v>
      </c>
      <c r="GE699" s="110">
        <f t="shared" si="774"/>
        <v>0</v>
      </c>
      <c r="GF699" s="110">
        <f t="shared" si="775"/>
        <v>0</v>
      </c>
      <c r="GG699" s="110">
        <f t="shared" si="776"/>
        <v>0</v>
      </c>
      <c r="GH699" s="110">
        <f t="shared" si="777"/>
        <v>0</v>
      </c>
      <c r="GI699" s="110">
        <f t="shared" si="778"/>
        <v>0</v>
      </c>
      <c r="GJ699" s="114">
        <f t="shared" si="742"/>
        <v>0.19606271134635828</v>
      </c>
      <c r="GK699" s="90">
        <f t="shared" si="743"/>
        <v>0.15927750410509031</v>
      </c>
      <c r="GL699" s="92" t="s">
        <v>1705</v>
      </c>
      <c r="GM699" s="2" t="s">
        <v>2176</v>
      </c>
      <c r="GN699" s="92" t="s">
        <v>2177</v>
      </c>
      <c r="GO699" s="2" t="s">
        <v>1856</v>
      </c>
      <c r="GP699" s="92" t="s">
        <v>1556</v>
      </c>
      <c r="GQ699" s="2" t="s">
        <v>2074</v>
      </c>
      <c r="GR699" s="115">
        <v>2596</v>
      </c>
      <c r="GS699" s="31">
        <f t="shared" si="779"/>
        <v>28</v>
      </c>
      <c r="GT699" s="31">
        <f t="shared" si="780"/>
        <v>64</v>
      </c>
      <c r="GU699" s="31">
        <f t="shared" si="781"/>
        <v>93</v>
      </c>
      <c r="GV699" s="31">
        <f t="shared" si="782"/>
        <v>2030</v>
      </c>
      <c r="GW699" s="31">
        <f t="shared" si="783"/>
        <v>1489</v>
      </c>
      <c r="GX699" s="31">
        <f t="shared" si="784"/>
        <v>1990</v>
      </c>
    </row>
    <row r="700" spans="1:206" ht="15.75" hidden="1" customHeight="1" x14ac:dyDescent="0.25">
      <c r="A700" s="22" t="s">
        <v>1113</v>
      </c>
      <c r="B700" s="2" t="s">
        <v>665</v>
      </c>
      <c r="C700" s="116" t="s">
        <v>680</v>
      </c>
      <c r="D700" s="35" t="s">
        <v>665</v>
      </c>
      <c r="E700" s="117">
        <v>105</v>
      </c>
      <c r="F700" s="117">
        <v>555</v>
      </c>
      <c r="G700" s="117">
        <v>1047</v>
      </c>
      <c r="H700" s="117">
        <v>1707</v>
      </c>
      <c r="I700" s="95">
        <v>108</v>
      </c>
      <c r="J700" s="118">
        <v>156</v>
      </c>
      <c r="K700" s="118">
        <v>497</v>
      </c>
      <c r="L700" s="118">
        <v>1320</v>
      </c>
      <c r="M700" s="118">
        <v>1973</v>
      </c>
      <c r="N700" s="119">
        <v>343</v>
      </c>
      <c r="O700" s="119">
        <v>71</v>
      </c>
      <c r="P700" s="120">
        <v>1954</v>
      </c>
      <c r="Q700" s="120">
        <v>2438</v>
      </c>
      <c r="R700" s="120">
        <v>1702</v>
      </c>
      <c r="S700" s="70">
        <f t="shared" si="725"/>
        <v>7.9836233367451381E-2</v>
      </c>
      <c r="T700" s="70">
        <f t="shared" si="726"/>
        <v>0.20385561936013125</v>
      </c>
      <c r="U700" s="70">
        <f t="shared" si="727"/>
        <v>0.26747620610436496</v>
      </c>
      <c r="V700" s="70">
        <f t="shared" si="728"/>
        <v>0.35603864734299517</v>
      </c>
      <c r="W700" s="70">
        <f t="shared" si="729"/>
        <v>0.57403055229142186</v>
      </c>
      <c r="X700" s="121">
        <v>2477</v>
      </c>
      <c r="Y700" s="121">
        <v>1954</v>
      </c>
      <c r="Z700" s="121">
        <v>2438</v>
      </c>
      <c r="AA700" s="121">
        <v>1702</v>
      </c>
      <c r="AB700" s="121">
        <v>638</v>
      </c>
      <c r="AC700" s="121">
        <v>494</v>
      </c>
      <c r="AD700" s="17">
        <v>42</v>
      </c>
      <c r="AE700" s="17">
        <v>86</v>
      </c>
      <c r="AF700" s="100">
        <v>114</v>
      </c>
      <c r="AG700" s="101">
        <v>121</v>
      </c>
      <c r="AH700" s="101">
        <v>640</v>
      </c>
      <c r="AI700" s="101">
        <v>1349</v>
      </c>
      <c r="AJ700" s="101">
        <v>56</v>
      </c>
      <c r="AK700" s="101">
        <f t="shared" si="730"/>
        <v>2166</v>
      </c>
      <c r="AL700" s="101">
        <f t="shared" si="731"/>
        <v>338</v>
      </c>
      <c r="AM700" s="101">
        <v>394</v>
      </c>
      <c r="AN700" s="102">
        <v>35</v>
      </c>
      <c r="AO700" s="103">
        <v>196</v>
      </c>
      <c r="AP700" s="74">
        <f t="shared" si="732"/>
        <v>6.1924257932446262E-2</v>
      </c>
      <c r="AQ700" s="74">
        <f t="shared" si="733"/>
        <v>0.26251025430680885</v>
      </c>
      <c r="AR700" s="104">
        <f t="shared" si="734"/>
        <v>0.29077781424351823</v>
      </c>
      <c r="AS700" s="104">
        <f t="shared" si="735"/>
        <v>0.39879227053140098</v>
      </c>
      <c r="AT700" s="104">
        <f t="shared" si="736"/>
        <v>0.59400705052878966</v>
      </c>
      <c r="AU700" s="105">
        <v>1854</v>
      </c>
      <c r="AV700" s="105">
        <v>2548</v>
      </c>
      <c r="AW700" s="105">
        <v>1927</v>
      </c>
      <c r="AX700" s="100">
        <v>129</v>
      </c>
      <c r="AY700" s="106">
        <v>2553</v>
      </c>
      <c r="AZ700" s="106">
        <v>193</v>
      </c>
      <c r="BA700" s="106">
        <v>758</v>
      </c>
      <c r="BB700" s="106">
        <v>1534</v>
      </c>
      <c r="BC700" s="106">
        <v>68</v>
      </c>
      <c r="BD700" s="107">
        <v>387</v>
      </c>
      <c r="BE700" s="108">
        <v>93</v>
      </c>
      <c r="BF700" s="82">
        <f t="shared" si="737"/>
        <v>0.10015568240788791</v>
      </c>
      <c r="BG700" s="82">
        <f t="shared" si="738"/>
        <v>0.29748822605965464</v>
      </c>
      <c r="BH700" s="83">
        <f t="shared" si="739"/>
        <v>0.33148996681940274</v>
      </c>
      <c r="BI700" s="83">
        <f t="shared" si="740"/>
        <v>0.43275783734666062</v>
      </c>
      <c r="BJ700" s="83">
        <f t="shared" si="741"/>
        <v>0.61866235167206041</v>
      </c>
      <c r="BK700" s="2">
        <v>1949</v>
      </c>
      <c r="BL700" s="2">
        <v>2585</v>
      </c>
      <c r="BM700" s="2">
        <v>1956</v>
      </c>
      <c r="BN700" s="2">
        <v>1342</v>
      </c>
      <c r="BO700" s="2">
        <v>636</v>
      </c>
      <c r="BP700" s="2">
        <v>570</v>
      </c>
      <c r="BQ700" s="109">
        <v>46</v>
      </c>
      <c r="BR700" s="109">
        <v>137</v>
      </c>
      <c r="BS700" s="110">
        <v>106</v>
      </c>
      <c r="BT700" s="109">
        <v>147</v>
      </c>
      <c r="BU700" s="109">
        <v>735</v>
      </c>
      <c r="BV700" s="109">
        <v>1711</v>
      </c>
      <c r="BW700" s="109">
        <v>104</v>
      </c>
      <c r="BX700" s="84">
        <f t="shared" si="745"/>
        <v>2697</v>
      </c>
      <c r="BY700" s="111">
        <v>18</v>
      </c>
      <c r="BZ700" s="109">
        <v>434</v>
      </c>
      <c r="CA700" s="109">
        <v>100</v>
      </c>
      <c r="CB700" s="2">
        <v>158</v>
      </c>
      <c r="CC700" s="112">
        <f t="shared" si="746"/>
        <v>7.5423293996921492E-2</v>
      </c>
      <c r="CD700" s="112">
        <f t="shared" si="747"/>
        <v>0.28433268858800775</v>
      </c>
      <c r="CE700" s="112">
        <f t="shared" si="748"/>
        <v>0.33266563944530048</v>
      </c>
      <c r="CF700" s="112">
        <f t="shared" si="749"/>
        <v>0.44307421272847392</v>
      </c>
      <c r="CG700" s="112">
        <f t="shared" si="750"/>
        <v>0.65286298568507162</v>
      </c>
      <c r="CH700" s="87">
        <f t="shared" si="751"/>
        <v>679</v>
      </c>
      <c r="CI700" s="31">
        <f t="shared" si="752"/>
        <v>723</v>
      </c>
      <c r="CJ700" s="31">
        <f t="shared" si="753"/>
        <v>7</v>
      </c>
      <c r="CK700" s="31">
        <f t="shared" si="754"/>
        <v>18</v>
      </c>
      <c r="CL700" s="31">
        <f t="shared" si="755"/>
        <v>26</v>
      </c>
      <c r="CM700" s="113">
        <f t="shared" si="756"/>
        <v>254</v>
      </c>
      <c r="CN700" s="31">
        <f t="shared" si="757"/>
        <v>47</v>
      </c>
      <c r="CO700" s="31">
        <f t="shared" si="758"/>
        <v>94</v>
      </c>
      <c r="CP700" s="31">
        <f t="shared" si="759"/>
        <v>111</v>
      </c>
      <c r="CQ700" s="31">
        <f t="shared" si="760"/>
        <v>2</v>
      </c>
      <c r="CR700" s="32">
        <v>5</v>
      </c>
      <c r="CS700" s="32">
        <v>13</v>
      </c>
      <c r="CT700" s="32">
        <v>23</v>
      </c>
      <c r="CU700" s="88">
        <f t="shared" si="744"/>
        <v>194</v>
      </c>
      <c r="CV700" s="32">
        <v>41</v>
      </c>
      <c r="CW700" s="32">
        <v>78</v>
      </c>
      <c r="CX700" s="32">
        <v>75</v>
      </c>
      <c r="CY700" s="32">
        <v>0</v>
      </c>
      <c r="CZ700" s="32">
        <v>2</v>
      </c>
      <c r="DA700" s="32">
        <v>5</v>
      </c>
      <c r="DB700" s="32">
        <v>3</v>
      </c>
      <c r="DC700" s="88">
        <f t="shared" si="761"/>
        <v>60</v>
      </c>
      <c r="DD700" s="32">
        <v>6</v>
      </c>
      <c r="DE700" s="32">
        <v>16</v>
      </c>
      <c r="DF700" s="32">
        <v>36</v>
      </c>
      <c r="DG700" s="32">
        <v>2</v>
      </c>
      <c r="DH700" s="32">
        <v>5</v>
      </c>
      <c r="DI700" s="32">
        <v>43</v>
      </c>
      <c r="DJ700" s="32">
        <v>20</v>
      </c>
      <c r="DK700" s="88">
        <f t="shared" si="762"/>
        <v>955</v>
      </c>
      <c r="DL700" s="32">
        <v>53</v>
      </c>
      <c r="DM700" s="32">
        <v>314</v>
      </c>
      <c r="DN700" s="32">
        <v>551</v>
      </c>
      <c r="DO700" s="32">
        <v>37</v>
      </c>
      <c r="DP700" s="32">
        <v>30</v>
      </c>
      <c r="DQ700" s="32">
        <v>65</v>
      </c>
      <c r="DR700" s="32">
        <v>49</v>
      </c>
      <c r="DS700" s="88">
        <f t="shared" si="763"/>
        <v>1341</v>
      </c>
      <c r="DT700" s="32">
        <v>6</v>
      </c>
      <c r="DU700" s="32">
        <v>264</v>
      </c>
      <c r="DV700" s="32">
        <v>1013</v>
      </c>
      <c r="DW700" s="32">
        <v>58</v>
      </c>
      <c r="DX700" s="32">
        <v>2</v>
      </c>
      <c r="DY700" s="32">
        <v>3</v>
      </c>
      <c r="DZ700" s="32">
        <v>3</v>
      </c>
      <c r="EA700" s="88">
        <f t="shared" si="764"/>
        <v>39</v>
      </c>
      <c r="EB700" s="32">
        <v>1</v>
      </c>
      <c r="EC700" s="32">
        <v>21</v>
      </c>
      <c r="ED700" s="32">
        <v>16</v>
      </c>
      <c r="EE700" s="32">
        <v>1</v>
      </c>
      <c r="EF700" s="32">
        <v>2</v>
      </c>
      <c r="EG700" s="32">
        <v>8</v>
      </c>
      <c r="EH700" s="32">
        <v>8</v>
      </c>
      <c r="EI700" s="88">
        <f t="shared" si="765"/>
        <v>95</v>
      </c>
      <c r="EJ700" s="32">
        <v>31</v>
      </c>
      <c r="EK700" s="32">
        <v>42</v>
      </c>
      <c r="EL700" s="32">
        <v>20</v>
      </c>
      <c r="EM700" s="32">
        <v>2</v>
      </c>
      <c r="EQ700" s="88">
        <f t="shared" si="766"/>
        <v>0</v>
      </c>
      <c r="EY700" s="88">
        <f t="shared" si="767"/>
        <v>0</v>
      </c>
      <c r="FG700" s="88">
        <f t="shared" si="768"/>
        <v>0</v>
      </c>
      <c r="FO700" s="88">
        <f t="shared" si="769"/>
        <v>0</v>
      </c>
      <c r="FW700" s="110">
        <f t="shared" si="770"/>
        <v>0</v>
      </c>
      <c r="GB700" s="110">
        <f t="shared" si="771"/>
        <v>0</v>
      </c>
      <c r="GC700" s="110">
        <f t="shared" si="772"/>
        <v>0</v>
      </c>
      <c r="GD700" s="110">
        <f t="shared" si="773"/>
        <v>0</v>
      </c>
      <c r="GE700" s="110">
        <f t="shared" si="774"/>
        <v>0</v>
      </c>
      <c r="GF700" s="110">
        <f t="shared" si="775"/>
        <v>0</v>
      </c>
      <c r="GG700" s="110">
        <f t="shared" si="776"/>
        <v>0</v>
      </c>
      <c r="GH700" s="110">
        <f t="shared" si="777"/>
        <v>0</v>
      </c>
      <c r="GI700" s="110">
        <f t="shared" si="778"/>
        <v>0</v>
      </c>
      <c r="GJ700" s="114">
        <f t="shared" si="742"/>
        <v>0.13733142439712578</v>
      </c>
      <c r="GK700" s="90">
        <f t="shared" si="743"/>
        <v>5.6404230317273797E-2</v>
      </c>
      <c r="GL700" s="2" t="s">
        <v>1973</v>
      </c>
      <c r="GM700" s="2" t="s">
        <v>2320</v>
      </c>
      <c r="GN700" s="92" t="s">
        <v>2076</v>
      </c>
      <c r="GO700" s="92" t="s">
        <v>1490</v>
      </c>
      <c r="GP700" s="92" t="s">
        <v>2294</v>
      </c>
      <c r="GQ700" s="2" t="s">
        <v>2303</v>
      </c>
      <c r="GR700" s="115">
        <v>2553</v>
      </c>
      <c r="GS700" s="31">
        <f t="shared" si="779"/>
        <v>37</v>
      </c>
      <c r="GT700" s="31">
        <f t="shared" si="780"/>
        <v>72</v>
      </c>
      <c r="GU700" s="31">
        <f t="shared" si="781"/>
        <v>111</v>
      </c>
      <c r="GV700" s="31">
        <f t="shared" si="782"/>
        <v>2335</v>
      </c>
      <c r="GW700" s="31">
        <f t="shared" si="783"/>
        <v>1676</v>
      </c>
      <c r="GX700" s="31">
        <f t="shared" si="784"/>
        <v>2275</v>
      </c>
    </row>
    <row r="701" spans="1:206" ht="15.75" hidden="1" customHeight="1" x14ac:dyDescent="0.25">
      <c r="A701" s="22" t="s">
        <v>1113</v>
      </c>
      <c r="B701" s="134" t="s">
        <v>665</v>
      </c>
      <c r="C701" s="135" t="s">
        <v>681</v>
      </c>
      <c r="D701" s="35" t="s">
        <v>665</v>
      </c>
      <c r="E701" s="117">
        <v>155</v>
      </c>
      <c r="F701" s="117">
        <v>382</v>
      </c>
      <c r="G701" s="117">
        <v>918</v>
      </c>
      <c r="H701" s="117">
        <v>1455</v>
      </c>
      <c r="I701" s="95">
        <v>179</v>
      </c>
      <c r="J701" s="118">
        <v>280</v>
      </c>
      <c r="K701" s="118">
        <v>882</v>
      </c>
      <c r="L701" s="118">
        <v>1958</v>
      </c>
      <c r="M701" s="118">
        <v>3120</v>
      </c>
      <c r="N701" s="119">
        <v>569</v>
      </c>
      <c r="O701" s="119">
        <v>121</v>
      </c>
      <c r="P701" s="120">
        <v>2730</v>
      </c>
      <c r="Q701" s="120">
        <v>3285</v>
      </c>
      <c r="R701" s="120">
        <v>2413</v>
      </c>
      <c r="S701" s="70">
        <f t="shared" si="725"/>
        <v>0.10256410256410256</v>
      </c>
      <c r="T701" s="70">
        <f t="shared" si="726"/>
        <v>0.26849315068493151</v>
      </c>
      <c r="U701" s="70">
        <f t="shared" si="727"/>
        <v>0.30268153773137163</v>
      </c>
      <c r="V701" s="70">
        <f t="shared" si="728"/>
        <v>0.39856089856089855</v>
      </c>
      <c r="W701" s="70">
        <f t="shared" si="729"/>
        <v>0.57563199336924986</v>
      </c>
      <c r="X701" s="121">
        <v>3392</v>
      </c>
      <c r="Y701" s="121">
        <v>2730</v>
      </c>
      <c r="Z701" s="121">
        <v>3285</v>
      </c>
      <c r="AA701" s="121">
        <v>2413</v>
      </c>
      <c r="AB701" s="121">
        <v>893</v>
      </c>
      <c r="AC701" s="121">
        <v>726</v>
      </c>
      <c r="AD701" s="17">
        <v>65</v>
      </c>
      <c r="AE701" s="17">
        <v>203</v>
      </c>
      <c r="AF701" s="100">
        <v>240</v>
      </c>
      <c r="AG701" s="101">
        <v>422</v>
      </c>
      <c r="AH701" s="101">
        <v>1249</v>
      </c>
      <c r="AI701" s="101">
        <v>2279</v>
      </c>
      <c r="AJ701" s="101">
        <v>132</v>
      </c>
      <c r="AK701" s="101">
        <f t="shared" si="730"/>
        <v>4082</v>
      </c>
      <c r="AL701" s="101">
        <f t="shared" si="731"/>
        <v>574</v>
      </c>
      <c r="AM701" s="101">
        <v>706</v>
      </c>
      <c r="AN701" s="102">
        <v>39</v>
      </c>
      <c r="AO701" s="103">
        <v>208</v>
      </c>
      <c r="AP701" s="74">
        <f t="shared" si="732"/>
        <v>0.15457875457875458</v>
      </c>
      <c r="AQ701" s="74">
        <f t="shared" si="733"/>
        <v>0.38021308980213092</v>
      </c>
      <c r="AR701" s="104">
        <f t="shared" si="734"/>
        <v>0.40056953013763646</v>
      </c>
      <c r="AS701" s="104">
        <f t="shared" si="735"/>
        <v>0.51842751842751844</v>
      </c>
      <c r="AT701" s="104">
        <f t="shared" si="736"/>
        <v>0.70658930791545793</v>
      </c>
      <c r="AU701" s="105">
        <v>2675</v>
      </c>
      <c r="AV701" s="105">
        <v>3631</v>
      </c>
      <c r="AW701" s="105">
        <v>2866</v>
      </c>
      <c r="AX701" s="100">
        <v>255</v>
      </c>
      <c r="AY701" s="106">
        <v>4270</v>
      </c>
      <c r="AZ701" s="106">
        <v>523</v>
      </c>
      <c r="BA701" s="106">
        <v>1279</v>
      </c>
      <c r="BB701" s="106">
        <v>2309</v>
      </c>
      <c r="BC701" s="106">
        <v>159</v>
      </c>
      <c r="BD701" s="107">
        <v>537</v>
      </c>
      <c r="BE701" s="108">
        <v>92</v>
      </c>
      <c r="BF701" s="82">
        <f t="shared" si="737"/>
        <v>0.18248429867411026</v>
      </c>
      <c r="BG701" s="82">
        <f t="shared" si="738"/>
        <v>0.35224456072707244</v>
      </c>
      <c r="BH701" s="83">
        <f t="shared" si="739"/>
        <v>0.38966419537723507</v>
      </c>
      <c r="BI701" s="83">
        <f t="shared" si="740"/>
        <v>0.48382492863939108</v>
      </c>
      <c r="BJ701" s="83">
        <f t="shared" si="741"/>
        <v>0.66242990654205602</v>
      </c>
      <c r="BK701" s="2">
        <v>2999</v>
      </c>
      <c r="BL701" s="2">
        <v>4014</v>
      </c>
      <c r="BM701" s="2">
        <v>2891</v>
      </c>
      <c r="BN701" s="2">
        <v>1993</v>
      </c>
      <c r="BO701" s="2">
        <v>942</v>
      </c>
      <c r="BP701" s="2">
        <v>812</v>
      </c>
      <c r="BQ701" s="109">
        <v>70</v>
      </c>
      <c r="BR701" s="109">
        <v>268</v>
      </c>
      <c r="BS701" s="110">
        <v>249</v>
      </c>
      <c r="BT701" s="109">
        <v>463</v>
      </c>
      <c r="BU701" s="109">
        <v>1363</v>
      </c>
      <c r="BV701" s="109">
        <v>2663</v>
      </c>
      <c r="BW701" s="109">
        <v>230</v>
      </c>
      <c r="BX701" s="84">
        <f t="shared" si="745"/>
        <v>4719</v>
      </c>
      <c r="BY701" s="111">
        <v>22</v>
      </c>
      <c r="BZ701" s="109">
        <v>683</v>
      </c>
      <c r="CA701" s="109">
        <v>228</v>
      </c>
      <c r="CB701" s="2">
        <v>155</v>
      </c>
      <c r="CC701" s="112">
        <f t="shared" si="746"/>
        <v>0.15438479493164389</v>
      </c>
      <c r="CD701" s="112">
        <f t="shared" si="747"/>
        <v>0.33956153462879918</v>
      </c>
      <c r="CE701" s="112">
        <f t="shared" si="748"/>
        <v>0.38428917609046848</v>
      </c>
      <c r="CF701" s="112">
        <f t="shared" si="749"/>
        <v>0.48414192614047791</v>
      </c>
      <c r="CG701" s="112">
        <f t="shared" si="750"/>
        <v>0.68488412314078173</v>
      </c>
      <c r="CH701" s="87">
        <f t="shared" si="751"/>
        <v>911</v>
      </c>
      <c r="CI701" s="31">
        <f t="shared" si="752"/>
        <v>1015</v>
      </c>
      <c r="CJ701" s="31">
        <f t="shared" si="753"/>
        <v>24</v>
      </c>
      <c r="CK701" s="31">
        <f t="shared" si="754"/>
        <v>109</v>
      </c>
      <c r="CL701" s="31">
        <f t="shared" si="755"/>
        <v>142</v>
      </c>
      <c r="CM701" s="113">
        <f t="shared" si="756"/>
        <v>1470</v>
      </c>
      <c r="CN701" s="31">
        <f t="shared" si="757"/>
        <v>327</v>
      </c>
      <c r="CO701" s="31">
        <f t="shared" si="758"/>
        <v>585</v>
      </c>
      <c r="CP701" s="31">
        <f t="shared" si="759"/>
        <v>544</v>
      </c>
      <c r="CQ701" s="31">
        <f t="shared" si="760"/>
        <v>14</v>
      </c>
      <c r="CR701" s="32">
        <v>20</v>
      </c>
      <c r="CS701" s="32">
        <v>96</v>
      </c>
      <c r="CT701" s="32">
        <v>118</v>
      </c>
      <c r="CU701" s="88">
        <f t="shared" si="744"/>
        <v>1277</v>
      </c>
      <c r="CV701" s="32">
        <v>310</v>
      </c>
      <c r="CW701" s="32">
        <v>531</v>
      </c>
      <c r="CX701" s="32">
        <v>436</v>
      </c>
      <c r="CY701" s="32">
        <v>0</v>
      </c>
      <c r="CZ701" s="32">
        <v>4</v>
      </c>
      <c r="DA701" s="32">
        <v>13</v>
      </c>
      <c r="DB701" s="32">
        <v>24</v>
      </c>
      <c r="DC701" s="88">
        <f t="shared" si="761"/>
        <v>193</v>
      </c>
      <c r="DD701" s="32">
        <v>17</v>
      </c>
      <c r="DE701" s="32">
        <v>54</v>
      </c>
      <c r="DF701" s="32">
        <v>108</v>
      </c>
      <c r="DG701" s="32">
        <v>14</v>
      </c>
      <c r="DH701" s="32">
        <v>7</v>
      </c>
      <c r="DI701" s="32">
        <v>53</v>
      </c>
      <c r="DJ701" s="32">
        <v>37</v>
      </c>
      <c r="DK701" s="88">
        <f t="shared" si="762"/>
        <v>975</v>
      </c>
      <c r="DL701" s="32">
        <v>104</v>
      </c>
      <c r="DM701" s="32">
        <v>399</v>
      </c>
      <c r="DN701" s="32">
        <v>447</v>
      </c>
      <c r="DO701" s="32">
        <v>25</v>
      </c>
      <c r="DP701" s="32">
        <v>35</v>
      </c>
      <c r="DQ701" s="32">
        <v>98</v>
      </c>
      <c r="DR701" s="32">
        <v>62</v>
      </c>
      <c r="DS701" s="88">
        <f t="shared" si="763"/>
        <v>2119</v>
      </c>
      <c r="DT701" s="32">
        <v>11</v>
      </c>
      <c r="DU701" s="32">
        <v>321</v>
      </c>
      <c r="DV701" s="32">
        <v>1636</v>
      </c>
      <c r="DW701" s="32">
        <v>151</v>
      </c>
      <c r="DX701" s="32">
        <v>1</v>
      </c>
      <c r="DY701" s="32">
        <v>4</v>
      </c>
      <c r="DZ701" s="32">
        <v>4</v>
      </c>
      <c r="EA701" s="88">
        <f t="shared" si="764"/>
        <v>67</v>
      </c>
      <c r="EB701" s="32">
        <v>21</v>
      </c>
      <c r="EC701" s="32">
        <v>31</v>
      </c>
      <c r="ED701" s="32">
        <v>15</v>
      </c>
      <c r="EI701" s="88">
        <f t="shared" si="765"/>
        <v>0</v>
      </c>
      <c r="EQ701" s="88">
        <f t="shared" si="766"/>
        <v>0</v>
      </c>
      <c r="EV701" s="32">
        <v>3</v>
      </c>
      <c r="EW701" s="32">
        <v>4</v>
      </c>
      <c r="EX701" s="32">
        <v>4</v>
      </c>
      <c r="EY701" s="88">
        <f t="shared" si="767"/>
        <v>48</v>
      </c>
      <c r="EZ701" s="32">
        <v>0</v>
      </c>
      <c r="FA701" s="32">
        <v>27</v>
      </c>
      <c r="FB701" s="32">
        <v>21</v>
      </c>
      <c r="FC701" s="32">
        <v>0</v>
      </c>
      <c r="FG701" s="88">
        <f t="shared" si="768"/>
        <v>0</v>
      </c>
      <c r="FO701" s="88">
        <f t="shared" si="769"/>
        <v>0</v>
      </c>
      <c r="FW701" s="110">
        <f t="shared" si="770"/>
        <v>0</v>
      </c>
      <c r="GB701" s="110">
        <f t="shared" si="771"/>
        <v>3</v>
      </c>
      <c r="GC701" s="110">
        <f t="shared" si="772"/>
        <v>4</v>
      </c>
      <c r="GD701" s="110">
        <f t="shared" si="773"/>
        <v>4</v>
      </c>
      <c r="GE701" s="110">
        <f t="shared" si="774"/>
        <v>48</v>
      </c>
      <c r="GF701" s="110">
        <f t="shared" si="775"/>
        <v>0</v>
      </c>
      <c r="GG701" s="110">
        <f t="shared" si="776"/>
        <v>27</v>
      </c>
      <c r="GH701" s="110">
        <f t="shared" si="777"/>
        <v>21</v>
      </c>
      <c r="GI701" s="110">
        <f t="shared" si="778"/>
        <v>0</v>
      </c>
      <c r="GJ701" s="114">
        <f t="shared" si="742"/>
        <v>0.18979509657214286</v>
      </c>
      <c r="GK701" s="90">
        <f t="shared" si="743"/>
        <v>0.10515222482435597</v>
      </c>
      <c r="GL701" s="92" t="s">
        <v>2136</v>
      </c>
      <c r="GM701" s="2" t="s">
        <v>1402</v>
      </c>
      <c r="GN701" s="92" t="s">
        <v>1681</v>
      </c>
      <c r="GO701" s="92" t="s">
        <v>1988</v>
      </c>
      <c r="GP701" s="92" t="s">
        <v>2147</v>
      </c>
      <c r="GQ701" s="2" t="s">
        <v>1966</v>
      </c>
      <c r="GR701" s="115">
        <v>4004</v>
      </c>
      <c r="GS701" s="31">
        <f t="shared" si="779"/>
        <v>43</v>
      </c>
      <c r="GT701" s="31">
        <f t="shared" si="780"/>
        <v>103</v>
      </c>
      <c r="GU701" s="31">
        <f t="shared" si="781"/>
        <v>155</v>
      </c>
      <c r="GV701" s="31">
        <f t="shared" si="782"/>
        <v>3161</v>
      </c>
      <c r="GW701" s="31">
        <f t="shared" si="783"/>
        <v>2274</v>
      </c>
      <c r="GX701" s="31">
        <f t="shared" si="784"/>
        <v>3025</v>
      </c>
    </row>
    <row r="702" spans="1:206" ht="15.75" hidden="1" customHeight="1" x14ac:dyDescent="0.25">
      <c r="A702" s="22" t="s">
        <v>1116</v>
      </c>
      <c r="B702" s="128" t="s">
        <v>682</v>
      </c>
      <c r="C702" s="129" t="s">
        <v>683</v>
      </c>
      <c r="D702" s="35" t="s">
        <v>682</v>
      </c>
      <c r="E702" s="117">
        <v>201</v>
      </c>
      <c r="F702" s="117">
        <v>1091</v>
      </c>
      <c r="G702" s="117">
        <v>1098</v>
      </c>
      <c r="H702" s="117">
        <v>2390</v>
      </c>
      <c r="I702" s="95">
        <v>153</v>
      </c>
      <c r="J702" s="118">
        <v>243</v>
      </c>
      <c r="K702" s="118">
        <v>1225</v>
      </c>
      <c r="L702" s="118">
        <v>1318</v>
      </c>
      <c r="M702" s="118">
        <v>2786</v>
      </c>
      <c r="N702" s="119">
        <v>177</v>
      </c>
      <c r="O702" s="119">
        <v>440</v>
      </c>
      <c r="P702" s="120">
        <v>2967</v>
      </c>
      <c r="Q702" s="120">
        <v>3559</v>
      </c>
      <c r="R702" s="120">
        <v>2611</v>
      </c>
      <c r="S702" s="70">
        <f t="shared" ref="S702:S765" si="785">J702/P702</f>
        <v>8.1900910010111225E-2</v>
      </c>
      <c r="T702" s="70">
        <f t="shared" ref="T702:T765" si="786">K702/Q702</f>
        <v>0.34419780837313851</v>
      </c>
      <c r="U702" s="70">
        <f t="shared" ref="U702:U765" si="787">((J702+K702+L702)-N702)/(P702+Q702+R702)</f>
        <v>0.28554230053628105</v>
      </c>
      <c r="V702" s="70">
        <f t="shared" ref="V702:V765" si="788">((K702+L702)-N702)/(Q702+R702)</f>
        <v>0.38346839546191247</v>
      </c>
      <c r="W702" s="70">
        <f t="shared" ref="W702:W765" si="789">(L702-N702)/R702</f>
        <v>0.43699731903485256</v>
      </c>
      <c r="X702" s="121">
        <v>3692</v>
      </c>
      <c r="Y702" s="121">
        <v>2967</v>
      </c>
      <c r="Z702" s="121">
        <v>3559</v>
      </c>
      <c r="AA702" s="121">
        <v>2611</v>
      </c>
      <c r="AB702" s="121">
        <v>885</v>
      </c>
      <c r="AC702" s="121">
        <v>831</v>
      </c>
      <c r="AD702" s="17">
        <v>84</v>
      </c>
      <c r="AE702" s="17">
        <v>135</v>
      </c>
      <c r="AF702" s="100">
        <v>173</v>
      </c>
      <c r="AG702" s="101">
        <v>281</v>
      </c>
      <c r="AH702" s="101">
        <v>1239</v>
      </c>
      <c r="AI702" s="101">
        <v>1416</v>
      </c>
      <c r="AJ702" s="101">
        <v>40</v>
      </c>
      <c r="AK702" s="101">
        <f t="shared" ref="AK702:AK765" si="790">AG702+AH702+AI702+AJ702</f>
        <v>2976</v>
      </c>
      <c r="AL702" s="101">
        <f t="shared" ref="AL702:AL765" si="791">AM702-AJ702</f>
        <v>183</v>
      </c>
      <c r="AM702" s="101">
        <v>223</v>
      </c>
      <c r="AN702" s="102">
        <v>332</v>
      </c>
      <c r="AO702" s="103">
        <v>630</v>
      </c>
      <c r="AP702" s="74">
        <f t="shared" ref="AP702:AP765" si="792">AG702/Y702</f>
        <v>9.4708459723626556E-2</v>
      </c>
      <c r="AQ702" s="74">
        <f t="shared" ref="AQ702:AQ765" si="793">AH702/Z702</f>
        <v>0.34813149761168866</v>
      </c>
      <c r="AR702" s="104">
        <f t="shared" ref="AR702:AR765" si="794">((AG702+AH702+AI702)-AL702)/(Y702+Z702+AA702)</f>
        <v>0.30130239684798071</v>
      </c>
      <c r="AS702" s="104">
        <f t="shared" ref="AS702:AS765" si="795">((AH702+AI702)-AL702)/(Z702+AA702)</f>
        <v>0.4006482982171799</v>
      </c>
      <c r="AT702" s="104">
        <f t="shared" ref="AT702:AT765" si="796">(AI702-AL702)/AA702</f>
        <v>0.47223286097280737</v>
      </c>
      <c r="AU702" s="105">
        <v>2920</v>
      </c>
      <c r="AV702" s="105">
        <v>3929</v>
      </c>
      <c r="AW702" s="105">
        <v>3070</v>
      </c>
      <c r="AX702" s="100">
        <v>177</v>
      </c>
      <c r="AY702" s="106">
        <v>3281</v>
      </c>
      <c r="AZ702" s="106">
        <v>212</v>
      </c>
      <c r="BA702" s="106">
        <v>1429</v>
      </c>
      <c r="BB702" s="106">
        <v>1586</v>
      </c>
      <c r="BC702" s="106">
        <v>54</v>
      </c>
      <c r="BD702" s="107">
        <v>274</v>
      </c>
      <c r="BE702" s="108">
        <v>324</v>
      </c>
      <c r="BF702" s="82">
        <f t="shared" ref="BF702:BF765" si="797">AZ702/AW702</f>
        <v>6.9055374592833882E-2</v>
      </c>
      <c r="BG702" s="82">
        <f t="shared" ref="BG702:BG765" si="798">BA702/AV702</f>
        <v>0.36370577755153982</v>
      </c>
      <c r="BH702" s="83">
        <f t="shared" ref="BH702:BH765" si="799">((AZ702+BA702+BB702)-BD702)/(AW702+AV702+AU702)</f>
        <v>0.29771146284907751</v>
      </c>
      <c r="BI702" s="83">
        <f t="shared" ref="BI702:BI765" si="800">((BA702+BB702)-BD702)/(AV702+AU702)</f>
        <v>0.40020440940283253</v>
      </c>
      <c r="BJ702" s="83">
        <f t="shared" ref="BJ702:BJ765" si="801">(BB702-BD702)/AU702</f>
        <v>0.44931506849315067</v>
      </c>
      <c r="BK702" s="2">
        <v>3204</v>
      </c>
      <c r="BL702" s="2">
        <v>4362</v>
      </c>
      <c r="BM702" s="2">
        <v>3008</v>
      </c>
      <c r="BN702" s="2">
        <v>2065</v>
      </c>
      <c r="BO702" s="2">
        <v>1021</v>
      </c>
      <c r="BP702" s="2">
        <v>916</v>
      </c>
      <c r="BQ702" s="109">
        <v>104</v>
      </c>
      <c r="BR702" s="109">
        <v>233</v>
      </c>
      <c r="BS702" s="110">
        <v>186</v>
      </c>
      <c r="BT702" s="109">
        <v>255</v>
      </c>
      <c r="BU702" s="109">
        <v>1743</v>
      </c>
      <c r="BV702" s="109">
        <v>2368</v>
      </c>
      <c r="BW702" s="109">
        <v>53</v>
      </c>
      <c r="BX702" s="84">
        <f t="shared" si="745"/>
        <v>4419</v>
      </c>
      <c r="BY702" s="111">
        <v>290</v>
      </c>
      <c r="BZ702" s="109">
        <v>283</v>
      </c>
      <c r="CA702" s="109">
        <v>53</v>
      </c>
      <c r="CB702" s="2">
        <v>636</v>
      </c>
      <c r="CC702" s="112">
        <f t="shared" si="746"/>
        <v>7.9588014981273408E-2</v>
      </c>
      <c r="CD702" s="112">
        <f t="shared" si="747"/>
        <v>0.39958734525447043</v>
      </c>
      <c r="CE702" s="112">
        <f t="shared" si="748"/>
        <v>0.38613580480423682</v>
      </c>
      <c r="CF702" s="112">
        <f t="shared" si="749"/>
        <v>0.5194029850746269</v>
      </c>
      <c r="CG702" s="112">
        <f t="shared" si="750"/>
        <v>0.69315159574468088</v>
      </c>
      <c r="CH702" s="87">
        <f t="shared" si="751"/>
        <v>923</v>
      </c>
      <c r="CI702" s="31">
        <f t="shared" si="752"/>
        <v>1025</v>
      </c>
      <c r="CJ702" s="31">
        <f t="shared" si="753"/>
        <v>5</v>
      </c>
      <c r="CK702" s="31">
        <f t="shared" si="754"/>
        <v>17</v>
      </c>
      <c r="CL702" s="31">
        <f t="shared" si="755"/>
        <v>21</v>
      </c>
      <c r="CM702" s="113">
        <f t="shared" si="756"/>
        <v>169</v>
      </c>
      <c r="CN702" s="31">
        <f t="shared" si="757"/>
        <v>40</v>
      </c>
      <c r="CO702" s="31">
        <f t="shared" si="758"/>
        <v>75</v>
      </c>
      <c r="CP702" s="31">
        <f t="shared" si="759"/>
        <v>54</v>
      </c>
      <c r="CQ702" s="31">
        <f t="shared" si="760"/>
        <v>0</v>
      </c>
      <c r="CR702" s="32">
        <v>4</v>
      </c>
      <c r="CS702" s="32">
        <v>14</v>
      </c>
      <c r="CT702" s="32">
        <v>18</v>
      </c>
      <c r="CU702" s="88">
        <f t="shared" si="744"/>
        <v>138</v>
      </c>
      <c r="CV702" s="32">
        <v>35</v>
      </c>
      <c r="CW702" s="32">
        <v>65</v>
      </c>
      <c r="CX702" s="32">
        <v>38</v>
      </c>
      <c r="CY702" s="32">
        <v>0</v>
      </c>
      <c r="CZ702" s="32">
        <v>1</v>
      </c>
      <c r="DA702" s="32">
        <v>3</v>
      </c>
      <c r="DB702" s="32">
        <v>3</v>
      </c>
      <c r="DC702" s="88">
        <f t="shared" si="761"/>
        <v>31</v>
      </c>
      <c r="DD702" s="32">
        <v>5</v>
      </c>
      <c r="DE702" s="32">
        <v>10</v>
      </c>
      <c r="DF702" s="32">
        <v>16</v>
      </c>
      <c r="DG702" s="32">
        <v>0</v>
      </c>
      <c r="DH702" s="32">
        <v>10</v>
      </c>
      <c r="DI702" s="32">
        <v>61</v>
      </c>
      <c r="DJ702" s="32">
        <v>37</v>
      </c>
      <c r="DK702" s="88">
        <f t="shared" si="762"/>
        <v>1374</v>
      </c>
      <c r="DL702" s="32">
        <v>106</v>
      </c>
      <c r="DM702" s="32">
        <v>551</v>
      </c>
      <c r="DN702" s="32">
        <v>696</v>
      </c>
      <c r="DO702" s="32">
        <v>21</v>
      </c>
      <c r="DP702" s="32">
        <v>81</v>
      </c>
      <c r="DQ702" s="32">
        <v>139</v>
      </c>
      <c r="DR702" s="32">
        <v>108</v>
      </c>
      <c r="DS702" s="88">
        <f t="shared" si="763"/>
        <v>2711</v>
      </c>
      <c r="DT702" s="32">
        <v>76</v>
      </c>
      <c r="DU702" s="32">
        <v>1054</v>
      </c>
      <c r="DV702" s="32">
        <v>1549</v>
      </c>
      <c r="DW702" s="32">
        <v>32</v>
      </c>
      <c r="DX702" s="32">
        <v>2</v>
      </c>
      <c r="DY702" s="32">
        <v>6</v>
      </c>
      <c r="DZ702" s="32">
        <v>3</v>
      </c>
      <c r="EA702" s="88">
        <f t="shared" si="764"/>
        <v>79</v>
      </c>
      <c r="EB702" s="32">
        <v>3</v>
      </c>
      <c r="EC702" s="32">
        <v>31</v>
      </c>
      <c r="ED702" s="32">
        <v>45</v>
      </c>
      <c r="EF702" s="32">
        <v>5</v>
      </c>
      <c r="EG702" s="32">
        <v>9</v>
      </c>
      <c r="EH702" s="32">
        <v>11</v>
      </c>
      <c r="EI702" s="88">
        <f t="shared" si="765"/>
        <v>73</v>
      </c>
      <c r="EJ702" s="32">
        <v>30</v>
      </c>
      <c r="EK702" s="32">
        <v>22</v>
      </c>
      <c r="EL702" s="32">
        <v>21</v>
      </c>
      <c r="EM702" s="32">
        <v>0</v>
      </c>
      <c r="EQ702" s="88">
        <f t="shared" si="766"/>
        <v>0</v>
      </c>
      <c r="EV702" s="32">
        <v>1</v>
      </c>
      <c r="EW702" s="32">
        <v>1</v>
      </c>
      <c r="EX702" s="32">
        <v>6</v>
      </c>
      <c r="EY702" s="88">
        <f t="shared" si="767"/>
        <v>13</v>
      </c>
      <c r="EZ702" s="32">
        <v>0</v>
      </c>
      <c r="FA702" s="32">
        <v>10</v>
      </c>
      <c r="FB702" s="32">
        <v>3</v>
      </c>
      <c r="FC702" s="32">
        <v>0</v>
      </c>
      <c r="FG702" s="88">
        <f t="shared" si="768"/>
        <v>0</v>
      </c>
      <c r="FO702" s="88">
        <f t="shared" si="769"/>
        <v>0</v>
      </c>
      <c r="FW702" s="110">
        <f t="shared" si="770"/>
        <v>0</v>
      </c>
      <c r="GB702" s="110">
        <f t="shared" si="771"/>
        <v>1</v>
      </c>
      <c r="GC702" s="110">
        <f t="shared" si="772"/>
        <v>1</v>
      </c>
      <c r="GD702" s="110">
        <f t="shared" si="773"/>
        <v>6</v>
      </c>
      <c r="GE702" s="110">
        <f t="shared" si="774"/>
        <v>13</v>
      </c>
      <c r="GF702" s="110">
        <f t="shared" si="775"/>
        <v>0</v>
      </c>
      <c r="GG702" s="110">
        <f t="shared" si="776"/>
        <v>10</v>
      </c>
      <c r="GH702" s="110">
        <f t="shared" si="777"/>
        <v>3</v>
      </c>
      <c r="GI702" s="110">
        <f t="shared" si="778"/>
        <v>0</v>
      </c>
      <c r="GJ702" s="114">
        <f t="shared" ref="GJ702:GJ765" si="802">(CG702-W702)/W702</f>
        <v>0.58616898903537396</v>
      </c>
      <c r="GK702" s="90">
        <f t="shared" ref="GK702:GK765" si="803">(BX702-AY702)/AY702</f>
        <v>0.34684547394087167</v>
      </c>
      <c r="GL702" s="2" t="s">
        <v>1646</v>
      </c>
      <c r="GM702" s="92" t="s">
        <v>1647</v>
      </c>
      <c r="GN702" s="2" t="s">
        <v>1648</v>
      </c>
      <c r="GO702" s="92" t="s">
        <v>1649</v>
      </c>
      <c r="GP702" s="2" t="s">
        <v>1650</v>
      </c>
      <c r="GQ702" s="2" t="s">
        <v>1584</v>
      </c>
      <c r="GR702" s="115">
        <v>4295</v>
      </c>
      <c r="GS702" s="31">
        <f t="shared" si="779"/>
        <v>93</v>
      </c>
      <c r="GT702" s="31">
        <f t="shared" si="780"/>
        <v>148</v>
      </c>
      <c r="GU702" s="31">
        <f t="shared" si="781"/>
        <v>206</v>
      </c>
      <c r="GV702" s="31">
        <f t="shared" si="782"/>
        <v>4164</v>
      </c>
      <c r="GW702" s="31">
        <f t="shared" si="783"/>
        <v>2343</v>
      </c>
      <c r="GX702" s="31">
        <f t="shared" si="784"/>
        <v>3979</v>
      </c>
    </row>
    <row r="703" spans="1:206" ht="15.75" hidden="1" customHeight="1" x14ac:dyDescent="0.25">
      <c r="A703" s="22" t="s">
        <v>1116</v>
      </c>
      <c r="B703" s="2" t="s">
        <v>682</v>
      </c>
      <c r="C703" s="116" t="s">
        <v>684</v>
      </c>
      <c r="D703" s="35" t="s">
        <v>682</v>
      </c>
      <c r="E703" s="117">
        <v>30</v>
      </c>
      <c r="F703" s="117">
        <v>256</v>
      </c>
      <c r="G703" s="117">
        <v>200</v>
      </c>
      <c r="H703" s="117">
        <v>486</v>
      </c>
      <c r="I703" s="95">
        <v>34</v>
      </c>
      <c r="J703" s="118">
        <v>32</v>
      </c>
      <c r="K703" s="118">
        <v>285</v>
      </c>
      <c r="L703" s="118">
        <v>207</v>
      </c>
      <c r="M703" s="118">
        <v>524</v>
      </c>
      <c r="N703" s="119">
        <v>12</v>
      </c>
      <c r="O703" s="119">
        <v>134</v>
      </c>
      <c r="P703" s="120">
        <v>521</v>
      </c>
      <c r="Q703" s="120">
        <v>639</v>
      </c>
      <c r="R703" s="120">
        <v>513</v>
      </c>
      <c r="S703" s="70">
        <f t="shared" si="785"/>
        <v>6.1420345489443376E-2</v>
      </c>
      <c r="T703" s="70">
        <f t="shared" si="786"/>
        <v>0.4460093896713615</v>
      </c>
      <c r="U703" s="70">
        <f t="shared" si="787"/>
        <v>0.30603705917513446</v>
      </c>
      <c r="V703" s="70">
        <f t="shared" si="788"/>
        <v>0.41666666666666669</v>
      </c>
      <c r="W703" s="70">
        <f t="shared" si="789"/>
        <v>0.38011695906432746</v>
      </c>
      <c r="X703" s="121">
        <v>650</v>
      </c>
      <c r="Y703" s="121">
        <v>521</v>
      </c>
      <c r="Z703" s="121">
        <v>639</v>
      </c>
      <c r="AA703" s="121">
        <v>513</v>
      </c>
      <c r="AB703" s="121">
        <v>170</v>
      </c>
      <c r="AC703" s="121">
        <v>181</v>
      </c>
      <c r="AD703" s="17">
        <v>18</v>
      </c>
      <c r="AE703" s="17">
        <v>29</v>
      </c>
      <c r="AF703" s="100">
        <v>31</v>
      </c>
      <c r="AG703" s="101">
        <v>54</v>
      </c>
      <c r="AH703" s="101">
        <v>289</v>
      </c>
      <c r="AI703" s="101">
        <v>190</v>
      </c>
      <c r="AJ703" s="101">
        <v>3</v>
      </c>
      <c r="AK703" s="101">
        <f t="shared" si="790"/>
        <v>536</v>
      </c>
      <c r="AL703" s="101">
        <f t="shared" si="791"/>
        <v>8</v>
      </c>
      <c r="AM703" s="101">
        <v>11</v>
      </c>
      <c r="AN703" s="102">
        <v>116</v>
      </c>
      <c r="AO703" s="103">
        <v>160</v>
      </c>
      <c r="AP703" s="74">
        <f t="shared" si="792"/>
        <v>0.1036468330134357</v>
      </c>
      <c r="AQ703" s="74">
        <f t="shared" si="793"/>
        <v>0.45226917057902971</v>
      </c>
      <c r="AR703" s="104">
        <f t="shared" si="794"/>
        <v>0.31380753138075312</v>
      </c>
      <c r="AS703" s="104">
        <f t="shared" si="795"/>
        <v>0.40885416666666669</v>
      </c>
      <c r="AT703" s="104">
        <f t="shared" si="796"/>
        <v>0.35477582846003897</v>
      </c>
      <c r="AU703" s="105">
        <v>510</v>
      </c>
      <c r="AV703" s="105">
        <v>675</v>
      </c>
      <c r="AW703" s="105">
        <v>517</v>
      </c>
      <c r="AX703" s="100">
        <v>33</v>
      </c>
      <c r="AY703" s="106">
        <v>777</v>
      </c>
      <c r="AZ703" s="106">
        <v>97</v>
      </c>
      <c r="BA703" s="106">
        <v>394</v>
      </c>
      <c r="BB703" s="106">
        <v>281</v>
      </c>
      <c r="BC703" s="106">
        <v>5</v>
      </c>
      <c r="BD703" s="107">
        <v>21</v>
      </c>
      <c r="BE703" s="108">
        <v>74</v>
      </c>
      <c r="BF703" s="82">
        <f t="shared" si="797"/>
        <v>0.18762088974854932</v>
      </c>
      <c r="BG703" s="82">
        <f t="shared" si="798"/>
        <v>0.58370370370370372</v>
      </c>
      <c r="BH703" s="83">
        <f t="shared" si="799"/>
        <v>0.44124559341950648</v>
      </c>
      <c r="BI703" s="83">
        <f t="shared" si="800"/>
        <v>0.55189873417721524</v>
      </c>
      <c r="BJ703" s="83">
        <f t="shared" si="801"/>
        <v>0.50980392156862742</v>
      </c>
      <c r="BK703" s="2">
        <v>488</v>
      </c>
      <c r="BL703" s="2">
        <v>640</v>
      </c>
      <c r="BM703" s="2">
        <v>504</v>
      </c>
      <c r="BN703" s="2">
        <v>344</v>
      </c>
      <c r="BO703" s="2">
        <v>160</v>
      </c>
      <c r="BP703" s="2">
        <v>163</v>
      </c>
      <c r="BQ703" s="109">
        <v>24</v>
      </c>
      <c r="BR703" s="109">
        <v>44</v>
      </c>
      <c r="BS703" s="110">
        <v>44</v>
      </c>
      <c r="BT703" s="109">
        <v>81</v>
      </c>
      <c r="BU703" s="109">
        <v>401</v>
      </c>
      <c r="BV703" s="109">
        <v>307</v>
      </c>
      <c r="BW703" s="109">
        <v>0</v>
      </c>
      <c r="BX703" s="84">
        <f t="shared" si="745"/>
        <v>789</v>
      </c>
      <c r="BY703" s="111">
        <v>129</v>
      </c>
      <c r="BZ703" s="109">
        <v>20</v>
      </c>
      <c r="CA703" s="109">
        <v>0</v>
      </c>
      <c r="CB703" s="2">
        <v>136</v>
      </c>
      <c r="CC703" s="112">
        <f t="shared" si="746"/>
        <v>0.16598360655737704</v>
      </c>
      <c r="CD703" s="112">
        <f t="shared" si="747"/>
        <v>0.62656250000000002</v>
      </c>
      <c r="CE703" s="112">
        <f t="shared" si="748"/>
        <v>0.47120098039215685</v>
      </c>
      <c r="CF703" s="112">
        <f t="shared" si="749"/>
        <v>0.60139860139860135</v>
      </c>
      <c r="CG703" s="112">
        <f t="shared" si="750"/>
        <v>0.56944444444444442</v>
      </c>
      <c r="CH703" s="87">
        <f t="shared" si="751"/>
        <v>217</v>
      </c>
      <c r="CI703" s="31">
        <f t="shared" si="752"/>
        <v>221</v>
      </c>
      <c r="CJ703" s="31">
        <f t="shared" si="753"/>
        <v>0</v>
      </c>
      <c r="CK703" s="31">
        <f t="shared" si="754"/>
        <v>0</v>
      </c>
      <c r="CL703" s="31">
        <f t="shared" si="755"/>
        <v>0</v>
      </c>
      <c r="CM703" s="113">
        <f t="shared" si="756"/>
        <v>0</v>
      </c>
      <c r="CN703" s="31">
        <f t="shared" si="757"/>
        <v>0</v>
      </c>
      <c r="CO703" s="31">
        <f t="shared" si="758"/>
        <v>0</v>
      </c>
      <c r="CP703" s="31">
        <f t="shared" si="759"/>
        <v>0</v>
      </c>
      <c r="CQ703" s="31">
        <f t="shared" si="760"/>
        <v>0</v>
      </c>
      <c r="CU703" s="88">
        <f t="shared" si="744"/>
        <v>0</v>
      </c>
      <c r="DC703" s="88">
        <f t="shared" si="761"/>
        <v>0</v>
      </c>
      <c r="DH703" s="32">
        <v>2</v>
      </c>
      <c r="DI703" s="32">
        <v>15</v>
      </c>
      <c r="DJ703" s="32">
        <v>9</v>
      </c>
      <c r="DK703" s="88">
        <f t="shared" si="762"/>
        <v>308</v>
      </c>
      <c r="DL703" s="32">
        <v>44</v>
      </c>
      <c r="DM703" s="32">
        <v>144</v>
      </c>
      <c r="DN703" s="32">
        <v>120</v>
      </c>
      <c r="DO703" s="32">
        <v>0</v>
      </c>
      <c r="DP703" s="32">
        <v>19</v>
      </c>
      <c r="DQ703" s="32">
        <v>26</v>
      </c>
      <c r="DR703" s="32">
        <v>25</v>
      </c>
      <c r="DS703" s="88">
        <f t="shared" si="763"/>
        <v>434</v>
      </c>
      <c r="DT703" s="32">
        <v>32</v>
      </c>
      <c r="DU703" s="32">
        <v>231</v>
      </c>
      <c r="DV703" s="32">
        <v>171</v>
      </c>
      <c r="DW703" s="32">
        <v>0</v>
      </c>
      <c r="DX703" s="32">
        <v>2</v>
      </c>
      <c r="DY703" s="32">
        <v>2</v>
      </c>
      <c r="DZ703" s="32">
        <v>2</v>
      </c>
      <c r="EA703" s="88">
        <f t="shared" si="764"/>
        <v>32</v>
      </c>
      <c r="EB703" s="32">
        <v>5</v>
      </c>
      <c r="EC703" s="32">
        <v>21</v>
      </c>
      <c r="ED703" s="32">
        <v>6</v>
      </c>
      <c r="EI703" s="88">
        <f t="shared" si="765"/>
        <v>0</v>
      </c>
      <c r="EQ703" s="88">
        <f t="shared" si="766"/>
        <v>0</v>
      </c>
      <c r="EY703" s="88">
        <f t="shared" si="767"/>
        <v>0</v>
      </c>
      <c r="FG703" s="88">
        <f t="shared" si="768"/>
        <v>0</v>
      </c>
      <c r="FL703" s="32">
        <v>1</v>
      </c>
      <c r="FM703" s="32">
        <v>1</v>
      </c>
      <c r="FN703" s="32">
        <v>8</v>
      </c>
      <c r="FO703" s="88">
        <f t="shared" si="769"/>
        <v>15</v>
      </c>
      <c r="FP703" s="32">
        <v>0</v>
      </c>
      <c r="FQ703" s="32">
        <v>5</v>
      </c>
      <c r="FR703" s="32">
        <v>10</v>
      </c>
      <c r="FS703" s="32">
        <v>0</v>
      </c>
      <c r="FW703" s="110">
        <f t="shared" si="770"/>
        <v>0</v>
      </c>
      <c r="GB703" s="110">
        <f t="shared" si="771"/>
        <v>1</v>
      </c>
      <c r="GC703" s="110">
        <f t="shared" si="772"/>
        <v>1</v>
      </c>
      <c r="GD703" s="110">
        <f t="shared" si="773"/>
        <v>8</v>
      </c>
      <c r="GE703" s="110">
        <f t="shared" si="774"/>
        <v>15</v>
      </c>
      <c r="GF703" s="110">
        <f t="shared" si="775"/>
        <v>0</v>
      </c>
      <c r="GG703" s="110">
        <f t="shared" si="776"/>
        <v>5</v>
      </c>
      <c r="GH703" s="110">
        <f t="shared" si="777"/>
        <v>10</v>
      </c>
      <c r="GI703" s="110">
        <f t="shared" si="778"/>
        <v>0</v>
      </c>
      <c r="GJ703" s="114">
        <f t="shared" si="802"/>
        <v>0.49807692307692308</v>
      </c>
      <c r="GK703" s="90">
        <f t="shared" si="803"/>
        <v>1.5444015444015444E-2</v>
      </c>
      <c r="GL703" s="92" t="s">
        <v>1500</v>
      </c>
      <c r="GM703" s="2" t="s">
        <v>1455</v>
      </c>
      <c r="GN703" s="92" t="s">
        <v>1768</v>
      </c>
      <c r="GO703" s="2" t="s">
        <v>1875</v>
      </c>
      <c r="GP703" s="92" t="s">
        <v>2218</v>
      </c>
      <c r="GQ703" s="2" t="s">
        <v>1973</v>
      </c>
      <c r="GR703" s="115">
        <v>671</v>
      </c>
      <c r="GS703" s="31">
        <f t="shared" si="779"/>
        <v>23</v>
      </c>
      <c r="GT703" s="31">
        <f t="shared" si="780"/>
        <v>36</v>
      </c>
      <c r="GU703" s="31">
        <f t="shared" si="781"/>
        <v>43</v>
      </c>
      <c r="GV703" s="31">
        <f t="shared" si="782"/>
        <v>774</v>
      </c>
      <c r="GW703" s="31">
        <f t="shared" si="783"/>
        <v>297</v>
      </c>
      <c r="GX703" s="31">
        <f t="shared" si="784"/>
        <v>693</v>
      </c>
    </row>
    <row r="704" spans="1:206" ht="15.75" hidden="1" customHeight="1" x14ac:dyDescent="0.25">
      <c r="A704" s="22" t="s">
        <v>1116</v>
      </c>
      <c r="B704" s="2" t="s">
        <v>682</v>
      </c>
      <c r="C704" s="116" t="s">
        <v>685</v>
      </c>
      <c r="D704" s="35" t="s">
        <v>682</v>
      </c>
      <c r="E704" s="117">
        <v>17</v>
      </c>
      <c r="F704" s="117">
        <v>250</v>
      </c>
      <c r="G704" s="117">
        <v>214</v>
      </c>
      <c r="H704" s="117">
        <v>481</v>
      </c>
      <c r="I704" s="95">
        <v>40</v>
      </c>
      <c r="J704" s="118">
        <v>73</v>
      </c>
      <c r="K704" s="118">
        <v>343</v>
      </c>
      <c r="L704" s="118">
        <v>323</v>
      </c>
      <c r="M704" s="118">
        <v>739</v>
      </c>
      <c r="N704" s="119">
        <v>21</v>
      </c>
      <c r="O704" s="119">
        <v>173</v>
      </c>
      <c r="P704" s="120">
        <v>1206</v>
      </c>
      <c r="Q704" s="120">
        <v>1570</v>
      </c>
      <c r="R704" s="120">
        <v>1171</v>
      </c>
      <c r="S704" s="70">
        <f t="shared" si="785"/>
        <v>6.053067993366501E-2</v>
      </c>
      <c r="T704" s="70">
        <f t="shared" si="786"/>
        <v>0.21847133757961784</v>
      </c>
      <c r="U704" s="70">
        <f t="shared" si="787"/>
        <v>0.18191031162908539</v>
      </c>
      <c r="V704" s="70">
        <f t="shared" si="788"/>
        <v>0.23531557825611091</v>
      </c>
      <c r="W704" s="70">
        <f t="shared" si="789"/>
        <v>0.25789923142613153</v>
      </c>
      <c r="X704" s="121">
        <v>1569</v>
      </c>
      <c r="Y704" s="121">
        <v>1206</v>
      </c>
      <c r="Z704" s="121">
        <v>1570</v>
      </c>
      <c r="AA704" s="121">
        <v>1171</v>
      </c>
      <c r="AB704" s="121">
        <v>428</v>
      </c>
      <c r="AC704" s="121">
        <v>388</v>
      </c>
      <c r="AD704" s="17">
        <v>33</v>
      </c>
      <c r="AE704" s="17">
        <v>49</v>
      </c>
      <c r="AF704" s="100">
        <v>51</v>
      </c>
      <c r="AG704" s="101">
        <v>77</v>
      </c>
      <c r="AH704" s="101">
        <v>488</v>
      </c>
      <c r="AI704" s="101">
        <v>311</v>
      </c>
      <c r="AJ704" s="101">
        <v>2</v>
      </c>
      <c r="AK704" s="101">
        <f t="shared" si="790"/>
        <v>878</v>
      </c>
      <c r="AL704" s="101">
        <f t="shared" si="791"/>
        <v>28</v>
      </c>
      <c r="AM704" s="101">
        <v>30</v>
      </c>
      <c r="AN704" s="102">
        <v>205</v>
      </c>
      <c r="AO704" s="103">
        <v>382</v>
      </c>
      <c r="AP704" s="74">
        <f t="shared" si="792"/>
        <v>6.3847429519071311E-2</v>
      </c>
      <c r="AQ704" s="74">
        <f t="shared" si="793"/>
        <v>0.31082802547770699</v>
      </c>
      <c r="AR704" s="104">
        <f t="shared" si="794"/>
        <v>0.2148467190271092</v>
      </c>
      <c r="AS704" s="104">
        <f t="shared" si="795"/>
        <v>0.28128420284567673</v>
      </c>
      <c r="AT704" s="104">
        <f t="shared" si="796"/>
        <v>0.24167378309137488</v>
      </c>
      <c r="AU704" s="105">
        <v>1149</v>
      </c>
      <c r="AV704" s="105">
        <v>1539</v>
      </c>
      <c r="AW704" s="105">
        <v>1219</v>
      </c>
      <c r="AX704" s="100">
        <v>52</v>
      </c>
      <c r="AY704" s="106">
        <v>842</v>
      </c>
      <c r="AZ704" s="106">
        <v>45</v>
      </c>
      <c r="BA704" s="106">
        <v>435</v>
      </c>
      <c r="BB704" s="106">
        <v>355</v>
      </c>
      <c r="BC704" s="106">
        <v>7</v>
      </c>
      <c r="BD704" s="107">
        <v>26</v>
      </c>
      <c r="BE704" s="108">
        <v>243</v>
      </c>
      <c r="BF704" s="82">
        <f t="shared" si="797"/>
        <v>3.6915504511894993E-2</v>
      </c>
      <c r="BG704" s="82">
        <f t="shared" si="798"/>
        <v>0.28265107212475632</v>
      </c>
      <c r="BH704" s="83">
        <f t="shared" si="799"/>
        <v>0.20706424366521628</v>
      </c>
      <c r="BI704" s="83">
        <f t="shared" si="800"/>
        <v>0.28422619047619047</v>
      </c>
      <c r="BJ704" s="83">
        <f t="shared" si="801"/>
        <v>0.2863359442993908</v>
      </c>
      <c r="BK704" s="2">
        <v>1236</v>
      </c>
      <c r="BL704" s="2">
        <v>1692</v>
      </c>
      <c r="BM704" s="2">
        <v>1152</v>
      </c>
      <c r="BN704" s="2">
        <v>725</v>
      </c>
      <c r="BO704" s="2">
        <v>466</v>
      </c>
      <c r="BP704" s="2">
        <v>357</v>
      </c>
      <c r="BQ704" s="109">
        <v>47</v>
      </c>
      <c r="BR704" s="109">
        <v>64</v>
      </c>
      <c r="BS704" s="110">
        <v>59</v>
      </c>
      <c r="BT704" s="109">
        <v>64</v>
      </c>
      <c r="BU704" s="109">
        <v>584</v>
      </c>
      <c r="BV704" s="109">
        <v>578</v>
      </c>
      <c r="BW704" s="109">
        <v>3</v>
      </c>
      <c r="BX704" s="84">
        <f t="shared" si="745"/>
        <v>1229</v>
      </c>
      <c r="BY704" s="111">
        <v>178</v>
      </c>
      <c r="BZ704" s="109">
        <v>37</v>
      </c>
      <c r="CA704" s="109">
        <v>3</v>
      </c>
      <c r="CB704" s="2">
        <v>335</v>
      </c>
      <c r="CC704" s="112">
        <f t="shared" si="746"/>
        <v>5.1779935275080909E-2</v>
      </c>
      <c r="CD704" s="112">
        <f t="shared" si="747"/>
        <v>0.34515366430260047</v>
      </c>
      <c r="CE704" s="112">
        <f t="shared" si="748"/>
        <v>0.291421568627451</v>
      </c>
      <c r="CF704" s="112">
        <f t="shared" si="749"/>
        <v>0.39556962025316456</v>
      </c>
      <c r="CG704" s="112">
        <f t="shared" si="750"/>
        <v>0.46961805555555558</v>
      </c>
      <c r="CH704" s="87">
        <f t="shared" si="751"/>
        <v>611</v>
      </c>
      <c r="CI704" s="31">
        <f t="shared" si="752"/>
        <v>705</v>
      </c>
      <c r="CJ704" s="31">
        <f t="shared" si="753"/>
        <v>0</v>
      </c>
      <c r="CK704" s="31">
        <f t="shared" si="754"/>
        <v>0</v>
      </c>
      <c r="CL704" s="31">
        <f t="shared" si="755"/>
        <v>0</v>
      </c>
      <c r="CM704" s="113">
        <f t="shared" si="756"/>
        <v>0</v>
      </c>
      <c r="CN704" s="31">
        <f t="shared" si="757"/>
        <v>0</v>
      </c>
      <c r="CO704" s="31">
        <f t="shared" si="758"/>
        <v>0</v>
      </c>
      <c r="CP704" s="31">
        <f t="shared" si="759"/>
        <v>0</v>
      </c>
      <c r="CQ704" s="31">
        <f t="shared" si="760"/>
        <v>0</v>
      </c>
      <c r="CU704" s="88">
        <f t="shared" si="744"/>
        <v>0</v>
      </c>
      <c r="DC704" s="88">
        <f t="shared" si="761"/>
        <v>0</v>
      </c>
      <c r="DH704" s="32">
        <v>2</v>
      </c>
      <c r="DI704" s="32">
        <v>10</v>
      </c>
      <c r="DJ704" s="32">
        <v>7</v>
      </c>
      <c r="DK704" s="88">
        <f t="shared" si="762"/>
        <v>233</v>
      </c>
      <c r="DL704" s="32">
        <v>16</v>
      </c>
      <c r="DM704" s="32">
        <v>95</v>
      </c>
      <c r="DN704" s="32">
        <v>121</v>
      </c>
      <c r="DO704" s="32">
        <v>1</v>
      </c>
      <c r="DP704" s="32">
        <v>44</v>
      </c>
      <c r="DQ704" s="32">
        <v>53</v>
      </c>
      <c r="DR704" s="32">
        <v>51</v>
      </c>
      <c r="DS704" s="88">
        <f t="shared" si="763"/>
        <v>977</v>
      </c>
      <c r="DT704" s="32">
        <v>48</v>
      </c>
      <c r="DU704" s="32">
        <v>479</v>
      </c>
      <c r="DV704" s="32">
        <v>448</v>
      </c>
      <c r="DW704" s="32">
        <v>2</v>
      </c>
      <c r="DX704" s="32">
        <v>1</v>
      </c>
      <c r="DY704" s="32">
        <v>1</v>
      </c>
      <c r="DZ704" s="32">
        <v>1</v>
      </c>
      <c r="EA704" s="88">
        <f t="shared" si="764"/>
        <v>10</v>
      </c>
      <c r="EC704" s="32">
        <v>1</v>
      </c>
      <c r="ED704" s="32">
        <v>9</v>
      </c>
      <c r="EI704" s="88">
        <f t="shared" si="765"/>
        <v>0</v>
      </c>
      <c r="EQ704" s="88">
        <f t="shared" si="766"/>
        <v>0</v>
      </c>
      <c r="EY704" s="88">
        <f t="shared" si="767"/>
        <v>0</v>
      </c>
      <c r="FG704" s="88">
        <f t="shared" si="768"/>
        <v>0</v>
      </c>
      <c r="FO704" s="88">
        <f t="shared" si="769"/>
        <v>0</v>
      </c>
      <c r="FW704" s="110">
        <f t="shared" si="770"/>
        <v>0</v>
      </c>
      <c r="GB704" s="110">
        <f t="shared" si="771"/>
        <v>0</v>
      </c>
      <c r="GC704" s="110">
        <f t="shared" si="772"/>
        <v>0</v>
      </c>
      <c r="GD704" s="110">
        <f t="shared" si="773"/>
        <v>0</v>
      </c>
      <c r="GE704" s="110">
        <f t="shared" si="774"/>
        <v>0</v>
      </c>
      <c r="GF704" s="110">
        <f t="shared" si="775"/>
        <v>0</v>
      </c>
      <c r="GG704" s="110">
        <f t="shared" si="776"/>
        <v>0</v>
      </c>
      <c r="GH704" s="110">
        <f t="shared" si="777"/>
        <v>0</v>
      </c>
      <c r="GI704" s="110">
        <f t="shared" si="778"/>
        <v>0</v>
      </c>
      <c r="GJ704" s="114">
        <f t="shared" si="802"/>
        <v>0.82093623528329651</v>
      </c>
      <c r="GK704" s="90">
        <f t="shared" si="803"/>
        <v>0.45961995249406173</v>
      </c>
      <c r="GL704" s="2" t="s">
        <v>1540</v>
      </c>
      <c r="GM704" s="2" t="s">
        <v>1541</v>
      </c>
      <c r="GN704" s="92" t="s">
        <v>1542</v>
      </c>
      <c r="GO704" s="2" t="s">
        <v>1543</v>
      </c>
      <c r="GP704" s="92" t="s">
        <v>1544</v>
      </c>
      <c r="GQ704" s="2" t="s">
        <v>1545</v>
      </c>
      <c r="GR704" s="115">
        <v>1723</v>
      </c>
      <c r="GS704" s="31">
        <f t="shared" si="779"/>
        <v>47</v>
      </c>
      <c r="GT704" s="31">
        <f t="shared" si="780"/>
        <v>59</v>
      </c>
      <c r="GU704" s="31">
        <f t="shared" si="781"/>
        <v>64</v>
      </c>
      <c r="GV704" s="31">
        <f t="shared" si="782"/>
        <v>1220</v>
      </c>
      <c r="GW704" s="31">
        <f t="shared" si="783"/>
        <v>581</v>
      </c>
      <c r="GX704" s="31">
        <f t="shared" si="784"/>
        <v>1156</v>
      </c>
    </row>
    <row r="705" spans="1:206" ht="15.75" hidden="1" customHeight="1" x14ac:dyDescent="0.25">
      <c r="A705" s="22" t="s">
        <v>1116</v>
      </c>
      <c r="B705" s="2" t="s">
        <v>682</v>
      </c>
      <c r="C705" s="116" t="s">
        <v>686</v>
      </c>
      <c r="D705" s="35" t="s">
        <v>682</v>
      </c>
      <c r="E705" s="117">
        <v>156</v>
      </c>
      <c r="F705" s="117">
        <v>1510</v>
      </c>
      <c r="G705" s="117">
        <v>1520</v>
      </c>
      <c r="H705" s="117">
        <v>3186</v>
      </c>
      <c r="I705" s="95">
        <v>208</v>
      </c>
      <c r="J705" s="118">
        <v>228</v>
      </c>
      <c r="K705" s="118">
        <v>1774</v>
      </c>
      <c r="L705" s="118">
        <v>1692</v>
      </c>
      <c r="M705" s="118">
        <v>3694</v>
      </c>
      <c r="N705" s="119">
        <v>185</v>
      </c>
      <c r="O705" s="119">
        <v>808</v>
      </c>
      <c r="P705" s="120">
        <v>4852</v>
      </c>
      <c r="Q705" s="120">
        <v>5951</v>
      </c>
      <c r="R705" s="120">
        <v>4383</v>
      </c>
      <c r="S705" s="70">
        <f t="shared" si="785"/>
        <v>4.6990931574608409E-2</v>
      </c>
      <c r="T705" s="70">
        <f t="shared" si="786"/>
        <v>0.29810115946899679</v>
      </c>
      <c r="U705" s="70">
        <f t="shared" si="787"/>
        <v>0.23106808902936915</v>
      </c>
      <c r="V705" s="70">
        <f t="shared" si="788"/>
        <v>0.31749564544222952</v>
      </c>
      <c r="W705" s="70">
        <f t="shared" si="789"/>
        <v>0.3438284280173397</v>
      </c>
      <c r="X705" s="121">
        <v>6079</v>
      </c>
      <c r="Y705" s="121">
        <v>4852</v>
      </c>
      <c r="Z705" s="121">
        <v>5951</v>
      </c>
      <c r="AA705" s="121">
        <v>4383</v>
      </c>
      <c r="AB705" s="121">
        <v>1602</v>
      </c>
      <c r="AC705" s="121">
        <v>1389</v>
      </c>
      <c r="AD705" s="17">
        <v>115</v>
      </c>
      <c r="AE705" s="17">
        <v>159</v>
      </c>
      <c r="AF705" s="100">
        <v>210</v>
      </c>
      <c r="AG705" s="101">
        <v>233</v>
      </c>
      <c r="AH705" s="101">
        <v>1751</v>
      </c>
      <c r="AI705" s="101">
        <v>1684</v>
      </c>
      <c r="AJ705" s="101">
        <v>20</v>
      </c>
      <c r="AK705" s="101">
        <f t="shared" si="790"/>
        <v>3688</v>
      </c>
      <c r="AL705" s="101">
        <f t="shared" si="791"/>
        <v>160</v>
      </c>
      <c r="AM705" s="101">
        <v>180</v>
      </c>
      <c r="AN705" s="102">
        <v>741</v>
      </c>
      <c r="AO705" s="103">
        <v>1397</v>
      </c>
      <c r="AP705" s="74">
        <f t="shared" si="792"/>
        <v>4.8021434460016485E-2</v>
      </c>
      <c r="AQ705" s="74">
        <f t="shared" si="793"/>
        <v>0.2942362628129726</v>
      </c>
      <c r="AR705" s="104">
        <f t="shared" si="794"/>
        <v>0.23100223890425392</v>
      </c>
      <c r="AS705" s="104">
        <f t="shared" si="795"/>
        <v>0.31691503773950069</v>
      </c>
      <c r="AT705" s="104">
        <f t="shared" si="796"/>
        <v>0.34770704996577684</v>
      </c>
      <c r="AU705" s="105">
        <v>4761</v>
      </c>
      <c r="AV705" s="105">
        <v>6439</v>
      </c>
      <c r="AW705" s="105">
        <v>4777</v>
      </c>
      <c r="AX705" s="100">
        <v>224</v>
      </c>
      <c r="AY705" s="106">
        <v>4056</v>
      </c>
      <c r="AZ705" s="106">
        <v>204</v>
      </c>
      <c r="BA705" s="106">
        <v>1947</v>
      </c>
      <c r="BB705" s="106">
        <v>1877</v>
      </c>
      <c r="BC705" s="106">
        <v>28</v>
      </c>
      <c r="BD705" s="107">
        <v>201</v>
      </c>
      <c r="BE705" s="108">
        <v>802</v>
      </c>
      <c r="BF705" s="82">
        <f t="shared" si="797"/>
        <v>4.2704626334519574E-2</v>
      </c>
      <c r="BG705" s="82">
        <f t="shared" si="798"/>
        <v>0.302376145364187</v>
      </c>
      <c r="BH705" s="83">
        <f t="shared" si="799"/>
        <v>0.2395318270013144</v>
      </c>
      <c r="BI705" s="83">
        <f t="shared" si="800"/>
        <v>0.32348214285714288</v>
      </c>
      <c r="BJ705" s="83">
        <f t="shared" si="801"/>
        <v>0.35202688510817054</v>
      </c>
      <c r="BK705" s="2">
        <v>5133</v>
      </c>
      <c r="BL705" s="2">
        <v>6849</v>
      </c>
      <c r="BM705" s="2">
        <v>4869</v>
      </c>
      <c r="BN705" s="2">
        <v>3227</v>
      </c>
      <c r="BO705" s="2">
        <v>1608</v>
      </c>
      <c r="BP705" s="2">
        <v>1578</v>
      </c>
      <c r="BQ705" s="109">
        <v>125</v>
      </c>
      <c r="BR705" s="109">
        <v>260</v>
      </c>
      <c r="BS705" s="110">
        <v>188</v>
      </c>
      <c r="BT705" s="109">
        <v>192</v>
      </c>
      <c r="BU705" s="109">
        <v>2145</v>
      </c>
      <c r="BV705" s="109">
        <v>2647</v>
      </c>
      <c r="BW705" s="109">
        <v>29</v>
      </c>
      <c r="BX705" s="84">
        <f t="shared" si="745"/>
        <v>5013</v>
      </c>
      <c r="BY705" s="111">
        <v>708</v>
      </c>
      <c r="BZ705" s="109">
        <v>234</v>
      </c>
      <c r="CA705" s="109">
        <v>29</v>
      </c>
      <c r="CB705" s="2">
        <v>1376</v>
      </c>
      <c r="CC705" s="112">
        <f t="shared" si="746"/>
        <v>3.7405026300409115E-2</v>
      </c>
      <c r="CD705" s="112">
        <f t="shared" si="747"/>
        <v>0.31318440648269819</v>
      </c>
      <c r="CE705" s="112">
        <f t="shared" si="748"/>
        <v>0.28188238086760431</v>
      </c>
      <c r="CF705" s="112">
        <f t="shared" si="749"/>
        <v>0.3889742276839051</v>
      </c>
      <c r="CG705" s="112">
        <f t="shared" si="750"/>
        <v>0.49558430889299648</v>
      </c>
      <c r="CH705" s="87">
        <f t="shared" si="751"/>
        <v>2456</v>
      </c>
      <c r="CI705" s="31">
        <f t="shared" si="752"/>
        <v>2454</v>
      </c>
      <c r="CJ705" s="31">
        <f t="shared" si="753"/>
        <v>4</v>
      </c>
      <c r="CK705" s="31">
        <f t="shared" si="754"/>
        <v>11</v>
      </c>
      <c r="CL705" s="31">
        <f t="shared" si="755"/>
        <v>20</v>
      </c>
      <c r="CM705" s="113">
        <f t="shared" si="756"/>
        <v>121</v>
      </c>
      <c r="CN705" s="31">
        <f t="shared" si="757"/>
        <v>20</v>
      </c>
      <c r="CO705" s="31">
        <f t="shared" si="758"/>
        <v>50</v>
      </c>
      <c r="CP705" s="31">
        <f t="shared" si="759"/>
        <v>51</v>
      </c>
      <c r="CQ705" s="31">
        <f t="shared" si="760"/>
        <v>0</v>
      </c>
      <c r="CR705" s="32">
        <v>3</v>
      </c>
      <c r="CS705" s="32">
        <v>7</v>
      </c>
      <c r="CT705" s="32">
        <v>16</v>
      </c>
      <c r="CU705" s="88">
        <f t="shared" si="744"/>
        <v>68</v>
      </c>
      <c r="CV705" s="32">
        <v>11</v>
      </c>
      <c r="CW705" s="32">
        <v>29</v>
      </c>
      <c r="CX705" s="32">
        <v>28</v>
      </c>
      <c r="CY705" s="32">
        <v>0</v>
      </c>
      <c r="CZ705" s="32">
        <v>1</v>
      </c>
      <c r="DA705" s="32">
        <v>4</v>
      </c>
      <c r="DB705" s="32">
        <v>4</v>
      </c>
      <c r="DC705" s="88">
        <f t="shared" si="761"/>
        <v>53</v>
      </c>
      <c r="DD705" s="32">
        <v>9</v>
      </c>
      <c r="DE705" s="32">
        <v>21</v>
      </c>
      <c r="DF705" s="32">
        <v>23</v>
      </c>
      <c r="DG705" s="32">
        <v>0</v>
      </c>
      <c r="DH705" s="32">
        <v>7</v>
      </c>
      <c r="DI705" s="32">
        <v>52</v>
      </c>
      <c r="DJ705" s="32">
        <v>32</v>
      </c>
      <c r="DK705" s="88">
        <f t="shared" si="762"/>
        <v>1201</v>
      </c>
      <c r="DL705" s="32">
        <v>56</v>
      </c>
      <c r="DM705" s="32">
        <v>533</v>
      </c>
      <c r="DN705" s="32">
        <v>601</v>
      </c>
      <c r="DO705" s="32">
        <v>11</v>
      </c>
      <c r="DP705" s="32">
        <v>112</v>
      </c>
      <c r="DQ705" s="32">
        <v>193</v>
      </c>
      <c r="DR705" s="32">
        <v>132</v>
      </c>
      <c r="DS705" s="88">
        <f t="shared" si="763"/>
        <v>3613</v>
      </c>
      <c r="DT705" s="32">
        <v>93</v>
      </c>
      <c r="DU705" s="32">
        <v>1526</v>
      </c>
      <c r="DV705" s="32">
        <v>1977</v>
      </c>
      <c r="DW705" s="32">
        <v>17</v>
      </c>
      <c r="DX705" s="32">
        <v>2</v>
      </c>
      <c r="DY705" s="32">
        <v>4</v>
      </c>
      <c r="DZ705" s="32">
        <v>4</v>
      </c>
      <c r="EA705" s="88">
        <f t="shared" si="764"/>
        <v>78</v>
      </c>
      <c r="EB705" s="32">
        <v>23</v>
      </c>
      <c r="EC705" s="32">
        <v>36</v>
      </c>
      <c r="ED705" s="32">
        <v>18</v>
      </c>
      <c r="EE705" s="32">
        <v>1</v>
      </c>
      <c r="EI705" s="88">
        <f t="shared" si="765"/>
        <v>0</v>
      </c>
      <c r="EQ705" s="88">
        <f t="shared" si="766"/>
        <v>0</v>
      </c>
      <c r="EY705" s="88">
        <f t="shared" si="767"/>
        <v>0</v>
      </c>
      <c r="FG705" s="88">
        <f t="shared" si="768"/>
        <v>0</v>
      </c>
      <c r="FO705" s="88">
        <f t="shared" si="769"/>
        <v>0</v>
      </c>
      <c r="FW705" s="110">
        <f t="shared" si="770"/>
        <v>0</v>
      </c>
      <c r="GB705" s="110">
        <f t="shared" si="771"/>
        <v>0</v>
      </c>
      <c r="GC705" s="110">
        <f t="shared" si="772"/>
        <v>0</v>
      </c>
      <c r="GD705" s="110">
        <f t="shared" si="773"/>
        <v>0</v>
      </c>
      <c r="GE705" s="110">
        <f t="shared" si="774"/>
        <v>0</v>
      </c>
      <c r="GF705" s="110">
        <f t="shared" si="775"/>
        <v>0</v>
      </c>
      <c r="GG705" s="110">
        <f t="shared" si="776"/>
        <v>0</v>
      </c>
      <c r="GH705" s="110">
        <f t="shared" si="777"/>
        <v>0</v>
      </c>
      <c r="GI705" s="110">
        <f t="shared" si="778"/>
        <v>0</v>
      </c>
      <c r="GJ705" s="114">
        <f t="shared" si="802"/>
        <v>0.44137095280557642</v>
      </c>
      <c r="GK705" s="90">
        <f t="shared" si="803"/>
        <v>0.23594674556213019</v>
      </c>
      <c r="GL705" s="2" t="s">
        <v>1706</v>
      </c>
      <c r="GM705" s="92" t="s">
        <v>1740</v>
      </c>
      <c r="GN705" s="92" t="s">
        <v>1522</v>
      </c>
      <c r="GO705" s="92" t="s">
        <v>1784</v>
      </c>
      <c r="GP705" s="2" t="s">
        <v>1936</v>
      </c>
      <c r="GQ705" s="2" t="s">
        <v>1668</v>
      </c>
      <c r="GR705" s="115">
        <v>6845</v>
      </c>
      <c r="GS705" s="31">
        <f t="shared" si="779"/>
        <v>121</v>
      </c>
      <c r="GT705" s="31">
        <f t="shared" si="780"/>
        <v>168</v>
      </c>
      <c r="GU705" s="31">
        <f t="shared" si="781"/>
        <v>249</v>
      </c>
      <c r="GV705" s="31">
        <f t="shared" si="782"/>
        <v>4892</v>
      </c>
      <c r="GW705" s="31">
        <f t="shared" si="783"/>
        <v>2625</v>
      </c>
      <c r="GX705" s="31">
        <f t="shared" si="784"/>
        <v>4720</v>
      </c>
    </row>
    <row r="706" spans="1:206" ht="15.75" hidden="1" customHeight="1" x14ac:dyDescent="0.25">
      <c r="A706" s="22" t="s">
        <v>1116</v>
      </c>
      <c r="B706" s="2" t="s">
        <v>682</v>
      </c>
      <c r="C706" s="116" t="s">
        <v>687</v>
      </c>
      <c r="D706" s="35" t="s">
        <v>682</v>
      </c>
      <c r="E706" s="117">
        <v>43</v>
      </c>
      <c r="F706" s="117">
        <v>365</v>
      </c>
      <c r="G706" s="117">
        <v>329</v>
      </c>
      <c r="H706" s="117">
        <v>737</v>
      </c>
      <c r="I706" s="95">
        <v>53</v>
      </c>
      <c r="J706" s="118">
        <v>90</v>
      </c>
      <c r="K706" s="118">
        <v>430</v>
      </c>
      <c r="L706" s="118">
        <v>374</v>
      </c>
      <c r="M706" s="118">
        <v>894</v>
      </c>
      <c r="N706" s="119">
        <v>61</v>
      </c>
      <c r="O706" s="119">
        <v>95</v>
      </c>
      <c r="P706" s="120">
        <v>687</v>
      </c>
      <c r="Q706" s="120">
        <v>859</v>
      </c>
      <c r="R706" s="120">
        <v>628</v>
      </c>
      <c r="S706" s="70">
        <f t="shared" si="785"/>
        <v>0.13100436681222707</v>
      </c>
      <c r="T706" s="70">
        <f t="shared" si="786"/>
        <v>0.50058207217694994</v>
      </c>
      <c r="U706" s="70">
        <f t="shared" si="787"/>
        <v>0.38316467341306348</v>
      </c>
      <c r="V706" s="70">
        <f t="shared" si="788"/>
        <v>0.49966375252185607</v>
      </c>
      <c r="W706" s="70">
        <f t="shared" si="789"/>
        <v>0.49840764331210191</v>
      </c>
      <c r="X706" s="121">
        <v>901</v>
      </c>
      <c r="Y706" s="121">
        <v>687</v>
      </c>
      <c r="Z706" s="121">
        <v>859</v>
      </c>
      <c r="AA706" s="121">
        <v>628</v>
      </c>
      <c r="AB706" s="121">
        <v>269</v>
      </c>
      <c r="AC706" s="121">
        <v>175</v>
      </c>
      <c r="AD706" s="17">
        <v>36</v>
      </c>
      <c r="AE706" s="17">
        <v>47</v>
      </c>
      <c r="AF706" s="100">
        <v>55</v>
      </c>
      <c r="AG706" s="101">
        <v>135</v>
      </c>
      <c r="AH706" s="101">
        <v>402</v>
      </c>
      <c r="AI706" s="101">
        <v>421</v>
      </c>
      <c r="AJ706" s="101">
        <v>17</v>
      </c>
      <c r="AK706" s="101">
        <f t="shared" si="790"/>
        <v>975</v>
      </c>
      <c r="AL706" s="101">
        <f t="shared" si="791"/>
        <v>72</v>
      </c>
      <c r="AM706" s="101">
        <v>89</v>
      </c>
      <c r="AN706" s="102">
        <v>77</v>
      </c>
      <c r="AO706" s="103">
        <v>175</v>
      </c>
      <c r="AP706" s="74">
        <f t="shared" si="792"/>
        <v>0.1965065502183406</v>
      </c>
      <c r="AQ706" s="74">
        <f t="shared" si="793"/>
        <v>0.46798603026775321</v>
      </c>
      <c r="AR706" s="104">
        <f t="shared" si="794"/>
        <v>0.40754369825206993</v>
      </c>
      <c r="AS706" s="104">
        <f t="shared" si="795"/>
        <v>0.50504371217215871</v>
      </c>
      <c r="AT706" s="104">
        <f t="shared" si="796"/>
        <v>0.55573248407643316</v>
      </c>
      <c r="AU706" s="105">
        <v>626</v>
      </c>
      <c r="AV706" s="105">
        <v>867</v>
      </c>
      <c r="AW706" s="105">
        <v>691</v>
      </c>
      <c r="AX706" s="100">
        <v>58</v>
      </c>
      <c r="AY706" s="106">
        <v>1010</v>
      </c>
      <c r="AZ706" s="106">
        <v>86</v>
      </c>
      <c r="BA706" s="106">
        <v>466</v>
      </c>
      <c r="BB706" s="106">
        <v>444</v>
      </c>
      <c r="BC706" s="106">
        <v>14</v>
      </c>
      <c r="BD706" s="107">
        <v>62</v>
      </c>
      <c r="BE706" s="108">
        <v>69</v>
      </c>
      <c r="BF706" s="82">
        <f t="shared" si="797"/>
        <v>0.12445730824891461</v>
      </c>
      <c r="BG706" s="82">
        <f t="shared" si="798"/>
        <v>0.53748558246828138</v>
      </c>
      <c r="BH706" s="83">
        <f t="shared" si="799"/>
        <v>0.42765567765567764</v>
      </c>
      <c r="BI706" s="83">
        <f t="shared" si="800"/>
        <v>0.56798392498325523</v>
      </c>
      <c r="BJ706" s="83">
        <f t="shared" si="801"/>
        <v>0.61022364217252401</v>
      </c>
      <c r="BK706" s="2">
        <v>702</v>
      </c>
      <c r="BL706" s="2">
        <v>917</v>
      </c>
      <c r="BM706" s="2">
        <v>712</v>
      </c>
      <c r="BN706" s="2">
        <v>471</v>
      </c>
      <c r="BO706" s="2">
        <v>218</v>
      </c>
      <c r="BP706" s="2">
        <v>205</v>
      </c>
      <c r="BQ706" s="109">
        <v>39</v>
      </c>
      <c r="BR706" s="109">
        <v>59</v>
      </c>
      <c r="BS706" s="110">
        <v>47</v>
      </c>
      <c r="BT706" s="109">
        <v>75</v>
      </c>
      <c r="BU706" s="109">
        <v>482</v>
      </c>
      <c r="BV706" s="109">
        <v>591</v>
      </c>
      <c r="BW706" s="109">
        <v>6</v>
      </c>
      <c r="BX706" s="84">
        <f t="shared" si="745"/>
        <v>1154</v>
      </c>
      <c r="BY706" s="111">
        <v>64</v>
      </c>
      <c r="BZ706" s="109">
        <v>81</v>
      </c>
      <c r="CA706" s="109">
        <v>6</v>
      </c>
      <c r="CB706" s="2">
        <v>154</v>
      </c>
      <c r="CC706" s="112">
        <f t="shared" si="746"/>
        <v>0.10683760683760683</v>
      </c>
      <c r="CD706" s="112">
        <f t="shared" si="747"/>
        <v>0.52562704471101418</v>
      </c>
      <c r="CE706" s="112">
        <f t="shared" si="748"/>
        <v>0.45774345774345776</v>
      </c>
      <c r="CF706" s="112">
        <f t="shared" si="749"/>
        <v>0.60896255371393493</v>
      </c>
      <c r="CG706" s="112">
        <f t="shared" si="750"/>
        <v>0.7162921348314607</v>
      </c>
      <c r="CH706" s="87">
        <f t="shared" si="751"/>
        <v>202</v>
      </c>
      <c r="CI706" s="31">
        <f t="shared" si="752"/>
        <v>185</v>
      </c>
      <c r="CJ706" s="31">
        <f t="shared" si="753"/>
        <v>0</v>
      </c>
      <c r="CK706" s="31">
        <f t="shared" si="754"/>
        <v>0</v>
      </c>
      <c r="CL706" s="31">
        <f t="shared" si="755"/>
        <v>0</v>
      </c>
      <c r="CM706" s="113">
        <f t="shared" si="756"/>
        <v>0</v>
      </c>
      <c r="CN706" s="31">
        <f t="shared" si="757"/>
        <v>0</v>
      </c>
      <c r="CO706" s="31">
        <f t="shared" si="758"/>
        <v>0</v>
      </c>
      <c r="CP706" s="31">
        <f t="shared" si="759"/>
        <v>0</v>
      </c>
      <c r="CQ706" s="31">
        <f t="shared" si="760"/>
        <v>0</v>
      </c>
      <c r="CU706" s="88">
        <f t="shared" si="744"/>
        <v>0</v>
      </c>
      <c r="DC706" s="88">
        <f t="shared" si="761"/>
        <v>0</v>
      </c>
      <c r="DH706" s="32">
        <v>2</v>
      </c>
      <c r="DI706" s="32">
        <v>14</v>
      </c>
      <c r="DJ706" s="32">
        <v>7</v>
      </c>
      <c r="DK706" s="88">
        <f t="shared" si="762"/>
        <v>339</v>
      </c>
      <c r="DL706" s="32">
        <v>23</v>
      </c>
      <c r="DM706" s="32">
        <v>149</v>
      </c>
      <c r="DN706" s="32">
        <v>165</v>
      </c>
      <c r="DO706" s="32">
        <v>2</v>
      </c>
      <c r="DP706" s="32">
        <v>36</v>
      </c>
      <c r="DQ706" s="32">
        <v>44</v>
      </c>
      <c r="DR706" s="32">
        <v>39</v>
      </c>
      <c r="DS706" s="88">
        <f t="shared" si="763"/>
        <v>802</v>
      </c>
      <c r="DT706" s="32">
        <v>51</v>
      </c>
      <c r="DU706" s="32">
        <v>325</v>
      </c>
      <c r="DV706" s="32">
        <v>422</v>
      </c>
      <c r="DW706" s="32">
        <v>4</v>
      </c>
      <c r="DX706" s="32">
        <v>1</v>
      </c>
      <c r="DY706" s="32">
        <v>1</v>
      </c>
      <c r="DZ706" s="32">
        <v>1</v>
      </c>
      <c r="EA706" s="88">
        <f t="shared" si="764"/>
        <v>13</v>
      </c>
      <c r="EB706" s="32">
        <v>1</v>
      </c>
      <c r="EC706" s="32">
        <v>8</v>
      </c>
      <c r="ED706" s="32">
        <v>4</v>
      </c>
      <c r="EI706" s="88">
        <f t="shared" si="765"/>
        <v>0</v>
      </c>
      <c r="EQ706" s="88">
        <f t="shared" si="766"/>
        <v>0</v>
      </c>
      <c r="EY706" s="88">
        <f t="shared" si="767"/>
        <v>0</v>
      </c>
      <c r="FG706" s="88">
        <f t="shared" si="768"/>
        <v>0</v>
      </c>
      <c r="FO706" s="88">
        <f t="shared" si="769"/>
        <v>0</v>
      </c>
      <c r="FW706" s="110">
        <f t="shared" si="770"/>
        <v>0</v>
      </c>
      <c r="GB706" s="110">
        <f t="shared" si="771"/>
        <v>0</v>
      </c>
      <c r="GC706" s="110">
        <f t="shared" si="772"/>
        <v>0</v>
      </c>
      <c r="GD706" s="110">
        <f t="shared" si="773"/>
        <v>0</v>
      </c>
      <c r="GE706" s="110">
        <f t="shared" si="774"/>
        <v>0</v>
      </c>
      <c r="GF706" s="110">
        <f t="shared" si="775"/>
        <v>0</v>
      </c>
      <c r="GG706" s="110">
        <f t="shared" si="776"/>
        <v>0</v>
      </c>
      <c r="GH706" s="110">
        <f t="shared" si="777"/>
        <v>0</v>
      </c>
      <c r="GI706" s="110">
        <f t="shared" si="778"/>
        <v>0</v>
      </c>
      <c r="GJ706" s="114">
        <f t="shared" si="802"/>
        <v>0.43716121621136522</v>
      </c>
      <c r="GK706" s="90">
        <f t="shared" si="803"/>
        <v>0.14257425742574256</v>
      </c>
      <c r="GL706" s="92" t="s">
        <v>2034</v>
      </c>
      <c r="GM706" s="92" t="s">
        <v>1659</v>
      </c>
      <c r="GN706" s="2" t="s">
        <v>2219</v>
      </c>
      <c r="GO706" s="2" t="s">
        <v>1559</v>
      </c>
      <c r="GP706" s="92" t="s">
        <v>2220</v>
      </c>
      <c r="GQ706" s="2" t="s">
        <v>1718</v>
      </c>
      <c r="GR706" s="115">
        <v>951</v>
      </c>
      <c r="GS706" s="31">
        <f t="shared" si="779"/>
        <v>39</v>
      </c>
      <c r="GT706" s="31">
        <f t="shared" si="780"/>
        <v>47</v>
      </c>
      <c r="GU706" s="31">
        <f t="shared" si="781"/>
        <v>59</v>
      </c>
      <c r="GV706" s="31">
        <f t="shared" si="782"/>
        <v>1154</v>
      </c>
      <c r="GW706" s="31">
        <f t="shared" si="783"/>
        <v>597</v>
      </c>
      <c r="GX706" s="31">
        <f t="shared" si="784"/>
        <v>1079</v>
      </c>
    </row>
    <row r="707" spans="1:206" ht="15.75" hidden="1" customHeight="1" x14ac:dyDescent="0.25">
      <c r="A707" s="22" t="s">
        <v>1116</v>
      </c>
      <c r="B707" s="2" t="s">
        <v>682</v>
      </c>
      <c r="C707" s="116" t="s">
        <v>688</v>
      </c>
      <c r="D707" s="35" t="s">
        <v>682</v>
      </c>
      <c r="E707" s="117">
        <v>126</v>
      </c>
      <c r="F707" s="117">
        <v>801</v>
      </c>
      <c r="G707" s="117">
        <v>601</v>
      </c>
      <c r="H707" s="117">
        <v>1528</v>
      </c>
      <c r="I707" s="95">
        <v>100</v>
      </c>
      <c r="J707" s="118">
        <v>121</v>
      </c>
      <c r="K707" s="118">
        <v>780</v>
      </c>
      <c r="L707" s="118">
        <v>744</v>
      </c>
      <c r="M707" s="118">
        <v>1645</v>
      </c>
      <c r="N707" s="119">
        <v>62</v>
      </c>
      <c r="O707" s="119">
        <v>348</v>
      </c>
      <c r="P707" s="120">
        <v>1695</v>
      </c>
      <c r="Q707" s="120">
        <v>2240</v>
      </c>
      <c r="R707" s="120">
        <v>1658</v>
      </c>
      <c r="S707" s="70">
        <f t="shared" si="785"/>
        <v>7.1386430678466076E-2</v>
      </c>
      <c r="T707" s="70">
        <f t="shared" si="786"/>
        <v>0.3482142857142857</v>
      </c>
      <c r="U707" s="70">
        <f t="shared" si="787"/>
        <v>0.28303236188092257</v>
      </c>
      <c r="V707" s="70">
        <f t="shared" si="788"/>
        <v>0.37506413545407902</v>
      </c>
      <c r="W707" s="70">
        <f t="shared" si="789"/>
        <v>0.41133896260554886</v>
      </c>
      <c r="X707" s="121">
        <v>2279</v>
      </c>
      <c r="Y707" s="121">
        <v>1695</v>
      </c>
      <c r="Z707" s="121">
        <v>2240</v>
      </c>
      <c r="AA707" s="121">
        <v>1658</v>
      </c>
      <c r="AB707" s="121">
        <v>589</v>
      </c>
      <c r="AC707" s="121">
        <v>549</v>
      </c>
      <c r="AD707" s="17">
        <v>58</v>
      </c>
      <c r="AE707" s="17">
        <v>85</v>
      </c>
      <c r="AF707" s="100">
        <v>101</v>
      </c>
      <c r="AG707" s="101">
        <v>199</v>
      </c>
      <c r="AH707" s="101">
        <v>827</v>
      </c>
      <c r="AI707" s="101">
        <v>788</v>
      </c>
      <c r="AJ707" s="101">
        <v>10</v>
      </c>
      <c r="AK707" s="101">
        <f t="shared" si="790"/>
        <v>1824</v>
      </c>
      <c r="AL707" s="101">
        <f t="shared" si="791"/>
        <v>78</v>
      </c>
      <c r="AM707" s="101">
        <v>88</v>
      </c>
      <c r="AN707" s="102">
        <v>253</v>
      </c>
      <c r="AO707" s="103">
        <v>462</v>
      </c>
      <c r="AP707" s="74">
        <f t="shared" si="792"/>
        <v>0.11740412979351032</v>
      </c>
      <c r="AQ707" s="74">
        <f t="shared" si="793"/>
        <v>0.36919642857142859</v>
      </c>
      <c r="AR707" s="104">
        <f t="shared" si="794"/>
        <v>0.31038798498122655</v>
      </c>
      <c r="AS707" s="104">
        <f t="shared" si="795"/>
        <v>0.39430477167778349</v>
      </c>
      <c r="AT707" s="104">
        <f t="shared" si="796"/>
        <v>0.428226779252111</v>
      </c>
      <c r="AU707" s="105">
        <v>1654</v>
      </c>
      <c r="AV707" s="105">
        <v>2233</v>
      </c>
      <c r="AW707" s="105">
        <v>1750</v>
      </c>
      <c r="AX707" s="100">
        <v>113</v>
      </c>
      <c r="AY707" s="106">
        <v>2031</v>
      </c>
      <c r="AZ707" s="106">
        <v>154</v>
      </c>
      <c r="BA707" s="106">
        <v>951</v>
      </c>
      <c r="BB707" s="106">
        <v>904</v>
      </c>
      <c r="BC707" s="106">
        <v>22</v>
      </c>
      <c r="BD707" s="107">
        <v>97</v>
      </c>
      <c r="BE707" s="108">
        <v>253</v>
      </c>
      <c r="BF707" s="82">
        <f t="shared" si="797"/>
        <v>8.7999999999999995E-2</v>
      </c>
      <c r="BG707" s="82">
        <f t="shared" si="798"/>
        <v>0.425884460367219</v>
      </c>
      <c r="BH707" s="83">
        <f t="shared" si="799"/>
        <v>0.33918751108745787</v>
      </c>
      <c r="BI707" s="83">
        <f t="shared" si="800"/>
        <v>0.45227682016979676</v>
      </c>
      <c r="BJ707" s="83">
        <f t="shared" si="801"/>
        <v>0.48790810157194681</v>
      </c>
      <c r="BK707" s="2">
        <v>1887</v>
      </c>
      <c r="BL707" s="2">
        <v>2344</v>
      </c>
      <c r="BM707" s="2">
        <v>1778</v>
      </c>
      <c r="BN707" s="2">
        <v>1224</v>
      </c>
      <c r="BO707" s="2">
        <v>572</v>
      </c>
      <c r="BP707" s="2">
        <v>529</v>
      </c>
      <c r="BQ707" s="109">
        <v>63</v>
      </c>
      <c r="BR707" s="109">
        <v>120</v>
      </c>
      <c r="BS707" s="110">
        <v>89</v>
      </c>
      <c r="BT707" s="109">
        <v>99</v>
      </c>
      <c r="BU707" s="109">
        <v>1040</v>
      </c>
      <c r="BV707" s="109">
        <v>1226</v>
      </c>
      <c r="BW707" s="109">
        <v>13</v>
      </c>
      <c r="BX707" s="84">
        <f t="shared" si="745"/>
        <v>2378</v>
      </c>
      <c r="BY707" s="111">
        <v>211</v>
      </c>
      <c r="BZ707" s="109">
        <v>93</v>
      </c>
      <c r="CA707" s="109">
        <v>13</v>
      </c>
      <c r="CB707" s="2">
        <v>438</v>
      </c>
      <c r="CC707" s="112">
        <f t="shared" si="746"/>
        <v>5.246422893481717E-2</v>
      </c>
      <c r="CD707" s="112">
        <f t="shared" si="747"/>
        <v>0.44368600682593856</v>
      </c>
      <c r="CE707" s="112">
        <f t="shared" si="748"/>
        <v>0.37809951739058079</v>
      </c>
      <c r="CF707" s="112">
        <f t="shared" si="749"/>
        <v>0.52717127607957304</v>
      </c>
      <c r="CG707" s="112">
        <f t="shared" si="750"/>
        <v>0.63723284589426321</v>
      </c>
      <c r="CH707" s="87">
        <f t="shared" si="751"/>
        <v>645</v>
      </c>
      <c r="CI707" s="31">
        <f t="shared" si="752"/>
        <v>686</v>
      </c>
      <c r="CJ707" s="31">
        <f t="shared" si="753"/>
        <v>0</v>
      </c>
      <c r="CK707" s="31">
        <f t="shared" si="754"/>
        <v>0</v>
      </c>
      <c r="CL707" s="31">
        <f t="shared" si="755"/>
        <v>0</v>
      </c>
      <c r="CM707" s="113">
        <f t="shared" si="756"/>
        <v>0</v>
      </c>
      <c r="CN707" s="31">
        <f t="shared" si="757"/>
        <v>0</v>
      </c>
      <c r="CO707" s="31">
        <f t="shared" si="758"/>
        <v>0</v>
      </c>
      <c r="CP707" s="31">
        <f t="shared" si="759"/>
        <v>0</v>
      </c>
      <c r="CQ707" s="31">
        <f t="shared" si="760"/>
        <v>0</v>
      </c>
      <c r="CU707" s="88">
        <f t="shared" si="744"/>
        <v>0</v>
      </c>
      <c r="DC707" s="88">
        <f t="shared" si="761"/>
        <v>0</v>
      </c>
      <c r="DH707" s="32">
        <v>5</v>
      </c>
      <c r="DI707" s="32">
        <v>26</v>
      </c>
      <c r="DJ707" s="32">
        <v>16</v>
      </c>
      <c r="DK707" s="88">
        <f t="shared" si="762"/>
        <v>548</v>
      </c>
      <c r="DL707" s="32">
        <v>25</v>
      </c>
      <c r="DM707" s="32">
        <v>248</v>
      </c>
      <c r="DN707" s="32">
        <v>270</v>
      </c>
      <c r="DO707" s="32">
        <v>5</v>
      </c>
      <c r="DP707" s="32">
        <v>53</v>
      </c>
      <c r="DQ707" s="32">
        <v>85</v>
      </c>
      <c r="DR707" s="32">
        <v>62</v>
      </c>
      <c r="DS707" s="88">
        <f t="shared" si="763"/>
        <v>1714</v>
      </c>
      <c r="DT707" s="32">
        <v>51</v>
      </c>
      <c r="DU707" s="32">
        <v>745</v>
      </c>
      <c r="DV707" s="32">
        <v>911</v>
      </c>
      <c r="DW707" s="32">
        <v>7</v>
      </c>
      <c r="DX707" s="32">
        <v>1</v>
      </c>
      <c r="DY707" s="32">
        <v>1</v>
      </c>
      <c r="DZ707" s="32">
        <v>1</v>
      </c>
      <c r="EA707" s="88">
        <f t="shared" si="764"/>
        <v>13</v>
      </c>
      <c r="EC707" s="32">
        <v>1</v>
      </c>
      <c r="ED707" s="32">
        <v>12</v>
      </c>
      <c r="EF707" s="32">
        <v>2</v>
      </c>
      <c r="EG707" s="32">
        <v>5</v>
      </c>
      <c r="EH707" s="32">
        <v>7</v>
      </c>
      <c r="EI707" s="88">
        <f t="shared" si="765"/>
        <v>33</v>
      </c>
      <c r="EJ707" s="32">
        <v>10</v>
      </c>
      <c r="EK707" s="32">
        <v>12</v>
      </c>
      <c r="EL707" s="32">
        <v>11</v>
      </c>
      <c r="EM707" s="32">
        <v>0</v>
      </c>
      <c r="EQ707" s="88">
        <f t="shared" si="766"/>
        <v>0</v>
      </c>
      <c r="EY707" s="88">
        <f t="shared" si="767"/>
        <v>0</v>
      </c>
      <c r="FD707" s="32">
        <v>1</v>
      </c>
      <c r="FE707" s="32">
        <v>2</v>
      </c>
      <c r="FF707" s="32">
        <v>1</v>
      </c>
      <c r="FG707" s="88">
        <f t="shared" si="768"/>
        <v>24</v>
      </c>
      <c r="FH707" s="32">
        <v>4</v>
      </c>
      <c r="FI707" s="32">
        <v>15</v>
      </c>
      <c r="FJ707" s="32">
        <v>5</v>
      </c>
      <c r="FL707" s="32">
        <v>1</v>
      </c>
      <c r="FM707" s="32">
        <v>1</v>
      </c>
      <c r="FN707" s="32">
        <v>2</v>
      </c>
      <c r="FO707" s="88">
        <f t="shared" si="769"/>
        <v>46</v>
      </c>
      <c r="FP707" s="32">
        <v>9</v>
      </c>
      <c r="FQ707" s="32">
        <v>19</v>
      </c>
      <c r="FR707" s="32">
        <v>17</v>
      </c>
      <c r="FS707" s="32">
        <v>1</v>
      </c>
      <c r="FW707" s="110">
        <f t="shared" si="770"/>
        <v>0</v>
      </c>
      <c r="GB707" s="110">
        <f t="shared" si="771"/>
        <v>2</v>
      </c>
      <c r="GC707" s="110">
        <f t="shared" si="772"/>
        <v>3</v>
      </c>
      <c r="GD707" s="110">
        <f t="shared" si="773"/>
        <v>3</v>
      </c>
      <c r="GE707" s="110">
        <f t="shared" si="774"/>
        <v>70</v>
      </c>
      <c r="GF707" s="110">
        <f t="shared" si="775"/>
        <v>13</v>
      </c>
      <c r="GG707" s="110">
        <f t="shared" si="776"/>
        <v>34</v>
      </c>
      <c r="GH707" s="110">
        <f t="shared" si="777"/>
        <v>22</v>
      </c>
      <c r="GI707" s="110">
        <f t="shared" si="778"/>
        <v>1</v>
      </c>
      <c r="GJ707" s="114">
        <f t="shared" si="802"/>
        <v>0.54916724119162519</v>
      </c>
      <c r="GK707" s="90">
        <f t="shared" si="803"/>
        <v>0.17085179714426391</v>
      </c>
      <c r="GL707" s="92" t="s">
        <v>2140</v>
      </c>
      <c r="GM707" s="92" t="s">
        <v>2141</v>
      </c>
      <c r="GN707" s="2" t="s">
        <v>2142</v>
      </c>
      <c r="GO707" s="92" t="s">
        <v>2044</v>
      </c>
      <c r="GP707" s="2" t="s">
        <v>2085</v>
      </c>
      <c r="GQ707" s="2" t="s">
        <v>2073</v>
      </c>
      <c r="GR707" s="115">
        <v>2362</v>
      </c>
      <c r="GS707" s="31">
        <f t="shared" si="779"/>
        <v>59</v>
      </c>
      <c r="GT707" s="31">
        <f t="shared" si="780"/>
        <v>79</v>
      </c>
      <c r="GU707" s="31">
        <f t="shared" si="781"/>
        <v>112</v>
      </c>
      <c r="GV707" s="31">
        <f t="shared" si="782"/>
        <v>2275</v>
      </c>
      <c r="GW707" s="31">
        <f t="shared" si="783"/>
        <v>1205</v>
      </c>
      <c r="GX707" s="31">
        <f t="shared" si="784"/>
        <v>2199</v>
      </c>
    </row>
    <row r="708" spans="1:206" ht="15.75" hidden="1" customHeight="1" x14ac:dyDescent="0.25">
      <c r="A708" s="22" t="s">
        <v>1116</v>
      </c>
      <c r="B708" s="2" t="s">
        <v>682</v>
      </c>
      <c r="C708" s="116" t="s">
        <v>689</v>
      </c>
      <c r="D708" s="35" t="s">
        <v>682</v>
      </c>
      <c r="E708" s="117">
        <v>56</v>
      </c>
      <c r="F708" s="117">
        <v>475</v>
      </c>
      <c r="G708" s="117">
        <v>599</v>
      </c>
      <c r="H708" s="117">
        <v>1130</v>
      </c>
      <c r="I708" s="95">
        <v>83</v>
      </c>
      <c r="J708" s="118">
        <v>111</v>
      </c>
      <c r="K708" s="118">
        <v>574</v>
      </c>
      <c r="L708" s="118">
        <v>757</v>
      </c>
      <c r="M708" s="118">
        <v>1442</v>
      </c>
      <c r="N708" s="119">
        <v>76</v>
      </c>
      <c r="O708" s="119">
        <v>164</v>
      </c>
      <c r="P708" s="120">
        <v>1894</v>
      </c>
      <c r="Q708" s="120">
        <v>2434</v>
      </c>
      <c r="R708" s="120">
        <v>1844</v>
      </c>
      <c r="S708" s="70">
        <f t="shared" si="785"/>
        <v>5.8606124604012669E-2</v>
      </c>
      <c r="T708" s="70">
        <f t="shared" si="786"/>
        <v>0.23582580115036977</v>
      </c>
      <c r="U708" s="70">
        <f t="shared" si="787"/>
        <v>0.22132209980557355</v>
      </c>
      <c r="V708" s="70">
        <f t="shared" si="788"/>
        <v>0.29336138382421695</v>
      </c>
      <c r="W708" s="70">
        <f t="shared" si="789"/>
        <v>0.36930585683297179</v>
      </c>
      <c r="X708" s="121">
        <v>2446</v>
      </c>
      <c r="Y708" s="121">
        <v>1894</v>
      </c>
      <c r="Z708" s="121">
        <v>2434</v>
      </c>
      <c r="AA708" s="121">
        <v>1844</v>
      </c>
      <c r="AB708" s="121">
        <v>611</v>
      </c>
      <c r="AC708" s="121">
        <v>613</v>
      </c>
      <c r="AD708" s="17">
        <v>40</v>
      </c>
      <c r="AE708" s="17">
        <v>67</v>
      </c>
      <c r="AF708" s="100">
        <v>85</v>
      </c>
      <c r="AG708" s="101">
        <v>118</v>
      </c>
      <c r="AH708" s="101">
        <v>613</v>
      </c>
      <c r="AI708" s="101">
        <v>676</v>
      </c>
      <c r="AJ708" s="101">
        <v>14</v>
      </c>
      <c r="AK708" s="101">
        <f t="shared" si="790"/>
        <v>1421</v>
      </c>
      <c r="AL708" s="101">
        <f t="shared" si="791"/>
        <v>62</v>
      </c>
      <c r="AM708" s="101">
        <v>76</v>
      </c>
      <c r="AN708" s="102">
        <v>163</v>
      </c>
      <c r="AO708" s="103">
        <v>504</v>
      </c>
      <c r="AP708" s="74">
        <f t="shared" si="792"/>
        <v>6.2302006335797251E-2</v>
      </c>
      <c r="AQ708" s="74">
        <f t="shared" si="793"/>
        <v>0.25184880854560393</v>
      </c>
      <c r="AR708" s="104">
        <f t="shared" si="794"/>
        <v>0.2179196370706416</v>
      </c>
      <c r="AS708" s="104">
        <f t="shared" si="795"/>
        <v>0.28681626928471249</v>
      </c>
      <c r="AT708" s="104">
        <f t="shared" si="796"/>
        <v>0.3329718004338395</v>
      </c>
      <c r="AU708" s="105">
        <v>1722</v>
      </c>
      <c r="AV708" s="105">
        <v>2242</v>
      </c>
      <c r="AW708" s="105">
        <v>1681</v>
      </c>
      <c r="AX708" s="100">
        <v>84</v>
      </c>
      <c r="AY708" s="106">
        <v>1421</v>
      </c>
      <c r="AZ708" s="106">
        <v>124</v>
      </c>
      <c r="BA708" s="106">
        <v>591</v>
      </c>
      <c r="BB708" s="106">
        <v>682</v>
      </c>
      <c r="BC708" s="106">
        <v>24</v>
      </c>
      <c r="BD708" s="107">
        <v>83</v>
      </c>
      <c r="BE708" s="108">
        <v>241</v>
      </c>
      <c r="BF708" s="82">
        <f t="shared" si="797"/>
        <v>7.3765615704937532E-2</v>
      </c>
      <c r="BG708" s="82">
        <f t="shared" si="798"/>
        <v>0.26360392506690455</v>
      </c>
      <c r="BH708" s="83">
        <f t="shared" si="799"/>
        <v>0.23277236492471212</v>
      </c>
      <c r="BI708" s="83">
        <f t="shared" si="800"/>
        <v>0.30020181634712412</v>
      </c>
      <c r="BJ708" s="83">
        <f t="shared" si="801"/>
        <v>0.34785133565621368</v>
      </c>
      <c r="BK708" s="2">
        <v>1757</v>
      </c>
      <c r="BL708" s="2">
        <v>2384</v>
      </c>
      <c r="BM708" s="2">
        <v>1760</v>
      </c>
      <c r="BN708" s="2">
        <v>1168</v>
      </c>
      <c r="BO708" s="2">
        <v>529</v>
      </c>
      <c r="BP708" s="2">
        <v>575</v>
      </c>
      <c r="BQ708" s="109">
        <v>43</v>
      </c>
      <c r="BR708" s="109">
        <v>96</v>
      </c>
      <c r="BS708" s="110">
        <v>79</v>
      </c>
      <c r="BT708" s="109">
        <v>93</v>
      </c>
      <c r="BU708" s="109">
        <v>729</v>
      </c>
      <c r="BV708" s="109">
        <v>1021</v>
      </c>
      <c r="BW708" s="109">
        <v>17</v>
      </c>
      <c r="BX708" s="84">
        <f t="shared" si="745"/>
        <v>1860</v>
      </c>
      <c r="BY708" s="111">
        <v>195</v>
      </c>
      <c r="BZ708" s="109">
        <v>86</v>
      </c>
      <c r="CA708" s="109">
        <v>18</v>
      </c>
      <c r="CB708" s="2">
        <v>376</v>
      </c>
      <c r="CC708" s="112">
        <f t="shared" si="746"/>
        <v>5.2931132612407512E-2</v>
      </c>
      <c r="CD708" s="112">
        <f t="shared" si="747"/>
        <v>0.30578859060402686</v>
      </c>
      <c r="CE708" s="112">
        <f t="shared" si="748"/>
        <v>0.29774614472123367</v>
      </c>
      <c r="CF708" s="112">
        <f t="shared" si="749"/>
        <v>0.40154440154440152</v>
      </c>
      <c r="CG708" s="112">
        <f t="shared" si="750"/>
        <v>0.53125</v>
      </c>
      <c r="CH708" s="87">
        <f t="shared" si="751"/>
        <v>825</v>
      </c>
      <c r="CI708" s="31">
        <f t="shared" si="752"/>
        <v>892</v>
      </c>
      <c r="CJ708" s="31">
        <f t="shared" si="753"/>
        <v>0</v>
      </c>
      <c r="CK708" s="31">
        <f t="shared" si="754"/>
        <v>0</v>
      </c>
      <c r="CL708" s="31">
        <f t="shared" si="755"/>
        <v>0</v>
      </c>
      <c r="CM708" s="113">
        <f t="shared" si="756"/>
        <v>0</v>
      </c>
      <c r="CN708" s="31">
        <f t="shared" si="757"/>
        <v>0</v>
      </c>
      <c r="CO708" s="31">
        <f t="shared" si="758"/>
        <v>0</v>
      </c>
      <c r="CP708" s="31">
        <f t="shared" si="759"/>
        <v>0</v>
      </c>
      <c r="CQ708" s="31">
        <f t="shared" si="760"/>
        <v>0</v>
      </c>
      <c r="CU708" s="88">
        <f t="shared" si="744"/>
        <v>0</v>
      </c>
      <c r="DC708" s="88">
        <f t="shared" si="761"/>
        <v>0</v>
      </c>
      <c r="DH708" s="32">
        <v>4</v>
      </c>
      <c r="DI708" s="32">
        <v>24</v>
      </c>
      <c r="DJ708" s="32">
        <v>15</v>
      </c>
      <c r="DK708" s="88">
        <f t="shared" si="762"/>
        <v>648</v>
      </c>
      <c r="DL708" s="32">
        <v>37</v>
      </c>
      <c r="DM708" s="32">
        <v>270</v>
      </c>
      <c r="DN708" s="32">
        <v>335</v>
      </c>
      <c r="DO708" s="32">
        <v>6</v>
      </c>
      <c r="DP708" s="32">
        <v>36</v>
      </c>
      <c r="DQ708" s="32">
        <v>68</v>
      </c>
      <c r="DR708" s="32">
        <v>51</v>
      </c>
      <c r="DS708" s="88">
        <f t="shared" si="763"/>
        <v>1161</v>
      </c>
      <c r="DT708" s="32">
        <v>52</v>
      </c>
      <c r="DU708" s="32">
        <v>441</v>
      </c>
      <c r="DV708" s="32">
        <v>658</v>
      </c>
      <c r="DW708" s="32">
        <v>10</v>
      </c>
      <c r="DX708" s="32">
        <v>1</v>
      </c>
      <c r="DY708" s="32">
        <v>1</v>
      </c>
      <c r="DZ708" s="32">
        <v>2</v>
      </c>
      <c r="EA708" s="88">
        <f t="shared" si="764"/>
        <v>11</v>
      </c>
      <c r="EB708" s="32">
        <v>1</v>
      </c>
      <c r="EC708" s="32">
        <v>1</v>
      </c>
      <c r="ED708" s="32">
        <v>9</v>
      </c>
      <c r="EI708" s="88">
        <f t="shared" si="765"/>
        <v>0</v>
      </c>
      <c r="EQ708" s="88">
        <f t="shared" si="766"/>
        <v>0</v>
      </c>
      <c r="EV708" s="32">
        <v>1</v>
      </c>
      <c r="EW708" s="32">
        <v>1</v>
      </c>
      <c r="EX708" s="32">
        <v>1</v>
      </c>
      <c r="EY708" s="88">
        <f t="shared" si="767"/>
        <v>13</v>
      </c>
      <c r="EZ708" s="32">
        <v>0</v>
      </c>
      <c r="FA708" s="32">
        <v>5</v>
      </c>
      <c r="FB708" s="32">
        <v>8</v>
      </c>
      <c r="FC708" s="32">
        <v>0</v>
      </c>
      <c r="FG708" s="88">
        <f t="shared" si="768"/>
        <v>0</v>
      </c>
      <c r="FL708" s="32">
        <v>1</v>
      </c>
      <c r="FM708" s="32">
        <v>2</v>
      </c>
      <c r="FN708" s="32">
        <v>8</v>
      </c>
      <c r="FO708" s="88">
        <f t="shared" si="769"/>
        <v>27</v>
      </c>
      <c r="FP708" s="32">
        <v>3</v>
      </c>
      <c r="FQ708" s="32">
        <v>12</v>
      </c>
      <c r="FR708" s="32">
        <v>11</v>
      </c>
      <c r="FS708" s="32">
        <v>1</v>
      </c>
      <c r="FV708" s="32">
        <v>2</v>
      </c>
      <c r="FW708" s="110">
        <f t="shared" si="770"/>
        <v>0</v>
      </c>
      <c r="FX708" s="32">
        <v>0</v>
      </c>
      <c r="FY708" s="32">
        <v>0</v>
      </c>
      <c r="FZ708" s="32">
        <v>0</v>
      </c>
      <c r="GA708" s="32">
        <v>0</v>
      </c>
      <c r="GB708" s="110">
        <f t="shared" si="771"/>
        <v>2</v>
      </c>
      <c r="GC708" s="110">
        <f t="shared" si="772"/>
        <v>3</v>
      </c>
      <c r="GD708" s="110">
        <f t="shared" si="773"/>
        <v>11</v>
      </c>
      <c r="GE708" s="110">
        <f t="shared" si="774"/>
        <v>40</v>
      </c>
      <c r="GF708" s="110">
        <f t="shared" si="775"/>
        <v>3</v>
      </c>
      <c r="GG708" s="110">
        <f t="shared" si="776"/>
        <v>17</v>
      </c>
      <c r="GH708" s="110">
        <f t="shared" si="777"/>
        <v>19</v>
      </c>
      <c r="GI708" s="110">
        <f t="shared" si="778"/>
        <v>1</v>
      </c>
      <c r="GJ708" s="114">
        <f t="shared" si="802"/>
        <v>0.43850954478707788</v>
      </c>
      <c r="GK708" s="90">
        <f t="shared" si="803"/>
        <v>0.30893736805066857</v>
      </c>
      <c r="GL708" s="2" t="s">
        <v>1712</v>
      </c>
      <c r="GM708" s="2" t="s">
        <v>1713</v>
      </c>
      <c r="GN708" s="92" t="s">
        <v>1714</v>
      </c>
      <c r="GO708" s="2" t="s">
        <v>1626</v>
      </c>
      <c r="GP708" s="92" t="s">
        <v>1715</v>
      </c>
      <c r="GQ708" s="2" t="s">
        <v>1471</v>
      </c>
      <c r="GR708" s="115">
        <v>2397</v>
      </c>
      <c r="GS708" s="31">
        <f t="shared" si="779"/>
        <v>41</v>
      </c>
      <c r="GT708" s="31">
        <f t="shared" si="780"/>
        <v>68</v>
      </c>
      <c r="GU708" s="31">
        <f t="shared" si="781"/>
        <v>93</v>
      </c>
      <c r="GV708" s="31">
        <f t="shared" si="782"/>
        <v>1820</v>
      </c>
      <c r="GW708" s="31">
        <f t="shared" si="783"/>
        <v>1018</v>
      </c>
      <c r="GX708" s="31">
        <f t="shared" si="784"/>
        <v>1730</v>
      </c>
    </row>
    <row r="709" spans="1:206" ht="15.75" hidden="1" customHeight="1" x14ac:dyDescent="0.25">
      <c r="A709" s="22" t="s">
        <v>1116</v>
      </c>
      <c r="B709" s="2" t="s">
        <v>682</v>
      </c>
      <c r="C709" s="116" t="s">
        <v>690</v>
      </c>
      <c r="D709" s="35" t="s">
        <v>682</v>
      </c>
      <c r="E709" s="117">
        <v>44</v>
      </c>
      <c r="F709" s="117">
        <v>131</v>
      </c>
      <c r="G709" s="117">
        <v>102</v>
      </c>
      <c r="H709" s="117">
        <v>277</v>
      </c>
      <c r="I709" s="95">
        <v>20</v>
      </c>
      <c r="J709" s="118">
        <v>56</v>
      </c>
      <c r="K709" s="118">
        <v>135</v>
      </c>
      <c r="L709" s="118">
        <v>110</v>
      </c>
      <c r="M709" s="118">
        <v>301</v>
      </c>
      <c r="N709" s="119">
        <v>13</v>
      </c>
      <c r="O709" s="119">
        <v>43</v>
      </c>
      <c r="P709" s="120">
        <v>241</v>
      </c>
      <c r="Q709" s="120">
        <v>292</v>
      </c>
      <c r="R709" s="120">
        <v>229</v>
      </c>
      <c r="S709" s="70">
        <f t="shared" si="785"/>
        <v>0.23236514522821577</v>
      </c>
      <c r="T709" s="70">
        <f t="shared" si="786"/>
        <v>0.46232876712328769</v>
      </c>
      <c r="U709" s="70">
        <f t="shared" si="787"/>
        <v>0.37795275590551181</v>
      </c>
      <c r="V709" s="70">
        <f t="shared" si="788"/>
        <v>0.44529750479846447</v>
      </c>
      <c r="W709" s="70">
        <f t="shared" si="789"/>
        <v>0.42358078602620086</v>
      </c>
      <c r="X709" s="121">
        <v>301</v>
      </c>
      <c r="Y709" s="121">
        <v>241</v>
      </c>
      <c r="Z709" s="121">
        <v>292</v>
      </c>
      <c r="AA709" s="121">
        <v>229</v>
      </c>
      <c r="AB709" s="121">
        <v>66</v>
      </c>
      <c r="AC709" s="121">
        <v>62</v>
      </c>
      <c r="AD709" s="17">
        <v>17</v>
      </c>
      <c r="AE709" s="17">
        <v>22</v>
      </c>
      <c r="AF709" s="100">
        <v>21</v>
      </c>
      <c r="AG709" s="101">
        <v>43</v>
      </c>
      <c r="AH709" s="101">
        <v>135</v>
      </c>
      <c r="AI709" s="101">
        <v>122</v>
      </c>
      <c r="AJ709" s="101">
        <v>4</v>
      </c>
      <c r="AK709" s="101">
        <f t="shared" si="790"/>
        <v>304</v>
      </c>
      <c r="AL709" s="101">
        <f t="shared" si="791"/>
        <v>19</v>
      </c>
      <c r="AM709" s="101">
        <v>23</v>
      </c>
      <c r="AN709" s="102">
        <v>40</v>
      </c>
      <c r="AO709" s="103">
        <v>42</v>
      </c>
      <c r="AP709" s="74">
        <f t="shared" si="792"/>
        <v>0.17842323651452283</v>
      </c>
      <c r="AQ709" s="74">
        <f t="shared" si="793"/>
        <v>0.46232876712328769</v>
      </c>
      <c r="AR709" s="104">
        <f t="shared" si="794"/>
        <v>0.36876640419947504</v>
      </c>
      <c r="AS709" s="104">
        <f t="shared" si="795"/>
        <v>0.45681381957773515</v>
      </c>
      <c r="AT709" s="104">
        <f t="shared" si="796"/>
        <v>0.44978165938864628</v>
      </c>
      <c r="AU709" s="105">
        <v>216</v>
      </c>
      <c r="AV709" s="105">
        <v>290</v>
      </c>
      <c r="AW709" s="105">
        <v>232</v>
      </c>
      <c r="AX709" s="100">
        <v>21</v>
      </c>
      <c r="AY709" s="106">
        <v>296</v>
      </c>
      <c r="AZ709" s="106">
        <v>45</v>
      </c>
      <c r="BA709" s="106">
        <v>148</v>
      </c>
      <c r="BB709" s="106">
        <v>101</v>
      </c>
      <c r="BC709" s="106">
        <v>2</v>
      </c>
      <c r="BD709" s="107">
        <v>7</v>
      </c>
      <c r="BE709" s="108">
        <v>41</v>
      </c>
      <c r="BF709" s="82">
        <f t="shared" si="797"/>
        <v>0.19396551724137931</v>
      </c>
      <c r="BG709" s="82">
        <f t="shared" si="798"/>
        <v>0.51034482758620692</v>
      </c>
      <c r="BH709" s="83">
        <f t="shared" si="799"/>
        <v>0.3888888888888889</v>
      </c>
      <c r="BI709" s="83">
        <f t="shared" si="800"/>
        <v>0.47826086956521741</v>
      </c>
      <c r="BJ709" s="83">
        <f t="shared" si="801"/>
        <v>0.43518518518518517</v>
      </c>
      <c r="BK709" s="2">
        <v>203</v>
      </c>
      <c r="BL709" s="2">
        <v>291</v>
      </c>
      <c r="BM709" s="2">
        <v>212</v>
      </c>
      <c r="BN709" s="2">
        <v>148</v>
      </c>
      <c r="BO709" s="2">
        <v>74</v>
      </c>
      <c r="BP709" s="2">
        <v>61</v>
      </c>
      <c r="BQ709" s="109">
        <v>18</v>
      </c>
      <c r="BR709" s="109">
        <v>22</v>
      </c>
      <c r="BS709" s="110">
        <v>23</v>
      </c>
      <c r="BT709" s="109">
        <v>43</v>
      </c>
      <c r="BU709" s="109">
        <v>156</v>
      </c>
      <c r="BV709" s="109">
        <v>152</v>
      </c>
      <c r="BW709" s="109">
        <v>0</v>
      </c>
      <c r="BX709" s="84">
        <f t="shared" si="745"/>
        <v>351</v>
      </c>
      <c r="BY709" s="111">
        <v>41</v>
      </c>
      <c r="BZ709" s="109">
        <v>15</v>
      </c>
      <c r="CA709" s="109">
        <v>0</v>
      </c>
      <c r="CB709" s="2">
        <v>55</v>
      </c>
      <c r="CC709" s="112">
        <f t="shared" si="746"/>
        <v>0.21182266009852216</v>
      </c>
      <c r="CD709" s="112">
        <f t="shared" si="747"/>
        <v>0.53608247422680411</v>
      </c>
      <c r="CE709" s="112">
        <f t="shared" si="748"/>
        <v>0.47592067988668557</v>
      </c>
      <c r="CF709" s="112">
        <f t="shared" si="749"/>
        <v>0.58250497017892644</v>
      </c>
      <c r="CG709" s="112">
        <f t="shared" si="750"/>
        <v>0.64622641509433965</v>
      </c>
      <c r="CH709" s="87">
        <f t="shared" si="751"/>
        <v>75</v>
      </c>
      <c r="CI709" s="31">
        <f t="shared" si="752"/>
        <v>79</v>
      </c>
      <c r="CJ709" s="31">
        <f t="shared" si="753"/>
        <v>0</v>
      </c>
      <c r="CK709" s="31">
        <f t="shared" si="754"/>
        <v>0</v>
      </c>
      <c r="CL709" s="31">
        <f t="shared" si="755"/>
        <v>0</v>
      </c>
      <c r="CM709" s="113">
        <f t="shared" si="756"/>
        <v>0</v>
      </c>
      <c r="CN709" s="31">
        <f t="shared" si="757"/>
        <v>0</v>
      </c>
      <c r="CO709" s="31">
        <f t="shared" si="758"/>
        <v>0</v>
      </c>
      <c r="CP709" s="31">
        <f t="shared" si="759"/>
        <v>0</v>
      </c>
      <c r="CQ709" s="31">
        <f t="shared" si="760"/>
        <v>0</v>
      </c>
      <c r="CU709" s="88">
        <f t="shared" si="744"/>
        <v>0</v>
      </c>
      <c r="DC709" s="88">
        <f t="shared" si="761"/>
        <v>0</v>
      </c>
      <c r="DH709" s="32">
        <v>1</v>
      </c>
      <c r="DI709" s="32">
        <v>3</v>
      </c>
      <c r="DJ709" s="32">
        <v>3</v>
      </c>
      <c r="DK709" s="88">
        <f t="shared" si="762"/>
        <v>76</v>
      </c>
      <c r="DL709" s="32">
        <v>9</v>
      </c>
      <c r="DM709" s="32">
        <v>36</v>
      </c>
      <c r="DN709" s="32">
        <v>31</v>
      </c>
      <c r="DO709" s="32">
        <v>0</v>
      </c>
      <c r="DP709" s="32">
        <v>15</v>
      </c>
      <c r="DQ709" s="32">
        <v>17</v>
      </c>
      <c r="DR709" s="32">
        <v>17</v>
      </c>
      <c r="DS709" s="88">
        <f t="shared" si="763"/>
        <v>222</v>
      </c>
      <c r="DT709" s="32">
        <v>23</v>
      </c>
      <c r="DU709" s="32">
        <v>90</v>
      </c>
      <c r="DV709" s="32">
        <v>109</v>
      </c>
      <c r="DW709" s="32">
        <v>0</v>
      </c>
      <c r="DX709" s="32">
        <v>1</v>
      </c>
      <c r="DY709" s="32">
        <v>1</v>
      </c>
      <c r="DZ709" s="32">
        <v>2</v>
      </c>
      <c r="EA709" s="88">
        <f t="shared" si="764"/>
        <v>23</v>
      </c>
      <c r="EB709" s="32">
        <v>1</v>
      </c>
      <c r="EC709" s="32">
        <v>15</v>
      </c>
      <c r="ED709" s="32">
        <v>7</v>
      </c>
      <c r="EI709" s="88">
        <f t="shared" si="765"/>
        <v>0</v>
      </c>
      <c r="EQ709" s="88">
        <f t="shared" si="766"/>
        <v>0</v>
      </c>
      <c r="EY709" s="88">
        <f t="shared" si="767"/>
        <v>0</v>
      </c>
      <c r="FG709" s="88">
        <f t="shared" si="768"/>
        <v>0</v>
      </c>
      <c r="FL709" s="32">
        <v>1</v>
      </c>
      <c r="FM709" s="32">
        <v>1</v>
      </c>
      <c r="FN709" s="32">
        <v>1</v>
      </c>
      <c r="FO709" s="88">
        <f t="shared" si="769"/>
        <v>30</v>
      </c>
      <c r="FP709" s="32">
        <v>10</v>
      </c>
      <c r="FQ709" s="32">
        <v>15</v>
      </c>
      <c r="FR709" s="32">
        <v>5</v>
      </c>
      <c r="FS709" s="32">
        <v>0</v>
      </c>
      <c r="FW709" s="110">
        <f t="shared" si="770"/>
        <v>0</v>
      </c>
      <c r="GB709" s="110">
        <f t="shared" si="771"/>
        <v>1</v>
      </c>
      <c r="GC709" s="110">
        <f t="shared" si="772"/>
        <v>1</v>
      </c>
      <c r="GD709" s="110">
        <f t="shared" si="773"/>
        <v>1</v>
      </c>
      <c r="GE709" s="110">
        <f t="shared" si="774"/>
        <v>30</v>
      </c>
      <c r="GF709" s="110">
        <f t="shared" si="775"/>
        <v>10</v>
      </c>
      <c r="GG709" s="110">
        <f t="shared" si="776"/>
        <v>15</v>
      </c>
      <c r="GH709" s="110">
        <f t="shared" si="777"/>
        <v>5</v>
      </c>
      <c r="GI709" s="110">
        <f t="shared" si="778"/>
        <v>0</v>
      </c>
      <c r="GJ709" s="114">
        <f t="shared" si="802"/>
        <v>0.52562730986189465</v>
      </c>
      <c r="GK709" s="90">
        <f t="shared" si="803"/>
        <v>0.1858108108108108</v>
      </c>
      <c r="GL709" s="92" t="s">
        <v>2027</v>
      </c>
      <c r="GM709" s="2" t="s">
        <v>1676</v>
      </c>
      <c r="GN709" s="92" t="s">
        <v>2089</v>
      </c>
      <c r="GO709" s="2" t="s">
        <v>2090</v>
      </c>
      <c r="GP709" s="92" t="s">
        <v>1931</v>
      </c>
      <c r="GQ709" s="2" t="s">
        <v>2091</v>
      </c>
      <c r="GR709" s="115">
        <v>279</v>
      </c>
      <c r="GS709" s="31">
        <f t="shared" si="779"/>
        <v>17</v>
      </c>
      <c r="GT709" s="31">
        <f t="shared" si="780"/>
        <v>22</v>
      </c>
      <c r="GU709" s="31">
        <f t="shared" si="781"/>
        <v>21</v>
      </c>
      <c r="GV709" s="31">
        <f t="shared" si="782"/>
        <v>321</v>
      </c>
      <c r="GW709" s="31">
        <f t="shared" si="783"/>
        <v>147</v>
      </c>
      <c r="GX709" s="31">
        <f t="shared" si="784"/>
        <v>288</v>
      </c>
    </row>
    <row r="710" spans="1:206" ht="15.75" hidden="1" customHeight="1" x14ac:dyDescent="0.25">
      <c r="A710" s="22" t="s">
        <v>1116</v>
      </c>
      <c r="B710" s="2" t="s">
        <v>682</v>
      </c>
      <c r="C710" s="116" t="s">
        <v>691</v>
      </c>
      <c r="D710" s="35" t="s">
        <v>682</v>
      </c>
      <c r="E710" s="117">
        <v>35</v>
      </c>
      <c r="F710" s="117">
        <v>266</v>
      </c>
      <c r="G710" s="117">
        <v>206</v>
      </c>
      <c r="H710" s="117">
        <v>507</v>
      </c>
      <c r="I710" s="95">
        <v>30</v>
      </c>
      <c r="J710" s="118">
        <v>48</v>
      </c>
      <c r="K710" s="118">
        <v>278</v>
      </c>
      <c r="L710" s="118">
        <v>190</v>
      </c>
      <c r="M710" s="118">
        <v>516</v>
      </c>
      <c r="N710" s="119">
        <v>16</v>
      </c>
      <c r="O710" s="119">
        <v>154</v>
      </c>
      <c r="P710" s="120">
        <v>445</v>
      </c>
      <c r="Q710" s="120">
        <v>549</v>
      </c>
      <c r="R710" s="120">
        <v>424</v>
      </c>
      <c r="S710" s="70">
        <f t="shared" si="785"/>
        <v>0.10786516853932585</v>
      </c>
      <c r="T710" s="70">
        <f t="shared" si="786"/>
        <v>0.50637522768670307</v>
      </c>
      <c r="U710" s="70">
        <f t="shared" si="787"/>
        <v>0.35260930888575459</v>
      </c>
      <c r="V710" s="70">
        <f t="shared" si="788"/>
        <v>0.46454265159301128</v>
      </c>
      <c r="W710" s="70">
        <f t="shared" si="789"/>
        <v>0.41037735849056606</v>
      </c>
      <c r="X710" s="121">
        <v>552</v>
      </c>
      <c r="Y710" s="121">
        <v>445</v>
      </c>
      <c r="Z710" s="121">
        <v>549</v>
      </c>
      <c r="AA710" s="121">
        <v>424</v>
      </c>
      <c r="AB710" s="121">
        <v>143</v>
      </c>
      <c r="AC710" s="121">
        <v>156</v>
      </c>
      <c r="AD710" s="17">
        <v>26</v>
      </c>
      <c r="AE710" s="17">
        <v>33</v>
      </c>
      <c r="AF710" s="100">
        <v>33</v>
      </c>
      <c r="AG710" s="101">
        <v>69</v>
      </c>
      <c r="AH710" s="101">
        <v>300</v>
      </c>
      <c r="AI710" s="101">
        <v>185</v>
      </c>
      <c r="AJ710" s="101">
        <v>0</v>
      </c>
      <c r="AK710" s="101">
        <f t="shared" si="790"/>
        <v>554</v>
      </c>
      <c r="AL710" s="101">
        <f t="shared" si="791"/>
        <v>22</v>
      </c>
      <c r="AM710" s="101">
        <v>22</v>
      </c>
      <c r="AN710" s="102">
        <v>126</v>
      </c>
      <c r="AO710" s="103">
        <v>119</v>
      </c>
      <c r="AP710" s="74">
        <f t="shared" si="792"/>
        <v>0.15505617977528091</v>
      </c>
      <c r="AQ710" s="74">
        <f t="shared" si="793"/>
        <v>0.54644808743169404</v>
      </c>
      <c r="AR710" s="104">
        <f t="shared" si="794"/>
        <v>0.3751763046544429</v>
      </c>
      <c r="AS710" s="104">
        <f t="shared" si="795"/>
        <v>0.47584789311408016</v>
      </c>
      <c r="AT710" s="104">
        <f t="shared" si="796"/>
        <v>0.38443396226415094</v>
      </c>
      <c r="AU710" s="105">
        <v>438</v>
      </c>
      <c r="AV710" s="105">
        <v>573</v>
      </c>
      <c r="AW710" s="105">
        <v>386</v>
      </c>
      <c r="AX710" s="100">
        <v>30</v>
      </c>
      <c r="AY710" s="106">
        <v>537</v>
      </c>
      <c r="AZ710" s="106">
        <v>51</v>
      </c>
      <c r="BA710" s="106">
        <v>301</v>
      </c>
      <c r="BB710" s="106">
        <v>181</v>
      </c>
      <c r="BC710" s="106">
        <v>4</v>
      </c>
      <c r="BD710" s="107">
        <v>15</v>
      </c>
      <c r="BE710" s="108">
        <v>73</v>
      </c>
      <c r="BF710" s="82">
        <f t="shared" si="797"/>
        <v>0.13212435233160622</v>
      </c>
      <c r="BG710" s="82">
        <f t="shared" si="798"/>
        <v>0.52530541012216403</v>
      </c>
      <c r="BH710" s="83">
        <f t="shared" si="799"/>
        <v>0.37079455977093773</v>
      </c>
      <c r="BI710" s="83">
        <f t="shared" si="800"/>
        <v>0.4619188921859545</v>
      </c>
      <c r="BJ710" s="83">
        <f t="shared" si="801"/>
        <v>0.37899543378995432</v>
      </c>
      <c r="BK710" s="2">
        <v>395</v>
      </c>
      <c r="BL710" s="2">
        <v>572</v>
      </c>
      <c r="BM710" s="2">
        <v>387</v>
      </c>
      <c r="BN710" s="2">
        <v>253</v>
      </c>
      <c r="BO710" s="2">
        <v>118</v>
      </c>
      <c r="BP710" s="2">
        <v>137</v>
      </c>
      <c r="BQ710" s="109">
        <v>27</v>
      </c>
      <c r="BR710" s="109">
        <v>34</v>
      </c>
      <c r="BS710" s="110">
        <v>33</v>
      </c>
      <c r="BT710" s="109">
        <v>116</v>
      </c>
      <c r="BU710" s="109">
        <v>342</v>
      </c>
      <c r="BV710" s="109">
        <v>246</v>
      </c>
      <c r="BW710" s="109">
        <v>2</v>
      </c>
      <c r="BX710" s="84">
        <f t="shared" si="745"/>
        <v>706</v>
      </c>
      <c r="BY710" s="111">
        <v>134</v>
      </c>
      <c r="BZ710" s="109">
        <v>14</v>
      </c>
      <c r="CA710" s="109">
        <v>2</v>
      </c>
      <c r="CB710" s="2">
        <v>113</v>
      </c>
      <c r="CC710" s="112">
        <f t="shared" si="746"/>
        <v>0.29367088607594938</v>
      </c>
      <c r="CD710" s="112">
        <f t="shared" si="747"/>
        <v>0.59790209790209792</v>
      </c>
      <c r="CE710" s="112">
        <f t="shared" si="748"/>
        <v>0.50960118168389956</v>
      </c>
      <c r="CF710" s="112">
        <f t="shared" si="749"/>
        <v>0.59854014598540151</v>
      </c>
      <c r="CG710" s="112">
        <f t="shared" si="750"/>
        <v>0.59948320413436695</v>
      </c>
      <c r="CH710" s="87">
        <f t="shared" si="751"/>
        <v>155</v>
      </c>
      <c r="CI710" s="31">
        <f t="shared" si="752"/>
        <v>146</v>
      </c>
      <c r="CJ710" s="31">
        <f t="shared" si="753"/>
        <v>0</v>
      </c>
      <c r="CK710" s="31">
        <f t="shared" si="754"/>
        <v>0</v>
      </c>
      <c r="CL710" s="31">
        <f t="shared" si="755"/>
        <v>0</v>
      </c>
      <c r="CM710" s="113">
        <f t="shared" si="756"/>
        <v>0</v>
      </c>
      <c r="CN710" s="31">
        <f t="shared" si="757"/>
        <v>0</v>
      </c>
      <c r="CO710" s="31">
        <f t="shared" si="758"/>
        <v>0</v>
      </c>
      <c r="CP710" s="31">
        <f t="shared" si="759"/>
        <v>0</v>
      </c>
      <c r="CQ710" s="31">
        <f t="shared" si="760"/>
        <v>0</v>
      </c>
      <c r="CU710" s="88">
        <f t="shared" ref="CU710:CU773" si="804">CV710+CW710+CX710+CY710</f>
        <v>0</v>
      </c>
      <c r="DC710" s="88">
        <f t="shared" si="761"/>
        <v>0</v>
      </c>
      <c r="DH710" s="32">
        <v>2</v>
      </c>
      <c r="DI710" s="32">
        <v>5</v>
      </c>
      <c r="DJ710" s="32">
        <v>6</v>
      </c>
      <c r="DK710" s="88">
        <f t="shared" si="762"/>
        <v>111</v>
      </c>
      <c r="DL710" s="32">
        <v>31</v>
      </c>
      <c r="DM710" s="32">
        <v>40</v>
      </c>
      <c r="DN710" s="32">
        <v>39</v>
      </c>
      <c r="DO710" s="32">
        <v>1</v>
      </c>
      <c r="DP710" s="32">
        <v>24</v>
      </c>
      <c r="DQ710" s="32">
        <v>28</v>
      </c>
      <c r="DR710" s="32">
        <v>26</v>
      </c>
      <c r="DS710" s="88">
        <f t="shared" si="763"/>
        <v>573</v>
      </c>
      <c r="DT710" s="32">
        <v>85</v>
      </c>
      <c r="DU710" s="32">
        <v>291</v>
      </c>
      <c r="DV710" s="32">
        <v>196</v>
      </c>
      <c r="DW710" s="32">
        <v>1</v>
      </c>
      <c r="DX710" s="32">
        <v>1</v>
      </c>
      <c r="DY710" s="32">
        <v>1</v>
      </c>
      <c r="DZ710" s="32">
        <v>1</v>
      </c>
      <c r="EA710" s="88">
        <f t="shared" si="764"/>
        <v>22</v>
      </c>
      <c r="EC710" s="32">
        <v>11</v>
      </c>
      <c r="ED710" s="32">
        <v>11</v>
      </c>
      <c r="EI710" s="88">
        <f t="shared" si="765"/>
        <v>0</v>
      </c>
      <c r="EQ710" s="88">
        <f t="shared" si="766"/>
        <v>0</v>
      </c>
      <c r="EY710" s="88">
        <f t="shared" si="767"/>
        <v>0</v>
      </c>
      <c r="FG710" s="88">
        <f t="shared" si="768"/>
        <v>0</v>
      </c>
      <c r="FO710" s="88">
        <f t="shared" si="769"/>
        <v>0</v>
      </c>
      <c r="FW710" s="110">
        <f t="shared" si="770"/>
        <v>0</v>
      </c>
      <c r="GB710" s="110">
        <f t="shared" si="771"/>
        <v>0</v>
      </c>
      <c r="GC710" s="110">
        <f t="shared" si="772"/>
        <v>0</v>
      </c>
      <c r="GD710" s="110">
        <f t="shared" si="773"/>
        <v>0</v>
      </c>
      <c r="GE710" s="110">
        <f t="shared" si="774"/>
        <v>0</v>
      </c>
      <c r="GF710" s="110">
        <f t="shared" si="775"/>
        <v>0</v>
      </c>
      <c r="GG710" s="110">
        <f t="shared" si="776"/>
        <v>0</v>
      </c>
      <c r="GH710" s="110">
        <f t="shared" si="777"/>
        <v>0</v>
      </c>
      <c r="GI710" s="110">
        <f t="shared" si="778"/>
        <v>0</v>
      </c>
      <c r="GJ710" s="114">
        <f t="shared" si="802"/>
        <v>0.46080964685615849</v>
      </c>
      <c r="GK710" s="90">
        <f t="shared" si="803"/>
        <v>0.31471135940409684</v>
      </c>
      <c r="GL710" s="2" t="s">
        <v>1695</v>
      </c>
      <c r="GM710" s="2" t="s">
        <v>1589</v>
      </c>
      <c r="GN710" s="92" t="s">
        <v>1700</v>
      </c>
      <c r="GO710" s="2" t="s">
        <v>1701</v>
      </c>
      <c r="GP710" s="92" t="s">
        <v>1702</v>
      </c>
      <c r="GQ710" s="2" t="s">
        <v>1546</v>
      </c>
      <c r="GR710" s="115">
        <v>586</v>
      </c>
      <c r="GS710" s="31">
        <f t="shared" si="779"/>
        <v>27</v>
      </c>
      <c r="GT710" s="31">
        <f t="shared" si="780"/>
        <v>33</v>
      </c>
      <c r="GU710" s="31">
        <f t="shared" si="781"/>
        <v>34</v>
      </c>
      <c r="GV710" s="31">
        <f t="shared" si="782"/>
        <v>706</v>
      </c>
      <c r="GW710" s="31">
        <f t="shared" si="783"/>
        <v>248</v>
      </c>
      <c r="GX710" s="31">
        <f t="shared" si="784"/>
        <v>590</v>
      </c>
    </row>
    <row r="711" spans="1:206" ht="15.75" hidden="1" customHeight="1" x14ac:dyDescent="0.25">
      <c r="A711" s="22" t="s">
        <v>1116</v>
      </c>
      <c r="B711" s="2" t="s">
        <v>682</v>
      </c>
      <c r="C711" s="116" t="s">
        <v>692</v>
      </c>
      <c r="D711" s="35" t="s">
        <v>682</v>
      </c>
      <c r="E711" s="117">
        <v>27</v>
      </c>
      <c r="F711" s="117">
        <v>204</v>
      </c>
      <c r="G711" s="117">
        <v>98</v>
      </c>
      <c r="H711" s="117">
        <v>329</v>
      </c>
      <c r="I711" s="95">
        <v>13</v>
      </c>
      <c r="J711" s="118">
        <v>25</v>
      </c>
      <c r="K711" s="118">
        <v>114</v>
      </c>
      <c r="L711" s="118">
        <v>104</v>
      </c>
      <c r="M711" s="118">
        <v>243</v>
      </c>
      <c r="N711" s="119">
        <v>9</v>
      </c>
      <c r="O711" s="119">
        <v>104</v>
      </c>
      <c r="P711" s="120">
        <v>299</v>
      </c>
      <c r="Q711" s="120">
        <v>348</v>
      </c>
      <c r="R711" s="120">
        <v>259</v>
      </c>
      <c r="S711" s="70">
        <f t="shared" si="785"/>
        <v>8.3612040133779264E-2</v>
      </c>
      <c r="T711" s="70">
        <f t="shared" si="786"/>
        <v>0.32758620689655171</v>
      </c>
      <c r="U711" s="70">
        <f t="shared" si="787"/>
        <v>0.25827814569536423</v>
      </c>
      <c r="V711" s="70">
        <f t="shared" si="788"/>
        <v>0.3443163097199341</v>
      </c>
      <c r="W711" s="70">
        <f t="shared" si="789"/>
        <v>0.36679536679536678</v>
      </c>
      <c r="X711" s="121">
        <v>365</v>
      </c>
      <c r="Y711" s="121">
        <v>299</v>
      </c>
      <c r="Z711" s="121">
        <v>348</v>
      </c>
      <c r="AA711" s="121">
        <v>259</v>
      </c>
      <c r="AB711" s="121">
        <v>79</v>
      </c>
      <c r="AC711" s="121">
        <v>97</v>
      </c>
      <c r="AD711" s="17">
        <v>13</v>
      </c>
      <c r="AE711" s="17">
        <v>15</v>
      </c>
      <c r="AF711" s="100">
        <v>15</v>
      </c>
      <c r="AG711" s="101">
        <v>22</v>
      </c>
      <c r="AH711" s="101">
        <v>151</v>
      </c>
      <c r="AI711" s="101">
        <v>103</v>
      </c>
      <c r="AJ711" s="101">
        <v>3</v>
      </c>
      <c r="AK711" s="101">
        <f t="shared" si="790"/>
        <v>279</v>
      </c>
      <c r="AL711" s="101">
        <f t="shared" si="791"/>
        <v>10</v>
      </c>
      <c r="AM711" s="101">
        <v>13</v>
      </c>
      <c r="AN711" s="102">
        <v>71</v>
      </c>
      <c r="AO711" s="103">
        <v>62</v>
      </c>
      <c r="AP711" s="74">
        <f t="shared" si="792"/>
        <v>7.3578595317725759E-2</v>
      </c>
      <c r="AQ711" s="74">
        <f t="shared" si="793"/>
        <v>0.43390804597701149</v>
      </c>
      <c r="AR711" s="104">
        <f t="shared" si="794"/>
        <v>0.29359823399558499</v>
      </c>
      <c r="AS711" s="104">
        <f t="shared" si="795"/>
        <v>0.40197693574958815</v>
      </c>
      <c r="AT711" s="104">
        <f t="shared" si="796"/>
        <v>0.35907335907335908</v>
      </c>
      <c r="AU711" s="105">
        <v>283</v>
      </c>
      <c r="AV711" s="105">
        <v>382</v>
      </c>
      <c r="AW711" s="105">
        <v>278</v>
      </c>
      <c r="AX711" s="100">
        <v>18</v>
      </c>
      <c r="AY711" s="106">
        <v>273</v>
      </c>
      <c r="AZ711" s="106">
        <v>11</v>
      </c>
      <c r="BA711" s="106">
        <v>143</v>
      </c>
      <c r="BB711" s="106">
        <v>116</v>
      </c>
      <c r="BC711" s="106">
        <v>3</v>
      </c>
      <c r="BD711" s="107">
        <v>7</v>
      </c>
      <c r="BE711" s="108">
        <v>44</v>
      </c>
      <c r="BF711" s="82">
        <f t="shared" si="797"/>
        <v>3.9568345323741004E-2</v>
      </c>
      <c r="BG711" s="82">
        <f t="shared" si="798"/>
        <v>0.37434554973821987</v>
      </c>
      <c r="BH711" s="83">
        <f t="shared" si="799"/>
        <v>0.27889713679745493</v>
      </c>
      <c r="BI711" s="83">
        <f t="shared" si="800"/>
        <v>0.37894736842105264</v>
      </c>
      <c r="BJ711" s="83">
        <f t="shared" si="801"/>
        <v>0.38515901060070673</v>
      </c>
      <c r="BK711" s="2">
        <v>292</v>
      </c>
      <c r="BL711" s="2">
        <v>361</v>
      </c>
      <c r="BM711" s="2">
        <v>263</v>
      </c>
      <c r="BN711" s="2">
        <v>179</v>
      </c>
      <c r="BO711" s="2">
        <v>88</v>
      </c>
      <c r="BP711" s="2">
        <v>91</v>
      </c>
      <c r="BQ711" s="109">
        <v>13</v>
      </c>
      <c r="BR711" s="109">
        <v>19</v>
      </c>
      <c r="BS711" s="110">
        <v>19</v>
      </c>
      <c r="BT711" s="109">
        <v>6</v>
      </c>
      <c r="BU711" s="109">
        <v>156</v>
      </c>
      <c r="BV711" s="109">
        <v>158</v>
      </c>
      <c r="BW711" s="109">
        <v>3</v>
      </c>
      <c r="BX711" s="84">
        <f t="shared" ref="BX711:BX774" si="805">SUM(BT711:BW711)</f>
        <v>323</v>
      </c>
      <c r="BY711" s="111">
        <v>52</v>
      </c>
      <c r="BZ711" s="109">
        <v>16</v>
      </c>
      <c r="CA711" s="109">
        <v>3</v>
      </c>
      <c r="CB711" s="2">
        <v>76</v>
      </c>
      <c r="CC711" s="112">
        <f t="shared" ref="CC711:CC774" si="806">BT711/BK711</f>
        <v>2.0547945205479451E-2</v>
      </c>
      <c r="CD711" s="112">
        <f t="shared" ref="CD711:CD774" si="807">BU711/BL711</f>
        <v>0.43213296398891965</v>
      </c>
      <c r="CE711" s="112">
        <f t="shared" ref="CE711:CE774" si="808">((BT711+BU711+BV711)-BZ711)/(BK711+BL711+BM711)</f>
        <v>0.33187772925764192</v>
      </c>
      <c r="CF711" s="112">
        <f t="shared" ref="CF711:CF774" si="809">((BU711+BV711)-BZ711)/(BL711+BM711)</f>
        <v>0.47756410256410259</v>
      </c>
      <c r="CG711" s="112">
        <f t="shared" ref="CG711:CG774" si="810">(BV711-BZ711)/BM711</f>
        <v>0.53992395437262353</v>
      </c>
      <c r="CH711" s="87">
        <f t="shared" ref="CH711:CH774" si="811">BM711-(BV711-BZ711)</f>
        <v>121</v>
      </c>
      <c r="CI711" s="31">
        <f t="shared" ref="CI711:CI774" si="812">(BM711+BO711)-(BV711+CB711)</f>
        <v>117</v>
      </c>
      <c r="CJ711" s="31">
        <f t="shared" ref="CJ711:CJ774" si="813">CR711+CZ711</f>
        <v>0</v>
      </c>
      <c r="CK711" s="31">
        <f t="shared" ref="CK711:CK774" si="814">CS711+DA711</f>
        <v>0</v>
      </c>
      <c r="CL711" s="31">
        <f t="shared" ref="CL711:CL774" si="815">CT711+DB711</f>
        <v>0</v>
      </c>
      <c r="CM711" s="113">
        <f t="shared" ref="CM711:CM774" si="816">CU711+DC711</f>
        <v>0</v>
      </c>
      <c r="CN711" s="31">
        <f t="shared" ref="CN711:CN774" si="817">CV711+DD711</f>
        <v>0</v>
      </c>
      <c r="CO711" s="31">
        <f t="shared" ref="CO711:CO774" si="818">CW711+DE711</f>
        <v>0</v>
      </c>
      <c r="CP711" s="31">
        <f t="shared" ref="CP711:CP774" si="819">CX711+DF711</f>
        <v>0</v>
      </c>
      <c r="CQ711" s="31">
        <f t="shared" ref="CQ711:CQ774" si="820">CY711+DG711</f>
        <v>0</v>
      </c>
      <c r="CU711" s="88">
        <f t="shared" si="804"/>
        <v>0</v>
      </c>
      <c r="DC711" s="88">
        <f t="shared" ref="DC711:DC774" si="821">DD711+DE711+DF711+DG711</f>
        <v>0</v>
      </c>
      <c r="DH711" s="32">
        <v>1</v>
      </c>
      <c r="DI711" s="32">
        <v>2</v>
      </c>
      <c r="DJ711" s="32">
        <v>2</v>
      </c>
      <c r="DK711" s="88">
        <f t="shared" ref="DK711:DK774" si="822">DL711+DM711+DN711+DO711</f>
        <v>27</v>
      </c>
      <c r="DL711" s="32">
        <v>3</v>
      </c>
      <c r="DM711" s="32">
        <v>13</v>
      </c>
      <c r="DN711" s="32">
        <v>11</v>
      </c>
      <c r="DO711" s="32">
        <v>0</v>
      </c>
      <c r="DP711" s="32">
        <v>12</v>
      </c>
      <c r="DQ711" s="32">
        <v>17</v>
      </c>
      <c r="DR711" s="32">
        <v>17</v>
      </c>
      <c r="DS711" s="88">
        <f t="shared" ref="DS711:DS774" si="823">DT711+DU711+DV711+DW711</f>
        <v>296</v>
      </c>
      <c r="DT711" s="32">
        <v>3</v>
      </c>
      <c r="DU711" s="32">
        <v>143</v>
      </c>
      <c r="DV711" s="32">
        <v>147</v>
      </c>
      <c r="DW711" s="32">
        <v>3</v>
      </c>
      <c r="EA711" s="88">
        <f t="shared" ref="EA711:EA774" si="824">EB711+EC711+ED711+EE711</f>
        <v>0</v>
      </c>
      <c r="EI711" s="88">
        <f t="shared" ref="EI711:EI774" si="825">EJ711+EK711+EL711+EM711</f>
        <v>0</v>
      </c>
      <c r="EQ711" s="88">
        <f t="shared" ref="EQ711:EQ774" si="826">ER711+ES711+ET711+EU711</f>
        <v>0</v>
      </c>
      <c r="EY711" s="88">
        <f t="shared" ref="EY711:EY774" si="827">EZ711+FA711+FB711+FC711</f>
        <v>0</v>
      </c>
      <c r="FG711" s="88">
        <f t="shared" ref="FG711:FG774" si="828">FH711+FI711+FJ711+FK711</f>
        <v>0</v>
      </c>
      <c r="FO711" s="88">
        <f t="shared" ref="FO711:FO774" si="829">FP711+FQ711+FR711+FS711</f>
        <v>0</v>
      </c>
      <c r="FW711" s="110">
        <f t="shared" ref="FW711:FW774" si="830">FX711+FY711+FZ711+GA711</f>
        <v>0</v>
      </c>
      <c r="GB711" s="110">
        <f t="shared" ref="GB711:GB774" si="831">EV711+FD711+FL711+FT711</f>
        <v>0</v>
      </c>
      <c r="GC711" s="110">
        <f t="shared" ref="GC711:GC774" si="832">EW711+FE711+FM711+FU711</f>
        <v>0</v>
      </c>
      <c r="GD711" s="110">
        <f t="shared" ref="GD711:GD774" si="833">EX711+FF711+FN711+FV711</f>
        <v>0</v>
      </c>
      <c r="GE711" s="110">
        <f t="shared" ref="GE711:GE774" si="834">EY711+FG711+FO711+FW711</f>
        <v>0</v>
      </c>
      <c r="GF711" s="110">
        <f t="shared" ref="GF711:GF774" si="835">EZ711+FH711+FP711+FX711</f>
        <v>0</v>
      </c>
      <c r="GG711" s="110">
        <f t="shared" ref="GG711:GG774" si="836">FA711+FI711+FQ711+FY711</f>
        <v>0</v>
      </c>
      <c r="GH711" s="110">
        <f t="shared" ref="GH711:GH774" si="837">FB711+FJ711+FR711+FZ711</f>
        <v>0</v>
      </c>
      <c r="GI711" s="110">
        <f t="shared" ref="GI711:GI774" si="838">FC711+FK711+FS711+GA711</f>
        <v>0</v>
      </c>
      <c r="GJ711" s="114">
        <f t="shared" si="802"/>
        <v>0.47200320192115258</v>
      </c>
      <c r="GK711" s="90">
        <f t="shared" si="803"/>
        <v>0.18315018315018314</v>
      </c>
      <c r="GL711" s="2" t="s">
        <v>1377</v>
      </c>
      <c r="GM711" s="92" t="s">
        <v>2108</v>
      </c>
      <c r="GN711" s="2" t="s">
        <v>2109</v>
      </c>
      <c r="GO711" s="92" t="s">
        <v>2105</v>
      </c>
      <c r="GP711" s="92" t="s">
        <v>2110</v>
      </c>
      <c r="GQ711" s="2" t="s">
        <v>1926</v>
      </c>
      <c r="GR711" s="115">
        <v>376</v>
      </c>
      <c r="GS711" s="31">
        <f t="shared" ref="GS711:GS774" si="839">DH711+DP711+DX711</f>
        <v>13</v>
      </c>
      <c r="GT711" s="31">
        <f t="shared" ref="GT711:GT774" si="840">DJ711+DR711+DZ711</f>
        <v>19</v>
      </c>
      <c r="GU711" s="31">
        <f t="shared" ref="GU711:GU774" si="841">DI711+DQ711+DY711</f>
        <v>19</v>
      </c>
      <c r="GV711" s="31">
        <f t="shared" ref="GV711:GV774" si="842">DL711+DM711+DN711+DO711+DT711+DU711+DV711+DW711+EB711+EC711+ED711+EE711</f>
        <v>323</v>
      </c>
      <c r="GW711" s="31">
        <f t="shared" ref="GW711:GW774" si="843">DN711+DO711+DV711+DW711+ED711+EE711</f>
        <v>161</v>
      </c>
      <c r="GX711" s="31">
        <f t="shared" ref="GX711:GX774" si="844">GV711-(DL711+DT711+EB711)</f>
        <v>317</v>
      </c>
    </row>
    <row r="712" spans="1:206" ht="15.75" hidden="1" customHeight="1" x14ac:dyDescent="0.25">
      <c r="A712" s="22" t="s">
        <v>1111</v>
      </c>
      <c r="B712" s="2" t="s">
        <v>693</v>
      </c>
      <c r="C712" s="116" t="s">
        <v>694</v>
      </c>
      <c r="D712" s="35" t="s">
        <v>693</v>
      </c>
      <c r="E712" s="117">
        <v>396</v>
      </c>
      <c r="F712" s="117">
        <v>1944</v>
      </c>
      <c r="G712" s="117">
        <v>2656</v>
      </c>
      <c r="H712" s="117">
        <v>4996</v>
      </c>
      <c r="I712" s="95">
        <v>269</v>
      </c>
      <c r="J712" s="118">
        <v>490</v>
      </c>
      <c r="K712" s="118">
        <v>2260</v>
      </c>
      <c r="L712" s="118">
        <v>2907</v>
      </c>
      <c r="M712" s="118">
        <v>5657</v>
      </c>
      <c r="N712" s="119">
        <v>493</v>
      </c>
      <c r="O712" s="119">
        <v>515</v>
      </c>
      <c r="P712" s="120">
        <v>3929</v>
      </c>
      <c r="Q712" s="120">
        <v>5006</v>
      </c>
      <c r="R712" s="120">
        <v>3669</v>
      </c>
      <c r="S712" s="70">
        <f t="shared" si="785"/>
        <v>0.12471366759989819</v>
      </c>
      <c r="T712" s="70">
        <f t="shared" si="786"/>
        <v>0.45145825009988017</v>
      </c>
      <c r="U712" s="70">
        <f t="shared" si="787"/>
        <v>0.40971120279276418</v>
      </c>
      <c r="V712" s="70">
        <f t="shared" si="788"/>
        <v>0.53878962536023056</v>
      </c>
      <c r="W712" s="70">
        <f t="shared" si="789"/>
        <v>0.65794494412646498</v>
      </c>
      <c r="X712" s="121">
        <v>5100</v>
      </c>
      <c r="Y712" s="121">
        <v>3929</v>
      </c>
      <c r="Z712" s="121">
        <v>5006</v>
      </c>
      <c r="AA712" s="121">
        <v>3669</v>
      </c>
      <c r="AB712" s="121">
        <v>1244</v>
      </c>
      <c r="AC712" s="121">
        <v>1157</v>
      </c>
      <c r="AD712" s="17">
        <v>66</v>
      </c>
      <c r="AE712" s="17">
        <v>160</v>
      </c>
      <c r="AF712" s="100">
        <v>241</v>
      </c>
      <c r="AG712" s="101">
        <v>899</v>
      </c>
      <c r="AH712" s="101">
        <v>2637</v>
      </c>
      <c r="AI712" s="101">
        <v>2696</v>
      </c>
      <c r="AJ712" s="101">
        <v>109</v>
      </c>
      <c r="AK712" s="101">
        <f t="shared" si="790"/>
        <v>6341</v>
      </c>
      <c r="AL712" s="101">
        <f t="shared" si="791"/>
        <v>450</v>
      </c>
      <c r="AM712" s="101">
        <v>559</v>
      </c>
      <c r="AN712" s="102">
        <v>420</v>
      </c>
      <c r="AO712" s="103">
        <v>825</v>
      </c>
      <c r="AP712" s="74">
        <f t="shared" si="792"/>
        <v>0.22881140239246628</v>
      </c>
      <c r="AQ712" s="74">
        <f t="shared" si="793"/>
        <v>0.52676787854574514</v>
      </c>
      <c r="AR712" s="104">
        <f t="shared" si="794"/>
        <v>0.45874325610917172</v>
      </c>
      <c r="AS712" s="104">
        <f t="shared" si="795"/>
        <v>0.56288184438040345</v>
      </c>
      <c r="AT712" s="104">
        <f t="shared" si="796"/>
        <v>0.61215590079040616</v>
      </c>
      <c r="AU712" s="105">
        <v>3865</v>
      </c>
      <c r="AV712" s="105">
        <v>5210</v>
      </c>
      <c r="AW712" s="105">
        <v>3940</v>
      </c>
      <c r="AX712" s="100">
        <v>247</v>
      </c>
      <c r="AY712" s="106">
        <v>6602</v>
      </c>
      <c r="AZ712" s="106">
        <v>744</v>
      </c>
      <c r="BA712" s="106">
        <v>2847</v>
      </c>
      <c r="BB712" s="106">
        <v>2878</v>
      </c>
      <c r="BC712" s="106">
        <v>133</v>
      </c>
      <c r="BD712" s="107">
        <v>536</v>
      </c>
      <c r="BE712" s="108">
        <v>419</v>
      </c>
      <c r="BF712" s="82">
        <f t="shared" si="797"/>
        <v>0.18883248730964466</v>
      </c>
      <c r="BG712" s="82">
        <f t="shared" si="798"/>
        <v>0.54644913627639158</v>
      </c>
      <c r="BH712" s="83">
        <f t="shared" si="799"/>
        <v>0.45585862466384941</v>
      </c>
      <c r="BI712" s="83">
        <f t="shared" si="800"/>
        <v>0.57179063360881544</v>
      </c>
      <c r="BJ712" s="83">
        <f t="shared" si="801"/>
        <v>0.60595084087968953</v>
      </c>
      <c r="BK712" s="2">
        <v>3953</v>
      </c>
      <c r="BL712" s="2">
        <v>5465</v>
      </c>
      <c r="BM712" s="2">
        <v>3888</v>
      </c>
      <c r="BN712" s="2">
        <v>2593</v>
      </c>
      <c r="BO712" s="2">
        <v>1247</v>
      </c>
      <c r="BP712" s="2">
        <v>1278</v>
      </c>
      <c r="BQ712" s="109">
        <v>66</v>
      </c>
      <c r="BR712" s="109">
        <v>270</v>
      </c>
      <c r="BS712" s="110">
        <v>165</v>
      </c>
      <c r="BT712" s="109">
        <v>351</v>
      </c>
      <c r="BU712" s="109">
        <v>2432</v>
      </c>
      <c r="BV712" s="109">
        <v>3881</v>
      </c>
      <c r="BW712" s="109">
        <v>147</v>
      </c>
      <c r="BX712" s="84">
        <f t="shared" si="805"/>
        <v>6811</v>
      </c>
      <c r="BY712" s="111">
        <v>230</v>
      </c>
      <c r="BZ712" s="109">
        <v>526</v>
      </c>
      <c r="CA712" s="109">
        <v>145</v>
      </c>
      <c r="CB712" s="2">
        <v>670</v>
      </c>
      <c r="CC712" s="112">
        <f t="shared" si="806"/>
        <v>8.8793321527953453E-2</v>
      </c>
      <c r="CD712" s="112">
        <f t="shared" si="807"/>
        <v>0.44501372369624886</v>
      </c>
      <c r="CE712" s="112">
        <f t="shared" si="808"/>
        <v>0.46129565609499473</v>
      </c>
      <c r="CF712" s="112">
        <f t="shared" si="809"/>
        <v>0.61873195766064359</v>
      </c>
      <c r="CG712" s="112">
        <f t="shared" si="810"/>
        <v>0.86291152263374482</v>
      </c>
      <c r="CH712" s="87">
        <f t="shared" si="811"/>
        <v>533</v>
      </c>
      <c r="CI712" s="31">
        <f t="shared" si="812"/>
        <v>584</v>
      </c>
      <c r="CJ712" s="31">
        <f t="shared" si="813"/>
        <v>0</v>
      </c>
      <c r="CK712" s="31">
        <f t="shared" si="814"/>
        <v>0</v>
      </c>
      <c r="CL712" s="31">
        <f t="shared" si="815"/>
        <v>0</v>
      </c>
      <c r="CM712" s="113">
        <f t="shared" si="816"/>
        <v>0</v>
      </c>
      <c r="CN712" s="31">
        <f t="shared" si="817"/>
        <v>0</v>
      </c>
      <c r="CO712" s="31">
        <f t="shared" si="818"/>
        <v>0</v>
      </c>
      <c r="CP712" s="31">
        <f t="shared" si="819"/>
        <v>0</v>
      </c>
      <c r="CQ712" s="31">
        <f t="shared" si="820"/>
        <v>0</v>
      </c>
      <c r="CU712" s="88">
        <f t="shared" si="804"/>
        <v>0</v>
      </c>
      <c r="DC712" s="88">
        <f t="shared" si="821"/>
        <v>0</v>
      </c>
      <c r="DH712" s="32">
        <v>7</v>
      </c>
      <c r="DI712" s="32">
        <v>68</v>
      </c>
      <c r="DJ712" s="32">
        <v>47</v>
      </c>
      <c r="DK712" s="88">
        <f t="shared" si="822"/>
        <v>1826</v>
      </c>
      <c r="DL712" s="32">
        <v>219</v>
      </c>
      <c r="DM712" s="32">
        <v>699</v>
      </c>
      <c r="DN712" s="32">
        <v>881</v>
      </c>
      <c r="DO712" s="32">
        <v>27</v>
      </c>
      <c r="DP712" s="32">
        <v>53</v>
      </c>
      <c r="DQ712" s="32">
        <v>186</v>
      </c>
      <c r="DR712" s="32">
        <v>99</v>
      </c>
      <c r="DS712" s="88">
        <f t="shared" si="823"/>
        <v>4808</v>
      </c>
      <c r="DT712" s="32">
        <v>84</v>
      </c>
      <c r="DU712" s="32">
        <v>1648</v>
      </c>
      <c r="DV712" s="32">
        <v>2960</v>
      </c>
      <c r="DW712" s="32">
        <v>116</v>
      </c>
      <c r="DX712" s="32">
        <v>2</v>
      </c>
      <c r="DY712" s="32">
        <v>7</v>
      </c>
      <c r="DZ712" s="32">
        <v>8</v>
      </c>
      <c r="EA712" s="88">
        <f t="shared" si="824"/>
        <v>104</v>
      </c>
      <c r="EB712" s="32">
        <v>25</v>
      </c>
      <c r="EC712" s="32">
        <v>49</v>
      </c>
      <c r="ED712" s="32">
        <v>29</v>
      </c>
      <c r="EE712" s="32">
        <v>1</v>
      </c>
      <c r="EF712" s="32">
        <v>2</v>
      </c>
      <c r="EG712" s="32">
        <v>7</v>
      </c>
      <c r="EH712" s="32">
        <v>7</v>
      </c>
      <c r="EI712" s="88">
        <f t="shared" si="825"/>
        <v>42</v>
      </c>
      <c r="EJ712" s="32">
        <v>23</v>
      </c>
      <c r="EK712" s="32">
        <v>15</v>
      </c>
      <c r="EL712" s="32">
        <v>3</v>
      </c>
      <c r="EM712" s="32">
        <v>1</v>
      </c>
      <c r="EQ712" s="88">
        <f t="shared" si="826"/>
        <v>0</v>
      </c>
      <c r="EV712" s="32">
        <v>2</v>
      </c>
      <c r="EW712" s="32">
        <v>2</v>
      </c>
      <c r="EX712" s="32">
        <v>4</v>
      </c>
      <c r="EY712" s="88">
        <f t="shared" si="827"/>
        <v>31</v>
      </c>
      <c r="EZ712" s="32">
        <v>0</v>
      </c>
      <c r="FA712" s="32">
        <v>21</v>
      </c>
      <c r="FB712" s="32">
        <v>8</v>
      </c>
      <c r="FC712" s="32">
        <v>2</v>
      </c>
      <c r="FG712" s="88">
        <f t="shared" si="828"/>
        <v>0</v>
      </c>
      <c r="FO712" s="88">
        <f t="shared" si="829"/>
        <v>0</v>
      </c>
      <c r="FW712" s="110">
        <f t="shared" si="830"/>
        <v>0</v>
      </c>
      <c r="GB712" s="110">
        <f t="shared" si="831"/>
        <v>2</v>
      </c>
      <c r="GC712" s="110">
        <f t="shared" si="832"/>
        <v>2</v>
      </c>
      <c r="GD712" s="110">
        <f t="shared" si="833"/>
        <v>4</v>
      </c>
      <c r="GE712" s="110">
        <f t="shared" si="834"/>
        <v>31</v>
      </c>
      <c r="GF712" s="110">
        <f t="shared" si="835"/>
        <v>0</v>
      </c>
      <c r="GG712" s="110">
        <f t="shared" si="836"/>
        <v>21</v>
      </c>
      <c r="GH712" s="110">
        <f t="shared" si="837"/>
        <v>8</v>
      </c>
      <c r="GI712" s="110">
        <f t="shared" si="838"/>
        <v>2</v>
      </c>
      <c r="GJ712" s="114">
        <f t="shared" si="802"/>
        <v>0.31152542524573723</v>
      </c>
      <c r="GK712" s="90">
        <f t="shared" si="803"/>
        <v>3.1657073614056348E-2</v>
      </c>
      <c r="GL712" s="2" t="s">
        <v>2151</v>
      </c>
      <c r="GM712" s="2" t="s">
        <v>2255</v>
      </c>
      <c r="GN712" s="92" t="s">
        <v>2018</v>
      </c>
      <c r="GO712" s="2" t="s">
        <v>2030</v>
      </c>
      <c r="GP712" s="92" t="s">
        <v>1979</v>
      </c>
      <c r="GQ712" s="2" t="s">
        <v>1541</v>
      </c>
      <c r="GR712" s="115">
        <v>5425</v>
      </c>
      <c r="GS712" s="31">
        <f t="shared" si="839"/>
        <v>62</v>
      </c>
      <c r="GT712" s="31">
        <f t="shared" si="840"/>
        <v>154</v>
      </c>
      <c r="GU712" s="31">
        <f t="shared" si="841"/>
        <v>261</v>
      </c>
      <c r="GV712" s="31">
        <f t="shared" si="842"/>
        <v>6738</v>
      </c>
      <c r="GW712" s="31">
        <f t="shared" si="843"/>
        <v>4014</v>
      </c>
      <c r="GX712" s="31">
        <f t="shared" si="844"/>
        <v>6410</v>
      </c>
    </row>
    <row r="713" spans="1:206" ht="15.75" hidden="1" customHeight="1" x14ac:dyDescent="0.25">
      <c r="A713" s="22" t="s">
        <v>1111</v>
      </c>
      <c r="B713" s="2" t="s">
        <v>693</v>
      </c>
      <c r="C713" s="116" t="s">
        <v>695</v>
      </c>
      <c r="D713" s="35" t="s">
        <v>693</v>
      </c>
      <c r="E713" s="117">
        <v>86</v>
      </c>
      <c r="F713" s="117">
        <v>442</v>
      </c>
      <c r="G713" s="117">
        <v>631</v>
      </c>
      <c r="H713" s="117">
        <v>1159</v>
      </c>
      <c r="I713" s="95">
        <v>68</v>
      </c>
      <c r="J713" s="118">
        <v>140</v>
      </c>
      <c r="K713" s="118">
        <v>415</v>
      </c>
      <c r="L713" s="118">
        <v>707</v>
      </c>
      <c r="M713" s="118">
        <v>1262</v>
      </c>
      <c r="N713" s="119">
        <v>225</v>
      </c>
      <c r="O713" s="119">
        <v>20</v>
      </c>
      <c r="P713" s="120">
        <v>637</v>
      </c>
      <c r="Q713" s="120">
        <v>830</v>
      </c>
      <c r="R713" s="120">
        <v>614</v>
      </c>
      <c r="S713" s="70">
        <f t="shared" si="785"/>
        <v>0.21978021978021978</v>
      </c>
      <c r="T713" s="70">
        <f t="shared" si="786"/>
        <v>0.5</v>
      </c>
      <c r="U713" s="70">
        <f t="shared" si="787"/>
        <v>0.49831811629024508</v>
      </c>
      <c r="V713" s="70">
        <f t="shared" si="788"/>
        <v>0.62119113573407203</v>
      </c>
      <c r="W713" s="70">
        <f t="shared" si="789"/>
        <v>0.78501628664495116</v>
      </c>
      <c r="X713" s="121">
        <v>822</v>
      </c>
      <c r="Y713" s="121">
        <v>637</v>
      </c>
      <c r="Z713" s="121">
        <v>830</v>
      </c>
      <c r="AA713" s="121">
        <v>614</v>
      </c>
      <c r="AB713" s="121">
        <v>246</v>
      </c>
      <c r="AC713" s="121">
        <v>196</v>
      </c>
      <c r="AD713" s="17">
        <v>32</v>
      </c>
      <c r="AE713" s="17">
        <v>50</v>
      </c>
      <c r="AF713" s="100">
        <v>64</v>
      </c>
      <c r="AG713" s="101">
        <v>84</v>
      </c>
      <c r="AH713" s="101">
        <v>328</v>
      </c>
      <c r="AI713" s="101">
        <v>697</v>
      </c>
      <c r="AJ713" s="101">
        <v>66</v>
      </c>
      <c r="AK713" s="101">
        <f t="shared" si="790"/>
        <v>1175</v>
      </c>
      <c r="AL713" s="101">
        <f t="shared" si="791"/>
        <v>208</v>
      </c>
      <c r="AM713" s="101">
        <v>274</v>
      </c>
      <c r="AN713" s="102">
        <v>11</v>
      </c>
      <c r="AO713" s="103">
        <v>33</v>
      </c>
      <c r="AP713" s="74">
        <f t="shared" si="792"/>
        <v>0.13186813186813187</v>
      </c>
      <c r="AQ713" s="74">
        <f t="shared" si="793"/>
        <v>0.39518072289156625</v>
      </c>
      <c r="AR713" s="104">
        <f t="shared" si="794"/>
        <v>0.43296492071119652</v>
      </c>
      <c r="AS713" s="104">
        <f t="shared" si="795"/>
        <v>0.56578947368421051</v>
      </c>
      <c r="AT713" s="104">
        <f t="shared" si="796"/>
        <v>0.79641693811074921</v>
      </c>
      <c r="AU713" s="105">
        <v>612</v>
      </c>
      <c r="AV713" s="105">
        <v>846</v>
      </c>
      <c r="AW713" s="105">
        <v>622</v>
      </c>
      <c r="AX713" s="100">
        <v>73</v>
      </c>
      <c r="AY713" s="106">
        <v>1260</v>
      </c>
      <c r="AZ713" s="106">
        <v>140</v>
      </c>
      <c r="BA713" s="106">
        <v>319</v>
      </c>
      <c r="BB713" s="106">
        <v>703</v>
      </c>
      <c r="BC713" s="106">
        <v>98</v>
      </c>
      <c r="BD713" s="107">
        <v>211</v>
      </c>
      <c r="BE713" s="108">
        <v>13</v>
      </c>
      <c r="BF713" s="82">
        <f t="shared" si="797"/>
        <v>0.22508038585209003</v>
      </c>
      <c r="BG713" s="82">
        <f t="shared" si="798"/>
        <v>0.37706855791962174</v>
      </c>
      <c r="BH713" s="83">
        <f t="shared" si="799"/>
        <v>0.45721153846153845</v>
      </c>
      <c r="BI713" s="83">
        <f t="shared" si="800"/>
        <v>0.55624142661179699</v>
      </c>
      <c r="BJ713" s="83">
        <f t="shared" si="801"/>
        <v>0.80392156862745101</v>
      </c>
      <c r="BK713" s="2">
        <v>574</v>
      </c>
      <c r="BL713" s="2">
        <v>822</v>
      </c>
      <c r="BM713" s="2">
        <v>603</v>
      </c>
      <c r="BN713" s="2">
        <v>402</v>
      </c>
      <c r="BO713" s="2">
        <v>217</v>
      </c>
      <c r="BP713" s="2">
        <v>197</v>
      </c>
      <c r="BQ713" s="109">
        <v>34</v>
      </c>
      <c r="BR713" s="109">
        <v>78</v>
      </c>
      <c r="BS713" s="110">
        <v>77</v>
      </c>
      <c r="BT713" s="109">
        <v>128</v>
      </c>
      <c r="BU713" s="109">
        <v>390</v>
      </c>
      <c r="BV713" s="109">
        <v>755</v>
      </c>
      <c r="BW713" s="109">
        <v>94</v>
      </c>
      <c r="BX713" s="84">
        <f t="shared" si="805"/>
        <v>1367</v>
      </c>
      <c r="BY713" s="111">
        <v>7</v>
      </c>
      <c r="BZ713" s="109">
        <v>193</v>
      </c>
      <c r="CA713" s="109">
        <v>94</v>
      </c>
      <c r="CB713" s="2">
        <v>29</v>
      </c>
      <c r="CC713" s="112">
        <f t="shared" si="806"/>
        <v>0.22299651567944251</v>
      </c>
      <c r="CD713" s="112">
        <f t="shared" si="807"/>
        <v>0.47445255474452552</v>
      </c>
      <c r="CE713" s="112">
        <f t="shared" si="808"/>
        <v>0.54027013506753374</v>
      </c>
      <c r="CF713" s="112">
        <f t="shared" si="809"/>
        <v>0.66807017543859648</v>
      </c>
      <c r="CG713" s="112">
        <f t="shared" si="810"/>
        <v>0.93200663349917079</v>
      </c>
      <c r="CH713" s="87">
        <f t="shared" si="811"/>
        <v>41</v>
      </c>
      <c r="CI713" s="31">
        <f t="shared" si="812"/>
        <v>36</v>
      </c>
      <c r="CJ713" s="31">
        <f t="shared" si="813"/>
        <v>3</v>
      </c>
      <c r="CK713" s="31">
        <f t="shared" si="814"/>
        <v>6</v>
      </c>
      <c r="CL713" s="31">
        <f t="shared" si="815"/>
        <v>12</v>
      </c>
      <c r="CM713" s="113">
        <f t="shared" si="816"/>
        <v>85</v>
      </c>
      <c r="CN713" s="31">
        <f t="shared" si="817"/>
        <v>4</v>
      </c>
      <c r="CO713" s="31">
        <f t="shared" si="818"/>
        <v>31</v>
      </c>
      <c r="CP713" s="31">
        <f t="shared" si="819"/>
        <v>42</v>
      </c>
      <c r="CQ713" s="31">
        <f t="shared" si="820"/>
        <v>8</v>
      </c>
      <c r="CR713" s="32">
        <v>1</v>
      </c>
      <c r="CS713" s="32">
        <v>2</v>
      </c>
      <c r="CT713" s="32">
        <v>8</v>
      </c>
      <c r="CU713" s="88">
        <f t="shared" si="804"/>
        <v>35</v>
      </c>
      <c r="CV713" s="32">
        <v>3</v>
      </c>
      <c r="CW713" s="32">
        <v>13</v>
      </c>
      <c r="CX713" s="32">
        <v>12</v>
      </c>
      <c r="CY713" s="32">
        <v>7</v>
      </c>
      <c r="CZ713" s="32">
        <v>2</v>
      </c>
      <c r="DA713" s="32">
        <v>4</v>
      </c>
      <c r="DB713" s="32">
        <v>4</v>
      </c>
      <c r="DC713" s="88">
        <f t="shared" si="821"/>
        <v>50</v>
      </c>
      <c r="DD713" s="32">
        <v>1</v>
      </c>
      <c r="DE713" s="32">
        <v>18</v>
      </c>
      <c r="DF713" s="32">
        <v>30</v>
      </c>
      <c r="DG713" s="32">
        <v>1</v>
      </c>
      <c r="DH713" s="32">
        <v>1</v>
      </c>
      <c r="DI713" s="32">
        <v>8</v>
      </c>
      <c r="DJ713" s="32">
        <v>4</v>
      </c>
      <c r="DK713" s="88">
        <f t="shared" si="822"/>
        <v>159</v>
      </c>
      <c r="DL713" s="32">
        <v>25</v>
      </c>
      <c r="DM713" s="32">
        <v>79</v>
      </c>
      <c r="DN713" s="32">
        <v>51</v>
      </c>
      <c r="DO713" s="32">
        <v>4</v>
      </c>
      <c r="DP713" s="32">
        <v>26</v>
      </c>
      <c r="DQ713" s="32">
        <v>45</v>
      </c>
      <c r="DR713" s="32">
        <v>37</v>
      </c>
      <c r="DS713" s="88">
        <f t="shared" si="823"/>
        <v>870</v>
      </c>
      <c r="DT713" s="32">
        <v>15</v>
      </c>
      <c r="DU713" s="32">
        <v>185</v>
      </c>
      <c r="DV713" s="32">
        <v>589</v>
      </c>
      <c r="DW713" s="32">
        <v>81</v>
      </c>
      <c r="DX713" s="32">
        <v>1</v>
      </c>
      <c r="DY713" s="32">
        <v>1</v>
      </c>
      <c r="DZ713" s="32">
        <v>1</v>
      </c>
      <c r="EA713" s="88">
        <f t="shared" si="824"/>
        <v>24</v>
      </c>
      <c r="EC713" s="32">
        <v>7</v>
      </c>
      <c r="ED713" s="32">
        <v>17</v>
      </c>
      <c r="EF713" s="32">
        <v>3</v>
      </c>
      <c r="EG713" s="32">
        <v>18</v>
      </c>
      <c r="EH713" s="32">
        <v>23</v>
      </c>
      <c r="EI713" s="88">
        <f t="shared" si="825"/>
        <v>235</v>
      </c>
      <c r="EJ713" s="32">
        <v>84</v>
      </c>
      <c r="EK713" s="32">
        <v>88</v>
      </c>
      <c r="EL713" s="32">
        <v>56</v>
      </c>
      <c r="EM713" s="32">
        <v>7</v>
      </c>
      <c r="EQ713" s="88">
        <f t="shared" si="826"/>
        <v>0</v>
      </c>
      <c r="EY713" s="88">
        <f t="shared" si="827"/>
        <v>0</v>
      </c>
      <c r="FG713" s="88">
        <f t="shared" si="828"/>
        <v>0</v>
      </c>
      <c r="FO713" s="88">
        <f t="shared" si="829"/>
        <v>0</v>
      </c>
      <c r="FW713" s="110">
        <f t="shared" si="830"/>
        <v>0</v>
      </c>
      <c r="GB713" s="110">
        <f t="shared" si="831"/>
        <v>0</v>
      </c>
      <c r="GC713" s="110">
        <f t="shared" si="832"/>
        <v>0</v>
      </c>
      <c r="GD713" s="110">
        <f t="shared" si="833"/>
        <v>0</v>
      </c>
      <c r="GE713" s="110">
        <f t="shared" si="834"/>
        <v>0</v>
      </c>
      <c r="GF713" s="110">
        <f t="shared" si="835"/>
        <v>0</v>
      </c>
      <c r="GG713" s="110">
        <f t="shared" si="836"/>
        <v>0</v>
      </c>
      <c r="GH713" s="110">
        <f t="shared" si="837"/>
        <v>0</v>
      </c>
      <c r="GI713" s="110">
        <f t="shared" si="838"/>
        <v>0</v>
      </c>
      <c r="GJ713" s="114">
        <f t="shared" si="802"/>
        <v>0.18724496466491877</v>
      </c>
      <c r="GK713" s="90">
        <f t="shared" si="803"/>
        <v>8.4920634920634924E-2</v>
      </c>
      <c r="GL713" s="92" t="s">
        <v>1693</v>
      </c>
      <c r="GM713" s="2" t="s">
        <v>1789</v>
      </c>
      <c r="GN713" s="2" t="s">
        <v>1831</v>
      </c>
      <c r="GO713" s="2" t="s">
        <v>1911</v>
      </c>
      <c r="GP713" s="2" t="s">
        <v>1651</v>
      </c>
      <c r="GQ713" s="2" t="s">
        <v>2242</v>
      </c>
      <c r="GR713" s="115">
        <v>821</v>
      </c>
      <c r="GS713" s="31">
        <f t="shared" si="839"/>
        <v>28</v>
      </c>
      <c r="GT713" s="31">
        <f t="shared" si="840"/>
        <v>42</v>
      </c>
      <c r="GU713" s="31">
        <f t="shared" si="841"/>
        <v>54</v>
      </c>
      <c r="GV713" s="31">
        <f t="shared" si="842"/>
        <v>1053</v>
      </c>
      <c r="GW713" s="31">
        <f t="shared" si="843"/>
        <v>742</v>
      </c>
      <c r="GX713" s="31">
        <f t="shared" si="844"/>
        <v>1013</v>
      </c>
    </row>
    <row r="714" spans="1:206" ht="15.75" hidden="1" customHeight="1" x14ac:dyDescent="0.25">
      <c r="A714" s="22" t="s">
        <v>1111</v>
      </c>
      <c r="B714" s="2" t="s">
        <v>693</v>
      </c>
      <c r="C714" s="116" t="s">
        <v>966</v>
      </c>
      <c r="D714" s="35" t="s">
        <v>693</v>
      </c>
      <c r="E714" s="117">
        <v>74</v>
      </c>
      <c r="F714" s="117">
        <v>98</v>
      </c>
      <c r="G714" s="117">
        <v>111</v>
      </c>
      <c r="H714" s="117">
        <v>283</v>
      </c>
      <c r="I714" s="95">
        <v>12</v>
      </c>
      <c r="J714" s="118">
        <v>23</v>
      </c>
      <c r="K714" s="118">
        <v>68</v>
      </c>
      <c r="L714" s="118">
        <v>114</v>
      </c>
      <c r="M714" s="118">
        <v>205</v>
      </c>
      <c r="N714" s="119">
        <v>45</v>
      </c>
      <c r="O714" s="119">
        <v>2</v>
      </c>
      <c r="P714" s="120">
        <v>116</v>
      </c>
      <c r="Q714" s="120">
        <v>140</v>
      </c>
      <c r="R714" s="120">
        <v>98</v>
      </c>
      <c r="S714" s="70">
        <f t="shared" si="785"/>
        <v>0.19827586206896552</v>
      </c>
      <c r="T714" s="70">
        <f t="shared" si="786"/>
        <v>0.48571428571428571</v>
      </c>
      <c r="U714" s="70">
        <f t="shared" si="787"/>
        <v>0.4519774011299435</v>
      </c>
      <c r="V714" s="70">
        <f t="shared" si="788"/>
        <v>0.57563025210084029</v>
      </c>
      <c r="W714" s="70">
        <f t="shared" si="789"/>
        <v>0.70408163265306123</v>
      </c>
      <c r="X714" s="121">
        <v>144</v>
      </c>
      <c r="Y714" s="121">
        <v>116</v>
      </c>
      <c r="Z714" s="121">
        <v>140</v>
      </c>
      <c r="AA714" s="121">
        <v>98</v>
      </c>
      <c r="AB714" s="121">
        <v>50</v>
      </c>
      <c r="AC714" s="121">
        <v>44</v>
      </c>
      <c r="AD714" s="17">
        <v>6</v>
      </c>
      <c r="AE714" s="17">
        <v>13</v>
      </c>
      <c r="AF714" s="100">
        <v>13</v>
      </c>
      <c r="AG714" s="101">
        <v>44</v>
      </c>
      <c r="AH714" s="101">
        <v>62</v>
      </c>
      <c r="AI714" s="101">
        <v>122</v>
      </c>
      <c r="AJ714" s="101">
        <v>5</v>
      </c>
      <c r="AK714" s="101">
        <f t="shared" si="790"/>
        <v>233</v>
      </c>
      <c r="AL714" s="101">
        <f t="shared" si="791"/>
        <v>47</v>
      </c>
      <c r="AM714" s="101">
        <v>52</v>
      </c>
      <c r="AN714" s="101"/>
      <c r="AO714" s="103">
        <v>3</v>
      </c>
      <c r="AP714" s="74">
        <f t="shared" si="792"/>
        <v>0.37931034482758619</v>
      </c>
      <c r="AQ714" s="74">
        <f t="shared" si="793"/>
        <v>0.44285714285714284</v>
      </c>
      <c r="AR714" s="104">
        <f t="shared" si="794"/>
        <v>0.51129943502824859</v>
      </c>
      <c r="AS714" s="104">
        <f t="shared" si="795"/>
        <v>0.57563025210084029</v>
      </c>
      <c r="AT714" s="104">
        <f t="shared" si="796"/>
        <v>0.76530612244897955</v>
      </c>
      <c r="AU714" s="105">
        <v>115</v>
      </c>
      <c r="AV714" s="105">
        <v>166</v>
      </c>
      <c r="AW714" s="105">
        <v>125</v>
      </c>
      <c r="AX714" s="100">
        <v>13</v>
      </c>
      <c r="AY714" s="106">
        <v>204</v>
      </c>
      <c r="AZ714" s="106">
        <v>21</v>
      </c>
      <c r="BA714" s="106">
        <v>67</v>
      </c>
      <c r="BB714" s="106">
        <v>103</v>
      </c>
      <c r="BC714" s="106">
        <v>13</v>
      </c>
      <c r="BD714" s="107">
        <v>39</v>
      </c>
      <c r="BE714" s="108">
        <v>3</v>
      </c>
      <c r="BF714" s="82">
        <f t="shared" si="797"/>
        <v>0.16800000000000001</v>
      </c>
      <c r="BG714" s="82">
        <f t="shared" si="798"/>
        <v>0.40361445783132532</v>
      </c>
      <c r="BH714" s="83">
        <f t="shared" si="799"/>
        <v>0.37438423645320196</v>
      </c>
      <c r="BI714" s="83">
        <f t="shared" si="800"/>
        <v>0.46619217081850534</v>
      </c>
      <c r="BJ714" s="83">
        <f t="shared" si="801"/>
        <v>0.55652173913043479</v>
      </c>
      <c r="BK714" s="2">
        <v>109</v>
      </c>
      <c r="BL714" s="2">
        <v>130</v>
      </c>
      <c r="BM714" s="2">
        <v>113</v>
      </c>
      <c r="BN714" s="2">
        <v>86</v>
      </c>
      <c r="BO714" s="2">
        <v>40</v>
      </c>
      <c r="BP714" s="2">
        <v>51</v>
      </c>
      <c r="BQ714" s="109">
        <v>6</v>
      </c>
      <c r="BR714" s="109">
        <v>13</v>
      </c>
      <c r="BS714" s="110">
        <v>13</v>
      </c>
      <c r="BT714" s="109">
        <v>14</v>
      </c>
      <c r="BU714" s="109">
        <v>69</v>
      </c>
      <c r="BV714" s="109">
        <v>130</v>
      </c>
      <c r="BW714" s="109">
        <v>16</v>
      </c>
      <c r="BX714" s="84">
        <f t="shared" si="805"/>
        <v>229</v>
      </c>
      <c r="BY714" s="111">
        <v>0</v>
      </c>
      <c r="BZ714" s="109">
        <v>37</v>
      </c>
      <c r="CA714" s="109">
        <v>16</v>
      </c>
      <c r="CB714" s="2">
        <v>5</v>
      </c>
      <c r="CC714" s="112">
        <f t="shared" si="806"/>
        <v>0.12844036697247707</v>
      </c>
      <c r="CD714" s="112">
        <f t="shared" si="807"/>
        <v>0.53076923076923077</v>
      </c>
      <c r="CE714" s="112">
        <f t="shared" si="808"/>
        <v>0.5</v>
      </c>
      <c r="CF714" s="112">
        <f t="shared" si="809"/>
        <v>0.66666666666666663</v>
      </c>
      <c r="CG714" s="112">
        <f t="shared" si="810"/>
        <v>0.82300884955752207</v>
      </c>
      <c r="CH714" s="87">
        <f t="shared" si="811"/>
        <v>20</v>
      </c>
      <c r="CI714" s="31">
        <f t="shared" si="812"/>
        <v>18</v>
      </c>
      <c r="CJ714" s="31">
        <f t="shared" si="813"/>
        <v>0</v>
      </c>
      <c r="CK714" s="31">
        <f t="shared" si="814"/>
        <v>0</v>
      </c>
      <c r="CL714" s="31">
        <f t="shared" si="815"/>
        <v>0</v>
      </c>
      <c r="CM714" s="113">
        <f t="shared" si="816"/>
        <v>0</v>
      </c>
      <c r="CN714" s="31">
        <f t="shared" si="817"/>
        <v>0</v>
      </c>
      <c r="CO714" s="31">
        <f t="shared" si="818"/>
        <v>0</v>
      </c>
      <c r="CP714" s="31">
        <f t="shared" si="819"/>
        <v>0</v>
      </c>
      <c r="CQ714" s="31">
        <f t="shared" si="820"/>
        <v>0</v>
      </c>
      <c r="CU714" s="88">
        <f t="shared" si="804"/>
        <v>0</v>
      </c>
      <c r="DC714" s="88">
        <f t="shared" si="821"/>
        <v>0</v>
      </c>
      <c r="DH714" s="32">
        <v>1</v>
      </c>
      <c r="DI714" s="32">
        <v>5</v>
      </c>
      <c r="DJ714" s="32">
        <v>5</v>
      </c>
      <c r="DK714" s="88">
        <f t="shared" si="822"/>
        <v>76</v>
      </c>
      <c r="DL714" s="32">
        <v>14</v>
      </c>
      <c r="DM714" s="32">
        <v>38</v>
      </c>
      <c r="DN714" s="32">
        <v>22</v>
      </c>
      <c r="DO714" s="32">
        <v>2</v>
      </c>
      <c r="DP714" s="32">
        <v>5</v>
      </c>
      <c r="DQ714" s="32">
        <v>8</v>
      </c>
      <c r="DR714" s="32">
        <v>8</v>
      </c>
      <c r="DS714" s="88">
        <f t="shared" si="823"/>
        <v>153</v>
      </c>
      <c r="DT714" s="32">
        <v>0</v>
      </c>
      <c r="DU714" s="32">
        <v>31</v>
      </c>
      <c r="DV714" s="32">
        <v>108</v>
      </c>
      <c r="DW714" s="32">
        <v>14</v>
      </c>
      <c r="EA714" s="88">
        <f t="shared" si="824"/>
        <v>0</v>
      </c>
      <c r="EI714" s="88">
        <f t="shared" si="825"/>
        <v>0</v>
      </c>
      <c r="EQ714" s="88">
        <f t="shared" si="826"/>
        <v>0</v>
      </c>
      <c r="EY714" s="88">
        <f t="shared" si="827"/>
        <v>0</v>
      </c>
      <c r="FG714" s="88">
        <f t="shared" si="828"/>
        <v>0</v>
      </c>
      <c r="FO714" s="88">
        <f t="shared" si="829"/>
        <v>0</v>
      </c>
      <c r="FW714" s="110">
        <f t="shared" si="830"/>
        <v>0</v>
      </c>
      <c r="GB714" s="110">
        <f t="shared" si="831"/>
        <v>0</v>
      </c>
      <c r="GC714" s="110">
        <f t="shared" si="832"/>
        <v>0</v>
      </c>
      <c r="GD714" s="110">
        <f t="shared" si="833"/>
        <v>0</v>
      </c>
      <c r="GE714" s="110">
        <f t="shared" si="834"/>
        <v>0</v>
      </c>
      <c r="GF714" s="110">
        <f t="shared" si="835"/>
        <v>0</v>
      </c>
      <c r="GG714" s="110">
        <f t="shared" si="836"/>
        <v>0</v>
      </c>
      <c r="GH714" s="110">
        <f t="shared" si="837"/>
        <v>0</v>
      </c>
      <c r="GI714" s="110">
        <f t="shared" si="838"/>
        <v>0</v>
      </c>
      <c r="GJ714" s="114">
        <f t="shared" si="802"/>
        <v>0.16891111966140815</v>
      </c>
      <c r="GK714" s="90">
        <f t="shared" si="803"/>
        <v>0.12254901960784313</v>
      </c>
      <c r="GL714" s="92" t="s">
        <v>2220</v>
      </c>
      <c r="GM714" s="92" t="s">
        <v>1707</v>
      </c>
      <c r="GN714" s="92" t="s">
        <v>1811</v>
      </c>
      <c r="GO714" s="2" t="s">
        <v>1729</v>
      </c>
      <c r="GP714" s="2" t="s">
        <v>2091</v>
      </c>
      <c r="GQ714" s="2" t="s">
        <v>2111</v>
      </c>
      <c r="GR714" s="115">
        <v>128</v>
      </c>
      <c r="GS714" s="31">
        <f t="shared" si="839"/>
        <v>6</v>
      </c>
      <c r="GT714" s="31">
        <f t="shared" si="840"/>
        <v>13</v>
      </c>
      <c r="GU714" s="31">
        <f t="shared" si="841"/>
        <v>13</v>
      </c>
      <c r="GV714" s="31">
        <f t="shared" si="842"/>
        <v>229</v>
      </c>
      <c r="GW714" s="31">
        <f t="shared" si="843"/>
        <v>146</v>
      </c>
      <c r="GX714" s="31">
        <f t="shared" si="844"/>
        <v>215</v>
      </c>
    </row>
    <row r="715" spans="1:206" ht="15.75" hidden="1" customHeight="1" x14ac:dyDescent="0.25">
      <c r="A715" s="22" t="s">
        <v>1111</v>
      </c>
      <c r="B715" s="2" t="s">
        <v>693</v>
      </c>
      <c r="C715" s="116" t="s">
        <v>696</v>
      </c>
      <c r="D715" s="35" t="s">
        <v>693</v>
      </c>
      <c r="E715" s="117">
        <v>60</v>
      </c>
      <c r="F715" s="117">
        <v>206</v>
      </c>
      <c r="G715" s="117">
        <v>265</v>
      </c>
      <c r="H715" s="117">
        <v>531</v>
      </c>
      <c r="I715" s="95">
        <v>32</v>
      </c>
      <c r="J715" s="118">
        <v>72</v>
      </c>
      <c r="K715" s="118">
        <v>179</v>
      </c>
      <c r="L715" s="118">
        <v>313</v>
      </c>
      <c r="M715" s="118">
        <v>564</v>
      </c>
      <c r="N715" s="119">
        <v>93</v>
      </c>
      <c r="O715" s="119">
        <v>17</v>
      </c>
      <c r="P715" s="120">
        <v>306</v>
      </c>
      <c r="Q715" s="120">
        <v>368</v>
      </c>
      <c r="R715" s="120">
        <v>316</v>
      </c>
      <c r="S715" s="70">
        <f t="shared" si="785"/>
        <v>0.23529411764705882</v>
      </c>
      <c r="T715" s="70">
        <f t="shared" si="786"/>
        <v>0.48641304347826086</v>
      </c>
      <c r="U715" s="70">
        <f t="shared" si="787"/>
        <v>0.47575757575757577</v>
      </c>
      <c r="V715" s="70">
        <f t="shared" si="788"/>
        <v>0.58333333333333337</v>
      </c>
      <c r="W715" s="70">
        <f t="shared" si="789"/>
        <v>0.69620253164556967</v>
      </c>
      <c r="X715" s="121">
        <v>368</v>
      </c>
      <c r="Y715" s="121">
        <v>306</v>
      </c>
      <c r="Z715" s="121">
        <v>368</v>
      </c>
      <c r="AA715" s="121">
        <v>316</v>
      </c>
      <c r="AB715" s="121">
        <v>133</v>
      </c>
      <c r="AC715" s="121">
        <v>93</v>
      </c>
      <c r="AD715" s="17">
        <v>15</v>
      </c>
      <c r="AE715" s="17">
        <v>26</v>
      </c>
      <c r="AF715" s="100">
        <v>30</v>
      </c>
      <c r="AG715" s="101">
        <v>50</v>
      </c>
      <c r="AH715" s="101">
        <v>129</v>
      </c>
      <c r="AI715" s="101">
        <v>344</v>
      </c>
      <c r="AJ715" s="101">
        <v>22</v>
      </c>
      <c r="AK715" s="101">
        <f t="shared" si="790"/>
        <v>545</v>
      </c>
      <c r="AL715" s="101">
        <f t="shared" si="791"/>
        <v>98</v>
      </c>
      <c r="AM715" s="101">
        <v>120</v>
      </c>
      <c r="AN715" s="102">
        <v>13</v>
      </c>
      <c r="AO715" s="103">
        <v>31</v>
      </c>
      <c r="AP715" s="74">
        <f t="shared" si="792"/>
        <v>0.16339869281045752</v>
      </c>
      <c r="AQ715" s="74">
        <f t="shared" si="793"/>
        <v>0.35054347826086957</v>
      </c>
      <c r="AR715" s="104">
        <f t="shared" si="794"/>
        <v>0.42929292929292928</v>
      </c>
      <c r="AS715" s="104">
        <f t="shared" si="795"/>
        <v>0.54824561403508776</v>
      </c>
      <c r="AT715" s="104">
        <f t="shared" si="796"/>
        <v>0.77848101265822789</v>
      </c>
      <c r="AU715" s="105">
        <v>288</v>
      </c>
      <c r="AV715" s="105">
        <v>399</v>
      </c>
      <c r="AW715" s="105">
        <v>287</v>
      </c>
      <c r="AX715" s="100">
        <v>29</v>
      </c>
      <c r="AY715" s="106">
        <v>509</v>
      </c>
      <c r="AZ715" s="106">
        <v>29</v>
      </c>
      <c r="BA715" s="106">
        <v>147</v>
      </c>
      <c r="BB715" s="106">
        <v>316</v>
      </c>
      <c r="BC715" s="106">
        <v>17</v>
      </c>
      <c r="BD715" s="107">
        <v>93</v>
      </c>
      <c r="BE715" s="108">
        <v>15</v>
      </c>
      <c r="BF715" s="82">
        <f t="shared" si="797"/>
        <v>0.10104529616724739</v>
      </c>
      <c r="BG715" s="82">
        <f t="shared" si="798"/>
        <v>0.36842105263157893</v>
      </c>
      <c r="BH715" s="83">
        <f t="shared" si="799"/>
        <v>0.40965092402464065</v>
      </c>
      <c r="BI715" s="83">
        <f t="shared" si="800"/>
        <v>0.53857350800582238</v>
      </c>
      <c r="BJ715" s="83">
        <f t="shared" si="801"/>
        <v>0.77430555555555558</v>
      </c>
      <c r="BK715" s="2">
        <v>264</v>
      </c>
      <c r="BL715" s="2">
        <v>368</v>
      </c>
      <c r="BM715" s="2">
        <v>270</v>
      </c>
      <c r="BN715" s="2">
        <v>183</v>
      </c>
      <c r="BO715" s="2">
        <v>102</v>
      </c>
      <c r="BP715" s="2">
        <v>93</v>
      </c>
      <c r="BQ715" s="109">
        <v>15</v>
      </c>
      <c r="BR715" s="109">
        <v>30</v>
      </c>
      <c r="BS715" s="110">
        <v>26</v>
      </c>
      <c r="BT715" s="109">
        <v>31</v>
      </c>
      <c r="BU715" s="109">
        <v>170</v>
      </c>
      <c r="BV715" s="109">
        <v>350</v>
      </c>
      <c r="BW715" s="109">
        <v>28</v>
      </c>
      <c r="BX715" s="84">
        <f t="shared" si="805"/>
        <v>579</v>
      </c>
      <c r="BY715" s="111">
        <v>2</v>
      </c>
      <c r="BZ715" s="109">
        <v>85</v>
      </c>
      <c r="CA715" s="109">
        <v>28</v>
      </c>
      <c r="CB715" s="2">
        <v>23</v>
      </c>
      <c r="CC715" s="112">
        <f t="shared" si="806"/>
        <v>0.11742424242424243</v>
      </c>
      <c r="CD715" s="112">
        <f t="shared" si="807"/>
        <v>0.46195652173913043</v>
      </c>
      <c r="CE715" s="112">
        <f t="shared" si="808"/>
        <v>0.51662971175166295</v>
      </c>
      <c r="CF715" s="112">
        <f t="shared" si="809"/>
        <v>0.68181818181818177</v>
      </c>
      <c r="CG715" s="112">
        <f t="shared" si="810"/>
        <v>0.98148148148148151</v>
      </c>
      <c r="CH715" s="87">
        <f t="shared" si="811"/>
        <v>5</v>
      </c>
      <c r="CI715" s="31">
        <f t="shared" si="812"/>
        <v>-1</v>
      </c>
      <c r="CJ715" s="31">
        <f t="shared" si="813"/>
        <v>0</v>
      </c>
      <c r="CK715" s="31">
        <f t="shared" si="814"/>
        <v>0</v>
      </c>
      <c r="CL715" s="31">
        <f t="shared" si="815"/>
        <v>0</v>
      </c>
      <c r="CM715" s="113">
        <f t="shared" si="816"/>
        <v>0</v>
      </c>
      <c r="CN715" s="31">
        <f t="shared" si="817"/>
        <v>0</v>
      </c>
      <c r="CO715" s="31">
        <f t="shared" si="818"/>
        <v>0</v>
      </c>
      <c r="CP715" s="31">
        <f t="shared" si="819"/>
        <v>0</v>
      </c>
      <c r="CQ715" s="31">
        <f t="shared" si="820"/>
        <v>0</v>
      </c>
      <c r="CU715" s="88">
        <f t="shared" si="804"/>
        <v>0</v>
      </c>
      <c r="DC715" s="88">
        <f t="shared" si="821"/>
        <v>0</v>
      </c>
      <c r="DH715" s="32">
        <v>1</v>
      </c>
      <c r="DI715" s="32">
        <v>8</v>
      </c>
      <c r="DJ715" s="32">
        <v>4</v>
      </c>
      <c r="DK715" s="88">
        <f t="shared" si="822"/>
        <v>143</v>
      </c>
      <c r="DL715" s="32">
        <v>21</v>
      </c>
      <c r="DM715" s="32">
        <v>55</v>
      </c>
      <c r="DN715" s="32">
        <v>61</v>
      </c>
      <c r="DO715" s="32">
        <v>6</v>
      </c>
      <c r="DP715" s="32">
        <v>14</v>
      </c>
      <c r="DQ715" s="32">
        <v>22</v>
      </c>
      <c r="DR715" s="32">
        <v>22</v>
      </c>
      <c r="DS715" s="88">
        <f t="shared" si="823"/>
        <v>436</v>
      </c>
      <c r="DT715" s="32">
        <v>10</v>
      </c>
      <c r="DU715" s="32">
        <v>115</v>
      </c>
      <c r="DV715" s="32">
        <v>289</v>
      </c>
      <c r="DW715" s="32">
        <v>22</v>
      </c>
      <c r="EA715" s="88">
        <f t="shared" si="824"/>
        <v>0</v>
      </c>
      <c r="EI715" s="88">
        <f t="shared" si="825"/>
        <v>0</v>
      </c>
      <c r="EQ715" s="88">
        <f t="shared" si="826"/>
        <v>0</v>
      </c>
      <c r="EY715" s="88">
        <f t="shared" si="827"/>
        <v>0</v>
      </c>
      <c r="FG715" s="88">
        <f t="shared" si="828"/>
        <v>0</v>
      </c>
      <c r="FO715" s="88">
        <f t="shared" si="829"/>
        <v>0</v>
      </c>
      <c r="FW715" s="110">
        <f t="shared" si="830"/>
        <v>0</v>
      </c>
      <c r="GB715" s="110">
        <f t="shared" si="831"/>
        <v>0</v>
      </c>
      <c r="GC715" s="110">
        <f t="shared" si="832"/>
        <v>0</v>
      </c>
      <c r="GD715" s="110">
        <f t="shared" si="833"/>
        <v>0</v>
      </c>
      <c r="GE715" s="110">
        <f t="shared" si="834"/>
        <v>0</v>
      </c>
      <c r="GF715" s="110">
        <f t="shared" si="835"/>
        <v>0</v>
      </c>
      <c r="GG715" s="110">
        <f t="shared" si="836"/>
        <v>0</v>
      </c>
      <c r="GH715" s="110">
        <f t="shared" si="837"/>
        <v>0</v>
      </c>
      <c r="GI715" s="110">
        <f t="shared" si="838"/>
        <v>0</v>
      </c>
      <c r="GJ715" s="114">
        <f t="shared" si="802"/>
        <v>0.40976430976430972</v>
      </c>
      <c r="GK715" s="90">
        <f t="shared" si="803"/>
        <v>0.13752455795677801</v>
      </c>
      <c r="GL715" s="2" t="s">
        <v>1921</v>
      </c>
      <c r="GM715" s="2" t="s">
        <v>2090</v>
      </c>
      <c r="GN715" s="2" t="s">
        <v>1361</v>
      </c>
      <c r="GO715" s="2" t="s">
        <v>1404</v>
      </c>
      <c r="GP715" s="92" t="s">
        <v>1453</v>
      </c>
      <c r="GQ715" s="2" t="s">
        <v>1579</v>
      </c>
      <c r="GR715" s="115">
        <v>353</v>
      </c>
      <c r="GS715" s="31">
        <f t="shared" si="839"/>
        <v>15</v>
      </c>
      <c r="GT715" s="31">
        <f t="shared" si="840"/>
        <v>26</v>
      </c>
      <c r="GU715" s="31">
        <f t="shared" si="841"/>
        <v>30</v>
      </c>
      <c r="GV715" s="31">
        <f t="shared" si="842"/>
        <v>579</v>
      </c>
      <c r="GW715" s="31">
        <f t="shared" si="843"/>
        <v>378</v>
      </c>
      <c r="GX715" s="31">
        <f t="shared" si="844"/>
        <v>548</v>
      </c>
    </row>
    <row r="716" spans="1:206" ht="15.75" hidden="1" customHeight="1" x14ac:dyDescent="0.25">
      <c r="A716" s="22" t="s">
        <v>1111</v>
      </c>
      <c r="B716" s="2" t="s">
        <v>693</v>
      </c>
      <c r="C716" s="116" t="s">
        <v>697</v>
      </c>
      <c r="D716" s="35" t="s">
        <v>693</v>
      </c>
      <c r="E716" s="117">
        <v>41</v>
      </c>
      <c r="F716" s="117">
        <v>60</v>
      </c>
      <c r="G716" s="117">
        <v>68</v>
      </c>
      <c r="H716" s="117">
        <v>169</v>
      </c>
      <c r="I716" s="95">
        <v>9</v>
      </c>
      <c r="J716" s="118">
        <v>30</v>
      </c>
      <c r="K716" s="118">
        <v>38</v>
      </c>
      <c r="L716" s="118">
        <v>65</v>
      </c>
      <c r="M716" s="118">
        <v>133</v>
      </c>
      <c r="N716" s="119">
        <v>8</v>
      </c>
      <c r="O716" s="119">
        <v>1</v>
      </c>
      <c r="P716" s="120">
        <v>65</v>
      </c>
      <c r="Q716" s="120">
        <v>92</v>
      </c>
      <c r="R716" s="120">
        <v>77</v>
      </c>
      <c r="S716" s="70">
        <f t="shared" si="785"/>
        <v>0.46153846153846156</v>
      </c>
      <c r="T716" s="70">
        <f t="shared" si="786"/>
        <v>0.41304347826086957</v>
      </c>
      <c r="U716" s="70">
        <f t="shared" si="787"/>
        <v>0.53418803418803418</v>
      </c>
      <c r="V716" s="70">
        <f t="shared" si="788"/>
        <v>0.56213017751479288</v>
      </c>
      <c r="W716" s="70">
        <f t="shared" si="789"/>
        <v>0.74025974025974028</v>
      </c>
      <c r="X716" s="121">
        <v>97</v>
      </c>
      <c r="Y716" s="121">
        <v>65</v>
      </c>
      <c r="Z716" s="121">
        <v>92</v>
      </c>
      <c r="AA716" s="121">
        <v>77</v>
      </c>
      <c r="AB716" s="121">
        <v>30</v>
      </c>
      <c r="AC716" s="121">
        <v>19</v>
      </c>
      <c r="AD716" s="17">
        <v>7</v>
      </c>
      <c r="AE716" s="17">
        <v>8</v>
      </c>
      <c r="AF716" s="100">
        <v>10</v>
      </c>
      <c r="AG716" s="101">
        <v>16</v>
      </c>
      <c r="AH716" s="101">
        <v>41</v>
      </c>
      <c r="AI716" s="101">
        <v>68</v>
      </c>
      <c r="AJ716" s="101">
        <v>4</v>
      </c>
      <c r="AK716" s="101">
        <f t="shared" si="790"/>
        <v>129</v>
      </c>
      <c r="AL716" s="101">
        <f t="shared" si="791"/>
        <v>18</v>
      </c>
      <c r="AM716" s="101">
        <v>22</v>
      </c>
      <c r="AN716" s="102">
        <v>4</v>
      </c>
      <c r="AO716" s="103">
        <v>11</v>
      </c>
      <c r="AP716" s="74">
        <f t="shared" si="792"/>
        <v>0.24615384615384617</v>
      </c>
      <c r="AQ716" s="74">
        <f t="shared" si="793"/>
        <v>0.44565217391304346</v>
      </c>
      <c r="AR716" s="104">
        <f t="shared" si="794"/>
        <v>0.45726495726495725</v>
      </c>
      <c r="AS716" s="104">
        <f t="shared" si="795"/>
        <v>0.53846153846153844</v>
      </c>
      <c r="AT716" s="104">
        <f t="shared" si="796"/>
        <v>0.64935064935064934</v>
      </c>
      <c r="AU716" s="105">
        <v>54</v>
      </c>
      <c r="AV716" s="105">
        <v>76</v>
      </c>
      <c r="AW716" s="105">
        <v>60</v>
      </c>
      <c r="AX716" s="100">
        <v>7</v>
      </c>
      <c r="AY716" s="106">
        <v>94</v>
      </c>
      <c r="AZ716" s="106">
        <v>6</v>
      </c>
      <c r="BA716" s="106">
        <v>33</v>
      </c>
      <c r="BB716" s="106">
        <v>54</v>
      </c>
      <c r="BC716" s="106">
        <v>1</v>
      </c>
      <c r="BD716" s="107">
        <v>10</v>
      </c>
      <c r="BE716" s="108">
        <v>3</v>
      </c>
      <c r="BF716" s="82">
        <f t="shared" si="797"/>
        <v>0.1</v>
      </c>
      <c r="BG716" s="82">
        <f t="shared" si="798"/>
        <v>0.43421052631578949</v>
      </c>
      <c r="BH716" s="83">
        <f t="shared" si="799"/>
        <v>0.43684210526315792</v>
      </c>
      <c r="BI716" s="83">
        <f t="shared" si="800"/>
        <v>0.59230769230769231</v>
      </c>
      <c r="BJ716" s="83">
        <f t="shared" si="801"/>
        <v>0.81481481481481477</v>
      </c>
      <c r="BK716" s="2">
        <v>57</v>
      </c>
      <c r="BL716" s="2">
        <v>80</v>
      </c>
      <c r="BM716" s="2">
        <v>60</v>
      </c>
      <c r="BN716" s="2">
        <v>42</v>
      </c>
      <c r="BO716" s="2">
        <v>13</v>
      </c>
      <c r="BP716" s="2">
        <v>18</v>
      </c>
      <c r="BQ716" s="109">
        <v>5</v>
      </c>
      <c r="BR716" s="109">
        <v>7</v>
      </c>
      <c r="BS716" s="110">
        <v>7</v>
      </c>
      <c r="BT716" s="109">
        <v>3</v>
      </c>
      <c r="BU716" s="109">
        <v>19</v>
      </c>
      <c r="BV716" s="109">
        <v>57</v>
      </c>
      <c r="BW716" s="109">
        <v>4</v>
      </c>
      <c r="BX716" s="84">
        <f t="shared" si="805"/>
        <v>83</v>
      </c>
      <c r="BY716" s="111">
        <v>1</v>
      </c>
      <c r="BZ716" s="109">
        <v>15</v>
      </c>
      <c r="CA716" s="109">
        <v>4</v>
      </c>
      <c r="CB716" s="2">
        <v>3</v>
      </c>
      <c r="CC716" s="112">
        <f t="shared" si="806"/>
        <v>5.2631578947368418E-2</v>
      </c>
      <c r="CD716" s="112">
        <f t="shared" si="807"/>
        <v>0.23749999999999999</v>
      </c>
      <c r="CE716" s="112">
        <f t="shared" si="808"/>
        <v>0.32487309644670048</v>
      </c>
      <c r="CF716" s="112">
        <f t="shared" si="809"/>
        <v>0.43571428571428572</v>
      </c>
      <c r="CG716" s="112">
        <f t="shared" si="810"/>
        <v>0.7</v>
      </c>
      <c r="CH716" s="87">
        <f t="shared" si="811"/>
        <v>18</v>
      </c>
      <c r="CI716" s="31">
        <f t="shared" si="812"/>
        <v>13</v>
      </c>
      <c r="CJ716" s="31">
        <f t="shared" si="813"/>
        <v>0</v>
      </c>
      <c r="CK716" s="31">
        <f t="shared" si="814"/>
        <v>0</v>
      </c>
      <c r="CL716" s="31">
        <f t="shared" si="815"/>
        <v>0</v>
      </c>
      <c r="CM716" s="113">
        <f t="shared" si="816"/>
        <v>0</v>
      </c>
      <c r="CN716" s="31">
        <f t="shared" si="817"/>
        <v>0</v>
      </c>
      <c r="CO716" s="31">
        <f t="shared" si="818"/>
        <v>0</v>
      </c>
      <c r="CP716" s="31">
        <f t="shared" si="819"/>
        <v>0</v>
      </c>
      <c r="CQ716" s="31">
        <f t="shared" si="820"/>
        <v>0</v>
      </c>
      <c r="CU716" s="88">
        <f t="shared" si="804"/>
        <v>0</v>
      </c>
      <c r="DC716" s="88">
        <f t="shared" si="821"/>
        <v>0</v>
      </c>
      <c r="DH716" s="32">
        <v>1</v>
      </c>
      <c r="DI716" s="32">
        <v>3</v>
      </c>
      <c r="DK716" s="88">
        <f t="shared" si="822"/>
        <v>32</v>
      </c>
      <c r="DL716" s="32">
        <v>3</v>
      </c>
      <c r="DM716" s="32">
        <v>8</v>
      </c>
      <c r="DN716" s="32">
        <v>21</v>
      </c>
      <c r="DO716" s="32">
        <v>0</v>
      </c>
      <c r="DP716" s="32">
        <v>4</v>
      </c>
      <c r="DQ716" s="32">
        <v>4</v>
      </c>
      <c r="DR716" s="32">
        <v>7</v>
      </c>
      <c r="DS716" s="88">
        <f t="shared" si="823"/>
        <v>51</v>
      </c>
      <c r="DT716" s="32">
        <v>0</v>
      </c>
      <c r="DU716" s="32">
        <v>11</v>
      </c>
      <c r="DV716" s="32">
        <v>36</v>
      </c>
      <c r="DW716" s="32">
        <v>4</v>
      </c>
      <c r="EA716" s="88">
        <f t="shared" si="824"/>
        <v>0</v>
      </c>
      <c r="EI716" s="88">
        <f t="shared" si="825"/>
        <v>0</v>
      </c>
      <c r="EQ716" s="88">
        <f t="shared" si="826"/>
        <v>0</v>
      </c>
      <c r="EY716" s="88">
        <f t="shared" si="827"/>
        <v>0</v>
      </c>
      <c r="FG716" s="88">
        <f t="shared" si="828"/>
        <v>0</v>
      </c>
      <c r="FO716" s="88">
        <f t="shared" si="829"/>
        <v>0</v>
      </c>
      <c r="FW716" s="110">
        <f t="shared" si="830"/>
        <v>0</v>
      </c>
      <c r="GB716" s="110">
        <f t="shared" si="831"/>
        <v>0</v>
      </c>
      <c r="GC716" s="110">
        <f t="shared" si="832"/>
        <v>0</v>
      </c>
      <c r="GD716" s="110">
        <f t="shared" si="833"/>
        <v>0</v>
      </c>
      <c r="GE716" s="110">
        <f t="shared" si="834"/>
        <v>0</v>
      </c>
      <c r="GF716" s="110">
        <f t="shared" si="835"/>
        <v>0</v>
      </c>
      <c r="GG716" s="110">
        <f t="shared" si="836"/>
        <v>0</v>
      </c>
      <c r="GH716" s="110">
        <f t="shared" si="837"/>
        <v>0</v>
      </c>
      <c r="GI716" s="110">
        <f t="shared" si="838"/>
        <v>0</v>
      </c>
      <c r="GJ716" s="114">
        <f t="shared" si="802"/>
        <v>-5.4385964912280794E-2</v>
      </c>
      <c r="GK716" s="90">
        <f t="shared" si="803"/>
        <v>-0.11702127659574468</v>
      </c>
      <c r="GL716" s="92" t="s">
        <v>1689</v>
      </c>
      <c r="GM716" s="2" t="s">
        <v>1889</v>
      </c>
      <c r="GN716" s="92" t="s">
        <v>2039</v>
      </c>
      <c r="GO716" s="92" t="s">
        <v>1480</v>
      </c>
      <c r="GP716" s="92" t="s">
        <v>1753</v>
      </c>
      <c r="GQ716" s="2" t="s">
        <v>2037</v>
      </c>
      <c r="GR716" s="115">
        <v>82</v>
      </c>
      <c r="GS716" s="31">
        <f t="shared" si="839"/>
        <v>5</v>
      </c>
      <c r="GT716" s="31">
        <f t="shared" si="840"/>
        <v>7</v>
      </c>
      <c r="GU716" s="31">
        <f t="shared" si="841"/>
        <v>7</v>
      </c>
      <c r="GV716" s="31">
        <f t="shared" si="842"/>
        <v>83</v>
      </c>
      <c r="GW716" s="31">
        <f t="shared" si="843"/>
        <v>61</v>
      </c>
      <c r="GX716" s="31">
        <f t="shared" si="844"/>
        <v>80</v>
      </c>
    </row>
    <row r="717" spans="1:206" ht="15.75" hidden="1" customHeight="1" x14ac:dyDescent="0.25">
      <c r="A717" s="22" t="s">
        <v>1111</v>
      </c>
      <c r="B717" s="2" t="s">
        <v>693</v>
      </c>
      <c r="C717" s="116" t="s">
        <v>698</v>
      </c>
      <c r="D717" s="35" t="s">
        <v>693</v>
      </c>
      <c r="E717" s="117">
        <v>248</v>
      </c>
      <c r="F717" s="117">
        <v>992</v>
      </c>
      <c r="G717" s="117">
        <v>1553</v>
      </c>
      <c r="H717" s="117">
        <v>2793</v>
      </c>
      <c r="I717" s="95">
        <v>140</v>
      </c>
      <c r="J717" s="118">
        <v>267</v>
      </c>
      <c r="K717" s="118">
        <v>799</v>
      </c>
      <c r="L717" s="118">
        <v>1666</v>
      </c>
      <c r="M717" s="118">
        <v>2732</v>
      </c>
      <c r="N717" s="119">
        <v>562</v>
      </c>
      <c r="O717" s="119">
        <v>28</v>
      </c>
      <c r="P717" s="120">
        <v>1563</v>
      </c>
      <c r="Q717" s="120">
        <v>2075</v>
      </c>
      <c r="R717" s="120">
        <v>1550</v>
      </c>
      <c r="S717" s="70">
        <f t="shared" si="785"/>
        <v>0.17082533589251439</v>
      </c>
      <c r="T717" s="70">
        <f t="shared" si="786"/>
        <v>0.38506024096385544</v>
      </c>
      <c r="U717" s="70">
        <f t="shared" si="787"/>
        <v>0.41827293754818812</v>
      </c>
      <c r="V717" s="70">
        <f t="shared" si="788"/>
        <v>0.5249655172413793</v>
      </c>
      <c r="W717" s="70">
        <f t="shared" si="789"/>
        <v>0.71225806451612905</v>
      </c>
      <c r="X717" s="121">
        <v>2056</v>
      </c>
      <c r="Y717" s="121">
        <v>1563</v>
      </c>
      <c r="Z717" s="121">
        <v>2075</v>
      </c>
      <c r="AA717" s="121">
        <v>1550</v>
      </c>
      <c r="AB717" s="121">
        <v>574</v>
      </c>
      <c r="AC717" s="121">
        <v>481</v>
      </c>
      <c r="AD717" s="17">
        <v>64</v>
      </c>
      <c r="AE717" s="17">
        <v>103</v>
      </c>
      <c r="AF717" s="100">
        <v>138</v>
      </c>
      <c r="AG717" s="101">
        <v>196</v>
      </c>
      <c r="AH717" s="101">
        <v>709</v>
      </c>
      <c r="AI717" s="101">
        <v>1542</v>
      </c>
      <c r="AJ717" s="101">
        <v>172</v>
      </c>
      <c r="AK717" s="101">
        <f t="shared" si="790"/>
        <v>2619</v>
      </c>
      <c r="AL717" s="101">
        <f t="shared" si="791"/>
        <v>466</v>
      </c>
      <c r="AM717" s="101">
        <v>638</v>
      </c>
      <c r="AN717" s="102">
        <v>22</v>
      </c>
      <c r="AO717" s="103">
        <v>89</v>
      </c>
      <c r="AP717" s="74">
        <f t="shared" si="792"/>
        <v>0.12539987204094691</v>
      </c>
      <c r="AQ717" s="74">
        <f t="shared" si="793"/>
        <v>0.34168674698795182</v>
      </c>
      <c r="AR717" s="104">
        <f t="shared" si="794"/>
        <v>0.38184271395528141</v>
      </c>
      <c r="AS717" s="104">
        <f t="shared" si="795"/>
        <v>0.49241379310344829</v>
      </c>
      <c r="AT717" s="104">
        <f t="shared" si="796"/>
        <v>0.69419354838709679</v>
      </c>
      <c r="AU717" s="105">
        <v>1540</v>
      </c>
      <c r="AV717" s="105">
        <v>2103</v>
      </c>
      <c r="AW717" s="105">
        <v>1540</v>
      </c>
      <c r="AX717" s="100">
        <v>148</v>
      </c>
      <c r="AY717" s="106">
        <v>2770</v>
      </c>
      <c r="AZ717" s="106">
        <v>225</v>
      </c>
      <c r="BA717" s="106">
        <v>788</v>
      </c>
      <c r="BB717" s="106">
        <v>1615</v>
      </c>
      <c r="BC717" s="106">
        <v>142</v>
      </c>
      <c r="BD717" s="107">
        <v>507</v>
      </c>
      <c r="BE717" s="108">
        <v>41</v>
      </c>
      <c r="BF717" s="82">
        <f t="shared" si="797"/>
        <v>0.1461038961038961</v>
      </c>
      <c r="BG717" s="82">
        <f t="shared" si="798"/>
        <v>0.3747028055159296</v>
      </c>
      <c r="BH717" s="83">
        <f t="shared" si="799"/>
        <v>0.40922245803588653</v>
      </c>
      <c r="BI717" s="83">
        <f t="shared" si="800"/>
        <v>0.52045017842437546</v>
      </c>
      <c r="BJ717" s="83">
        <f t="shared" si="801"/>
        <v>0.7194805194805195</v>
      </c>
      <c r="BK717" s="2">
        <v>1601</v>
      </c>
      <c r="BL717" s="2">
        <v>2152</v>
      </c>
      <c r="BM717" s="2">
        <v>1555</v>
      </c>
      <c r="BN717" s="2">
        <v>1055</v>
      </c>
      <c r="BO717" s="2">
        <v>520</v>
      </c>
      <c r="BP717" s="2">
        <v>528</v>
      </c>
      <c r="BQ717" s="109">
        <v>65</v>
      </c>
      <c r="BR717" s="109">
        <v>165</v>
      </c>
      <c r="BS717" s="110">
        <v>131</v>
      </c>
      <c r="BT717" s="109">
        <v>196</v>
      </c>
      <c r="BU717" s="109">
        <v>1011</v>
      </c>
      <c r="BV717" s="109">
        <v>1978</v>
      </c>
      <c r="BW717" s="109">
        <v>159</v>
      </c>
      <c r="BX717" s="84">
        <f t="shared" si="805"/>
        <v>3344</v>
      </c>
      <c r="BY717" s="111">
        <v>16</v>
      </c>
      <c r="BZ717" s="109">
        <v>471</v>
      </c>
      <c r="CA717" s="109">
        <v>157</v>
      </c>
      <c r="CB717" s="2">
        <v>90</v>
      </c>
      <c r="CC717" s="112">
        <f t="shared" si="806"/>
        <v>0.12242348532167395</v>
      </c>
      <c r="CD717" s="112">
        <f t="shared" si="807"/>
        <v>0.46979553903345728</v>
      </c>
      <c r="CE717" s="112">
        <f t="shared" si="808"/>
        <v>0.51130369253956287</v>
      </c>
      <c r="CF717" s="112">
        <f t="shared" si="809"/>
        <v>0.67925546263825198</v>
      </c>
      <c r="CG717" s="112">
        <f t="shared" si="810"/>
        <v>0.96913183279742765</v>
      </c>
      <c r="CH717" s="87">
        <f t="shared" si="811"/>
        <v>48</v>
      </c>
      <c r="CI717" s="31">
        <f t="shared" si="812"/>
        <v>7</v>
      </c>
      <c r="CJ717" s="31">
        <f t="shared" si="813"/>
        <v>2</v>
      </c>
      <c r="CK717" s="31">
        <f t="shared" si="814"/>
        <v>6</v>
      </c>
      <c r="CL717" s="31">
        <f t="shared" si="815"/>
        <v>12</v>
      </c>
      <c r="CM717" s="113">
        <f t="shared" si="816"/>
        <v>47</v>
      </c>
      <c r="CN717" s="31">
        <f t="shared" si="817"/>
        <v>12</v>
      </c>
      <c r="CO717" s="31">
        <f t="shared" si="818"/>
        <v>18</v>
      </c>
      <c r="CP717" s="31">
        <f t="shared" si="819"/>
        <v>14</v>
      </c>
      <c r="CQ717" s="31">
        <f t="shared" si="820"/>
        <v>3</v>
      </c>
      <c r="CR717" s="32">
        <v>2</v>
      </c>
      <c r="CS717" s="32">
        <v>6</v>
      </c>
      <c r="CT717" s="32">
        <v>12</v>
      </c>
      <c r="CU717" s="88">
        <f t="shared" si="804"/>
        <v>47</v>
      </c>
      <c r="CV717" s="32">
        <v>12</v>
      </c>
      <c r="CW717" s="32">
        <v>18</v>
      </c>
      <c r="CX717" s="32">
        <v>14</v>
      </c>
      <c r="CY717" s="32">
        <v>3</v>
      </c>
      <c r="DC717" s="88">
        <f t="shared" si="821"/>
        <v>0</v>
      </c>
      <c r="DH717" s="32">
        <v>4</v>
      </c>
      <c r="DI717" s="32">
        <v>39</v>
      </c>
      <c r="DJ717" s="32">
        <v>24</v>
      </c>
      <c r="DK717" s="88">
        <f t="shared" si="822"/>
        <v>830</v>
      </c>
      <c r="DL717" s="32">
        <v>128</v>
      </c>
      <c r="DM717" s="32">
        <v>285</v>
      </c>
      <c r="DN717" s="32">
        <v>393</v>
      </c>
      <c r="DO717" s="32">
        <v>24</v>
      </c>
      <c r="DP717" s="32">
        <v>54</v>
      </c>
      <c r="DQ717" s="32">
        <v>100</v>
      </c>
      <c r="DR717" s="32">
        <v>74</v>
      </c>
      <c r="DS717" s="88">
        <f t="shared" si="823"/>
        <v>2216</v>
      </c>
      <c r="DT717" s="32">
        <v>17</v>
      </c>
      <c r="DU717" s="32">
        <v>567</v>
      </c>
      <c r="DV717" s="32">
        <v>1502</v>
      </c>
      <c r="DW717" s="32">
        <v>130</v>
      </c>
      <c r="EA717" s="88">
        <f t="shared" si="824"/>
        <v>0</v>
      </c>
      <c r="EF717" s="32">
        <v>2</v>
      </c>
      <c r="EG717" s="32">
        <v>8</v>
      </c>
      <c r="EH717" s="32">
        <v>8</v>
      </c>
      <c r="EI717" s="88">
        <f t="shared" si="825"/>
        <v>95</v>
      </c>
      <c r="EJ717" s="32">
        <v>37</v>
      </c>
      <c r="EK717" s="32">
        <v>38</v>
      </c>
      <c r="EL717" s="32">
        <v>18</v>
      </c>
      <c r="EM717" s="32">
        <v>2</v>
      </c>
      <c r="EQ717" s="88">
        <f t="shared" si="826"/>
        <v>0</v>
      </c>
      <c r="EV717" s="32">
        <v>3</v>
      </c>
      <c r="EW717" s="32">
        <v>12</v>
      </c>
      <c r="EX717" s="32">
        <v>13</v>
      </c>
      <c r="EY717" s="88">
        <f t="shared" si="827"/>
        <v>158</v>
      </c>
      <c r="EZ717" s="32">
        <v>2</v>
      </c>
      <c r="FA717" s="32">
        <v>103</v>
      </c>
      <c r="FB717" s="32">
        <v>51</v>
      </c>
      <c r="FC717" s="32">
        <v>2</v>
      </c>
      <c r="FG717" s="88">
        <f t="shared" si="828"/>
        <v>0</v>
      </c>
      <c r="FO717" s="88">
        <f t="shared" si="829"/>
        <v>0</v>
      </c>
      <c r="FW717" s="110">
        <f t="shared" si="830"/>
        <v>0</v>
      </c>
      <c r="GB717" s="110">
        <f t="shared" si="831"/>
        <v>3</v>
      </c>
      <c r="GC717" s="110">
        <f t="shared" si="832"/>
        <v>12</v>
      </c>
      <c r="GD717" s="110">
        <f t="shared" si="833"/>
        <v>13</v>
      </c>
      <c r="GE717" s="110">
        <f t="shared" si="834"/>
        <v>158</v>
      </c>
      <c r="GF717" s="110">
        <f t="shared" si="835"/>
        <v>2</v>
      </c>
      <c r="GG717" s="110">
        <f t="shared" si="836"/>
        <v>103</v>
      </c>
      <c r="GH717" s="110">
        <f t="shared" si="837"/>
        <v>51</v>
      </c>
      <c r="GI717" s="110">
        <f t="shared" si="838"/>
        <v>2</v>
      </c>
      <c r="GJ717" s="114">
        <f t="shared" si="802"/>
        <v>0.36064704785870727</v>
      </c>
      <c r="GK717" s="90">
        <f t="shared" si="803"/>
        <v>0.2072202166064982</v>
      </c>
      <c r="GL717" s="2" t="s">
        <v>1990</v>
      </c>
      <c r="GM717" s="2" t="s">
        <v>1590</v>
      </c>
      <c r="GN717" s="92" t="s">
        <v>1727</v>
      </c>
      <c r="GO717" s="2" t="s">
        <v>1884</v>
      </c>
      <c r="GP717" s="2" t="s">
        <v>1586</v>
      </c>
      <c r="GQ717" s="2" t="s">
        <v>1749</v>
      </c>
      <c r="GR717" s="115">
        <v>2183</v>
      </c>
      <c r="GS717" s="31">
        <f t="shared" si="839"/>
        <v>58</v>
      </c>
      <c r="GT717" s="31">
        <f t="shared" si="840"/>
        <v>98</v>
      </c>
      <c r="GU717" s="31">
        <f t="shared" si="841"/>
        <v>139</v>
      </c>
      <c r="GV717" s="31">
        <f t="shared" si="842"/>
        <v>3046</v>
      </c>
      <c r="GW717" s="31">
        <f t="shared" si="843"/>
        <v>2049</v>
      </c>
      <c r="GX717" s="31">
        <f t="shared" si="844"/>
        <v>2901</v>
      </c>
    </row>
    <row r="718" spans="1:206" ht="15.75" hidden="1" customHeight="1" x14ac:dyDescent="0.25">
      <c r="A718" s="22" t="s">
        <v>1111</v>
      </c>
      <c r="B718" s="2" t="s">
        <v>693</v>
      </c>
      <c r="C718" s="116" t="s">
        <v>699</v>
      </c>
      <c r="D718" s="35" t="s">
        <v>693</v>
      </c>
      <c r="E718" s="117">
        <v>66</v>
      </c>
      <c r="F718" s="117">
        <v>193</v>
      </c>
      <c r="G718" s="117">
        <v>213</v>
      </c>
      <c r="H718" s="117">
        <v>472</v>
      </c>
      <c r="I718" s="95">
        <v>28</v>
      </c>
      <c r="J718" s="118">
        <v>46</v>
      </c>
      <c r="K718" s="118">
        <v>163</v>
      </c>
      <c r="L718" s="118">
        <v>203</v>
      </c>
      <c r="M718" s="118">
        <v>412</v>
      </c>
      <c r="N718" s="119">
        <v>42</v>
      </c>
      <c r="O718" s="119">
        <v>11</v>
      </c>
      <c r="P718" s="120">
        <v>245</v>
      </c>
      <c r="Q718" s="120">
        <v>316</v>
      </c>
      <c r="R718" s="120">
        <v>223</v>
      </c>
      <c r="S718" s="70">
        <f t="shared" si="785"/>
        <v>0.18775510204081633</v>
      </c>
      <c r="T718" s="70">
        <f t="shared" si="786"/>
        <v>0.51582278481012656</v>
      </c>
      <c r="U718" s="70">
        <f t="shared" si="787"/>
        <v>0.47193877551020408</v>
      </c>
      <c r="V718" s="70">
        <f t="shared" si="788"/>
        <v>0.60111317254174401</v>
      </c>
      <c r="W718" s="70">
        <f t="shared" si="789"/>
        <v>0.72197309417040356</v>
      </c>
      <c r="X718" s="121">
        <v>310</v>
      </c>
      <c r="Y718" s="121">
        <v>245</v>
      </c>
      <c r="Z718" s="121">
        <v>316</v>
      </c>
      <c r="AA718" s="121">
        <v>223</v>
      </c>
      <c r="AB718" s="121">
        <v>82</v>
      </c>
      <c r="AC718" s="121">
        <v>60</v>
      </c>
      <c r="AD718" s="17">
        <v>19</v>
      </c>
      <c r="AE718" s="17">
        <v>28</v>
      </c>
      <c r="AF718" s="100">
        <v>29</v>
      </c>
      <c r="AG718" s="101">
        <v>47</v>
      </c>
      <c r="AH718" s="101">
        <v>178</v>
      </c>
      <c r="AI718" s="101">
        <v>214</v>
      </c>
      <c r="AJ718" s="101">
        <v>3</v>
      </c>
      <c r="AK718" s="101">
        <f t="shared" si="790"/>
        <v>442</v>
      </c>
      <c r="AL718" s="101">
        <f t="shared" si="791"/>
        <v>41</v>
      </c>
      <c r="AM718" s="101">
        <v>44</v>
      </c>
      <c r="AN718" s="102">
        <v>15</v>
      </c>
      <c r="AO718" s="103">
        <v>43</v>
      </c>
      <c r="AP718" s="74">
        <f t="shared" si="792"/>
        <v>0.19183673469387755</v>
      </c>
      <c r="AQ718" s="74">
        <f t="shared" si="793"/>
        <v>0.56329113924050633</v>
      </c>
      <c r="AR718" s="104">
        <f t="shared" si="794"/>
        <v>0.50765306122448983</v>
      </c>
      <c r="AS718" s="104">
        <f t="shared" si="795"/>
        <v>0.65120593692022266</v>
      </c>
      <c r="AT718" s="104">
        <f t="shared" si="796"/>
        <v>0.77578475336322872</v>
      </c>
      <c r="AU718" s="105">
        <v>236</v>
      </c>
      <c r="AV718" s="105">
        <v>315</v>
      </c>
      <c r="AW718" s="105">
        <v>221</v>
      </c>
      <c r="AX718" s="100">
        <v>30</v>
      </c>
      <c r="AY718" s="106">
        <v>442</v>
      </c>
      <c r="AZ718" s="106">
        <v>42</v>
      </c>
      <c r="BA718" s="106">
        <v>174</v>
      </c>
      <c r="BB718" s="106">
        <v>219</v>
      </c>
      <c r="BC718" s="106">
        <v>7</v>
      </c>
      <c r="BD718" s="107">
        <v>47</v>
      </c>
      <c r="BE718" s="108">
        <v>21</v>
      </c>
      <c r="BF718" s="82">
        <f t="shared" si="797"/>
        <v>0.19004524886877827</v>
      </c>
      <c r="BG718" s="82">
        <f t="shared" si="798"/>
        <v>0.55238095238095242</v>
      </c>
      <c r="BH718" s="83">
        <f t="shared" si="799"/>
        <v>0.50259067357512954</v>
      </c>
      <c r="BI718" s="83">
        <f t="shared" si="800"/>
        <v>0.62794918330308525</v>
      </c>
      <c r="BJ718" s="83">
        <f t="shared" si="801"/>
        <v>0.72881355932203384</v>
      </c>
      <c r="BK718" s="2">
        <v>230</v>
      </c>
      <c r="BL718" s="2">
        <v>283</v>
      </c>
      <c r="BM718" s="2">
        <v>234</v>
      </c>
      <c r="BN718" s="2">
        <v>142</v>
      </c>
      <c r="BO718" s="2">
        <v>84</v>
      </c>
      <c r="BP718" s="2">
        <v>73</v>
      </c>
      <c r="BQ718" s="109">
        <v>19</v>
      </c>
      <c r="BR718" s="109">
        <v>30</v>
      </c>
      <c r="BS718" s="110">
        <v>30</v>
      </c>
      <c r="BT718" s="109">
        <v>33</v>
      </c>
      <c r="BU718" s="109">
        <v>170</v>
      </c>
      <c r="BV718" s="109">
        <v>248</v>
      </c>
      <c r="BW718" s="109">
        <v>10</v>
      </c>
      <c r="BX718" s="84">
        <f t="shared" si="805"/>
        <v>461</v>
      </c>
      <c r="BY718" s="111">
        <v>17</v>
      </c>
      <c r="BZ718" s="109">
        <v>43</v>
      </c>
      <c r="CA718" s="109">
        <v>10</v>
      </c>
      <c r="CB718" s="2">
        <v>43</v>
      </c>
      <c r="CC718" s="112">
        <f t="shared" si="806"/>
        <v>0.14347826086956522</v>
      </c>
      <c r="CD718" s="112">
        <f t="shared" si="807"/>
        <v>0.60070671378091878</v>
      </c>
      <c r="CE718" s="112">
        <f t="shared" si="808"/>
        <v>0.54618473895582331</v>
      </c>
      <c r="CF718" s="112">
        <f t="shared" si="809"/>
        <v>0.72533849129593808</v>
      </c>
      <c r="CG718" s="112">
        <f t="shared" si="810"/>
        <v>0.87606837606837606</v>
      </c>
      <c r="CH718" s="87">
        <f t="shared" si="811"/>
        <v>29</v>
      </c>
      <c r="CI718" s="31">
        <f t="shared" si="812"/>
        <v>27</v>
      </c>
      <c r="CJ718" s="31">
        <f t="shared" si="813"/>
        <v>0</v>
      </c>
      <c r="CK718" s="31">
        <f t="shared" si="814"/>
        <v>0</v>
      </c>
      <c r="CL718" s="31">
        <f t="shared" si="815"/>
        <v>0</v>
      </c>
      <c r="CM718" s="113">
        <f t="shared" si="816"/>
        <v>0</v>
      </c>
      <c r="CN718" s="31">
        <f t="shared" si="817"/>
        <v>0</v>
      </c>
      <c r="CO718" s="31">
        <f t="shared" si="818"/>
        <v>0</v>
      </c>
      <c r="CP718" s="31">
        <f t="shared" si="819"/>
        <v>0</v>
      </c>
      <c r="CQ718" s="31">
        <f t="shared" si="820"/>
        <v>0</v>
      </c>
      <c r="CU718" s="88">
        <f t="shared" si="804"/>
        <v>0</v>
      </c>
      <c r="DC718" s="88">
        <f t="shared" si="821"/>
        <v>0</v>
      </c>
      <c r="DH718" s="32">
        <v>1</v>
      </c>
      <c r="DI718" s="32">
        <v>5</v>
      </c>
      <c r="DJ718" s="32">
        <v>5</v>
      </c>
      <c r="DK718" s="88">
        <f t="shared" si="822"/>
        <v>102</v>
      </c>
      <c r="DL718" s="32">
        <v>17</v>
      </c>
      <c r="DM718" s="32">
        <v>44</v>
      </c>
      <c r="DN718" s="32">
        <v>41</v>
      </c>
      <c r="DO718" s="32">
        <v>0</v>
      </c>
      <c r="DP718" s="32">
        <v>18</v>
      </c>
      <c r="DQ718" s="32">
        <v>25</v>
      </c>
      <c r="DR718" s="32">
        <v>25</v>
      </c>
      <c r="DS718" s="88">
        <f t="shared" si="823"/>
        <v>359</v>
      </c>
      <c r="DT718" s="32">
        <v>16</v>
      </c>
      <c r="DU718" s="32">
        <v>126</v>
      </c>
      <c r="DV718" s="32">
        <v>207</v>
      </c>
      <c r="DW718" s="32">
        <v>10</v>
      </c>
      <c r="EA718" s="88">
        <f t="shared" si="824"/>
        <v>0</v>
      </c>
      <c r="EI718" s="88">
        <f t="shared" si="825"/>
        <v>0</v>
      </c>
      <c r="EQ718" s="88">
        <f t="shared" si="826"/>
        <v>0</v>
      </c>
      <c r="EY718" s="88">
        <f t="shared" si="827"/>
        <v>0</v>
      </c>
      <c r="FG718" s="88">
        <f t="shared" si="828"/>
        <v>0</v>
      </c>
      <c r="FO718" s="88">
        <f t="shared" si="829"/>
        <v>0</v>
      </c>
      <c r="FW718" s="110">
        <f t="shared" si="830"/>
        <v>0</v>
      </c>
      <c r="GB718" s="110">
        <f t="shared" si="831"/>
        <v>0</v>
      </c>
      <c r="GC718" s="110">
        <f t="shared" si="832"/>
        <v>0</v>
      </c>
      <c r="GD718" s="110">
        <f t="shared" si="833"/>
        <v>0</v>
      </c>
      <c r="GE718" s="110">
        <f t="shared" si="834"/>
        <v>0</v>
      </c>
      <c r="GF718" s="110">
        <f t="shared" si="835"/>
        <v>0</v>
      </c>
      <c r="GG718" s="110">
        <f t="shared" si="836"/>
        <v>0</v>
      </c>
      <c r="GH718" s="110">
        <f t="shared" si="837"/>
        <v>0</v>
      </c>
      <c r="GI718" s="110">
        <f t="shared" si="838"/>
        <v>0</v>
      </c>
      <c r="GJ718" s="114">
        <f t="shared" si="802"/>
        <v>0.21343632213197433</v>
      </c>
      <c r="GK718" s="90">
        <f t="shared" si="803"/>
        <v>4.2986425339366516E-2</v>
      </c>
      <c r="GL718" s="2" t="s">
        <v>2255</v>
      </c>
      <c r="GM718" s="92" t="s">
        <v>1776</v>
      </c>
      <c r="GN718" s="2" t="s">
        <v>1442</v>
      </c>
      <c r="GO718" s="2" t="s">
        <v>1632</v>
      </c>
      <c r="GP718" s="2" t="s">
        <v>1506</v>
      </c>
      <c r="GQ718" s="2" t="s">
        <v>1737</v>
      </c>
      <c r="GR718" s="115">
        <v>279</v>
      </c>
      <c r="GS718" s="31">
        <f t="shared" si="839"/>
        <v>19</v>
      </c>
      <c r="GT718" s="31">
        <f t="shared" si="840"/>
        <v>30</v>
      </c>
      <c r="GU718" s="31">
        <f t="shared" si="841"/>
        <v>30</v>
      </c>
      <c r="GV718" s="31">
        <f t="shared" si="842"/>
        <v>461</v>
      </c>
      <c r="GW718" s="31">
        <f t="shared" si="843"/>
        <v>258</v>
      </c>
      <c r="GX718" s="31">
        <f t="shared" si="844"/>
        <v>428</v>
      </c>
    </row>
    <row r="719" spans="1:206" ht="15.75" hidden="1" customHeight="1" x14ac:dyDescent="0.25">
      <c r="A719" s="22" t="s">
        <v>1111</v>
      </c>
      <c r="B719" s="2" t="s">
        <v>693</v>
      </c>
      <c r="C719" s="116" t="s">
        <v>700</v>
      </c>
      <c r="D719" s="35" t="s">
        <v>693</v>
      </c>
      <c r="E719" s="117">
        <v>541</v>
      </c>
      <c r="F719" s="117">
        <v>1383</v>
      </c>
      <c r="G719" s="117">
        <v>1533</v>
      </c>
      <c r="H719" s="117">
        <v>3457</v>
      </c>
      <c r="I719" s="95">
        <v>176</v>
      </c>
      <c r="J719" s="118">
        <v>351</v>
      </c>
      <c r="K719" s="118">
        <v>1119</v>
      </c>
      <c r="L719" s="118">
        <v>1766</v>
      </c>
      <c r="M719" s="118">
        <v>3236</v>
      </c>
      <c r="N719" s="119">
        <v>448</v>
      </c>
      <c r="O719" s="119">
        <v>42</v>
      </c>
      <c r="P719" s="120">
        <v>1856</v>
      </c>
      <c r="Q719" s="120">
        <v>2296</v>
      </c>
      <c r="R719" s="120">
        <v>1717</v>
      </c>
      <c r="S719" s="70">
        <f t="shared" si="785"/>
        <v>0.18911637931034483</v>
      </c>
      <c r="T719" s="70">
        <f t="shared" si="786"/>
        <v>0.4873693379790941</v>
      </c>
      <c r="U719" s="70">
        <f t="shared" si="787"/>
        <v>0.47503833702504683</v>
      </c>
      <c r="V719" s="70">
        <f t="shared" si="788"/>
        <v>0.60727635185646645</v>
      </c>
      <c r="W719" s="70">
        <f t="shared" si="789"/>
        <v>0.76761793826441471</v>
      </c>
      <c r="X719" s="121">
        <v>2321</v>
      </c>
      <c r="Y719" s="121">
        <v>1856</v>
      </c>
      <c r="Z719" s="121">
        <v>2296</v>
      </c>
      <c r="AA719" s="121">
        <v>1717</v>
      </c>
      <c r="AB719" s="121">
        <v>601</v>
      </c>
      <c r="AC719" s="121">
        <v>562</v>
      </c>
      <c r="AD719" s="17">
        <v>41</v>
      </c>
      <c r="AE719" s="17">
        <v>123</v>
      </c>
      <c r="AF719" s="100">
        <v>158</v>
      </c>
      <c r="AG719" s="101">
        <v>245</v>
      </c>
      <c r="AH719" s="101">
        <v>1056</v>
      </c>
      <c r="AI719" s="101">
        <v>1671</v>
      </c>
      <c r="AJ719" s="101">
        <v>101</v>
      </c>
      <c r="AK719" s="101">
        <f t="shared" si="790"/>
        <v>3073</v>
      </c>
      <c r="AL719" s="101">
        <f t="shared" si="791"/>
        <v>409</v>
      </c>
      <c r="AM719" s="101">
        <v>510</v>
      </c>
      <c r="AN719" s="102">
        <v>31</v>
      </c>
      <c r="AO719" s="103">
        <v>124</v>
      </c>
      <c r="AP719" s="74">
        <f t="shared" si="792"/>
        <v>0.1320043103448276</v>
      </c>
      <c r="AQ719" s="74">
        <f t="shared" si="793"/>
        <v>0.45993031358885017</v>
      </c>
      <c r="AR719" s="104">
        <f t="shared" si="794"/>
        <v>0.43670131197819051</v>
      </c>
      <c r="AS719" s="104">
        <f t="shared" si="795"/>
        <v>0.57762272614004484</v>
      </c>
      <c r="AT719" s="104">
        <f t="shared" si="796"/>
        <v>0.73500291205591151</v>
      </c>
      <c r="AU719" s="105">
        <v>1918</v>
      </c>
      <c r="AV719" s="105">
        <v>2645</v>
      </c>
      <c r="AW719" s="105">
        <v>1981</v>
      </c>
      <c r="AX719" s="100">
        <v>183</v>
      </c>
      <c r="AY719" s="106">
        <v>3455</v>
      </c>
      <c r="AZ719" s="106">
        <v>332</v>
      </c>
      <c r="BA719" s="106">
        <v>1167</v>
      </c>
      <c r="BB719" s="106">
        <v>1780</v>
      </c>
      <c r="BC719" s="106">
        <v>176</v>
      </c>
      <c r="BD719" s="107">
        <v>509</v>
      </c>
      <c r="BE719" s="108">
        <v>35</v>
      </c>
      <c r="BF719" s="82">
        <f t="shared" si="797"/>
        <v>0.16759212518929834</v>
      </c>
      <c r="BG719" s="82">
        <f t="shared" si="798"/>
        <v>0.44120982986767487</v>
      </c>
      <c r="BH719" s="83">
        <f t="shared" si="799"/>
        <v>0.4232885085574572</v>
      </c>
      <c r="BI719" s="83">
        <f t="shared" si="800"/>
        <v>0.5342976112206882</v>
      </c>
      <c r="BJ719" s="83">
        <f t="shared" si="801"/>
        <v>0.66266944734098021</v>
      </c>
      <c r="BK719" s="2">
        <v>2015</v>
      </c>
      <c r="BL719" s="2">
        <v>2775</v>
      </c>
      <c r="BM719" s="2">
        <v>2011</v>
      </c>
      <c r="BN719" s="2">
        <v>1379</v>
      </c>
      <c r="BO719" s="2">
        <v>688</v>
      </c>
      <c r="BP719" s="2">
        <v>629</v>
      </c>
      <c r="BQ719" s="109">
        <v>55</v>
      </c>
      <c r="BR719" s="109">
        <v>215</v>
      </c>
      <c r="BS719" s="110">
        <v>203</v>
      </c>
      <c r="BT719" s="109">
        <v>401</v>
      </c>
      <c r="BU719" s="109">
        <v>1460</v>
      </c>
      <c r="BV719" s="109">
        <v>2148</v>
      </c>
      <c r="BW719" s="109">
        <v>178</v>
      </c>
      <c r="BX719" s="84">
        <f t="shared" si="805"/>
        <v>4187</v>
      </c>
      <c r="BY719" s="111">
        <v>22</v>
      </c>
      <c r="BZ719" s="109">
        <v>494</v>
      </c>
      <c r="CA719" s="109">
        <v>176</v>
      </c>
      <c r="CB719" s="2">
        <v>111</v>
      </c>
      <c r="CC719" s="112">
        <f t="shared" si="806"/>
        <v>0.1990074441687345</v>
      </c>
      <c r="CD719" s="112">
        <f t="shared" si="807"/>
        <v>0.52612612612612608</v>
      </c>
      <c r="CE719" s="112">
        <f t="shared" si="808"/>
        <v>0.51683575944714011</v>
      </c>
      <c r="CF719" s="112">
        <f t="shared" si="809"/>
        <v>0.65064772252402847</v>
      </c>
      <c r="CG719" s="112">
        <f t="shared" si="810"/>
        <v>0.82247637991049227</v>
      </c>
      <c r="CH719" s="87">
        <f t="shared" si="811"/>
        <v>357</v>
      </c>
      <c r="CI719" s="31">
        <f t="shared" si="812"/>
        <v>440</v>
      </c>
      <c r="CJ719" s="31">
        <f t="shared" si="813"/>
        <v>10</v>
      </c>
      <c r="CK719" s="31">
        <f t="shared" si="814"/>
        <v>38</v>
      </c>
      <c r="CL719" s="31">
        <f t="shared" si="815"/>
        <v>63</v>
      </c>
      <c r="CM719" s="113">
        <f t="shared" si="816"/>
        <v>505</v>
      </c>
      <c r="CN719" s="31">
        <f t="shared" si="817"/>
        <v>128</v>
      </c>
      <c r="CO719" s="31">
        <f t="shared" si="818"/>
        <v>198</v>
      </c>
      <c r="CP719" s="31">
        <f t="shared" si="819"/>
        <v>176</v>
      </c>
      <c r="CQ719" s="31">
        <f t="shared" si="820"/>
        <v>3</v>
      </c>
      <c r="CR719" s="32">
        <v>8</v>
      </c>
      <c r="CS719" s="32">
        <v>33</v>
      </c>
      <c r="CT719" s="32">
        <v>52</v>
      </c>
      <c r="CU719" s="88">
        <f t="shared" si="804"/>
        <v>429</v>
      </c>
      <c r="CV719" s="32">
        <v>123</v>
      </c>
      <c r="CW719" s="32">
        <v>178</v>
      </c>
      <c r="CX719" s="32">
        <v>128</v>
      </c>
      <c r="CY719" s="32">
        <v>0</v>
      </c>
      <c r="CZ719" s="32">
        <v>2</v>
      </c>
      <c r="DA719" s="32">
        <v>5</v>
      </c>
      <c r="DB719" s="32">
        <v>11</v>
      </c>
      <c r="DC719" s="88">
        <f t="shared" si="821"/>
        <v>76</v>
      </c>
      <c r="DD719" s="32">
        <v>5</v>
      </c>
      <c r="DE719" s="32">
        <v>20</v>
      </c>
      <c r="DF719" s="32">
        <v>48</v>
      </c>
      <c r="DG719" s="32">
        <v>3</v>
      </c>
      <c r="DH719" s="32">
        <v>4</v>
      </c>
      <c r="DI719" s="32">
        <v>42</v>
      </c>
      <c r="DJ719" s="32">
        <v>23</v>
      </c>
      <c r="DK719" s="88">
        <f t="shared" si="822"/>
        <v>1030</v>
      </c>
      <c r="DL719" s="32">
        <v>62</v>
      </c>
      <c r="DM719" s="32">
        <v>473</v>
      </c>
      <c r="DN719" s="32">
        <v>470</v>
      </c>
      <c r="DO719" s="32">
        <v>25</v>
      </c>
      <c r="DP719" s="32">
        <v>25</v>
      </c>
      <c r="DQ719" s="32">
        <v>78</v>
      </c>
      <c r="DR719" s="32">
        <v>47</v>
      </c>
      <c r="DS719" s="88">
        <f t="shared" si="823"/>
        <v>2004</v>
      </c>
      <c r="DT719" s="32">
        <v>22</v>
      </c>
      <c r="DU719" s="32">
        <v>518</v>
      </c>
      <c r="DV719" s="32">
        <v>1338</v>
      </c>
      <c r="DW719" s="32">
        <v>126</v>
      </c>
      <c r="DX719" s="32">
        <v>1</v>
      </c>
      <c r="DY719" s="32">
        <v>3</v>
      </c>
      <c r="DZ719" s="32">
        <v>3</v>
      </c>
      <c r="EA719" s="88">
        <f t="shared" si="824"/>
        <v>25</v>
      </c>
      <c r="EB719" s="32">
        <v>8</v>
      </c>
      <c r="EC719" s="32">
        <v>13</v>
      </c>
      <c r="ED719" s="32">
        <v>2</v>
      </c>
      <c r="EE719" s="32">
        <v>2</v>
      </c>
      <c r="EF719" s="32">
        <v>11</v>
      </c>
      <c r="EG719" s="32">
        <v>42</v>
      </c>
      <c r="EH719" s="32">
        <v>51</v>
      </c>
      <c r="EI719" s="88">
        <f t="shared" si="825"/>
        <v>369</v>
      </c>
      <c r="EJ719" s="32">
        <v>136</v>
      </c>
      <c r="EK719" s="32">
        <v>148</v>
      </c>
      <c r="EL719" s="32">
        <v>81</v>
      </c>
      <c r="EM719" s="32">
        <v>4</v>
      </c>
      <c r="EN719" s="32">
        <v>1</v>
      </c>
      <c r="EO719" s="32">
        <v>9</v>
      </c>
      <c r="EP719" s="32">
        <v>3</v>
      </c>
      <c r="EQ719" s="88">
        <f t="shared" si="826"/>
        <v>179</v>
      </c>
      <c r="ER719" s="32">
        <v>45</v>
      </c>
      <c r="ES719" s="32">
        <v>80</v>
      </c>
      <c r="ET719" s="32">
        <v>46</v>
      </c>
      <c r="EU719" s="32">
        <v>8</v>
      </c>
      <c r="EV719" s="32">
        <v>3</v>
      </c>
      <c r="EW719" s="32">
        <v>3</v>
      </c>
      <c r="EX719" s="32">
        <v>13</v>
      </c>
      <c r="EY719" s="88">
        <f t="shared" si="827"/>
        <v>50</v>
      </c>
      <c r="EZ719" s="32">
        <v>0</v>
      </c>
      <c r="FA719" s="32">
        <v>30</v>
      </c>
      <c r="FB719" s="32">
        <v>17</v>
      </c>
      <c r="FC719" s="32">
        <v>3</v>
      </c>
      <c r="FG719" s="88">
        <f t="shared" si="828"/>
        <v>0</v>
      </c>
      <c r="FO719" s="88">
        <f t="shared" si="829"/>
        <v>0</v>
      </c>
      <c r="FW719" s="110">
        <f t="shared" si="830"/>
        <v>0</v>
      </c>
      <c r="GB719" s="110">
        <f t="shared" si="831"/>
        <v>3</v>
      </c>
      <c r="GC719" s="110">
        <f t="shared" si="832"/>
        <v>3</v>
      </c>
      <c r="GD719" s="110">
        <f t="shared" si="833"/>
        <v>13</v>
      </c>
      <c r="GE719" s="110">
        <f t="shared" si="834"/>
        <v>50</v>
      </c>
      <c r="GF719" s="110">
        <f t="shared" si="835"/>
        <v>0</v>
      </c>
      <c r="GG719" s="110">
        <f t="shared" si="836"/>
        <v>30</v>
      </c>
      <c r="GH719" s="110">
        <f t="shared" si="837"/>
        <v>17</v>
      </c>
      <c r="GI719" s="110">
        <f t="shared" si="838"/>
        <v>3</v>
      </c>
      <c r="GJ719" s="114">
        <f t="shared" si="802"/>
        <v>7.146581510342577E-2</v>
      </c>
      <c r="GK719" s="90">
        <f t="shared" si="803"/>
        <v>0.21186685962373372</v>
      </c>
      <c r="GL719" s="92" t="s">
        <v>1852</v>
      </c>
      <c r="GM719" s="2" t="s">
        <v>2016</v>
      </c>
      <c r="GN719" s="92" t="s">
        <v>1691</v>
      </c>
      <c r="GO719" s="92" t="s">
        <v>1971</v>
      </c>
      <c r="GP719" s="92" t="s">
        <v>1486</v>
      </c>
      <c r="GQ719" s="2" t="s">
        <v>1700</v>
      </c>
      <c r="GR719" s="115">
        <v>2721</v>
      </c>
      <c r="GS719" s="31">
        <f t="shared" si="839"/>
        <v>30</v>
      </c>
      <c r="GT719" s="31">
        <f t="shared" si="840"/>
        <v>73</v>
      </c>
      <c r="GU719" s="31">
        <f t="shared" si="841"/>
        <v>123</v>
      </c>
      <c r="GV719" s="31">
        <f t="shared" si="842"/>
        <v>3059</v>
      </c>
      <c r="GW719" s="31">
        <f t="shared" si="843"/>
        <v>1963</v>
      </c>
      <c r="GX719" s="31">
        <f t="shared" si="844"/>
        <v>2967</v>
      </c>
    </row>
    <row r="720" spans="1:206" ht="15.75" hidden="1" customHeight="1" x14ac:dyDescent="0.25">
      <c r="A720" s="22" t="s">
        <v>1111</v>
      </c>
      <c r="B720" s="2" t="s">
        <v>693</v>
      </c>
      <c r="C720" s="116" t="s">
        <v>701</v>
      </c>
      <c r="D720" s="35" t="s">
        <v>693</v>
      </c>
      <c r="E720" s="117">
        <v>261</v>
      </c>
      <c r="F720" s="117">
        <v>614</v>
      </c>
      <c r="G720" s="117">
        <v>670</v>
      </c>
      <c r="H720" s="117">
        <v>1545</v>
      </c>
      <c r="I720" s="95">
        <v>89</v>
      </c>
      <c r="J720" s="118">
        <v>215</v>
      </c>
      <c r="K720" s="118">
        <v>711</v>
      </c>
      <c r="L720" s="118">
        <v>802</v>
      </c>
      <c r="M720" s="118">
        <v>1728</v>
      </c>
      <c r="N720" s="119">
        <v>224</v>
      </c>
      <c r="O720" s="119">
        <v>29</v>
      </c>
      <c r="P720" s="120">
        <v>683</v>
      </c>
      <c r="Q720" s="120">
        <v>902</v>
      </c>
      <c r="R720" s="120">
        <v>604</v>
      </c>
      <c r="S720" s="70">
        <f t="shared" si="785"/>
        <v>0.31478770131771594</v>
      </c>
      <c r="T720" s="70">
        <f t="shared" si="786"/>
        <v>0.7882483370288248</v>
      </c>
      <c r="U720" s="70">
        <f t="shared" si="787"/>
        <v>0.6870717222476016</v>
      </c>
      <c r="V720" s="70">
        <f t="shared" si="788"/>
        <v>0.8559096945551129</v>
      </c>
      <c r="W720" s="70">
        <f t="shared" si="789"/>
        <v>0.95695364238410596</v>
      </c>
      <c r="X720" s="121">
        <v>900</v>
      </c>
      <c r="Y720" s="121">
        <v>683</v>
      </c>
      <c r="Z720" s="121">
        <v>902</v>
      </c>
      <c r="AA720" s="121">
        <v>604</v>
      </c>
      <c r="AB720" s="121">
        <v>273</v>
      </c>
      <c r="AC720" s="121">
        <v>164</v>
      </c>
      <c r="AD720" s="17">
        <v>47</v>
      </c>
      <c r="AE720" s="17">
        <v>77</v>
      </c>
      <c r="AF720" s="100">
        <v>88</v>
      </c>
      <c r="AG720" s="101">
        <v>139</v>
      </c>
      <c r="AH720" s="101">
        <v>495</v>
      </c>
      <c r="AI720" s="101">
        <v>684</v>
      </c>
      <c r="AJ720" s="101">
        <v>73</v>
      </c>
      <c r="AK720" s="101">
        <f t="shared" si="790"/>
        <v>1391</v>
      </c>
      <c r="AL720" s="101">
        <f t="shared" si="791"/>
        <v>204</v>
      </c>
      <c r="AM720" s="101">
        <v>277</v>
      </c>
      <c r="AN720" s="102">
        <v>15</v>
      </c>
      <c r="AO720" s="103">
        <v>60</v>
      </c>
      <c r="AP720" s="74">
        <f t="shared" si="792"/>
        <v>0.20351390922401172</v>
      </c>
      <c r="AQ720" s="74">
        <f t="shared" si="793"/>
        <v>0.54878048780487809</v>
      </c>
      <c r="AR720" s="104">
        <f t="shared" si="794"/>
        <v>0.5089081772498858</v>
      </c>
      <c r="AS720" s="104">
        <f t="shared" si="795"/>
        <v>0.64741035856573703</v>
      </c>
      <c r="AT720" s="104">
        <f t="shared" si="796"/>
        <v>0.79470198675496684</v>
      </c>
      <c r="AU720" s="105">
        <v>638</v>
      </c>
      <c r="AV720" s="105">
        <v>894</v>
      </c>
      <c r="AW720" s="105">
        <v>703</v>
      </c>
      <c r="AX720" s="100">
        <v>89</v>
      </c>
      <c r="AY720" s="106">
        <v>1638</v>
      </c>
      <c r="AZ720" s="106">
        <v>185</v>
      </c>
      <c r="BA720" s="106">
        <v>599</v>
      </c>
      <c r="BB720" s="106">
        <v>791</v>
      </c>
      <c r="BC720" s="106">
        <v>63</v>
      </c>
      <c r="BD720" s="107">
        <v>202</v>
      </c>
      <c r="BE720" s="108">
        <v>21</v>
      </c>
      <c r="BF720" s="82">
        <f t="shared" si="797"/>
        <v>0.26315789473684209</v>
      </c>
      <c r="BG720" s="82">
        <f t="shared" si="798"/>
        <v>0.67002237136465326</v>
      </c>
      <c r="BH720" s="83">
        <f t="shared" si="799"/>
        <v>0.61431767337807608</v>
      </c>
      <c r="BI720" s="83">
        <f t="shared" si="800"/>
        <v>0.77545691906005221</v>
      </c>
      <c r="BJ720" s="83">
        <f t="shared" si="801"/>
        <v>0.92319749216300939</v>
      </c>
      <c r="BK720" s="2">
        <v>633</v>
      </c>
      <c r="BL720" s="2">
        <v>846</v>
      </c>
      <c r="BM720" s="2">
        <v>661</v>
      </c>
      <c r="BN720" s="2">
        <v>448</v>
      </c>
      <c r="BO720" s="2">
        <v>241</v>
      </c>
      <c r="BP720" s="2">
        <v>212</v>
      </c>
      <c r="BQ720" s="109">
        <v>46</v>
      </c>
      <c r="BR720" s="109">
        <v>91</v>
      </c>
      <c r="BS720" s="110">
        <v>74</v>
      </c>
      <c r="BT720" s="109">
        <v>138</v>
      </c>
      <c r="BU720" s="109">
        <v>526</v>
      </c>
      <c r="BV720" s="109">
        <v>784</v>
      </c>
      <c r="BW720" s="109">
        <v>89</v>
      </c>
      <c r="BX720" s="84">
        <f t="shared" si="805"/>
        <v>1537</v>
      </c>
      <c r="BY720" s="111">
        <v>11</v>
      </c>
      <c r="BZ720" s="109">
        <v>210</v>
      </c>
      <c r="CA720" s="109">
        <v>90</v>
      </c>
      <c r="CB720" s="2">
        <v>41</v>
      </c>
      <c r="CC720" s="112">
        <f t="shared" si="806"/>
        <v>0.21800947867298578</v>
      </c>
      <c r="CD720" s="112">
        <f t="shared" si="807"/>
        <v>0.62174940898345155</v>
      </c>
      <c r="CE720" s="112">
        <f t="shared" si="808"/>
        <v>0.57850467289719631</v>
      </c>
      <c r="CF720" s="112">
        <f t="shared" si="809"/>
        <v>0.72992700729927007</v>
      </c>
      <c r="CG720" s="112">
        <f t="shared" si="810"/>
        <v>0.8683812405446294</v>
      </c>
      <c r="CH720" s="87">
        <f t="shared" si="811"/>
        <v>87</v>
      </c>
      <c r="CI720" s="31">
        <f t="shared" si="812"/>
        <v>77</v>
      </c>
      <c r="CJ720" s="31">
        <f t="shared" si="813"/>
        <v>2</v>
      </c>
      <c r="CK720" s="31">
        <f t="shared" si="814"/>
        <v>8</v>
      </c>
      <c r="CL720" s="31">
        <f t="shared" si="815"/>
        <v>10</v>
      </c>
      <c r="CM720" s="113">
        <f t="shared" si="816"/>
        <v>137</v>
      </c>
      <c r="CN720" s="31">
        <f t="shared" si="817"/>
        <v>17</v>
      </c>
      <c r="CO720" s="31">
        <f t="shared" si="818"/>
        <v>63</v>
      </c>
      <c r="CP720" s="31">
        <f t="shared" si="819"/>
        <v>53</v>
      </c>
      <c r="CQ720" s="31">
        <f t="shared" si="820"/>
        <v>4</v>
      </c>
      <c r="CR720" s="32">
        <v>1</v>
      </c>
      <c r="CS720" s="32">
        <v>6</v>
      </c>
      <c r="CT720" s="32">
        <v>8</v>
      </c>
      <c r="CU720" s="88">
        <f t="shared" si="804"/>
        <v>110</v>
      </c>
      <c r="CV720" s="32">
        <v>17</v>
      </c>
      <c r="CW720" s="32">
        <v>52</v>
      </c>
      <c r="CX720" s="32">
        <v>37</v>
      </c>
      <c r="CY720" s="32">
        <v>4</v>
      </c>
      <c r="CZ720" s="32">
        <v>1</v>
      </c>
      <c r="DA720" s="32">
        <v>2</v>
      </c>
      <c r="DB720" s="32">
        <v>2</v>
      </c>
      <c r="DC720" s="88">
        <f t="shared" si="821"/>
        <v>27</v>
      </c>
      <c r="DD720" s="32">
        <v>0</v>
      </c>
      <c r="DE720" s="32">
        <v>11</v>
      </c>
      <c r="DF720" s="32">
        <v>16</v>
      </c>
      <c r="DG720" s="32">
        <v>0</v>
      </c>
      <c r="DH720" s="32">
        <v>2</v>
      </c>
      <c r="DI720" s="32">
        <v>15</v>
      </c>
      <c r="DJ720" s="32">
        <v>10</v>
      </c>
      <c r="DK720" s="88">
        <f t="shared" si="822"/>
        <v>342</v>
      </c>
      <c r="DL720" s="32">
        <v>54</v>
      </c>
      <c r="DM720" s="32">
        <v>148</v>
      </c>
      <c r="DN720" s="32">
        <v>122</v>
      </c>
      <c r="DO720" s="32">
        <v>18</v>
      </c>
      <c r="DP720" s="32">
        <v>39</v>
      </c>
      <c r="DQ720" s="32">
        <v>63</v>
      </c>
      <c r="DR720" s="32">
        <v>48</v>
      </c>
      <c r="DS720" s="88">
        <f t="shared" si="823"/>
        <v>1020</v>
      </c>
      <c r="DT720" s="32">
        <v>52</v>
      </c>
      <c r="DU720" s="32">
        <v>293</v>
      </c>
      <c r="DV720" s="32">
        <v>607</v>
      </c>
      <c r="DW720" s="32">
        <v>68</v>
      </c>
      <c r="DZ720" s="32">
        <v>1</v>
      </c>
      <c r="EA720" s="88">
        <f t="shared" si="824"/>
        <v>0</v>
      </c>
      <c r="EF720" s="32">
        <v>1</v>
      </c>
      <c r="EG720" s="32">
        <v>3</v>
      </c>
      <c r="EH720" s="32">
        <v>3</v>
      </c>
      <c r="EI720" s="88">
        <f t="shared" si="825"/>
        <v>18</v>
      </c>
      <c r="EJ720" s="32">
        <v>10</v>
      </c>
      <c r="EK720" s="32">
        <v>8</v>
      </c>
      <c r="EL720" s="32">
        <v>0</v>
      </c>
      <c r="EM720" s="32">
        <v>0</v>
      </c>
      <c r="EQ720" s="88">
        <f t="shared" si="826"/>
        <v>0</v>
      </c>
      <c r="EV720" s="32">
        <v>2</v>
      </c>
      <c r="EW720" s="32">
        <v>2</v>
      </c>
      <c r="EX720" s="32">
        <v>2</v>
      </c>
      <c r="EY720" s="88">
        <f t="shared" si="827"/>
        <v>21</v>
      </c>
      <c r="EZ720" s="32">
        <v>5</v>
      </c>
      <c r="FA720" s="32">
        <v>14</v>
      </c>
      <c r="FB720" s="32">
        <v>2</v>
      </c>
      <c r="FC720" s="32">
        <v>0</v>
      </c>
      <c r="FG720" s="88">
        <f t="shared" si="828"/>
        <v>0</v>
      </c>
      <c r="FO720" s="88">
        <f t="shared" si="829"/>
        <v>0</v>
      </c>
      <c r="FW720" s="110">
        <f t="shared" si="830"/>
        <v>0</v>
      </c>
      <c r="GB720" s="110">
        <f t="shared" si="831"/>
        <v>2</v>
      </c>
      <c r="GC720" s="110">
        <f t="shared" si="832"/>
        <v>2</v>
      </c>
      <c r="GD720" s="110">
        <f t="shared" si="833"/>
        <v>2</v>
      </c>
      <c r="GE720" s="110">
        <f t="shared" si="834"/>
        <v>21</v>
      </c>
      <c r="GF720" s="110">
        <f t="shared" si="835"/>
        <v>5</v>
      </c>
      <c r="GG720" s="110">
        <f t="shared" si="836"/>
        <v>14</v>
      </c>
      <c r="GH720" s="110">
        <f t="shared" si="837"/>
        <v>2</v>
      </c>
      <c r="GI720" s="110">
        <f t="shared" si="838"/>
        <v>0</v>
      </c>
      <c r="GJ720" s="114">
        <f t="shared" si="802"/>
        <v>-9.2556627527757521E-2</v>
      </c>
      <c r="GK720" s="90">
        <f t="shared" si="803"/>
        <v>-6.1660561660561664E-2</v>
      </c>
      <c r="GL720" s="2" t="s">
        <v>1676</v>
      </c>
      <c r="GM720" s="2" t="s">
        <v>1372</v>
      </c>
      <c r="GN720" s="2" t="s">
        <v>1685</v>
      </c>
      <c r="GO720" s="2" t="s">
        <v>1619</v>
      </c>
      <c r="GP720" s="92" t="s">
        <v>1614</v>
      </c>
      <c r="GQ720" s="2" t="s">
        <v>1376</v>
      </c>
      <c r="GR720" s="115">
        <v>835</v>
      </c>
      <c r="GS720" s="31">
        <f t="shared" si="839"/>
        <v>41</v>
      </c>
      <c r="GT720" s="31">
        <f t="shared" si="840"/>
        <v>59</v>
      </c>
      <c r="GU720" s="31">
        <f t="shared" si="841"/>
        <v>78</v>
      </c>
      <c r="GV720" s="31">
        <f t="shared" si="842"/>
        <v>1362</v>
      </c>
      <c r="GW720" s="31">
        <f t="shared" si="843"/>
        <v>815</v>
      </c>
      <c r="GX720" s="31">
        <f t="shared" si="844"/>
        <v>1256</v>
      </c>
    </row>
    <row r="721" spans="1:206" ht="15.75" hidden="1" customHeight="1" x14ac:dyDescent="0.25">
      <c r="A721" s="22" t="s">
        <v>1111</v>
      </c>
      <c r="B721" s="2" t="s">
        <v>693</v>
      </c>
      <c r="C721" s="116" t="s">
        <v>702</v>
      </c>
      <c r="D721" s="35" t="s">
        <v>693</v>
      </c>
      <c r="E721" s="117">
        <v>248</v>
      </c>
      <c r="F721" s="117">
        <v>647</v>
      </c>
      <c r="G721" s="117">
        <v>1090</v>
      </c>
      <c r="H721" s="117">
        <v>1985</v>
      </c>
      <c r="I721" s="95">
        <v>137</v>
      </c>
      <c r="J721" s="118">
        <v>193</v>
      </c>
      <c r="K721" s="118">
        <v>633</v>
      </c>
      <c r="L721" s="118">
        <v>1267</v>
      </c>
      <c r="M721" s="118">
        <v>2093</v>
      </c>
      <c r="N721" s="119">
        <v>391</v>
      </c>
      <c r="O721" s="119">
        <v>25</v>
      </c>
      <c r="P721" s="120">
        <v>1200</v>
      </c>
      <c r="Q721" s="120">
        <v>1498</v>
      </c>
      <c r="R721" s="120">
        <v>1120</v>
      </c>
      <c r="S721" s="70">
        <f t="shared" si="785"/>
        <v>0.16083333333333333</v>
      </c>
      <c r="T721" s="70">
        <f t="shared" si="786"/>
        <v>0.42256341789052071</v>
      </c>
      <c r="U721" s="70">
        <f t="shared" si="787"/>
        <v>0.44578313253012047</v>
      </c>
      <c r="V721" s="70">
        <f t="shared" si="788"/>
        <v>0.57639419404125292</v>
      </c>
      <c r="W721" s="70">
        <f t="shared" si="789"/>
        <v>0.78214285714285714</v>
      </c>
      <c r="X721" s="121">
        <v>1518</v>
      </c>
      <c r="Y721" s="121">
        <v>1200</v>
      </c>
      <c r="Z721" s="121">
        <v>1498</v>
      </c>
      <c r="AA721" s="121">
        <v>1120</v>
      </c>
      <c r="AB721" s="121">
        <v>472</v>
      </c>
      <c r="AC721" s="121">
        <v>314</v>
      </c>
      <c r="AD721" s="17">
        <v>59</v>
      </c>
      <c r="AE721" s="17">
        <v>115</v>
      </c>
      <c r="AF721" s="100">
        <v>129</v>
      </c>
      <c r="AG721" s="101">
        <v>218</v>
      </c>
      <c r="AH721" s="101">
        <v>588</v>
      </c>
      <c r="AI721" s="101">
        <v>1184</v>
      </c>
      <c r="AJ721" s="101">
        <v>95</v>
      </c>
      <c r="AK721" s="101">
        <f t="shared" si="790"/>
        <v>2085</v>
      </c>
      <c r="AL721" s="101">
        <f t="shared" si="791"/>
        <v>343</v>
      </c>
      <c r="AM721" s="101">
        <v>438</v>
      </c>
      <c r="AN721" s="102">
        <v>21</v>
      </c>
      <c r="AO721" s="103">
        <v>93</v>
      </c>
      <c r="AP721" s="74">
        <f t="shared" si="792"/>
        <v>0.18166666666666667</v>
      </c>
      <c r="AQ721" s="74">
        <f t="shared" si="793"/>
        <v>0.3925233644859813</v>
      </c>
      <c r="AR721" s="104">
        <f t="shared" si="794"/>
        <v>0.43137768465165011</v>
      </c>
      <c r="AS721" s="104">
        <f t="shared" si="795"/>
        <v>0.54583651642475173</v>
      </c>
      <c r="AT721" s="104">
        <f t="shared" si="796"/>
        <v>0.75089285714285714</v>
      </c>
      <c r="AU721" s="105">
        <v>1079</v>
      </c>
      <c r="AV721" s="105">
        <v>1542</v>
      </c>
      <c r="AW721" s="105">
        <v>1080</v>
      </c>
      <c r="AX721" s="100">
        <v>134</v>
      </c>
      <c r="AY721" s="106">
        <v>2111</v>
      </c>
      <c r="AZ721" s="106">
        <v>198</v>
      </c>
      <c r="BA721" s="106">
        <v>625</v>
      </c>
      <c r="BB721" s="106">
        <v>1170</v>
      </c>
      <c r="BC721" s="106">
        <v>118</v>
      </c>
      <c r="BD721" s="107">
        <v>326</v>
      </c>
      <c r="BE721" s="108">
        <v>23</v>
      </c>
      <c r="BF721" s="82">
        <f t="shared" si="797"/>
        <v>0.18333333333333332</v>
      </c>
      <c r="BG721" s="82">
        <f t="shared" si="798"/>
        <v>0.40531776913099871</v>
      </c>
      <c r="BH721" s="83">
        <f t="shared" si="799"/>
        <v>0.45041880572818155</v>
      </c>
      <c r="BI721" s="83">
        <f t="shared" si="800"/>
        <v>0.56047310186951549</v>
      </c>
      <c r="BJ721" s="83">
        <f t="shared" si="801"/>
        <v>0.78220574606116777</v>
      </c>
      <c r="BK721" s="2">
        <v>1186</v>
      </c>
      <c r="BL721" s="2">
        <v>1551</v>
      </c>
      <c r="BM721" s="2">
        <v>1069</v>
      </c>
      <c r="BN721" s="2">
        <v>696</v>
      </c>
      <c r="BO721" s="2">
        <v>373</v>
      </c>
      <c r="BP721" s="2">
        <v>337</v>
      </c>
      <c r="BQ721" s="109">
        <v>60</v>
      </c>
      <c r="BR721" s="109">
        <v>148</v>
      </c>
      <c r="BS721" s="110">
        <v>154</v>
      </c>
      <c r="BT721" s="109">
        <v>235</v>
      </c>
      <c r="BU721" s="109">
        <v>697</v>
      </c>
      <c r="BV721" s="109">
        <v>1408</v>
      </c>
      <c r="BW721" s="109">
        <v>115</v>
      </c>
      <c r="BX721" s="84">
        <f t="shared" si="805"/>
        <v>2455</v>
      </c>
      <c r="BY721" s="111">
        <v>6</v>
      </c>
      <c r="BZ721" s="109">
        <v>375</v>
      </c>
      <c r="CA721" s="109">
        <v>115</v>
      </c>
      <c r="CB721" s="2">
        <v>70</v>
      </c>
      <c r="CC721" s="112">
        <f t="shared" si="806"/>
        <v>0.19814502529510961</v>
      </c>
      <c r="CD721" s="112">
        <f t="shared" si="807"/>
        <v>0.44938749194068345</v>
      </c>
      <c r="CE721" s="112">
        <f t="shared" si="808"/>
        <v>0.51629006831318969</v>
      </c>
      <c r="CF721" s="112">
        <f t="shared" si="809"/>
        <v>0.66030534351145043</v>
      </c>
      <c r="CG721" s="112">
        <f t="shared" si="810"/>
        <v>0.9663236669784846</v>
      </c>
      <c r="CH721" s="87">
        <f t="shared" si="811"/>
        <v>36</v>
      </c>
      <c r="CI721" s="31">
        <f t="shared" si="812"/>
        <v>-36</v>
      </c>
      <c r="CJ721" s="31">
        <f t="shared" si="813"/>
        <v>3</v>
      </c>
      <c r="CK721" s="31">
        <f t="shared" si="814"/>
        <v>10</v>
      </c>
      <c r="CL721" s="31">
        <f t="shared" si="815"/>
        <v>16</v>
      </c>
      <c r="CM721" s="113">
        <f t="shared" si="816"/>
        <v>100</v>
      </c>
      <c r="CN721" s="31">
        <f t="shared" si="817"/>
        <v>18</v>
      </c>
      <c r="CO721" s="31">
        <f t="shared" si="818"/>
        <v>31</v>
      </c>
      <c r="CP721" s="31">
        <f t="shared" si="819"/>
        <v>43</v>
      </c>
      <c r="CQ721" s="31">
        <f t="shared" si="820"/>
        <v>8</v>
      </c>
      <c r="CR721" s="32">
        <v>1</v>
      </c>
      <c r="CS721" s="32">
        <v>3</v>
      </c>
      <c r="CT721" s="32">
        <v>4</v>
      </c>
      <c r="CU721" s="88">
        <f t="shared" si="804"/>
        <v>26</v>
      </c>
      <c r="CV721" s="32">
        <v>4</v>
      </c>
      <c r="CW721" s="32">
        <v>10</v>
      </c>
      <c r="CX721" s="32">
        <v>12</v>
      </c>
      <c r="CY721" s="32">
        <v>0</v>
      </c>
      <c r="CZ721" s="32">
        <v>2</v>
      </c>
      <c r="DA721" s="32">
        <v>7</v>
      </c>
      <c r="DB721" s="32">
        <v>12</v>
      </c>
      <c r="DC721" s="88">
        <f t="shared" si="821"/>
        <v>74</v>
      </c>
      <c r="DD721" s="32">
        <v>14</v>
      </c>
      <c r="DE721" s="32">
        <v>21</v>
      </c>
      <c r="DF721" s="32">
        <v>31</v>
      </c>
      <c r="DG721" s="32">
        <v>8</v>
      </c>
      <c r="DH721" s="32">
        <v>5</v>
      </c>
      <c r="DI721" s="32">
        <v>25</v>
      </c>
      <c r="DJ721" s="32">
        <v>23</v>
      </c>
      <c r="DK721" s="88">
        <f t="shared" si="822"/>
        <v>474</v>
      </c>
      <c r="DL721" s="32">
        <v>93</v>
      </c>
      <c r="DM721" s="32">
        <v>189</v>
      </c>
      <c r="DN721" s="32">
        <v>179</v>
      </c>
      <c r="DO721" s="32">
        <v>13</v>
      </c>
      <c r="DP721" s="32">
        <v>42</v>
      </c>
      <c r="DQ721" s="32">
        <v>83</v>
      </c>
      <c r="DR721" s="32">
        <v>70</v>
      </c>
      <c r="DS721" s="88">
        <f t="shared" si="823"/>
        <v>1625</v>
      </c>
      <c r="DT721" s="32">
        <v>10</v>
      </c>
      <c r="DU721" s="32">
        <v>369</v>
      </c>
      <c r="DV721" s="32">
        <v>1157</v>
      </c>
      <c r="DW721" s="32">
        <v>89</v>
      </c>
      <c r="EA721" s="88">
        <f t="shared" si="824"/>
        <v>0</v>
      </c>
      <c r="EF721" s="32">
        <v>10</v>
      </c>
      <c r="EG721" s="32">
        <v>30</v>
      </c>
      <c r="EH721" s="32">
        <v>45</v>
      </c>
      <c r="EI721" s="88">
        <f t="shared" si="825"/>
        <v>256</v>
      </c>
      <c r="EJ721" s="32">
        <v>114</v>
      </c>
      <c r="EK721" s="32">
        <v>108</v>
      </c>
      <c r="EL721" s="32">
        <v>29</v>
      </c>
      <c r="EM721" s="32">
        <v>5</v>
      </c>
      <c r="EQ721" s="88">
        <f t="shared" si="826"/>
        <v>0</v>
      </c>
      <c r="EY721" s="88">
        <f t="shared" si="827"/>
        <v>0</v>
      </c>
      <c r="FG721" s="88">
        <f t="shared" si="828"/>
        <v>0</v>
      </c>
      <c r="FO721" s="88">
        <f t="shared" si="829"/>
        <v>0</v>
      </c>
      <c r="FW721" s="110">
        <f t="shared" si="830"/>
        <v>0</v>
      </c>
      <c r="GB721" s="110">
        <f t="shared" si="831"/>
        <v>0</v>
      </c>
      <c r="GC721" s="110">
        <f t="shared" si="832"/>
        <v>0</v>
      </c>
      <c r="GD721" s="110">
        <f t="shared" si="833"/>
        <v>0</v>
      </c>
      <c r="GE721" s="110">
        <f t="shared" si="834"/>
        <v>0</v>
      </c>
      <c r="GF721" s="110">
        <f t="shared" si="835"/>
        <v>0</v>
      </c>
      <c r="GG721" s="110">
        <f t="shared" si="836"/>
        <v>0</v>
      </c>
      <c r="GH721" s="110">
        <f t="shared" si="837"/>
        <v>0</v>
      </c>
      <c r="GI721" s="110">
        <f t="shared" si="838"/>
        <v>0</v>
      </c>
      <c r="GJ721" s="114">
        <f t="shared" si="802"/>
        <v>0.23548231394509447</v>
      </c>
      <c r="GK721" s="90">
        <f t="shared" si="803"/>
        <v>0.16295594504973945</v>
      </c>
      <c r="GL721" s="92" t="s">
        <v>1925</v>
      </c>
      <c r="GM721" s="2" t="s">
        <v>2148</v>
      </c>
      <c r="GN721" s="92" t="s">
        <v>1959</v>
      </c>
      <c r="GO721" s="92" t="s">
        <v>1991</v>
      </c>
      <c r="GP721" s="92" t="s">
        <v>1571</v>
      </c>
      <c r="GQ721" s="2" t="s">
        <v>1527</v>
      </c>
      <c r="GR721" s="115">
        <v>1541</v>
      </c>
      <c r="GS721" s="31">
        <f t="shared" si="839"/>
        <v>47</v>
      </c>
      <c r="GT721" s="31">
        <f t="shared" si="840"/>
        <v>93</v>
      </c>
      <c r="GU721" s="31">
        <f t="shared" si="841"/>
        <v>108</v>
      </c>
      <c r="GV721" s="31">
        <f t="shared" si="842"/>
        <v>2099</v>
      </c>
      <c r="GW721" s="31">
        <f t="shared" si="843"/>
        <v>1438</v>
      </c>
      <c r="GX721" s="31">
        <f t="shared" si="844"/>
        <v>1996</v>
      </c>
    </row>
    <row r="722" spans="1:206" ht="15.75" hidden="1" customHeight="1" x14ac:dyDescent="0.25">
      <c r="A722" s="22" t="s">
        <v>1111</v>
      </c>
      <c r="B722" s="2" t="s">
        <v>693</v>
      </c>
      <c r="C722" s="116" t="s">
        <v>703</v>
      </c>
      <c r="D722" s="35" t="s">
        <v>693</v>
      </c>
      <c r="E722" s="117">
        <v>514</v>
      </c>
      <c r="F722" s="117">
        <v>2426</v>
      </c>
      <c r="G722" s="117">
        <v>3115</v>
      </c>
      <c r="H722" s="117">
        <v>6055</v>
      </c>
      <c r="I722" s="95">
        <v>304</v>
      </c>
      <c r="J722" s="118">
        <v>427</v>
      </c>
      <c r="K722" s="118">
        <v>1973</v>
      </c>
      <c r="L722" s="118">
        <v>3775</v>
      </c>
      <c r="M722" s="118">
        <v>6175</v>
      </c>
      <c r="N722" s="119">
        <v>807</v>
      </c>
      <c r="O722" s="119">
        <v>259</v>
      </c>
      <c r="P722" s="120">
        <v>4300</v>
      </c>
      <c r="Q722" s="120">
        <v>5536</v>
      </c>
      <c r="R722" s="120">
        <v>4064</v>
      </c>
      <c r="S722" s="70">
        <f t="shared" si="785"/>
        <v>9.9302325581395345E-2</v>
      </c>
      <c r="T722" s="70">
        <f t="shared" si="786"/>
        <v>0.35639450867052025</v>
      </c>
      <c r="U722" s="70">
        <f t="shared" si="787"/>
        <v>0.38618705035971224</v>
      </c>
      <c r="V722" s="70">
        <f t="shared" si="788"/>
        <v>0.51468749999999996</v>
      </c>
      <c r="W722" s="70">
        <f t="shared" si="789"/>
        <v>0.73031496062992129</v>
      </c>
      <c r="X722" s="121">
        <v>5530</v>
      </c>
      <c r="Y722" s="121">
        <v>4300</v>
      </c>
      <c r="Z722" s="121">
        <v>5536</v>
      </c>
      <c r="AA722" s="121">
        <v>4064</v>
      </c>
      <c r="AB722" s="121">
        <v>1401</v>
      </c>
      <c r="AC722" s="121">
        <v>1322</v>
      </c>
      <c r="AD722" s="17">
        <v>114</v>
      </c>
      <c r="AE722" s="17">
        <v>221</v>
      </c>
      <c r="AF722" s="100">
        <v>316</v>
      </c>
      <c r="AG722" s="101">
        <v>414</v>
      </c>
      <c r="AH722" s="101">
        <v>2104</v>
      </c>
      <c r="AI722" s="101">
        <v>3671</v>
      </c>
      <c r="AJ722" s="101">
        <v>166</v>
      </c>
      <c r="AK722" s="101">
        <f t="shared" si="790"/>
        <v>6355</v>
      </c>
      <c r="AL722" s="101">
        <f t="shared" si="791"/>
        <v>766</v>
      </c>
      <c r="AM722" s="101">
        <v>932</v>
      </c>
      <c r="AN722" s="102">
        <v>175</v>
      </c>
      <c r="AO722" s="103">
        <v>569</v>
      </c>
      <c r="AP722" s="74">
        <f t="shared" si="792"/>
        <v>9.6279069767441855E-2</v>
      </c>
      <c r="AQ722" s="74">
        <f t="shared" si="793"/>
        <v>0.38005780346820811</v>
      </c>
      <c r="AR722" s="104">
        <f t="shared" si="794"/>
        <v>0.39014388489208635</v>
      </c>
      <c r="AS722" s="104">
        <f t="shared" si="795"/>
        <v>0.52177083333333329</v>
      </c>
      <c r="AT722" s="104">
        <f t="shared" si="796"/>
        <v>0.71481299212598426</v>
      </c>
      <c r="AU722" s="105">
        <v>4256</v>
      </c>
      <c r="AV722" s="105">
        <v>5708</v>
      </c>
      <c r="AW722" s="105">
        <v>4424</v>
      </c>
      <c r="AX722" s="100">
        <v>330</v>
      </c>
      <c r="AY722" s="106">
        <v>6871</v>
      </c>
      <c r="AZ722" s="106">
        <v>472</v>
      </c>
      <c r="BA722" s="106">
        <v>2278</v>
      </c>
      <c r="BB722" s="106">
        <v>3876</v>
      </c>
      <c r="BC722" s="106">
        <v>245</v>
      </c>
      <c r="BD722" s="107">
        <v>850</v>
      </c>
      <c r="BE722" s="108">
        <v>260</v>
      </c>
      <c r="BF722" s="82">
        <f t="shared" si="797"/>
        <v>0.10669077757685352</v>
      </c>
      <c r="BG722" s="82">
        <f t="shared" si="798"/>
        <v>0.39908899789768748</v>
      </c>
      <c r="BH722" s="83">
        <f t="shared" si="799"/>
        <v>0.40144564915207115</v>
      </c>
      <c r="BI722" s="83">
        <f t="shared" si="800"/>
        <v>0.53231633881975116</v>
      </c>
      <c r="BJ722" s="83">
        <f t="shared" si="801"/>
        <v>0.71099624060150379</v>
      </c>
      <c r="BK722" s="2">
        <v>4472</v>
      </c>
      <c r="BL722" s="2">
        <v>5986</v>
      </c>
      <c r="BM722" s="2">
        <v>4298</v>
      </c>
      <c r="BN722" s="2">
        <v>2980</v>
      </c>
      <c r="BO722" s="2">
        <v>1485</v>
      </c>
      <c r="BP722" s="2">
        <v>1383</v>
      </c>
      <c r="BQ722" s="109">
        <v>127</v>
      </c>
      <c r="BR722" s="109">
        <v>364</v>
      </c>
      <c r="BS722" s="110">
        <v>286</v>
      </c>
      <c r="BT722" s="109">
        <v>367</v>
      </c>
      <c r="BU722" s="109">
        <v>2555</v>
      </c>
      <c r="BV722" s="109">
        <v>4678</v>
      </c>
      <c r="BW722" s="109">
        <v>240</v>
      </c>
      <c r="BX722" s="84">
        <f t="shared" si="805"/>
        <v>7840</v>
      </c>
      <c r="BY722" s="111">
        <v>100</v>
      </c>
      <c r="BZ722" s="109">
        <v>947</v>
      </c>
      <c r="CA722" s="109">
        <v>238</v>
      </c>
      <c r="CB722" s="2">
        <v>453</v>
      </c>
      <c r="CC722" s="112">
        <f t="shared" si="806"/>
        <v>8.2066189624329156E-2</v>
      </c>
      <c r="CD722" s="112">
        <f t="shared" si="807"/>
        <v>0.42682926829268292</v>
      </c>
      <c r="CE722" s="112">
        <f t="shared" si="808"/>
        <v>0.45086744375169424</v>
      </c>
      <c r="CF722" s="112">
        <f t="shared" si="809"/>
        <v>0.61124076234928049</v>
      </c>
      <c r="CG722" s="112">
        <f t="shared" si="810"/>
        <v>0.86807817589576552</v>
      </c>
      <c r="CH722" s="87">
        <f t="shared" si="811"/>
        <v>567</v>
      </c>
      <c r="CI722" s="31">
        <f t="shared" si="812"/>
        <v>652</v>
      </c>
      <c r="CJ722" s="31">
        <f t="shared" si="813"/>
        <v>8</v>
      </c>
      <c r="CK722" s="31">
        <f t="shared" si="814"/>
        <v>27</v>
      </c>
      <c r="CL722" s="31">
        <f t="shared" si="815"/>
        <v>40</v>
      </c>
      <c r="CM722" s="113">
        <f t="shared" si="816"/>
        <v>332</v>
      </c>
      <c r="CN722" s="31">
        <f t="shared" si="817"/>
        <v>47</v>
      </c>
      <c r="CO722" s="31">
        <f t="shared" si="818"/>
        <v>91</v>
      </c>
      <c r="CP722" s="31">
        <f t="shared" si="819"/>
        <v>162</v>
      </c>
      <c r="CQ722" s="31">
        <f t="shared" si="820"/>
        <v>32</v>
      </c>
      <c r="CR722" s="32">
        <v>5</v>
      </c>
      <c r="CS722" s="32">
        <v>19</v>
      </c>
      <c r="CT722" s="32">
        <v>29</v>
      </c>
      <c r="CU722" s="88">
        <f t="shared" si="804"/>
        <v>220</v>
      </c>
      <c r="CV722" s="32">
        <v>44</v>
      </c>
      <c r="CW722" s="32">
        <v>67</v>
      </c>
      <c r="CX722" s="32">
        <v>84</v>
      </c>
      <c r="CY722" s="32">
        <v>25</v>
      </c>
      <c r="CZ722" s="32">
        <v>3</v>
      </c>
      <c r="DA722" s="32">
        <v>8</v>
      </c>
      <c r="DB722" s="32">
        <v>11</v>
      </c>
      <c r="DC722" s="88">
        <f t="shared" si="821"/>
        <v>112</v>
      </c>
      <c r="DD722" s="32">
        <v>3</v>
      </c>
      <c r="DE722" s="32">
        <v>24</v>
      </c>
      <c r="DF722" s="32">
        <v>78</v>
      </c>
      <c r="DG722" s="32">
        <v>7</v>
      </c>
      <c r="DH722" s="32">
        <v>9</v>
      </c>
      <c r="DI722" s="32">
        <v>83</v>
      </c>
      <c r="DJ722" s="32">
        <v>57</v>
      </c>
      <c r="DK722" s="88">
        <f t="shared" si="822"/>
        <v>2123</v>
      </c>
      <c r="DL722" s="32">
        <v>129</v>
      </c>
      <c r="DM722" s="32">
        <v>737</v>
      </c>
      <c r="DN722" s="32">
        <v>1198</v>
      </c>
      <c r="DO722" s="32">
        <v>59</v>
      </c>
      <c r="DP722" s="32">
        <v>82</v>
      </c>
      <c r="DQ722" s="32">
        <v>185</v>
      </c>
      <c r="DR722" s="32">
        <v>117</v>
      </c>
      <c r="DS722" s="88">
        <f t="shared" si="823"/>
        <v>4629</v>
      </c>
      <c r="DT722" s="32">
        <v>50</v>
      </c>
      <c r="DU722" s="32">
        <v>1315</v>
      </c>
      <c r="DV722" s="32">
        <v>3111</v>
      </c>
      <c r="DW722" s="32">
        <v>153</v>
      </c>
      <c r="DX722" s="32">
        <v>2</v>
      </c>
      <c r="DY722" s="32">
        <v>6</v>
      </c>
      <c r="DZ722" s="32">
        <v>4</v>
      </c>
      <c r="EA722" s="88">
        <f t="shared" si="824"/>
        <v>104</v>
      </c>
      <c r="EB722" s="32">
        <v>7</v>
      </c>
      <c r="EC722" s="32">
        <v>46</v>
      </c>
      <c r="ED722" s="32">
        <v>45</v>
      </c>
      <c r="EE722" s="32">
        <v>6</v>
      </c>
      <c r="EF722" s="32">
        <v>13</v>
      </c>
      <c r="EG722" s="32">
        <v>45</v>
      </c>
      <c r="EH722" s="32">
        <v>51</v>
      </c>
      <c r="EI722" s="88">
        <f t="shared" si="825"/>
        <v>419</v>
      </c>
      <c r="EJ722" s="32">
        <v>134</v>
      </c>
      <c r="EK722" s="32">
        <v>186</v>
      </c>
      <c r="EL722" s="32">
        <v>94</v>
      </c>
      <c r="EM722" s="32">
        <v>5</v>
      </c>
      <c r="EQ722" s="88">
        <f t="shared" si="826"/>
        <v>0</v>
      </c>
      <c r="EV722" s="32">
        <v>13</v>
      </c>
      <c r="EW722" s="32">
        <v>18</v>
      </c>
      <c r="EX722" s="32">
        <v>17</v>
      </c>
      <c r="EY722" s="88">
        <f t="shared" si="827"/>
        <v>254</v>
      </c>
      <c r="EZ722" s="32">
        <v>0</v>
      </c>
      <c r="FA722" s="32">
        <v>180</v>
      </c>
      <c r="FB722" s="32">
        <v>68</v>
      </c>
      <c r="FC722" s="32">
        <v>6</v>
      </c>
      <c r="FG722" s="88">
        <f t="shared" si="828"/>
        <v>0</v>
      </c>
      <c r="FO722" s="88">
        <f t="shared" si="829"/>
        <v>0</v>
      </c>
      <c r="FW722" s="110">
        <f t="shared" si="830"/>
        <v>0</v>
      </c>
      <c r="GB722" s="110">
        <f t="shared" si="831"/>
        <v>13</v>
      </c>
      <c r="GC722" s="110">
        <f t="shared" si="832"/>
        <v>18</v>
      </c>
      <c r="GD722" s="110">
        <f t="shared" si="833"/>
        <v>17</v>
      </c>
      <c r="GE722" s="110">
        <f t="shared" si="834"/>
        <v>254</v>
      </c>
      <c r="GF722" s="110">
        <f t="shared" si="835"/>
        <v>0</v>
      </c>
      <c r="GG722" s="110">
        <f t="shared" si="836"/>
        <v>180</v>
      </c>
      <c r="GH722" s="110">
        <f t="shared" si="837"/>
        <v>68</v>
      </c>
      <c r="GI722" s="110">
        <f t="shared" si="838"/>
        <v>6</v>
      </c>
      <c r="GJ722" s="114">
        <f t="shared" si="802"/>
        <v>0.18863534597048212</v>
      </c>
      <c r="GK722" s="90">
        <f t="shared" si="803"/>
        <v>0.14102750691311308</v>
      </c>
      <c r="GL722" s="2" t="s">
        <v>1541</v>
      </c>
      <c r="GM722" s="2" t="s">
        <v>2204</v>
      </c>
      <c r="GN722" s="92" t="s">
        <v>2124</v>
      </c>
      <c r="GO722" s="92" t="s">
        <v>2175</v>
      </c>
      <c r="GP722" s="2" t="s">
        <v>1361</v>
      </c>
      <c r="GQ722" s="2" t="s">
        <v>1489</v>
      </c>
      <c r="GR722" s="115">
        <v>6088</v>
      </c>
      <c r="GS722" s="31">
        <f t="shared" si="839"/>
        <v>93</v>
      </c>
      <c r="GT722" s="31">
        <f t="shared" si="840"/>
        <v>178</v>
      </c>
      <c r="GU722" s="31">
        <f t="shared" si="841"/>
        <v>274</v>
      </c>
      <c r="GV722" s="31">
        <f t="shared" si="842"/>
        <v>6856</v>
      </c>
      <c r="GW722" s="31">
        <f t="shared" si="843"/>
        <v>4572</v>
      </c>
      <c r="GX722" s="31">
        <f t="shared" si="844"/>
        <v>6670</v>
      </c>
    </row>
    <row r="723" spans="1:206" ht="15.75" hidden="1" customHeight="1" x14ac:dyDescent="0.25">
      <c r="A723" s="22" t="s">
        <v>1111</v>
      </c>
      <c r="B723" s="2" t="s">
        <v>693</v>
      </c>
      <c r="C723" s="116" t="s">
        <v>704</v>
      </c>
      <c r="D723" s="35" t="s">
        <v>693</v>
      </c>
      <c r="E723" s="117">
        <v>498</v>
      </c>
      <c r="F723" s="117">
        <v>2186</v>
      </c>
      <c r="G723" s="117">
        <v>2984</v>
      </c>
      <c r="H723" s="117">
        <v>5668</v>
      </c>
      <c r="I723" s="95">
        <v>232</v>
      </c>
      <c r="J723" s="118">
        <v>321</v>
      </c>
      <c r="K723" s="118">
        <v>1679</v>
      </c>
      <c r="L723" s="118">
        <v>3153</v>
      </c>
      <c r="M723" s="118">
        <v>5153</v>
      </c>
      <c r="N723" s="119">
        <v>802</v>
      </c>
      <c r="O723" s="119">
        <v>214</v>
      </c>
      <c r="P723" s="120">
        <v>3917</v>
      </c>
      <c r="Q723" s="120">
        <v>4934</v>
      </c>
      <c r="R723" s="120">
        <v>3798</v>
      </c>
      <c r="S723" s="70">
        <f t="shared" si="785"/>
        <v>8.1950472300229768E-2</v>
      </c>
      <c r="T723" s="70">
        <f t="shared" si="786"/>
        <v>0.34029185245237131</v>
      </c>
      <c r="U723" s="70">
        <f t="shared" si="787"/>
        <v>0.34397976124594831</v>
      </c>
      <c r="V723" s="70">
        <f t="shared" si="788"/>
        <v>0.46152084287677508</v>
      </c>
      <c r="W723" s="70">
        <f t="shared" si="789"/>
        <v>0.61901000526592942</v>
      </c>
      <c r="X723" s="121">
        <v>5007</v>
      </c>
      <c r="Y723" s="121">
        <v>3917</v>
      </c>
      <c r="Z723" s="121">
        <v>4934</v>
      </c>
      <c r="AA723" s="121">
        <v>3798</v>
      </c>
      <c r="AB723" s="121">
        <v>1345</v>
      </c>
      <c r="AC723" s="121">
        <v>1246</v>
      </c>
      <c r="AD723" s="17">
        <v>58</v>
      </c>
      <c r="AE723" s="17">
        <v>124</v>
      </c>
      <c r="AF723" s="100">
        <v>228</v>
      </c>
      <c r="AG723" s="101">
        <v>308</v>
      </c>
      <c r="AH723" s="101">
        <v>1418</v>
      </c>
      <c r="AI723" s="101">
        <v>2925</v>
      </c>
      <c r="AJ723" s="101">
        <v>191</v>
      </c>
      <c r="AK723" s="101">
        <f t="shared" si="790"/>
        <v>4842</v>
      </c>
      <c r="AL723" s="101">
        <f t="shared" si="791"/>
        <v>733</v>
      </c>
      <c r="AM723" s="101">
        <v>924</v>
      </c>
      <c r="AN723" s="102">
        <v>153</v>
      </c>
      <c r="AO723" s="103">
        <v>525</v>
      </c>
      <c r="AP723" s="74">
        <f t="shared" si="792"/>
        <v>7.8631605820781214E-2</v>
      </c>
      <c r="AQ723" s="74">
        <f t="shared" si="793"/>
        <v>0.28739359546007298</v>
      </c>
      <c r="AR723" s="104">
        <f t="shared" si="794"/>
        <v>0.30974780615068387</v>
      </c>
      <c r="AS723" s="104">
        <f t="shared" si="795"/>
        <v>0.41342189647274391</v>
      </c>
      <c r="AT723" s="104">
        <f t="shared" si="796"/>
        <v>0.57714586624539232</v>
      </c>
      <c r="AU723" s="105">
        <v>3972</v>
      </c>
      <c r="AV723" s="105">
        <v>5307</v>
      </c>
      <c r="AW723" s="105">
        <v>3956</v>
      </c>
      <c r="AX723" s="100">
        <v>247</v>
      </c>
      <c r="AY723" s="106">
        <v>6218</v>
      </c>
      <c r="AZ723" s="106">
        <v>400</v>
      </c>
      <c r="BA723" s="106">
        <v>2347</v>
      </c>
      <c r="BB723" s="106">
        <v>3223</v>
      </c>
      <c r="BC723" s="106">
        <v>248</v>
      </c>
      <c r="BD723" s="107">
        <v>733</v>
      </c>
      <c r="BE723" s="108">
        <v>235</v>
      </c>
      <c r="BF723" s="82">
        <f t="shared" si="797"/>
        <v>0.10111223458038422</v>
      </c>
      <c r="BG723" s="82">
        <f t="shared" si="798"/>
        <v>0.44224609006971927</v>
      </c>
      <c r="BH723" s="83">
        <f t="shared" si="799"/>
        <v>0.39569323762750286</v>
      </c>
      <c r="BI723" s="83">
        <f t="shared" si="800"/>
        <v>0.52128462118762797</v>
      </c>
      <c r="BJ723" s="83">
        <f t="shared" si="801"/>
        <v>0.62688821752265866</v>
      </c>
      <c r="BK723" s="2">
        <v>4019</v>
      </c>
      <c r="BL723" s="2">
        <v>5705</v>
      </c>
      <c r="BM723" s="2">
        <v>3993</v>
      </c>
      <c r="BN723" s="2">
        <v>2652</v>
      </c>
      <c r="BO723" s="2">
        <v>1397</v>
      </c>
      <c r="BP723" s="2">
        <v>1337</v>
      </c>
      <c r="BQ723" s="109">
        <v>64</v>
      </c>
      <c r="BR723" s="109">
        <v>266</v>
      </c>
      <c r="BS723" s="110">
        <v>183</v>
      </c>
      <c r="BT723" s="109">
        <v>161</v>
      </c>
      <c r="BU723" s="109">
        <v>2126</v>
      </c>
      <c r="BV723" s="109">
        <v>4282</v>
      </c>
      <c r="BW723" s="109">
        <v>266</v>
      </c>
      <c r="BX723" s="84">
        <f t="shared" si="805"/>
        <v>6835</v>
      </c>
      <c r="BY723" s="111">
        <v>92</v>
      </c>
      <c r="BZ723" s="109">
        <v>811</v>
      </c>
      <c r="CA723" s="109">
        <v>260</v>
      </c>
      <c r="CB723" s="2">
        <v>451</v>
      </c>
      <c r="CC723" s="112">
        <f t="shared" si="806"/>
        <v>4.0059716347350088E-2</v>
      </c>
      <c r="CD723" s="112">
        <f t="shared" si="807"/>
        <v>0.37265556529360211</v>
      </c>
      <c r="CE723" s="112">
        <f t="shared" si="808"/>
        <v>0.41977108697237003</v>
      </c>
      <c r="CF723" s="112">
        <f t="shared" si="809"/>
        <v>0.57712930501134252</v>
      </c>
      <c r="CG723" s="112">
        <f t="shared" si="810"/>
        <v>0.86927122464312545</v>
      </c>
      <c r="CH723" s="87">
        <f t="shared" si="811"/>
        <v>522</v>
      </c>
      <c r="CI723" s="31">
        <f t="shared" si="812"/>
        <v>657</v>
      </c>
      <c r="CJ723" s="31">
        <f t="shared" si="813"/>
        <v>5</v>
      </c>
      <c r="CK723" s="31">
        <f t="shared" si="814"/>
        <v>13</v>
      </c>
      <c r="CL723" s="31">
        <f t="shared" si="815"/>
        <v>17</v>
      </c>
      <c r="CM723" s="113">
        <f t="shared" si="816"/>
        <v>191</v>
      </c>
      <c r="CN723" s="31">
        <f t="shared" si="817"/>
        <v>5</v>
      </c>
      <c r="CO723" s="31">
        <f t="shared" si="818"/>
        <v>44</v>
      </c>
      <c r="CP723" s="31">
        <f t="shared" si="819"/>
        <v>130</v>
      </c>
      <c r="CQ723" s="31">
        <f t="shared" si="820"/>
        <v>12</v>
      </c>
      <c r="CR723" s="32">
        <v>1</v>
      </c>
      <c r="CS723" s="32">
        <v>2</v>
      </c>
      <c r="CT723" s="32">
        <v>6</v>
      </c>
      <c r="CU723" s="88">
        <f t="shared" si="804"/>
        <v>16</v>
      </c>
      <c r="CV723" s="32">
        <v>1</v>
      </c>
      <c r="CW723" s="32">
        <v>6</v>
      </c>
      <c r="CX723" s="32">
        <v>3</v>
      </c>
      <c r="CY723" s="32">
        <v>6</v>
      </c>
      <c r="CZ723" s="32">
        <v>4</v>
      </c>
      <c r="DA723" s="32">
        <v>11</v>
      </c>
      <c r="DB723" s="32">
        <v>11</v>
      </c>
      <c r="DC723" s="88">
        <f t="shared" si="821"/>
        <v>175</v>
      </c>
      <c r="DD723" s="32">
        <v>4</v>
      </c>
      <c r="DE723" s="32">
        <v>38</v>
      </c>
      <c r="DF723" s="32">
        <v>127</v>
      </c>
      <c r="DG723" s="32">
        <v>6</v>
      </c>
      <c r="DH723" s="32">
        <v>10</v>
      </c>
      <c r="DI723" s="32">
        <v>96</v>
      </c>
      <c r="DJ723" s="32">
        <v>54</v>
      </c>
      <c r="DK723" s="88">
        <f t="shared" si="822"/>
        <v>2378</v>
      </c>
      <c r="DL723" s="32">
        <v>107</v>
      </c>
      <c r="DM723" s="32">
        <v>929</v>
      </c>
      <c r="DN723" s="32">
        <v>1290</v>
      </c>
      <c r="DO723" s="32">
        <v>52</v>
      </c>
      <c r="DP723" s="32">
        <v>40</v>
      </c>
      <c r="DQ723" s="32">
        <v>141</v>
      </c>
      <c r="DR723" s="32">
        <v>88</v>
      </c>
      <c r="DS723" s="88">
        <f t="shared" si="823"/>
        <v>4065</v>
      </c>
      <c r="DT723" s="32">
        <v>27</v>
      </c>
      <c r="DU723" s="32">
        <v>1044</v>
      </c>
      <c r="DV723" s="32">
        <v>2789</v>
      </c>
      <c r="DW723" s="32">
        <v>205</v>
      </c>
      <c r="DX723" s="32">
        <v>1</v>
      </c>
      <c r="DY723" s="32">
        <v>2</v>
      </c>
      <c r="DZ723" s="32">
        <v>2</v>
      </c>
      <c r="EA723" s="88">
        <f t="shared" si="824"/>
        <v>26</v>
      </c>
      <c r="EB723" s="32">
        <v>8</v>
      </c>
      <c r="EC723" s="32">
        <v>7</v>
      </c>
      <c r="ED723" s="32">
        <v>9</v>
      </c>
      <c r="EE723" s="32">
        <v>2</v>
      </c>
      <c r="EF723" s="32">
        <v>1</v>
      </c>
      <c r="EG723" s="32">
        <v>4</v>
      </c>
      <c r="EH723" s="32">
        <v>4</v>
      </c>
      <c r="EI723" s="88">
        <f t="shared" si="825"/>
        <v>28</v>
      </c>
      <c r="EJ723" s="32">
        <v>12</v>
      </c>
      <c r="EK723" s="32">
        <v>14</v>
      </c>
      <c r="EL723" s="32">
        <v>2</v>
      </c>
      <c r="EM723" s="32">
        <v>0</v>
      </c>
      <c r="EQ723" s="88">
        <f t="shared" si="826"/>
        <v>0</v>
      </c>
      <c r="EV723" s="32">
        <v>7</v>
      </c>
      <c r="EW723" s="32">
        <v>10</v>
      </c>
      <c r="EX723" s="32">
        <v>18</v>
      </c>
      <c r="EY723" s="88">
        <f t="shared" si="827"/>
        <v>153</v>
      </c>
      <c r="EZ723" s="32">
        <v>2</v>
      </c>
      <c r="FA723" s="32">
        <v>88</v>
      </c>
      <c r="FB723" s="32">
        <v>62</v>
      </c>
      <c r="FC723" s="32">
        <v>1</v>
      </c>
      <c r="FG723" s="88">
        <f t="shared" si="828"/>
        <v>0</v>
      </c>
      <c r="FO723" s="88">
        <f t="shared" si="829"/>
        <v>0</v>
      </c>
      <c r="FW723" s="110">
        <f t="shared" si="830"/>
        <v>0</v>
      </c>
      <c r="GB723" s="110">
        <f t="shared" si="831"/>
        <v>7</v>
      </c>
      <c r="GC723" s="110">
        <f t="shared" si="832"/>
        <v>10</v>
      </c>
      <c r="GD723" s="110">
        <f t="shared" si="833"/>
        <v>18</v>
      </c>
      <c r="GE723" s="110">
        <f t="shared" si="834"/>
        <v>153</v>
      </c>
      <c r="GF723" s="110">
        <f t="shared" si="835"/>
        <v>2</v>
      </c>
      <c r="GG723" s="110">
        <f t="shared" si="836"/>
        <v>88</v>
      </c>
      <c r="GH723" s="110">
        <f t="shared" si="837"/>
        <v>62</v>
      </c>
      <c r="GI723" s="110">
        <f t="shared" si="838"/>
        <v>1</v>
      </c>
      <c r="GJ723" s="114">
        <f t="shared" si="802"/>
        <v>0.40429268872589985</v>
      </c>
      <c r="GK723" s="90">
        <f t="shared" si="803"/>
        <v>9.9228047603731107E-2</v>
      </c>
      <c r="GL723" s="92" t="s">
        <v>1522</v>
      </c>
      <c r="GM723" s="2" t="s">
        <v>1910</v>
      </c>
      <c r="GN723" s="92" t="s">
        <v>2279</v>
      </c>
      <c r="GO723" s="2" t="s">
        <v>2245</v>
      </c>
      <c r="GP723" s="92" t="s">
        <v>1691</v>
      </c>
      <c r="GQ723" s="2" t="s">
        <v>2102</v>
      </c>
      <c r="GR723" s="115">
        <v>5696</v>
      </c>
      <c r="GS723" s="31">
        <f t="shared" si="839"/>
        <v>51</v>
      </c>
      <c r="GT723" s="31">
        <f t="shared" si="840"/>
        <v>144</v>
      </c>
      <c r="GU723" s="31">
        <f t="shared" si="841"/>
        <v>239</v>
      </c>
      <c r="GV723" s="31">
        <f t="shared" si="842"/>
        <v>6469</v>
      </c>
      <c r="GW723" s="31">
        <f t="shared" si="843"/>
        <v>4347</v>
      </c>
      <c r="GX723" s="31">
        <f t="shared" si="844"/>
        <v>6327</v>
      </c>
    </row>
    <row r="724" spans="1:206" ht="15.75" hidden="1" customHeight="1" x14ac:dyDescent="0.25">
      <c r="A724" s="22" t="s">
        <v>1111</v>
      </c>
      <c r="B724" s="2" t="s">
        <v>693</v>
      </c>
      <c r="C724" s="116" t="s">
        <v>1057</v>
      </c>
      <c r="D724" s="35" t="s">
        <v>693</v>
      </c>
      <c r="E724" s="117">
        <v>748</v>
      </c>
      <c r="F724" s="117">
        <v>1916</v>
      </c>
      <c r="G724" s="117">
        <v>2555</v>
      </c>
      <c r="H724" s="117">
        <v>5219</v>
      </c>
      <c r="I724" s="95">
        <v>338</v>
      </c>
      <c r="J724" s="118">
        <v>1001</v>
      </c>
      <c r="K724" s="118">
        <v>2318</v>
      </c>
      <c r="L724" s="118">
        <v>3036</v>
      </c>
      <c r="M724" s="118">
        <v>6355</v>
      </c>
      <c r="N724" s="119">
        <v>754</v>
      </c>
      <c r="O724" s="119">
        <v>93</v>
      </c>
      <c r="P724" s="120">
        <v>2540</v>
      </c>
      <c r="Q724" s="120">
        <v>3264</v>
      </c>
      <c r="R724" s="120">
        <v>2493</v>
      </c>
      <c r="S724" s="70">
        <f t="shared" si="785"/>
        <v>0.39409448818897636</v>
      </c>
      <c r="T724" s="70">
        <f t="shared" si="786"/>
        <v>0.71017156862745101</v>
      </c>
      <c r="U724" s="70">
        <f t="shared" si="787"/>
        <v>0.6750632758828492</v>
      </c>
      <c r="V724" s="70">
        <f t="shared" si="788"/>
        <v>0.79902727114816741</v>
      </c>
      <c r="W724" s="70">
        <f t="shared" si="789"/>
        <v>0.91536301644604889</v>
      </c>
      <c r="X724" s="121">
        <v>3314</v>
      </c>
      <c r="Y724" s="121">
        <v>2540</v>
      </c>
      <c r="Z724" s="121">
        <v>3264</v>
      </c>
      <c r="AA724" s="121">
        <v>2493</v>
      </c>
      <c r="AB724" s="121">
        <v>939</v>
      </c>
      <c r="AC724" s="121">
        <v>779</v>
      </c>
      <c r="AD724" s="17">
        <v>61</v>
      </c>
      <c r="AE724" s="17">
        <v>234</v>
      </c>
      <c r="AF724" s="100">
        <v>323</v>
      </c>
      <c r="AG724" s="101">
        <v>1044</v>
      </c>
      <c r="AH724" s="101">
        <v>2285</v>
      </c>
      <c r="AI724" s="101">
        <v>2993</v>
      </c>
      <c r="AJ724" s="101">
        <v>197</v>
      </c>
      <c r="AK724" s="101">
        <f t="shared" si="790"/>
        <v>6519</v>
      </c>
      <c r="AL724" s="101">
        <f t="shared" si="791"/>
        <v>698</v>
      </c>
      <c r="AM724" s="101">
        <v>895</v>
      </c>
      <c r="AN724" s="102">
        <v>67</v>
      </c>
      <c r="AO724" s="103">
        <v>236</v>
      </c>
      <c r="AP724" s="74">
        <f t="shared" si="792"/>
        <v>0.41102362204724407</v>
      </c>
      <c r="AQ724" s="74">
        <f t="shared" si="793"/>
        <v>0.70006127450980393</v>
      </c>
      <c r="AR724" s="104">
        <f t="shared" si="794"/>
        <v>0.6778353621791009</v>
      </c>
      <c r="AS724" s="104">
        <f t="shared" si="795"/>
        <v>0.79555323953447976</v>
      </c>
      <c r="AT724" s="104">
        <f t="shared" si="796"/>
        <v>0.92057761732851984</v>
      </c>
      <c r="AU724" s="105">
        <v>2551</v>
      </c>
      <c r="AV724" s="105">
        <v>3451</v>
      </c>
      <c r="AW724" s="105">
        <v>2624</v>
      </c>
      <c r="AX724" s="100">
        <v>385</v>
      </c>
      <c r="AY724" s="106">
        <v>6719</v>
      </c>
      <c r="AZ724" s="106">
        <v>1111</v>
      </c>
      <c r="BA724" s="106">
        <v>2510</v>
      </c>
      <c r="BB724" s="106">
        <v>2913</v>
      </c>
      <c r="BC724" s="106">
        <v>185</v>
      </c>
      <c r="BD724" s="107">
        <v>688</v>
      </c>
      <c r="BE724" s="108">
        <v>137</v>
      </c>
      <c r="BF724" s="82">
        <f t="shared" si="797"/>
        <v>0.42339939024390244</v>
      </c>
      <c r="BG724" s="82">
        <f t="shared" si="798"/>
        <v>0.72732541292379016</v>
      </c>
      <c r="BH724" s="83">
        <f t="shared" si="799"/>
        <v>0.67771852538836075</v>
      </c>
      <c r="BI724" s="83">
        <f t="shared" si="800"/>
        <v>0.78890369876707767</v>
      </c>
      <c r="BJ724" s="83">
        <f t="shared" si="801"/>
        <v>0.87220697765582123</v>
      </c>
      <c r="BK724" s="2">
        <v>2705</v>
      </c>
      <c r="BL724" s="2">
        <v>3673</v>
      </c>
      <c r="BM724" s="2">
        <v>2665</v>
      </c>
      <c r="BN724" s="2">
        <v>1795</v>
      </c>
      <c r="BO724" s="2">
        <v>948</v>
      </c>
      <c r="BP724" s="2">
        <v>867</v>
      </c>
      <c r="BQ724" s="109">
        <v>81</v>
      </c>
      <c r="BR724" s="109">
        <v>401</v>
      </c>
      <c r="BS724" s="110">
        <v>375</v>
      </c>
      <c r="BT724" s="109">
        <v>1049</v>
      </c>
      <c r="BU724" s="109">
        <v>2489</v>
      </c>
      <c r="BV724" s="109">
        <v>3384</v>
      </c>
      <c r="BW724" s="109">
        <v>202</v>
      </c>
      <c r="BX724" s="84">
        <f t="shared" si="805"/>
        <v>7124</v>
      </c>
      <c r="BY724" s="111">
        <v>54</v>
      </c>
      <c r="BZ724" s="109">
        <v>772</v>
      </c>
      <c r="CA724" s="109">
        <v>199</v>
      </c>
      <c r="CB724" s="2">
        <v>211</v>
      </c>
      <c r="CC724" s="112">
        <f t="shared" si="806"/>
        <v>0.38780036968576709</v>
      </c>
      <c r="CD724" s="112">
        <f t="shared" si="807"/>
        <v>0.67764769942826031</v>
      </c>
      <c r="CE724" s="112">
        <f t="shared" si="808"/>
        <v>0.68008404290611524</v>
      </c>
      <c r="CF724" s="112">
        <f t="shared" si="809"/>
        <v>0.80482802145787313</v>
      </c>
      <c r="CG724" s="112">
        <f t="shared" si="810"/>
        <v>0.98011257035647281</v>
      </c>
      <c r="CH724" s="87">
        <f t="shared" si="811"/>
        <v>53</v>
      </c>
      <c r="CI724" s="31">
        <f t="shared" si="812"/>
        <v>18</v>
      </c>
      <c r="CJ724" s="31">
        <f t="shared" si="813"/>
        <v>20</v>
      </c>
      <c r="CK724" s="31">
        <f t="shared" si="814"/>
        <v>99</v>
      </c>
      <c r="CL724" s="31">
        <f t="shared" si="815"/>
        <v>156</v>
      </c>
      <c r="CM724" s="113">
        <f t="shared" si="816"/>
        <v>1324</v>
      </c>
      <c r="CN724" s="31">
        <f t="shared" si="817"/>
        <v>360</v>
      </c>
      <c r="CO724" s="31">
        <f t="shared" si="818"/>
        <v>470</v>
      </c>
      <c r="CP724" s="31">
        <f t="shared" si="819"/>
        <v>483</v>
      </c>
      <c r="CQ724" s="31">
        <f t="shared" si="820"/>
        <v>11</v>
      </c>
      <c r="CR724" s="32">
        <v>15</v>
      </c>
      <c r="CS724" s="32">
        <v>80</v>
      </c>
      <c r="CT724" s="32">
        <v>129</v>
      </c>
      <c r="CU724" s="88">
        <f t="shared" si="804"/>
        <v>1047</v>
      </c>
      <c r="CV724" s="32">
        <v>326</v>
      </c>
      <c r="CW724" s="32">
        <v>372</v>
      </c>
      <c r="CX724" s="32">
        <v>345</v>
      </c>
      <c r="CY724" s="32">
        <v>4</v>
      </c>
      <c r="CZ724" s="32">
        <v>5</v>
      </c>
      <c r="DA724" s="32">
        <v>19</v>
      </c>
      <c r="DB724" s="32">
        <v>27</v>
      </c>
      <c r="DC724" s="88">
        <f t="shared" si="821"/>
        <v>277</v>
      </c>
      <c r="DD724" s="32">
        <v>34</v>
      </c>
      <c r="DE724" s="32">
        <v>98</v>
      </c>
      <c r="DF724" s="32">
        <v>138</v>
      </c>
      <c r="DG724" s="32">
        <v>7</v>
      </c>
      <c r="DH724" s="32">
        <v>9</v>
      </c>
      <c r="DI724" s="32">
        <v>125</v>
      </c>
      <c r="DJ724" s="32">
        <v>49</v>
      </c>
      <c r="DK724" s="88">
        <f t="shared" si="822"/>
        <v>3131</v>
      </c>
      <c r="DL724" s="32">
        <v>356</v>
      </c>
      <c r="DM724" s="32">
        <v>1229</v>
      </c>
      <c r="DN724" s="32">
        <v>1462</v>
      </c>
      <c r="DO724" s="32">
        <v>84</v>
      </c>
      <c r="DP724" s="32">
        <v>21</v>
      </c>
      <c r="DQ724" s="32">
        <v>80</v>
      </c>
      <c r="DR724" s="32">
        <v>49</v>
      </c>
      <c r="DS724" s="88">
        <f t="shared" si="823"/>
        <v>1763</v>
      </c>
      <c r="DT724" s="32">
        <v>34</v>
      </c>
      <c r="DU724" s="32">
        <v>420</v>
      </c>
      <c r="DV724" s="32">
        <v>1230</v>
      </c>
      <c r="DW724" s="32">
        <v>79</v>
      </c>
      <c r="DZ724" s="32">
        <v>1</v>
      </c>
      <c r="EA724" s="88">
        <f t="shared" si="824"/>
        <v>0</v>
      </c>
      <c r="EF724" s="32">
        <v>22</v>
      </c>
      <c r="EG724" s="32">
        <v>74</v>
      </c>
      <c r="EH724" s="32">
        <v>106</v>
      </c>
      <c r="EI724" s="88">
        <f t="shared" si="825"/>
        <v>551</v>
      </c>
      <c r="EJ724" s="32">
        <v>251</v>
      </c>
      <c r="EK724" s="32">
        <v>200</v>
      </c>
      <c r="EL724" s="32">
        <v>96</v>
      </c>
      <c r="EM724" s="32">
        <v>4</v>
      </c>
      <c r="EQ724" s="88">
        <f t="shared" si="826"/>
        <v>0</v>
      </c>
      <c r="EV724" s="32">
        <v>8</v>
      </c>
      <c r="EW724" s="32">
        <v>17</v>
      </c>
      <c r="EX724" s="32">
        <v>8</v>
      </c>
      <c r="EY724" s="88">
        <f t="shared" si="827"/>
        <v>217</v>
      </c>
      <c r="EZ724" s="32">
        <v>14</v>
      </c>
      <c r="FA724" s="32">
        <v>124</v>
      </c>
      <c r="FB724" s="32">
        <v>77</v>
      </c>
      <c r="FC724" s="32">
        <v>2</v>
      </c>
      <c r="FD724" s="32">
        <v>1</v>
      </c>
      <c r="FE724" s="32">
        <v>6</v>
      </c>
      <c r="FF724" s="32">
        <v>6</v>
      </c>
      <c r="FG724" s="88">
        <f t="shared" si="828"/>
        <v>116</v>
      </c>
      <c r="FH724" s="32">
        <v>34</v>
      </c>
      <c r="FI724" s="32">
        <v>46</v>
      </c>
      <c r="FJ724" s="32">
        <v>36</v>
      </c>
      <c r="FO724" s="88">
        <f t="shared" si="829"/>
        <v>0</v>
      </c>
      <c r="FW724" s="110">
        <f t="shared" si="830"/>
        <v>0</v>
      </c>
      <c r="GB724" s="110">
        <f t="shared" si="831"/>
        <v>9</v>
      </c>
      <c r="GC724" s="110">
        <f t="shared" si="832"/>
        <v>23</v>
      </c>
      <c r="GD724" s="110">
        <f t="shared" si="833"/>
        <v>14</v>
      </c>
      <c r="GE724" s="110">
        <f t="shared" si="834"/>
        <v>333</v>
      </c>
      <c r="GF724" s="110">
        <f t="shared" si="835"/>
        <v>48</v>
      </c>
      <c r="GG724" s="110">
        <f t="shared" si="836"/>
        <v>170</v>
      </c>
      <c r="GH724" s="110">
        <f t="shared" si="837"/>
        <v>113</v>
      </c>
      <c r="GI724" s="110">
        <f t="shared" si="838"/>
        <v>2</v>
      </c>
      <c r="GJ724" s="114">
        <f t="shared" si="802"/>
        <v>7.0736475853938136E-2</v>
      </c>
      <c r="GK724" s="90">
        <f t="shared" si="803"/>
        <v>6.0276826908766186E-2</v>
      </c>
      <c r="GL724" s="2" t="s">
        <v>1401</v>
      </c>
      <c r="GM724" s="92" t="s">
        <v>1536</v>
      </c>
      <c r="GN724" s="2" t="s">
        <v>1473</v>
      </c>
      <c r="GO724" s="2" t="s">
        <v>1473</v>
      </c>
      <c r="GP724" s="2" t="s">
        <v>1478</v>
      </c>
      <c r="GQ724" s="2" t="s">
        <v>1982</v>
      </c>
      <c r="GR724" s="115">
        <v>3660</v>
      </c>
      <c r="GS724" s="31">
        <f t="shared" si="839"/>
        <v>30</v>
      </c>
      <c r="GT724" s="31">
        <f t="shared" si="840"/>
        <v>99</v>
      </c>
      <c r="GU724" s="31">
        <f t="shared" si="841"/>
        <v>205</v>
      </c>
      <c r="GV724" s="31">
        <f t="shared" si="842"/>
        <v>4894</v>
      </c>
      <c r="GW724" s="31">
        <f t="shared" si="843"/>
        <v>2855</v>
      </c>
      <c r="GX724" s="31">
        <f t="shared" si="844"/>
        <v>4504</v>
      </c>
    </row>
    <row r="725" spans="1:206" ht="15.75" hidden="1" customHeight="1" x14ac:dyDescent="0.25">
      <c r="A725" s="22" t="s">
        <v>1113</v>
      </c>
      <c r="B725" s="2" t="s">
        <v>705</v>
      </c>
      <c r="C725" s="116" t="s">
        <v>706</v>
      </c>
      <c r="D725" s="35" t="s">
        <v>705</v>
      </c>
      <c r="E725" s="117">
        <v>293</v>
      </c>
      <c r="F725" s="117">
        <v>677</v>
      </c>
      <c r="G725" s="117">
        <v>1187</v>
      </c>
      <c r="H725" s="117">
        <v>2157</v>
      </c>
      <c r="I725" s="95">
        <v>166</v>
      </c>
      <c r="J725" s="118">
        <v>389</v>
      </c>
      <c r="K725" s="118">
        <v>712</v>
      </c>
      <c r="L725" s="118">
        <v>1450</v>
      </c>
      <c r="M725" s="118">
        <v>2551</v>
      </c>
      <c r="N725" s="119">
        <v>377</v>
      </c>
      <c r="O725" s="119">
        <v>30</v>
      </c>
      <c r="P725" s="120">
        <v>1588</v>
      </c>
      <c r="Q725" s="120">
        <v>1981</v>
      </c>
      <c r="R725" s="120">
        <v>1502</v>
      </c>
      <c r="S725" s="70">
        <f t="shared" si="785"/>
        <v>0.24496221662468515</v>
      </c>
      <c r="T725" s="70">
        <f t="shared" si="786"/>
        <v>0.35941443715295307</v>
      </c>
      <c r="U725" s="70">
        <f t="shared" si="787"/>
        <v>0.42871228554525737</v>
      </c>
      <c r="V725" s="70">
        <f t="shared" si="788"/>
        <v>0.51248923341946595</v>
      </c>
      <c r="W725" s="70">
        <f t="shared" si="789"/>
        <v>0.71438082556591209</v>
      </c>
      <c r="X725" s="121">
        <v>1979</v>
      </c>
      <c r="Y725" s="121">
        <v>1588</v>
      </c>
      <c r="Z725" s="121">
        <v>1981</v>
      </c>
      <c r="AA725" s="121">
        <v>1502</v>
      </c>
      <c r="AB725" s="121">
        <v>490</v>
      </c>
      <c r="AC725" s="121">
        <v>472</v>
      </c>
      <c r="AD725" s="17">
        <v>58</v>
      </c>
      <c r="AE725" s="17">
        <v>144</v>
      </c>
      <c r="AF725" s="100">
        <v>183</v>
      </c>
      <c r="AG725" s="101">
        <v>382</v>
      </c>
      <c r="AH725" s="101">
        <v>836</v>
      </c>
      <c r="AI725" s="101">
        <v>1479</v>
      </c>
      <c r="AJ725" s="101">
        <v>60</v>
      </c>
      <c r="AK725" s="101">
        <f t="shared" si="790"/>
        <v>2757</v>
      </c>
      <c r="AL725" s="101">
        <f t="shared" si="791"/>
        <v>355</v>
      </c>
      <c r="AM725" s="101">
        <v>415</v>
      </c>
      <c r="AN725" s="102">
        <v>28</v>
      </c>
      <c r="AO725" s="103">
        <v>101</v>
      </c>
      <c r="AP725" s="74">
        <f t="shared" si="792"/>
        <v>0.24055415617128464</v>
      </c>
      <c r="AQ725" s="74">
        <f t="shared" si="793"/>
        <v>0.42200908632004036</v>
      </c>
      <c r="AR725" s="104">
        <f t="shared" si="794"/>
        <v>0.46184184578978504</v>
      </c>
      <c r="AS725" s="104">
        <f t="shared" si="795"/>
        <v>0.56273327591157052</v>
      </c>
      <c r="AT725" s="104">
        <f t="shared" si="796"/>
        <v>0.74833555259653795</v>
      </c>
      <c r="AU725" s="105">
        <v>1604</v>
      </c>
      <c r="AV725" s="105">
        <v>2139</v>
      </c>
      <c r="AW725" s="105">
        <v>1546</v>
      </c>
      <c r="AX725" s="100">
        <v>200</v>
      </c>
      <c r="AY725" s="106">
        <v>2889</v>
      </c>
      <c r="AZ725" s="106">
        <v>376</v>
      </c>
      <c r="BA725" s="106">
        <v>911</v>
      </c>
      <c r="BB725" s="106">
        <v>1535</v>
      </c>
      <c r="BC725" s="106">
        <v>67</v>
      </c>
      <c r="BD725" s="107">
        <v>407</v>
      </c>
      <c r="BE725" s="108">
        <v>49</v>
      </c>
      <c r="BF725" s="82">
        <f t="shared" si="797"/>
        <v>0.24320827943078913</v>
      </c>
      <c r="BG725" s="82">
        <f t="shared" si="798"/>
        <v>0.42589995324918184</v>
      </c>
      <c r="BH725" s="83">
        <f t="shared" si="799"/>
        <v>0.45660805445263752</v>
      </c>
      <c r="BI725" s="83">
        <f t="shared" si="800"/>
        <v>0.54475020037403155</v>
      </c>
      <c r="BJ725" s="83">
        <f t="shared" si="801"/>
        <v>0.70324189526184544</v>
      </c>
      <c r="BK725" s="2">
        <v>1699</v>
      </c>
      <c r="BL725" s="2">
        <v>2105</v>
      </c>
      <c r="BM725" s="2">
        <v>1546</v>
      </c>
      <c r="BN725" s="2">
        <v>1064</v>
      </c>
      <c r="BO725" s="2">
        <v>503</v>
      </c>
      <c r="BP725" s="2">
        <v>560</v>
      </c>
      <c r="BQ725" s="109">
        <v>66</v>
      </c>
      <c r="BR725" s="109">
        <v>201</v>
      </c>
      <c r="BS725" s="110">
        <v>194</v>
      </c>
      <c r="BT725" s="109">
        <v>452</v>
      </c>
      <c r="BU725" s="109">
        <v>996</v>
      </c>
      <c r="BV725" s="109">
        <v>1815</v>
      </c>
      <c r="BW725" s="109">
        <v>83</v>
      </c>
      <c r="BX725" s="84">
        <f t="shared" si="805"/>
        <v>3346</v>
      </c>
      <c r="BY725" s="111">
        <v>27</v>
      </c>
      <c r="BZ725" s="109">
        <v>396</v>
      </c>
      <c r="CA725" s="109">
        <v>80</v>
      </c>
      <c r="CB725" s="2">
        <v>117</v>
      </c>
      <c r="CC725" s="112">
        <f t="shared" si="806"/>
        <v>0.26603884638022368</v>
      </c>
      <c r="CD725" s="112">
        <f t="shared" si="807"/>
        <v>0.47315914489311162</v>
      </c>
      <c r="CE725" s="112">
        <f t="shared" si="808"/>
        <v>0.53588785046728971</v>
      </c>
      <c r="CF725" s="112">
        <f t="shared" si="809"/>
        <v>0.66146261298274445</v>
      </c>
      <c r="CG725" s="112">
        <f t="shared" si="810"/>
        <v>0.91785252263906858</v>
      </c>
      <c r="CH725" s="87">
        <f t="shared" si="811"/>
        <v>127</v>
      </c>
      <c r="CI725" s="31">
        <f t="shared" si="812"/>
        <v>117</v>
      </c>
      <c r="CJ725" s="31">
        <f t="shared" si="813"/>
        <v>16</v>
      </c>
      <c r="CK725" s="31">
        <f t="shared" si="814"/>
        <v>57</v>
      </c>
      <c r="CL725" s="31">
        <f t="shared" si="815"/>
        <v>87</v>
      </c>
      <c r="CM725" s="113">
        <f t="shared" si="816"/>
        <v>718</v>
      </c>
      <c r="CN725" s="31">
        <f t="shared" si="817"/>
        <v>203</v>
      </c>
      <c r="CO725" s="31">
        <f t="shared" si="818"/>
        <v>231</v>
      </c>
      <c r="CP725" s="31">
        <f t="shared" si="819"/>
        <v>279</v>
      </c>
      <c r="CQ725" s="31">
        <f t="shared" si="820"/>
        <v>5</v>
      </c>
      <c r="CR725" s="32">
        <v>12</v>
      </c>
      <c r="CS725" s="32">
        <v>44</v>
      </c>
      <c r="CT725" s="32">
        <v>79</v>
      </c>
      <c r="CU725" s="88">
        <f t="shared" si="804"/>
        <v>564</v>
      </c>
      <c r="CV725" s="32">
        <v>184</v>
      </c>
      <c r="CW725" s="32">
        <v>176</v>
      </c>
      <c r="CX725" s="32">
        <v>200</v>
      </c>
      <c r="CY725" s="32">
        <v>4</v>
      </c>
      <c r="CZ725" s="32">
        <v>4</v>
      </c>
      <c r="DA725" s="32">
        <v>13</v>
      </c>
      <c r="DB725" s="32">
        <v>8</v>
      </c>
      <c r="DC725" s="88">
        <f t="shared" si="821"/>
        <v>154</v>
      </c>
      <c r="DD725" s="32">
        <v>19</v>
      </c>
      <c r="DE725" s="32">
        <v>55</v>
      </c>
      <c r="DF725" s="32">
        <v>79</v>
      </c>
      <c r="DG725" s="32">
        <v>1</v>
      </c>
      <c r="DH725" s="32">
        <v>3</v>
      </c>
      <c r="DI725" s="32">
        <v>27</v>
      </c>
      <c r="DJ725" s="32">
        <v>17</v>
      </c>
      <c r="DK725" s="88">
        <f t="shared" si="822"/>
        <v>516</v>
      </c>
      <c r="DL725" s="32">
        <v>133</v>
      </c>
      <c r="DM725" s="32">
        <v>236</v>
      </c>
      <c r="DN725" s="32">
        <v>144</v>
      </c>
      <c r="DO725" s="32">
        <v>3</v>
      </c>
      <c r="DP725" s="32">
        <v>36</v>
      </c>
      <c r="DQ725" s="32">
        <v>88</v>
      </c>
      <c r="DR725" s="32">
        <v>62</v>
      </c>
      <c r="DS725" s="88">
        <f t="shared" si="823"/>
        <v>1718</v>
      </c>
      <c r="DT725" s="32">
        <v>6</v>
      </c>
      <c r="DU725" s="32">
        <v>387</v>
      </c>
      <c r="DV725" s="32">
        <v>1264</v>
      </c>
      <c r="DW725" s="32">
        <v>61</v>
      </c>
      <c r="DX725" s="32">
        <v>2</v>
      </c>
      <c r="DY725" s="32">
        <v>6</v>
      </c>
      <c r="DZ725" s="32">
        <v>6</v>
      </c>
      <c r="EA725" s="88">
        <f t="shared" si="824"/>
        <v>80</v>
      </c>
      <c r="EB725" s="32">
        <v>9</v>
      </c>
      <c r="EC725" s="32">
        <v>25</v>
      </c>
      <c r="ED725" s="32">
        <v>42</v>
      </c>
      <c r="EE725" s="32">
        <v>4</v>
      </c>
      <c r="EF725" s="32">
        <v>5</v>
      </c>
      <c r="EG725" s="32">
        <v>19</v>
      </c>
      <c r="EH725" s="32">
        <v>18</v>
      </c>
      <c r="EI725" s="88">
        <f t="shared" si="825"/>
        <v>255</v>
      </c>
      <c r="EJ725" s="32">
        <v>100</v>
      </c>
      <c r="EK725" s="32">
        <v>84</v>
      </c>
      <c r="EL725" s="32">
        <v>63</v>
      </c>
      <c r="EM725" s="32">
        <v>8</v>
      </c>
      <c r="EQ725" s="88">
        <f t="shared" si="826"/>
        <v>0</v>
      </c>
      <c r="EV725" s="32">
        <v>4</v>
      </c>
      <c r="EW725" s="32">
        <v>4</v>
      </c>
      <c r="EX725" s="32">
        <v>4</v>
      </c>
      <c r="EY725" s="88">
        <f t="shared" si="827"/>
        <v>57</v>
      </c>
      <c r="EZ725" s="32">
        <v>1</v>
      </c>
      <c r="FA725" s="32">
        <v>33</v>
      </c>
      <c r="FB725" s="32">
        <v>23</v>
      </c>
      <c r="FC725" s="32">
        <v>0</v>
      </c>
      <c r="FG725" s="88">
        <f t="shared" si="828"/>
        <v>0</v>
      </c>
      <c r="FO725" s="88">
        <f t="shared" si="829"/>
        <v>0</v>
      </c>
      <c r="FW725" s="110">
        <f t="shared" si="830"/>
        <v>0</v>
      </c>
      <c r="GB725" s="110">
        <f t="shared" si="831"/>
        <v>4</v>
      </c>
      <c r="GC725" s="110">
        <f t="shared" si="832"/>
        <v>4</v>
      </c>
      <c r="GD725" s="110">
        <f t="shared" si="833"/>
        <v>4</v>
      </c>
      <c r="GE725" s="110">
        <f t="shared" si="834"/>
        <v>57</v>
      </c>
      <c r="GF725" s="110">
        <f t="shared" si="835"/>
        <v>1</v>
      </c>
      <c r="GG725" s="110">
        <f t="shared" si="836"/>
        <v>33</v>
      </c>
      <c r="GH725" s="110">
        <f t="shared" si="837"/>
        <v>23</v>
      </c>
      <c r="GI725" s="110">
        <f t="shared" si="838"/>
        <v>0</v>
      </c>
      <c r="GJ725" s="114">
        <f t="shared" si="802"/>
        <v>0.28482245014341195</v>
      </c>
      <c r="GK725" s="90">
        <f t="shared" si="803"/>
        <v>0.15818622360678436</v>
      </c>
      <c r="GL725" s="92" t="s">
        <v>1776</v>
      </c>
      <c r="GM725" s="2" t="s">
        <v>1596</v>
      </c>
      <c r="GN725" s="92" t="s">
        <v>1853</v>
      </c>
      <c r="GO725" s="2" t="s">
        <v>1731</v>
      </c>
      <c r="GP725" s="92" t="s">
        <v>1720</v>
      </c>
      <c r="GQ725" s="2" t="s">
        <v>1674</v>
      </c>
      <c r="GR725" s="115">
        <v>2136</v>
      </c>
      <c r="GS725" s="31">
        <f t="shared" si="839"/>
        <v>41</v>
      </c>
      <c r="GT725" s="31">
        <f t="shared" si="840"/>
        <v>85</v>
      </c>
      <c r="GU725" s="31">
        <f t="shared" si="841"/>
        <v>121</v>
      </c>
      <c r="GV725" s="31">
        <f t="shared" si="842"/>
        <v>2314</v>
      </c>
      <c r="GW725" s="31">
        <f t="shared" si="843"/>
        <v>1518</v>
      </c>
      <c r="GX725" s="31">
        <f t="shared" si="844"/>
        <v>2166</v>
      </c>
    </row>
    <row r="726" spans="1:206" ht="15.75" hidden="1" customHeight="1" x14ac:dyDescent="0.25">
      <c r="A726" s="22" t="s">
        <v>1113</v>
      </c>
      <c r="B726" s="2" t="s">
        <v>705</v>
      </c>
      <c r="C726" s="116" t="s">
        <v>707</v>
      </c>
      <c r="D726" s="35" t="s">
        <v>705</v>
      </c>
      <c r="E726" s="117">
        <v>24</v>
      </c>
      <c r="F726" s="117">
        <v>135</v>
      </c>
      <c r="G726" s="117">
        <v>296</v>
      </c>
      <c r="H726" s="117">
        <v>455</v>
      </c>
      <c r="I726" s="95">
        <v>33</v>
      </c>
      <c r="J726" s="118">
        <v>34</v>
      </c>
      <c r="K726" s="118">
        <v>124</v>
      </c>
      <c r="L726" s="118">
        <v>350</v>
      </c>
      <c r="M726" s="118">
        <v>508</v>
      </c>
      <c r="N726" s="119">
        <v>92</v>
      </c>
      <c r="O726" s="119">
        <v>5</v>
      </c>
      <c r="P726" s="120">
        <v>396</v>
      </c>
      <c r="Q726" s="120">
        <v>473</v>
      </c>
      <c r="R726" s="120">
        <v>385</v>
      </c>
      <c r="S726" s="70">
        <f t="shared" si="785"/>
        <v>8.5858585858585856E-2</v>
      </c>
      <c r="T726" s="70">
        <f t="shared" si="786"/>
        <v>0.26215644820295986</v>
      </c>
      <c r="U726" s="70">
        <f t="shared" si="787"/>
        <v>0.33173843700159489</v>
      </c>
      <c r="V726" s="70">
        <f t="shared" si="788"/>
        <v>0.44522144522144524</v>
      </c>
      <c r="W726" s="70">
        <f t="shared" si="789"/>
        <v>0.67012987012987013</v>
      </c>
      <c r="X726" s="121">
        <v>493</v>
      </c>
      <c r="Y726" s="121">
        <v>396</v>
      </c>
      <c r="Z726" s="121">
        <v>473</v>
      </c>
      <c r="AA726" s="121">
        <v>385</v>
      </c>
      <c r="AB726" s="121">
        <v>137</v>
      </c>
      <c r="AC726" s="121">
        <v>98</v>
      </c>
      <c r="AD726" s="17">
        <v>17</v>
      </c>
      <c r="AE726" s="17">
        <v>35</v>
      </c>
      <c r="AF726" s="100">
        <v>39</v>
      </c>
      <c r="AG726" s="101">
        <v>51</v>
      </c>
      <c r="AH726" s="101">
        <v>145</v>
      </c>
      <c r="AI726" s="101">
        <v>412</v>
      </c>
      <c r="AJ726" s="101">
        <v>29</v>
      </c>
      <c r="AK726" s="101">
        <f t="shared" si="790"/>
        <v>637</v>
      </c>
      <c r="AL726" s="101">
        <f t="shared" si="791"/>
        <v>108</v>
      </c>
      <c r="AM726" s="101">
        <v>137</v>
      </c>
      <c r="AN726" s="102">
        <v>9</v>
      </c>
      <c r="AO726" s="103">
        <v>18</v>
      </c>
      <c r="AP726" s="74">
        <f t="shared" si="792"/>
        <v>0.12878787878787878</v>
      </c>
      <c r="AQ726" s="74">
        <f t="shared" si="793"/>
        <v>0.30655391120507397</v>
      </c>
      <c r="AR726" s="104">
        <f t="shared" si="794"/>
        <v>0.39872408293460926</v>
      </c>
      <c r="AS726" s="104">
        <f t="shared" si="795"/>
        <v>0.5233100233100233</v>
      </c>
      <c r="AT726" s="104">
        <f t="shared" si="796"/>
        <v>0.78961038961038965</v>
      </c>
      <c r="AU726" s="105">
        <v>392</v>
      </c>
      <c r="AV726" s="105">
        <v>531</v>
      </c>
      <c r="AW726" s="105">
        <v>371</v>
      </c>
      <c r="AX726" s="100">
        <v>37</v>
      </c>
      <c r="AY726" s="106">
        <v>599</v>
      </c>
      <c r="AZ726" s="106">
        <v>43</v>
      </c>
      <c r="BA726" s="106">
        <v>145</v>
      </c>
      <c r="BB726" s="106">
        <v>368</v>
      </c>
      <c r="BC726" s="106">
        <v>43</v>
      </c>
      <c r="BD726" s="107">
        <v>89</v>
      </c>
      <c r="BE726" s="108">
        <v>9</v>
      </c>
      <c r="BF726" s="82">
        <f t="shared" si="797"/>
        <v>0.11590296495956873</v>
      </c>
      <c r="BG726" s="82">
        <f t="shared" si="798"/>
        <v>0.27306967984934089</v>
      </c>
      <c r="BH726" s="83">
        <f t="shared" si="799"/>
        <v>0.36089644513137559</v>
      </c>
      <c r="BI726" s="83">
        <f t="shared" si="800"/>
        <v>0.45937161430119178</v>
      </c>
      <c r="BJ726" s="83">
        <f t="shared" si="801"/>
        <v>0.71173469387755106</v>
      </c>
      <c r="BK726" s="2">
        <v>381</v>
      </c>
      <c r="BL726" s="2">
        <v>483</v>
      </c>
      <c r="BM726" s="2">
        <v>385</v>
      </c>
      <c r="BN726" s="2">
        <v>262</v>
      </c>
      <c r="BO726" s="2">
        <v>121</v>
      </c>
      <c r="BP726" s="2">
        <v>128</v>
      </c>
      <c r="BQ726" s="109">
        <v>17</v>
      </c>
      <c r="BR726" s="109">
        <v>38</v>
      </c>
      <c r="BS726" s="110">
        <v>44</v>
      </c>
      <c r="BT726" s="109">
        <v>45</v>
      </c>
      <c r="BU726" s="109">
        <v>182</v>
      </c>
      <c r="BV726" s="109">
        <v>417</v>
      </c>
      <c r="BW726" s="109">
        <v>36</v>
      </c>
      <c r="BX726" s="84">
        <f t="shared" si="805"/>
        <v>680</v>
      </c>
      <c r="BY726" s="111">
        <v>9</v>
      </c>
      <c r="BZ726" s="109">
        <v>99</v>
      </c>
      <c r="CA726" s="109">
        <v>37</v>
      </c>
      <c r="CB726" s="2">
        <v>20</v>
      </c>
      <c r="CC726" s="112">
        <f t="shared" si="806"/>
        <v>0.11811023622047244</v>
      </c>
      <c r="CD726" s="112">
        <f t="shared" si="807"/>
        <v>0.37681159420289856</v>
      </c>
      <c r="CE726" s="112">
        <f t="shared" si="808"/>
        <v>0.43634907926341071</v>
      </c>
      <c r="CF726" s="112">
        <f t="shared" si="809"/>
        <v>0.57603686635944695</v>
      </c>
      <c r="CG726" s="112">
        <f t="shared" si="810"/>
        <v>0.82597402597402603</v>
      </c>
      <c r="CH726" s="87">
        <f t="shared" si="811"/>
        <v>67</v>
      </c>
      <c r="CI726" s="31">
        <f t="shared" si="812"/>
        <v>69</v>
      </c>
      <c r="CJ726" s="31">
        <f t="shared" si="813"/>
        <v>1</v>
      </c>
      <c r="CK726" s="31">
        <f t="shared" si="814"/>
        <v>3</v>
      </c>
      <c r="CL726" s="31">
        <f t="shared" si="815"/>
        <v>10</v>
      </c>
      <c r="CM726" s="113">
        <f t="shared" si="816"/>
        <v>52</v>
      </c>
      <c r="CN726" s="31">
        <f t="shared" si="817"/>
        <v>9</v>
      </c>
      <c r="CO726" s="31">
        <f t="shared" si="818"/>
        <v>14</v>
      </c>
      <c r="CP726" s="31">
        <f t="shared" si="819"/>
        <v>12</v>
      </c>
      <c r="CQ726" s="31">
        <f t="shared" si="820"/>
        <v>17</v>
      </c>
      <c r="CR726" s="32">
        <v>1</v>
      </c>
      <c r="CS726" s="32">
        <v>3</v>
      </c>
      <c r="CT726" s="32">
        <v>9</v>
      </c>
      <c r="CU726" s="88">
        <f t="shared" si="804"/>
        <v>52</v>
      </c>
      <c r="CV726" s="32">
        <v>9</v>
      </c>
      <c r="CW726" s="32">
        <v>14</v>
      </c>
      <c r="CX726" s="32">
        <v>12</v>
      </c>
      <c r="CY726" s="32">
        <v>17</v>
      </c>
      <c r="DB726" s="32">
        <v>1</v>
      </c>
      <c r="DC726" s="88">
        <f t="shared" si="821"/>
        <v>0</v>
      </c>
      <c r="DD726" s="32">
        <v>0</v>
      </c>
      <c r="DE726" s="32">
        <v>0</v>
      </c>
      <c r="DF726" s="32">
        <v>0</v>
      </c>
      <c r="DG726" s="32">
        <v>0</v>
      </c>
      <c r="DH726" s="32">
        <v>1</v>
      </c>
      <c r="DI726" s="32">
        <v>5</v>
      </c>
      <c r="DJ726" s="32">
        <v>4</v>
      </c>
      <c r="DK726" s="88">
        <f t="shared" si="822"/>
        <v>116</v>
      </c>
      <c r="DL726" s="32">
        <v>6</v>
      </c>
      <c r="DM726" s="32">
        <v>54</v>
      </c>
      <c r="DN726" s="32">
        <v>54</v>
      </c>
      <c r="DO726" s="32">
        <v>2</v>
      </c>
      <c r="DP726" s="32">
        <v>12</v>
      </c>
      <c r="DQ726" s="32">
        <v>22</v>
      </c>
      <c r="DR726" s="32">
        <v>17</v>
      </c>
      <c r="DS726" s="88">
        <f t="shared" si="823"/>
        <v>422</v>
      </c>
      <c r="DT726" s="32">
        <v>1</v>
      </c>
      <c r="DU726" s="32">
        <v>84</v>
      </c>
      <c r="DV726" s="32">
        <v>310</v>
      </c>
      <c r="DW726" s="32">
        <v>27</v>
      </c>
      <c r="DX726" s="32">
        <v>1</v>
      </c>
      <c r="DY726" s="32">
        <v>3</v>
      </c>
      <c r="DZ726" s="32">
        <v>4</v>
      </c>
      <c r="EA726" s="88">
        <f t="shared" si="824"/>
        <v>49</v>
      </c>
      <c r="EB726" s="32">
        <v>2</v>
      </c>
      <c r="EC726" s="32">
        <v>12</v>
      </c>
      <c r="ED726" s="32">
        <v>32</v>
      </c>
      <c r="EE726" s="32">
        <v>3</v>
      </c>
      <c r="EF726" s="32">
        <v>2</v>
      </c>
      <c r="EG726" s="32">
        <v>5</v>
      </c>
      <c r="EH726" s="32">
        <v>9</v>
      </c>
      <c r="EI726" s="88">
        <f t="shared" si="825"/>
        <v>54</v>
      </c>
      <c r="EJ726" s="32">
        <v>27</v>
      </c>
      <c r="EK726" s="32">
        <v>18</v>
      </c>
      <c r="EL726" s="32">
        <v>9</v>
      </c>
      <c r="EM726" s="32">
        <v>0</v>
      </c>
      <c r="EQ726" s="88">
        <f t="shared" si="826"/>
        <v>0</v>
      </c>
      <c r="EY726" s="88">
        <f t="shared" si="827"/>
        <v>0</v>
      </c>
      <c r="FG726" s="88">
        <f t="shared" si="828"/>
        <v>0</v>
      </c>
      <c r="FO726" s="88">
        <f t="shared" si="829"/>
        <v>0</v>
      </c>
      <c r="FW726" s="110">
        <f t="shared" si="830"/>
        <v>0</v>
      </c>
      <c r="GB726" s="110">
        <f t="shared" si="831"/>
        <v>0</v>
      </c>
      <c r="GC726" s="110">
        <f t="shared" si="832"/>
        <v>0</v>
      </c>
      <c r="GD726" s="110">
        <f t="shared" si="833"/>
        <v>0</v>
      </c>
      <c r="GE726" s="110">
        <f t="shared" si="834"/>
        <v>0</v>
      </c>
      <c r="GF726" s="110">
        <f t="shared" si="835"/>
        <v>0</v>
      </c>
      <c r="GG726" s="110">
        <f t="shared" si="836"/>
        <v>0</v>
      </c>
      <c r="GH726" s="110">
        <f t="shared" si="837"/>
        <v>0</v>
      </c>
      <c r="GI726" s="110">
        <f t="shared" si="838"/>
        <v>0</v>
      </c>
      <c r="GJ726" s="114">
        <f t="shared" si="802"/>
        <v>0.2325581395348838</v>
      </c>
      <c r="GK726" s="90">
        <f t="shared" si="803"/>
        <v>0.13522537562604339</v>
      </c>
      <c r="GL726" s="92" t="s">
        <v>2129</v>
      </c>
      <c r="GM726" s="2" t="s">
        <v>2228</v>
      </c>
      <c r="GN726" s="2" t="s">
        <v>1880</v>
      </c>
      <c r="GO726" s="2" t="s">
        <v>1906</v>
      </c>
      <c r="GP726" s="92" t="s">
        <v>1670</v>
      </c>
      <c r="GQ726" s="2" t="s">
        <v>1829</v>
      </c>
      <c r="GR726" s="115">
        <v>503</v>
      </c>
      <c r="GS726" s="31">
        <f t="shared" si="839"/>
        <v>14</v>
      </c>
      <c r="GT726" s="31">
        <f t="shared" si="840"/>
        <v>25</v>
      </c>
      <c r="GU726" s="31">
        <f t="shared" si="841"/>
        <v>30</v>
      </c>
      <c r="GV726" s="31">
        <f t="shared" si="842"/>
        <v>587</v>
      </c>
      <c r="GW726" s="31">
        <f t="shared" si="843"/>
        <v>428</v>
      </c>
      <c r="GX726" s="31">
        <f t="shared" si="844"/>
        <v>578</v>
      </c>
    </row>
    <row r="727" spans="1:206" ht="15.75" hidden="1" customHeight="1" x14ac:dyDescent="0.25">
      <c r="A727" s="22" t="s">
        <v>1113</v>
      </c>
      <c r="B727" s="2" t="s">
        <v>705</v>
      </c>
      <c r="C727" s="116" t="s">
        <v>708</v>
      </c>
      <c r="D727" s="35" t="s">
        <v>705</v>
      </c>
      <c r="E727" s="117">
        <v>19</v>
      </c>
      <c r="F727" s="117">
        <v>61</v>
      </c>
      <c r="G727" s="117">
        <v>114</v>
      </c>
      <c r="H727" s="117">
        <v>194</v>
      </c>
      <c r="I727" s="95">
        <v>18</v>
      </c>
      <c r="J727" s="118">
        <v>27</v>
      </c>
      <c r="K727" s="118">
        <v>70</v>
      </c>
      <c r="L727" s="118">
        <v>129</v>
      </c>
      <c r="M727" s="118">
        <v>226</v>
      </c>
      <c r="N727" s="119">
        <v>35</v>
      </c>
      <c r="O727" s="119">
        <v>3</v>
      </c>
      <c r="P727" s="120">
        <v>140</v>
      </c>
      <c r="Q727" s="120">
        <v>216</v>
      </c>
      <c r="R727" s="120">
        <v>140</v>
      </c>
      <c r="S727" s="70">
        <f t="shared" si="785"/>
        <v>0.19285714285714287</v>
      </c>
      <c r="T727" s="70">
        <f t="shared" si="786"/>
        <v>0.32407407407407407</v>
      </c>
      <c r="U727" s="70">
        <f t="shared" si="787"/>
        <v>0.38508064516129031</v>
      </c>
      <c r="V727" s="70">
        <f t="shared" si="788"/>
        <v>0.4606741573033708</v>
      </c>
      <c r="W727" s="70">
        <f t="shared" si="789"/>
        <v>0.67142857142857137</v>
      </c>
      <c r="X727" s="121">
        <v>198</v>
      </c>
      <c r="Y727" s="121">
        <v>140</v>
      </c>
      <c r="Z727" s="121">
        <v>216</v>
      </c>
      <c r="AA727" s="121">
        <v>140</v>
      </c>
      <c r="AB727" s="121">
        <v>59</v>
      </c>
      <c r="AC727" s="121">
        <v>42</v>
      </c>
      <c r="AD727" s="17">
        <v>8</v>
      </c>
      <c r="AE727" s="17">
        <v>14</v>
      </c>
      <c r="AF727" s="100">
        <v>14</v>
      </c>
      <c r="AG727" s="101">
        <v>30</v>
      </c>
      <c r="AH727" s="101">
        <v>75</v>
      </c>
      <c r="AI727" s="101">
        <v>152</v>
      </c>
      <c r="AJ727" s="101">
        <v>15</v>
      </c>
      <c r="AK727" s="101">
        <f t="shared" si="790"/>
        <v>272</v>
      </c>
      <c r="AL727" s="101">
        <f t="shared" si="791"/>
        <v>46</v>
      </c>
      <c r="AM727" s="101">
        <v>61</v>
      </c>
      <c r="AN727" s="102">
        <v>6</v>
      </c>
      <c r="AO727" s="103">
        <v>9</v>
      </c>
      <c r="AP727" s="74">
        <f t="shared" si="792"/>
        <v>0.21428571428571427</v>
      </c>
      <c r="AQ727" s="74">
        <f t="shared" si="793"/>
        <v>0.34722222222222221</v>
      </c>
      <c r="AR727" s="104">
        <f t="shared" si="794"/>
        <v>0.42540322580645162</v>
      </c>
      <c r="AS727" s="104">
        <f t="shared" si="795"/>
        <v>0.5084269662921348</v>
      </c>
      <c r="AT727" s="104">
        <f t="shared" si="796"/>
        <v>0.75714285714285712</v>
      </c>
      <c r="AU727" s="105">
        <v>144</v>
      </c>
      <c r="AV727" s="105">
        <v>191</v>
      </c>
      <c r="AW727" s="105">
        <v>158</v>
      </c>
      <c r="AX727" s="100">
        <v>16</v>
      </c>
      <c r="AY727" s="106">
        <v>305</v>
      </c>
      <c r="AZ727" s="106">
        <v>32</v>
      </c>
      <c r="BA727" s="106">
        <v>89</v>
      </c>
      <c r="BB727" s="106">
        <v>176</v>
      </c>
      <c r="BC727" s="106">
        <v>8</v>
      </c>
      <c r="BD727" s="107">
        <v>50</v>
      </c>
      <c r="BE727" s="108">
        <v>6</v>
      </c>
      <c r="BF727" s="82">
        <f t="shared" si="797"/>
        <v>0.20253164556962025</v>
      </c>
      <c r="BG727" s="82">
        <f t="shared" si="798"/>
        <v>0.46596858638743455</v>
      </c>
      <c r="BH727" s="83">
        <f t="shared" si="799"/>
        <v>0.5010141987829615</v>
      </c>
      <c r="BI727" s="83">
        <f t="shared" si="800"/>
        <v>0.64179104477611937</v>
      </c>
      <c r="BJ727" s="83">
        <f t="shared" si="801"/>
        <v>0.875</v>
      </c>
      <c r="BK727" s="2">
        <v>172</v>
      </c>
      <c r="BL727" s="2">
        <v>194</v>
      </c>
      <c r="BM727" s="2">
        <v>156</v>
      </c>
      <c r="BN727" s="2">
        <v>106</v>
      </c>
      <c r="BO727" s="2">
        <v>56</v>
      </c>
      <c r="BP727" s="2">
        <v>41</v>
      </c>
      <c r="BQ727" s="109">
        <v>9</v>
      </c>
      <c r="BR727" s="109">
        <v>17</v>
      </c>
      <c r="BS727" s="110">
        <v>15</v>
      </c>
      <c r="BT727" s="109">
        <v>27</v>
      </c>
      <c r="BU727" s="109">
        <v>97</v>
      </c>
      <c r="BV727" s="109">
        <v>139</v>
      </c>
      <c r="BW727" s="109">
        <v>6</v>
      </c>
      <c r="BX727" s="84">
        <f t="shared" si="805"/>
        <v>269</v>
      </c>
      <c r="BY727" s="111">
        <v>6</v>
      </c>
      <c r="BZ727" s="109">
        <v>30</v>
      </c>
      <c r="CA727" s="109">
        <v>6</v>
      </c>
      <c r="CB727" s="2">
        <v>14</v>
      </c>
      <c r="CC727" s="112">
        <f t="shared" si="806"/>
        <v>0.15697674418604651</v>
      </c>
      <c r="CD727" s="112">
        <f t="shared" si="807"/>
        <v>0.5</v>
      </c>
      <c r="CE727" s="112">
        <f t="shared" si="808"/>
        <v>0.44636015325670497</v>
      </c>
      <c r="CF727" s="112">
        <f t="shared" si="809"/>
        <v>0.58857142857142852</v>
      </c>
      <c r="CG727" s="112">
        <f t="shared" si="810"/>
        <v>0.69871794871794868</v>
      </c>
      <c r="CH727" s="87">
        <f t="shared" si="811"/>
        <v>47</v>
      </c>
      <c r="CI727" s="31">
        <f t="shared" si="812"/>
        <v>59</v>
      </c>
      <c r="CJ727" s="31">
        <f t="shared" si="813"/>
        <v>0</v>
      </c>
      <c r="CK727" s="31">
        <f t="shared" si="814"/>
        <v>0</v>
      </c>
      <c r="CL727" s="31">
        <f t="shared" si="815"/>
        <v>0</v>
      </c>
      <c r="CM727" s="113">
        <f t="shared" si="816"/>
        <v>0</v>
      </c>
      <c r="CN727" s="31">
        <f t="shared" si="817"/>
        <v>0</v>
      </c>
      <c r="CO727" s="31">
        <f t="shared" si="818"/>
        <v>0</v>
      </c>
      <c r="CP727" s="31">
        <f t="shared" si="819"/>
        <v>0</v>
      </c>
      <c r="CQ727" s="31">
        <f t="shared" si="820"/>
        <v>0</v>
      </c>
      <c r="CU727" s="88">
        <f t="shared" si="804"/>
        <v>0</v>
      </c>
      <c r="DC727" s="88">
        <f t="shared" si="821"/>
        <v>0</v>
      </c>
      <c r="DH727" s="32">
        <v>1</v>
      </c>
      <c r="DI727" s="32">
        <v>4</v>
      </c>
      <c r="DJ727" s="32">
        <v>3</v>
      </c>
      <c r="DK727" s="88">
        <f t="shared" si="822"/>
        <v>92</v>
      </c>
      <c r="DL727" s="32">
        <v>4</v>
      </c>
      <c r="DM727" s="32">
        <v>43</v>
      </c>
      <c r="DN727" s="32">
        <v>42</v>
      </c>
      <c r="DO727" s="32">
        <v>3</v>
      </c>
      <c r="DP727" s="32">
        <v>6</v>
      </c>
      <c r="DQ727" s="32">
        <v>9</v>
      </c>
      <c r="DR727" s="32">
        <v>8</v>
      </c>
      <c r="DS727" s="88">
        <f t="shared" si="823"/>
        <v>142</v>
      </c>
      <c r="DT727" s="32">
        <v>5</v>
      </c>
      <c r="DU727" s="32">
        <v>49</v>
      </c>
      <c r="DV727" s="32">
        <v>87</v>
      </c>
      <c r="DW727" s="32">
        <v>1</v>
      </c>
      <c r="EA727" s="88">
        <f t="shared" si="824"/>
        <v>0</v>
      </c>
      <c r="EF727" s="32">
        <v>2</v>
      </c>
      <c r="EG727" s="32">
        <v>4</v>
      </c>
      <c r="EH727" s="32">
        <v>4</v>
      </c>
      <c r="EI727" s="88">
        <f t="shared" si="825"/>
        <v>35</v>
      </c>
      <c r="EJ727" s="32">
        <v>18</v>
      </c>
      <c r="EK727" s="32">
        <v>5</v>
      </c>
      <c r="EL727" s="32">
        <v>10</v>
      </c>
      <c r="EM727" s="32">
        <v>2</v>
      </c>
      <c r="EQ727" s="88">
        <f t="shared" si="826"/>
        <v>0</v>
      </c>
      <c r="EY727" s="88">
        <f t="shared" si="827"/>
        <v>0</v>
      </c>
      <c r="FG727" s="88">
        <f t="shared" si="828"/>
        <v>0</v>
      </c>
      <c r="FO727" s="88">
        <f t="shared" si="829"/>
        <v>0</v>
      </c>
      <c r="FW727" s="110">
        <f t="shared" si="830"/>
        <v>0</v>
      </c>
      <c r="GB727" s="110">
        <f t="shared" si="831"/>
        <v>0</v>
      </c>
      <c r="GC727" s="110">
        <f t="shared" si="832"/>
        <v>0</v>
      </c>
      <c r="GD727" s="110">
        <f t="shared" si="833"/>
        <v>0</v>
      </c>
      <c r="GE727" s="110">
        <f t="shared" si="834"/>
        <v>0</v>
      </c>
      <c r="GF727" s="110">
        <f t="shared" si="835"/>
        <v>0</v>
      </c>
      <c r="GG727" s="110">
        <f t="shared" si="836"/>
        <v>0</v>
      </c>
      <c r="GH727" s="110">
        <f t="shared" si="837"/>
        <v>0</v>
      </c>
      <c r="GI727" s="110">
        <f t="shared" si="838"/>
        <v>0</v>
      </c>
      <c r="GJ727" s="114">
        <f t="shared" si="802"/>
        <v>4.0643753409710881E-2</v>
      </c>
      <c r="GK727" s="90">
        <f t="shared" si="803"/>
        <v>-0.11803278688524591</v>
      </c>
      <c r="GL727" s="92" t="s">
        <v>1829</v>
      </c>
      <c r="GM727" s="2" t="s">
        <v>1550</v>
      </c>
      <c r="GN727" s="92" t="s">
        <v>2111</v>
      </c>
      <c r="GO727" s="92" t="s">
        <v>1870</v>
      </c>
      <c r="GP727" s="2" t="s">
        <v>2126</v>
      </c>
      <c r="GQ727" s="2" t="s">
        <v>2275</v>
      </c>
      <c r="GR727" s="115">
        <v>198</v>
      </c>
      <c r="GS727" s="31">
        <f t="shared" si="839"/>
        <v>7</v>
      </c>
      <c r="GT727" s="31">
        <f t="shared" si="840"/>
        <v>11</v>
      </c>
      <c r="GU727" s="31">
        <f t="shared" si="841"/>
        <v>13</v>
      </c>
      <c r="GV727" s="31">
        <f t="shared" si="842"/>
        <v>234</v>
      </c>
      <c r="GW727" s="31">
        <f t="shared" si="843"/>
        <v>133</v>
      </c>
      <c r="GX727" s="31">
        <f t="shared" si="844"/>
        <v>225</v>
      </c>
    </row>
    <row r="728" spans="1:206" ht="15.75" hidden="1" customHeight="1" x14ac:dyDescent="0.25">
      <c r="A728" s="22" t="s">
        <v>1113</v>
      </c>
      <c r="B728" s="2" t="s">
        <v>705</v>
      </c>
      <c r="C728" s="116" t="s">
        <v>709</v>
      </c>
      <c r="D728" s="35" t="s">
        <v>705</v>
      </c>
      <c r="E728" s="117">
        <v>192</v>
      </c>
      <c r="F728" s="117">
        <v>742</v>
      </c>
      <c r="G728" s="117">
        <v>1649</v>
      </c>
      <c r="H728" s="117">
        <v>2583</v>
      </c>
      <c r="I728" s="95">
        <v>129</v>
      </c>
      <c r="J728" s="118">
        <v>235</v>
      </c>
      <c r="K728" s="118">
        <v>520</v>
      </c>
      <c r="L728" s="118">
        <v>1421</v>
      </c>
      <c r="M728" s="118">
        <v>2176</v>
      </c>
      <c r="N728" s="119">
        <v>480</v>
      </c>
      <c r="O728" s="119">
        <v>31</v>
      </c>
      <c r="P728" s="120">
        <v>1528</v>
      </c>
      <c r="Q728" s="120">
        <v>1959</v>
      </c>
      <c r="R728" s="120">
        <v>1499</v>
      </c>
      <c r="S728" s="70">
        <f t="shared" si="785"/>
        <v>0.15379581151832461</v>
      </c>
      <c r="T728" s="70">
        <f t="shared" si="786"/>
        <v>0.26544155181214907</v>
      </c>
      <c r="U728" s="70">
        <f t="shared" si="787"/>
        <v>0.34015242679502605</v>
      </c>
      <c r="V728" s="70">
        <f t="shared" si="788"/>
        <v>0.42249855407750142</v>
      </c>
      <c r="W728" s="70">
        <f t="shared" si="789"/>
        <v>0.62775183455637096</v>
      </c>
      <c r="X728" s="121">
        <v>1968</v>
      </c>
      <c r="Y728" s="121">
        <v>1528</v>
      </c>
      <c r="Z728" s="121">
        <v>1959</v>
      </c>
      <c r="AA728" s="121">
        <v>1499</v>
      </c>
      <c r="AB728" s="121">
        <v>555</v>
      </c>
      <c r="AC728" s="121">
        <v>425</v>
      </c>
      <c r="AD728" s="17">
        <v>45</v>
      </c>
      <c r="AE728" s="17">
        <v>117</v>
      </c>
      <c r="AF728" s="100">
        <v>136</v>
      </c>
      <c r="AG728" s="101">
        <v>164</v>
      </c>
      <c r="AH728" s="101">
        <v>555</v>
      </c>
      <c r="AI728" s="101">
        <v>1525</v>
      </c>
      <c r="AJ728" s="101">
        <v>136</v>
      </c>
      <c r="AK728" s="101">
        <f t="shared" si="790"/>
        <v>2380</v>
      </c>
      <c r="AL728" s="101">
        <f t="shared" si="791"/>
        <v>423</v>
      </c>
      <c r="AM728" s="101">
        <v>559</v>
      </c>
      <c r="AN728" s="102">
        <v>14</v>
      </c>
      <c r="AO728" s="103">
        <v>68</v>
      </c>
      <c r="AP728" s="74">
        <f t="shared" si="792"/>
        <v>0.10732984293193717</v>
      </c>
      <c r="AQ728" s="74">
        <f t="shared" si="793"/>
        <v>0.28330781010719758</v>
      </c>
      <c r="AR728" s="104">
        <f t="shared" si="794"/>
        <v>0.36522262334536704</v>
      </c>
      <c r="AS728" s="104">
        <f t="shared" si="795"/>
        <v>0.47917871602082129</v>
      </c>
      <c r="AT728" s="104">
        <f t="shared" si="796"/>
        <v>0.73515677118078715</v>
      </c>
      <c r="AU728" s="105">
        <v>1467</v>
      </c>
      <c r="AV728" s="105">
        <v>2002</v>
      </c>
      <c r="AW728" s="105">
        <v>1554</v>
      </c>
      <c r="AX728" s="100">
        <v>158</v>
      </c>
      <c r="AY728" s="106">
        <v>2432</v>
      </c>
      <c r="AZ728" s="106">
        <v>185</v>
      </c>
      <c r="BA728" s="106">
        <v>625</v>
      </c>
      <c r="BB728" s="106">
        <v>1473</v>
      </c>
      <c r="BC728" s="106">
        <v>149</v>
      </c>
      <c r="BD728" s="107">
        <v>414</v>
      </c>
      <c r="BE728" s="108">
        <v>27</v>
      </c>
      <c r="BF728" s="82">
        <f t="shared" si="797"/>
        <v>0.11904761904761904</v>
      </c>
      <c r="BG728" s="82">
        <f t="shared" si="798"/>
        <v>0.31218781218781216</v>
      </c>
      <c r="BH728" s="83">
        <f t="shared" si="799"/>
        <v>0.37208839339040412</v>
      </c>
      <c r="BI728" s="83">
        <f t="shared" si="800"/>
        <v>0.48544249063130585</v>
      </c>
      <c r="BJ728" s="83">
        <f t="shared" si="801"/>
        <v>0.72188139059304701</v>
      </c>
      <c r="BK728" s="2">
        <v>1569</v>
      </c>
      <c r="BL728" s="2">
        <v>2130</v>
      </c>
      <c r="BM728" s="2">
        <v>1585</v>
      </c>
      <c r="BN728" s="2">
        <v>1044</v>
      </c>
      <c r="BO728" s="2">
        <v>510</v>
      </c>
      <c r="BP728" s="2">
        <v>449</v>
      </c>
      <c r="BQ728" s="109">
        <v>53</v>
      </c>
      <c r="BR728" s="109">
        <v>161</v>
      </c>
      <c r="BS728" s="110">
        <v>148</v>
      </c>
      <c r="BT728" s="109">
        <v>242</v>
      </c>
      <c r="BU728" s="109">
        <v>776</v>
      </c>
      <c r="BV728" s="109">
        <v>1643</v>
      </c>
      <c r="BW728" s="109">
        <v>153</v>
      </c>
      <c r="BX728" s="84">
        <f t="shared" si="805"/>
        <v>2814</v>
      </c>
      <c r="BY728" s="111">
        <v>6</v>
      </c>
      <c r="BZ728" s="109">
        <v>446</v>
      </c>
      <c r="CA728" s="109">
        <v>152</v>
      </c>
      <c r="CB728" s="2">
        <v>54</v>
      </c>
      <c r="CC728" s="112">
        <f t="shared" si="806"/>
        <v>0.15423836838750796</v>
      </c>
      <c r="CD728" s="112">
        <f t="shared" si="807"/>
        <v>0.36431924882629108</v>
      </c>
      <c r="CE728" s="112">
        <f t="shared" si="808"/>
        <v>0.41919000757002273</v>
      </c>
      <c r="CF728" s="112">
        <f t="shared" si="809"/>
        <v>0.53109017496635258</v>
      </c>
      <c r="CG728" s="112">
        <f t="shared" si="810"/>
        <v>0.75520504731861193</v>
      </c>
      <c r="CH728" s="87">
        <f t="shared" si="811"/>
        <v>388</v>
      </c>
      <c r="CI728" s="31">
        <f t="shared" si="812"/>
        <v>398</v>
      </c>
      <c r="CJ728" s="31">
        <f t="shared" si="813"/>
        <v>9</v>
      </c>
      <c r="CK728" s="31">
        <f t="shared" si="814"/>
        <v>25</v>
      </c>
      <c r="CL728" s="31">
        <f t="shared" si="815"/>
        <v>36</v>
      </c>
      <c r="CM728" s="113">
        <f t="shared" si="816"/>
        <v>309</v>
      </c>
      <c r="CN728" s="31">
        <f t="shared" si="817"/>
        <v>43</v>
      </c>
      <c r="CO728" s="31">
        <f t="shared" si="818"/>
        <v>95</v>
      </c>
      <c r="CP728" s="31">
        <f t="shared" si="819"/>
        <v>155</v>
      </c>
      <c r="CQ728" s="31">
        <f t="shared" si="820"/>
        <v>16</v>
      </c>
      <c r="CR728" s="32">
        <v>4</v>
      </c>
      <c r="CS728" s="32">
        <v>13</v>
      </c>
      <c r="CT728" s="32">
        <v>19</v>
      </c>
      <c r="CU728" s="88">
        <f t="shared" si="804"/>
        <v>156</v>
      </c>
      <c r="CV728" s="32">
        <v>38</v>
      </c>
      <c r="CW728" s="32">
        <v>66</v>
      </c>
      <c r="CX728" s="32">
        <v>49</v>
      </c>
      <c r="CY728" s="32">
        <v>3</v>
      </c>
      <c r="CZ728" s="32">
        <v>5</v>
      </c>
      <c r="DA728" s="32">
        <v>12</v>
      </c>
      <c r="DB728" s="32">
        <v>17</v>
      </c>
      <c r="DC728" s="88">
        <f t="shared" si="821"/>
        <v>153</v>
      </c>
      <c r="DD728" s="32">
        <v>5</v>
      </c>
      <c r="DE728" s="32">
        <v>29</v>
      </c>
      <c r="DF728" s="32">
        <v>106</v>
      </c>
      <c r="DG728" s="32">
        <v>13</v>
      </c>
      <c r="DH728" s="32">
        <v>3</v>
      </c>
      <c r="DI728" s="32">
        <v>22</v>
      </c>
      <c r="DJ728" s="32">
        <v>15</v>
      </c>
      <c r="DK728" s="88">
        <f t="shared" si="822"/>
        <v>554</v>
      </c>
      <c r="DL728" s="32">
        <v>77</v>
      </c>
      <c r="DM728" s="32">
        <v>209</v>
      </c>
      <c r="DN728" s="32">
        <v>250</v>
      </c>
      <c r="DO728" s="32">
        <v>18</v>
      </c>
      <c r="DP728" s="32">
        <v>28</v>
      </c>
      <c r="DQ728" s="32">
        <v>71</v>
      </c>
      <c r="DR728" s="32">
        <v>53</v>
      </c>
      <c r="DS728" s="88">
        <f t="shared" si="823"/>
        <v>1409</v>
      </c>
      <c r="DT728" s="32">
        <v>3</v>
      </c>
      <c r="DU728" s="32">
        <v>223</v>
      </c>
      <c r="DV728" s="32">
        <v>1078</v>
      </c>
      <c r="DW728" s="32">
        <v>105</v>
      </c>
      <c r="DX728" s="32">
        <v>3</v>
      </c>
      <c r="DY728" s="32">
        <v>7</v>
      </c>
      <c r="DZ728" s="32">
        <v>7</v>
      </c>
      <c r="EA728" s="88">
        <f t="shared" si="824"/>
        <v>103</v>
      </c>
      <c r="EB728" s="32">
        <v>1</v>
      </c>
      <c r="EC728" s="32">
        <v>42</v>
      </c>
      <c r="ED728" s="32">
        <v>53</v>
      </c>
      <c r="EE728" s="32">
        <v>7</v>
      </c>
      <c r="EF728" s="32">
        <v>8</v>
      </c>
      <c r="EG728" s="32">
        <v>28</v>
      </c>
      <c r="EH728" s="32">
        <v>32</v>
      </c>
      <c r="EI728" s="88">
        <f t="shared" si="825"/>
        <v>320</v>
      </c>
      <c r="EJ728" s="32">
        <v>109</v>
      </c>
      <c r="EK728" s="32">
        <v>134</v>
      </c>
      <c r="EL728" s="32">
        <v>72</v>
      </c>
      <c r="EM728" s="32">
        <v>5</v>
      </c>
      <c r="EQ728" s="88">
        <f t="shared" si="826"/>
        <v>0</v>
      </c>
      <c r="EV728" s="32">
        <v>2</v>
      </c>
      <c r="EW728" s="32">
        <v>8</v>
      </c>
      <c r="EX728" s="32">
        <v>5</v>
      </c>
      <c r="EY728" s="88">
        <f t="shared" si="827"/>
        <v>109</v>
      </c>
      <c r="EZ728" s="32">
        <v>0</v>
      </c>
      <c r="FA728" s="32">
        <v>73</v>
      </c>
      <c r="FB728" s="32">
        <v>35</v>
      </c>
      <c r="FC728" s="32">
        <v>1</v>
      </c>
      <c r="FG728" s="88">
        <f t="shared" si="828"/>
        <v>0</v>
      </c>
      <c r="FO728" s="88">
        <f t="shared" si="829"/>
        <v>0</v>
      </c>
      <c r="FW728" s="110">
        <f t="shared" si="830"/>
        <v>0</v>
      </c>
      <c r="GB728" s="110">
        <f t="shared" si="831"/>
        <v>2</v>
      </c>
      <c r="GC728" s="110">
        <f t="shared" si="832"/>
        <v>8</v>
      </c>
      <c r="GD728" s="110">
        <f t="shared" si="833"/>
        <v>5</v>
      </c>
      <c r="GE728" s="110">
        <f t="shared" si="834"/>
        <v>109</v>
      </c>
      <c r="GF728" s="110">
        <f t="shared" si="835"/>
        <v>0</v>
      </c>
      <c r="GG728" s="110">
        <f t="shared" si="836"/>
        <v>73</v>
      </c>
      <c r="GH728" s="110">
        <f t="shared" si="837"/>
        <v>35</v>
      </c>
      <c r="GI728" s="110">
        <f t="shared" si="838"/>
        <v>1</v>
      </c>
      <c r="GJ728" s="114">
        <f t="shared" si="802"/>
        <v>0.20303120715260278</v>
      </c>
      <c r="GK728" s="90">
        <f t="shared" si="803"/>
        <v>0.15707236842105263</v>
      </c>
      <c r="GL728" s="92" t="s">
        <v>2041</v>
      </c>
      <c r="GM728" s="92" t="s">
        <v>1931</v>
      </c>
      <c r="GN728" s="92" t="s">
        <v>2162</v>
      </c>
      <c r="GO728" s="2" t="s">
        <v>2178</v>
      </c>
      <c r="GP728" s="92" t="s">
        <v>2124</v>
      </c>
      <c r="GQ728" s="2" t="s">
        <v>1559</v>
      </c>
      <c r="GR728" s="115">
        <v>2088</v>
      </c>
      <c r="GS728" s="31">
        <f t="shared" si="839"/>
        <v>34</v>
      </c>
      <c r="GT728" s="31">
        <f t="shared" si="840"/>
        <v>75</v>
      </c>
      <c r="GU728" s="31">
        <f t="shared" si="841"/>
        <v>100</v>
      </c>
      <c r="GV728" s="31">
        <f t="shared" si="842"/>
        <v>2066</v>
      </c>
      <c r="GW728" s="31">
        <f t="shared" si="843"/>
        <v>1511</v>
      </c>
      <c r="GX728" s="31">
        <f t="shared" si="844"/>
        <v>1985</v>
      </c>
    </row>
    <row r="729" spans="1:206" ht="15.75" hidden="1" customHeight="1" x14ac:dyDescent="0.25">
      <c r="A729" s="22" t="s">
        <v>1113</v>
      </c>
      <c r="B729" s="2" t="s">
        <v>705</v>
      </c>
      <c r="C729" s="116" t="s">
        <v>710</v>
      </c>
      <c r="D729" s="35" t="s">
        <v>705</v>
      </c>
      <c r="E729" s="117">
        <v>12</v>
      </c>
      <c r="F729" s="117">
        <v>41</v>
      </c>
      <c r="G729" s="117">
        <v>77</v>
      </c>
      <c r="H729" s="117">
        <v>130</v>
      </c>
      <c r="I729" s="95">
        <v>15</v>
      </c>
      <c r="J729" s="118">
        <v>23</v>
      </c>
      <c r="K729" s="118">
        <v>78</v>
      </c>
      <c r="L729" s="118">
        <v>107</v>
      </c>
      <c r="M729" s="118">
        <v>208</v>
      </c>
      <c r="N729" s="119">
        <v>17</v>
      </c>
      <c r="O729" s="119">
        <v>5</v>
      </c>
      <c r="P729" s="120">
        <v>124</v>
      </c>
      <c r="Q729" s="120">
        <v>143</v>
      </c>
      <c r="R729" s="120">
        <v>107</v>
      </c>
      <c r="S729" s="70">
        <f t="shared" si="785"/>
        <v>0.18548387096774194</v>
      </c>
      <c r="T729" s="70">
        <f t="shared" si="786"/>
        <v>0.54545454545454541</v>
      </c>
      <c r="U729" s="70">
        <f t="shared" si="787"/>
        <v>0.51069518716577544</v>
      </c>
      <c r="V729" s="70">
        <f t="shared" si="788"/>
        <v>0.67200000000000004</v>
      </c>
      <c r="W729" s="70">
        <f t="shared" si="789"/>
        <v>0.84112149532710279</v>
      </c>
      <c r="X729" s="121">
        <v>153</v>
      </c>
      <c r="Y729" s="121">
        <v>124</v>
      </c>
      <c r="Z729" s="121">
        <v>143</v>
      </c>
      <c r="AA729" s="121">
        <v>107</v>
      </c>
      <c r="AB729" s="121">
        <v>34</v>
      </c>
      <c r="AC729" s="121">
        <v>27</v>
      </c>
      <c r="AD729" s="17">
        <v>6</v>
      </c>
      <c r="AE729" s="17">
        <v>14</v>
      </c>
      <c r="AF729" s="100">
        <v>14</v>
      </c>
      <c r="AG729" s="101">
        <v>25</v>
      </c>
      <c r="AH729" s="101">
        <v>66</v>
      </c>
      <c r="AI729" s="101">
        <v>99</v>
      </c>
      <c r="AJ729" s="101">
        <v>2</v>
      </c>
      <c r="AK729" s="101">
        <f t="shared" si="790"/>
        <v>192</v>
      </c>
      <c r="AL729" s="101">
        <f t="shared" si="791"/>
        <v>17</v>
      </c>
      <c r="AM729" s="101">
        <v>19</v>
      </c>
      <c r="AN729" s="102">
        <v>8</v>
      </c>
      <c r="AO729" s="103">
        <v>13</v>
      </c>
      <c r="AP729" s="74">
        <f t="shared" si="792"/>
        <v>0.20161290322580644</v>
      </c>
      <c r="AQ729" s="74">
        <f t="shared" si="793"/>
        <v>0.46153846153846156</v>
      </c>
      <c r="AR729" s="104">
        <f t="shared" si="794"/>
        <v>0.46256684491978611</v>
      </c>
      <c r="AS729" s="104">
        <f t="shared" si="795"/>
        <v>0.59199999999999997</v>
      </c>
      <c r="AT729" s="104">
        <f t="shared" si="796"/>
        <v>0.76635514018691586</v>
      </c>
      <c r="AU729" s="105">
        <v>102</v>
      </c>
      <c r="AV729" s="105">
        <v>142</v>
      </c>
      <c r="AW729" s="105">
        <v>106</v>
      </c>
      <c r="AX729" s="100">
        <v>13</v>
      </c>
      <c r="AY729" s="106">
        <v>196</v>
      </c>
      <c r="AZ729" s="106">
        <v>25</v>
      </c>
      <c r="BA729" s="106">
        <v>76</v>
      </c>
      <c r="BB729" s="106">
        <v>94</v>
      </c>
      <c r="BC729" s="106">
        <v>1</v>
      </c>
      <c r="BD729" s="107">
        <v>17</v>
      </c>
      <c r="BE729" s="108">
        <v>11</v>
      </c>
      <c r="BF729" s="82">
        <f t="shared" si="797"/>
        <v>0.23584905660377359</v>
      </c>
      <c r="BG729" s="82">
        <f t="shared" si="798"/>
        <v>0.53521126760563376</v>
      </c>
      <c r="BH729" s="83">
        <f t="shared" si="799"/>
        <v>0.50857142857142856</v>
      </c>
      <c r="BI729" s="83">
        <f t="shared" si="800"/>
        <v>0.62704918032786883</v>
      </c>
      <c r="BJ729" s="83">
        <f t="shared" si="801"/>
        <v>0.75490196078431371</v>
      </c>
      <c r="BK729" s="2">
        <v>117</v>
      </c>
      <c r="BL729" s="2">
        <v>149</v>
      </c>
      <c r="BM729" s="2">
        <v>105</v>
      </c>
      <c r="BN729" s="2">
        <v>71</v>
      </c>
      <c r="BO729" s="2">
        <v>37</v>
      </c>
      <c r="BP729" s="2">
        <v>23</v>
      </c>
      <c r="BQ729" s="109">
        <v>7</v>
      </c>
      <c r="BR729" s="109">
        <v>15</v>
      </c>
      <c r="BS729" s="110">
        <v>14</v>
      </c>
      <c r="BT729" s="109">
        <v>11</v>
      </c>
      <c r="BU729" s="109">
        <v>66</v>
      </c>
      <c r="BV729" s="109">
        <v>115</v>
      </c>
      <c r="BW729" s="109">
        <v>3</v>
      </c>
      <c r="BX729" s="84">
        <f t="shared" si="805"/>
        <v>195</v>
      </c>
      <c r="BY729" s="111">
        <v>1</v>
      </c>
      <c r="BZ729" s="109">
        <v>29</v>
      </c>
      <c r="CA729" s="109">
        <v>3</v>
      </c>
      <c r="CB729" s="2">
        <v>7</v>
      </c>
      <c r="CC729" s="112">
        <f t="shared" si="806"/>
        <v>9.4017094017094016E-2</v>
      </c>
      <c r="CD729" s="112">
        <f t="shared" si="807"/>
        <v>0.44295302013422821</v>
      </c>
      <c r="CE729" s="112">
        <f t="shared" si="808"/>
        <v>0.43935309973045822</v>
      </c>
      <c r="CF729" s="112">
        <f t="shared" si="809"/>
        <v>0.59842519685039375</v>
      </c>
      <c r="CG729" s="112">
        <f t="shared" si="810"/>
        <v>0.81904761904761902</v>
      </c>
      <c r="CH729" s="87">
        <f t="shared" si="811"/>
        <v>19</v>
      </c>
      <c r="CI729" s="31">
        <f t="shared" si="812"/>
        <v>20</v>
      </c>
      <c r="CJ729" s="31">
        <f t="shared" si="813"/>
        <v>0</v>
      </c>
      <c r="CK729" s="31">
        <f t="shared" si="814"/>
        <v>0</v>
      </c>
      <c r="CL729" s="31">
        <f t="shared" si="815"/>
        <v>0</v>
      </c>
      <c r="CM729" s="113">
        <f t="shared" si="816"/>
        <v>0</v>
      </c>
      <c r="CN729" s="31">
        <f t="shared" si="817"/>
        <v>0</v>
      </c>
      <c r="CO729" s="31">
        <f t="shared" si="818"/>
        <v>0</v>
      </c>
      <c r="CP729" s="31">
        <f t="shared" si="819"/>
        <v>0</v>
      </c>
      <c r="CQ729" s="31">
        <f t="shared" si="820"/>
        <v>0</v>
      </c>
      <c r="CU729" s="88">
        <f t="shared" si="804"/>
        <v>0</v>
      </c>
      <c r="DC729" s="88">
        <f t="shared" si="821"/>
        <v>0</v>
      </c>
      <c r="DH729" s="32">
        <v>1</v>
      </c>
      <c r="DI729" s="32">
        <v>4</v>
      </c>
      <c r="DJ729" s="32">
        <v>4</v>
      </c>
      <c r="DK729" s="88">
        <f t="shared" si="822"/>
        <v>53</v>
      </c>
      <c r="DL729" s="32">
        <v>7</v>
      </c>
      <c r="DM729" s="32">
        <v>12</v>
      </c>
      <c r="DN729" s="32">
        <v>31</v>
      </c>
      <c r="DO729" s="32">
        <v>3</v>
      </c>
      <c r="DP729" s="32">
        <v>5</v>
      </c>
      <c r="DQ729" s="32">
        <v>9</v>
      </c>
      <c r="DR729" s="32">
        <v>8</v>
      </c>
      <c r="DS729" s="88">
        <f t="shared" si="823"/>
        <v>124</v>
      </c>
      <c r="DT729" s="32">
        <v>4</v>
      </c>
      <c r="DU729" s="32">
        <v>41</v>
      </c>
      <c r="DV729" s="32">
        <v>79</v>
      </c>
      <c r="DW729" s="32">
        <v>0</v>
      </c>
      <c r="EA729" s="88">
        <f t="shared" si="824"/>
        <v>0</v>
      </c>
      <c r="EI729" s="88">
        <f t="shared" si="825"/>
        <v>0</v>
      </c>
      <c r="EQ729" s="88">
        <f t="shared" si="826"/>
        <v>0</v>
      </c>
      <c r="EV729" s="32">
        <v>1</v>
      </c>
      <c r="EW729" s="32">
        <v>2</v>
      </c>
      <c r="EX729" s="32">
        <v>2</v>
      </c>
      <c r="EY729" s="88">
        <f t="shared" si="827"/>
        <v>18</v>
      </c>
      <c r="EZ729" s="32">
        <v>0</v>
      </c>
      <c r="FA729" s="32">
        <v>13</v>
      </c>
      <c r="FB729" s="32">
        <v>5</v>
      </c>
      <c r="FC729" s="32">
        <v>0</v>
      </c>
      <c r="FG729" s="88">
        <f t="shared" si="828"/>
        <v>0</v>
      </c>
      <c r="FO729" s="88">
        <f t="shared" si="829"/>
        <v>0</v>
      </c>
      <c r="FW729" s="110">
        <f t="shared" si="830"/>
        <v>0</v>
      </c>
      <c r="GB729" s="110">
        <f t="shared" si="831"/>
        <v>1</v>
      </c>
      <c r="GC729" s="110">
        <f t="shared" si="832"/>
        <v>2</v>
      </c>
      <c r="GD729" s="110">
        <f t="shared" si="833"/>
        <v>2</v>
      </c>
      <c r="GE729" s="110">
        <f t="shared" si="834"/>
        <v>18</v>
      </c>
      <c r="GF729" s="110">
        <f t="shared" si="835"/>
        <v>0</v>
      </c>
      <c r="GG729" s="110">
        <f t="shared" si="836"/>
        <v>13</v>
      </c>
      <c r="GH729" s="110">
        <f t="shared" si="837"/>
        <v>5</v>
      </c>
      <c r="GI729" s="110">
        <f t="shared" si="838"/>
        <v>0</v>
      </c>
      <c r="GJ729" s="114">
        <f t="shared" si="802"/>
        <v>-2.6243386243386249E-2</v>
      </c>
      <c r="GK729" s="90">
        <f t="shared" si="803"/>
        <v>-5.1020408163265302E-3</v>
      </c>
      <c r="GL729" s="92" t="s">
        <v>1958</v>
      </c>
      <c r="GM729" s="92" t="s">
        <v>2259</v>
      </c>
      <c r="GN729" s="2" t="s">
        <v>1863</v>
      </c>
      <c r="GO729" s="92" t="s">
        <v>1905</v>
      </c>
      <c r="GP729" s="2" t="s">
        <v>1908</v>
      </c>
      <c r="GQ729" s="2" t="s">
        <v>1799</v>
      </c>
      <c r="GR729" s="115">
        <v>149</v>
      </c>
      <c r="GS729" s="31">
        <f t="shared" si="839"/>
        <v>6</v>
      </c>
      <c r="GT729" s="31">
        <f t="shared" si="840"/>
        <v>12</v>
      </c>
      <c r="GU729" s="31">
        <f t="shared" si="841"/>
        <v>13</v>
      </c>
      <c r="GV729" s="31">
        <f t="shared" si="842"/>
        <v>177</v>
      </c>
      <c r="GW729" s="31">
        <f t="shared" si="843"/>
        <v>113</v>
      </c>
      <c r="GX729" s="31">
        <f t="shared" si="844"/>
        <v>166</v>
      </c>
    </row>
    <row r="730" spans="1:206" ht="15.75" hidden="1" customHeight="1" x14ac:dyDescent="0.25">
      <c r="A730" s="22" t="s">
        <v>1113</v>
      </c>
      <c r="B730" s="2" t="s">
        <v>705</v>
      </c>
      <c r="C730" s="116" t="s">
        <v>711</v>
      </c>
      <c r="D730" s="35" t="s">
        <v>705</v>
      </c>
      <c r="E730" s="117">
        <v>29</v>
      </c>
      <c r="F730" s="117">
        <v>150</v>
      </c>
      <c r="G730" s="117">
        <v>286</v>
      </c>
      <c r="H730" s="117">
        <v>465</v>
      </c>
      <c r="I730" s="95">
        <v>43</v>
      </c>
      <c r="J730" s="118">
        <v>40</v>
      </c>
      <c r="K730" s="118">
        <v>152</v>
      </c>
      <c r="L730" s="118">
        <v>311</v>
      </c>
      <c r="M730" s="118">
        <v>503</v>
      </c>
      <c r="N730" s="119">
        <v>104</v>
      </c>
      <c r="O730" s="119">
        <v>21</v>
      </c>
      <c r="P730" s="120">
        <v>350</v>
      </c>
      <c r="Q730" s="120">
        <v>455</v>
      </c>
      <c r="R730" s="120">
        <v>336</v>
      </c>
      <c r="S730" s="70">
        <f t="shared" si="785"/>
        <v>0.11428571428571428</v>
      </c>
      <c r="T730" s="70">
        <f t="shared" si="786"/>
        <v>0.33406593406593404</v>
      </c>
      <c r="U730" s="70">
        <f t="shared" si="787"/>
        <v>0.34969325153374231</v>
      </c>
      <c r="V730" s="70">
        <f t="shared" si="788"/>
        <v>0.45385587863463972</v>
      </c>
      <c r="W730" s="70">
        <f t="shared" si="789"/>
        <v>0.6160714285714286</v>
      </c>
      <c r="X730" s="121">
        <v>464</v>
      </c>
      <c r="Y730" s="121">
        <v>350</v>
      </c>
      <c r="Z730" s="121">
        <v>455</v>
      </c>
      <c r="AA730" s="121">
        <v>336</v>
      </c>
      <c r="AB730" s="121">
        <v>132</v>
      </c>
      <c r="AC730" s="121">
        <v>91</v>
      </c>
      <c r="AD730" s="17">
        <v>25</v>
      </c>
      <c r="AE730" s="17">
        <v>30</v>
      </c>
      <c r="AF730" s="100">
        <v>35</v>
      </c>
      <c r="AG730" s="101">
        <v>41</v>
      </c>
      <c r="AH730" s="101">
        <v>151</v>
      </c>
      <c r="AI730" s="101">
        <v>316</v>
      </c>
      <c r="AJ730" s="101">
        <v>21</v>
      </c>
      <c r="AK730" s="101">
        <f t="shared" si="790"/>
        <v>529</v>
      </c>
      <c r="AL730" s="101">
        <f t="shared" si="791"/>
        <v>75</v>
      </c>
      <c r="AM730" s="101">
        <v>96</v>
      </c>
      <c r="AN730" s="102">
        <v>6</v>
      </c>
      <c r="AO730" s="103">
        <v>43</v>
      </c>
      <c r="AP730" s="74">
        <f t="shared" si="792"/>
        <v>0.11714285714285715</v>
      </c>
      <c r="AQ730" s="74">
        <f t="shared" si="793"/>
        <v>0.33186813186813185</v>
      </c>
      <c r="AR730" s="104">
        <f t="shared" si="794"/>
        <v>0.37949167397020156</v>
      </c>
      <c r="AS730" s="104">
        <f t="shared" si="795"/>
        <v>0.49557522123893805</v>
      </c>
      <c r="AT730" s="104">
        <f t="shared" si="796"/>
        <v>0.71726190476190477</v>
      </c>
      <c r="AU730" s="105">
        <v>343</v>
      </c>
      <c r="AV730" s="105">
        <v>468</v>
      </c>
      <c r="AW730" s="105">
        <v>348</v>
      </c>
      <c r="AX730" s="100">
        <v>38</v>
      </c>
      <c r="AY730" s="106">
        <v>628</v>
      </c>
      <c r="AZ730" s="106">
        <v>34</v>
      </c>
      <c r="BA730" s="106">
        <v>198</v>
      </c>
      <c r="BB730" s="106">
        <v>373</v>
      </c>
      <c r="BC730" s="106">
        <v>23</v>
      </c>
      <c r="BD730" s="107">
        <v>77</v>
      </c>
      <c r="BE730" s="108">
        <v>18</v>
      </c>
      <c r="BF730" s="82">
        <f t="shared" si="797"/>
        <v>9.7701149425287362E-2</v>
      </c>
      <c r="BG730" s="82">
        <f t="shared" si="798"/>
        <v>0.42307692307692307</v>
      </c>
      <c r="BH730" s="83">
        <f t="shared" si="799"/>
        <v>0.455565142364107</v>
      </c>
      <c r="BI730" s="83">
        <f t="shared" si="800"/>
        <v>0.60912453760789154</v>
      </c>
      <c r="BJ730" s="83">
        <f t="shared" si="801"/>
        <v>0.86297376093294464</v>
      </c>
      <c r="BK730" s="2">
        <v>317</v>
      </c>
      <c r="BL730" s="2">
        <v>448</v>
      </c>
      <c r="BM730" s="2">
        <v>329</v>
      </c>
      <c r="BN730" s="2">
        <v>234</v>
      </c>
      <c r="BO730" s="2">
        <v>113</v>
      </c>
      <c r="BP730" s="2">
        <v>117</v>
      </c>
      <c r="BQ730" s="109">
        <v>25</v>
      </c>
      <c r="BR730" s="109">
        <v>41</v>
      </c>
      <c r="BS730" s="110">
        <v>48</v>
      </c>
      <c r="BT730" s="109">
        <v>61</v>
      </c>
      <c r="BU730" s="109">
        <v>188</v>
      </c>
      <c r="BV730" s="109">
        <v>384</v>
      </c>
      <c r="BW730" s="109">
        <v>22</v>
      </c>
      <c r="BX730" s="84">
        <f t="shared" si="805"/>
        <v>655</v>
      </c>
      <c r="BY730" s="111">
        <v>7</v>
      </c>
      <c r="BZ730" s="109">
        <v>90</v>
      </c>
      <c r="CA730" s="109">
        <v>22</v>
      </c>
      <c r="CB730" s="2">
        <v>26</v>
      </c>
      <c r="CC730" s="112">
        <f t="shared" si="806"/>
        <v>0.19242902208201892</v>
      </c>
      <c r="CD730" s="112">
        <f t="shared" si="807"/>
        <v>0.41964285714285715</v>
      </c>
      <c r="CE730" s="112">
        <f t="shared" si="808"/>
        <v>0.49634369287020108</v>
      </c>
      <c r="CF730" s="112">
        <f t="shared" si="809"/>
        <v>0.62033462033462028</v>
      </c>
      <c r="CG730" s="112">
        <f t="shared" si="810"/>
        <v>0.8936170212765957</v>
      </c>
      <c r="CH730" s="87">
        <f t="shared" si="811"/>
        <v>35</v>
      </c>
      <c r="CI730" s="31">
        <f t="shared" si="812"/>
        <v>32</v>
      </c>
      <c r="CJ730" s="31">
        <f t="shared" si="813"/>
        <v>1</v>
      </c>
      <c r="CK730" s="31">
        <f t="shared" si="814"/>
        <v>2</v>
      </c>
      <c r="CL730" s="31">
        <f t="shared" si="815"/>
        <v>2</v>
      </c>
      <c r="CM730" s="113">
        <f t="shared" si="816"/>
        <v>19</v>
      </c>
      <c r="CN730" s="31">
        <f t="shared" si="817"/>
        <v>0</v>
      </c>
      <c r="CO730" s="31">
        <f t="shared" si="818"/>
        <v>6</v>
      </c>
      <c r="CP730" s="31">
        <f t="shared" si="819"/>
        <v>13</v>
      </c>
      <c r="CQ730" s="31">
        <f t="shared" si="820"/>
        <v>0</v>
      </c>
      <c r="CU730" s="88">
        <f t="shared" si="804"/>
        <v>0</v>
      </c>
      <c r="CZ730" s="32">
        <v>1</v>
      </c>
      <c r="DA730" s="32">
        <v>2</v>
      </c>
      <c r="DB730" s="32">
        <v>2</v>
      </c>
      <c r="DC730" s="88">
        <f t="shared" si="821"/>
        <v>19</v>
      </c>
      <c r="DD730" s="32">
        <v>0</v>
      </c>
      <c r="DE730" s="32">
        <v>6</v>
      </c>
      <c r="DF730" s="32">
        <v>13</v>
      </c>
      <c r="DG730" s="32">
        <v>0</v>
      </c>
      <c r="DH730" s="32">
        <v>1</v>
      </c>
      <c r="DI730" s="32">
        <v>4</v>
      </c>
      <c r="DJ730" s="32">
        <v>3</v>
      </c>
      <c r="DK730" s="88">
        <f t="shared" si="822"/>
        <v>81</v>
      </c>
      <c r="DL730" s="32">
        <v>12</v>
      </c>
      <c r="DM730" s="32">
        <v>20</v>
      </c>
      <c r="DN730" s="32">
        <v>40</v>
      </c>
      <c r="DO730" s="32">
        <v>9</v>
      </c>
      <c r="DP730" s="32">
        <v>21</v>
      </c>
      <c r="DQ730" s="32">
        <v>30</v>
      </c>
      <c r="DR730" s="32">
        <v>31</v>
      </c>
      <c r="DS730" s="88">
        <f t="shared" si="823"/>
        <v>496</v>
      </c>
      <c r="DT730" s="32">
        <v>18</v>
      </c>
      <c r="DU730" s="32">
        <v>145</v>
      </c>
      <c r="DV730" s="32">
        <v>320</v>
      </c>
      <c r="DW730" s="32">
        <v>13</v>
      </c>
      <c r="EA730" s="88">
        <f t="shared" si="824"/>
        <v>0</v>
      </c>
      <c r="EF730" s="32">
        <v>2</v>
      </c>
      <c r="EG730" s="32">
        <v>5</v>
      </c>
      <c r="EH730" s="32">
        <v>12</v>
      </c>
      <c r="EI730" s="88">
        <f t="shared" si="825"/>
        <v>59</v>
      </c>
      <c r="EJ730" s="32">
        <v>31</v>
      </c>
      <c r="EK730" s="32">
        <v>17</v>
      </c>
      <c r="EL730" s="32">
        <v>11</v>
      </c>
      <c r="EM730" s="32">
        <v>0</v>
      </c>
      <c r="EQ730" s="88">
        <f t="shared" si="826"/>
        <v>0</v>
      </c>
      <c r="EY730" s="88">
        <f t="shared" si="827"/>
        <v>0</v>
      </c>
      <c r="FG730" s="88">
        <f t="shared" si="828"/>
        <v>0</v>
      </c>
      <c r="FO730" s="88">
        <f t="shared" si="829"/>
        <v>0</v>
      </c>
      <c r="FW730" s="110">
        <f t="shared" si="830"/>
        <v>0</v>
      </c>
      <c r="GB730" s="110">
        <f t="shared" si="831"/>
        <v>0</v>
      </c>
      <c r="GC730" s="110">
        <f t="shared" si="832"/>
        <v>0</v>
      </c>
      <c r="GD730" s="110">
        <f t="shared" si="833"/>
        <v>0</v>
      </c>
      <c r="GE730" s="110">
        <f t="shared" si="834"/>
        <v>0</v>
      </c>
      <c r="GF730" s="110">
        <f t="shared" si="835"/>
        <v>0</v>
      </c>
      <c r="GG730" s="110">
        <f t="shared" si="836"/>
        <v>0</v>
      </c>
      <c r="GH730" s="110">
        <f t="shared" si="837"/>
        <v>0</v>
      </c>
      <c r="GI730" s="110">
        <f t="shared" si="838"/>
        <v>0</v>
      </c>
      <c r="GJ730" s="114">
        <f t="shared" si="802"/>
        <v>0.45050878815911177</v>
      </c>
      <c r="GK730" s="90">
        <f t="shared" si="803"/>
        <v>4.2993630573248405E-2</v>
      </c>
      <c r="GL730" s="92" t="s">
        <v>1926</v>
      </c>
      <c r="GM730" s="2" t="s">
        <v>1744</v>
      </c>
      <c r="GN730" s="2" t="s">
        <v>2094</v>
      </c>
      <c r="GO730" s="2" t="s">
        <v>2155</v>
      </c>
      <c r="GP730" s="92" t="s">
        <v>1853</v>
      </c>
      <c r="GQ730" s="2" t="s">
        <v>1665</v>
      </c>
      <c r="GR730" s="115">
        <v>459</v>
      </c>
      <c r="GS730" s="31">
        <f t="shared" si="839"/>
        <v>22</v>
      </c>
      <c r="GT730" s="31">
        <f t="shared" si="840"/>
        <v>34</v>
      </c>
      <c r="GU730" s="31">
        <f t="shared" si="841"/>
        <v>34</v>
      </c>
      <c r="GV730" s="31">
        <f t="shared" si="842"/>
        <v>577</v>
      </c>
      <c r="GW730" s="31">
        <f t="shared" si="843"/>
        <v>382</v>
      </c>
      <c r="GX730" s="31">
        <f t="shared" si="844"/>
        <v>547</v>
      </c>
    </row>
    <row r="731" spans="1:206" ht="15.75" hidden="1" customHeight="1" x14ac:dyDescent="0.25">
      <c r="A731" s="22" t="s">
        <v>1113</v>
      </c>
      <c r="B731" s="2" t="s">
        <v>705</v>
      </c>
      <c r="C731" s="116" t="s">
        <v>712</v>
      </c>
      <c r="D731" s="35" t="s">
        <v>705</v>
      </c>
      <c r="E731" s="117">
        <v>205</v>
      </c>
      <c r="F731" s="117">
        <v>486</v>
      </c>
      <c r="G731" s="117">
        <v>811</v>
      </c>
      <c r="H731" s="117">
        <v>1502</v>
      </c>
      <c r="I731" s="95">
        <v>102</v>
      </c>
      <c r="J731" s="118">
        <v>218</v>
      </c>
      <c r="K731" s="118">
        <v>462</v>
      </c>
      <c r="L731" s="118">
        <v>824</v>
      </c>
      <c r="M731" s="118">
        <v>1504</v>
      </c>
      <c r="N731" s="119">
        <v>239</v>
      </c>
      <c r="O731" s="119">
        <v>14</v>
      </c>
      <c r="P731" s="120">
        <v>988</v>
      </c>
      <c r="Q731" s="120">
        <v>1157</v>
      </c>
      <c r="R731" s="120">
        <v>865</v>
      </c>
      <c r="S731" s="70">
        <f t="shared" si="785"/>
        <v>0.22064777327935223</v>
      </c>
      <c r="T731" s="70">
        <f t="shared" si="786"/>
        <v>0.39930855661192738</v>
      </c>
      <c r="U731" s="70">
        <f t="shared" si="787"/>
        <v>0.42026578073089699</v>
      </c>
      <c r="V731" s="70">
        <f t="shared" si="788"/>
        <v>0.51780415430267057</v>
      </c>
      <c r="W731" s="70">
        <f t="shared" si="789"/>
        <v>0.67630057803468213</v>
      </c>
      <c r="X731" s="121">
        <v>1150</v>
      </c>
      <c r="Y731" s="121">
        <v>988</v>
      </c>
      <c r="Z731" s="121">
        <v>1157</v>
      </c>
      <c r="AA731" s="121">
        <v>865</v>
      </c>
      <c r="AB731" s="121">
        <v>290</v>
      </c>
      <c r="AC731" s="121">
        <v>294</v>
      </c>
      <c r="AD731" s="17">
        <v>37</v>
      </c>
      <c r="AE731" s="17">
        <v>85</v>
      </c>
      <c r="AF731" s="100">
        <v>101</v>
      </c>
      <c r="AG731" s="101">
        <v>212</v>
      </c>
      <c r="AH731" s="101">
        <v>505</v>
      </c>
      <c r="AI731" s="101">
        <v>889</v>
      </c>
      <c r="AJ731" s="101">
        <v>79</v>
      </c>
      <c r="AK731" s="101">
        <f t="shared" si="790"/>
        <v>1685</v>
      </c>
      <c r="AL731" s="101">
        <f t="shared" si="791"/>
        <v>214</v>
      </c>
      <c r="AM731" s="101">
        <v>293</v>
      </c>
      <c r="AN731" s="102">
        <v>20</v>
      </c>
      <c r="AO731" s="103">
        <v>49</v>
      </c>
      <c r="AP731" s="74">
        <f t="shared" si="792"/>
        <v>0.2145748987854251</v>
      </c>
      <c r="AQ731" s="74">
        <f t="shared" si="793"/>
        <v>0.43647363872082973</v>
      </c>
      <c r="AR731" s="104">
        <f t="shared" si="794"/>
        <v>0.46245847176079735</v>
      </c>
      <c r="AS731" s="104">
        <f t="shared" si="795"/>
        <v>0.58358061325420374</v>
      </c>
      <c r="AT731" s="104">
        <f t="shared" si="796"/>
        <v>0.78034682080924855</v>
      </c>
      <c r="AU731" s="105">
        <v>976</v>
      </c>
      <c r="AV731" s="105">
        <v>1270</v>
      </c>
      <c r="AW731" s="105">
        <v>966</v>
      </c>
      <c r="AX731" s="100">
        <v>111</v>
      </c>
      <c r="AY731" s="106">
        <v>1718</v>
      </c>
      <c r="AZ731" s="106">
        <v>209</v>
      </c>
      <c r="BA731" s="106">
        <v>558</v>
      </c>
      <c r="BB731" s="106">
        <v>888</v>
      </c>
      <c r="BC731" s="106">
        <v>63</v>
      </c>
      <c r="BD731" s="107">
        <v>228</v>
      </c>
      <c r="BE731" s="108">
        <v>32</v>
      </c>
      <c r="BF731" s="82">
        <f t="shared" si="797"/>
        <v>0.21635610766045549</v>
      </c>
      <c r="BG731" s="82">
        <f t="shared" si="798"/>
        <v>0.43937007874015749</v>
      </c>
      <c r="BH731" s="83">
        <f t="shared" si="799"/>
        <v>0.44427148194271482</v>
      </c>
      <c r="BI731" s="83">
        <f t="shared" si="800"/>
        <v>0.54229741763134465</v>
      </c>
      <c r="BJ731" s="83">
        <f t="shared" si="801"/>
        <v>0.67622950819672134</v>
      </c>
      <c r="BK731" s="2">
        <v>940</v>
      </c>
      <c r="BL731" s="2">
        <v>1284</v>
      </c>
      <c r="BM731" s="2">
        <v>972</v>
      </c>
      <c r="BN731" s="2">
        <v>635</v>
      </c>
      <c r="BO731" s="2">
        <v>319</v>
      </c>
      <c r="BP731" s="2">
        <v>302</v>
      </c>
      <c r="BQ731" s="109">
        <v>37</v>
      </c>
      <c r="BR731" s="109">
        <v>109</v>
      </c>
      <c r="BS731" s="110">
        <v>97</v>
      </c>
      <c r="BT731" s="109">
        <v>221</v>
      </c>
      <c r="BU731" s="109">
        <v>537</v>
      </c>
      <c r="BV731" s="109">
        <v>1047</v>
      </c>
      <c r="BW731" s="109">
        <v>88</v>
      </c>
      <c r="BX731" s="84">
        <f t="shared" si="805"/>
        <v>1893</v>
      </c>
      <c r="BY731" s="111">
        <v>8</v>
      </c>
      <c r="BZ731" s="109">
        <v>224</v>
      </c>
      <c r="CA731" s="109">
        <v>89</v>
      </c>
      <c r="CB731" s="2">
        <v>54</v>
      </c>
      <c r="CC731" s="112">
        <f t="shared" si="806"/>
        <v>0.23510638297872341</v>
      </c>
      <c r="CD731" s="112">
        <f t="shared" si="807"/>
        <v>0.41822429906542058</v>
      </c>
      <c r="CE731" s="112">
        <f t="shared" si="808"/>
        <v>0.49468085106382981</v>
      </c>
      <c r="CF731" s="112">
        <f t="shared" si="809"/>
        <v>0.6028368794326241</v>
      </c>
      <c r="CG731" s="112">
        <f t="shared" si="810"/>
        <v>0.8467078189300411</v>
      </c>
      <c r="CH731" s="87">
        <f t="shared" si="811"/>
        <v>149</v>
      </c>
      <c r="CI731" s="31">
        <f t="shared" si="812"/>
        <v>190</v>
      </c>
      <c r="CJ731" s="31">
        <f t="shared" si="813"/>
        <v>8</v>
      </c>
      <c r="CK731" s="31">
        <f t="shared" si="814"/>
        <v>28</v>
      </c>
      <c r="CL731" s="31">
        <f t="shared" si="815"/>
        <v>29</v>
      </c>
      <c r="CM731" s="113">
        <f t="shared" si="816"/>
        <v>455</v>
      </c>
      <c r="CN731" s="31">
        <f t="shared" si="817"/>
        <v>116</v>
      </c>
      <c r="CO731" s="31">
        <f t="shared" si="818"/>
        <v>150</v>
      </c>
      <c r="CP731" s="31">
        <f t="shared" si="819"/>
        <v>179</v>
      </c>
      <c r="CQ731" s="31">
        <f t="shared" si="820"/>
        <v>10</v>
      </c>
      <c r="CR731" s="32">
        <v>7</v>
      </c>
      <c r="CS731" s="32">
        <v>26</v>
      </c>
      <c r="CT731" s="32">
        <v>27</v>
      </c>
      <c r="CU731" s="88">
        <f t="shared" si="804"/>
        <v>415</v>
      </c>
      <c r="CV731" s="32">
        <v>116</v>
      </c>
      <c r="CW731" s="32">
        <v>150</v>
      </c>
      <c r="CX731" s="32">
        <v>142</v>
      </c>
      <c r="CY731" s="32">
        <v>7</v>
      </c>
      <c r="CZ731" s="32">
        <v>1</v>
      </c>
      <c r="DA731" s="32">
        <v>2</v>
      </c>
      <c r="DB731" s="32">
        <v>2</v>
      </c>
      <c r="DC731" s="88">
        <f t="shared" si="821"/>
        <v>40</v>
      </c>
      <c r="DD731" s="32">
        <v>0</v>
      </c>
      <c r="DE731" s="32">
        <v>0</v>
      </c>
      <c r="DF731" s="32">
        <v>37</v>
      </c>
      <c r="DG731" s="32">
        <v>3</v>
      </c>
      <c r="DH731" s="32">
        <v>2</v>
      </c>
      <c r="DI731" s="32">
        <v>8</v>
      </c>
      <c r="DJ731" s="32">
        <v>7</v>
      </c>
      <c r="DK731" s="88">
        <f t="shared" si="822"/>
        <v>157</v>
      </c>
      <c r="DL731" s="32">
        <v>31</v>
      </c>
      <c r="DM731" s="32">
        <v>62</v>
      </c>
      <c r="DN731" s="32">
        <v>62</v>
      </c>
      <c r="DO731" s="32">
        <v>2</v>
      </c>
      <c r="DP731" s="32">
        <v>17</v>
      </c>
      <c r="DQ731" s="32">
        <v>46</v>
      </c>
      <c r="DR731" s="32">
        <v>31</v>
      </c>
      <c r="DS731" s="88">
        <f t="shared" si="823"/>
        <v>1031</v>
      </c>
      <c r="DT731" s="32">
        <v>8</v>
      </c>
      <c r="DU731" s="32">
        <v>230</v>
      </c>
      <c r="DV731" s="32">
        <v>735</v>
      </c>
      <c r="DW731" s="32">
        <v>58</v>
      </c>
      <c r="DX731" s="32">
        <v>1</v>
      </c>
      <c r="DY731" s="32">
        <v>1</v>
      </c>
      <c r="DZ731" s="32">
        <v>1</v>
      </c>
      <c r="EA731" s="88">
        <f t="shared" si="824"/>
        <v>17</v>
      </c>
      <c r="EB731" s="32">
        <v>6</v>
      </c>
      <c r="EC731" s="32">
        <v>9</v>
      </c>
      <c r="ED731" s="32">
        <v>2</v>
      </c>
      <c r="EF731" s="32">
        <v>9</v>
      </c>
      <c r="EG731" s="32">
        <v>26</v>
      </c>
      <c r="EH731" s="32">
        <v>29</v>
      </c>
      <c r="EI731" s="88">
        <f t="shared" si="825"/>
        <v>223</v>
      </c>
      <c r="EJ731" s="32">
        <v>60</v>
      </c>
      <c r="EK731" s="32">
        <v>86</v>
      </c>
      <c r="EL731" s="32">
        <v>69</v>
      </c>
      <c r="EM731" s="32">
        <v>8</v>
      </c>
      <c r="EQ731" s="88">
        <f t="shared" si="826"/>
        <v>0</v>
      </c>
      <c r="EY731" s="88">
        <f t="shared" si="827"/>
        <v>0</v>
      </c>
      <c r="FG731" s="88">
        <f t="shared" si="828"/>
        <v>0</v>
      </c>
      <c r="FO731" s="88">
        <f t="shared" si="829"/>
        <v>0</v>
      </c>
      <c r="FW731" s="110">
        <f t="shared" si="830"/>
        <v>0</v>
      </c>
      <c r="GB731" s="110">
        <f t="shared" si="831"/>
        <v>0</v>
      </c>
      <c r="GC731" s="110">
        <f t="shared" si="832"/>
        <v>0</v>
      </c>
      <c r="GD731" s="110">
        <f t="shared" si="833"/>
        <v>0</v>
      </c>
      <c r="GE731" s="110">
        <f t="shared" si="834"/>
        <v>0</v>
      </c>
      <c r="GF731" s="110">
        <f t="shared" si="835"/>
        <v>0</v>
      </c>
      <c r="GG731" s="110">
        <f t="shared" si="836"/>
        <v>0</v>
      </c>
      <c r="GH731" s="110">
        <f t="shared" si="837"/>
        <v>0</v>
      </c>
      <c r="GI731" s="110">
        <f t="shared" si="838"/>
        <v>0</v>
      </c>
      <c r="GJ731" s="114">
        <f t="shared" si="802"/>
        <v>0.25196968098202649</v>
      </c>
      <c r="GK731" s="90">
        <f t="shared" si="803"/>
        <v>0.10186263096623982</v>
      </c>
      <c r="GL731" s="92" t="s">
        <v>1900</v>
      </c>
      <c r="GM731" s="92" t="s">
        <v>2280</v>
      </c>
      <c r="GN731" s="2" t="s">
        <v>1710</v>
      </c>
      <c r="GO731" s="92" t="s">
        <v>1642</v>
      </c>
      <c r="GP731" s="92" t="s">
        <v>2027</v>
      </c>
      <c r="GQ731" s="2" t="s">
        <v>1629</v>
      </c>
      <c r="GR731" s="115">
        <v>1316</v>
      </c>
      <c r="GS731" s="31">
        <f t="shared" si="839"/>
        <v>20</v>
      </c>
      <c r="GT731" s="31">
        <f t="shared" si="840"/>
        <v>39</v>
      </c>
      <c r="GU731" s="31">
        <f t="shared" si="841"/>
        <v>55</v>
      </c>
      <c r="GV731" s="31">
        <f t="shared" si="842"/>
        <v>1205</v>
      </c>
      <c r="GW731" s="31">
        <f t="shared" si="843"/>
        <v>859</v>
      </c>
      <c r="GX731" s="31">
        <f t="shared" si="844"/>
        <v>1160</v>
      </c>
    </row>
    <row r="732" spans="1:206" ht="15.75" hidden="1" customHeight="1" x14ac:dyDescent="0.25">
      <c r="A732" s="22" t="s">
        <v>1113</v>
      </c>
      <c r="B732" s="2" t="s">
        <v>705</v>
      </c>
      <c r="C732" s="116" t="s">
        <v>713</v>
      </c>
      <c r="D732" s="35" t="s">
        <v>705</v>
      </c>
      <c r="E732" s="117">
        <v>154</v>
      </c>
      <c r="F732" s="117">
        <v>429</v>
      </c>
      <c r="G732" s="117">
        <v>841</v>
      </c>
      <c r="H732" s="117">
        <v>1424</v>
      </c>
      <c r="I732" s="95">
        <v>98</v>
      </c>
      <c r="J732" s="118">
        <v>127</v>
      </c>
      <c r="K732" s="118">
        <v>445</v>
      </c>
      <c r="L732" s="118">
        <v>997</v>
      </c>
      <c r="M732" s="118">
        <v>1569</v>
      </c>
      <c r="N732" s="119">
        <v>299</v>
      </c>
      <c r="O732" s="119">
        <v>27</v>
      </c>
      <c r="P732" s="120">
        <v>831</v>
      </c>
      <c r="Q732" s="120">
        <v>1102</v>
      </c>
      <c r="R732" s="120">
        <v>811</v>
      </c>
      <c r="S732" s="70">
        <f t="shared" si="785"/>
        <v>0.15282791817087846</v>
      </c>
      <c r="T732" s="70">
        <f t="shared" si="786"/>
        <v>0.40381125226860254</v>
      </c>
      <c r="U732" s="70">
        <f t="shared" si="787"/>
        <v>0.46282798833819244</v>
      </c>
      <c r="V732" s="70">
        <f t="shared" si="788"/>
        <v>0.59749085206481967</v>
      </c>
      <c r="W732" s="70">
        <f t="shared" si="789"/>
        <v>0.86066584463625151</v>
      </c>
      <c r="X732" s="121">
        <v>1077</v>
      </c>
      <c r="Y732" s="121">
        <v>831</v>
      </c>
      <c r="Z732" s="121">
        <v>1102</v>
      </c>
      <c r="AA732" s="121">
        <v>811</v>
      </c>
      <c r="AB732" s="121">
        <v>314</v>
      </c>
      <c r="AC732" s="121">
        <v>248</v>
      </c>
      <c r="AD732" s="17">
        <v>44</v>
      </c>
      <c r="AE732" s="17">
        <v>100</v>
      </c>
      <c r="AF732" s="100">
        <v>108</v>
      </c>
      <c r="AG732" s="101">
        <v>178</v>
      </c>
      <c r="AH732" s="101">
        <v>480</v>
      </c>
      <c r="AI732" s="101">
        <v>961</v>
      </c>
      <c r="AJ732" s="101">
        <v>89</v>
      </c>
      <c r="AK732" s="101">
        <f t="shared" si="790"/>
        <v>1708</v>
      </c>
      <c r="AL732" s="101">
        <f t="shared" si="791"/>
        <v>267</v>
      </c>
      <c r="AM732" s="101">
        <v>356</v>
      </c>
      <c r="AN732" s="102">
        <v>11</v>
      </c>
      <c r="AO732" s="103">
        <v>47</v>
      </c>
      <c r="AP732" s="74">
        <f t="shared" si="792"/>
        <v>0.21419975932611313</v>
      </c>
      <c r="AQ732" s="74">
        <f t="shared" si="793"/>
        <v>0.43557168784029038</v>
      </c>
      <c r="AR732" s="104">
        <f t="shared" si="794"/>
        <v>0.49271137026239065</v>
      </c>
      <c r="AS732" s="104">
        <f t="shared" si="795"/>
        <v>0.61369576581285934</v>
      </c>
      <c r="AT732" s="104">
        <f t="shared" si="796"/>
        <v>0.8557336621454994</v>
      </c>
      <c r="AU732" s="105">
        <v>817</v>
      </c>
      <c r="AV732" s="105">
        <v>1109</v>
      </c>
      <c r="AW732" s="105">
        <v>885</v>
      </c>
      <c r="AX732" s="100">
        <v>106</v>
      </c>
      <c r="AY732" s="106">
        <v>1712</v>
      </c>
      <c r="AZ732" s="106">
        <v>160</v>
      </c>
      <c r="BA732" s="106">
        <v>486</v>
      </c>
      <c r="BB732" s="106">
        <v>946</v>
      </c>
      <c r="BC732" s="106">
        <v>120</v>
      </c>
      <c r="BD732" s="107">
        <v>260</v>
      </c>
      <c r="BE732" s="108">
        <v>20</v>
      </c>
      <c r="BF732" s="82">
        <f t="shared" si="797"/>
        <v>0.1807909604519774</v>
      </c>
      <c r="BG732" s="82">
        <f t="shared" si="798"/>
        <v>0.43823264201983769</v>
      </c>
      <c r="BH732" s="83">
        <f t="shared" si="799"/>
        <v>0.47385272145144075</v>
      </c>
      <c r="BI732" s="83">
        <f t="shared" si="800"/>
        <v>0.60851505711318798</v>
      </c>
      <c r="BJ732" s="83">
        <f t="shared" si="801"/>
        <v>0.83965728274173812</v>
      </c>
      <c r="BK732" s="2">
        <v>934</v>
      </c>
      <c r="BL732" s="2">
        <v>1226</v>
      </c>
      <c r="BM732" s="2">
        <v>897</v>
      </c>
      <c r="BN732" s="2">
        <v>642</v>
      </c>
      <c r="BO732" s="2">
        <v>265</v>
      </c>
      <c r="BP732" s="2">
        <v>249</v>
      </c>
      <c r="BQ732" s="109">
        <v>45</v>
      </c>
      <c r="BR732" s="109">
        <v>107</v>
      </c>
      <c r="BS732" s="110">
        <v>116</v>
      </c>
      <c r="BT732" s="109">
        <v>180</v>
      </c>
      <c r="BU732" s="109">
        <v>596</v>
      </c>
      <c r="BV732" s="109">
        <v>1000</v>
      </c>
      <c r="BW732" s="109">
        <v>99</v>
      </c>
      <c r="BX732" s="84">
        <f t="shared" si="805"/>
        <v>1875</v>
      </c>
      <c r="BY732" s="111">
        <v>14</v>
      </c>
      <c r="BZ732" s="109">
        <v>253</v>
      </c>
      <c r="CA732" s="109">
        <v>98</v>
      </c>
      <c r="CB732" s="2">
        <v>41</v>
      </c>
      <c r="CC732" s="112">
        <f t="shared" si="806"/>
        <v>0.19271948608137046</v>
      </c>
      <c r="CD732" s="112">
        <f t="shared" si="807"/>
        <v>0.48613376835236544</v>
      </c>
      <c r="CE732" s="112">
        <f t="shared" si="808"/>
        <v>0.49820085050703306</v>
      </c>
      <c r="CF732" s="112">
        <f t="shared" si="809"/>
        <v>0.63259538389072067</v>
      </c>
      <c r="CG732" s="112">
        <f t="shared" si="810"/>
        <v>0.83277591973244147</v>
      </c>
      <c r="CH732" s="87">
        <f t="shared" si="811"/>
        <v>150</v>
      </c>
      <c r="CI732" s="31">
        <f t="shared" si="812"/>
        <v>121</v>
      </c>
      <c r="CJ732" s="31">
        <f t="shared" si="813"/>
        <v>5</v>
      </c>
      <c r="CK732" s="31">
        <f t="shared" si="814"/>
        <v>19</v>
      </c>
      <c r="CL732" s="31">
        <f t="shared" si="815"/>
        <v>23</v>
      </c>
      <c r="CM732" s="113">
        <f t="shared" si="816"/>
        <v>267</v>
      </c>
      <c r="CN732" s="31">
        <f t="shared" si="817"/>
        <v>71</v>
      </c>
      <c r="CO732" s="31">
        <f t="shared" si="818"/>
        <v>94</v>
      </c>
      <c r="CP732" s="31">
        <f t="shared" si="819"/>
        <v>95</v>
      </c>
      <c r="CQ732" s="31">
        <f t="shared" si="820"/>
        <v>7</v>
      </c>
      <c r="CR732" s="32">
        <v>3</v>
      </c>
      <c r="CS732" s="32">
        <v>13</v>
      </c>
      <c r="CT732" s="32">
        <v>17</v>
      </c>
      <c r="CU732" s="88">
        <f t="shared" si="804"/>
        <v>191</v>
      </c>
      <c r="CV732" s="32">
        <v>70</v>
      </c>
      <c r="CW732" s="32">
        <v>65</v>
      </c>
      <c r="CX732" s="32">
        <v>54</v>
      </c>
      <c r="CY732" s="32">
        <v>2</v>
      </c>
      <c r="CZ732" s="32">
        <v>2</v>
      </c>
      <c r="DA732" s="32">
        <v>6</v>
      </c>
      <c r="DB732" s="32">
        <v>6</v>
      </c>
      <c r="DC732" s="88">
        <f t="shared" si="821"/>
        <v>76</v>
      </c>
      <c r="DD732" s="32">
        <v>1</v>
      </c>
      <c r="DE732" s="32">
        <v>29</v>
      </c>
      <c r="DF732" s="32">
        <v>41</v>
      </c>
      <c r="DG732" s="32">
        <v>5</v>
      </c>
      <c r="DH732" s="32">
        <v>2</v>
      </c>
      <c r="DI732" s="32">
        <v>15</v>
      </c>
      <c r="DJ732" s="32">
        <v>19</v>
      </c>
      <c r="DK732" s="88">
        <f t="shared" si="822"/>
        <v>373</v>
      </c>
      <c r="DL732" s="32">
        <v>53</v>
      </c>
      <c r="DM732" s="32">
        <v>135</v>
      </c>
      <c r="DN732" s="32">
        <v>173</v>
      </c>
      <c r="DO732" s="32">
        <v>12</v>
      </c>
      <c r="DP732" s="32">
        <v>32</v>
      </c>
      <c r="DQ732" s="32">
        <v>61</v>
      </c>
      <c r="DR732" s="32">
        <v>50</v>
      </c>
      <c r="DS732" s="88">
        <f t="shared" si="823"/>
        <v>1074</v>
      </c>
      <c r="DT732" s="32">
        <v>14</v>
      </c>
      <c r="DU732" s="32">
        <v>306</v>
      </c>
      <c r="DV732" s="32">
        <v>682</v>
      </c>
      <c r="DW732" s="32">
        <v>72</v>
      </c>
      <c r="DX732" s="32">
        <v>1</v>
      </c>
      <c r="DY732" s="32">
        <v>5</v>
      </c>
      <c r="DZ732" s="32">
        <v>5</v>
      </c>
      <c r="EA732" s="88">
        <f t="shared" si="824"/>
        <v>107</v>
      </c>
      <c r="EB732" s="32">
        <v>23</v>
      </c>
      <c r="EC732" s="32">
        <v>36</v>
      </c>
      <c r="ED732" s="32">
        <v>42</v>
      </c>
      <c r="EE732" s="32">
        <v>6</v>
      </c>
      <c r="EF732" s="32">
        <v>4</v>
      </c>
      <c r="EG732" s="32">
        <v>6</v>
      </c>
      <c r="EH732" s="32">
        <v>18</v>
      </c>
      <c r="EI732" s="88">
        <f t="shared" si="825"/>
        <v>42</v>
      </c>
      <c r="EJ732" s="32">
        <v>19</v>
      </c>
      <c r="EK732" s="32">
        <v>15</v>
      </c>
      <c r="EL732" s="32">
        <v>7</v>
      </c>
      <c r="EM732" s="32">
        <v>1</v>
      </c>
      <c r="EQ732" s="88">
        <f t="shared" si="826"/>
        <v>0</v>
      </c>
      <c r="EV732" s="32">
        <v>1</v>
      </c>
      <c r="EW732" s="32">
        <v>1</v>
      </c>
      <c r="EX732" s="32">
        <v>1</v>
      </c>
      <c r="EY732" s="88">
        <f t="shared" si="827"/>
        <v>11</v>
      </c>
      <c r="EZ732" s="32">
        <v>0</v>
      </c>
      <c r="FA732" s="32">
        <v>10</v>
      </c>
      <c r="FB732" s="32">
        <v>1</v>
      </c>
      <c r="FC732" s="32">
        <v>0</v>
      </c>
      <c r="FG732" s="88">
        <f t="shared" si="828"/>
        <v>0</v>
      </c>
      <c r="FO732" s="88">
        <f t="shared" si="829"/>
        <v>0</v>
      </c>
      <c r="FW732" s="110">
        <f t="shared" si="830"/>
        <v>0</v>
      </c>
      <c r="GB732" s="110">
        <f t="shared" si="831"/>
        <v>1</v>
      </c>
      <c r="GC732" s="110">
        <f t="shared" si="832"/>
        <v>1</v>
      </c>
      <c r="GD732" s="110">
        <f t="shared" si="833"/>
        <v>1</v>
      </c>
      <c r="GE732" s="110">
        <f t="shared" si="834"/>
        <v>11</v>
      </c>
      <c r="GF732" s="110">
        <f t="shared" si="835"/>
        <v>0</v>
      </c>
      <c r="GG732" s="110">
        <f t="shared" si="836"/>
        <v>10</v>
      </c>
      <c r="GH732" s="110">
        <f t="shared" si="837"/>
        <v>1</v>
      </c>
      <c r="GI732" s="110">
        <f t="shared" si="838"/>
        <v>0</v>
      </c>
      <c r="GJ732" s="114">
        <f t="shared" si="802"/>
        <v>-3.2405056012879574E-2</v>
      </c>
      <c r="GK732" s="90">
        <f t="shared" si="803"/>
        <v>9.5210280373831779E-2</v>
      </c>
      <c r="GL732" s="92" t="s">
        <v>2021</v>
      </c>
      <c r="GM732" s="92" t="s">
        <v>2181</v>
      </c>
      <c r="GN732" s="2" t="s">
        <v>2084</v>
      </c>
      <c r="GO732" s="2" t="s">
        <v>1908</v>
      </c>
      <c r="GP732" s="92" t="s">
        <v>1811</v>
      </c>
      <c r="GQ732" s="2" t="s">
        <v>2231</v>
      </c>
      <c r="GR732" s="115">
        <v>1222</v>
      </c>
      <c r="GS732" s="31">
        <f t="shared" si="839"/>
        <v>35</v>
      </c>
      <c r="GT732" s="31">
        <f t="shared" si="840"/>
        <v>74</v>
      </c>
      <c r="GU732" s="31">
        <f t="shared" si="841"/>
        <v>81</v>
      </c>
      <c r="GV732" s="31">
        <f t="shared" si="842"/>
        <v>1554</v>
      </c>
      <c r="GW732" s="31">
        <f t="shared" si="843"/>
        <v>987</v>
      </c>
      <c r="GX732" s="31">
        <f t="shared" si="844"/>
        <v>1464</v>
      </c>
    </row>
    <row r="733" spans="1:206" ht="15.75" hidden="1" customHeight="1" x14ac:dyDescent="0.25">
      <c r="A733" s="22" t="s">
        <v>1113</v>
      </c>
      <c r="B733" s="2" t="s">
        <v>705</v>
      </c>
      <c r="C733" s="116" t="s">
        <v>714</v>
      </c>
      <c r="D733" s="35" t="s">
        <v>705</v>
      </c>
      <c r="E733" s="117">
        <v>106</v>
      </c>
      <c r="F733" s="117">
        <v>453</v>
      </c>
      <c r="G733" s="117">
        <v>1030</v>
      </c>
      <c r="H733" s="117">
        <v>1589</v>
      </c>
      <c r="I733" s="95">
        <v>117</v>
      </c>
      <c r="J733" s="118">
        <v>160</v>
      </c>
      <c r="K733" s="118">
        <v>479</v>
      </c>
      <c r="L733" s="118">
        <v>1116</v>
      </c>
      <c r="M733" s="118">
        <v>1755</v>
      </c>
      <c r="N733" s="119">
        <v>344</v>
      </c>
      <c r="O733" s="119">
        <v>58</v>
      </c>
      <c r="P733" s="120">
        <v>1403</v>
      </c>
      <c r="Q733" s="120">
        <v>1611</v>
      </c>
      <c r="R733" s="120">
        <v>1145</v>
      </c>
      <c r="S733" s="70">
        <f t="shared" si="785"/>
        <v>0.11404133998574484</v>
      </c>
      <c r="T733" s="70">
        <f t="shared" si="786"/>
        <v>0.29733085040347612</v>
      </c>
      <c r="U733" s="70">
        <f t="shared" si="787"/>
        <v>0.33926424621303197</v>
      </c>
      <c r="V733" s="70">
        <f t="shared" si="788"/>
        <v>0.4539187227866473</v>
      </c>
      <c r="W733" s="70">
        <f t="shared" si="789"/>
        <v>0.67423580786026205</v>
      </c>
      <c r="X733" s="121">
        <v>1673</v>
      </c>
      <c r="Y733" s="121">
        <v>1403</v>
      </c>
      <c r="Z733" s="121">
        <v>1611</v>
      </c>
      <c r="AA733" s="121">
        <v>1145</v>
      </c>
      <c r="AB733" s="121">
        <v>494</v>
      </c>
      <c r="AC733" s="121">
        <v>351</v>
      </c>
      <c r="AD733" s="17">
        <v>61</v>
      </c>
      <c r="AE733" s="17">
        <v>99</v>
      </c>
      <c r="AF733" s="100">
        <v>117</v>
      </c>
      <c r="AG733" s="101">
        <v>218</v>
      </c>
      <c r="AH733" s="101">
        <v>555</v>
      </c>
      <c r="AI733" s="101">
        <v>1111</v>
      </c>
      <c r="AJ733" s="101">
        <v>79</v>
      </c>
      <c r="AK733" s="101">
        <f t="shared" si="790"/>
        <v>1963</v>
      </c>
      <c r="AL733" s="101">
        <f t="shared" si="791"/>
        <v>302</v>
      </c>
      <c r="AM733" s="101">
        <v>381</v>
      </c>
      <c r="AN733" s="102">
        <v>37</v>
      </c>
      <c r="AO733" s="103">
        <v>131</v>
      </c>
      <c r="AP733" s="74">
        <f t="shared" si="792"/>
        <v>0.15538132573057734</v>
      </c>
      <c r="AQ733" s="74">
        <f t="shared" si="793"/>
        <v>0.34450651769087526</v>
      </c>
      <c r="AR733" s="104">
        <f t="shared" si="794"/>
        <v>0.38037989901418612</v>
      </c>
      <c r="AS733" s="104">
        <f t="shared" si="795"/>
        <v>0.49492017416545719</v>
      </c>
      <c r="AT733" s="104">
        <f t="shared" si="796"/>
        <v>0.70655021834061138</v>
      </c>
      <c r="AU733" s="105">
        <v>1345</v>
      </c>
      <c r="AV733" s="105">
        <v>1830</v>
      </c>
      <c r="AW733" s="105">
        <v>1299</v>
      </c>
      <c r="AX733" s="100">
        <v>129</v>
      </c>
      <c r="AY733" s="106">
        <v>1970</v>
      </c>
      <c r="AZ733" s="106">
        <v>141</v>
      </c>
      <c r="BA733" s="106">
        <v>635</v>
      </c>
      <c r="BB733" s="106">
        <v>1116</v>
      </c>
      <c r="BC733" s="106">
        <v>78</v>
      </c>
      <c r="BD733" s="107">
        <v>269</v>
      </c>
      <c r="BE733" s="108">
        <v>47</v>
      </c>
      <c r="BF733" s="82">
        <f t="shared" si="797"/>
        <v>0.10854503464203233</v>
      </c>
      <c r="BG733" s="82">
        <f t="shared" si="798"/>
        <v>0.34699453551912568</v>
      </c>
      <c r="BH733" s="83">
        <f t="shared" si="799"/>
        <v>0.36276262852033975</v>
      </c>
      <c r="BI733" s="83">
        <f t="shared" si="800"/>
        <v>0.46677165354330707</v>
      </c>
      <c r="BJ733" s="83">
        <f t="shared" si="801"/>
        <v>0.62973977695167282</v>
      </c>
      <c r="BK733" s="2">
        <v>1376</v>
      </c>
      <c r="BL733" s="2">
        <v>1766</v>
      </c>
      <c r="BM733" s="2">
        <v>1273</v>
      </c>
      <c r="BN733" s="2">
        <v>871</v>
      </c>
      <c r="BO733" s="2">
        <v>442</v>
      </c>
      <c r="BP733" s="2">
        <v>406</v>
      </c>
      <c r="BQ733" s="109">
        <v>63</v>
      </c>
      <c r="BR733" s="109">
        <v>141</v>
      </c>
      <c r="BS733" s="110">
        <v>113</v>
      </c>
      <c r="BT733" s="109">
        <v>141</v>
      </c>
      <c r="BU733" s="109">
        <v>635</v>
      </c>
      <c r="BV733" s="109">
        <v>1481</v>
      </c>
      <c r="BW733" s="109">
        <v>83</v>
      </c>
      <c r="BX733" s="84">
        <f t="shared" si="805"/>
        <v>2340</v>
      </c>
      <c r="BY733" s="111">
        <v>41</v>
      </c>
      <c r="BZ733" s="109">
        <v>355</v>
      </c>
      <c r="CA733" s="109">
        <v>82</v>
      </c>
      <c r="CB733" s="2">
        <v>109</v>
      </c>
      <c r="CC733" s="112">
        <f t="shared" si="806"/>
        <v>0.10247093023255814</v>
      </c>
      <c r="CD733" s="112">
        <f t="shared" si="807"/>
        <v>0.3595696489241223</v>
      </c>
      <c r="CE733" s="112">
        <f t="shared" si="808"/>
        <v>0.43080407701019252</v>
      </c>
      <c r="CF733" s="112">
        <f t="shared" si="809"/>
        <v>0.579466929911155</v>
      </c>
      <c r="CG733" s="112">
        <f t="shared" si="810"/>
        <v>0.88452474469756481</v>
      </c>
      <c r="CH733" s="87">
        <f t="shared" si="811"/>
        <v>147</v>
      </c>
      <c r="CI733" s="31">
        <f t="shared" si="812"/>
        <v>125</v>
      </c>
      <c r="CJ733" s="31">
        <f t="shared" si="813"/>
        <v>8</v>
      </c>
      <c r="CK733" s="31">
        <f t="shared" si="814"/>
        <v>26</v>
      </c>
      <c r="CL733" s="31">
        <f t="shared" si="815"/>
        <v>28</v>
      </c>
      <c r="CM733" s="113">
        <f t="shared" si="816"/>
        <v>291</v>
      </c>
      <c r="CN733" s="31">
        <f t="shared" si="817"/>
        <v>57</v>
      </c>
      <c r="CO733" s="31">
        <f t="shared" si="818"/>
        <v>98</v>
      </c>
      <c r="CP733" s="31">
        <f t="shared" si="819"/>
        <v>131</v>
      </c>
      <c r="CQ733" s="31">
        <f t="shared" si="820"/>
        <v>5</v>
      </c>
      <c r="CR733" s="32">
        <v>5</v>
      </c>
      <c r="CS733" s="32">
        <v>20</v>
      </c>
      <c r="CT733" s="32">
        <v>22</v>
      </c>
      <c r="CU733" s="88">
        <f t="shared" si="804"/>
        <v>207</v>
      </c>
      <c r="CV733" s="32">
        <v>56</v>
      </c>
      <c r="CW733" s="32">
        <v>76</v>
      </c>
      <c r="CX733" s="32">
        <v>74</v>
      </c>
      <c r="CY733" s="32">
        <v>1</v>
      </c>
      <c r="CZ733" s="32">
        <v>3</v>
      </c>
      <c r="DA733" s="32">
        <v>6</v>
      </c>
      <c r="DB733" s="32">
        <v>6</v>
      </c>
      <c r="DC733" s="88">
        <f t="shared" si="821"/>
        <v>84</v>
      </c>
      <c r="DD733" s="32">
        <v>1</v>
      </c>
      <c r="DE733" s="32">
        <v>22</v>
      </c>
      <c r="DF733" s="32">
        <v>57</v>
      </c>
      <c r="DG733" s="32">
        <v>4</v>
      </c>
      <c r="DH733" s="32">
        <v>2</v>
      </c>
      <c r="DI733" s="32">
        <v>20</v>
      </c>
      <c r="DJ733" s="32">
        <v>11</v>
      </c>
      <c r="DK733" s="88">
        <f t="shared" si="822"/>
        <v>408</v>
      </c>
      <c r="DL733" s="32">
        <v>19</v>
      </c>
      <c r="DM733" s="32">
        <v>117</v>
      </c>
      <c r="DN733" s="32">
        <v>252</v>
      </c>
      <c r="DO733" s="32">
        <v>20</v>
      </c>
      <c r="DP733" s="32">
        <v>47</v>
      </c>
      <c r="DQ733" s="32">
        <v>73</v>
      </c>
      <c r="DR733" s="32">
        <v>57</v>
      </c>
      <c r="DS733" s="88">
        <f t="shared" si="823"/>
        <v>1339</v>
      </c>
      <c r="DT733" s="32">
        <v>19</v>
      </c>
      <c r="DU733" s="32">
        <v>322</v>
      </c>
      <c r="DV733" s="32">
        <v>956</v>
      </c>
      <c r="DW733" s="32">
        <v>42</v>
      </c>
      <c r="DX733" s="32">
        <v>2</v>
      </c>
      <c r="DY733" s="32">
        <v>12</v>
      </c>
      <c r="DZ733" s="32">
        <v>1</v>
      </c>
      <c r="EA733" s="88">
        <f t="shared" si="824"/>
        <v>120</v>
      </c>
      <c r="EB733" s="32">
        <v>28</v>
      </c>
      <c r="EC733" s="32">
        <v>64</v>
      </c>
      <c r="ED733" s="32">
        <v>19</v>
      </c>
      <c r="EE733" s="32">
        <v>9</v>
      </c>
      <c r="EF733" s="32">
        <v>4</v>
      </c>
      <c r="EG733" s="32">
        <v>10</v>
      </c>
      <c r="EH733" s="32">
        <v>16</v>
      </c>
      <c r="EI733" s="88">
        <f t="shared" si="825"/>
        <v>86</v>
      </c>
      <c r="EJ733" s="32">
        <v>18</v>
      </c>
      <c r="EK733" s="32">
        <v>34</v>
      </c>
      <c r="EL733" s="32">
        <v>33</v>
      </c>
      <c r="EM733" s="32">
        <v>1</v>
      </c>
      <c r="EQ733" s="88">
        <f t="shared" si="826"/>
        <v>0</v>
      </c>
      <c r="EY733" s="88">
        <f t="shared" si="827"/>
        <v>0</v>
      </c>
      <c r="FG733" s="88">
        <f t="shared" si="828"/>
        <v>0</v>
      </c>
      <c r="FO733" s="88">
        <f t="shared" si="829"/>
        <v>0</v>
      </c>
      <c r="FW733" s="110">
        <f t="shared" si="830"/>
        <v>0</v>
      </c>
      <c r="GB733" s="110">
        <f t="shared" si="831"/>
        <v>0</v>
      </c>
      <c r="GC733" s="110">
        <f t="shared" si="832"/>
        <v>0</v>
      </c>
      <c r="GD733" s="110">
        <f t="shared" si="833"/>
        <v>0</v>
      </c>
      <c r="GE733" s="110">
        <f t="shared" si="834"/>
        <v>0</v>
      </c>
      <c r="GF733" s="110">
        <f t="shared" si="835"/>
        <v>0</v>
      </c>
      <c r="GG733" s="110">
        <f t="shared" si="836"/>
        <v>0</v>
      </c>
      <c r="GH733" s="110">
        <f t="shared" si="837"/>
        <v>0</v>
      </c>
      <c r="GI733" s="110">
        <f t="shared" si="838"/>
        <v>0</v>
      </c>
      <c r="GJ733" s="114">
        <f t="shared" si="802"/>
        <v>0.31189227030921196</v>
      </c>
      <c r="GK733" s="90">
        <f t="shared" si="803"/>
        <v>0.18781725888324874</v>
      </c>
      <c r="GL733" s="92" t="s">
        <v>1989</v>
      </c>
      <c r="GM733" s="2" t="s">
        <v>2085</v>
      </c>
      <c r="GN733" s="2" t="s">
        <v>1890</v>
      </c>
      <c r="GO733" s="2" t="s">
        <v>1881</v>
      </c>
      <c r="GP733" s="2" t="s">
        <v>1583</v>
      </c>
      <c r="GQ733" s="2" t="s">
        <v>1758</v>
      </c>
      <c r="GR733" s="115">
        <v>1750</v>
      </c>
      <c r="GS733" s="31">
        <f t="shared" si="839"/>
        <v>51</v>
      </c>
      <c r="GT733" s="31">
        <f t="shared" si="840"/>
        <v>69</v>
      </c>
      <c r="GU733" s="31">
        <f t="shared" si="841"/>
        <v>105</v>
      </c>
      <c r="GV733" s="31">
        <f t="shared" si="842"/>
        <v>1867</v>
      </c>
      <c r="GW733" s="31">
        <f t="shared" si="843"/>
        <v>1298</v>
      </c>
      <c r="GX733" s="31">
        <f t="shared" si="844"/>
        <v>1801</v>
      </c>
    </row>
    <row r="734" spans="1:206" ht="15.75" hidden="1" customHeight="1" x14ac:dyDescent="0.25">
      <c r="A734" s="22" t="s">
        <v>1113</v>
      </c>
      <c r="B734" s="2" t="s">
        <v>705</v>
      </c>
      <c r="C734" s="116" t="s">
        <v>715</v>
      </c>
      <c r="D734" s="35" t="s">
        <v>705</v>
      </c>
      <c r="E734" s="117">
        <v>68</v>
      </c>
      <c r="F734" s="117">
        <v>232</v>
      </c>
      <c r="G734" s="117">
        <v>477</v>
      </c>
      <c r="H734" s="117">
        <v>777</v>
      </c>
      <c r="I734" s="95">
        <v>45</v>
      </c>
      <c r="J734" s="118">
        <v>42</v>
      </c>
      <c r="K734" s="118">
        <v>196</v>
      </c>
      <c r="L734" s="118">
        <v>486</v>
      </c>
      <c r="M734" s="118">
        <v>724</v>
      </c>
      <c r="N734" s="119">
        <v>167</v>
      </c>
      <c r="O734" s="119">
        <v>7</v>
      </c>
      <c r="P734" s="120">
        <v>460</v>
      </c>
      <c r="Q734" s="120">
        <v>573</v>
      </c>
      <c r="R734" s="120">
        <v>408</v>
      </c>
      <c r="S734" s="70">
        <f t="shared" si="785"/>
        <v>9.1304347826086957E-2</v>
      </c>
      <c r="T734" s="70">
        <f t="shared" si="786"/>
        <v>0.34205933682373474</v>
      </c>
      <c r="U734" s="70">
        <f t="shared" si="787"/>
        <v>0.38653712699514226</v>
      </c>
      <c r="V734" s="70">
        <f t="shared" si="788"/>
        <v>0.52497451580020382</v>
      </c>
      <c r="W734" s="70">
        <f t="shared" si="789"/>
        <v>0.78186274509803921</v>
      </c>
      <c r="X734" s="121">
        <v>573</v>
      </c>
      <c r="Y734" s="121">
        <v>460</v>
      </c>
      <c r="Z734" s="121">
        <v>573</v>
      </c>
      <c r="AA734" s="121">
        <v>408</v>
      </c>
      <c r="AB734" s="121">
        <v>162</v>
      </c>
      <c r="AC734" s="121">
        <v>142</v>
      </c>
      <c r="AD734" s="17">
        <v>22</v>
      </c>
      <c r="AE734" s="17">
        <v>40</v>
      </c>
      <c r="AF734" s="100">
        <v>48</v>
      </c>
      <c r="AG734" s="101">
        <v>73</v>
      </c>
      <c r="AH734" s="101">
        <v>218</v>
      </c>
      <c r="AI734" s="101">
        <v>450</v>
      </c>
      <c r="AJ734" s="101">
        <v>55</v>
      </c>
      <c r="AK734" s="101">
        <f t="shared" si="790"/>
        <v>796</v>
      </c>
      <c r="AL734" s="101">
        <f t="shared" si="791"/>
        <v>127</v>
      </c>
      <c r="AM734" s="101">
        <v>182</v>
      </c>
      <c r="AN734" s="102">
        <v>8</v>
      </c>
      <c r="AO734" s="103">
        <v>24</v>
      </c>
      <c r="AP734" s="74">
        <f t="shared" si="792"/>
        <v>0.15869565217391304</v>
      </c>
      <c r="AQ734" s="74">
        <f t="shared" si="793"/>
        <v>0.38045375218150085</v>
      </c>
      <c r="AR734" s="104">
        <f t="shared" si="794"/>
        <v>0.42609299097848718</v>
      </c>
      <c r="AS734" s="104">
        <f t="shared" si="795"/>
        <v>0.55147808358817529</v>
      </c>
      <c r="AT734" s="104">
        <f t="shared" si="796"/>
        <v>0.79166666666666663</v>
      </c>
      <c r="AU734" s="105">
        <v>487</v>
      </c>
      <c r="AV734" s="105">
        <v>638</v>
      </c>
      <c r="AW734" s="105">
        <v>447</v>
      </c>
      <c r="AX734" s="100">
        <v>50</v>
      </c>
      <c r="AY734" s="106">
        <v>863</v>
      </c>
      <c r="AZ734" s="106">
        <v>83</v>
      </c>
      <c r="BA734" s="106">
        <v>269</v>
      </c>
      <c r="BB734" s="106">
        <v>455</v>
      </c>
      <c r="BC734" s="106">
        <v>56</v>
      </c>
      <c r="BD734" s="107">
        <v>114</v>
      </c>
      <c r="BE734" s="108">
        <v>13</v>
      </c>
      <c r="BF734" s="82">
        <f t="shared" si="797"/>
        <v>0.18568232662192394</v>
      </c>
      <c r="BG734" s="82">
        <f t="shared" si="798"/>
        <v>0.42163009404388713</v>
      </c>
      <c r="BH734" s="83">
        <f t="shared" si="799"/>
        <v>0.44083969465648853</v>
      </c>
      <c r="BI734" s="83">
        <f t="shared" si="800"/>
        <v>0.54222222222222227</v>
      </c>
      <c r="BJ734" s="83">
        <f t="shared" si="801"/>
        <v>0.70020533880903491</v>
      </c>
      <c r="BK734" s="2">
        <v>428</v>
      </c>
      <c r="BL734" s="2">
        <v>593</v>
      </c>
      <c r="BM734" s="2">
        <v>434</v>
      </c>
      <c r="BN734" s="2">
        <v>298</v>
      </c>
      <c r="BO734" s="2">
        <v>164</v>
      </c>
      <c r="BP734" s="2">
        <v>159</v>
      </c>
      <c r="BQ734" s="109">
        <v>24</v>
      </c>
      <c r="BR734" s="109">
        <v>55</v>
      </c>
      <c r="BS734" s="110">
        <v>72</v>
      </c>
      <c r="BT734" s="109">
        <v>78</v>
      </c>
      <c r="BU734" s="109">
        <v>304</v>
      </c>
      <c r="BV734" s="109">
        <v>629</v>
      </c>
      <c r="BW734" s="109">
        <v>47</v>
      </c>
      <c r="BX734" s="84">
        <f t="shared" si="805"/>
        <v>1058</v>
      </c>
      <c r="BY734" s="111">
        <v>3</v>
      </c>
      <c r="BZ734" s="109">
        <v>141</v>
      </c>
      <c r="CA734" s="109">
        <v>47</v>
      </c>
      <c r="CB734" s="2">
        <v>20</v>
      </c>
      <c r="CC734" s="112">
        <f t="shared" si="806"/>
        <v>0.1822429906542056</v>
      </c>
      <c r="CD734" s="112">
        <f t="shared" si="807"/>
        <v>0.51264755480607083</v>
      </c>
      <c r="CE734" s="112">
        <f t="shared" si="808"/>
        <v>0.59793814432989689</v>
      </c>
      <c r="CF734" s="112">
        <f t="shared" si="809"/>
        <v>0.77117818889970791</v>
      </c>
      <c r="CG734" s="112">
        <f t="shared" si="810"/>
        <v>1.1244239631336406</v>
      </c>
      <c r="CH734" s="87">
        <f t="shared" si="811"/>
        <v>-54</v>
      </c>
      <c r="CI734" s="31">
        <f t="shared" si="812"/>
        <v>-51</v>
      </c>
      <c r="CJ734" s="31">
        <f t="shared" si="813"/>
        <v>4</v>
      </c>
      <c r="CK734" s="31">
        <f t="shared" si="814"/>
        <v>11</v>
      </c>
      <c r="CL734" s="31">
        <f t="shared" si="815"/>
        <v>12</v>
      </c>
      <c r="CM734" s="113">
        <f t="shared" si="816"/>
        <v>210</v>
      </c>
      <c r="CN734" s="31">
        <f t="shared" si="817"/>
        <v>34</v>
      </c>
      <c r="CO734" s="31">
        <f t="shared" si="818"/>
        <v>73</v>
      </c>
      <c r="CP734" s="31">
        <f t="shared" si="819"/>
        <v>93</v>
      </c>
      <c r="CQ734" s="31">
        <f t="shared" si="820"/>
        <v>10</v>
      </c>
      <c r="CR734" s="32">
        <v>1</v>
      </c>
      <c r="CS734" s="32">
        <v>4</v>
      </c>
      <c r="CT734" s="32">
        <v>5</v>
      </c>
      <c r="CU734" s="88">
        <f t="shared" si="804"/>
        <v>81</v>
      </c>
      <c r="CV734" s="32">
        <v>26</v>
      </c>
      <c r="CW734" s="32">
        <v>40</v>
      </c>
      <c r="CX734" s="32">
        <v>15</v>
      </c>
      <c r="CY734" s="32">
        <v>0</v>
      </c>
      <c r="CZ734" s="32">
        <v>3</v>
      </c>
      <c r="DA734" s="32">
        <v>7</v>
      </c>
      <c r="DB734" s="32">
        <v>7</v>
      </c>
      <c r="DC734" s="88">
        <f t="shared" si="821"/>
        <v>129</v>
      </c>
      <c r="DD734" s="32">
        <v>8</v>
      </c>
      <c r="DE734" s="32">
        <v>33</v>
      </c>
      <c r="DF734" s="32">
        <v>78</v>
      </c>
      <c r="DG734" s="32">
        <v>10</v>
      </c>
      <c r="DH734" s="32">
        <v>2</v>
      </c>
      <c r="DI734" s="32">
        <v>13</v>
      </c>
      <c r="DJ734" s="32">
        <v>8</v>
      </c>
      <c r="DK734" s="88">
        <f t="shared" si="822"/>
        <v>251</v>
      </c>
      <c r="DL734" s="32">
        <v>23</v>
      </c>
      <c r="DM734" s="32">
        <v>79</v>
      </c>
      <c r="DN734" s="32">
        <v>133</v>
      </c>
      <c r="DO734" s="32">
        <v>16</v>
      </c>
      <c r="DP734" s="32">
        <v>16</v>
      </c>
      <c r="DQ734" s="32">
        <v>27</v>
      </c>
      <c r="DR734" s="32">
        <v>45</v>
      </c>
      <c r="DS734" s="88">
        <f t="shared" si="823"/>
        <v>539</v>
      </c>
      <c r="DT734" s="32">
        <v>3</v>
      </c>
      <c r="DU734" s="32">
        <v>126</v>
      </c>
      <c r="DV734" s="32">
        <v>391</v>
      </c>
      <c r="DW734" s="32">
        <v>19</v>
      </c>
      <c r="EA734" s="88">
        <f t="shared" si="824"/>
        <v>0</v>
      </c>
      <c r="EF734" s="32">
        <v>2</v>
      </c>
      <c r="EG734" s="32">
        <v>4</v>
      </c>
      <c r="EH734" s="32">
        <v>7</v>
      </c>
      <c r="EI734" s="88">
        <f t="shared" si="825"/>
        <v>56</v>
      </c>
      <c r="EJ734" s="32">
        <v>18</v>
      </c>
      <c r="EK734" s="32">
        <v>26</v>
      </c>
      <c r="EL734" s="32">
        <v>12</v>
      </c>
      <c r="EM734" s="32">
        <v>0</v>
      </c>
      <c r="EQ734" s="88">
        <f t="shared" si="826"/>
        <v>0</v>
      </c>
      <c r="EY734" s="88">
        <f t="shared" si="827"/>
        <v>0</v>
      </c>
      <c r="FG734" s="88">
        <f t="shared" si="828"/>
        <v>0</v>
      </c>
      <c r="FO734" s="88">
        <f t="shared" si="829"/>
        <v>0</v>
      </c>
      <c r="FW734" s="110">
        <f t="shared" si="830"/>
        <v>0</v>
      </c>
      <c r="GB734" s="110">
        <f t="shared" si="831"/>
        <v>0</v>
      </c>
      <c r="GC734" s="110">
        <f t="shared" si="832"/>
        <v>0</v>
      </c>
      <c r="GD734" s="110">
        <f t="shared" si="833"/>
        <v>0</v>
      </c>
      <c r="GE734" s="110">
        <f t="shared" si="834"/>
        <v>0</v>
      </c>
      <c r="GF734" s="110">
        <f t="shared" si="835"/>
        <v>0</v>
      </c>
      <c r="GG734" s="110">
        <f t="shared" si="836"/>
        <v>0</v>
      </c>
      <c r="GH734" s="110">
        <f t="shared" si="837"/>
        <v>0</v>
      </c>
      <c r="GI734" s="110">
        <f t="shared" si="838"/>
        <v>0</v>
      </c>
      <c r="GJ734" s="114">
        <f t="shared" si="802"/>
        <v>0.43813472400791648</v>
      </c>
      <c r="GK734" s="90">
        <f t="shared" si="803"/>
        <v>0.22595596755504055</v>
      </c>
      <c r="GL734" s="2" t="s">
        <v>1961</v>
      </c>
      <c r="GM734" s="2" t="s">
        <v>1962</v>
      </c>
      <c r="GN734" s="92" t="s">
        <v>1458</v>
      </c>
      <c r="GO734" s="92" t="s">
        <v>1534</v>
      </c>
      <c r="GP734" s="2" t="s">
        <v>1414</v>
      </c>
      <c r="GQ734" s="2" t="s">
        <v>1693</v>
      </c>
      <c r="GR734" s="115">
        <v>564</v>
      </c>
      <c r="GS734" s="31">
        <f t="shared" si="839"/>
        <v>18</v>
      </c>
      <c r="GT734" s="31">
        <f t="shared" si="840"/>
        <v>53</v>
      </c>
      <c r="GU734" s="31">
        <f t="shared" si="841"/>
        <v>40</v>
      </c>
      <c r="GV734" s="31">
        <f t="shared" si="842"/>
        <v>790</v>
      </c>
      <c r="GW734" s="31">
        <f t="shared" si="843"/>
        <v>559</v>
      </c>
      <c r="GX734" s="31">
        <f t="shared" si="844"/>
        <v>764</v>
      </c>
    </row>
    <row r="735" spans="1:206" ht="15.75" hidden="1" customHeight="1" x14ac:dyDescent="0.25">
      <c r="A735" s="22" t="s">
        <v>1113</v>
      </c>
      <c r="B735" s="130" t="s">
        <v>705</v>
      </c>
      <c r="C735" s="131" t="s">
        <v>716</v>
      </c>
      <c r="D735" s="35" t="s">
        <v>705</v>
      </c>
      <c r="E735" s="117">
        <v>0</v>
      </c>
      <c r="F735" s="117">
        <v>0</v>
      </c>
      <c r="G735" s="117">
        <v>0</v>
      </c>
      <c r="H735" s="117">
        <v>0</v>
      </c>
      <c r="I735" s="95">
        <v>43</v>
      </c>
      <c r="J735" s="118">
        <v>3</v>
      </c>
      <c r="K735" s="118">
        <v>141</v>
      </c>
      <c r="L735" s="118">
        <v>427</v>
      </c>
      <c r="M735" s="118">
        <v>571</v>
      </c>
      <c r="N735" s="119">
        <v>104</v>
      </c>
      <c r="O735" s="119">
        <v>49</v>
      </c>
      <c r="P735" s="120">
        <v>542</v>
      </c>
      <c r="Q735" s="120">
        <v>756</v>
      </c>
      <c r="R735" s="120">
        <v>561</v>
      </c>
      <c r="S735" s="70">
        <f t="shared" si="785"/>
        <v>5.5350553505535052E-3</v>
      </c>
      <c r="T735" s="70">
        <f t="shared" si="786"/>
        <v>0.18650793650793651</v>
      </c>
      <c r="U735" s="70">
        <f t="shared" si="787"/>
        <v>0.25121032813340505</v>
      </c>
      <c r="V735" s="70">
        <f t="shared" si="788"/>
        <v>0.35231586940015186</v>
      </c>
      <c r="W735" s="70">
        <f t="shared" si="789"/>
        <v>0.5757575757575758</v>
      </c>
      <c r="X735" s="121">
        <v>733</v>
      </c>
      <c r="Y735" s="121">
        <v>542</v>
      </c>
      <c r="Z735" s="121">
        <v>756</v>
      </c>
      <c r="AA735" s="121">
        <v>561</v>
      </c>
      <c r="AB735" s="121">
        <v>193</v>
      </c>
      <c r="AC735" s="121">
        <v>170</v>
      </c>
      <c r="AD735" s="17">
        <v>32</v>
      </c>
      <c r="AE735" s="17">
        <v>38</v>
      </c>
      <c r="AF735" s="100">
        <v>39</v>
      </c>
      <c r="AG735" s="101">
        <v>16</v>
      </c>
      <c r="AH735" s="101">
        <v>137</v>
      </c>
      <c r="AI735" s="101">
        <v>419</v>
      </c>
      <c r="AJ735" s="101">
        <v>22</v>
      </c>
      <c r="AK735" s="101">
        <f t="shared" si="790"/>
        <v>594</v>
      </c>
      <c r="AL735" s="101">
        <f t="shared" si="791"/>
        <v>104</v>
      </c>
      <c r="AM735" s="101">
        <v>126</v>
      </c>
      <c r="AN735" s="102">
        <v>26</v>
      </c>
      <c r="AO735" s="103">
        <v>84</v>
      </c>
      <c r="AP735" s="74">
        <f t="shared" si="792"/>
        <v>2.9520295202952029E-2</v>
      </c>
      <c r="AQ735" s="74">
        <f t="shared" si="793"/>
        <v>0.18121693121693122</v>
      </c>
      <c r="AR735" s="104">
        <f t="shared" si="794"/>
        <v>0.25174825174825177</v>
      </c>
      <c r="AS735" s="104">
        <f t="shared" si="795"/>
        <v>0.34320425208807898</v>
      </c>
      <c r="AT735" s="104">
        <f t="shared" si="796"/>
        <v>0.56149732620320858</v>
      </c>
      <c r="AU735" s="105">
        <v>515</v>
      </c>
      <c r="AV735" s="105">
        <v>702</v>
      </c>
      <c r="AW735" s="105">
        <v>501</v>
      </c>
      <c r="AX735" s="100">
        <v>41</v>
      </c>
      <c r="AY735" s="106">
        <v>658</v>
      </c>
      <c r="AZ735" s="106">
        <v>13</v>
      </c>
      <c r="BA735" s="106">
        <v>167</v>
      </c>
      <c r="BB735" s="106">
        <v>455</v>
      </c>
      <c r="BC735" s="106">
        <v>23</v>
      </c>
      <c r="BD735" s="107">
        <v>111</v>
      </c>
      <c r="BE735" s="108">
        <v>42</v>
      </c>
      <c r="BF735" s="82">
        <f t="shared" si="797"/>
        <v>2.5948103792415168E-2</v>
      </c>
      <c r="BG735" s="82">
        <f t="shared" si="798"/>
        <v>0.2378917378917379</v>
      </c>
      <c r="BH735" s="83">
        <f t="shared" si="799"/>
        <v>0.30500582072176952</v>
      </c>
      <c r="BI735" s="83">
        <f t="shared" si="800"/>
        <v>0.41988496302382911</v>
      </c>
      <c r="BJ735" s="83">
        <f t="shared" si="801"/>
        <v>0.66796116504854364</v>
      </c>
      <c r="BK735" s="2">
        <v>477</v>
      </c>
      <c r="BL735" s="2">
        <v>642</v>
      </c>
      <c r="BM735" s="2">
        <v>494</v>
      </c>
      <c r="BN735" s="2">
        <v>331</v>
      </c>
      <c r="BO735" s="2">
        <v>169</v>
      </c>
      <c r="BP735" s="2">
        <v>157</v>
      </c>
      <c r="BQ735" s="109">
        <v>31</v>
      </c>
      <c r="BR735" s="109">
        <v>41</v>
      </c>
      <c r="BS735" s="110">
        <v>45</v>
      </c>
      <c r="BT735" s="109">
        <v>15</v>
      </c>
      <c r="BU735" s="109">
        <v>157</v>
      </c>
      <c r="BV735" s="109">
        <v>474</v>
      </c>
      <c r="BW735" s="109">
        <v>25</v>
      </c>
      <c r="BX735" s="84">
        <f t="shared" si="805"/>
        <v>671</v>
      </c>
      <c r="BY735" s="111">
        <v>26</v>
      </c>
      <c r="BZ735" s="109">
        <v>112</v>
      </c>
      <c r="CA735" s="109">
        <v>26</v>
      </c>
      <c r="CB735" s="2">
        <v>49</v>
      </c>
      <c r="CC735" s="112">
        <f t="shared" si="806"/>
        <v>3.1446540880503145E-2</v>
      </c>
      <c r="CD735" s="112">
        <f t="shared" si="807"/>
        <v>0.24454828660436137</v>
      </c>
      <c r="CE735" s="112">
        <f t="shared" si="808"/>
        <v>0.33106013639181647</v>
      </c>
      <c r="CF735" s="112">
        <f t="shared" si="809"/>
        <v>0.45686619718309857</v>
      </c>
      <c r="CG735" s="112">
        <f t="shared" si="810"/>
        <v>0.73279352226720651</v>
      </c>
      <c r="CH735" s="87">
        <f t="shared" si="811"/>
        <v>132</v>
      </c>
      <c r="CI735" s="31">
        <f t="shared" si="812"/>
        <v>140</v>
      </c>
      <c r="CJ735" s="31">
        <f t="shared" si="813"/>
        <v>1</v>
      </c>
      <c r="CK735" s="31">
        <f t="shared" si="814"/>
        <v>1</v>
      </c>
      <c r="CL735" s="31">
        <f t="shared" si="815"/>
        <v>4</v>
      </c>
      <c r="CM735" s="113">
        <f t="shared" si="816"/>
        <v>6</v>
      </c>
      <c r="CN735" s="31">
        <f t="shared" si="817"/>
        <v>0</v>
      </c>
      <c r="CO735" s="31">
        <f t="shared" si="818"/>
        <v>1</v>
      </c>
      <c r="CP735" s="31">
        <f t="shared" si="819"/>
        <v>4</v>
      </c>
      <c r="CQ735" s="31">
        <f t="shared" si="820"/>
        <v>1</v>
      </c>
      <c r="CR735" s="32">
        <v>1</v>
      </c>
      <c r="CS735" s="32">
        <v>1</v>
      </c>
      <c r="CT735" s="32">
        <v>4</v>
      </c>
      <c r="CU735" s="88">
        <f t="shared" si="804"/>
        <v>6</v>
      </c>
      <c r="CV735" s="32">
        <v>0</v>
      </c>
      <c r="CW735" s="32">
        <v>1</v>
      </c>
      <c r="CX735" s="32">
        <v>4</v>
      </c>
      <c r="CY735" s="32">
        <v>1</v>
      </c>
      <c r="DC735" s="88">
        <f t="shared" si="821"/>
        <v>0</v>
      </c>
      <c r="DH735" s="32">
        <v>1</v>
      </c>
      <c r="DI735" s="32">
        <v>2</v>
      </c>
      <c r="DJ735" s="32">
        <v>3</v>
      </c>
      <c r="DK735" s="88">
        <f t="shared" si="822"/>
        <v>33</v>
      </c>
      <c r="DL735" s="32">
        <v>10</v>
      </c>
      <c r="DM735" s="32">
        <v>21</v>
      </c>
      <c r="DN735" s="32">
        <v>2</v>
      </c>
      <c r="DO735" s="32">
        <v>0</v>
      </c>
      <c r="DP735" s="32">
        <v>29</v>
      </c>
      <c r="DQ735" s="32">
        <v>38</v>
      </c>
      <c r="DR735" s="32">
        <v>38</v>
      </c>
      <c r="DS735" s="88">
        <f t="shared" si="823"/>
        <v>632</v>
      </c>
      <c r="DT735" s="32">
        <v>5</v>
      </c>
      <c r="DU735" s="32">
        <v>135</v>
      </c>
      <c r="DV735" s="32">
        <v>468</v>
      </c>
      <c r="DW735" s="32">
        <v>24</v>
      </c>
      <c r="EA735" s="88">
        <f t="shared" si="824"/>
        <v>0</v>
      </c>
      <c r="EI735" s="88">
        <f t="shared" si="825"/>
        <v>0</v>
      </c>
      <c r="EQ735" s="88">
        <f t="shared" si="826"/>
        <v>0</v>
      </c>
      <c r="EY735" s="88">
        <f t="shared" si="827"/>
        <v>0</v>
      </c>
      <c r="FG735" s="88">
        <f t="shared" si="828"/>
        <v>0</v>
      </c>
      <c r="FO735" s="88">
        <f t="shared" si="829"/>
        <v>0</v>
      </c>
      <c r="FW735" s="110">
        <f t="shared" si="830"/>
        <v>0</v>
      </c>
      <c r="GB735" s="110">
        <f t="shared" si="831"/>
        <v>0</v>
      </c>
      <c r="GC735" s="110">
        <f t="shared" si="832"/>
        <v>0</v>
      </c>
      <c r="GD735" s="110">
        <f t="shared" si="833"/>
        <v>0</v>
      </c>
      <c r="GE735" s="110">
        <f t="shared" si="834"/>
        <v>0</v>
      </c>
      <c r="GF735" s="110">
        <f t="shared" si="835"/>
        <v>0</v>
      </c>
      <c r="GG735" s="110">
        <f t="shared" si="836"/>
        <v>0</v>
      </c>
      <c r="GH735" s="110">
        <f t="shared" si="837"/>
        <v>0</v>
      </c>
      <c r="GI735" s="110">
        <f t="shared" si="838"/>
        <v>0</v>
      </c>
      <c r="GJ735" s="114">
        <f t="shared" si="802"/>
        <v>0.27274664393777964</v>
      </c>
      <c r="GK735" s="90">
        <f t="shared" si="803"/>
        <v>1.9756838905775075E-2</v>
      </c>
      <c r="GL735" s="92" t="s">
        <v>2203</v>
      </c>
      <c r="GM735" s="2" t="s">
        <v>1607</v>
      </c>
      <c r="GN735" s="92" t="s">
        <v>1433</v>
      </c>
      <c r="GO735" s="92" t="s">
        <v>1816</v>
      </c>
      <c r="GP735" s="92" t="s">
        <v>1494</v>
      </c>
      <c r="GQ735" s="2" t="s">
        <v>1968</v>
      </c>
      <c r="GR735" s="115">
        <v>640</v>
      </c>
      <c r="GS735" s="31">
        <f t="shared" si="839"/>
        <v>30</v>
      </c>
      <c r="GT735" s="31">
        <f t="shared" si="840"/>
        <v>41</v>
      </c>
      <c r="GU735" s="31">
        <f t="shared" si="841"/>
        <v>40</v>
      </c>
      <c r="GV735" s="31">
        <f t="shared" si="842"/>
        <v>665</v>
      </c>
      <c r="GW735" s="31">
        <f t="shared" si="843"/>
        <v>494</v>
      </c>
      <c r="GX735" s="31">
        <f t="shared" si="844"/>
        <v>650</v>
      </c>
    </row>
    <row r="736" spans="1:206" ht="15.75" hidden="1" customHeight="1" x14ac:dyDescent="0.25">
      <c r="A736" s="22" t="s">
        <v>1113</v>
      </c>
      <c r="B736" s="2" t="s">
        <v>705</v>
      </c>
      <c r="C736" s="116" t="s">
        <v>717</v>
      </c>
      <c r="D736" s="35" t="s">
        <v>705</v>
      </c>
      <c r="E736" s="117">
        <v>15</v>
      </c>
      <c r="F736" s="117">
        <v>81</v>
      </c>
      <c r="G736" s="117">
        <v>189</v>
      </c>
      <c r="H736" s="117">
        <v>285</v>
      </c>
      <c r="I736" s="95">
        <v>21</v>
      </c>
      <c r="J736" s="118">
        <v>15</v>
      </c>
      <c r="K736" s="118">
        <v>100</v>
      </c>
      <c r="L736" s="118">
        <v>183</v>
      </c>
      <c r="M736" s="118">
        <v>298</v>
      </c>
      <c r="N736" s="119">
        <v>47</v>
      </c>
      <c r="O736" s="119">
        <v>3</v>
      </c>
      <c r="P736" s="120">
        <v>184</v>
      </c>
      <c r="Q736" s="120">
        <v>241</v>
      </c>
      <c r="R736" s="120">
        <v>171</v>
      </c>
      <c r="S736" s="70">
        <f t="shared" si="785"/>
        <v>8.1521739130434784E-2</v>
      </c>
      <c r="T736" s="70">
        <f t="shared" si="786"/>
        <v>0.41493775933609961</v>
      </c>
      <c r="U736" s="70">
        <f t="shared" si="787"/>
        <v>0.42114093959731541</v>
      </c>
      <c r="V736" s="70">
        <f t="shared" si="788"/>
        <v>0.57281553398058249</v>
      </c>
      <c r="W736" s="70">
        <f t="shared" si="789"/>
        <v>0.79532163742690054</v>
      </c>
      <c r="X736" s="121">
        <v>252</v>
      </c>
      <c r="Y736" s="121">
        <v>184</v>
      </c>
      <c r="Z736" s="121">
        <v>241</v>
      </c>
      <c r="AA736" s="121">
        <v>171</v>
      </c>
      <c r="AB736" s="121">
        <v>77</v>
      </c>
      <c r="AC736" s="121">
        <v>52</v>
      </c>
      <c r="AD736" s="17">
        <v>14</v>
      </c>
      <c r="AE736" s="17">
        <v>26</v>
      </c>
      <c r="AF736" s="100">
        <v>24</v>
      </c>
      <c r="AG736" s="101">
        <v>23</v>
      </c>
      <c r="AH736" s="101">
        <v>96</v>
      </c>
      <c r="AI736" s="101">
        <v>187</v>
      </c>
      <c r="AJ736" s="101">
        <v>12</v>
      </c>
      <c r="AK736" s="101">
        <f t="shared" si="790"/>
        <v>318</v>
      </c>
      <c r="AL736" s="101">
        <f t="shared" si="791"/>
        <v>57</v>
      </c>
      <c r="AM736" s="101">
        <v>69</v>
      </c>
      <c r="AN736" s="102">
        <v>7</v>
      </c>
      <c r="AO736" s="103">
        <v>19</v>
      </c>
      <c r="AP736" s="74">
        <f t="shared" si="792"/>
        <v>0.125</v>
      </c>
      <c r="AQ736" s="74">
        <f t="shared" si="793"/>
        <v>0.39834024896265557</v>
      </c>
      <c r="AR736" s="104">
        <f t="shared" si="794"/>
        <v>0.41778523489932884</v>
      </c>
      <c r="AS736" s="104">
        <f t="shared" si="795"/>
        <v>0.54854368932038833</v>
      </c>
      <c r="AT736" s="104">
        <f t="shared" si="796"/>
        <v>0.76023391812865493</v>
      </c>
      <c r="AU736" s="105">
        <v>173</v>
      </c>
      <c r="AV736" s="105">
        <v>236</v>
      </c>
      <c r="AW736" s="105">
        <v>167</v>
      </c>
      <c r="AX736" s="100">
        <v>23</v>
      </c>
      <c r="AY736" s="106">
        <v>342</v>
      </c>
      <c r="AZ736" s="106">
        <v>25</v>
      </c>
      <c r="BA736" s="106">
        <v>95</v>
      </c>
      <c r="BB736" s="106">
        <v>207</v>
      </c>
      <c r="BC736" s="106">
        <v>15</v>
      </c>
      <c r="BD736" s="107">
        <v>50</v>
      </c>
      <c r="BE736" s="108">
        <v>7</v>
      </c>
      <c r="BF736" s="82">
        <f t="shared" si="797"/>
        <v>0.1497005988023952</v>
      </c>
      <c r="BG736" s="82">
        <f t="shared" si="798"/>
        <v>0.40254237288135591</v>
      </c>
      <c r="BH736" s="83">
        <f t="shared" si="799"/>
        <v>0.48090277777777779</v>
      </c>
      <c r="BI736" s="83">
        <f t="shared" si="800"/>
        <v>0.61613691931540338</v>
      </c>
      <c r="BJ736" s="83">
        <f t="shared" si="801"/>
        <v>0.90751445086705207</v>
      </c>
      <c r="BK736" s="2">
        <v>197</v>
      </c>
      <c r="BL736" s="2">
        <v>234</v>
      </c>
      <c r="BM736" s="2">
        <v>196</v>
      </c>
      <c r="BN736" s="2">
        <v>131</v>
      </c>
      <c r="BO736" s="2">
        <v>61</v>
      </c>
      <c r="BP736" s="2">
        <v>53</v>
      </c>
      <c r="BQ736" s="109">
        <v>12</v>
      </c>
      <c r="BR736" s="109">
        <v>22</v>
      </c>
      <c r="BS736" s="110">
        <v>22</v>
      </c>
      <c r="BT736" s="109">
        <v>20</v>
      </c>
      <c r="BU736" s="109">
        <v>100</v>
      </c>
      <c r="BV736" s="109">
        <v>207</v>
      </c>
      <c r="BW736" s="109">
        <v>16</v>
      </c>
      <c r="BX736" s="84">
        <f t="shared" si="805"/>
        <v>343</v>
      </c>
      <c r="BY736" s="111">
        <v>0</v>
      </c>
      <c r="BZ736" s="109">
        <v>55</v>
      </c>
      <c r="CA736" s="109">
        <v>16</v>
      </c>
      <c r="CB736" s="2">
        <v>12</v>
      </c>
      <c r="CC736" s="112">
        <f t="shared" si="806"/>
        <v>0.10152284263959391</v>
      </c>
      <c r="CD736" s="112">
        <f t="shared" si="807"/>
        <v>0.42735042735042733</v>
      </c>
      <c r="CE736" s="112">
        <f t="shared" si="808"/>
        <v>0.43381180223285487</v>
      </c>
      <c r="CF736" s="112">
        <f t="shared" si="809"/>
        <v>0.586046511627907</v>
      </c>
      <c r="CG736" s="112">
        <f t="shared" si="810"/>
        <v>0.77551020408163263</v>
      </c>
      <c r="CH736" s="87">
        <f t="shared" si="811"/>
        <v>44</v>
      </c>
      <c r="CI736" s="31">
        <f t="shared" si="812"/>
        <v>38</v>
      </c>
      <c r="CJ736" s="31">
        <f t="shared" si="813"/>
        <v>0</v>
      </c>
      <c r="CK736" s="31">
        <f t="shared" si="814"/>
        <v>0</v>
      </c>
      <c r="CL736" s="31">
        <f t="shared" si="815"/>
        <v>0</v>
      </c>
      <c r="CM736" s="113">
        <f t="shared" si="816"/>
        <v>0</v>
      </c>
      <c r="CN736" s="31">
        <f t="shared" si="817"/>
        <v>0</v>
      </c>
      <c r="CO736" s="31">
        <f t="shared" si="818"/>
        <v>0</v>
      </c>
      <c r="CP736" s="31">
        <f t="shared" si="819"/>
        <v>0</v>
      </c>
      <c r="CQ736" s="31">
        <f t="shared" si="820"/>
        <v>0</v>
      </c>
      <c r="CU736" s="88">
        <f t="shared" si="804"/>
        <v>0</v>
      </c>
      <c r="DC736" s="88">
        <f t="shared" si="821"/>
        <v>0</v>
      </c>
      <c r="DH736" s="32">
        <v>1</v>
      </c>
      <c r="DI736" s="32">
        <v>4</v>
      </c>
      <c r="DJ736" s="32">
        <v>4</v>
      </c>
      <c r="DK736" s="88">
        <f t="shared" si="822"/>
        <v>80</v>
      </c>
      <c r="DL736" s="32">
        <v>19</v>
      </c>
      <c r="DM736" s="32">
        <v>28</v>
      </c>
      <c r="DN736" s="32">
        <v>32</v>
      </c>
      <c r="DO736" s="32">
        <v>1</v>
      </c>
      <c r="DP736" s="32">
        <v>11</v>
      </c>
      <c r="DQ736" s="32">
        <v>18</v>
      </c>
      <c r="DR736" s="32">
        <v>18</v>
      </c>
      <c r="DS736" s="88">
        <f t="shared" si="823"/>
        <v>263</v>
      </c>
      <c r="DT736" s="32">
        <v>1</v>
      </c>
      <c r="DU736" s="32">
        <v>72</v>
      </c>
      <c r="DV736" s="32">
        <v>175</v>
      </c>
      <c r="DW736" s="32">
        <v>15</v>
      </c>
      <c r="EA736" s="88">
        <f t="shared" si="824"/>
        <v>0</v>
      </c>
      <c r="EI736" s="88">
        <f t="shared" si="825"/>
        <v>0</v>
      </c>
      <c r="EQ736" s="88">
        <f t="shared" si="826"/>
        <v>0</v>
      </c>
      <c r="EY736" s="88">
        <f t="shared" si="827"/>
        <v>0</v>
      </c>
      <c r="FG736" s="88">
        <f t="shared" si="828"/>
        <v>0</v>
      </c>
      <c r="FO736" s="88">
        <f t="shared" si="829"/>
        <v>0</v>
      </c>
      <c r="FW736" s="110">
        <f t="shared" si="830"/>
        <v>0</v>
      </c>
      <c r="GB736" s="110">
        <f t="shared" si="831"/>
        <v>0</v>
      </c>
      <c r="GC736" s="110">
        <f t="shared" si="832"/>
        <v>0</v>
      </c>
      <c r="GD736" s="110">
        <f t="shared" si="833"/>
        <v>0</v>
      </c>
      <c r="GE736" s="110">
        <f t="shared" si="834"/>
        <v>0</v>
      </c>
      <c r="GF736" s="110">
        <f t="shared" si="835"/>
        <v>0</v>
      </c>
      <c r="GG736" s="110">
        <f t="shared" si="836"/>
        <v>0</v>
      </c>
      <c r="GH736" s="110">
        <f t="shared" si="837"/>
        <v>0</v>
      </c>
      <c r="GI736" s="110">
        <f t="shared" si="838"/>
        <v>0</v>
      </c>
      <c r="GJ736" s="114">
        <f t="shared" si="802"/>
        <v>-2.4909963985594218E-2</v>
      </c>
      <c r="GK736" s="90">
        <f t="shared" si="803"/>
        <v>2.9239766081871343E-3</v>
      </c>
      <c r="GL736" s="2" t="s">
        <v>1821</v>
      </c>
      <c r="GM736" s="2" t="s">
        <v>2165</v>
      </c>
      <c r="GN736" s="2" t="s">
        <v>1917</v>
      </c>
      <c r="GO736" s="92" t="s">
        <v>2174</v>
      </c>
      <c r="GP736" s="2" t="s">
        <v>2206</v>
      </c>
      <c r="GQ736" s="2" t="s">
        <v>2156</v>
      </c>
      <c r="GR736" s="115">
        <v>237</v>
      </c>
      <c r="GS736" s="31">
        <f t="shared" si="839"/>
        <v>12</v>
      </c>
      <c r="GT736" s="31">
        <f t="shared" si="840"/>
        <v>22</v>
      </c>
      <c r="GU736" s="31">
        <f t="shared" si="841"/>
        <v>22</v>
      </c>
      <c r="GV736" s="31">
        <f t="shared" si="842"/>
        <v>343</v>
      </c>
      <c r="GW736" s="31">
        <f t="shared" si="843"/>
        <v>223</v>
      </c>
      <c r="GX736" s="31">
        <f t="shared" si="844"/>
        <v>323</v>
      </c>
    </row>
    <row r="737" spans="1:206" ht="15.75" hidden="1" customHeight="1" x14ac:dyDescent="0.25">
      <c r="A737" s="22" t="s">
        <v>1113</v>
      </c>
      <c r="B737" s="2" t="s">
        <v>705</v>
      </c>
      <c r="C737" s="116" t="s">
        <v>718</v>
      </c>
      <c r="D737" s="35" t="s">
        <v>705</v>
      </c>
      <c r="E737" s="117">
        <v>44</v>
      </c>
      <c r="F737" s="117">
        <v>203</v>
      </c>
      <c r="G737" s="117">
        <v>343</v>
      </c>
      <c r="H737" s="117">
        <v>590</v>
      </c>
      <c r="I737" s="95">
        <v>45</v>
      </c>
      <c r="J737" s="118">
        <v>53</v>
      </c>
      <c r="K737" s="118">
        <v>167</v>
      </c>
      <c r="L737" s="118">
        <v>420</v>
      </c>
      <c r="M737" s="118">
        <v>640</v>
      </c>
      <c r="N737" s="119">
        <v>111</v>
      </c>
      <c r="O737" s="119">
        <v>14</v>
      </c>
      <c r="P737" s="120">
        <v>426</v>
      </c>
      <c r="Q737" s="120">
        <v>538</v>
      </c>
      <c r="R737" s="120">
        <v>369</v>
      </c>
      <c r="S737" s="70">
        <f t="shared" si="785"/>
        <v>0.12441314553990611</v>
      </c>
      <c r="T737" s="70">
        <f t="shared" si="786"/>
        <v>0.3104089219330855</v>
      </c>
      <c r="U737" s="70">
        <f t="shared" si="787"/>
        <v>0.39684921230307579</v>
      </c>
      <c r="V737" s="70">
        <f t="shared" si="788"/>
        <v>0.52480705622932744</v>
      </c>
      <c r="W737" s="70">
        <f t="shared" si="789"/>
        <v>0.83739837398373984</v>
      </c>
      <c r="X737" s="121">
        <v>525</v>
      </c>
      <c r="Y737" s="121">
        <v>426</v>
      </c>
      <c r="Z737" s="121">
        <v>538</v>
      </c>
      <c r="AA737" s="121">
        <v>369</v>
      </c>
      <c r="AB737" s="121">
        <v>167</v>
      </c>
      <c r="AC737" s="121">
        <v>110</v>
      </c>
      <c r="AD737" s="17">
        <v>28</v>
      </c>
      <c r="AE737" s="17">
        <v>43</v>
      </c>
      <c r="AF737" s="100">
        <v>45</v>
      </c>
      <c r="AG737" s="101">
        <v>57</v>
      </c>
      <c r="AH737" s="101">
        <v>183</v>
      </c>
      <c r="AI737" s="101">
        <v>399</v>
      </c>
      <c r="AJ737" s="101">
        <v>28</v>
      </c>
      <c r="AK737" s="101">
        <f t="shared" si="790"/>
        <v>667</v>
      </c>
      <c r="AL737" s="101">
        <f t="shared" si="791"/>
        <v>111</v>
      </c>
      <c r="AM737" s="101">
        <v>139</v>
      </c>
      <c r="AN737" s="102">
        <v>3</v>
      </c>
      <c r="AO737" s="103">
        <v>31</v>
      </c>
      <c r="AP737" s="74">
        <f t="shared" si="792"/>
        <v>0.13380281690140844</v>
      </c>
      <c r="AQ737" s="74">
        <f t="shared" si="793"/>
        <v>0.34014869888475835</v>
      </c>
      <c r="AR737" s="104">
        <f t="shared" si="794"/>
        <v>0.39609902475618902</v>
      </c>
      <c r="AS737" s="104">
        <f t="shared" si="795"/>
        <v>0.51929437706725468</v>
      </c>
      <c r="AT737" s="104">
        <f t="shared" si="796"/>
        <v>0.78048780487804881</v>
      </c>
      <c r="AU737" s="105">
        <v>387</v>
      </c>
      <c r="AV737" s="105">
        <v>533</v>
      </c>
      <c r="AW737" s="105">
        <v>393</v>
      </c>
      <c r="AX737" s="100">
        <v>43</v>
      </c>
      <c r="AY737" s="106">
        <v>713</v>
      </c>
      <c r="AZ737" s="106">
        <v>71</v>
      </c>
      <c r="BA737" s="106">
        <v>199</v>
      </c>
      <c r="BB737" s="106">
        <v>411</v>
      </c>
      <c r="BC737" s="106">
        <v>32</v>
      </c>
      <c r="BD737" s="107">
        <v>117</v>
      </c>
      <c r="BE737" s="108">
        <v>13</v>
      </c>
      <c r="BF737" s="82">
        <f t="shared" si="797"/>
        <v>0.1806615776081425</v>
      </c>
      <c r="BG737" s="82">
        <f t="shared" si="798"/>
        <v>0.37335834896810505</v>
      </c>
      <c r="BH737" s="83">
        <f t="shared" si="799"/>
        <v>0.42955064737242954</v>
      </c>
      <c r="BI737" s="83">
        <f t="shared" si="800"/>
        <v>0.53586956521739126</v>
      </c>
      <c r="BJ737" s="83">
        <f t="shared" si="801"/>
        <v>0.75968992248062017</v>
      </c>
      <c r="BK737" s="2">
        <v>424</v>
      </c>
      <c r="BL737" s="2">
        <v>506</v>
      </c>
      <c r="BM737" s="2">
        <v>364</v>
      </c>
      <c r="BN737" s="2">
        <v>258</v>
      </c>
      <c r="BO737" s="2">
        <v>142</v>
      </c>
      <c r="BP737" s="2">
        <v>114</v>
      </c>
      <c r="BQ737" s="109">
        <v>28</v>
      </c>
      <c r="BR737" s="109">
        <v>50</v>
      </c>
      <c r="BS737" s="110">
        <v>44</v>
      </c>
      <c r="BT737" s="109">
        <v>53</v>
      </c>
      <c r="BU737" s="109">
        <v>234</v>
      </c>
      <c r="BV737" s="109">
        <v>435</v>
      </c>
      <c r="BW737" s="109">
        <v>36</v>
      </c>
      <c r="BX737" s="84">
        <f t="shared" si="805"/>
        <v>758</v>
      </c>
      <c r="BY737" s="111">
        <v>5</v>
      </c>
      <c r="BZ737" s="109">
        <v>104</v>
      </c>
      <c r="CA737" s="109">
        <v>37</v>
      </c>
      <c r="CB737" s="2">
        <v>22</v>
      </c>
      <c r="CC737" s="112">
        <f t="shared" si="806"/>
        <v>0.125</v>
      </c>
      <c r="CD737" s="112">
        <f t="shared" si="807"/>
        <v>0.46245059288537549</v>
      </c>
      <c r="CE737" s="112">
        <f t="shared" si="808"/>
        <v>0.47758887171561049</v>
      </c>
      <c r="CF737" s="112">
        <f t="shared" si="809"/>
        <v>0.64942528735632188</v>
      </c>
      <c r="CG737" s="112">
        <f t="shared" si="810"/>
        <v>0.90934065934065933</v>
      </c>
      <c r="CH737" s="87">
        <f t="shared" si="811"/>
        <v>33</v>
      </c>
      <c r="CI737" s="31">
        <f t="shared" si="812"/>
        <v>49</v>
      </c>
      <c r="CJ737" s="31">
        <f t="shared" si="813"/>
        <v>0</v>
      </c>
      <c r="CK737" s="31">
        <f t="shared" si="814"/>
        <v>0</v>
      </c>
      <c r="CL737" s="31">
        <f t="shared" si="815"/>
        <v>0</v>
      </c>
      <c r="CM737" s="113">
        <f t="shared" si="816"/>
        <v>0</v>
      </c>
      <c r="CN737" s="31">
        <f t="shared" si="817"/>
        <v>0</v>
      </c>
      <c r="CO737" s="31">
        <f t="shared" si="818"/>
        <v>0</v>
      </c>
      <c r="CP737" s="31">
        <f t="shared" si="819"/>
        <v>0</v>
      </c>
      <c r="CQ737" s="31">
        <f t="shared" si="820"/>
        <v>0</v>
      </c>
      <c r="CU737" s="88">
        <f t="shared" si="804"/>
        <v>0</v>
      </c>
      <c r="DC737" s="88">
        <f t="shared" si="821"/>
        <v>0</v>
      </c>
      <c r="DH737" s="32">
        <v>1</v>
      </c>
      <c r="DI737" s="32">
        <v>5</v>
      </c>
      <c r="DJ737" s="32">
        <v>5</v>
      </c>
      <c r="DK737" s="88">
        <f t="shared" si="822"/>
        <v>88</v>
      </c>
      <c r="DL737" s="32">
        <v>14</v>
      </c>
      <c r="DM737" s="32">
        <v>34</v>
      </c>
      <c r="DN737" s="32">
        <v>39</v>
      </c>
      <c r="DO737" s="32">
        <v>1</v>
      </c>
      <c r="DP737" s="32">
        <v>24</v>
      </c>
      <c r="DQ737" s="32">
        <v>35</v>
      </c>
      <c r="DR737" s="32">
        <v>31</v>
      </c>
      <c r="DS737" s="88">
        <f t="shared" si="823"/>
        <v>543</v>
      </c>
      <c r="DT737" s="32">
        <v>19</v>
      </c>
      <c r="DU737" s="32">
        <v>139</v>
      </c>
      <c r="DV737" s="32">
        <v>354</v>
      </c>
      <c r="DW737" s="32">
        <v>31</v>
      </c>
      <c r="DX737" s="32">
        <v>1</v>
      </c>
      <c r="DY737" s="32">
        <v>3</v>
      </c>
      <c r="DZ737" s="32">
        <v>2</v>
      </c>
      <c r="EA737" s="88">
        <f t="shared" si="824"/>
        <v>47</v>
      </c>
      <c r="EB737" s="32">
        <v>8</v>
      </c>
      <c r="EC737" s="32">
        <v>19</v>
      </c>
      <c r="ED737" s="32">
        <v>17</v>
      </c>
      <c r="EE737" s="32">
        <v>3</v>
      </c>
      <c r="EF737" s="32">
        <v>1</v>
      </c>
      <c r="EG737" s="32">
        <v>5</v>
      </c>
      <c r="EH737" s="32">
        <v>4</v>
      </c>
      <c r="EI737" s="88">
        <f t="shared" si="825"/>
        <v>42</v>
      </c>
      <c r="EJ737" s="32">
        <v>11</v>
      </c>
      <c r="EK737" s="32">
        <v>22</v>
      </c>
      <c r="EL737" s="32">
        <v>8</v>
      </c>
      <c r="EM737" s="32">
        <v>1</v>
      </c>
      <c r="EQ737" s="88">
        <f t="shared" si="826"/>
        <v>0</v>
      </c>
      <c r="EV737" s="32">
        <v>1</v>
      </c>
      <c r="EW737" s="32">
        <v>2</v>
      </c>
      <c r="EX737" s="32">
        <v>2</v>
      </c>
      <c r="EY737" s="88">
        <f t="shared" si="827"/>
        <v>38</v>
      </c>
      <c r="EZ737" s="32">
        <v>1</v>
      </c>
      <c r="FA737" s="32">
        <v>20</v>
      </c>
      <c r="FB737" s="32">
        <v>17</v>
      </c>
      <c r="FC737" s="32">
        <v>0</v>
      </c>
      <c r="FG737" s="88">
        <f t="shared" si="828"/>
        <v>0</v>
      </c>
      <c r="FO737" s="88">
        <f t="shared" si="829"/>
        <v>0</v>
      </c>
      <c r="FW737" s="110">
        <f t="shared" si="830"/>
        <v>0</v>
      </c>
      <c r="GB737" s="110">
        <f t="shared" si="831"/>
        <v>1</v>
      </c>
      <c r="GC737" s="110">
        <f t="shared" si="832"/>
        <v>2</v>
      </c>
      <c r="GD737" s="110">
        <f t="shared" si="833"/>
        <v>2</v>
      </c>
      <c r="GE737" s="110">
        <f t="shared" si="834"/>
        <v>38</v>
      </c>
      <c r="GF737" s="110">
        <f t="shared" si="835"/>
        <v>1</v>
      </c>
      <c r="GG737" s="110">
        <f t="shared" si="836"/>
        <v>20</v>
      </c>
      <c r="GH737" s="110">
        <f t="shared" si="837"/>
        <v>17</v>
      </c>
      <c r="GI737" s="110">
        <f t="shared" si="838"/>
        <v>0</v>
      </c>
      <c r="GJ737" s="114">
        <f t="shared" si="802"/>
        <v>8.5911661154379579E-2</v>
      </c>
      <c r="GK737" s="90">
        <f t="shared" si="803"/>
        <v>6.311360448807854E-2</v>
      </c>
      <c r="GL737" s="92" t="s">
        <v>2078</v>
      </c>
      <c r="GM737" s="2" t="s">
        <v>1882</v>
      </c>
      <c r="GN737" s="2" t="s">
        <v>2155</v>
      </c>
      <c r="GO737" s="2" t="s">
        <v>2016</v>
      </c>
      <c r="GP737" s="92" t="s">
        <v>1776</v>
      </c>
      <c r="GQ737" s="2" t="s">
        <v>2087</v>
      </c>
      <c r="GR737" s="115">
        <v>509</v>
      </c>
      <c r="GS737" s="31">
        <f t="shared" si="839"/>
        <v>26</v>
      </c>
      <c r="GT737" s="31">
        <f t="shared" si="840"/>
        <v>38</v>
      </c>
      <c r="GU737" s="31">
        <f t="shared" si="841"/>
        <v>43</v>
      </c>
      <c r="GV737" s="31">
        <f t="shared" si="842"/>
        <v>678</v>
      </c>
      <c r="GW737" s="31">
        <f t="shared" si="843"/>
        <v>445</v>
      </c>
      <c r="GX737" s="31">
        <f t="shared" si="844"/>
        <v>637</v>
      </c>
    </row>
    <row r="738" spans="1:206" ht="15.75" hidden="1" customHeight="1" x14ac:dyDescent="0.25">
      <c r="A738" s="22" t="s">
        <v>1117</v>
      </c>
      <c r="B738" s="2" t="s">
        <v>719</v>
      </c>
      <c r="C738" s="116" t="s">
        <v>720</v>
      </c>
      <c r="D738" s="35" t="s">
        <v>719</v>
      </c>
      <c r="E738" s="117">
        <v>40</v>
      </c>
      <c r="F738" s="117">
        <v>512</v>
      </c>
      <c r="G738" s="117">
        <v>553</v>
      </c>
      <c r="H738" s="117">
        <v>1105</v>
      </c>
      <c r="I738" s="95">
        <v>74</v>
      </c>
      <c r="J738" s="118">
        <v>76</v>
      </c>
      <c r="K738" s="118">
        <v>593</v>
      </c>
      <c r="L738" s="118">
        <v>665</v>
      </c>
      <c r="M738" s="118">
        <v>1334</v>
      </c>
      <c r="N738" s="119">
        <v>61</v>
      </c>
      <c r="O738" s="119">
        <v>312</v>
      </c>
      <c r="P738" s="120">
        <v>1590</v>
      </c>
      <c r="Q738" s="120">
        <v>2115</v>
      </c>
      <c r="R738" s="120">
        <v>1654</v>
      </c>
      <c r="S738" s="70">
        <f t="shared" si="785"/>
        <v>4.7798742138364783E-2</v>
      </c>
      <c r="T738" s="70">
        <f t="shared" si="786"/>
        <v>0.28037825059101656</v>
      </c>
      <c r="U738" s="70">
        <f t="shared" si="787"/>
        <v>0.23754431796977049</v>
      </c>
      <c r="V738" s="70">
        <f t="shared" si="788"/>
        <v>0.31759087291058635</v>
      </c>
      <c r="W738" s="70">
        <f t="shared" si="789"/>
        <v>0.3651753325272068</v>
      </c>
      <c r="X738" s="121">
        <v>2156</v>
      </c>
      <c r="Y738" s="121">
        <v>1590</v>
      </c>
      <c r="Z738" s="121">
        <v>2115</v>
      </c>
      <c r="AA738" s="121">
        <v>1654</v>
      </c>
      <c r="AB738" s="121">
        <v>596</v>
      </c>
      <c r="AC738" s="121">
        <v>480</v>
      </c>
      <c r="AD738" s="17">
        <v>59</v>
      </c>
      <c r="AE738" s="17">
        <v>75</v>
      </c>
      <c r="AF738" s="100">
        <v>90</v>
      </c>
      <c r="AG738" s="101">
        <v>88</v>
      </c>
      <c r="AH738" s="101">
        <v>678</v>
      </c>
      <c r="AI738" s="101">
        <v>705</v>
      </c>
      <c r="AJ738" s="101">
        <v>16</v>
      </c>
      <c r="AK738" s="101">
        <f t="shared" si="790"/>
        <v>1487</v>
      </c>
      <c r="AL738" s="101">
        <f t="shared" si="791"/>
        <v>80</v>
      </c>
      <c r="AM738" s="101">
        <v>96</v>
      </c>
      <c r="AN738" s="102">
        <v>369</v>
      </c>
      <c r="AO738" s="103">
        <v>460</v>
      </c>
      <c r="AP738" s="74">
        <f t="shared" si="792"/>
        <v>5.5345911949685536E-2</v>
      </c>
      <c r="AQ738" s="74">
        <f t="shared" si="793"/>
        <v>0.32056737588652484</v>
      </c>
      <c r="AR738" s="104">
        <f t="shared" si="794"/>
        <v>0.25956335137152453</v>
      </c>
      <c r="AS738" s="104">
        <f t="shared" si="795"/>
        <v>0.34571504377819051</v>
      </c>
      <c r="AT738" s="104">
        <f t="shared" si="796"/>
        <v>0.37787182587666263</v>
      </c>
      <c r="AU738" s="105">
        <v>1476</v>
      </c>
      <c r="AV738" s="105">
        <v>1997</v>
      </c>
      <c r="AW738" s="105">
        <v>1461</v>
      </c>
      <c r="AX738" s="100">
        <v>87</v>
      </c>
      <c r="AY738" s="106">
        <v>1476</v>
      </c>
      <c r="AZ738" s="106">
        <v>75</v>
      </c>
      <c r="BA738" s="106">
        <v>722</v>
      </c>
      <c r="BB738" s="106">
        <v>650</v>
      </c>
      <c r="BC738" s="106">
        <v>29</v>
      </c>
      <c r="BD738" s="107">
        <v>48</v>
      </c>
      <c r="BE738" s="108">
        <v>242</v>
      </c>
      <c r="BF738" s="82">
        <f t="shared" si="797"/>
        <v>5.1334702258726897E-2</v>
      </c>
      <c r="BG738" s="82">
        <f t="shared" si="798"/>
        <v>0.36154231347020532</v>
      </c>
      <c r="BH738" s="83">
        <f t="shared" si="799"/>
        <v>0.28354276449128496</v>
      </c>
      <c r="BI738" s="83">
        <f t="shared" si="800"/>
        <v>0.38122660524042612</v>
      </c>
      <c r="BJ738" s="83">
        <f t="shared" si="801"/>
        <v>0.40785907859078591</v>
      </c>
      <c r="BK738" s="2">
        <v>1631</v>
      </c>
      <c r="BL738" s="2">
        <v>2101</v>
      </c>
      <c r="BM738" s="2">
        <v>1435</v>
      </c>
      <c r="BN738" s="2">
        <v>996</v>
      </c>
      <c r="BO738" s="2">
        <v>420</v>
      </c>
      <c r="BP738" s="2">
        <v>449</v>
      </c>
      <c r="BQ738" s="109">
        <v>68</v>
      </c>
      <c r="BR738" s="109">
        <v>92</v>
      </c>
      <c r="BS738" s="110">
        <v>96</v>
      </c>
      <c r="BT738" s="109">
        <v>87</v>
      </c>
      <c r="BU738" s="109">
        <v>695</v>
      </c>
      <c r="BV738" s="109">
        <v>697</v>
      </c>
      <c r="BW738" s="109">
        <v>11</v>
      </c>
      <c r="BX738" s="84">
        <f t="shared" si="805"/>
        <v>1490</v>
      </c>
      <c r="BY738" s="111">
        <v>310</v>
      </c>
      <c r="BZ738" s="109">
        <v>57</v>
      </c>
      <c r="CA738" s="109">
        <v>11</v>
      </c>
      <c r="CB738" s="2">
        <v>405</v>
      </c>
      <c r="CC738" s="112">
        <f t="shared" si="806"/>
        <v>5.3341508277130592E-2</v>
      </c>
      <c r="CD738" s="112">
        <f t="shared" si="807"/>
        <v>0.33079485959067112</v>
      </c>
      <c r="CE738" s="112">
        <f t="shared" si="808"/>
        <v>0.27520805109347785</v>
      </c>
      <c r="CF738" s="112">
        <f t="shared" si="809"/>
        <v>0.37754524886877827</v>
      </c>
      <c r="CG738" s="112">
        <f t="shared" si="810"/>
        <v>0.44599303135888502</v>
      </c>
      <c r="CH738" s="87">
        <f t="shared" si="811"/>
        <v>795</v>
      </c>
      <c r="CI738" s="31">
        <f t="shared" si="812"/>
        <v>753</v>
      </c>
      <c r="CJ738" s="31">
        <f t="shared" si="813"/>
        <v>0</v>
      </c>
      <c r="CK738" s="31">
        <f t="shared" si="814"/>
        <v>0</v>
      </c>
      <c r="CL738" s="31">
        <f t="shared" si="815"/>
        <v>0</v>
      </c>
      <c r="CM738" s="113">
        <f t="shared" si="816"/>
        <v>0</v>
      </c>
      <c r="CN738" s="31">
        <f t="shared" si="817"/>
        <v>0</v>
      </c>
      <c r="CO738" s="31">
        <f t="shared" si="818"/>
        <v>0</v>
      </c>
      <c r="CP738" s="31">
        <f t="shared" si="819"/>
        <v>0</v>
      </c>
      <c r="CQ738" s="31">
        <f t="shared" si="820"/>
        <v>0</v>
      </c>
      <c r="CU738" s="88">
        <f t="shared" si="804"/>
        <v>0</v>
      </c>
      <c r="DC738" s="88">
        <f t="shared" si="821"/>
        <v>0</v>
      </c>
      <c r="DH738" s="32">
        <v>1</v>
      </c>
      <c r="DI738" s="32">
        <v>6</v>
      </c>
      <c r="DJ738" s="32">
        <v>6</v>
      </c>
      <c r="DK738" s="88">
        <f t="shared" si="822"/>
        <v>124</v>
      </c>
      <c r="DL738" s="32">
        <v>19</v>
      </c>
      <c r="DM738" s="32">
        <v>56</v>
      </c>
      <c r="DN738" s="32">
        <v>49</v>
      </c>
      <c r="DO738" s="32">
        <v>0</v>
      </c>
      <c r="DP738" s="32">
        <v>67</v>
      </c>
      <c r="DQ738" s="32">
        <v>86</v>
      </c>
      <c r="DR738" s="32">
        <v>90</v>
      </c>
      <c r="DS738" s="88">
        <f t="shared" si="823"/>
        <v>1366</v>
      </c>
      <c r="DT738" s="32">
        <v>68</v>
      </c>
      <c r="DU738" s="32">
        <v>639</v>
      </c>
      <c r="DV738" s="32">
        <v>648</v>
      </c>
      <c r="DW738" s="32">
        <v>11</v>
      </c>
      <c r="EA738" s="88">
        <f t="shared" si="824"/>
        <v>0</v>
      </c>
      <c r="EI738" s="88">
        <f t="shared" si="825"/>
        <v>0</v>
      </c>
      <c r="EQ738" s="88">
        <f t="shared" si="826"/>
        <v>0</v>
      </c>
      <c r="EY738" s="88">
        <f t="shared" si="827"/>
        <v>0</v>
      </c>
      <c r="FG738" s="88">
        <f t="shared" si="828"/>
        <v>0</v>
      </c>
      <c r="FO738" s="88">
        <f t="shared" si="829"/>
        <v>0</v>
      </c>
      <c r="FW738" s="110">
        <f t="shared" si="830"/>
        <v>0</v>
      </c>
      <c r="GB738" s="110">
        <f t="shared" si="831"/>
        <v>0</v>
      </c>
      <c r="GC738" s="110">
        <f t="shared" si="832"/>
        <v>0</v>
      </c>
      <c r="GD738" s="110">
        <f t="shared" si="833"/>
        <v>0</v>
      </c>
      <c r="GE738" s="110">
        <f t="shared" si="834"/>
        <v>0</v>
      </c>
      <c r="GF738" s="110">
        <f t="shared" si="835"/>
        <v>0</v>
      </c>
      <c r="GG738" s="110">
        <f t="shared" si="836"/>
        <v>0</v>
      </c>
      <c r="GH738" s="110">
        <f t="shared" si="837"/>
        <v>0</v>
      </c>
      <c r="GI738" s="110">
        <f t="shared" si="838"/>
        <v>0</v>
      </c>
      <c r="GJ738" s="114">
        <f t="shared" si="802"/>
        <v>0.22131204282714531</v>
      </c>
      <c r="GK738" s="90">
        <f t="shared" si="803"/>
        <v>9.485094850948509E-3</v>
      </c>
      <c r="GL738" s="92" t="s">
        <v>1877</v>
      </c>
      <c r="GM738" s="92" t="s">
        <v>1551</v>
      </c>
      <c r="GN738" s="2" t="s">
        <v>1706</v>
      </c>
      <c r="GO738" s="92" t="s">
        <v>1522</v>
      </c>
      <c r="GP738" s="92" t="s">
        <v>1605</v>
      </c>
      <c r="GQ738" s="2" t="s">
        <v>1774</v>
      </c>
      <c r="GR738" s="115">
        <v>2134</v>
      </c>
      <c r="GS738" s="31">
        <f t="shared" si="839"/>
        <v>68</v>
      </c>
      <c r="GT738" s="31">
        <f t="shared" si="840"/>
        <v>96</v>
      </c>
      <c r="GU738" s="31">
        <f t="shared" si="841"/>
        <v>92</v>
      </c>
      <c r="GV738" s="31">
        <f t="shared" si="842"/>
        <v>1490</v>
      </c>
      <c r="GW738" s="31">
        <f t="shared" si="843"/>
        <v>708</v>
      </c>
      <c r="GX738" s="31">
        <f t="shared" si="844"/>
        <v>1403</v>
      </c>
    </row>
    <row r="739" spans="1:206" ht="15.75" hidden="1" customHeight="1" x14ac:dyDescent="0.25">
      <c r="A739" s="22" t="s">
        <v>1117</v>
      </c>
      <c r="B739" s="2" t="s">
        <v>719</v>
      </c>
      <c r="C739" s="116" t="s">
        <v>721</v>
      </c>
      <c r="D739" s="35" t="s">
        <v>719</v>
      </c>
      <c r="E739" s="117">
        <v>30</v>
      </c>
      <c r="F739" s="117">
        <v>312</v>
      </c>
      <c r="G739" s="117">
        <v>247</v>
      </c>
      <c r="H739" s="117">
        <v>589</v>
      </c>
      <c r="I739" s="95">
        <v>32</v>
      </c>
      <c r="J739" s="118">
        <v>59</v>
      </c>
      <c r="K739" s="118">
        <v>270</v>
      </c>
      <c r="L739" s="118">
        <v>244</v>
      </c>
      <c r="M739" s="118">
        <v>573</v>
      </c>
      <c r="N739" s="119">
        <v>28</v>
      </c>
      <c r="O739" s="119">
        <v>98</v>
      </c>
      <c r="P739" s="120">
        <v>506</v>
      </c>
      <c r="Q739" s="120">
        <v>638</v>
      </c>
      <c r="R739" s="120">
        <v>526</v>
      </c>
      <c r="S739" s="70">
        <f t="shared" si="785"/>
        <v>0.116600790513834</v>
      </c>
      <c r="T739" s="70">
        <f t="shared" si="786"/>
        <v>0.42319749216300939</v>
      </c>
      <c r="U739" s="70">
        <f t="shared" si="787"/>
        <v>0.32634730538922158</v>
      </c>
      <c r="V739" s="70">
        <f t="shared" si="788"/>
        <v>0.4175257731958763</v>
      </c>
      <c r="W739" s="70">
        <f t="shared" si="789"/>
        <v>0.41064638783269963</v>
      </c>
      <c r="X739" s="121">
        <v>625</v>
      </c>
      <c r="Y739" s="121">
        <v>506</v>
      </c>
      <c r="Z739" s="121">
        <v>638</v>
      </c>
      <c r="AA739" s="121">
        <v>526</v>
      </c>
      <c r="AB739" s="121">
        <v>159</v>
      </c>
      <c r="AC739" s="121">
        <v>132</v>
      </c>
      <c r="AD739" s="17">
        <v>21</v>
      </c>
      <c r="AE739" s="17">
        <v>36</v>
      </c>
      <c r="AF739" s="100">
        <v>36</v>
      </c>
      <c r="AG739" s="101">
        <v>68</v>
      </c>
      <c r="AH739" s="101">
        <v>316</v>
      </c>
      <c r="AI739" s="101">
        <v>288</v>
      </c>
      <c r="AJ739" s="101">
        <v>11</v>
      </c>
      <c r="AK739" s="101">
        <f t="shared" si="790"/>
        <v>683</v>
      </c>
      <c r="AL739" s="101">
        <f t="shared" si="791"/>
        <v>34</v>
      </c>
      <c r="AM739" s="101">
        <v>45</v>
      </c>
      <c r="AN739" s="102">
        <v>87</v>
      </c>
      <c r="AO739" s="103">
        <v>107</v>
      </c>
      <c r="AP739" s="74">
        <f t="shared" si="792"/>
        <v>0.13438735177865613</v>
      </c>
      <c r="AQ739" s="74">
        <f t="shared" si="793"/>
        <v>0.4952978056426332</v>
      </c>
      <c r="AR739" s="104">
        <f t="shared" si="794"/>
        <v>0.38203592814371257</v>
      </c>
      <c r="AS739" s="104">
        <f t="shared" si="795"/>
        <v>0.48969072164948452</v>
      </c>
      <c r="AT739" s="104">
        <f t="shared" si="796"/>
        <v>0.4828897338403042</v>
      </c>
      <c r="AU739" s="105">
        <v>449</v>
      </c>
      <c r="AV739" s="105">
        <v>607</v>
      </c>
      <c r="AW739" s="105">
        <v>478</v>
      </c>
      <c r="AX739" s="100">
        <v>41</v>
      </c>
      <c r="AY739" s="106">
        <v>719</v>
      </c>
      <c r="AZ739" s="106">
        <v>112</v>
      </c>
      <c r="BA739" s="106">
        <v>337</v>
      </c>
      <c r="BB739" s="106">
        <v>263</v>
      </c>
      <c r="BC739" s="106">
        <v>7</v>
      </c>
      <c r="BD739" s="107">
        <v>29</v>
      </c>
      <c r="BE739" s="108">
        <v>84</v>
      </c>
      <c r="BF739" s="82">
        <f t="shared" si="797"/>
        <v>0.23430962343096234</v>
      </c>
      <c r="BG739" s="82">
        <f t="shared" si="798"/>
        <v>0.55518945634266881</v>
      </c>
      <c r="BH739" s="83">
        <f t="shared" si="799"/>
        <v>0.44524119947848761</v>
      </c>
      <c r="BI739" s="83">
        <f t="shared" si="800"/>
        <v>0.54071969696969702</v>
      </c>
      <c r="BJ739" s="83">
        <f t="shared" si="801"/>
        <v>0.52115812917594651</v>
      </c>
      <c r="BK739" s="2">
        <v>453</v>
      </c>
      <c r="BL739" s="2">
        <v>639</v>
      </c>
      <c r="BM739" s="2">
        <v>445</v>
      </c>
      <c r="BN739" s="2">
        <v>308</v>
      </c>
      <c r="BO739" s="2">
        <v>157</v>
      </c>
      <c r="BP739" s="2">
        <v>113</v>
      </c>
      <c r="BQ739" s="109">
        <v>22</v>
      </c>
      <c r="BR739" s="109">
        <v>39</v>
      </c>
      <c r="BS739" s="110">
        <v>38</v>
      </c>
      <c r="BT739" s="109">
        <v>80</v>
      </c>
      <c r="BU739" s="109">
        <v>322</v>
      </c>
      <c r="BV739" s="109">
        <v>270</v>
      </c>
      <c r="BW739" s="109">
        <v>6</v>
      </c>
      <c r="BX739" s="84">
        <f t="shared" si="805"/>
        <v>678</v>
      </c>
      <c r="BY739" s="111">
        <v>71</v>
      </c>
      <c r="BZ739" s="109">
        <v>48</v>
      </c>
      <c r="CA739" s="109">
        <v>6</v>
      </c>
      <c r="CB739" s="2">
        <v>99</v>
      </c>
      <c r="CC739" s="112">
        <f t="shared" si="806"/>
        <v>0.17660044150110377</v>
      </c>
      <c r="CD739" s="112">
        <f t="shared" si="807"/>
        <v>0.50391236306729259</v>
      </c>
      <c r="CE739" s="112">
        <f t="shared" si="808"/>
        <v>0.40598568640208199</v>
      </c>
      <c r="CF739" s="112">
        <f t="shared" si="809"/>
        <v>0.50184501845018448</v>
      </c>
      <c r="CG739" s="112">
        <f t="shared" si="810"/>
        <v>0.49887640449438203</v>
      </c>
      <c r="CH739" s="87">
        <f t="shared" si="811"/>
        <v>223</v>
      </c>
      <c r="CI739" s="31">
        <f t="shared" si="812"/>
        <v>233</v>
      </c>
      <c r="CJ739" s="31">
        <f t="shared" si="813"/>
        <v>0</v>
      </c>
      <c r="CK739" s="31">
        <f t="shared" si="814"/>
        <v>0</v>
      </c>
      <c r="CL739" s="31">
        <f t="shared" si="815"/>
        <v>0</v>
      </c>
      <c r="CM739" s="113">
        <f t="shared" si="816"/>
        <v>0</v>
      </c>
      <c r="CN739" s="31">
        <f t="shared" si="817"/>
        <v>0</v>
      </c>
      <c r="CO739" s="31">
        <f t="shared" si="818"/>
        <v>0</v>
      </c>
      <c r="CP739" s="31">
        <f t="shared" si="819"/>
        <v>0</v>
      </c>
      <c r="CQ739" s="31">
        <f t="shared" si="820"/>
        <v>0</v>
      </c>
      <c r="CU739" s="88">
        <f t="shared" si="804"/>
        <v>0</v>
      </c>
      <c r="DC739" s="88">
        <f t="shared" si="821"/>
        <v>0</v>
      </c>
      <c r="DH739" s="32">
        <v>2</v>
      </c>
      <c r="DI739" s="32">
        <v>10</v>
      </c>
      <c r="DJ739" s="32">
        <v>11</v>
      </c>
      <c r="DK739" s="88">
        <f t="shared" si="822"/>
        <v>202</v>
      </c>
      <c r="DL739" s="32">
        <v>45</v>
      </c>
      <c r="DM739" s="32">
        <v>96</v>
      </c>
      <c r="DN739" s="32">
        <v>60</v>
      </c>
      <c r="DO739" s="32">
        <v>1</v>
      </c>
      <c r="DP739" s="32">
        <v>19</v>
      </c>
      <c r="DQ739" s="32">
        <v>28</v>
      </c>
      <c r="DR739" s="32">
        <v>26</v>
      </c>
      <c r="DS739" s="88">
        <f t="shared" si="823"/>
        <v>463</v>
      </c>
      <c r="DT739" s="32">
        <v>35</v>
      </c>
      <c r="DU739" s="32">
        <v>219</v>
      </c>
      <c r="DV739" s="32">
        <v>204</v>
      </c>
      <c r="DW739" s="32">
        <v>5</v>
      </c>
      <c r="DX739" s="32">
        <v>1</v>
      </c>
      <c r="DY739" s="32">
        <v>1</v>
      </c>
      <c r="DZ739" s="32">
        <v>1</v>
      </c>
      <c r="EA739" s="88">
        <f t="shared" si="824"/>
        <v>13</v>
      </c>
      <c r="EC739" s="32">
        <v>7</v>
      </c>
      <c r="ED739" s="32">
        <v>6</v>
      </c>
      <c r="EI739" s="88">
        <f t="shared" si="825"/>
        <v>0</v>
      </c>
      <c r="EQ739" s="88">
        <f t="shared" si="826"/>
        <v>0</v>
      </c>
      <c r="EY739" s="88">
        <f t="shared" si="827"/>
        <v>0</v>
      </c>
      <c r="FG739" s="88">
        <f t="shared" si="828"/>
        <v>0</v>
      </c>
      <c r="FO739" s="88">
        <f t="shared" si="829"/>
        <v>0</v>
      </c>
      <c r="FW739" s="110">
        <f t="shared" si="830"/>
        <v>0</v>
      </c>
      <c r="GB739" s="110">
        <f t="shared" si="831"/>
        <v>0</v>
      </c>
      <c r="GC739" s="110">
        <f t="shared" si="832"/>
        <v>0</v>
      </c>
      <c r="GD739" s="110">
        <f t="shared" si="833"/>
        <v>0</v>
      </c>
      <c r="GE739" s="110">
        <f t="shared" si="834"/>
        <v>0</v>
      </c>
      <c r="GF739" s="110">
        <f t="shared" si="835"/>
        <v>0</v>
      </c>
      <c r="GG739" s="110">
        <f t="shared" si="836"/>
        <v>0</v>
      </c>
      <c r="GH739" s="110">
        <f t="shared" si="837"/>
        <v>0</v>
      </c>
      <c r="GI739" s="110">
        <f t="shared" si="838"/>
        <v>0</v>
      </c>
      <c r="GJ739" s="114">
        <f t="shared" si="802"/>
        <v>0.21485642946317102</v>
      </c>
      <c r="GK739" s="90">
        <f t="shared" si="803"/>
        <v>-5.702364394993046E-2</v>
      </c>
      <c r="GL739" s="2" t="s">
        <v>2167</v>
      </c>
      <c r="GM739" s="2" t="s">
        <v>1985</v>
      </c>
      <c r="GN739" s="92" t="s">
        <v>2289</v>
      </c>
      <c r="GO739" s="92" t="s">
        <v>2093</v>
      </c>
      <c r="GP739" s="92" t="s">
        <v>2190</v>
      </c>
      <c r="GQ739" s="2" t="s">
        <v>1704</v>
      </c>
      <c r="GR739" s="115">
        <v>603</v>
      </c>
      <c r="GS739" s="31">
        <f t="shared" si="839"/>
        <v>22</v>
      </c>
      <c r="GT739" s="31">
        <f t="shared" si="840"/>
        <v>38</v>
      </c>
      <c r="GU739" s="31">
        <f t="shared" si="841"/>
        <v>39</v>
      </c>
      <c r="GV739" s="31">
        <f t="shared" si="842"/>
        <v>678</v>
      </c>
      <c r="GW739" s="31">
        <f t="shared" si="843"/>
        <v>276</v>
      </c>
      <c r="GX739" s="31">
        <f t="shared" si="844"/>
        <v>598</v>
      </c>
    </row>
    <row r="740" spans="1:206" ht="15.75" hidden="1" customHeight="1" x14ac:dyDescent="0.25">
      <c r="A740" s="22" t="s">
        <v>1117</v>
      </c>
      <c r="B740" s="2" t="s">
        <v>719</v>
      </c>
      <c r="C740" s="116" t="s">
        <v>722</v>
      </c>
      <c r="D740" s="35" t="s">
        <v>719</v>
      </c>
      <c r="E740" s="117">
        <v>33</v>
      </c>
      <c r="F740" s="117">
        <v>308</v>
      </c>
      <c r="G740" s="117">
        <v>171</v>
      </c>
      <c r="H740" s="117">
        <v>512</v>
      </c>
      <c r="I740" s="95">
        <v>28</v>
      </c>
      <c r="J740" s="118">
        <v>32</v>
      </c>
      <c r="K740" s="118">
        <v>249</v>
      </c>
      <c r="L740" s="118">
        <v>225</v>
      </c>
      <c r="M740" s="118">
        <v>506</v>
      </c>
      <c r="N740" s="119">
        <v>19</v>
      </c>
      <c r="O740" s="119">
        <v>107</v>
      </c>
      <c r="P740" s="120">
        <v>488</v>
      </c>
      <c r="Q740" s="120">
        <v>628</v>
      </c>
      <c r="R740" s="120">
        <v>462</v>
      </c>
      <c r="S740" s="70">
        <f t="shared" si="785"/>
        <v>6.5573770491803282E-2</v>
      </c>
      <c r="T740" s="70">
        <f t="shared" si="786"/>
        <v>0.39649681528662423</v>
      </c>
      <c r="U740" s="70">
        <f t="shared" si="787"/>
        <v>0.30861850443599492</v>
      </c>
      <c r="V740" s="70">
        <f t="shared" si="788"/>
        <v>0.41743119266055045</v>
      </c>
      <c r="W740" s="70">
        <f t="shared" si="789"/>
        <v>0.44588744588744589</v>
      </c>
      <c r="X740" s="121">
        <v>660</v>
      </c>
      <c r="Y740" s="121">
        <v>488</v>
      </c>
      <c r="Z740" s="121">
        <v>628</v>
      </c>
      <c r="AA740" s="121">
        <v>462</v>
      </c>
      <c r="AB740" s="121">
        <v>176</v>
      </c>
      <c r="AC740" s="121">
        <v>137</v>
      </c>
      <c r="AD740" s="17">
        <v>22</v>
      </c>
      <c r="AE740" s="17">
        <v>30</v>
      </c>
      <c r="AF740" s="100">
        <v>27</v>
      </c>
      <c r="AG740" s="101">
        <v>44</v>
      </c>
      <c r="AH740" s="101">
        <v>272</v>
      </c>
      <c r="AI740" s="101">
        <v>199</v>
      </c>
      <c r="AJ740" s="101">
        <v>5</v>
      </c>
      <c r="AK740" s="101">
        <f t="shared" si="790"/>
        <v>520</v>
      </c>
      <c r="AL740" s="101">
        <f t="shared" si="791"/>
        <v>27</v>
      </c>
      <c r="AM740" s="101">
        <v>32</v>
      </c>
      <c r="AN740" s="102">
        <v>82</v>
      </c>
      <c r="AO740" s="103">
        <v>141</v>
      </c>
      <c r="AP740" s="74">
        <f t="shared" si="792"/>
        <v>9.0163934426229511E-2</v>
      </c>
      <c r="AQ740" s="74">
        <f t="shared" si="793"/>
        <v>0.43312101910828027</v>
      </c>
      <c r="AR740" s="104">
        <f t="shared" si="794"/>
        <v>0.30925221799746516</v>
      </c>
      <c r="AS740" s="104">
        <f t="shared" si="795"/>
        <v>0.40733944954128443</v>
      </c>
      <c r="AT740" s="104">
        <f t="shared" si="796"/>
        <v>0.37229437229437229</v>
      </c>
      <c r="AU740" s="105">
        <v>427</v>
      </c>
      <c r="AV740" s="105">
        <v>603</v>
      </c>
      <c r="AW740" s="105">
        <v>477</v>
      </c>
      <c r="AX740" s="100">
        <v>30</v>
      </c>
      <c r="AY740" s="106">
        <v>588</v>
      </c>
      <c r="AZ740" s="106">
        <v>41</v>
      </c>
      <c r="BA740" s="106">
        <v>291</v>
      </c>
      <c r="BB740" s="106">
        <v>251</v>
      </c>
      <c r="BC740" s="106">
        <v>5</v>
      </c>
      <c r="BD740" s="107">
        <v>21</v>
      </c>
      <c r="BE740" s="108">
        <v>67</v>
      </c>
      <c r="BF740" s="82">
        <f t="shared" si="797"/>
        <v>8.5953878406708595E-2</v>
      </c>
      <c r="BG740" s="82">
        <f t="shared" si="798"/>
        <v>0.48258706467661694</v>
      </c>
      <c r="BH740" s="83">
        <f t="shared" si="799"/>
        <v>0.37292634372926342</v>
      </c>
      <c r="BI740" s="83">
        <f t="shared" si="800"/>
        <v>0.50582524271844664</v>
      </c>
      <c r="BJ740" s="83">
        <f t="shared" si="801"/>
        <v>0.53864168618266983</v>
      </c>
      <c r="BK740" s="2">
        <v>462</v>
      </c>
      <c r="BL740" s="2">
        <v>624</v>
      </c>
      <c r="BM740" s="2">
        <v>446</v>
      </c>
      <c r="BN740" s="2">
        <v>318</v>
      </c>
      <c r="BO740" s="2">
        <v>140</v>
      </c>
      <c r="BP740" s="2">
        <v>113</v>
      </c>
      <c r="BQ740" s="109">
        <v>23</v>
      </c>
      <c r="BR740" s="109">
        <v>28</v>
      </c>
      <c r="BS740" s="110">
        <v>37</v>
      </c>
      <c r="BT740" s="109">
        <v>48</v>
      </c>
      <c r="BU740" s="109">
        <v>257</v>
      </c>
      <c r="BV740" s="109">
        <v>223</v>
      </c>
      <c r="BW740" s="109">
        <v>9</v>
      </c>
      <c r="BX740" s="84">
        <f t="shared" si="805"/>
        <v>537</v>
      </c>
      <c r="BY740" s="111">
        <v>71</v>
      </c>
      <c r="BZ740" s="109">
        <v>20</v>
      </c>
      <c r="CA740" s="109">
        <v>10</v>
      </c>
      <c r="CB740" s="2">
        <v>147</v>
      </c>
      <c r="CC740" s="112">
        <f t="shared" si="806"/>
        <v>0.1038961038961039</v>
      </c>
      <c r="CD740" s="112">
        <f t="shared" si="807"/>
        <v>0.41185897435897434</v>
      </c>
      <c r="CE740" s="112">
        <f t="shared" si="808"/>
        <v>0.33159268929503916</v>
      </c>
      <c r="CF740" s="112">
        <f t="shared" si="809"/>
        <v>0.42990654205607476</v>
      </c>
      <c r="CG740" s="112">
        <f t="shared" si="810"/>
        <v>0.45515695067264572</v>
      </c>
      <c r="CH740" s="87">
        <f t="shared" si="811"/>
        <v>243</v>
      </c>
      <c r="CI740" s="31">
        <f t="shared" si="812"/>
        <v>216</v>
      </c>
      <c r="CJ740" s="31">
        <f t="shared" si="813"/>
        <v>0</v>
      </c>
      <c r="CK740" s="31">
        <f t="shared" si="814"/>
        <v>0</v>
      </c>
      <c r="CL740" s="31">
        <f t="shared" si="815"/>
        <v>0</v>
      </c>
      <c r="CM740" s="113">
        <f t="shared" si="816"/>
        <v>0</v>
      </c>
      <c r="CN740" s="31">
        <f t="shared" si="817"/>
        <v>0</v>
      </c>
      <c r="CO740" s="31">
        <f t="shared" si="818"/>
        <v>0</v>
      </c>
      <c r="CP740" s="31">
        <f t="shared" si="819"/>
        <v>0</v>
      </c>
      <c r="CQ740" s="31">
        <f t="shared" si="820"/>
        <v>0</v>
      </c>
      <c r="CU740" s="88">
        <f t="shared" si="804"/>
        <v>0</v>
      </c>
      <c r="DC740" s="88">
        <f t="shared" si="821"/>
        <v>0</v>
      </c>
      <c r="DH740" s="32">
        <v>1</v>
      </c>
      <c r="DI740" s="32">
        <v>3</v>
      </c>
      <c r="DJ740" s="32">
        <v>4</v>
      </c>
      <c r="DK740" s="88">
        <f t="shared" si="822"/>
        <v>72</v>
      </c>
      <c r="DL740" s="32">
        <v>21</v>
      </c>
      <c r="DM740" s="32">
        <v>30</v>
      </c>
      <c r="DN740" s="32">
        <v>19</v>
      </c>
      <c r="DO740" s="32">
        <v>2</v>
      </c>
      <c r="DP740" s="32">
        <v>21</v>
      </c>
      <c r="DQ740" s="32">
        <v>24</v>
      </c>
      <c r="DR740" s="32">
        <v>32</v>
      </c>
      <c r="DS740" s="88">
        <f t="shared" si="823"/>
        <v>448</v>
      </c>
      <c r="DT740" s="32">
        <v>23</v>
      </c>
      <c r="DU740" s="32">
        <v>218</v>
      </c>
      <c r="DV740" s="32">
        <v>200</v>
      </c>
      <c r="DW740" s="32">
        <v>7</v>
      </c>
      <c r="DX740" s="32">
        <v>1</v>
      </c>
      <c r="DY740" s="32">
        <v>1</v>
      </c>
      <c r="DZ740" s="32">
        <v>1</v>
      </c>
      <c r="EA740" s="88">
        <f t="shared" si="824"/>
        <v>17</v>
      </c>
      <c r="EB740" s="32">
        <v>4</v>
      </c>
      <c r="EC740" s="32">
        <v>9</v>
      </c>
      <c r="ED740" s="32">
        <v>4</v>
      </c>
      <c r="EI740" s="88">
        <f t="shared" si="825"/>
        <v>0</v>
      </c>
      <c r="EQ740" s="88">
        <f t="shared" si="826"/>
        <v>0</v>
      </c>
      <c r="EY740" s="88">
        <f t="shared" si="827"/>
        <v>0</v>
      </c>
      <c r="FG740" s="88">
        <f t="shared" si="828"/>
        <v>0</v>
      </c>
      <c r="FO740" s="88">
        <f t="shared" si="829"/>
        <v>0</v>
      </c>
      <c r="FW740" s="110">
        <f t="shared" si="830"/>
        <v>0</v>
      </c>
      <c r="GB740" s="110">
        <f t="shared" si="831"/>
        <v>0</v>
      </c>
      <c r="GC740" s="110">
        <f t="shared" si="832"/>
        <v>0</v>
      </c>
      <c r="GD740" s="110">
        <f t="shared" si="833"/>
        <v>0</v>
      </c>
      <c r="GE740" s="110">
        <f t="shared" si="834"/>
        <v>0</v>
      </c>
      <c r="GF740" s="110">
        <f t="shared" si="835"/>
        <v>0</v>
      </c>
      <c r="GG740" s="110">
        <f t="shared" si="836"/>
        <v>0</v>
      </c>
      <c r="GH740" s="110">
        <f t="shared" si="837"/>
        <v>0</v>
      </c>
      <c r="GI740" s="110">
        <f t="shared" si="838"/>
        <v>0</v>
      </c>
      <c r="GJ740" s="114">
        <f t="shared" si="802"/>
        <v>2.0788889372632638E-2</v>
      </c>
      <c r="GK740" s="90">
        <f t="shared" si="803"/>
        <v>-8.673469387755102E-2</v>
      </c>
      <c r="GL740" s="2" t="s">
        <v>2119</v>
      </c>
      <c r="GM740" s="2" t="s">
        <v>2231</v>
      </c>
      <c r="GN740" s="2" t="s">
        <v>2053</v>
      </c>
      <c r="GO740" s="2" t="s">
        <v>1378</v>
      </c>
      <c r="GP740" s="2" t="s">
        <v>1733</v>
      </c>
      <c r="GQ740" s="2" t="s">
        <v>1735</v>
      </c>
      <c r="GR740" s="115">
        <v>630</v>
      </c>
      <c r="GS740" s="31">
        <f t="shared" si="839"/>
        <v>23</v>
      </c>
      <c r="GT740" s="31">
        <f t="shared" si="840"/>
        <v>37</v>
      </c>
      <c r="GU740" s="31">
        <f t="shared" si="841"/>
        <v>28</v>
      </c>
      <c r="GV740" s="31">
        <f t="shared" si="842"/>
        <v>537</v>
      </c>
      <c r="GW740" s="31">
        <f t="shared" si="843"/>
        <v>232</v>
      </c>
      <c r="GX740" s="31">
        <f t="shared" si="844"/>
        <v>489</v>
      </c>
    </row>
    <row r="741" spans="1:206" ht="15.75" hidden="1" customHeight="1" x14ac:dyDescent="0.25">
      <c r="A741" s="22" t="s">
        <v>1117</v>
      </c>
      <c r="B741" s="2" t="s">
        <v>719</v>
      </c>
      <c r="C741" s="116" t="s">
        <v>723</v>
      </c>
      <c r="D741" s="35" t="s">
        <v>719</v>
      </c>
      <c r="E741" s="117">
        <v>110</v>
      </c>
      <c r="F741" s="117">
        <v>547</v>
      </c>
      <c r="G741" s="117">
        <v>466</v>
      </c>
      <c r="H741" s="117">
        <v>1123</v>
      </c>
      <c r="I741" s="95">
        <v>51</v>
      </c>
      <c r="J741" s="118">
        <v>84</v>
      </c>
      <c r="K741" s="118">
        <v>515</v>
      </c>
      <c r="L741" s="118">
        <v>353</v>
      </c>
      <c r="M741" s="118">
        <v>952</v>
      </c>
      <c r="N741" s="119">
        <v>42</v>
      </c>
      <c r="O741" s="119">
        <v>343</v>
      </c>
      <c r="P741" s="120">
        <v>1127</v>
      </c>
      <c r="Q741" s="120">
        <v>1297</v>
      </c>
      <c r="R741" s="120">
        <v>1025</v>
      </c>
      <c r="S741" s="70">
        <f t="shared" si="785"/>
        <v>7.4534161490683232E-2</v>
      </c>
      <c r="T741" s="70">
        <f t="shared" si="786"/>
        <v>0.39707016191210487</v>
      </c>
      <c r="U741" s="70">
        <f t="shared" si="787"/>
        <v>0.26384459263554655</v>
      </c>
      <c r="V741" s="70">
        <f t="shared" si="788"/>
        <v>0.35572782084409993</v>
      </c>
      <c r="W741" s="70">
        <f t="shared" si="789"/>
        <v>0.30341463414634146</v>
      </c>
      <c r="X741" s="121">
        <v>1343</v>
      </c>
      <c r="Y741" s="121">
        <v>1127</v>
      </c>
      <c r="Z741" s="121">
        <v>1297</v>
      </c>
      <c r="AA741" s="121">
        <v>1025</v>
      </c>
      <c r="AB741" s="121">
        <v>359</v>
      </c>
      <c r="AC741" s="121">
        <v>335</v>
      </c>
      <c r="AD741" s="17">
        <v>46</v>
      </c>
      <c r="AE741" s="17">
        <v>64</v>
      </c>
      <c r="AF741" s="100">
        <v>58</v>
      </c>
      <c r="AG741" s="101">
        <v>140</v>
      </c>
      <c r="AH741" s="101">
        <v>548</v>
      </c>
      <c r="AI741" s="101">
        <v>383</v>
      </c>
      <c r="AJ741" s="101">
        <v>8</v>
      </c>
      <c r="AK741" s="101">
        <f t="shared" si="790"/>
        <v>1079</v>
      </c>
      <c r="AL741" s="101">
        <f t="shared" si="791"/>
        <v>36</v>
      </c>
      <c r="AM741" s="101">
        <v>44</v>
      </c>
      <c r="AN741" s="102">
        <v>283</v>
      </c>
      <c r="AO741" s="103">
        <v>272</v>
      </c>
      <c r="AP741" s="74">
        <f t="shared" si="792"/>
        <v>0.12422360248447205</v>
      </c>
      <c r="AQ741" s="74">
        <f t="shared" si="793"/>
        <v>0.42251349267540478</v>
      </c>
      <c r="AR741" s="104">
        <f t="shared" si="794"/>
        <v>0.30008698173383591</v>
      </c>
      <c r="AS741" s="104">
        <f t="shared" si="795"/>
        <v>0.3854435831180017</v>
      </c>
      <c r="AT741" s="104">
        <f t="shared" si="796"/>
        <v>0.33853658536585368</v>
      </c>
      <c r="AU741" s="105">
        <v>1071</v>
      </c>
      <c r="AV741" s="105">
        <v>1428</v>
      </c>
      <c r="AW741" s="105">
        <v>985</v>
      </c>
      <c r="AX741" s="100">
        <v>56</v>
      </c>
      <c r="AY741" s="106">
        <v>993</v>
      </c>
      <c r="AZ741" s="106">
        <v>86</v>
      </c>
      <c r="BA741" s="106">
        <v>561</v>
      </c>
      <c r="BB741" s="106">
        <v>338</v>
      </c>
      <c r="BC741" s="106">
        <v>8</v>
      </c>
      <c r="BD741" s="107">
        <v>19</v>
      </c>
      <c r="BE741" s="108">
        <v>161</v>
      </c>
      <c r="BF741" s="82">
        <f t="shared" si="797"/>
        <v>8.7309644670050757E-2</v>
      </c>
      <c r="BG741" s="82">
        <f t="shared" si="798"/>
        <v>0.39285714285714285</v>
      </c>
      <c r="BH741" s="83">
        <f t="shared" si="799"/>
        <v>0.27726750861079219</v>
      </c>
      <c r="BI741" s="83">
        <f t="shared" si="800"/>
        <v>0.352140856342537</v>
      </c>
      <c r="BJ741" s="83">
        <f t="shared" si="801"/>
        <v>0.29785247432306255</v>
      </c>
      <c r="BK741" s="2">
        <v>969</v>
      </c>
      <c r="BL741" s="2">
        <v>1311</v>
      </c>
      <c r="BM741" s="2">
        <v>971</v>
      </c>
      <c r="BN741" s="2">
        <v>671</v>
      </c>
      <c r="BO741" s="2">
        <v>281</v>
      </c>
      <c r="BP741" s="2">
        <v>332</v>
      </c>
      <c r="BQ741" s="109">
        <v>46</v>
      </c>
      <c r="BR741" s="109">
        <v>55</v>
      </c>
      <c r="BS741" s="110">
        <v>50</v>
      </c>
      <c r="BT741" s="109">
        <v>64</v>
      </c>
      <c r="BU741" s="109">
        <v>485</v>
      </c>
      <c r="BV741" s="109">
        <v>454</v>
      </c>
      <c r="BW741" s="109">
        <v>6</v>
      </c>
      <c r="BX741" s="84">
        <f t="shared" si="805"/>
        <v>1009</v>
      </c>
      <c r="BY741" s="111">
        <v>248</v>
      </c>
      <c r="BZ741" s="109">
        <v>25</v>
      </c>
      <c r="CA741" s="109">
        <v>6</v>
      </c>
      <c r="CB741" s="2">
        <v>304</v>
      </c>
      <c r="CC741" s="112">
        <f t="shared" si="806"/>
        <v>6.6047471620227033E-2</v>
      </c>
      <c r="CD741" s="112">
        <f t="shared" si="807"/>
        <v>0.36994660564454612</v>
      </c>
      <c r="CE741" s="112">
        <f t="shared" si="808"/>
        <v>0.30083051368809599</v>
      </c>
      <c r="CF741" s="112">
        <f t="shared" si="809"/>
        <v>0.40052585451358458</v>
      </c>
      <c r="CG741" s="112">
        <f t="shared" si="810"/>
        <v>0.44181256436663235</v>
      </c>
      <c r="CH741" s="87">
        <f t="shared" si="811"/>
        <v>542</v>
      </c>
      <c r="CI741" s="31">
        <f t="shared" si="812"/>
        <v>494</v>
      </c>
      <c r="CJ741" s="31">
        <f t="shared" si="813"/>
        <v>0</v>
      </c>
      <c r="CK741" s="31">
        <f t="shared" si="814"/>
        <v>0</v>
      </c>
      <c r="CL741" s="31">
        <f t="shared" si="815"/>
        <v>0</v>
      </c>
      <c r="CM741" s="113">
        <f t="shared" si="816"/>
        <v>0</v>
      </c>
      <c r="CN741" s="31">
        <f t="shared" si="817"/>
        <v>0</v>
      </c>
      <c r="CO741" s="31">
        <f t="shared" si="818"/>
        <v>0</v>
      </c>
      <c r="CP741" s="31">
        <f t="shared" si="819"/>
        <v>0</v>
      </c>
      <c r="CQ741" s="31">
        <f t="shared" si="820"/>
        <v>0</v>
      </c>
      <c r="CU741" s="88">
        <f t="shared" si="804"/>
        <v>0</v>
      </c>
      <c r="DC741" s="88">
        <f t="shared" si="821"/>
        <v>0</v>
      </c>
      <c r="DH741" s="32">
        <v>1</v>
      </c>
      <c r="DI741" s="32">
        <v>4</v>
      </c>
      <c r="DJ741" s="32">
        <v>4</v>
      </c>
      <c r="DK741" s="88">
        <f t="shared" si="822"/>
        <v>69</v>
      </c>
      <c r="DL741" s="32">
        <v>20</v>
      </c>
      <c r="DM741" s="32">
        <v>27</v>
      </c>
      <c r="DN741" s="32">
        <v>22</v>
      </c>
      <c r="DO741" s="32">
        <v>0</v>
      </c>
      <c r="DP741" s="32">
        <v>44</v>
      </c>
      <c r="DQ741" s="32">
        <v>50</v>
      </c>
      <c r="DR741" s="32">
        <v>45</v>
      </c>
      <c r="DS741" s="88">
        <f t="shared" si="823"/>
        <v>926</v>
      </c>
      <c r="DT741" s="32">
        <v>43</v>
      </c>
      <c r="DU741" s="32">
        <v>449</v>
      </c>
      <c r="DV741" s="32">
        <v>428</v>
      </c>
      <c r="DW741" s="32">
        <v>6</v>
      </c>
      <c r="DX741" s="32">
        <v>1</v>
      </c>
      <c r="DY741" s="32">
        <v>1</v>
      </c>
      <c r="DZ741" s="32">
        <v>1</v>
      </c>
      <c r="EA741" s="88">
        <f t="shared" si="824"/>
        <v>14</v>
      </c>
      <c r="EB741" s="32">
        <v>1</v>
      </c>
      <c r="EC741" s="32">
        <v>9</v>
      </c>
      <c r="ED741" s="32">
        <v>4</v>
      </c>
      <c r="EI741" s="88">
        <f t="shared" si="825"/>
        <v>0</v>
      </c>
      <c r="EQ741" s="88">
        <f t="shared" si="826"/>
        <v>0</v>
      </c>
      <c r="EY741" s="88">
        <f t="shared" si="827"/>
        <v>0</v>
      </c>
      <c r="FG741" s="88">
        <f t="shared" si="828"/>
        <v>0</v>
      </c>
      <c r="FO741" s="88">
        <f t="shared" si="829"/>
        <v>0</v>
      </c>
      <c r="FW741" s="110">
        <f t="shared" si="830"/>
        <v>0</v>
      </c>
      <c r="GB741" s="110">
        <f t="shared" si="831"/>
        <v>0</v>
      </c>
      <c r="GC741" s="110">
        <f t="shared" si="832"/>
        <v>0</v>
      </c>
      <c r="GD741" s="110">
        <f t="shared" si="833"/>
        <v>0</v>
      </c>
      <c r="GE741" s="110">
        <f t="shared" si="834"/>
        <v>0</v>
      </c>
      <c r="GF741" s="110">
        <f t="shared" si="835"/>
        <v>0</v>
      </c>
      <c r="GG741" s="110">
        <f t="shared" si="836"/>
        <v>0</v>
      </c>
      <c r="GH741" s="110">
        <f t="shared" si="837"/>
        <v>0</v>
      </c>
      <c r="GI741" s="110">
        <f t="shared" si="838"/>
        <v>0</v>
      </c>
      <c r="GJ741" s="114">
        <f t="shared" si="802"/>
        <v>0.45613465747845072</v>
      </c>
      <c r="GK741" s="90">
        <f t="shared" si="803"/>
        <v>1.6112789526686808E-2</v>
      </c>
      <c r="GL741" s="92" t="s">
        <v>1805</v>
      </c>
      <c r="GM741" s="2" t="s">
        <v>1625</v>
      </c>
      <c r="GN741" s="2" t="s">
        <v>1936</v>
      </c>
      <c r="GO741" s="2" t="s">
        <v>2320</v>
      </c>
      <c r="GP741" s="2" t="s">
        <v>2246</v>
      </c>
      <c r="GQ741" s="2" t="s">
        <v>2298</v>
      </c>
      <c r="GR741" s="115">
        <v>1285</v>
      </c>
      <c r="GS741" s="31">
        <f t="shared" si="839"/>
        <v>46</v>
      </c>
      <c r="GT741" s="31">
        <f t="shared" si="840"/>
        <v>50</v>
      </c>
      <c r="GU741" s="31">
        <f t="shared" si="841"/>
        <v>55</v>
      </c>
      <c r="GV741" s="31">
        <f t="shared" si="842"/>
        <v>1009</v>
      </c>
      <c r="GW741" s="31">
        <f t="shared" si="843"/>
        <v>460</v>
      </c>
      <c r="GX741" s="31">
        <f t="shared" si="844"/>
        <v>945</v>
      </c>
    </row>
    <row r="742" spans="1:206" ht="15.75" hidden="1" customHeight="1" x14ac:dyDescent="0.25">
      <c r="A742" s="22" t="s">
        <v>1117</v>
      </c>
      <c r="B742" s="2" t="s">
        <v>719</v>
      </c>
      <c r="C742" s="116" t="s">
        <v>1024</v>
      </c>
      <c r="D742" s="35" t="s">
        <v>719</v>
      </c>
      <c r="E742" s="117">
        <v>275</v>
      </c>
      <c r="F742" s="117">
        <v>1341</v>
      </c>
      <c r="G742" s="117">
        <v>1437</v>
      </c>
      <c r="H742" s="117">
        <v>3053</v>
      </c>
      <c r="I742" s="95">
        <v>183</v>
      </c>
      <c r="J742" s="118">
        <v>279</v>
      </c>
      <c r="K742" s="118">
        <v>1489</v>
      </c>
      <c r="L742" s="118">
        <v>1647</v>
      </c>
      <c r="M742" s="118">
        <v>3415</v>
      </c>
      <c r="N742" s="119">
        <v>236</v>
      </c>
      <c r="O742" s="119">
        <v>502</v>
      </c>
      <c r="P742" s="120">
        <v>3636</v>
      </c>
      <c r="Q742" s="120">
        <v>4495</v>
      </c>
      <c r="R742" s="120">
        <v>3274</v>
      </c>
      <c r="S742" s="70">
        <f t="shared" si="785"/>
        <v>7.6732673267326731E-2</v>
      </c>
      <c r="T742" s="70">
        <f t="shared" si="786"/>
        <v>0.33125695216907675</v>
      </c>
      <c r="U742" s="70">
        <f t="shared" si="787"/>
        <v>0.27873739587900043</v>
      </c>
      <c r="V742" s="70">
        <f t="shared" si="788"/>
        <v>0.3732784142103231</v>
      </c>
      <c r="W742" s="70">
        <f t="shared" si="789"/>
        <v>0.43097128894318876</v>
      </c>
      <c r="X742" s="121">
        <v>4591</v>
      </c>
      <c r="Y742" s="121">
        <v>3636</v>
      </c>
      <c r="Z742" s="121">
        <v>4495</v>
      </c>
      <c r="AA742" s="121">
        <v>3274</v>
      </c>
      <c r="AB742" s="121">
        <v>1126</v>
      </c>
      <c r="AC742" s="121">
        <v>925</v>
      </c>
      <c r="AD742" s="17">
        <v>105</v>
      </c>
      <c r="AE742" s="17">
        <v>187</v>
      </c>
      <c r="AF742" s="100">
        <v>189</v>
      </c>
      <c r="AG742" s="101">
        <v>277</v>
      </c>
      <c r="AH742" s="101">
        <v>1559</v>
      </c>
      <c r="AI742" s="101">
        <v>1615</v>
      </c>
      <c r="AJ742" s="101">
        <v>48</v>
      </c>
      <c r="AK742" s="101">
        <f t="shared" si="790"/>
        <v>3499</v>
      </c>
      <c r="AL742" s="101">
        <f t="shared" si="791"/>
        <v>211</v>
      </c>
      <c r="AM742" s="101">
        <v>259</v>
      </c>
      <c r="AN742" s="102">
        <v>466</v>
      </c>
      <c r="AO742" s="103">
        <v>797</v>
      </c>
      <c r="AP742" s="74">
        <f t="shared" si="792"/>
        <v>7.6182618261826179E-2</v>
      </c>
      <c r="AQ742" s="74">
        <f t="shared" si="793"/>
        <v>0.34682981090100112</v>
      </c>
      <c r="AR742" s="104">
        <f t="shared" si="794"/>
        <v>0.28408592722490134</v>
      </c>
      <c r="AS742" s="104">
        <f t="shared" si="795"/>
        <v>0.38138756596730594</v>
      </c>
      <c r="AT742" s="104">
        <f t="shared" si="796"/>
        <v>0.42883323152107516</v>
      </c>
      <c r="AU742" s="105">
        <v>3351</v>
      </c>
      <c r="AV742" s="105">
        <v>4508</v>
      </c>
      <c r="AW742" s="105">
        <v>3700</v>
      </c>
      <c r="AX742" s="100">
        <v>200</v>
      </c>
      <c r="AY742" s="106">
        <v>3782</v>
      </c>
      <c r="AZ742" s="106">
        <v>313</v>
      </c>
      <c r="BA742" s="106">
        <v>1548</v>
      </c>
      <c r="BB742" s="106">
        <v>1846</v>
      </c>
      <c r="BC742" s="106">
        <v>75</v>
      </c>
      <c r="BD742" s="107">
        <v>231</v>
      </c>
      <c r="BE742" s="108">
        <v>447</v>
      </c>
      <c r="BF742" s="82">
        <f t="shared" si="797"/>
        <v>8.4594594594594591E-2</v>
      </c>
      <c r="BG742" s="82">
        <f t="shared" si="798"/>
        <v>0.34338952972493347</v>
      </c>
      <c r="BH742" s="83">
        <f t="shared" si="799"/>
        <v>0.3007180551950861</v>
      </c>
      <c r="BI742" s="83">
        <f t="shared" si="800"/>
        <v>0.40246850744369511</v>
      </c>
      <c r="BJ742" s="83">
        <f t="shared" si="801"/>
        <v>0.48194568785437181</v>
      </c>
      <c r="BK742" s="2">
        <v>3714</v>
      </c>
      <c r="BL742" s="2">
        <v>4859</v>
      </c>
      <c r="BM742" s="2">
        <v>3614</v>
      </c>
      <c r="BN742" s="2">
        <v>2581</v>
      </c>
      <c r="BO742" s="2">
        <v>1098</v>
      </c>
      <c r="BP742" s="2">
        <v>949</v>
      </c>
      <c r="BQ742" s="109">
        <v>112</v>
      </c>
      <c r="BR742" s="109">
        <v>215</v>
      </c>
      <c r="BS742" s="110">
        <v>200</v>
      </c>
      <c r="BT742" s="109">
        <v>207</v>
      </c>
      <c r="BU742" s="109">
        <v>1525</v>
      </c>
      <c r="BV742" s="109">
        <v>2209</v>
      </c>
      <c r="BW742" s="109">
        <v>46</v>
      </c>
      <c r="BX742" s="84">
        <f t="shared" si="805"/>
        <v>3987</v>
      </c>
      <c r="BY742" s="111">
        <v>344</v>
      </c>
      <c r="BZ742" s="109">
        <v>279</v>
      </c>
      <c r="CA742" s="109">
        <v>44</v>
      </c>
      <c r="CB742" s="2">
        <v>741</v>
      </c>
      <c r="CC742" s="112">
        <f t="shared" si="806"/>
        <v>5.5735056542810989E-2</v>
      </c>
      <c r="CD742" s="112">
        <f t="shared" si="807"/>
        <v>0.3138505865404404</v>
      </c>
      <c r="CE742" s="112">
        <f t="shared" si="808"/>
        <v>0.3004841224255354</v>
      </c>
      <c r="CF742" s="112">
        <f t="shared" si="809"/>
        <v>0.40776584444706715</v>
      </c>
      <c r="CG742" s="112">
        <f t="shared" si="810"/>
        <v>0.53403431101272825</v>
      </c>
      <c r="CH742" s="87">
        <f t="shared" si="811"/>
        <v>1684</v>
      </c>
      <c r="CI742" s="31">
        <f t="shared" si="812"/>
        <v>1762</v>
      </c>
      <c r="CJ742" s="31">
        <f t="shared" si="813"/>
        <v>1</v>
      </c>
      <c r="CK742" s="31">
        <f t="shared" si="814"/>
        <v>3</v>
      </c>
      <c r="CL742" s="31">
        <f t="shared" si="815"/>
        <v>6</v>
      </c>
      <c r="CM742" s="113">
        <f t="shared" si="816"/>
        <v>27</v>
      </c>
      <c r="CN742" s="31">
        <f t="shared" si="817"/>
        <v>3</v>
      </c>
      <c r="CO742" s="31">
        <f t="shared" si="818"/>
        <v>7</v>
      </c>
      <c r="CP742" s="31">
        <f t="shared" si="819"/>
        <v>6</v>
      </c>
      <c r="CQ742" s="31">
        <f t="shared" si="820"/>
        <v>11</v>
      </c>
      <c r="CR742" s="32">
        <v>1</v>
      </c>
      <c r="CS742" s="32">
        <v>3</v>
      </c>
      <c r="CT742" s="32">
        <v>6</v>
      </c>
      <c r="CU742" s="88">
        <f t="shared" si="804"/>
        <v>27</v>
      </c>
      <c r="CV742" s="32">
        <v>3</v>
      </c>
      <c r="CW742" s="32">
        <v>7</v>
      </c>
      <c r="CX742" s="32">
        <v>6</v>
      </c>
      <c r="CY742" s="32">
        <v>11</v>
      </c>
      <c r="DC742" s="88">
        <f t="shared" si="821"/>
        <v>0</v>
      </c>
      <c r="DH742" s="32">
        <v>7</v>
      </c>
      <c r="DI742" s="32">
        <v>56</v>
      </c>
      <c r="DJ742" s="32">
        <v>44</v>
      </c>
      <c r="DK742" s="88">
        <f t="shared" si="822"/>
        <v>1278</v>
      </c>
      <c r="DL742" s="32">
        <v>59</v>
      </c>
      <c r="DM742" s="32">
        <v>447</v>
      </c>
      <c r="DN742" s="32">
        <v>755</v>
      </c>
      <c r="DO742" s="32">
        <v>17</v>
      </c>
      <c r="DP742" s="32">
        <v>97</v>
      </c>
      <c r="DQ742" s="32">
        <v>132</v>
      </c>
      <c r="DR742" s="32">
        <v>125</v>
      </c>
      <c r="DS742" s="88">
        <f t="shared" si="823"/>
        <v>2500</v>
      </c>
      <c r="DT742" s="32">
        <v>58</v>
      </c>
      <c r="DU742" s="32">
        <v>1010</v>
      </c>
      <c r="DV742" s="32">
        <v>1404</v>
      </c>
      <c r="DW742" s="32">
        <v>28</v>
      </c>
      <c r="DX742" s="32">
        <v>4</v>
      </c>
      <c r="DY742" s="32">
        <v>5</v>
      </c>
      <c r="DZ742" s="32">
        <v>6</v>
      </c>
      <c r="EA742" s="88">
        <f t="shared" si="824"/>
        <v>55</v>
      </c>
      <c r="EB742" s="32">
        <v>1</v>
      </c>
      <c r="EC742" s="32">
        <v>21</v>
      </c>
      <c r="ED742" s="32">
        <v>32</v>
      </c>
      <c r="EE742" s="32">
        <v>1</v>
      </c>
      <c r="EF742" s="32">
        <v>3</v>
      </c>
      <c r="EG742" s="32">
        <v>19</v>
      </c>
      <c r="EH742" s="32">
        <v>19</v>
      </c>
      <c r="EI742" s="88">
        <f t="shared" si="825"/>
        <v>129</v>
      </c>
      <c r="EJ742" s="32">
        <v>77</v>
      </c>
      <c r="EK742" s="32">
        <v>40</v>
      </c>
      <c r="EL742" s="32">
        <v>12</v>
      </c>
      <c r="EM742" s="32">
        <v>0</v>
      </c>
      <c r="EQ742" s="88">
        <f t="shared" si="826"/>
        <v>0</v>
      </c>
      <c r="EY742" s="88">
        <f t="shared" si="827"/>
        <v>0</v>
      </c>
      <c r="FG742" s="88">
        <f t="shared" si="828"/>
        <v>0</v>
      </c>
      <c r="FO742" s="88">
        <f t="shared" si="829"/>
        <v>0</v>
      </c>
      <c r="FW742" s="110">
        <f t="shared" si="830"/>
        <v>0</v>
      </c>
      <c r="GB742" s="110">
        <f t="shared" si="831"/>
        <v>0</v>
      </c>
      <c r="GC742" s="110">
        <f t="shared" si="832"/>
        <v>0</v>
      </c>
      <c r="GD742" s="110">
        <f t="shared" si="833"/>
        <v>0</v>
      </c>
      <c r="GE742" s="110">
        <f t="shared" si="834"/>
        <v>0</v>
      </c>
      <c r="GF742" s="110">
        <f t="shared" si="835"/>
        <v>0</v>
      </c>
      <c r="GG742" s="110">
        <f t="shared" si="836"/>
        <v>0</v>
      </c>
      <c r="GH742" s="110">
        <f t="shared" si="837"/>
        <v>0</v>
      </c>
      <c r="GI742" s="110">
        <f t="shared" si="838"/>
        <v>0</v>
      </c>
      <c r="GJ742" s="114">
        <f t="shared" si="802"/>
        <v>0.23914127161989532</v>
      </c>
      <c r="GK742" s="90">
        <f t="shared" si="803"/>
        <v>5.4204124801692226E-2</v>
      </c>
      <c r="GL742" s="92" t="s">
        <v>2267</v>
      </c>
      <c r="GM742" s="2" t="s">
        <v>1446</v>
      </c>
      <c r="GN742" s="92" t="s">
        <v>2098</v>
      </c>
      <c r="GO742" s="2" t="s">
        <v>1712</v>
      </c>
      <c r="GP742" s="2" t="s">
        <v>2299</v>
      </c>
      <c r="GQ742" s="2" t="s">
        <v>1725</v>
      </c>
      <c r="GR742" s="115">
        <v>4857</v>
      </c>
      <c r="GS742" s="31">
        <f t="shared" si="839"/>
        <v>108</v>
      </c>
      <c r="GT742" s="31">
        <f t="shared" si="840"/>
        <v>175</v>
      </c>
      <c r="GU742" s="31">
        <f t="shared" si="841"/>
        <v>193</v>
      </c>
      <c r="GV742" s="31">
        <f t="shared" si="842"/>
        <v>3833</v>
      </c>
      <c r="GW742" s="31">
        <f t="shared" si="843"/>
        <v>2237</v>
      </c>
      <c r="GX742" s="31">
        <f t="shared" si="844"/>
        <v>3715</v>
      </c>
    </row>
    <row r="743" spans="1:206" ht="15.75" hidden="1" customHeight="1" x14ac:dyDescent="0.25">
      <c r="A743" s="22" t="s">
        <v>1117</v>
      </c>
      <c r="B743" s="2" t="s">
        <v>719</v>
      </c>
      <c r="C743" s="116" t="s">
        <v>724</v>
      </c>
      <c r="D743" s="35" t="s">
        <v>719</v>
      </c>
      <c r="E743" s="117">
        <v>57</v>
      </c>
      <c r="F743" s="117">
        <v>248</v>
      </c>
      <c r="G743" s="117">
        <v>260</v>
      </c>
      <c r="H743" s="117">
        <v>565</v>
      </c>
      <c r="I743" s="95">
        <v>35</v>
      </c>
      <c r="J743" s="118">
        <v>43</v>
      </c>
      <c r="K743" s="118">
        <v>228</v>
      </c>
      <c r="L743" s="118">
        <v>235</v>
      </c>
      <c r="M743" s="118">
        <v>506</v>
      </c>
      <c r="N743" s="119">
        <v>31</v>
      </c>
      <c r="O743" s="119">
        <v>63</v>
      </c>
      <c r="P743" s="120">
        <v>507</v>
      </c>
      <c r="Q743" s="120">
        <v>561</v>
      </c>
      <c r="R743" s="120">
        <v>482</v>
      </c>
      <c r="S743" s="70">
        <f t="shared" si="785"/>
        <v>8.4812623274161739E-2</v>
      </c>
      <c r="T743" s="70">
        <f t="shared" si="786"/>
        <v>0.40641711229946526</v>
      </c>
      <c r="U743" s="70">
        <f t="shared" si="787"/>
        <v>0.30645161290322581</v>
      </c>
      <c r="V743" s="70">
        <f t="shared" si="788"/>
        <v>0.41418983700862894</v>
      </c>
      <c r="W743" s="70">
        <f t="shared" si="789"/>
        <v>0.42323651452282157</v>
      </c>
      <c r="X743" s="121">
        <v>585</v>
      </c>
      <c r="Y743" s="121">
        <v>507</v>
      </c>
      <c r="Z743" s="121">
        <v>561</v>
      </c>
      <c r="AA743" s="121">
        <v>482</v>
      </c>
      <c r="AB743" s="121">
        <v>131</v>
      </c>
      <c r="AC743" s="121">
        <v>122</v>
      </c>
      <c r="AD743" s="17">
        <v>35</v>
      </c>
      <c r="AE743" s="17">
        <v>39</v>
      </c>
      <c r="AF743" s="100">
        <v>39</v>
      </c>
      <c r="AG743" s="101">
        <v>38</v>
      </c>
      <c r="AH743" s="101">
        <v>217</v>
      </c>
      <c r="AI743" s="101">
        <v>300</v>
      </c>
      <c r="AJ743" s="101">
        <v>5</v>
      </c>
      <c r="AK743" s="101">
        <f t="shared" si="790"/>
        <v>560</v>
      </c>
      <c r="AL743" s="101">
        <f t="shared" si="791"/>
        <v>42</v>
      </c>
      <c r="AM743" s="101">
        <v>47</v>
      </c>
      <c r="AN743" s="102">
        <v>39</v>
      </c>
      <c r="AO743" s="103">
        <v>75</v>
      </c>
      <c r="AP743" s="74">
        <f t="shared" si="792"/>
        <v>7.4950690335305714E-2</v>
      </c>
      <c r="AQ743" s="74">
        <f t="shared" si="793"/>
        <v>0.38680926916221031</v>
      </c>
      <c r="AR743" s="104">
        <f t="shared" si="794"/>
        <v>0.33096774193548389</v>
      </c>
      <c r="AS743" s="104">
        <f t="shared" si="795"/>
        <v>0.45541706615532118</v>
      </c>
      <c r="AT743" s="104">
        <f t="shared" si="796"/>
        <v>0.53526970954356845</v>
      </c>
      <c r="AU743" s="105">
        <v>492</v>
      </c>
      <c r="AV743" s="105">
        <v>658</v>
      </c>
      <c r="AW743" s="105">
        <v>498</v>
      </c>
      <c r="AX743" s="100">
        <v>43</v>
      </c>
      <c r="AY743" s="106">
        <v>629</v>
      </c>
      <c r="AZ743" s="106">
        <v>58</v>
      </c>
      <c r="BA743" s="106">
        <v>288</v>
      </c>
      <c r="BB743" s="106">
        <v>277</v>
      </c>
      <c r="BC743" s="106">
        <v>6</v>
      </c>
      <c r="BD743" s="107">
        <v>41</v>
      </c>
      <c r="BE743" s="108">
        <v>62</v>
      </c>
      <c r="BF743" s="82">
        <f t="shared" si="797"/>
        <v>0.11646586345381527</v>
      </c>
      <c r="BG743" s="82">
        <f t="shared" si="798"/>
        <v>0.43768996960486323</v>
      </c>
      <c r="BH743" s="83">
        <f t="shared" si="799"/>
        <v>0.35315533980582525</v>
      </c>
      <c r="BI743" s="83">
        <f t="shared" si="800"/>
        <v>0.45565217391304347</v>
      </c>
      <c r="BJ743" s="83">
        <f t="shared" si="801"/>
        <v>0.47967479674796748</v>
      </c>
      <c r="BK743" s="2">
        <v>461</v>
      </c>
      <c r="BL743" s="2">
        <v>596</v>
      </c>
      <c r="BM743" s="2">
        <v>463</v>
      </c>
      <c r="BN743" s="2">
        <v>345</v>
      </c>
      <c r="BO743" s="2">
        <v>155</v>
      </c>
      <c r="BP743" s="2">
        <v>149</v>
      </c>
      <c r="BQ743" s="109">
        <v>33</v>
      </c>
      <c r="BR743" s="109">
        <v>39</v>
      </c>
      <c r="BS743" s="110">
        <v>37</v>
      </c>
      <c r="BT743" s="109">
        <v>31</v>
      </c>
      <c r="BU743" s="109">
        <v>263</v>
      </c>
      <c r="BV743" s="109">
        <v>318</v>
      </c>
      <c r="BW743" s="109">
        <v>2</v>
      </c>
      <c r="BX743" s="84">
        <f t="shared" si="805"/>
        <v>614</v>
      </c>
      <c r="BY743" s="111">
        <v>47</v>
      </c>
      <c r="BZ743" s="109">
        <v>51</v>
      </c>
      <c r="CA743" s="109">
        <v>2</v>
      </c>
      <c r="CB743" s="2">
        <v>100</v>
      </c>
      <c r="CC743" s="112">
        <f t="shared" si="806"/>
        <v>6.7245119305856832E-2</v>
      </c>
      <c r="CD743" s="112">
        <f t="shared" si="807"/>
        <v>0.4412751677852349</v>
      </c>
      <c r="CE743" s="112">
        <f t="shared" si="808"/>
        <v>0.36907894736842106</v>
      </c>
      <c r="CF743" s="112">
        <f t="shared" si="809"/>
        <v>0.50047214353163361</v>
      </c>
      <c r="CG743" s="112">
        <f t="shared" si="810"/>
        <v>0.57667386609071269</v>
      </c>
      <c r="CH743" s="87">
        <f t="shared" si="811"/>
        <v>196</v>
      </c>
      <c r="CI743" s="31">
        <f t="shared" si="812"/>
        <v>200</v>
      </c>
      <c r="CJ743" s="31">
        <f t="shared" si="813"/>
        <v>0</v>
      </c>
      <c r="CK743" s="31">
        <f t="shared" si="814"/>
        <v>0</v>
      </c>
      <c r="CL743" s="31">
        <f t="shared" si="815"/>
        <v>0</v>
      </c>
      <c r="CM743" s="113">
        <f t="shared" si="816"/>
        <v>0</v>
      </c>
      <c r="CN743" s="31">
        <f t="shared" si="817"/>
        <v>0</v>
      </c>
      <c r="CO743" s="31">
        <f t="shared" si="818"/>
        <v>0</v>
      </c>
      <c r="CP743" s="31">
        <f t="shared" si="819"/>
        <v>0</v>
      </c>
      <c r="CQ743" s="31">
        <f t="shared" si="820"/>
        <v>0</v>
      </c>
      <c r="CU743" s="88">
        <f t="shared" si="804"/>
        <v>0</v>
      </c>
      <c r="DC743" s="88">
        <f t="shared" si="821"/>
        <v>0</v>
      </c>
      <c r="DH743" s="32">
        <v>1</v>
      </c>
      <c r="DI743" s="32">
        <v>4</v>
      </c>
      <c r="DJ743" s="32">
        <v>5</v>
      </c>
      <c r="DK743" s="88">
        <f t="shared" si="822"/>
        <v>94</v>
      </c>
      <c r="DL743" s="32">
        <v>8</v>
      </c>
      <c r="DM743" s="32">
        <v>30</v>
      </c>
      <c r="DN743" s="32">
        <v>54</v>
      </c>
      <c r="DO743" s="32">
        <v>2</v>
      </c>
      <c r="DP743" s="32">
        <v>31</v>
      </c>
      <c r="DQ743" s="32">
        <v>34</v>
      </c>
      <c r="DR743" s="32">
        <v>31</v>
      </c>
      <c r="DS743" s="88">
        <f t="shared" si="823"/>
        <v>509</v>
      </c>
      <c r="DT743" s="32">
        <v>22</v>
      </c>
      <c r="DU743" s="32">
        <v>228</v>
      </c>
      <c r="DV743" s="32">
        <v>259</v>
      </c>
      <c r="DW743" s="32">
        <v>0</v>
      </c>
      <c r="DX743" s="32">
        <v>1</v>
      </c>
      <c r="DY743" s="32">
        <v>1</v>
      </c>
      <c r="DZ743" s="32">
        <v>1</v>
      </c>
      <c r="EA743" s="88">
        <f t="shared" si="824"/>
        <v>11</v>
      </c>
      <c r="EB743" s="32">
        <v>1</v>
      </c>
      <c r="EC743" s="32">
        <v>5</v>
      </c>
      <c r="ED743" s="32">
        <v>5</v>
      </c>
      <c r="EI743" s="88">
        <f t="shared" si="825"/>
        <v>0</v>
      </c>
      <c r="EQ743" s="88">
        <f t="shared" si="826"/>
        <v>0</v>
      </c>
      <c r="EY743" s="88">
        <f t="shared" si="827"/>
        <v>0</v>
      </c>
      <c r="FG743" s="88">
        <f t="shared" si="828"/>
        <v>0</v>
      </c>
      <c r="FO743" s="88">
        <f t="shared" si="829"/>
        <v>0</v>
      </c>
      <c r="FW743" s="110">
        <f t="shared" si="830"/>
        <v>0</v>
      </c>
      <c r="GB743" s="110">
        <f t="shared" si="831"/>
        <v>0</v>
      </c>
      <c r="GC743" s="110">
        <f t="shared" si="832"/>
        <v>0</v>
      </c>
      <c r="GD743" s="110">
        <f t="shared" si="833"/>
        <v>0</v>
      </c>
      <c r="GE743" s="110">
        <f t="shared" si="834"/>
        <v>0</v>
      </c>
      <c r="GF743" s="110">
        <f t="shared" si="835"/>
        <v>0</v>
      </c>
      <c r="GG743" s="110">
        <f t="shared" si="836"/>
        <v>0</v>
      </c>
      <c r="GH743" s="110">
        <f t="shared" si="837"/>
        <v>0</v>
      </c>
      <c r="GI743" s="110">
        <f t="shared" si="838"/>
        <v>0</v>
      </c>
      <c r="GJ743" s="114">
        <f t="shared" si="802"/>
        <v>0.36253335027315453</v>
      </c>
      <c r="GK743" s="90">
        <f t="shared" si="803"/>
        <v>-2.3847376788553261E-2</v>
      </c>
      <c r="GL743" s="2" t="s">
        <v>2109</v>
      </c>
      <c r="GM743" s="2" t="s">
        <v>1698</v>
      </c>
      <c r="GN743" s="92" t="s">
        <v>2283</v>
      </c>
      <c r="GO743" s="92" t="s">
        <v>1411</v>
      </c>
      <c r="GP743" s="2" t="s">
        <v>1512</v>
      </c>
      <c r="GQ743" s="2" t="s">
        <v>1747</v>
      </c>
      <c r="GR743" s="115">
        <v>581</v>
      </c>
      <c r="GS743" s="31">
        <f t="shared" si="839"/>
        <v>33</v>
      </c>
      <c r="GT743" s="31">
        <f t="shared" si="840"/>
        <v>37</v>
      </c>
      <c r="GU743" s="31">
        <f t="shared" si="841"/>
        <v>39</v>
      </c>
      <c r="GV743" s="31">
        <f t="shared" si="842"/>
        <v>614</v>
      </c>
      <c r="GW743" s="31">
        <f t="shared" si="843"/>
        <v>320</v>
      </c>
      <c r="GX743" s="31">
        <f t="shared" si="844"/>
        <v>583</v>
      </c>
    </row>
    <row r="744" spans="1:206" ht="15.75" hidden="1" customHeight="1" x14ac:dyDescent="0.25">
      <c r="A744" s="22" t="s">
        <v>1110</v>
      </c>
      <c r="B744" s="2" t="s">
        <v>725</v>
      </c>
      <c r="C744" s="116" t="s">
        <v>726</v>
      </c>
      <c r="D744" s="35" t="s">
        <v>725</v>
      </c>
      <c r="E744" s="117">
        <v>11</v>
      </c>
      <c r="F744" s="117">
        <v>186</v>
      </c>
      <c r="G744" s="117">
        <v>132</v>
      </c>
      <c r="H744" s="117">
        <v>329</v>
      </c>
      <c r="I744" s="95">
        <v>19</v>
      </c>
      <c r="J744" s="118">
        <v>16</v>
      </c>
      <c r="K744" s="118">
        <v>167</v>
      </c>
      <c r="L744" s="118">
        <v>166</v>
      </c>
      <c r="M744" s="118">
        <v>349</v>
      </c>
      <c r="N744" s="119">
        <v>27</v>
      </c>
      <c r="O744" s="119">
        <v>64</v>
      </c>
      <c r="P744" s="120">
        <v>241</v>
      </c>
      <c r="Q744" s="120">
        <v>310</v>
      </c>
      <c r="R744" s="120">
        <v>235</v>
      </c>
      <c r="S744" s="70">
        <f t="shared" si="785"/>
        <v>6.6390041493775934E-2</v>
      </c>
      <c r="T744" s="70">
        <f t="shared" si="786"/>
        <v>0.53870967741935483</v>
      </c>
      <c r="U744" s="70">
        <f t="shared" si="787"/>
        <v>0.40966921119592875</v>
      </c>
      <c r="V744" s="70">
        <f t="shared" si="788"/>
        <v>0.56146788990825691</v>
      </c>
      <c r="W744" s="70">
        <f t="shared" si="789"/>
        <v>0.59148936170212763</v>
      </c>
      <c r="X744" s="121">
        <v>310</v>
      </c>
      <c r="Y744" s="121">
        <v>241</v>
      </c>
      <c r="Z744" s="121">
        <v>310</v>
      </c>
      <c r="AA744" s="121">
        <v>235</v>
      </c>
      <c r="AB744" s="121">
        <v>83</v>
      </c>
      <c r="AC744" s="121">
        <v>84</v>
      </c>
      <c r="AD744" s="17">
        <v>14</v>
      </c>
      <c r="AE744" s="17">
        <v>18</v>
      </c>
      <c r="AF744" s="100">
        <v>18</v>
      </c>
      <c r="AG744" s="101">
        <v>13</v>
      </c>
      <c r="AH744" s="101">
        <v>148</v>
      </c>
      <c r="AI744" s="101">
        <v>170</v>
      </c>
      <c r="AJ744" s="101">
        <v>5</v>
      </c>
      <c r="AK744" s="101">
        <f t="shared" si="790"/>
        <v>336</v>
      </c>
      <c r="AL744" s="101">
        <f t="shared" si="791"/>
        <v>31</v>
      </c>
      <c r="AM744" s="101">
        <v>36</v>
      </c>
      <c r="AN744" s="102">
        <v>44</v>
      </c>
      <c r="AO744" s="103">
        <v>51</v>
      </c>
      <c r="AP744" s="74">
        <f t="shared" si="792"/>
        <v>5.3941908713692949E-2</v>
      </c>
      <c r="AQ744" s="74">
        <f t="shared" si="793"/>
        <v>0.47741935483870968</v>
      </c>
      <c r="AR744" s="104">
        <f t="shared" si="794"/>
        <v>0.38167938931297712</v>
      </c>
      <c r="AS744" s="104">
        <f t="shared" si="795"/>
        <v>0.52660550458715594</v>
      </c>
      <c r="AT744" s="104">
        <f t="shared" si="796"/>
        <v>0.59148936170212763</v>
      </c>
      <c r="AU744" s="105">
        <v>227</v>
      </c>
      <c r="AV744" s="105">
        <v>302</v>
      </c>
      <c r="AW744" s="105">
        <v>225</v>
      </c>
      <c r="AX744" s="100">
        <v>19</v>
      </c>
      <c r="AY744" s="106">
        <v>300</v>
      </c>
      <c r="AZ744" s="106">
        <v>9</v>
      </c>
      <c r="BA744" s="106">
        <v>130</v>
      </c>
      <c r="BB744" s="106">
        <v>159</v>
      </c>
      <c r="BC744" s="106">
        <v>2</v>
      </c>
      <c r="BD744" s="107">
        <v>19</v>
      </c>
      <c r="BE744" s="108">
        <v>37</v>
      </c>
      <c r="BF744" s="82">
        <f t="shared" si="797"/>
        <v>0.04</v>
      </c>
      <c r="BG744" s="82">
        <f t="shared" si="798"/>
        <v>0.43046357615894038</v>
      </c>
      <c r="BH744" s="83">
        <f t="shared" si="799"/>
        <v>0.37002652519893897</v>
      </c>
      <c r="BI744" s="83">
        <f t="shared" si="800"/>
        <v>0.5103969754253308</v>
      </c>
      <c r="BJ744" s="83">
        <f t="shared" si="801"/>
        <v>0.61674008810572689</v>
      </c>
      <c r="BK744" s="2">
        <v>244</v>
      </c>
      <c r="BL744" s="2">
        <v>306</v>
      </c>
      <c r="BM744" s="2">
        <v>224</v>
      </c>
      <c r="BN744" s="2">
        <v>149</v>
      </c>
      <c r="BO744" s="2">
        <v>83</v>
      </c>
      <c r="BP744" s="2">
        <v>57</v>
      </c>
      <c r="BQ744" s="109">
        <v>15</v>
      </c>
      <c r="BR744" s="109">
        <v>21</v>
      </c>
      <c r="BS744" s="110">
        <v>24</v>
      </c>
      <c r="BT744" s="109">
        <v>15</v>
      </c>
      <c r="BU744" s="109">
        <v>139</v>
      </c>
      <c r="BV744" s="109">
        <v>193</v>
      </c>
      <c r="BW744" s="109">
        <v>6</v>
      </c>
      <c r="BX744" s="84">
        <f t="shared" si="805"/>
        <v>353</v>
      </c>
      <c r="BY744" s="111">
        <v>29</v>
      </c>
      <c r="BZ744" s="109">
        <v>24</v>
      </c>
      <c r="CA744" s="109">
        <v>6</v>
      </c>
      <c r="CB744" s="2">
        <v>51</v>
      </c>
      <c r="CC744" s="112">
        <f t="shared" si="806"/>
        <v>6.1475409836065573E-2</v>
      </c>
      <c r="CD744" s="112">
        <f t="shared" si="807"/>
        <v>0.45424836601307189</v>
      </c>
      <c r="CE744" s="112">
        <f t="shared" si="808"/>
        <v>0.41731266149870799</v>
      </c>
      <c r="CF744" s="112">
        <f t="shared" si="809"/>
        <v>0.5811320754716981</v>
      </c>
      <c r="CG744" s="112">
        <f t="shared" si="810"/>
        <v>0.7544642857142857</v>
      </c>
      <c r="CH744" s="87">
        <f t="shared" si="811"/>
        <v>55</v>
      </c>
      <c r="CI744" s="31">
        <f t="shared" si="812"/>
        <v>63</v>
      </c>
      <c r="CJ744" s="31">
        <f t="shared" si="813"/>
        <v>0</v>
      </c>
      <c r="CK744" s="31">
        <f t="shared" si="814"/>
        <v>0</v>
      </c>
      <c r="CL744" s="31">
        <f t="shared" si="815"/>
        <v>0</v>
      </c>
      <c r="CM744" s="113">
        <f t="shared" si="816"/>
        <v>0</v>
      </c>
      <c r="CN744" s="31">
        <f t="shared" si="817"/>
        <v>0</v>
      </c>
      <c r="CO744" s="31">
        <f t="shared" si="818"/>
        <v>0</v>
      </c>
      <c r="CP744" s="31">
        <f t="shared" si="819"/>
        <v>0</v>
      </c>
      <c r="CQ744" s="31">
        <f t="shared" si="820"/>
        <v>0</v>
      </c>
      <c r="CU744" s="88">
        <f t="shared" si="804"/>
        <v>0</v>
      </c>
      <c r="DC744" s="88">
        <f t="shared" si="821"/>
        <v>0</v>
      </c>
      <c r="DH744" s="32">
        <v>1</v>
      </c>
      <c r="DI744" s="32">
        <v>4</v>
      </c>
      <c r="DJ744" s="32">
        <v>5</v>
      </c>
      <c r="DK744" s="88">
        <f t="shared" si="822"/>
        <v>83</v>
      </c>
      <c r="DL744" s="32">
        <v>9</v>
      </c>
      <c r="DM744" s="32">
        <v>30</v>
      </c>
      <c r="DN744" s="32">
        <v>42</v>
      </c>
      <c r="DO744" s="32">
        <v>2</v>
      </c>
      <c r="DP744" s="32">
        <v>12</v>
      </c>
      <c r="DQ744" s="32">
        <v>15</v>
      </c>
      <c r="DR744" s="32">
        <v>15</v>
      </c>
      <c r="DS744" s="88">
        <f t="shared" si="823"/>
        <v>234</v>
      </c>
      <c r="DT744" s="32">
        <v>3</v>
      </c>
      <c r="DU744" s="32">
        <v>89</v>
      </c>
      <c r="DV744" s="32">
        <v>139</v>
      </c>
      <c r="DW744" s="32">
        <v>3</v>
      </c>
      <c r="EA744" s="88">
        <f t="shared" si="824"/>
        <v>0</v>
      </c>
      <c r="EI744" s="88">
        <f t="shared" si="825"/>
        <v>0</v>
      </c>
      <c r="EQ744" s="88">
        <f t="shared" si="826"/>
        <v>0</v>
      </c>
      <c r="EV744" s="32">
        <v>2</v>
      </c>
      <c r="EW744" s="32">
        <v>2</v>
      </c>
      <c r="EX744" s="32">
        <v>4</v>
      </c>
      <c r="EY744" s="88">
        <f t="shared" si="827"/>
        <v>36</v>
      </c>
      <c r="EZ744" s="32">
        <v>3</v>
      </c>
      <c r="FA744" s="32">
        <v>20</v>
      </c>
      <c r="FB744" s="32">
        <v>12</v>
      </c>
      <c r="FC744" s="32">
        <v>1</v>
      </c>
      <c r="FG744" s="88">
        <f t="shared" si="828"/>
        <v>0</v>
      </c>
      <c r="FO744" s="88">
        <f t="shared" si="829"/>
        <v>0</v>
      </c>
      <c r="FW744" s="110">
        <f t="shared" si="830"/>
        <v>0</v>
      </c>
      <c r="GB744" s="110">
        <f t="shared" si="831"/>
        <v>2</v>
      </c>
      <c r="GC744" s="110">
        <f t="shared" si="832"/>
        <v>2</v>
      </c>
      <c r="GD744" s="110">
        <f t="shared" si="833"/>
        <v>4</v>
      </c>
      <c r="GE744" s="110">
        <f t="shared" si="834"/>
        <v>36</v>
      </c>
      <c r="GF744" s="110">
        <f t="shared" si="835"/>
        <v>3</v>
      </c>
      <c r="GG744" s="110">
        <f t="shared" si="836"/>
        <v>20</v>
      </c>
      <c r="GH744" s="110">
        <f t="shared" si="837"/>
        <v>12</v>
      </c>
      <c r="GI744" s="110">
        <f t="shared" si="838"/>
        <v>1</v>
      </c>
      <c r="GJ744" s="114">
        <f t="shared" si="802"/>
        <v>0.27553314491264136</v>
      </c>
      <c r="GK744" s="90">
        <f t="shared" si="803"/>
        <v>0.17666666666666667</v>
      </c>
      <c r="GL744" s="92" t="s">
        <v>1599</v>
      </c>
      <c r="GM744" s="92" t="s">
        <v>1362</v>
      </c>
      <c r="GN744" s="2" t="s">
        <v>2102</v>
      </c>
      <c r="GO744" s="92" t="s">
        <v>1915</v>
      </c>
      <c r="GP744" s="92" t="s">
        <v>1592</v>
      </c>
      <c r="GQ744" s="2" t="s">
        <v>2128</v>
      </c>
      <c r="GR744" s="115">
        <v>303</v>
      </c>
      <c r="GS744" s="31">
        <f t="shared" si="839"/>
        <v>13</v>
      </c>
      <c r="GT744" s="31">
        <f t="shared" si="840"/>
        <v>20</v>
      </c>
      <c r="GU744" s="31">
        <f t="shared" si="841"/>
        <v>19</v>
      </c>
      <c r="GV744" s="31">
        <f t="shared" si="842"/>
        <v>317</v>
      </c>
      <c r="GW744" s="31">
        <f t="shared" si="843"/>
        <v>186</v>
      </c>
      <c r="GX744" s="31">
        <f t="shared" si="844"/>
        <v>305</v>
      </c>
    </row>
    <row r="745" spans="1:206" ht="15.75" hidden="1" customHeight="1" x14ac:dyDescent="0.25">
      <c r="A745" s="22" t="s">
        <v>1110</v>
      </c>
      <c r="B745" s="2" t="s">
        <v>725</v>
      </c>
      <c r="C745" s="116" t="s">
        <v>727</v>
      </c>
      <c r="D745" s="35" t="s">
        <v>725</v>
      </c>
      <c r="E745" s="117">
        <v>44</v>
      </c>
      <c r="F745" s="117">
        <v>224</v>
      </c>
      <c r="G745" s="117">
        <v>247</v>
      </c>
      <c r="H745" s="117">
        <v>515</v>
      </c>
      <c r="I745" s="95">
        <v>32</v>
      </c>
      <c r="J745" s="118">
        <v>61</v>
      </c>
      <c r="K745" s="118">
        <v>214</v>
      </c>
      <c r="L745" s="118">
        <v>307</v>
      </c>
      <c r="M745" s="118">
        <v>582</v>
      </c>
      <c r="N745" s="119">
        <v>56</v>
      </c>
      <c r="O745" s="119">
        <v>24</v>
      </c>
      <c r="P745" s="120">
        <v>328</v>
      </c>
      <c r="Q745" s="120">
        <v>392</v>
      </c>
      <c r="R745" s="120">
        <v>323</v>
      </c>
      <c r="S745" s="70">
        <f t="shared" si="785"/>
        <v>0.18597560975609756</v>
      </c>
      <c r="T745" s="70">
        <f t="shared" si="786"/>
        <v>0.54591836734693877</v>
      </c>
      <c r="U745" s="70">
        <f t="shared" si="787"/>
        <v>0.50431447746883984</v>
      </c>
      <c r="V745" s="70">
        <f t="shared" si="788"/>
        <v>0.65034965034965031</v>
      </c>
      <c r="W745" s="70">
        <f t="shared" si="789"/>
        <v>0.77708978328173373</v>
      </c>
      <c r="X745" s="121">
        <v>394</v>
      </c>
      <c r="Y745" s="121">
        <v>328</v>
      </c>
      <c r="Z745" s="121">
        <v>392</v>
      </c>
      <c r="AA745" s="121">
        <v>323</v>
      </c>
      <c r="AB745" s="121">
        <v>92</v>
      </c>
      <c r="AC745" s="121">
        <v>87</v>
      </c>
      <c r="AD745" s="17">
        <v>26</v>
      </c>
      <c r="AE745" s="17">
        <v>31</v>
      </c>
      <c r="AF745" s="100">
        <v>35</v>
      </c>
      <c r="AG745" s="101">
        <v>52</v>
      </c>
      <c r="AH745" s="101">
        <v>266</v>
      </c>
      <c r="AI745" s="101">
        <v>307</v>
      </c>
      <c r="AJ745" s="101">
        <v>9</v>
      </c>
      <c r="AK745" s="101">
        <f t="shared" si="790"/>
        <v>634</v>
      </c>
      <c r="AL745" s="101">
        <f t="shared" si="791"/>
        <v>60</v>
      </c>
      <c r="AM745" s="101">
        <v>69</v>
      </c>
      <c r="AN745" s="102">
        <v>18</v>
      </c>
      <c r="AO745" s="103">
        <v>29</v>
      </c>
      <c r="AP745" s="74">
        <f t="shared" si="792"/>
        <v>0.15853658536585366</v>
      </c>
      <c r="AQ745" s="74">
        <f t="shared" si="793"/>
        <v>0.6785714285714286</v>
      </c>
      <c r="AR745" s="104">
        <f t="shared" si="794"/>
        <v>0.54170661553211885</v>
      </c>
      <c r="AS745" s="104">
        <f t="shared" si="795"/>
        <v>0.71748251748251746</v>
      </c>
      <c r="AT745" s="104">
        <f t="shared" si="796"/>
        <v>0.76470588235294112</v>
      </c>
      <c r="AU745" s="105">
        <v>326</v>
      </c>
      <c r="AV745" s="105">
        <v>427</v>
      </c>
      <c r="AW745" s="105">
        <v>311</v>
      </c>
      <c r="AX745" s="100">
        <v>35</v>
      </c>
      <c r="AY745" s="106">
        <v>622</v>
      </c>
      <c r="AZ745" s="106">
        <v>74</v>
      </c>
      <c r="BA745" s="106">
        <v>236</v>
      </c>
      <c r="BB745" s="106">
        <v>299</v>
      </c>
      <c r="BC745" s="106">
        <v>13</v>
      </c>
      <c r="BD745" s="107">
        <v>61</v>
      </c>
      <c r="BE745" s="108">
        <v>15</v>
      </c>
      <c r="BF745" s="82">
        <f t="shared" si="797"/>
        <v>0.23794212218649519</v>
      </c>
      <c r="BG745" s="82">
        <f t="shared" si="798"/>
        <v>0.5526932084309133</v>
      </c>
      <c r="BH745" s="83">
        <f t="shared" si="799"/>
        <v>0.51503759398496241</v>
      </c>
      <c r="BI745" s="83">
        <f t="shared" si="800"/>
        <v>0.62948207171314741</v>
      </c>
      <c r="BJ745" s="83">
        <f t="shared" si="801"/>
        <v>0.73006134969325154</v>
      </c>
      <c r="BK745" s="2">
        <v>290</v>
      </c>
      <c r="BL745" s="2">
        <v>432</v>
      </c>
      <c r="BM745" s="2">
        <v>320</v>
      </c>
      <c r="BN745" s="2">
        <v>218</v>
      </c>
      <c r="BO745" s="2">
        <v>85</v>
      </c>
      <c r="BP745" s="2">
        <v>98</v>
      </c>
      <c r="BQ745" s="109">
        <v>26</v>
      </c>
      <c r="BR745" s="109">
        <v>37</v>
      </c>
      <c r="BS745" s="110">
        <v>33</v>
      </c>
      <c r="BT745" s="109">
        <v>51</v>
      </c>
      <c r="BU745" s="109">
        <v>269</v>
      </c>
      <c r="BV745" s="109">
        <v>337</v>
      </c>
      <c r="BW745" s="109">
        <v>19</v>
      </c>
      <c r="BX745" s="84">
        <f t="shared" si="805"/>
        <v>676</v>
      </c>
      <c r="BY745" s="111">
        <v>15</v>
      </c>
      <c r="BZ745" s="109">
        <v>60</v>
      </c>
      <c r="CA745" s="109">
        <v>19</v>
      </c>
      <c r="CB745" s="2">
        <v>27</v>
      </c>
      <c r="CC745" s="112">
        <f t="shared" si="806"/>
        <v>0.17586206896551723</v>
      </c>
      <c r="CD745" s="112">
        <f t="shared" si="807"/>
        <v>0.62268518518518523</v>
      </c>
      <c r="CE745" s="112">
        <f t="shared" si="808"/>
        <v>0.57293666026871404</v>
      </c>
      <c r="CF745" s="112">
        <f t="shared" si="809"/>
        <v>0.72606382978723405</v>
      </c>
      <c r="CG745" s="112">
        <f t="shared" si="810"/>
        <v>0.86562499999999998</v>
      </c>
      <c r="CH745" s="87">
        <f t="shared" si="811"/>
        <v>43</v>
      </c>
      <c r="CI745" s="31">
        <f t="shared" si="812"/>
        <v>41</v>
      </c>
      <c r="CJ745" s="31">
        <f t="shared" si="813"/>
        <v>0</v>
      </c>
      <c r="CK745" s="31">
        <f t="shared" si="814"/>
        <v>0</v>
      </c>
      <c r="CL745" s="31">
        <f t="shared" si="815"/>
        <v>0</v>
      </c>
      <c r="CM745" s="113">
        <f t="shared" si="816"/>
        <v>0</v>
      </c>
      <c r="CN745" s="31">
        <f t="shared" si="817"/>
        <v>0</v>
      </c>
      <c r="CO745" s="31">
        <f t="shared" si="818"/>
        <v>0</v>
      </c>
      <c r="CP745" s="31">
        <f t="shared" si="819"/>
        <v>0</v>
      </c>
      <c r="CQ745" s="31">
        <f t="shared" si="820"/>
        <v>0</v>
      </c>
      <c r="CU745" s="88">
        <f t="shared" si="804"/>
        <v>0</v>
      </c>
      <c r="DC745" s="88">
        <f t="shared" si="821"/>
        <v>0</v>
      </c>
      <c r="DH745" s="32">
        <v>1</v>
      </c>
      <c r="DI745" s="32">
        <v>7</v>
      </c>
      <c r="DJ745" s="32">
        <v>5</v>
      </c>
      <c r="DK745" s="88">
        <f t="shared" si="822"/>
        <v>152</v>
      </c>
      <c r="DL745" s="32">
        <v>23</v>
      </c>
      <c r="DM745" s="32">
        <v>72</v>
      </c>
      <c r="DN745" s="32">
        <v>52</v>
      </c>
      <c r="DO745" s="32">
        <v>5</v>
      </c>
      <c r="DP745" s="32">
        <v>22</v>
      </c>
      <c r="DQ745" s="32">
        <v>26</v>
      </c>
      <c r="DR745" s="32">
        <v>23</v>
      </c>
      <c r="DS745" s="88">
        <f t="shared" si="823"/>
        <v>456</v>
      </c>
      <c r="DT745" s="32">
        <v>16</v>
      </c>
      <c r="DU745" s="32">
        <v>164</v>
      </c>
      <c r="DV745" s="32">
        <v>262</v>
      </c>
      <c r="DW745" s="32">
        <v>14</v>
      </c>
      <c r="DX745" s="32">
        <v>1</v>
      </c>
      <c r="DY745" s="32">
        <v>1</v>
      </c>
      <c r="DZ745" s="32">
        <v>1</v>
      </c>
      <c r="EA745" s="88">
        <f t="shared" si="824"/>
        <v>17</v>
      </c>
      <c r="EB745" s="32">
        <v>12</v>
      </c>
      <c r="EC745" s="32">
        <v>4</v>
      </c>
      <c r="ED745" s="32">
        <v>1</v>
      </c>
      <c r="EI745" s="88">
        <f t="shared" si="825"/>
        <v>0</v>
      </c>
      <c r="EQ745" s="88">
        <f t="shared" si="826"/>
        <v>0</v>
      </c>
      <c r="EV745" s="32">
        <v>2</v>
      </c>
      <c r="EW745" s="32">
        <v>3</v>
      </c>
      <c r="EX745" s="32">
        <v>4</v>
      </c>
      <c r="EY745" s="88">
        <f t="shared" si="827"/>
        <v>51</v>
      </c>
      <c r="EZ745" s="32">
        <v>0</v>
      </c>
      <c r="FA745" s="32">
        <v>29</v>
      </c>
      <c r="FB745" s="32">
        <v>22</v>
      </c>
      <c r="FC745" s="32">
        <v>0</v>
      </c>
      <c r="FG745" s="88">
        <f t="shared" si="828"/>
        <v>0</v>
      </c>
      <c r="FO745" s="88">
        <f t="shared" si="829"/>
        <v>0</v>
      </c>
      <c r="FW745" s="110">
        <f t="shared" si="830"/>
        <v>0</v>
      </c>
      <c r="GB745" s="110">
        <f t="shared" si="831"/>
        <v>2</v>
      </c>
      <c r="GC745" s="110">
        <f t="shared" si="832"/>
        <v>3</v>
      </c>
      <c r="GD745" s="110">
        <f t="shared" si="833"/>
        <v>4</v>
      </c>
      <c r="GE745" s="110">
        <f t="shared" si="834"/>
        <v>51</v>
      </c>
      <c r="GF745" s="110">
        <f t="shared" si="835"/>
        <v>0</v>
      </c>
      <c r="GG745" s="110">
        <f t="shared" si="836"/>
        <v>29</v>
      </c>
      <c r="GH745" s="110">
        <f t="shared" si="837"/>
        <v>22</v>
      </c>
      <c r="GI745" s="110">
        <f t="shared" si="838"/>
        <v>0</v>
      </c>
      <c r="GJ745" s="114">
        <f t="shared" si="802"/>
        <v>0.11393177290836654</v>
      </c>
      <c r="GK745" s="90">
        <f t="shared" si="803"/>
        <v>8.6816720257234734E-2</v>
      </c>
      <c r="GL745" s="92" t="s">
        <v>2175</v>
      </c>
      <c r="GM745" s="2" t="s">
        <v>1695</v>
      </c>
      <c r="GN745" s="2" t="s">
        <v>1472</v>
      </c>
      <c r="GO745" s="92" t="s">
        <v>1588</v>
      </c>
      <c r="GP745" s="2" t="s">
        <v>1967</v>
      </c>
      <c r="GQ745" s="2" t="s">
        <v>1885</v>
      </c>
      <c r="GR745" s="115">
        <v>407</v>
      </c>
      <c r="GS745" s="31">
        <f t="shared" si="839"/>
        <v>24</v>
      </c>
      <c r="GT745" s="31">
        <f t="shared" si="840"/>
        <v>29</v>
      </c>
      <c r="GU745" s="31">
        <f t="shared" si="841"/>
        <v>34</v>
      </c>
      <c r="GV745" s="31">
        <f t="shared" si="842"/>
        <v>625</v>
      </c>
      <c r="GW745" s="31">
        <f t="shared" si="843"/>
        <v>334</v>
      </c>
      <c r="GX745" s="31">
        <f t="shared" si="844"/>
        <v>574</v>
      </c>
    </row>
    <row r="746" spans="1:206" ht="15.75" hidden="1" customHeight="1" x14ac:dyDescent="0.25">
      <c r="A746" s="22" t="s">
        <v>1110</v>
      </c>
      <c r="B746" s="2" t="s">
        <v>725</v>
      </c>
      <c r="C746" s="116" t="s">
        <v>728</v>
      </c>
      <c r="D746" s="35" t="s">
        <v>725</v>
      </c>
      <c r="E746" s="117">
        <v>23</v>
      </c>
      <c r="F746" s="117">
        <v>216</v>
      </c>
      <c r="G746" s="117">
        <v>163</v>
      </c>
      <c r="H746" s="117">
        <v>402</v>
      </c>
      <c r="I746" s="95">
        <v>25</v>
      </c>
      <c r="J746" s="118">
        <v>24</v>
      </c>
      <c r="K746" s="118">
        <v>223</v>
      </c>
      <c r="L746" s="118">
        <v>214</v>
      </c>
      <c r="M746" s="118">
        <v>461</v>
      </c>
      <c r="N746" s="119">
        <v>18</v>
      </c>
      <c r="O746" s="119">
        <v>61</v>
      </c>
      <c r="P746" s="120">
        <v>269</v>
      </c>
      <c r="Q746" s="120">
        <v>355</v>
      </c>
      <c r="R746" s="120">
        <v>271</v>
      </c>
      <c r="S746" s="70">
        <f t="shared" si="785"/>
        <v>8.9219330855018583E-2</v>
      </c>
      <c r="T746" s="70">
        <f t="shared" si="786"/>
        <v>0.62816901408450709</v>
      </c>
      <c r="U746" s="70">
        <f t="shared" si="787"/>
        <v>0.49497206703910612</v>
      </c>
      <c r="V746" s="70">
        <f t="shared" si="788"/>
        <v>0.66932907348242809</v>
      </c>
      <c r="W746" s="70">
        <f t="shared" si="789"/>
        <v>0.7232472324723247</v>
      </c>
      <c r="X746" s="121">
        <v>364</v>
      </c>
      <c r="Y746" s="121">
        <v>269</v>
      </c>
      <c r="Z746" s="121">
        <v>355</v>
      </c>
      <c r="AA746" s="121">
        <v>271</v>
      </c>
      <c r="AB746" s="121">
        <v>94</v>
      </c>
      <c r="AC746" s="121">
        <v>89</v>
      </c>
      <c r="AD746" s="17">
        <v>16</v>
      </c>
      <c r="AE746" s="17">
        <v>25</v>
      </c>
      <c r="AF746" s="100">
        <v>25</v>
      </c>
      <c r="AG746" s="101">
        <v>18</v>
      </c>
      <c r="AH746" s="101">
        <v>181</v>
      </c>
      <c r="AI746" s="101">
        <v>203</v>
      </c>
      <c r="AJ746" s="101">
        <v>1</v>
      </c>
      <c r="AK746" s="101">
        <f t="shared" si="790"/>
        <v>403</v>
      </c>
      <c r="AL746" s="101">
        <f t="shared" si="791"/>
        <v>27</v>
      </c>
      <c r="AM746" s="101">
        <v>28</v>
      </c>
      <c r="AN746" s="102">
        <v>45</v>
      </c>
      <c r="AO746" s="103">
        <v>65</v>
      </c>
      <c r="AP746" s="74">
        <f t="shared" si="792"/>
        <v>6.6914498141263934E-2</v>
      </c>
      <c r="AQ746" s="74">
        <f t="shared" si="793"/>
        <v>0.50985915492957745</v>
      </c>
      <c r="AR746" s="104">
        <f t="shared" si="794"/>
        <v>0.41899441340782123</v>
      </c>
      <c r="AS746" s="104">
        <f t="shared" si="795"/>
        <v>0.57028753993610226</v>
      </c>
      <c r="AT746" s="104">
        <f t="shared" si="796"/>
        <v>0.64944649446494462</v>
      </c>
      <c r="AU746" s="105">
        <v>257</v>
      </c>
      <c r="AV746" s="105">
        <v>342</v>
      </c>
      <c r="AW746" s="105">
        <v>242</v>
      </c>
      <c r="AX746" s="100">
        <v>23</v>
      </c>
      <c r="AY746" s="106">
        <v>406</v>
      </c>
      <c r="AZ746" s="106">
        <v>21</v>
      </c>
      <c r="BA746" s="106">
        <v>175</v>
      </c>
      <c r="BB746" s="106">
        <v>202</v>
      </c>
      <c r="BC746" s="106">
        <v>8</v>
      </c>
      <c r="BD746" s="107">
        <v>23</v>
      </c>
      <c r="BE746" s="108">
        <v>35</v>
      </c>
      <c r="BF746" s="82">
        <f t="shared" si="797"/>
        <v>8.6776859504132234E-2</v>
      </c>
      <c r="BG746" s="82">
        <f t="shared" si="798"/>
        <v>0.51169590643274854</v>
      </c>
      <c r="BH746" s="83">
        <f t="shared" si="799"/>
        <v>0.44589774078478001</v>
      </c>
      <c r="BI746" s="83">
        <f t="shared" si="800"/>
        <v>0.59098497495826374</v>
      </c>
      <c r="BJ746" s="83">
        <f t="shared" si="801"/>
        <v>0.69649805447470814</v>
      </c>
      <c r="BK746" s="2">
        <v>237</v>
      </c>
      <c r="BL746" s="2">
        <v>326</v>
      </c>
      <c r="BM746" s="2">
        <v>234</v>
      </c>
      <c r="BN746" s="2">
        <v>148</v>
      </c>
      <c r="BO746" s="2">
        <v>84</v>
      </c>
      <c r="BP746" s="2">
        <v>84</v>
      </c>
      <c r="BQ746" s="109">
        <v>16</v>
      </c>
      <c r="BR746" s="109">
        <v>26</v>
      </c>
      <c r="BS746" s="110">
        <v>30</v>
      </c>
      <c r="BT746" s="109">
        <v>15</v>
      </c>
      <c r="BU746" s="109">
        <v>164</v>
      </c>
      <c r="BV746" s="109">
        <v>264</v>
      </c>
      <c r="BW746" s="109">
        <v>7</v>
      </c>
      <c r="BX746" s="84">
        <f t="shared" si="805"/>
        <v>450</v>
      </c>
      <c r="BY746" s="111">
        <v>17</v>
      </c>
      <c r="BZ746" s="109">
        <v>46</v>
      </c>
      <c r="CA746" s="109">
        <v>7</v>
      </c>
      <c r="CB746" s="2">
        <v>34</v>
      </c>
      <c r="CC746" s="112">
        <f t="shared" si="806"/>
        <v>6.3291139240506333E-2</v>
      </c>
      <c r="CD746" s="112">
        <f t="shared" si="807"/>
        <v>0.50306748466257667</v>
      </c>
      <c r="CE746" s="112">
        <f t="shared" si="808"/>
        <v>0.49811794228356338</v>
      </c>
      <c r="CF746" s="112">
        <f t="shared" si="809"/>
        <v>0.68214285714285716</v>
      </c>
      <c r="CG746" s="112">
        <f t="shared" si="810"/>
        <v>0.93162393162393164</v>
      </c>
      <c r="CH746" s="87">
        <f t="shared" si="811"/>
        <v>16</v>
      </c>
      <c r="CI746" s="31">
        <f t="shared" si="812"/>
        <v>20</v>
      </c>
      <c r="CJ746" s="31">
        <f t="shared" si="813"/>
        <v>1</v>
      </c>
      <c r="CK746" s="31">
        <f t="shared" si="814"/>
        <v>1</v>
      </c>
      <c r="CL746" s="31">
        <f t="shared" si="815"/>
        <v>3</v>
      </c>
      <c r="CM746" s="113">
        <f t="shared" si="816"/>
        <v>16</v>
      </c>
      <c r="CN746" s="31">
        <f t="shared" si="817"/>
        <v>2</v>
      </c>
      <c r="CO746" s="31">
        <f t="shared" si="818"/>
        <v>7</v>
      </c>
      <c r="CP746" s="31">
        <f t="shared" si="819"/>
        <v>7</v>
      </c>
      <c r="CQ746" s="31">
        <f t="shared" si="820"/>
        <v>0</v>
      </c>
      <c r="CR746" s="32">
        <v>1</v>
      </c>
      <c r="CS746" s="32">
        <v>1</v>
      </c>
      <c r="CT746" s="32">
        <v>3</v>
      </c>
      <c r="CU746" s="88">
        <f t="shared" si="804"/>
        <v>16</v>
      </c>
      <c r="CV746" s="32">
        <v>2</v>
      </c>
      <c r="CW746" s="32">
        <v>7</v>
      </c>
      <c r="CX746" s="32">
        <v>7</v>
      </c>
      <c r="CY746" s="32">
        <v>0</v>
      </c>
      <c r="DC746" s="88">
        <f t="shared" si="821"/>
        <v>0</v>
      </c>
      <c r="DH746" s="32">
        <v>1</v>
      </c>
      <c r="DI746" s="32">
        <v>4</v>
      </c>
      <c r="DJ746" s="32">
        <v>5</v>
      </c>
      <c r="DK746" s="88">
        <f t="shared" si="822"/>
        <v>99</v>
      </c>
      <c r="DL746" s="32">
        <v>4</v>
      </c>
      <c r="DM746" s="32">
        <v>39</v>
      </c>
      <c r="DN746" s="32">
        <v>55</v>
      </c>
      <c r="DO746" s="32">
        <v>1</v>
      </c>
      <c r="DP746" s="32">
        <v>13</v>
      </c>
      <c r="DQ746" s="32">
        <v>20</v>
      </c>
      <c r="DR746" s="32">
        <v>21</v>
      </c>
      <c r="DS746" s="88">
        <f t="shared" si="823"/>
        <v>321</v>
      </c>
      <c r="DT746" s="32">
        <v>9</v>
      </c>
      <c r="DU746" s="32">
        <v>107</v>
      </c>
      <c r="DV746" s="32">
        <v>200</v>
      </c>
      <c r="DW746" s="32">
        <v>5</v>
      </c>
      <c r="EA746" s="88">
        <f t="shared" si="824"/>
        <v>0</v>
      </c>
      <c r="EI746" s="88">
        <f t="shared" si="825"/>
        <v>0</v>
      </c>
      <c r="EQ746" s="88">
        <f t="shared" si="826"/>
        <v>0</v>
      </c>
      <c r="EV746" s="32">
        <v>1</v>
      </c>
      <c r="EW746" s="32">
        <v>1</v>
      </c>
      <c r="EX746" s="32">
        <v>1</v>
      </c>
      <c r="EY746" s="88">
        <f t="shared" si="827"/>
        <v>13</v>
      </c>
      <c r="EZ746" s="32">
        <v>0</v>
      </c>
      <c r="FA746" s="32">
        <v>11</v>
      </c>
      <c r="FB746" s="32">
        <v>2</v>
      </c>
      <c r="FC746" s="32">
        <v>0</v>
      </c>
      <c r="FG746" s="88">
        <f t="shared" si="828"/>
        <v>0</v>
      </c>
      <c r="FO746" s="88">
        <f t="shared" si="829"/>
        <v>0</v>
      </c>
      <c r="FW746" s="110">
        <f t="shared" si="830"/>
        <v>0</v>
      </c>
      <c r="GB746" s="110">
        <f t="shared" si="831"/>
        <v>1</v>
      </c>
      <c r="GC746" s="110">
        <f t="shared" si="832"/>
        <v>1</v>
      </c>
      <c r="GD746" s="110">
        <f t="shared" si="833"/>
        <v>1</v>
      </c>
      <c r="GE746" s="110">
        <f t="shared" si="834"/>
        <v>13</v>
      </c>
      <c r="GF746" s="110">
        <f t="shared" si="835"/>
        <v>0</v>
      </c>
      <c r="GG746" s="110">
        <f t="shared" si="836"/>
        <v>11</v>
      </c>
      <c r="GH746" s="110">
        <f t="shared" si="837"/>
        <v>2</v>
      </c>
      <c r="GI746" s="110">
        <f t="shared" si="838"/>
        <v>0</v>
      </c>
      <c r="GJ746" s="114">
        <f t="shared" si="802"/>
        <v>0.2881126809698239</v>
      </c>
      <c r="GK746" s="90">
        <f t="shared" si="803"/>
        <v>0.10837438423645321</v>
      </c>
      <c r="GL746" s="2" t="s">
        <v>2274</v>
      </c>
      <c r="GM746" s="92" t="s">
        <v>1429</v>
      </c>
      <c r="GN746" s="92" t="s">
        <v>1758</v>
      </c>
      <c r="GO746" s="2" t="s">
        <v>1868</v>
      </c>
      <c r="GP746" s="2" t="s">
        <v>1455</v>
      </c>
      <c r="GQ746" s="2" t="s">
        <v>1922</v>
      </c>
      <c r="GR746" s="115">
        <v>337</v>
      </c>
      <c r="GS746" s="31">
        <f t="shared" si="839"/>
        <v>14</v>
      </c>
      <c r="GT746" s="31">
        <f t="shared" si="840"/>
        <v>26</v>
      </c>
      <c r="GU746" s="31">
        <f t="shared" si="841"/>
        <v>24</v>
      </c>
      <c r="GV746" s="31">
        <f t="shared" si="842"/>
        <v>420</v>
      </c>
      <c r="GW746" s="31">
        <f t="shared" si="843"/>
        <v>261</v>
      </c>
      <c r="GX746" s="31">
        <f t="shared" si="844"/>
        <v>407</v>
      </c>
    </row>
    <row r="747" spans="1:206" ht="15.75" hidden="1" customHeight="1" x14ac:dyDescent="0.25">
      <c r="A747" s="22" t="s">
        <v>1110</v>
      </c>
      <c r="B747" s="2" t="s">
        <v>725</v>
      </c>
      <c r="C747" s="116" t="s">
        <v>729</v>
      </c>
      <c r="D747" s="35" t="s">
        <v>725</v>
      </c>
      <c r="E747" s="117">
        <v>21</v>
      </c>
      <c r="F747" s="117">
        <v>101</v>
      </c>
      <c r="G747" s="117">
        <v>168</v>
      </c>
      <c r="H747" s="117">
        <v>290</v>
      </c>
      <c r="I747" s="95">
        <v>21</v>
      </c>
      <c r="J747" s="118">
        <v>21</v>
      </c>
      <c r="K747" s="118">
        <v>143</v>
      </c>
      <c r="L747" s="118">
        <v>173</v>
      </c>
      <c r="M747" s="118">
        <v>337</v>
      </c>
      <c r="N747" s="119">
        <v>50</v>
      </c>
      <c r="O747" s="119">
        <v>6</v>
      </c>
      <c r="P747" s="120">
        <v>227</v>
      </c>
      <c r="Q747" s="120">
        <v>277</v>
      </c>
      <c r="R747" s="120">
        <v>217</v>
      </c>
      <c r="S747" s="70">
        <f t="shared" si="785"/>
        <v>9.2511013215859028E-2</v>
      </c>
      <c r="T747" s="70">
        <f t="shared" si="786"/>
        <v>0.51624548736462095</v>
      </c>
      <c r="U747" s="70">
        <f t="shared" si="787"/>
        <v>0.39805825242718446</v>
      </c>
      <c r="V747" s="70">
        <f t="shared" si="788"/>
        <v>0.53846153846153844</v>
      </c>
      <c r="W747" s="70">
        <f t="shared" si="789"/>
        <v>0.56682027649769584</v>
      </c>
      <c r="X747" s="121">
        <v>295</v>
      </c>
      <c r="Y747" s="121">
        <v>227</v>
      </c>
      <c r="Z747" s="121">
        <v>277</v>
      </c>
      <c r="AA747" s="121">
        <v>217</v>
      </c>
      <c r="AB747" s="121">
        <v>72</v>
      </c>
      <c r="AC747" s="121">
        <v>50</v>
      </c>
      <c r="AD747" s="17">
        <v>15</v>
      </c>
      <c r="AE747" s="17">
        <v>21</v>
      </c>
      <c r="AF747" s="100">
        <v>24</v>
      </c>
      <c r="AG747" s="101">
        <v>60</v>
      </c>
      <c r="AH747" s="101">
        <v>141</v>
      </c>
      <c r="AI747" s="101">
        <v>191</v>
      </c>
      <c r="AJ747" s="101">
        <v>7</v>
      </c>
      <c r="AK747" s="101">
        <f t="shared" si="790"/>
        <v>399</v>
      </c>
      <c r="AL747" s="101">
        <f t="shared" si="791"/>
        <v>39</v>
      </c>
      <c r="AM747" s="101">
        <v>46</v>
      </c>
      <c r="AN747" s="102">
        <v>14</v>
      </c>
      <c r="AO747" s="103">
        <v>26</v>
      </c>
      <c r="AP747" s="74">
        <f t="shared" si="792"/>
        <v>0.26431718061674009</v>
      </c>
      <c r="AQ747" s="74">
        <f t="shared" si="793"/>
        <v>0.50902527075812276</v>
      </c>
      <c r="AR747" s="104">
        <f t="shared" si="794"/>
        <v>0.48959778085991679</v>
      </c>
      <c r="AS747" s="104">
        <f t="shared" si="795"/>
        <v>0.59311740890688258</v>
      </c>
      <c r="AT747" s="104">
        <f t="shared" si="796"/>
        <v>0.70046082949308752</v>
      </c>
      <c r="AU747" s="105">
        <v>196</v>
      </c>
      <c r="AV747" s="105">
        <v>277</v>
      </c>
      <c r="AW747" s="105">
        <v>220</v>
      </c>
      <c r="AX747" s="100">
        <v>22</v>
      </c>
      <c r="AY747" s="106">
        <v>371</v>
      </c>
      <c r="AZ747" s="106">
        <v>47</v>
      </c>
      <c r="BA747" s="106">
        <v>146</v>
      </c>
      <c r="BB747" s="106">
        <v>172</v>
      </c>
      <c r="BC747" s="106">
        <v>6</v>
      </c>
      <c r="BD747" s="107">
        <v>32</v>
      </c>
      <c r="BE747" s="108">
        <v>12</v>
      </c>
      <c r="BF747" s="82">
        <f t="shared" si="797"/>
        <v>0.21363636363636362</v>
      </c>
      <c r="BG747" s="82">
        <f t="shared" si="798"/>
        <v>0.52707581227436828</v>
      </c>
      <c r="BH747" s="83">
        <f t="shared" si="799"/>
        <v>0.48051948051948051</v>
      </c>
      <c r="BI747" s="83">
        <f t="shared" si="800"/>
        <v>0.60465116279069764</v>
      </c>
      <c r="BJ747" s="83">
        <f t="shared" si="801"/>
        <v>0.7142857142857143</v>
      </c>
      <c r="BK747" s="2">
        <v>217</v>
      </c>
      <c r="BL747" s="2">
        <v>260</v>
      </c>
      <c r="BM747" s="2">
        <v>221</v>
      </c>
      <c r="BN747" s="2">
        <v>156</v>
      </c>
      <c r="BO747" s="2">
        <v>53</v>
      </c>
      <c r="BP747" s="2">
        <v>47</v>
      </c>
      <c r="BQ747" s="109">
        <v>13</v>
      </c>
      <c r="BR747" s="109">
        <v>23</v>
      </c>
      <c r="BS747" s="110">
        <v>20</v>
      </c>
      <c r="BT747" s="109">
        <v>29</v>
      </c>
      <c r="BU747" s="109">
        <v>145</v>
      </c>
      <c r="BV747" s="109">
        <v>198</v>
      </c>
      <c r="BW747" s="109">
        <v>6</v>
      </c>
      <c r="BX747" s="84">
        <f t="shared" si="805"/>
        <v>378</v>
      </c>
      <c r="BY747" s="111">
        <v>17</v>
      </c>
      <c r="BZ747" s="109">
        <v>44</v>
      </c>
      <c r="CA747" s="109">
        <v>6</v>
      </c>
      <c r="CB747" s="2">
        <v>26</v>
      </c>
      <c r="CC747" s="112">
        <f t="shared" si="806"/>
        <v>0.13364055299539171</v>
      </c>
      <c r="CD747" s="112">
        <f t="shared" si="807"/>
        <v>0.55769230769230771</v>
      </c>
      <c r="CE747" s="112">
        <f t="shared" si="808"/>
        <v>0.46991404011461319</v>
      </c>
      <c r="CF747" s="112">
        <f t="shared" si="809"/>
        <v>0.6216216216216216</v>
      </c>
      <c r="CG747" s="112">
        <f t="shared" si="810"/>
        <v>0.69683257918552033</v>
      </c>
      <c r="CH747" s="87">
        <f t="shared" si="811"/>
        <v>67</v>
      </c>
      <c r="CI747" s="31">
        <f t="shared" si="812"/>
        <v>50</v>
      </c>
      <c r="CJ747" s="31">
        <f t="shared" si="813"/>
        <v>0</v>
      </c>
      <c r="CK747" s="31">
        <f t="shared" si="814"/>
        <v>0</v>
      </c>
      <c r="CL747" s="31">
        <f t="shared" si="815"/>
        <v>0</v>
      </c>
      <c r="CM747" s="113">
        <f t="shared" si="816"/>
        <v>0</v>
      </c>
      <c r="CN747" s="31">
        <f t="shared" si="817"/>
        <v>0</v>
      </c>
      <c r="CO747" s="31">
        <f t="shared" si="818"/>
        <v>0</v>
      </c>
      <c r="CP747" s="31">
        <f t="shared" si="819"/>
        <v>0</v>
      </c>
      <c r="CQ747" s="31">
        <f t="shared" si="820"/>
        <v>0</v>
      </c>
      <c r="CU747" s="88">
        <f t="shared" si="804"/>
        <v>0</v>
      </c>
      <c r="DC747" s="88">
        <f t="shared" si="821"/>
        <v>0</v>
      </c>
      <c r="DH747" s="32">
        <v>1</v>
      </c>
      <c r="DI747" s="32">
        <v>7</v>
      </c>
      <c r="DJ747" s="32">
        <v>5</v>
      </c>
      <c r="DK747" s="88">
        <f t="shared" si="822"/>
        <v>135</v>
      </c>
      <c r="DL747" s="32">
        <v>16</v>
      </c>
      <c r="DM747" s="32">
        <v>56</v>
      </c>
      <c r="DN747" s="32">
        <v>62</v>
      </c>
      <c r="DO747" s="32">
        <v>1</v>
      </c>
      <c r="DP747" s="32">
        <v>12</v>
      </c>
      <c r="DQ747" s="32">
        <v>16</v>
      </c>
      <c r="DR747" s="32">
        <v>15</v>
      </c>
      <c r="DS747" s="88">
        <f t="shared" si="823"/>
        <v>243</v>
      </c>
      <c r="DT747" s="32">
        <v>13</v>
      </c>
      <c r="DU747" s="32">
        <v>89</v>
      </c>
      <c r="DV747" s="32">
        <v>136</v>
      </c>
      <c r="DW747" s="32">
        <v>5</v>
      </c>
      <c r="EA747" s="88">
        <f t="shared" si="824"/>
        <v>0</v>
      </c>
      <c r="EI747" s="88">
        <f t="shared" si="825"/>
        <v>0</v>
      </c>
      <c r="EQ747" s="88">
        <f t="shared" si="826"/>
        <v>0</v>
      </c>
      <c r="EY747" s="88">
        <f t="shared" si="827"/>
        <v>0</v>
      </c>
      <c r="FG747" s="88">
        <f t="shared" si="828"/>
        <v>0</v>
      </c>
      <c r="FO747" s="88">
        <f t="shared" si="829"/>
        <v>0</v>
      </c>
      <c r="FW747" s="110">
        <f t="shared" si="830"/>
        <v>0</v>
      </c>
      <c r="GB747" s="110">
        <f t="shared" si="831"/>
        <v>0</v>
      </c>
      <c r="GC747" s="110">
        <f t="shared" si="832"/>
        <v>0</v>
      </c>
      <c r="GD747" s="110">
        <f t="shared" si="833"/>
        <v>0</v>
      </c>
      <c r="GE747" s="110">
        <f t="shared" si="834"/>
        <v>0</v>
      </c>
      <c r="GF747" s="110">
        <f t="shared" si="835"/>
        <v>0</v>
      </c>
      <c r="GG747" s="110">
        <f t="shared" si="836"/>
        <v>0</v>
      </c>
      <c r="GH747" s="110">
        <f t="shared" si="837"/>
        <v>0</v>
      </c>
      <c r="GI747" s="110">
        <f t="shared" si="838"/>
        <v>0</v>
      </c>
      <c r="GJ747" s="114">
        <f t="shared" si="802"/>
        <v>0.22937129823786923</v>
      </c>
      <c r="GK747" s="90">
        <f t="shared" si="803"/>
        <v>1.8867924528301886E-2</v>
      </c>
      <c r="GL747" s="2" t="s">
        <v>1577</v>
      </c>
      <c r="GM747" s="2" t="s">
        <v>1506</v>
      </c>
      <c r="GN747" s="92" t="s">
        <v>2181</v>
      </c>
      <c r="GO747" s="92" t="s">
        <v>2150</v>
      </c>
      <c r="GP747" s="2" t="s">
        <v>1921</v>
      </c>
      <c r="GQ747" s="2" t="s">
        <v>1816</v>
      </c>
      <c r="GR747" s="115">
        <v>271</v>
      </c>
      <c r="GS747" s="31">
        <f t="shared" si="839"/>
        <v>13</v>
      </c>
      <c r="GT747" s="31">
        <f t="shared" si="840"/>
        <v>20</v>
      </c>
      <c r="GU747" s="31">
        <f t="shared" si="841"/>
        <v>23</v>
      </c>
      <c r="GV747" s="31">
        <f t="shared" si="842"/>
        <v>378</v>
      </c>
      <c r="GW747" s="31">
        <f t="shared" si="843"/>
        <v>204</v>
      </c>
      <c r="GX747" s="31">
        <f t="shared" si="844"/>
        <v>349</v>
      </c>
    </row>
    <row r="748" spans="1:206" ht="15.75" hidden="1" customHeight="1" x14ac:dyDescent="0.25">
      <c r="A748" s="22" t="s">
        <v>1110</v>
      </c>
      <c r="B748" s="2" t="s">
        <v>725</v>
      </c>
      <c r="C748" s="116" t="s">
        <v>730</v>
      </c>
      <c r="D748" s="35" t="s">
        <v>725</v>
      </c>
      <c r="E748" s="117">
        <v>12</v>
      </c>
      <c r="F748" s="117">
        <v>37</v>
      </c>
      <c r="G748" s="117">
        <v>48</v>
      </c>
      <c r="H748" s="117">
        <v>97</v>
      </c>
      <c r="I748" s="95">
        <v>8</v>
      </c>
      <c r="J748" s="118">
        <v>20</v>
      </c>
      <c r="K748" s="118">
        <v>46</v>
      </c>
      <c r="L748" s="118">
        <v>53</v>
      </c>
      <c r="M748" s="118">
        <v>119</v>
      </c>
      <c r="N748" s="119">
        <v>12</v>
      </c>
      <c r="O748" s="119">
        <v>2</v>
      </c>
      <c r="P748" s="120">
        <v>88</v>
      </c>
      <c r="Q748" s="120">
        <v>91</v>
      </c>
      <c r="R748" s="120">
        <v>60</v>
      </c>
      <c r="S748" s="70">
        <f t="shared" si="785"/>
        <v>0.22727272727272727</v>
      </c>
      <c r="T748" s="70">
        <f t="shared" si="786"/>
        <v>0.50549450549450547</v>
      </c>
      <c r="U748" s="70">
        <f t="shared" si="787"/>
        <v>0.44769874476987448</v>
      </c>
      <c r="V748" s="70">
        <f t="shared" si="788"/>
        <v>0.57615894039735094</v>
      </c>
      <c r="W748" s="70">
        <f t="shared" si="789"/>
        <v>0.68333333333333335</v>
      </c>
      <c r="X748" s="121">
        <v>94</v>
      </c>
      <c r="Y748" s="121">
        <v>88</v>
      </c>
      <c r="Z748" s="121">
        <v>91</v>
      </c>
      <c r="AA748" s="121">
        <v>60</v>
      </c>
      <c r="AB748" s="121">
        <v>24</v>
      </c>
      <c r="AC748" s="121">
        <v>24</v>
      </c>
      <c r="AD748" s="17">
        <v>6</v>
      </c>
      <c r="AE748" s="17">
        <v>9</v>
      </c>
      <c r="AF748" s="100">
        <v>9</v>
      </c>
      <c r="AG748" s="101">
        <v>24</v>
      </c>
      <c r="AH748" s="101">
        <v>54</v>
      </c>
      <c r="AI748" s="101">
        <v>50</v>
      </c>
      <c r="AJ748" s="101">
        <v>1</v>
      </c>
      <c r="AK748" s="101">
        <f t="shared" si="790"/>
        <v>129</v>
      </c>
      <c r="AL748" s="101">
        <f t="shared" si="791"/>
        <v>11</v>
      </c>
      <c r="AM748" s="101">
        <v>12</v>
      </c>
      <c r="AN748" s="102">
        <v>1</v>
      </c>
      <c r="AO748" s="103">
        <v>7</v>
      </c>
      <c r="AP748" s="74">
        <f t="shared" si="792"/>
        <v>0.27272727272727271</v>
      </c>
      <c r="AQ748" s="74">
        <f t="shared" si="793"/>
        <v>0.59340659340659341</v>
      </c>
      <c r="AR748" s="104">
        <f t="shared" si="794"/>
        <v>0.4895397489539749</v>
      </c>
      <c r="AS748" s="104">
        <f t="shared" si="795"/>
        <v>0.61589403973509937</v>
      </c>
      <c r="AT748" s="104">
        <f t="shared" si="796"/>
        <v>0.65</v>
      </c>
      <c r="AU748" s="105">
        <v>89</v>
      </c>
      <c r="AV748" s="105">
        <v>110</v>
      </c>
      <c r="AW748" s="105">
        <v>60</v>
      </c>
      <c r="AX748" s="100">
        <v>9</v>
      </c>
      <c r="AY748" s="106">
        <v>138</v>
      </c>
      <c r="AZ748" s="106">
        <v>15</v>
      </c>
      <c r="BA748" s="106">
        <v>61</v>
      </c>
      <c r="BB748" s="106">
        <v>60</v>
      </c>
      <c r="BC748" s="106">
        <v>2</v>
      </c>
      <c r="BD748" s="107">
        <v>14</v>
      </c>
      <c r="BE748" s="108">
        <v>5</v>
      </c>
      <c r="BF748" s="82">
        <f t="shared" si="797"/>
        <v>0.25</v>
      </c>
      <c r="BG748" s="82">
        <f t="shared" si="798"/>
        <v>0.55454545454545456</v>
      </c>
      <c r="BH748" s="83">
        <f t="shared" si="799"/>
        <v>0.47104247104247104</v>
      </c>
      <c r="BI748" s="83">
        <f t="shared" si="800"/>
        <v>0.53768844221105527</v>
      </c>
      <c r="BJ748" s="83">
        <f t="shared" si="801"/>
        <v>0.5168539325842697</v>
      </c>
      <c r="BK748" s="2">
        <v>62</v>
      </c>
      <c r="BL748" s="2">
        <v>79</v>
      </c>
      <c r="BM748" s="2">
        <v>63</v>
      </c>
      <c r="BN748" s="2">
        <v>40</v>
      </c>
      <c r="BO748" s="2">
        <v>15</v>
      </c>
      <c r="BP748" s="2">
        <v>26</v>
      </c>
      <c r="BQ748" s="109">
        <v>6</v>
      </c>
      <c r="BR748" s="109">
        <v>10</v>
      </c>
      <c r="BS748" s="110">
        <v>9</v>
      </c>
      <c r="BT748" s="109">
        <v>20</v>
      </c>
      <c r="BU748" s="109">
        <v>60</v>
      </c>
      <c r="BV748" s="109">
        <v>69</v>
      </c>
      <c r="BW748" s="109">
        <v>3</v>
      </c>
      <c r="BX748" s="84">
        <f t="shared" si="805"/>
        <v>152</v>
      </c>
      <c r="BY748" s="111">
        <v>0</v>
      </c>
      <c r="BZ748" s="109">
        <v>10</v>
      </c>
      <c r="CA748" s="109">
        <v>3</v>
      </c>
      <c r="CB748" s="2">
        <v>7</v>
      </c>
      <c r="CC748" s="112">
        <f t="shared" si="806"/>
        <v>0.32258064516129031</v>
      </c>
      <c r="CD748" s="112">
        <f t="shared" si="807"/>
        <v>0.759493670886076</v>
      </c>
      <c r="CE748" s="112">
        <f t="shared" si="808"/>
        <v>0.68137254901960786</v>
      </c>
      <c r="CF748" s="112">
        <f t="shared" si="809"/>
        <v>0.8380281690140845</v>
      </c>
      <c r="CG748" s="112">
        <f t="shared" si="810"/>
        <v>0.93650793650793651</v>
      </c>
      <c r="CH748" s="87">
        <f t="shared" si="811"/>
        <v>4</v>
      </c>
      <c r="CI748" s="31">
        <f t="shared" si="812"/>
        <v>2</v>
      </c>
      <c r="CJ748" s="31">
        <f t="shared" si="813"/>
        <v>0</v>
      </c>
      <c r="CK748" s="31">
        <f t="shared" si="814"/>
        <v>0</v>
      </c>
      <c r="CL748" s="31">
        <f t="shared" si="815"/>
        <v>0</v>
      </c>
      <c r="CM748" s="113">
        <f t="shared" si="816"/>
        <v>0</v>
      </c>
      <c r="CN748" s="31">
        <f t="shared" si="817"/>
        <v>0</v>
      </c>
      <c r="CO748" s="31">
        <f t="shared" si="818"/>
        <v>0</v>
      </c>
      <c r="CP748" s="31">
        <f t="shared" si="819"/>
        <v>0</v>
      </c>
      <c r="CQ748" s="31">
        <f t="shared" si="820"/>
        <v>0</v>
      </c>
      <c r="CU748" s="88">
        <f t="shared" si="804"/>
        <v>0</v>
      </c>
      <c r="DC748" s="88">
        <f t="shared" si="821"/>
        <v>0</v>
      </c>
      <c r="DH748" s="32">
        <v>1</v>
      </c>
      <c r="DI748" s="32">
        <v>4</v>
      </c>
      <c r="DJ748" s="32">
        <v>4</v>
      </c>
      <c r="DK748" s="88">
        <f t="shared" si="822"/>
        <v>53</v>
      </c>
      <c r="DL748" s="32">
        <v>10</v>
      </c>
      <c r="DM748" s="32">
        <v>19</v>
      </c>
      <c r="DN748" s="32">
        <v>24</v>
      </c>
      <c r="DO748" s="32">
        <v>0</v>
      </c>
      <c r="DP748" s="32">
        <v>5</v>
      </c>
      <c r="DQ748" s="32">
        <v>6</v>
      </c>
      <c r="DR748" s="32">
        <v>5</v>
      </c>
      <c r="DS748" s="88">
        <f t="shared" si="823"/>
        <v>99</v>
      </c>
      <c r="DT748" s="32">
        <v>10</v>
      </c>
      <c r="DU748" s="32">
        <v>41</v>
      </c>
      <c r="DV748" s="32">
        <v>45</v>
      </c>
      <c r="DW748" s="32">
        <v>3</v>
      </c>
      <c r="EA748" s="88">
        <f t="shared" si="824"/>
        <v>0</v>
      </c>
      <c r="EI748" s="88">
        <f t="shared" si="825"/>
        <v>0</v>
      </c>
      <c r="EQ748" s="88">
        <f t="shared" si="826"/>
        <v>0</v>
      </c>
      <c r="EY748" s="88">
        <f t="shared" si="827"/>
        <v>0</v>
      </c>
      <c r="FG748" s="88">
        <f t="shared" si="828"/>
        <v>0</v>
      </c>
      <c r="FO748" s="88">
        <f t="shared" si="829"/>
        <v>0</v>
      </c>
      <c r="FW748" s="110">
        <f t="shared" si="830"/>
        <v>0</v>
      </c>
      <c r="GB748" s="110">
        <f t="shared" si="831"/>
        <v>0</v>
      </c>
      <c r="GC748" s="110">
        <f t="shared" si="832"/>
        <v>0</v>
      </c>
      <c r="GD748" s="110">
        <f t="shared" si="833"/>
        <v>0</v>
      </c>
      <c r="GE748" s="110">
        <f t="shared" si="834"/>
        <v>0</v>
      </c>
      <c r="GF748" s="110">
        <f t="shared" si="835"/>
        <v>0</v>
      </c>
      <c r="GG748" s="110">
        <f t="shared" si="836"/>
        <v>0</v>
      </c>
      <c r="GH748" s="110">
        <f t="shared" si="837"/>
        <v>0</v>
      </c>
      <c r="GI748" s="110">
        <f t="shared" si="838"/>
        <v>0</v>
      </c>
      <c r="GJ748" s="114">
        <f t="shared" si="802"/>
        <v>0.37049941927990704</v>
      </c>
      <c r="GK748" s="90">
        <f t="shared" si="803"/>
        <v>0.10144927536231885</v>
      </c>
      <c r="GL748" s="2" t="s">
        <v>1573</v>
      </c>
      <c r="GM748" s="92" t="s">
        <v>1462</v>
      </c>
      <c r="GN748" s="92" t="s">
        <v>1469</v>
      </c>
      <c r="GO748" s="92" t="s">
        <v>1441</v>
      </c>
      <c r="GP748" s="2" t="s">
        <v>1660</v>
      </c>
      <c r="GQ748" s="2" t="s">
        <v>1564</v>
      </c>
      <c r="GR748" s="115">
        <v>78</v>
      </c>
      <c r="GS748" s="31">
        <f t="shared" si="839"/>
        <v>6</v>
      </c>
      <c r="GT748" s="31">
        <f t="shared" si="840"/>
        <v>9</v>
      </c>
      <c r="GU748" s="31">
        <f t="shared" si="841"/>
        <v>10</v>
      </c>
      <c r="GV748" s="31">
        <f t="shared" si="842"/>
        <v>152</v>
      </c>
      <c r="GW748" s="31">
        <f t="shared" si="843"/>
        <v>72</v>
      </c>
      <c r="GX748" s="31">
        <f t="shared" si="844"/>
        <v>132</v>
      </c>
    </row>
    <row r="749" spans="1:206" ht="15.75" hidden="1" customHeight="1" x14ac:dyDescent="0.25">
      <c r="A749" s="22" t="s">
        <v>1110</v>
      </c>
      <c r="B749" s="2" t="s">
        <v>725</v>
      </c>
      <c r="C749" s="116" t="s">
        <v>731</v>
      </c>
      <c r="D749" s="35" t="s">
        <v>725</v>
      </c>
      <c r="E749" s="117">
        <v>18</v>
      </c>
      <c r="F749" s="117">
        <v>78</v>
      </c>
      <c r="G749" s="117">
        <v>107</v>
      </c>
      <c r="H749" s="117">
        <v>203</v>
      </c>
      <c r="I749" s="95">
        <v>12</v>
      </c>
      <c r="J749" s="118">
        <v>20</v>
      </c>
      <c r="K749" s="118">
        <v>85</v>
      </c>
      <c r="L749" s="118">
        <v>124</v>
      </c>
      <c r="M749" s="118">
        <v>229</v>
      </c>
      <c r="N749" s="119">
        <v>26</v>
      </c>
      <c r="O749" s="119">
        <v>11</v>
      </c>
      <c r="P749" s="120">
        <v>127</v>
      </c>
      <c r="Q749" s="120">
        <v>181</v>
      </c>
      <c r="R749" s="120">
        <v>135</v>
      </c>
      <c r="S749" s="70">
        <f t="shared" si="785"/>
        <v>0.15748031496062992</v>
      </c>
      <c r="T749" s="70">
        <f t="shared" si="786"/>
        <v>0.46961325966850831</v>
      </c>
      <c r="U749" s="70">
        <f t="shared" si="787"/>
        <v>0.45823927765237021</v>
      </c>
      <c r="V749" s="70">
        <f t="shared" si="788"/>
        <v>0.57911392405063289</v>
      </c>
      <c r="W749" s="70">
        <f t="shared" si="789"/>
        <v>0.72592592592592597</v>
      </c>
      <c r="X749" s="121">
        <v>156</v>
      </c>
      <c r="Y749" s="121">
        <v>127</v>
      </c>
      <c r="Z749" s="121">
        <v>181</v>
      </c>
      <c r="AA749" s="121">
        <v>135</v>
      </c>
      <c r="AB749" s="121">
        <v>37</v>
      </c>
      <c r="AC749" s="121">
        <v>37</v>
      </c>
      <c r="AD749" s="17">
        <v>6</v>
      </c>
      <c r="AE749" s="17">
        <v>10</v>
      </c>
      <c r="AF749" s="100">
        <v>13</v>
      </c>
      <c r="AG749" s="101">
        <v>32</v>
      </c>
      <c r="AH749" s="101">
        <v>89</v>
      </c>
      <c r="AI749" s="101">
        <v>111</v>
      </c>
      <c r="AJ749" s="101">
        <v>7</v>
      </c>
      <c r="AK749" s="101">
        <f t="shared" si="790"/>
        <v>239</v>
      </c>
      <c r="AL749" s="101">
        <f t="shared" si="791"/>
        <v>21</v>
      </c>
      <c r="AM749" s="101">
        <v>28</v>
      </c>
      <c r="AN749" s="102">
        <v>10</v>
      </c>
      <c r="AO749" s="103">
        <v>16</v>
      </c>
      <c r="AP749" s="74">
        <f t="shared" si="792"/>
        <v>0.25196850393700787</v>
      </c>
      <c r="AQ749" s="74">
        <f t="shared" si="793"/>
        <v>0.49171270718232046</v>
      </c>
      <c r="AR749" s="104">
        <f t="shared" si="794"/>
        <v>0.47629796839729122</v>
      </c>
      <c r="AS749" s="104">
        <f t="shared" si="795"/>
        <v>0.56645569620253167</v>
      </c>
      <c r="AT749" s="104">
        <f t="shared" si="796"/>
        <v>0.66666666666666663</v>
      </c>
      <c r="AU749" s="105">
        <v>130</v>
      </c>
      <c r="AV749" s="105">
        <v>167</v>
      </c>
      <c r="AW749" s="105">
        <v>111</v>
      </c>
      <c r="AX749" s="100">
        <v>11</v>
      </c>
      <c r="AY749" s="106">
        <v>219</v>
      </c>
      <c r="AZ749" s="106">
        <v>20</v>
      </c>
      <c r="BA749" s="106">
        <v>77</v>
      </c>
      <c r="BB749" s="106">
        <v>119</v>
      </c>
      <c r="BC749" s="106">
        <v>3</v>
      </c>
      <c r="BD749" s="107">
        <v>39</v>
      </c>
      <c r="BE749" s="108">
        <v>10</v>
      </c>
      <c r="BF749" s="82">
        <f t="shared" si="797"/>
        <v>0.18018018018018017</v>
      </c>
      <c r="BG749" s="82">
        <f t="shared" si="798"/>
        <v>0.46107784431137727</v>
      </c>
      <c r="BH749" s="83">
        <f t="shared" si="799"/>
        <v>0.43382352941176472</v>
      </c>
      <c r="BI749" s="83">
        <f t="shared" si="800"/>
        <v>0.52861952861952866</v>
      </c>
      <c r="BJ749" s="83">
        <f t="shared" si="801"/>
        <v>0.61538461538461542</v>
      </c>
      <c r="BK749" s="2">
        <v>130</v>
      </c>
      <c r="BL749" s="2">
        <v>188</v>
      </c>
      <c r="BM749" s="2">
        <v>109</v>
      </c>
      <c r="BN749" s="2">
        <v>81</v>
      </c>
      <c r="BO749" s="2">
        <v>31</v>
      </c>
      <c r="BP749" s="2">
        <v>40</v>
      </c>
      <c r="BQ749" s="109">
        <v>4</v>
      </c>
      <c r="BR749" s="109">
        <v>10</v>
      </c>
      <c r="BS749" s="110">
        <v>8</v>
      </c>
      <c r="BT749" s="109">
        <v>14</v>
      </c>
      <c r="BU749" s="109">
        <v>68</v>
      </c>
      <c r="BV749" s="109">
        <v>123</v>
      </c>
      <c r="BW749" s="109">
        <v>0</v>
      </c>
      <c r="BX749" s="84">
        <f t="shared" si="805"/>
        <v>205</v>
      </c>
      <c r="BY749" s="111">
        <v>11</v>
      </c>
      <c r="BZ749" s="109">
        <v>17</v>
      </c>
      <c r="CA749" s="109">
        <v>0</v>
      </c>
      <c r="CB749" s="2">
        <v>10</v>
      </c>
      <c r="CC749" s="112">
        <f t="shared" si="806"/>
        <v>0.1076923076923077</v>
      </c>
      <c r="CD749" s="112">
        <f t="shared" si="807"/>
        <v>0.36170212765957449</v>
      </c>
      <c r="CE749" s="112">
        <f t="shared" si="808"/>
        <v>0.44028103044496486</v>
      </c>
      <c r="CF749" s="112">
        <f t="shared" si="809"/>
        <v>0.58585858585858586</v>
      </c>
      <c r="CG749" s="112">
        <f t="shared" si="810"/>
        <v>0.97247706422018354</v>
      </c>
      <c r="CH749" s="87">
        <f t="shared" si="811"/>
        <v>3</v>
      </c>
      <c r="CI749" s="31">
        <f t="shared" si="812"/>
        <v>7</v>
      </c>
      <c r="CJ749" s="31">
        <f t="shared" si="813"/>
        <v>0</v>
      </c>
      <c r="CK749" s="31">
        <f t="shared" si="814"/>
        <v>0</v>
      </c>
      <c r="CL749" s="31">
        <f t="shared" si="815"/>
        <v>0</v>
      </c>
      <c r="CM749" s="113">
        <f t="shared" si="816"/>
        <v>0</v>
      </c>
      <c r="CN749" s="31">
        <f t="shared" si="817"/>
        <v>0</v>
      </c>
      <c r="CO749" s="31">
        <f t="shared" si="818"/>
        <v>0</v>
      </c>
      <c r="CP749" s="31">
        <f t="shared" si="819"/>
        <v>0</v>
      </c>
      <c r="CQ749" s="31">
        <f t="shared" si="820"/>
        <v>0</v>
      </c>
      <c r="CU749" s="88">
        <f t="shared" si="804"/>
        <v>0</v>
      </c>
      <c r="DC749" s="88">
        <f t="shared" si="821"/>
        <v>0</v>
      </c>
      <c r="DH749" s="32">
        <v>1</v>
      </c>
      <c r="DI749" s="32">
        <v>5</v>
      </c>
      <c r="DJ749" s="32">
        <v>5</v>
      </c>
      <c r="DK749" s="88">
        <f t="shared" si="822"/>
        <v>115</v>
      </c>
      <c r="DL749" s="32">
        <v>14</v>
      </c>
      <c r="DM749" s="32">
        <v>34</v>
      </c>
      <c r="DN749" s="32">
        <v>67</v>
      </c>
      <c r="DO749" s="32">
        <v>0</v>
      </c>
      <c r="DP749" s="32">
        <v>3</v>
      </c>
      <c r="DQ749" s="32">
        <v>5</v>
      </c>
      <c r="DR749" s="32">
        <v>3</v>
      </c>
      <c r="DS749" s="88">
        <f t="shared" si="823"/>
        <v>90</v>
      </c>
      <c r="DT749" s="32">
        <v>0</v>
      </c>
      <c r="DU749" s="32">
        <v>34</v>
      </c>
      <c r="DV749" s="32">
        <v>56</v>
      </c>
      <c r="DW749" s="32">
        <v>0</v>
      </c>
      <c r="EA749" s="88">
        <f t="shared" si="824"/>
        <v>0</v>
      </c>
      <c r="EI749" s="88">
        <f t="shared" si="825"/>
        <v>0</v>
      </c>
      <c r="EQ749" s="88">
        <f t="shared" si="826"/>
        <v>0</v>
      </c>
      <c r="EY749" s="88">
        <f t="shared" si="827"/>
        <v>0</v>
      </c>
      <c r="FG749" s="88">
        <f t="shared" si="828"/>
        <v>0</v>
      </c>
      <c r="FO749" s="88">
        <f t="shared" si="829"/>
        <v>0</v>
      </c>
      <c r="FW749" s="110">
        <f t="shared" si="830"/>
        <v>0</v>
      </c>
      <c r="GB749" s="110">
        <f t="shared" si="831"/>
        <v>0</v>
      </c>
      <c r="GC749" s="110">
        <f t="shared" si="832"/>
        <v>0</v>
      </c>
      <c r="GD749" s="110">
        <f t="shared" si="833"/>
        <v>0</v>
      </c>
      <c r="GE749" s="110">
        <f t="shared" si="834"/>
        <v>0</v>
      </c>
      <c r="GF749" s="110">
        <f t="shared" si="835"/>
        <v>0</v>
      </c>
      <c r="GG749" s="110">
        <f t="shared" si="836"/>
        <v>0</v>
      </c>
      <c r="GH749" s="110">
        <f t="shared" si="837"/>
        <v>0</v>
      </c>
      <c r="GI749" s="110">
        <f t="shared" si="838"/>
        <v>0</v>
      </c>
      <c r="GJ749" s="114">
        <f t="shared" si="802"/>
        <v>0.33963677214004867</v>
      </c>
      <c r="GK749" s="90">
        <f t="shared" si="803"/>
        <v>-6.3926940639269403E-2</v>
      </c>
      <c r="GL749" s="2" t="s">
        <v>1580</v>
      </c>
      <c r="GM749" s="92" t="s">
        <v>2153</v>
      </c>
      <c r="GN749" s="2" t="s">
        <v>1850</v>
      </c>
      <c r="GO749" s="2" t="s">
        <v>2207</v>
      </c>
      <c r="GP749" s="2" t="s">
        <v>1454</v>
      </c>
      <c r="GQ749" s="2" t="s">
        <v>1714</v>
      </c>
      <c r="GR749" s="115">
        <v>197</v>
      </c>
      <c r="GS749" s="31">
        <f t="shared" si="839"/>
        <v>4</v>
      </c>
      <c r="GT749" s="31">
        <f t="shared" si="840"/>
        <v>8</v>
      </c>
      <c r="GU749" s="31">
        <f t="shared" si="841"/>
        <v>10</v>
      </c>
      <c r="GV749" s="31">
        <f t="shared" si="842"/>
        <v>205</v>
      </c>
      <c r="GW749" s="31">
        <f t="shared" si="843"/>
        <v>123</v>
      </c>
      <c r="GX749" s="31">
        <f t="shared" si="844"/>
        <v>191</v>
      </c>
    </row>
    <row r="750" spans="1:206" ht="15.75" hidden="1" customHeight="1" x14ac:dyDescent="0.25">
      <c r="A750" s="22" t="s">
        <v>1110</v>
      </c>
      <c r="B750" s="2" t="s">
        <v>725</v>
      </c>
      <c r="C750" s="116" t="s">
        <v>1025</v>
      </c>
      <c r="D750" s="35" t="s">
        <v>725</v>
      </c>
      <c r="E750" s="117">
        <v>169</v>
      </c>
      <c r="F750" s="117">
        <v>884</v>
      </c>
      <c r="G750" s="117">
        <v>1429</v>
      </c>
      <c r="H750" s="117">
        <v>2482</v>
      </c>
      <c r="I750" s="95">
        <v>155</v>
      </c>
      <c r="J750" s="118">
        <v>262</v>
      </c>
      <c r="K750" s="118">
        <v>925</v>
      </c>
      <c r="L750" s="118">
        <v>1720</v>
      </c>
      <c r="M750" s="118">
        <v>2907</v>
      </c>
      <c r="N750" s="119">
        <v>435</v>
      </c>
      <c r="O750" s="119">
        <v>67</v>
      </c>
      <c r="P750" s="120">
        <v>1512</v>
      </c>
      <c r="Q750" s="120">
        <v>2027</v>
      </c>
      <c r="R750" s="120">
        <v>1527</v>
      </c>
      <c r="S750" s="70">
        <f t="shared" si="785"/>
        <v>0.17328042328042328</v>
      </c>
      <c r="T750" s="70">
        <f t="shared" si="786"/>
        <v>0.45633941785890481</v>
      </c>
      <c r="U750" s="70">
        <f t="shared" si="787"/>
        <v>0.48795894196604817</v>
      </c>
      <c r="V750" s="70">
        <f t="shared" si="788"/>
        <v>0.62183455261676979</v>
      </c>
      <c r="W750" s="70">
        <f t="shared" si="789"/>
        <v>0.84151931892599874</v>
      </c>
      <c r="X750" s="121">
        <v>1986</v>
      </c>
      <c r="Y750" s="121">
        <v>1512</v>
      </c>
      <c r="Z750" s="121">
        <v>2027</v>
      </c>
      <c r="AA750" s="121">
        <v>1527</v>
      </c>
      <c r="AB750" s="121">
        <v>508</v>
      </c>
      <c r="AC750" s="121">
        <v>428</v>
      </c>
      <c r="AD750" s="17">
        <v>56</v>
      </c>
      <c r="AE750" s="17">
        <v>139</v>
      </c>
      <c r="AF750" s="100">
        <v>162</v>
      </c>
      <c r="AG750" s="101">
        <v>293</v>
      </c>
      <c r="AH750" s="101">
        <v>1015</v>
      </c>
      <c r="AI750" s="101">
        <v>1622</v>
      </c>
      <c r="AJ750" s="101">
        <v>112</v>
      </c>
      <c r="AK750" s="101">
        <f t="shared" si="790"/>
        <v>3042</v>
      </c>
      <c r="AL750" s="101">
        <f t="shared" si="791"/>
        <v>392</v>
      </c>
      <c r="AM750" s="101">
        <v>504</v>
      </c>
      <c r="AN750" s="102">
        <v>37</v>
      </c>
      <c r="AO750" s="103">
        <v>117</v>
      </c>
      <c r="AP750" s="74">
        <f t="shared" si="792"/>
        <v>0.19378306878306878</v>
      </c>
      <c r="AQ750" s="74">
        <f t="shared" si="793"/>
        <v>0.50074000986679823</v>
      </c>
      <c r="AR750" s="104">
        <f t="shared" si="794"/>
        <v>0.50098697196999609</v>
      </c>
      <c r="AS750" s="104">
        <f t="shared" si="795"/>
        <v>0.63168261114237478</v>
      </c>
      <c r="AT750" s="104">
        <f t="shared" si="796"/>
        <v>0.80550098231827116</v>
      </c>
      <c r="AU750" s="105">
        <v>1591</v>
      </c>
      <c r="AV750" s="105">
        <v>2079</v>
      </c>
      <c r="AW750" s="105">
        <v>1628</v>
      </c>
      <c r="AX750" s="100">
        <v>167</v>
      </c>
      <c r="AY750" s="106">
        <v>3045</v>
      </c>
      <c r="AZ750" s="106">
        <v>271</v>
      </c>
      <c r="BA750" s="106">
        <v>959</v>
      </c>
      <c r="BB750" s="106">
        <v>1699</v>
      </c>
      <c r="BC750" s="106">
        <v>116</v>
      </c>
      <c r="BD750" s="107">
        <v>405</v>
      </c>
      <c r="BE750" s="108">
        <v>58</v>
      </c>
      <c r="BF750" s="82">
        <f t="shared" si="797"/>
        <v>0.16646191646191646</v>
      </c>
      <c r="BG750" s="82">
        <f t="shared" si="798"/>
        <v>0.46127946127946129</v>
      </c>
      <c r="BH750" s="83">
        <f t="shared" si="799"/>
        <v>0.47640619101547754</v>
      </c>
      <c r="BI750" s="83">
        <f t="shared" si="800"/>
        <v>0.61389645776566759</v>
      </c>
      <c r="BJ750" s="83">
        <f t="shared" si="801"/>
        <v>0.81332495285983664</v>
      </c>
      <c r="BK750" s="2">
        <v>1642</v>
      </c>
      <c r="BL750" s="2">
        <v>2274</v>
      </c>
      <c r="BM750" s="2">
        <v>1642</v>
      </c>
      <c r="BN750" s="2">
        <v>1145</v>
      </c>
      <c r="BO750" s="2">
        <v>529</v>
      </c>
      <c r="BP750" s="2">
        <v>514</v>
      </c>
      <c r="BQ750" s="109">
        <v>64</v>
      </c>
      <c r="BR750" s="109">
        <v>185</v>
      </c>
      <c r="BS750" s="110">
        <v>220</v>
      </c>
      <c r="BT750" s="109">
        <v>247</v>
      </c>
      <c r="BU750" s="109">
        <v>1193</v>
      </c>
      <c r="BV750" s="109">
        <v>1927</v>
      </c>
      <c r="BW750" s="109">
        <v>119</v>
      </c>
      <c r="BX750" s="84">
        <f t="shared" si="805"/>
        <v>3486</v>
      </c>
      <c r="BY750" s="111">
        <v>17</v>
      </c>
      <c r="BZ750" s="109">
        <v>379</v>
      </c>
      <c r="CA750" s="109">
        <v>113</v>
      </c>
      <c r="CB750" s="2">
        <v>88</v>
      </c>
      <c r="CC750" s="112">
        <f t="shared" si="806"/>
        <v>0.15042630937880633</v>
      </c>
      <c r="CD750" s="112">
        <f t="shared" si="807"/>
        <v>0.52462620932277926</v>
      </c>
      <c r="CE750" s="112">
        <f t="shared" si="808"/>
        <v>0.53760345448002878</v>
      </c>
      <c r="CF750" s="112">
        <f t="shared" si="809"/>
        <v>0.69994892747701731</v>
      </c>
      <c r="CG750" s="112">
        <f t="shared" si="810"/>
        <v>0.94275274056029235</v>
      </c>
      <c r="CH750" s="87">
        <f t="shared" si="811"/>
        <v>94</v>
      </c>
      <c r="CI750" s="31">
        <f t="shared" si="812"/>
        <v>156</v>
      </c>
      <c r="CJ750" s="31">
        <f t="shared" si="813"/>
        <v>5</v>
      </c>
      <c r="CK750" s="31">
        <f t="shared" si="814"/>
        <v>20</v>
      </c>
      <c r="CL750" s="31">
        <f t="shared" si="815"/>
        <v>43</v>
      </c>
      <c r="CM750" s="113">
        <f t="shared" si="816"/>
        <v>278</v>
      </c>
      <c r="CN750" s="31">
        <f t="shared" si="817"/>
        <v>32</v>
      </c>
      <c r="CO750" s="31">
        <f t="shared" si="818"/>
        <v>96</v>
      </c>
      <c r="CP750" s="31">
        <f t="shared" si="819"/>
        <v>145</v>
      </c>
      <c r="CQ750" s="31">
        <f t="shared" si="820"/>
        <v>5</v>
      </c>
      <c r="CR750" s="32">
        <v>4</v>
      </c>
      <c r="CS750" s="32">
        <v>19</v>
      </c>
      <c r="CT750" s="32">
        <v>39</v>
      </c>
      <c r="CU750" s="88">
        <f t="shared" si="804"/>
        <v>267</v>
      </c>
      <c r="CV750" s="32">
        <v>31</v>
      </c>
      <c r="CW750" s="32">
        <v>94</v>
      </c>
      <c r="CX750" s="32">
        <v>137</v>
      </c>
      <c r="CY750" s="32">
        <v>5</v>
      </c>
      <c r="CZ750" s="32">
        <v>1</v>
      </c>
      <c r="DA750" s="32">
        <v>1</v>
      </c>
      <c r="DB750" s="32">
        <v>4</v>
      </c>
      <c r="DC750" s="88">
        <f t="shared" si="821"/>
        <v>11</v>
      </c>
      <c r="DD750" s="32">
        <v>1</v>
      </c>
      <c r="DE750" s="32">
        <v>2</v>
      </c>
      <c r="DF750" s="32">
        <v>8</v>
      </c>
      <c r="DG750" s="32">
        <v>0</v>
      </c>
      <c r="DH750" s="32">
        <v>7</v>
      </c>
      <c r="DI750" s="32">
        <v>50</v>
      </c>
      <c r="DJ750" s="32">
        <v>59</v>
      </c>
      <c r="DK750" s="88">
        <f t="shared" si="822"/>
        <v>1117</v>
      </c>
      <c r="DL750" s="32">
        <v>108</v>
      </c>
      <c r="DM750" s="32">
        <v>440</v>
      </c>
      <c r="DN750" s="32">
        <v>526</v>
      </c>
      <c r="DO750" s="32">
        <v>43</v>
      </c>
      <c r="DP750" s="32">
        <v>38</v>
      </c>
      <c r="DQ750" s="32">
        <v>89</v>
      </c>
      <c r="DR750" s="32">
        <v>64</v>
      </c>
      <c r="DS750" s="88">
        <f t="shared" si="823"/>
        <v>1765</v>
      </c>
      <c r="DT750" s="32">
        <v>21</v>
      </c>
      <c r="DU750" s="32">
        <v>544</v>
      </c>
      <c r="DV750" s="32">
        <v>1140</v>
      </c>
      <c r="DW750" s="32">
        <v>60</v>
      </c>
      <c r="DX750" s="32">
        <v>2</v>
      </c>
      <c r="DY750" s="32">
        <v>2</v>
      </c>
      <c r="DZ750" s="32">
        <v>5</v>
      </c>
      <c r="EA750" s="88">
        <f t="shared" si="824"/>
        <v>34</v>
      </c>
      <c r="EB750" s="32">
        <v>7</v>
      </c>
      <c r="EC750" s="32">
        <v>13</v>
      </c>
      <c r="ED750" s="32">
        <v>12</v>
      </c>
      <c r="EE750" s="32">
        <v>2</v>
      </c>
      <c r="EF750" s="32">
        <v>6</v>
      </c>
      <c r="EG750" s="32">
        <v>15</v>
      </c>
      <c r="EH750" s="32">
        <v>37</v>
      </c>
      <c r="EI750" s="88">
        <f t="shared" si="825"/>
        <v>177</v>
      </c>
      <c r="EJ750" s="32">
        <v>67</v>
      </c>
      <c r="EK750" s="32">
        <v>51</v>
      </c>
      <c r="EL750" s="32">
        <v>57</v>
      </c>
      <c r="EM750" s="32">
        <v>2</v>
      </c>
      <c r="EQ750" s="88">
        <f t="shared" si="826"/>
        <v>0</v>
      </c>
      <c r="EV750" s="32">
        <v>5</v>
      </c>
      <c r="EW750" s="32">
        <v>6</v>
      </c>
      <c r="EX750" s="32">
        <v>9</v>
      </c>
      <c r="EY750" s="88">
        <f t="shared" si="827"/>
        <v>87</v>
      </c>
      <c r="EZ750" s="32">
        <v>1</v>
      </c>
      <c r="FA750" s="32">
        <v>42</v>
      </c>
      <c r="FB750" s="32">
        <v>43</v>
      </c>
      <c r="FC750" s="32">
        <v>1</v>
      </c>
      <c r="FD750" s="32">
        <v>1</v>
      </c>
      <c r="FE750" s="32">
        <v>3</v>
      </c>
      <c r="FF750" s="32">
        <v>3</v>
      </c>
      <c r="FG750" s="88">
        <f t="shared" si="828"/>
        <v>22</v>
      </c>
      <c r="FH750" s="32">
        <v>11</v>
      </c>
      <c r="FI750" s="32">
        <v>7</v>
      </c>
      <c r="FJ750" s="32">
        <v>4</v>
      </c>
      <c r="FO750" s="88">
        <f t="shared" si="829"/>
        <v>0</v>
      </c>
      <c r="FW750" s="110">
        <f t="shared" si="830"/>
        <v>0</v>
      </c>
      <c r="GB750" s="110">
        <f t="shared" si="831"/>
        <v>6</v>
      </c>
      <c r="GC750" s="110">
        <f t="shared" si="832"/>
        <v>9</v>
      </c>
      <c r="GD750" s="110">
        <f t="shared" si="833"/>
        <v>12</v>
      </c>
      <c r="GE750" s="110">
        <f t="shared" si="834"/>
        <v>109</v>
      </c>
      <c r="GF750" s="110">
        <f t="shared" si="835"/>
        <v>12</v>
      </c>
      <c r="GG750" s="110">
        <f t="shared" si="836"/>
        <v>49</v>
      </c>
      <c r="GH750" s="110">
        <f t="shared" si="837"/>
        <v>47</v>
      </c>
      <c r="GI750" s="110">
        <f t="shared" si="838"/>
        <v>1</v>
      </c>
      <c r="GJ750" s="114">
        <f t="shared" si="802"/>
        <v>0.120298392868145</v>
      </c>
      <c r="GK750" s="90">
        <f t="shared" si="803"/>
        <v>0.14482758620689656</v>
      </c>
      <c r="GL750" s="92" t="s">
        <v>1667</v>
      </c>
      <c r="GM750" s="92" t="s">
        <v>1373</v>
      </c>
      <c r="GN750" s="2" t="s">
        <v>1844</v>
      </c>
      <c r="GO750" s="92" t="s">
        <v>1504</v>
      </c>
      <c r="GP750" s="2" t="s">
        <v>1632</v>
      </c>
      <c r="GQ750" s="2" t="s">
        <v>1942</v>
      </c>
      <c r="GR750" s="115">
        <v>2215</v>
      </c>
      <c r="GS750" s="31">
        <f t="shared" si="839"/>
        <v>47</v>
      </c>
      <c r="GT750" s="31">
        <f t="shared" si="840"/>
        <v>128</v>
      </c>
      <c r="GU750" s="31">
        <f t="shared" si="841"/>
        <v>141</v>
      </c>
      <c r="GV750" s="31">
        <f t="shared" si="842"/>
        <v>2916</v>
      </c>
      <c r="GW750" s="31">
        <f t="shared" si="843"/>
        <v>1783</v>
      </c>
      <c r="GX750" s="31">
        <f t="shared" si="844"/>
        <v>2780</v>
      </c>
    </row>
    <row r="751" spans="1:206" ht="15.75" hidden="1" customHeight="1" x14ac:dyDescent="0.25">
      <c r="A751" s="22" t="s">
        <v>1110</v>
      </c>
      <c r="B751" s="2" t="s">
        <v>725</v>
      </c>
      <c r="C751" s="116" t="s">
        <v>732</v>
      </c>
      <c r="D751" s="35" t="s">
        <v>725</v>
      </c>
      <c r="E751" s="117">
        <v>39</v>
      </c>
      <c r="F751" s="117">
        <v>162</v>
      </c>
      <c r="G751" s="117">
        <v>295</v>
      </c>
      <c r="H751" s="117">
        <v>496</v>
      </c>
      <c r="I751" s="95">
        <v>31</v>
      </c>
      <c r="J751" s="118">
        <v>57</v>
      </c>
      <c r="K751" s="118">
        <v>171</v>
      </c>
      <c r="L751" s="118">
        <v>325</v>
      </c>
      <c r="M751" s="118">
        <v>553</v>
      </c>
      <c r="N751" s="119">
        <v>78</v>
      </c>
      <c r="O751" s="119">
        <v>9</v>
      </c>
      <c r="P751" s="120">
        <v>332</v>
      </c>
      <c r="Q751" s="120">
        <v>386</v>
      </c>
      <c r="R751" s="120">
        <v>291</v>
      </c>
      <c r="S751" s="70">
        <f t="shared" si="785"/>
        <v>0.1716867469879518</v>
      </c>
      <c r="T751" s="70">
        <f t="shared" si="786"/>
        <v>0.44300518134715028</v>
      </c>
      <c r="U751" s="70">
        <f t="shared" si="787"/>
        <v>0.4707631318136769</v>
      </c>
      <c r="V751" s="70">
        <f t="shared" si="788"/>
        <v>0.61742983751846381</v>
      </c>
      <c r="W751" s="70">
        <f t="shared" si="789"/>
        <v>0.84879725085910651</v>
      </c>
      <c r="X751" s="121">
        <v>404</v>
      </c>
      <c r="Y751" s="121">
        <v>332</v>
      </c>
      <c r="Z751" s="121">
        <v>386</v>
      </c>
      <c r="AA751" s="121">
        <v>291</v>
      </c>
      <c r="AB751" s="121">
        <v>124</v>
      </c>
      <c r="AC751" s="121">
        <v>85</v>
      </c>
      <c r="AD751" s="17">
        <v>25</v>
      </c>
      <c r="AE751" s="17">
        <v>47</v>
      </c>
      <c r="AF751" s="100">
        <v>39</v>
      </c>
      <c r="AG751" s="101">
        <v>82</v>
      </c>
      <c r="AH751" s="101">
        <v>186</v>
      </c>
      <c r="AI751" s="101">
        <v>319</v>
      </c>
      <c r="AJ751" s="101">
        <v>20</v>
      </c>
      <c r="AK751" s="101">
        <f t="shared" si="790"/>
        <v>607</v>
      </c>
      <c r="AL751" s="101">
        <f t="shared" si="791"/>
        <v>95</v>
      </c>
      <c r="AM751" s="101">
        <v>115</v>
      </c>
      <c r="AN751" s="102">
        <v>5</v>
      </c>
      <c r="AO751" s="103">
        <v>18</v>
      </c>
      <c r="AP751" s="74">
        <f t="shared" si="792"/>
        <v>0.24698795180722891</v>
      </c>
      <c r="AQ751" s="74">
        <f t="shared" si="793"/>
        <v>0.48186528497409326</v>
      </c>
      <c r="AR751" s="104">
        <f t="shared" si="794"/>
        <v>0.48761149653121905</v>
      </c>
      <c r="AS751" s="104">
        <f t="shared" si="795"/>
        <v>0.60561299852289507</v>
      </c>
      <c r="AT751" s="104">
        <f t="shared" si="796"/>
        <v>0.76975945017182135</v>
      </c>
      <c r="AU751" s="105">
        <v>297</v>
      </c>
      <c r="AV751" s="105">
        <v>423</v>
      </c>
      <c r="AW751" s="105">
        <v>344</v>
      </c>
      <c r="AX751" s="100">
        <v>39</v>
      </c>
      <c r="AY751" s="106">
        <v>642</v>
      </c>
      <c r="AZ751" s="106">
        <v>92</v>
      </c>
      <c r="BA751" s="106">
        <v>203</v>
      </c>
      <c r="BB751" s="106">
        <v>324</v>
      </c>
      <c r="BC751" s="106">
        <v>23</v>
      </c>
      <c r="BD751" s="107">
        <v>87</v>
      </c>
      <c r="BE751" s="108">
        <v>10</v>
      </c>
      <c r="BF751" s="82">
        <f t="shared" si="797"/>
        <v>0.26744186046511625</v>
      </c>
      <c r="BG751" s="82">
        <f t="shared" si="798"/>
        <v>0.47990543735224589</v>
      </c>
      <c r="BH751" s="83">
        <f t="shared" si="799"/>
        <v>0.5</v>
      </c>
      <c r="BI751" s="83">
        <f t="shared" si="800"/>
        <v>0.61111111111111116</v>
      </c>
      <c r="BJ751" s="83">
        <f t="shared" si="801"/>
        <v>0.79797979797979801</v>
      </c>
      <c r="BK751" s="2">
        <v>320</v>
      </c>
      <c r="BL751" s="2">
        <v>453</v>
      </c>
      <c r="BM751" s="2">
        <v>341</v>
      </c>
      <c r="BN751" s="2">
        <v>247</v>
      </c>
      <c r="BO751" s="2">
        <v>95</v>
      </c>
      <c r="BP751" s="2">
        <v>92</v>
      </c>
      <c r="BQ751" s="109">
        <v>23</v>
      </c>
      <c r="BR751" s="109">
        <v>42</v>
      </c>
      <c r="BS751" s="110">
        <v>47</v>
      </c>
      <c r="BT751" s="109">
        <v>80</v>
      </c>
      <c r="BU751" s="109">
        <v>227</v>
      </c>
      <c r="BV751" s="109">
        <v>383</v>
      </c>
      <c r="BW751" s="109">
        <v>23</v>
      </c>
      <c r="BX751" s="84">
        <f t="shared" si="805"/>
        <v>713</v>
      </c>
      <c r="BY751" s="111">
        <v>3</v>
      </c>
      <c r="BZ751" s="109">
        <v>103</v>
      </c>
      <c r="CA751" s="109">
        <v>23</v>
      </c>
      <c r="CB751" s="2">
        <v>16</v>
      </c>
      <c r="CC751" s="112">
        <f t="shared" si="806"/>
        <v>0.25</v>
      </c>
      <c r="CD751" s="112">
        <f t="shared" si="807"/>
        <v>0.5011037527593819</v>
      </c>
      <c r="CE751" s="112">
        <f t="shared" si="808"/>
        <v>0.52692998204667862</v>
      </c>
      <c r="CF751" s="112">
        <f t="shared" si="809"/>
        <v>0.6385390428211587</v>
      </c>
      <c r="CG751" s="112">
        <f t="shared" si="810"/>
        <v>0.82111436950146632</v>
      </c>
      <c r="CH751" s="87">
        <f t="shared" si="811"/>
        <v>61</v>
      </c>
      <c r="CI751" s="31">
        <f t="shared" si="812"/>
        <v>37</v>
      </c>
      <c r="CJ751" s="31">
        <f t="shared" si="813"/>
        <v>1</v>
      </c>
      <c r="CK751" s="31">
        <f t="shared" si="814"/>
        <v>2</v>
      </c>
      <c r="CL751" s="31">
        <f t="shared" si="815"/>
        <v>4</v>
      </c>
      <c r="CM751" s="113">
        <f t="shared" si="816"/>
        <v>33</v>
      </c>
      <c r="CN751" s="31">
        <f t="shared" si="817"/>
        <v>5</v>
      </c>
      <c r="CO751" s="31">
        <f t="shared" si="818"/>
        <v>15</v>
      </c>
      <c r="CP751" s="31">
        <f t="shared" si="819"/>
        <v>11</v>
      </c>
      <c r="CQ751" s="31">
        <f t="shared" si="820"/>
        <v>2</v>
      </c>
      <c r="CR751" s="32">
        <v>1</v>
      </c>
      <c r="CS751" s="32">
        <v>2</v>
      </c>
      <c r="CT751" s="32">
        <v>4</v>
      </c>
      <c r="CU751" s="88">
        <f t="shared" si="804"/>
        <v>33</v>
      </c>
      <c r="CV751" s="32">
        <v>5</v>
      </c>
      <c r="CW751" s="32">
        <v>15</v>
      </c>
      <c r="CX751" s="32">
        <v>11</v>
      </c>
      <c r="CY751" s="32">
        <v>2</v>
      </c>
      <c r="DC751" s="88">
        <f t="shared" si="821"/>
        <v>0</v>
      </c>
      <c r="DH751" s="32">
        <v>1</v>
      </c>
      <c r="DI751" s="32">
        <v>5</v>
      </c>
      <c r="DJ751" s="32">
        <v>4</v>
      </c>
      <c r="DK751" s="88">
        <f t="shared" si="822"/>
        <v>122</v>
      </c>
      <c r="DL751" s="32">
        <v>21</v>
      </c>
      <c r="DM751" s="32">
        <v>56</v>
      </c>
      <c r="DN751" s="32">
        <v>43</v>
      </c>
      <c r="DO751" s="32">
        <v>2</v>
      </c>
      <c r="DP751" s="32">
        <v>16</v>
      </c>
      <c r="DQ751" s="32">
        <v>24</v>
      </c>
      <c r="DR751" s="32">
        <v>25</v>
      </c>
      <c r="DS751" s="88">
        <f t="shared" si="823"/>
        <v>413</v>
      </c>
      <c r="DT751" s="32">
        <v>17</v>
      </c>
      <c r="DU751" s="32">
        <v>96</v>
      </c>
      <c r="DV751" s="32">
        <v>284</v>
      </c>
      <c r="DW751" s="32">
        <v>16</v>
      </c>
      <c r="DX751" s="32">
        <v>1</v>
      </c>
      <c r="DY751" s="32">
        <v>2</v>
      </c>
      <c r="DZ751" s="32">
        <v>3</v>
      </c>
      <c r="EA751" s="88">
        <f t="shared" si="824"/>
        <v>10</v>
      </c>
      <c r="EB751" s="32">
        <v>3</v>
      </c>
      <c r="EC751" s="32">
        <v>1</v>
      </c>
      <c r="ED751" s="32">
        <v>6</v>
      </c>
      <c r="EF751" s="32">
        <v>2</v>
      </c>
      <c r="EG751" s="32">
        <v>5</v>
      </c>
      <c r="EH751" s="32">
        <v>7</v>
      </c>
      <c r="EI751" s="88">
        <f t="shared" si="825"/>
        <v>85</v>
      </c>
      <c r="EJ751" s="32">
        <v>25</v>
      </c>
      <c r="EK751" s="32">
        <v>30</v>
      </c>
      <c r="EL751" s="32">
        <v>27</v>
      </c>
      <c r="EM751" s="32">
        <v>3</v>
      </c>
      <c r="EQ751" s="88">
        <f t="shared" si="826"/>
        <v>0</v>
      </c>
      <c r="EV751" s="32">
        <v>1</v>
      </c>
      <c r="EW751" s="32">
        <v>1</v>
      </c>
      <c r="EX751" s="32">
        <v>1</v>
      </c>
      <c r="EY751" s="88">
        <f t="shared" si="827"/>
        <v>18</v>
      </c>
      <c r="EZ751" s="32">
        <v>0</v>
      </c>
      <c r="FA751" s="32">
        <v>12</v>
      </c>
      <c r="FB751" s="32">
        <v>5</v>
      </c>
      <c r="FC751" s="32">
        <v>1</v>
      </c>
      <c r="FD751" s="32">
        <v>1</v>
      </c>
      <c r="FE751" s="32">
        <v>3</v>
      </c>
      <c r="FF751" s="32">
        <v>3</v>
      </c>
      <c r="FG751" s="88">
        <f t="shared" si="828"/>
        <v>24</v>
      </c>
      <c r="FH751" s="32">
        <v>9</v>
      </c>
      <c r="FI751" s="32">
        <v>8</v>
      </c>
      <c r="FJ751" s="32">
        <v>7</v>
      </c>
      <c r="FO751" s="88">
        <f t="shared" si="829"/>
        <v>0</v>
      </c>
      <c r="FW751" s="110">
        <f t="shared" si="830"/>
        <v>0</v>
      </c>
      <c r="GB751" s="110">
        <f t="shared" si="831"/>
        <v>2</v>
      </c>
      <c r="GC751" s="110">
        <f t="shared" si="832"/>
        <v>4</v>
      </c>
      <c r="GD751" s="110">
        <f t="shared" si="833"/>
        <v>4</v>
      </c>
      <c r="GE751" s="110">
        <f t="shared" si="834"/>
        <v>42</v>
      </c>
      <c r="GF751" s="110">
        <f t="shared" si="835"/>
        <v>9</v>
      </c>
      <c r="GG751" s="110">
        <f t="shared" si="836"/>
        <v>20</v>
      </c>
      <c r="GH751" s="110">
        <f t="shared" si="837"/>
        <v>12</v>
      </c>
      <c r="GI751" s="110">
        <f t="shared" si="838"/>
        <v>1</v>
      </c>
      <c r="GJ751" s="114">
        <f t="shared" si="802"/>
        <v>-3.2614244838353422E-2</v>
      </c>
      <c r="GK751" s="90">
        <f t="shared" si="803"/>
        <v>0.11059190031152648</v>
      </c>
      <c r="GL751" s="92" t="s">
        <v>1367</v>
      </c>
      <c r="GM751" s="2" t="s">
        <v>2130</v>
      </c>
      <c r="GN751" s="2" t="s">
        <v>1874</v>
      </c>
      <c r="GO751" s="2" t="s">
        <v>2079</v>
      </c>
      <c r="GP751" s="2" t="s">
        <v>1916</v>
      </c>
      <c r="GQ751" s="2" t="s">
        <v>1529</v>
      </c>
      <c r="GR751" s="115">
        <v>448</v>
      </c>
      <c r="GS751" s="31">
        <f t="shared" si="839"/>
        <v>18</v>
      </c>
      <c r="GT751" s="31">
        <f t="shared" si="840"/>
        <v>32</v>
      </c>
      <c r="GU751" s="31">
        <f t="shared" si="841"/>
        <v>31</v>
      </c>
      <c r="GV751" s="31">
        <f t="shared" si="842"/>
        <v>545</v>
      </c>
      <c r="GW751" s="31">
        <f t="shared" si="843"/>
        <v>351</v>
      </c>
      <c r="GX751" s="31">
        <f t="shared" si="844"/>
        <v>504</v>
      </c>
    </row>
    <row r="752" spans="1:206" ht="15.75" hidden="1" customHeight="1" x14ac:dyDescent="0.25">
      <c r="A752" s="22" t="s">
        <v>1110</v>
      </c>
      <c r="B752" s="2" t="s">
        <v>733</v>
      </c>
      <c r="C752" s="116" t="s">
        <v>734</v>
      </c>
      <c r="D752" s="35" t="s">
        <v>733</v>
      </c>
      <c r="E752" s="117">
        <v>2</v>
      </c>
      <c r="F752" s="117">
        <v>111</v>
      </c>
      <c r="G752" s="117">
        <v>98</v>
      </c>
      <c r="H752" s="117">
        <v>211</v>
      </c>
      <c r="I752" s="95">
        <v>12</v>
      </c>
      <c r="J752" s="118">
        <v>3</v>
      </c>
      <c r="K752" s="118">
        <v>75</v>
      </c>
      <c r="L752" s="118">
        <v>110</v>
      </c>
      <c r="M752" s="118">
        <v>188</v>
      </c>
      <c r="N752" s="119">
        <v>16</v>
      </c>
      <c r="O752" s="119">
        <v>28</v>
      </c>
      <c r="P752" s="120">
        <v>233</v>
      </c>
      <c r="Q752" s="120">
        <v>220</v>
      </c>
      <c r="R752" s="120">
        <v>177</v>
      </c>
      <c r="S752" s="70">
        <f t="shared" si="785"/>
        <v>1.2875536480686695E-2</v>
      </c>
      <c r="T752" s="70">
        <f t="shared" si="786"/>
        <v>0.34090909090909088</v>
      </c>
      <c r="U752" s="70">
        <f t="shared" si="787"/>
        <v>0.27301587301587299</v>
      </c>
      <c r="V752" s="70">
        <f t="shared" si="788"/>
        <v>0.4256926952141058</v>
      </c>
      <c r="W752" s="70">
        <f t="shared" si="789"/>
        <v>0.53107344632768361</v>
      </c>
      <c r="X752" s="121">
        <v>248</v>
      </c>
      <c r="Y752" s="121">
        <v>233</v>
      </c>
      <c r="Z752" s="121">
        <v>220</v>
      </c>
      <c r="AA752" s="121">
        <v>177</v>
      </c>
      <c r="AB752" s="121">
        <v>38</v>
      </c>
      <c r="AC752" s="121">
        <v>55</v>
      </c>
      <c r="AD752" s="17">
        <v>10</v>
      </c>
      <c r="AE752" s="17">
        <v>12</v>
      </c>
      <c r="AF752" s="100">
        <v>12</v>
      </c>
      <c r="AG752" s="101">
        <v>8</v>
      </c>
      <c r="AH752" s="101">
        <v>77</v>
      </c>
      <c r="AI752" s="101">
        <v>115</v>
      </c>
      <c r="AJ752" s="101">
        <v>1</v>
      </c>
      <c r="AK752" s="101">
        <f t="shared" si="790"/>
        <v>201</v>
      </c>
      <c r="AL752" s="101">
        <f t="shared" si="791"/>
        <v>13</v>
      </c>
      <c r="AM752" s="101">
        <v>14</v>
      </c>
      <c r="AN752" s="102">
        <v>9</v>
      </c>
      <c r="AO752" s="103">
        <v>16</v>
      </c>
      <c r="AP752" s="74">
        <f t="shared" si="792"/>
        <v>3.4334763948497854E-2</v>
      </c>
      <c r="AQ752" s="74">
        <f t="shared" si="793"/>
        <v>0.35</v>
      </c>
      <c r="AR752" s="104">
        <f t="shared" si="794"/>
        <v>0.29682539682539683</v>
      </c>
      <c r="AS752" s="104">
        <f t="shared" si="795"/>
        <v>0.45088161209068012</v>
      </c>
      <c r="AT752" s="104">
        <f t="shared" si="796"/>
        <v>0.57627118644067798</v>
      </c>
      <c r="AU752" s="105">
        <v>213</v>
      </c>
      <c r="AV752" s="105">
        <v>279</v>
      </c>
      <c r="AW752" s="105">
        <v>183</v>
      </c>
      <c r="AX752" s="100">
        <v>15</v>
      </c>
      <c r="AY752" s="106">
        <v>229</v>
      </c>
      <c r="AZ752" s="106">
        <v>0</v>
      </c>
      <c r="BA752" s="106">
        <v>108</v>
      </c>
      <c r="BB752" s="106">
        <v>118</v>
      </c>
      <c r="BC752" s="106">
        <v>3</v>
      </c>
      <c r="BD752" s="107">
        <v>10</v>
      </c>
      <c r="BE752" s="108">
        <v>20</v>
      </c>
      <c r="BF752" s="82">
        <f t="shared" si="797"/>
        <v>0</v>
      </c>
      <c r="BG752" s="82">
        <f t="shared" si="798"/>
        <v>0.38709677419354838</v>
      </c>
      <c r="BH752" s="83">
        <f t="shared" si="799"/>
        <v>0.32</v>
      </c>
      <c r="BI752" s="83">
        <f t="shared" si="800"/>
        <v>0.43902439024390244</v>
      </c>
      <c r="BJ752" s="83">
        <f t="shared" si="801"/>
        <v>0.50704225352112675</v>
      </c>
      <c r="BK752" s="2">
        <v>172</v>
      </c>
      <c r="BL752" s="2">
        <v>230</v>
      </c>
      <c r="BM752" s="2">
        <v>171</v>
      </c>
      <c r="BN752" s="2">
        <v>129</v>
      </c>
      <c r="BO752" s="2">
        <v>47</v>
      </c>
      <c r="BP752" s="2">
        <v>58</v>
      </c>
      <c r="BQ752" s="109">
        <v>9</v>
      </c>
      <c r="BR752" s="109">
        <v>12</v>
      </c>
      <c r="BS752" s="110">
        <v>12</v>
      </c>
      <c r="BT752" s="109">
        <v>2</v>
      </c>
      <c r="BU752" s="109">
        <v>63</v>
      </c>
      <c r="BV752" s="109">
        <v>154</v>
      </c>
      <c r="BW752" s="109">
        <v>1</v>
      </c>
      <c r="BX752" s="84">
        <f t="shared" si="805"/>
        <v>220</v>
      </c>
      <c r="BY752" s="111">
        <v>17</v>
      </c>
      <c r="BZ752" s="109">
        <v>18</v>
      </c>
      <c r="CA752" s="109">
        <v>1</v>
      </c>
      <c r="CB752" s="2">
        <v>32</v>
      </c>
      <c r="CC752" s="112">
        <f t="shared" si="806"/>
        <v>1.1627906976744186E-2</v>
      </c>
      <c r="CD752" s="112">
        <f t="shared" si="807"/>
        <v>0.27391304347826084</v>
      </c>
      <c r="CE752" s="112">
        <f t="shared" si="808"/>
        <v>0.35078534031413611</v>
      </c>
      <c r="CF752" s="112">
        <f t="shared" si="809"/>
        <v>0.49625935162094764</v>
      </c>
      <c r="CG752" s="112">
        <f t="shared" si="810"/>
        <v>0.79532163742690054</v>
      </c>
      <c r="CH752" s="87">
        <f t="shared" si="811"/>
        <v>35</v>
      </c>
      <c r="CI752" s="31">
        <f t="shared" si="812"/>
        <v>32</v>
      </c>
      <c r="CJ752" s="31">
        <f t="shared" si="813"/>
        <v>0</v>
      </c>
      <c r="CK752" s="31">
        <f t="shared" si="814"/>
        <v>0</v>
      </c>
      <c r="CL752" s="31">
        <f t="shared" si="815"/>
        <v>0</v>
      </c>
      <c r="CM752" s="113">
        <f t="shared" si="816"/>
        <v>0</v>
      </c>
      <c r="CN752" s="31">
        <f t="shared" si="817"/>
        <v>0</v>
      </c>
      <c r="CO752" s="31">
        <f t="shared" si="818"/>
        <v>0</v>
      </c>
      <c r="CP752" s="31">
        <f t="shared" si="819"/>
        <v>0</v>
      </c>
      <c r="CQ752" s="31">
        <f t="shared" si="820"/>
        <v>0</v>
      </c>
      <c r="CU752" s="88">
        <f t="shared" si="804"/>
        <v>0</v>
      </c>
      <c r="DC752" s="88">
        <f t="shared" si="821"/>
        <v>0</v>
      </c>
      <c r="DH752" s="32">
        <v>1</v>
      </c>
      <c r="DI752" s="32">
        <v>2</v>
      </c>
      <c r="DJ752" s="32">
        <v>3</v>
      </c>
      <c r="DK752" s="88">
        <f t="shared" si="822"/>
        <v>39</v>
      </c>
      <c r="DL752" s="32">
        <v>0</v>
      </c>
      <c r="DM752" s="32">
        <v>9</v>
      </c>
      <c r="DN752" s="32">
        <v>30</v>
      </c>
      <c r="DO752" s="32">
        <v>0</v>
      </c>
      <c r="DP752" s="32">
        <v>8</v>
      </c>
      <c r="DQ752" s="32">
        <v>10</v>
      </c>
      <c r="DR752" s="32">
        <v>9</v>
      </c>
      <c r="DS752" s="88">
        <f t="shared" si="823"/>
        <v>181</v>
      </c>
      <c r="DT752" s="32">
        <v>2</v>
      </c>
      <c r="DU752" s="32">
        <v>54</v>
      </c>
      <c r="DV752" s="32">
        <v>124</v>
      </c>
      <c r="DW752" s="32">
        <v>1</v>
      </c>
      <c r="EA752" s="88">
        <f t="shared" si="824"/>
        <v>0</v>
      </c>
      <c r="EI752" s="88">
        <f t="shared" si="825"/>
        <v>0</v>
      </c>
      <c r="EQ752" s="88">
        <f t="shared" si="826"/>
        <v>0</v>
      </c>
      <c r="EY752" s="88">
        <f t="shared" si="827"/>
        <v>0</v>
      </c>
      <c r="FG752" s="88">
        <f t="shared" si="828"/>
        <v>0</v>
      </c>
      <c r="FO752" s="88">
        <f t="shared" si="829"/>
        <v>0</v>
      </c>
      <c r="FW752" s="110">
        <f t="shared" si="830"/>
        <v>0</v>
      </c>
      <c r="GB752" s="110">
        <f t="shared" si="831"/>
        <v>0</v>
      </c>
      <c r="GC752" s="110">
        <f t="shared" si="832"/>
        <v>0</v>
      </c>
      <c r="GD752" s="110">
        <f t="shared" si="833"/>
        <v>0</v>
      </c>
      <c r="GE752" s="110">
        <f t="shared" si="834"/>
        <v>0</v>
      </c>
      <c r="GF752" s="110">
        <f t="shared" si="835"/>
        <v>0</v>
      </c>
      <c r="GG752" s="110">
        <f t="shared" si="836"/>
        <v>0</v>
      </c>
      <c r="GH752" s="110">
        <f t="shared" si="837"/>
        <v>0</v>
      </c>
      <c r="GI752" s="110">
        <f t="shared" si="838"/>
        <v>0</v>
      </c>
      <c r="GJ752" s="114">
        <f t="shared" si="802"/>
        <v>0.4975737215378872</v>
      </c>
      <c r="GK752" s="90">
        <f t="shared" si="803"/>
        <v>-3.9301310043668124E-2</v>
      </c>
      <c r="GL752" s="92" t="s">
        <v>2065</v>
      </c>
      <c r="GM752" s="92" t="s">
        <v>2163</v>
      </c>
      <c r="GN752" s="92" t="s">
        <v>2043</v>
      </c>
      <c r="GO752" s="92" t="s">
        <v>1661</v>
      </c>
      <c r="GP752" s="2" t="s">
        <v>1597</v>
      </c>
      <c r="GQ752" s="2" t="s">
        <v>2291</v>
      </c>
      <c r="GR752" s="115">
        <v>227</v>
      </c>
      <c r="GS752" s="31">
        <f t="shared" si="839"/>
        <v>9</v>
      </c>
      <c r="GT752" s="31">
        <f t="shared" si="840"/>
        <v>12</v>
      </c>
      <c r="GU752" s="31">
        <f t="shared" si="841"/>
        <v>12</v>
      </c>
      <c r="GV752" s="31">
        <f t="shared" si="842"/>
        <v>220</v>
      </c>
      <c r="GW752" s="31">
        <f t="shared" si="843"/>
        <v>155</v>
      </c>
      <c r="GX752" s="31">
        <f t="shared" si="844"/>
        <v>218</v>
      </c>
    </row>
    <row r="753" spans="1:206" ht="15.75" hidden="1" customHeight="1" x14ac:dyDescent="0.25">
      <c r="A753" s="22" t="s">
        <v>1110</v>
      </c>
      <c r="B753" s="2" t="s">
        <v>733</v>
      </c>
      <c r="C753" s="116" t="s">
        <v>735</v>
      </c>
      <c r="D753" s="35" t="s">
        <v>733</v>
      </c>
      <c r="E753" s="117">
        <v>81</v>
      </c>
      <c r="F753" s="117">
        <v>340</v>
      </c>
      <c r="G753" s="117">
        <v>547</v>
      </c>
      <c r="H753" s="117">
        <v>968</v>
      </c>
      <c r="I753" s="95">
        <v>58</v>
      </c>
      <c r="J753" s="118">
        <v>86</v>
      </c>
      <c r="K753" s="118">
        <v>299</v>
      </c>
      <c r="L753" s="118">
        <v>601</v>
      </c>
      <c r="M753" s="118">
        <v>986</v>
      </c>
      <c r="N753" s="119">
        <v>133</v>
      </c>
      <c r="O753" s="119">
        <v>39</v>
      </c>
      <c r="P753" s="120">
        <v>727</v>
      </c>
      <c r="Q753" s="120">
        <v>885</v>
      </c>
      <c r="R753" s="120">
        <v>705</v>
      </c>
      <c r="S753" s="70">
        <f t="shared" si="785"/>
        <v>0.11829436038514443</v>
      </c>
      <c r="T753" s="70">
        <f t="shared" si="786"/>
        <v>0.33785310734463275</v>
      </c>
      <c r="U753" s="70">
        <f t="shared" si="787"/>
        <v>0.36814846784635302</v>
      </c>
      <c r="V753" s="70">
        <f t="shared" si="788"/>
        <v>0.48238993710691824</v>
      </c>
      <c r="W753" s="70">
        <f t="shared" si="789"/>
        <v>0.66382978723404251</v>
      </c>
      <c r="X753" s="121">
        <v>918</v>
      </c>
      <c r="Y753" s="121">
        <v>727</v>
      </c>
      <c r="Z753" s="121">
        <v>885</v>
      </c>
      <c r="AA753" s="121">
        <v>705</v>
      </c>
      <c r="AB753" s="121">
        <v>243</v>
      </c>
      <c r="AC753" s="121">
        <v>197</v>
      </c>
      <c r="AD753" s="17">
        <v>38</v>
      </c>
      <c r="AE753" s="17">
        <v>59</v>
      </c>
      <c r="AF753" s="100">
        <v>62</v>
      </c>
      <c r="AG753" s="101">
        <v>95</v>
      </c>
      <c r="AH753" s="101">
        <v>304</v>
      </c>
      <c r="AI753" s="101">
        <v>660</v>
      </c>
      <c r="AJ753" s="101">
        <v>39</v>
      </c>
      <c r="AK753" s="101">
        <f t="shared" si="790"/>
        <v>1098</v>
      </c>
      <c r="AL753" s="101">
        <f t="shared" si="791"/>
        <v>160</v>
      </c>
      <c r="AM753" s="101">
        <v>199</v>
      </c>
      <c r="AN753" s="102">
        <v>35</v>
      </c>
      <c r="AO753" s="103">
        <v>61</v>
      </c>
      <c r="AP753" s="74">
        <f t="shared" si="792"/>
        <v>0.13067400275103164</v>
      </c>
      <c r="AQ753" s="74">
        <f t="shared" si="793"/>
        <v>0.34350282485875705</v>
      </c>
      <c r="AR753" s="104">
        <f t="shared" si="794"/>
        <v>0.38800172637030644</v>
      </c>
      <c r="AS753" s="104">
        <f t="shared" si="795"/>
        <v>0.50566037735849056</v>
      </c>
      <c r="AT753" s="104">
        <f t="shared" si="796"/>
        <v>0.70921985815602839</v>
      </c>
      <c r="AU753" s="105">
        <v>717</v>
      </c>
      <c r="AV753" s="105">
        <v>968</v>
      </c>
      <c r="AW753" s="105">
        <v>766</v>
      </c>
      <c r="AX753" s="100">
        <v>65</v>
      </c>
      <c r="AY753" s="106">
        <v>1107</v>
      </c>
      <c r="AZ753" s="106">
        <v>84</v>
      </c>
      <c r="BA753" s="106">
        <v>376</v>
      </c>
      <c r="BB753" s="106">
        <v>602</v>
      </c>
      <c r="BC753" s="106">
        <v>45</v>
      </c>
      <c r="BD753" s="107">
        <v>127</v>
      </c>
      <c r="BE753" s="108">
        <v>33</v>
      </c>
      <c r="BF753" s="82">
        <f t="shared" si="797"/>
        <v>0.10966057441253264</v>
      </c>
      <c r="BG753" s="82">
        <f t="shared" si="798"/>
        <v>0.38842975206611569</v>
      </c>
      <c r="BH753" s="83">
        <f t="shared" si="799"/>
        <v>0.38147694818441452</v>
      </c>
      <c r="BI753" s="83">
        <f t="shared" si="800"/>
        <v>0.50504451038575671</v>
      </c>
      <c r="BJ753" s="83">
        <f t="shared" si="801"/>
        <v>0.66248256624825663</v>
      </c>
      <c r="BK753" s="2">
        <v>720</v>
      </c>
      <c r="BL753" s="2">
        <v>973</v>
      </c>
      <c r="BM753" s="2">
        <v>700</v>
      </c>
      <c r="BN753" s="2">
        <v>506</v>
      </c>
      <c r="BO753" s="2">
        <v>243</v>
      </c>
      <c r="BP753" s="2">
        <v>236</v>
      </c>
      <c r="BQ753" s="109">
        <v>37</v>
      </c>
      <c r="BR753" s="109">
        <v>67</v>
      </c>
      <c r="BS753" s="110">
        <v>66</v>
      </c>
      <c r="BT753" s="109">
        <v>88</v>
      </c>
      <c r="BU753" s="109">
        <v>338</v>
      </c>
      <c r="BV753" s="109">
        <v>668</v>
      </c>
      <c r="BW753" s="109">
        <v>46</v>
      </c>
      <c r="BX753" s="84">
        <f t="shared" si="805"/>
        <v>1140</v>
      </c>
      <c r="BY753" s="111">
        <v>16</v>
      </c>
      <c r="BZ753" s="109">
        <v>183</v>
      </c>
      <c r="CA753" s="109">
        <v>46</v>
      </c>
      <c r="CB753" s="2">
        <v>48</v>
      </c>
      <c r="CC753" s="112">
        <f t="shared" si="806"/>
        <v>0.12222222222222222</v>
      </c>
      <c r="CD753" s="112">
        <f t="shared" si="807"/>
        <v>0.34737923946557042</v>
      </c>
      <c r="CE753" s="112">
        <f t="shared" si="808"/>
        <v>0.38069368992895947</v>
      </c>
      <c r="CF753" s="112">
        <f t="shared" si="809"/>
        <v>0.49193066347878062</v>
      </c>
      <c r="CG753" s="112">
        <f t="shared" si="810"/>
        <v>0.69285714285714284</v>
      </c>
      <c r="CH753" s="87">
        <f t="shared" si="811"/>
        <v>215</v>
      </c>
      <c r="CI753" s="31">
        <f t="shared" si="812"/>
        <v>227</v>
      </c>
      <c r="CJ753" s="31">
        <f t="shared" si="813"/>
        <v>0</v>
      </c>
      <c r="CK753" s="31">
        <f t="shared" si="814"/>
        <v>0</v>
      </c>
      <c r="CL753" s="31">
        <f t="shared" si="815"/>
        <v>0</v>
      </c>
      <c r="CM753" s="113">
        <f t="shared" si="816"/>
        <v>0</v>
      </c>
      <c r="CN753" s="31">
        <f t="shared" si="817"/>
        <v>0</v>
      </c>
      <c r="CO753" s="31">
        <f t="shared" si="818"/>
        <v>0</v>
      </c>
      <c r="CP753" s="31">
        <f t="shared" si="819"/>
        <v>0</v>
      </c>
      <c r="CQ753" s="31">
        <f t="shared" si="820"/>
        <v>0</v>
      </c>
      <c r="CU753" s="88">
        <f t="shared" si="804"/>
        <v>0</v>
      </c>
      <c r="DC753" s="88">
        <f t="shared" si="821"/>
        <v>0</v>
      </c>
      <c r="DH753" s="32">
        <v>3</v>
      </c>
      <c r="DI753" s="32">
        <v>14</v>
      </c>
      <c r="DJ753" s="32">
        <v>12</v>
      </c>
      <c r="DK753" s="88">
        <f t="shared" si="822"/>
        <v>270</v>
      </c>
      <c r="DL753" s="32">
        <v>41</v>
      </c>
      <c r="DM753" s="32">
        <v>111</v>
      </c>
      <c r="DN753" s="32">
        <v>109</v>
      </c>
      <c r="DO753" s="32">
        <v>9</v>
      </c>
      <c r="DP753" s="32">
        <v>30</v>
      </c>
      <c r="DQ753" s="32">
        <v>41</v>
      </c>
      <c r="DR753" s="32">
        <v>41</v>
      </c>
      <c r="DS753" s="88">
        <f t="shared" si="823"/>
        <v>692</v>
      </c>
      <c r="DT753" s="32">
        <v>17</v>
      </c>
      <c r="DU753" s="32">
        <v>159</v>
      </c>
      <c r="DV753" s="32">
        <v>484</v>
      </c>
      <c r="DW753" s="32">
        <v>32</v>
      </c>
      <c r="DX753" s="32">
        <v>2</v>
      </c>
      <c r="DY753" s="32">
        <v>4</v>
      </c>
      <c r="DZ753" s="32">
        <v>3</v>
      </c>
      <c r="EA753" s="88">
        <f t="shared" si="824"/>
        <v>30</v>
      </c>
      <c r="EC753" s="32">
        <v>24</v>
      </c>
      <c r="ED753" s="32">
        <v>4</v>
      </c>
      <c r="EE753" s="32">
        <v>2</v>
      </c>
      <c r="EF753" s="32">
        <v>2</v>
      </c>
      <c r="EG753" s="32">
        <v>8</v>
      </c>
      <c r="EH753" s="32">
        <v>10</v>
      </c>
      <c r="EI753" s="88">
        <f t="shared" si="825"/>
        <v>112</v>
      </c>
      <c r="EJ753" s="32">
        <v>30</v>
      </c>
      <c r="EK753" s="32">
        <v>44</v>
      </c>
      <c r="EL753" s="32">
        <v>35</v>
      </c>
      <c r="EM753" s="32">
        <v>3</v>
      </c>
      <c r="EQ753" s="88">
        <f t="shared" si="826"/>
        <v>0</v>
      </c>
      <c r="EY753" s="88">
        <f t="shared" si="827"/>
        <v>0</v>
      </c>
      <c r="FG753" s="88">
        <f t="shared" si="828"/>
        <v>0</v>
      </c>
      <c r="FO753" s="88">
        <f t="shared" si="829"/>
        <v>0</v>
      </c>
      <c r="FW753" s="110">
        <f t="shared" si="830"/>
        <v>0</v>
      </c>
      <c r="GB753" s="110">
        <f t="shared" si="831"/>
        <v>0</v>
      </c>
      <c r="GC753" s="110">
        <f t="shared" si="832"/>
        <v>0</v>
      </c>
      <c r="GD753" s="110">
        <f t="shared" si="833"/>
        <v>0</v>
      </c>
      <c r="GE753" s="110">
        <f t="shared" si="834"/>
        <v>0</v>
      </c>
      <c r="GF753" s="110">
        <f t="shared" si="835"/>
        <v>0</v>
      </c>
      <c r="GG753" s="110">
        <f t="shared" si="836"/>
        <v>0</v>
      </c>
      <c r="GH753" s="110">
        <f t="shared" si="837"/>
        <v>0</v>
      </c>
      <c r="GI753" s="110">
        <f t="shared" si="838"/>
        <v>0</v>
      </c>
      <c r="GJ753" s="114">
        <f t="shared" si="802"/>
        <v>4.3727106227106266E-2</v>
      </c>
      <c r="GK753" s="90">
        <f t="shared" si="803"/>
        <v>2.9810298102981029E-2</v>
      </c>
      <c r="GL753" s="92" t="s">
        <v>1495</v>
      </c>
      <c r="GM753" s="2" t="s">
        <v>2262</v>
      </c>
      <c r="GN753" s="92" t="s">
        <v>2294</v>
      </c>
      <c r="GO753" s="2" t="s">
        <v>2142</v>
      </c>
      <c r="GP753" s="92" t="s">
        <v>2258</v>
      </c>
      <c r="GQ753" s="2" t="s">
        <v>1794</v>
      </c>
      <c r="GR753" s="115">
        <v>980</v>
      </c>
      <c r="GS753" s="31">
        <f t="shared" si="839"/>
        <v>35</v>
      </c>
      <c r="GT753" s="31">
        <f t="shared" si="840"/>
        <v>56</v>
      </c>
      <c r="GU753" s="31">
        <f t="shared" si="841"/>
        <v>59</v>
      </c>
      <c r="GV753" s="31">
        <f t="shared" si="842"/>
        <v>992</v>
      </c>
      <c r="GW753" s="31">
        <f t="shared" si="843"/>
        <v>640</v>
      </c>
      <c r="GX753" s="31">
        <f t="shared" si="844"/>
        <v>934</v>
      </c>
    </row>
    <row r="754" spans="1:206" ht="15.75" hidden="1" customHeight="1" x14ac:dyDescent="0.25">
      <c r="A754" s="22" t="s">
        <v>1110</v>
      </c>
      <c r="B754" s="2" t="s">
        <v>733</v>
      </c>
      <c r="C754" s="116" t="s">
        <v>736</v>
      </c>
      <c r="D754" s="35" t="s">
        <v>733</v>
      </c>
      <c r="E754" s="117">
        <v>11</v>
      </c>
      <c r="F754" s="117">
        <v>85</v>
      </c>
      <c r="G754" s="117">
        <v>112</v>
      </c>
      <c r="H754" s="117">
        <v>208</v>
      </c>
      <c r="I754" s="95">
        <v>14</v>
      </c>
      <c r="J754" s="118">
        <v>23</v>
      </c>
      <c r="K754" s="118">
        <v>75</v>
      </c>
      <c r="L754" s="118">
        <v>113</v>
      </c>
      <c r="M754" s="118">
        <v>211</v>
      </c>
      <c r="N754" s="119">
        <v>19</v>
      </c>
      <c r="O754" s="119">
        <v>7</v>
      </c>
      <c r="P754" s="120">
        <v>129</v>
      </c>
      <c r="Q754" s="120">
        <v>164</v>
      </c>
      <c r="R754" s="120">
        <v>146</v>
      </c>
      <c r="S754" s="70">
        <f t="shared" si="785"/>
        <v>0.17829457364341086</v>
      </c>
      <c r="T754" s="70">
        <f t="shared" si="786"/>
        <v>0.45731707317073172</v>
      </c>
      <c r="U754" s="70">
        <f t="shared" si="787"/>
        <v>0.43735763097949887</v>
      </c>
      <c r="V754" s="70">
        <f t="shared" si="788"/>
        <v>0.54516129032258065</v>
      </c>
      <c r="W754" s="70">
        <f t="shared" si="789"/>
        <v>0.64383561643835618</v>
      </c>
      <c r="X754" s="121">
        <v>169</v>
      </c>
      <c r="Y754" s="121">
        <v>129</v>
      </c>
      <c r="Z754" s="121">
        <v>164</v>
      </c>
      <c r="AA754" s="121">
        <v>146</v>
      </c>
      <c r="AB754" s="121">
        <v>35</v>
      </c>
      <c r="AC754" s="121">
        <v>43</v>
      </c>
      <c r="AD754" s="17">
        <v>10</v>
      </c>
      <c r="AE754" s="17">
        <v>9</v>
      </c>
      <c r="AF754" s="100">
        <v>12</v>
      </c>
      <c r="AG754" s="101">
        <v>9</v>
      </c>
      <c r="AH754" s="101">
        <v>52</v>
      </c>
      <c r="AI754" s="101">
        <v>95</v>
      </c>
      <c r="AJ754" s="101">
        <v>1</v>
      </c>
      <c r="AK754" s="101">
        <f t="shared" si="790"/>
        <v>157</v>
      </c>
      <c r="AL754" s="101">
        <f t="shared" si="791"/>
        <v>13</v>
      </c>
      <c r="AM754" s="101">
        <v>14</v>
      </c>
      <c r="AN754" s="102">
        <v>9</v>
      </c>
      <c r="AO754" s="103">
        <v>17</v>
      </c>
      <c r="AP754" s="74">
        <f t="shared" si="792"/>
        <v>6.9767441860465115E-2</v>
      </c>
      <c r="AQ754" s="74">
        <f t="shared" si="793"/>
        <v>0.31707317073170732</v>
      </c>
      <c r="AR754" s="104">
        <f t="shared" si="794"/>
        <v>0.32574031890660593</v>
      </c>
      <c r="AS754" s="104">
        <f t="shared" si="795"/>
        <v>0.43225806451612903</v>
      </c>
      <c r="AT754" s="104">
        <f t="shared" si="796"/>
        <v>0.56164383561643838</v>
      </c>
      <c r="AU754" s="105">
        <v>126</v>
      </c>
      <c r="AV754" s="105">
        <v>166</v>
      </c>
      <c r="AW754" s="105">
        <v>142</v>
      </c>
      <c r="AX754" s="100">
        <v>11</v>
      </c>
      <c r="AY754" s="106">
        <v>182</v>
      </c>
      <c r="AZ754" s="106">
        <v>11</v>
      </c>
      <c r="BA754" s="106">
        <v>70</v>
      </c>
      <c r="BB754" s="106">
        <v>98</v>
      </c>
      <c r="BC754" s="106">
        <v>3</v>
      </c>
      <c r="BD754" s="107">
        <v>16</v>
      </c>
      <c r="BE754" s="108">
        <v>11</v>
      </c>
      <c r="BF754" s="82">
        <f t="shared" si="797"/>
        <v>7.746478873239436E-2</v>
      </c>
      <c r="BG754" s="82">
        <f t="shared" si="798"/>
        <v>0.42168674698795183</v>
      </c>
      <c r="BH754" s="83">
        <f t="shared" si="799"/>
        <v>0.37557603686635943</v>
      </c>
      <c r="BI754" s="83">
        <f t="shared" si="800"/>
        <v>0.52054794520547942</v>
      </c>
      <c r="BJ754" s="83">
        <f t="shared" si="801"/>
        <v>0.65079365079365081</v>
      </c>
      <c r="BK754" s="2">
        <v>118</v>
      </c>
      <c r="BL754" s="2">
        <v>153</v>
      </c>
      <c r="BM754" s="2">
        <v>128</v>
      </c>
      <c r="BN754" s="2">
        <v>90</v>
      </c>
      <c r="BO754" s="2">
        <v>49</v>
      </c>
      <c r="BP754" s="2">
        <v>38</v>
      </c>
      <c r="BQ754" s="109">
        <v>11</v>
      </c>
      <c r="BR754" s="109">
        <v>12</v>
      </c>
      <c r="BS754" s="110">
        <v>13</v>
      </c>
      <c r="BT754" s="109">
        <v>5</v>
      </c>
      <c r="BU754" s="109">
        <v>63</v>
      </c>
      <c r="BV754" s="109">
        <v>105</v>
      </c>
      <c r="BW754" s="109">
        <v>2</v>
      </c>
      <c r="BX754" s="84">
        <f t="shared" si="805"/>
        <v>175</v>
      </c>
      <c r="BY754" s="111">
        <v>4</v>
      </c>
      <c r="BZ754" s="109">
        <v>19</v>
      </c>
      <c r="CA754" s="109">
        <v>2</v>
      </c>
      <c r="CB754" s="2">
        <v>15</v>
      </c>
      <c r="CC754" s="112">
        <f t="shared" si="806"/>
        <v>4.2372881355932202E-2</v>
      </c>
      <c r="CD754" s="112">
        <f t="shared" si="807"/>
        <v>0.41176470588235292</v>
      </c>
      <c r="CE754" s="112">
        <f t="shared" si="808"/>
        <v>0.38596491228070173</v>
      </c>
      <c r="CF754" s="112">
        <f t="shared" si="809"/>
        <v>0.53024911032028466</v>
      </c>
      <c r="CG754" s="112">
        <f t="shared" si="810"/>
        <v>0.671875</v>
      </c>
      <c r="CH754" s="87">
        <f t="shared" si="811"/>
        <v>42</v>
      </c>
      <c r="CI754" s="31">
        <f t="shared" si="812"/>
        <v>57</v>
      </c>
      <c r="CJ754" s="31">
        <f t="shared" si="813"/>
        <v>0</v>
      </c>
      <c r="CK754" s="31">
        <f t="shared" si="814"/>
        <v>0</v>
      </c>
      <c r="CL754" s="31">
        <f t="shared" si="815"/>
        <v>0</v>
      </c>
      <c r="CM754" s="113">
        <f t="shared" si="816"/>
        <v>0</v>
      </c>
      <c r="CN754" s="31">
        <f t="shared" si="817"/>
        <v>0</v>
      </c>
      <c r="CO754" s="31">
        <f t="shared" si="818"/>
        <v>0</v>
      </c>
      <c r="CP754" s="31">
        <f t="shared" si="819"/>
        <v>0</v>
      </c>
      <c r="CQ754" s="31">
        <f t="shared" si="820"/>
        <v>0</v>
      </c>
      <c r="CU754" s="88">
        <f t="shared" si="804"/>
        <v>0</v>
      </c>
      <c r="DC754" s="88">
        <f t="shared" si="821"/>
        <v>0</v>
      </c>
      <c r="DH754" s="32">
        <v>1</v>
      </c>
      <c r="DI754" s="32">
        <v>1</v>
      </c>
      <c r="DJ754" s="32">
        <v>3</v>
      </c>
      <c r="DK754" s="88">
        <f t="shared" si="822"/>
        <v>19</v>
      </c>
      <c r="DL754" s="32">
        <v>1</v>
      </c>
      <c r="DM754" s="32">
        <v>7</v>
      </c>
      <c r="DN754" s="32">
        <v>10</v>
      </c>
      <c r="DO754" s="32">
        <v>1</v>
      </c>
      <c r="DP754" s="32">
        <v>10</v>
      </c>
      <c r="DQ754" s="32">
        <v>11</v>
      </c>
      <c r="DR754" s="32">
        <v>10</v>
      </c>
      <c r="DS754" s="88">
        <f t="shared" si="823"/>
        <v>156</v>
      </c>
      <c r="DT754" s="32">
        <v>4</v>
      </c>
      <c r="DU754" s="32">
        <v>56</v>
      </c>
      <c r="DV754" s="32">
        <v>95</v>
      </c>
      <c r="DW754" s="32">
        <v>1</v>
      </c>
      <c r="EA754" s="88">
        <f t="shared" si="824"/>
        <v>0</v>
      </c>
      <c r="EI754" s="88">
        <f t="shared" si="825"/>
        <v>0</v>
      </c>
      <c r="EQ754" s="88">
        <f t="shared" si="826"/>
        <v>0</v>
      </c>
      <c r="EY754" s="88">
        <f t="shared" si="827"/>
        <v>0</v>
      </c>
      <c r="FG754" s="88">
        <f t="shared" si="828"/>
        <v>0</v>
      </c>
      <c r="FO754" s="88">
        <f t="shared" si="829"/>
        <v>0</v>
      </c>
      <c r="FW754" s="110">
        <f t="shared" si="830"/>
        <v>0</v>
      </c>
      <c r="GB754" s="110">
        <f t="shared" si="831"/>
        <v>0</v>
      </c>
      <c r="GC754" s="110">
        <f t="shared" si="832"/>
        <v>0</v>
      </c>
      <c r="GD754" s="110">
        <f t="shared" si="833"/>
        <v>0</v>
      </c>
      <c r="GE754" s="110">
        <f t="shared" si="834"/>
        <v>0</v>
      </c>
      <c r="GF754" s="110">
        <f t="shared" si="835"/>
        <v>0</v>
      </c>
      <c r="GG754" s="110">
        <f t="shared" si="836"/>
        <v>0</v>
      </c>
      <c r="GH754" s="110">
        <f t="shared" si="837"/>
        <v>0</v>
      </c>
      <c r="GI754" s="110">
        <f t="shared" si="838"/>
        <v>0</v>
      </c>
      <c r="GJ754" s="114">
        <f t="shared" si="802"/>
        <v>4.3550531914893588E-2</v>
      </c>
      <c r="GK754" s="90">
        <f t="shared" si="803"/>
        <v>-3.8461538461538464E-2</v>
      </c>
      <c r="GL754" s="2" t="s">
        <v>2313</v>
      </c>
      <c r="GM754" s="92" t="s">
        <v>2067</v>
      </c>
      <c r="GN754" s="92" t="s">
        <v>1630</v>
      </c>
      <c r="GO754" s="2" t="s">
        <v>2126</v>
      </c>
      <c r="GP754" s="92" t="s">
        <v>2316</v>
      </c>
      <c r="GQ754" s="2" t="s">
        <v>1712</v>
      </c>
      <c r="GR754" s="115">
        <v>157</v>
      </c>
      <c r="GS754" s="31">
        <f t="shared" si="839"/>
        <v>11</v>
      </c>
      <c r="GT754" s="31">
        <f t="shared" si="840"/>
        <v>13</v>
      </c>
      <c r="GU754" s="31">
        <f t="shared" si="841"/>
        <v>12</v>
      </c>
      <c r="GV754" s="31">
        <f t="shared" si="842"/>
        <v>175</v>
      </c>
      <c r="GW754" s="31">
        <f t="shared" si="843"/>
        <v>107</v>
      </c>
      <c r="GX754" s="31">
        <f t="shared" si="844"/>
        <v>170</v>
      </c>
    </row>
    <row r="755" spans="1:206" ht="15.75" hidden="1" customHeight="1" x14ac:dyDescent="0.25">
      <c r="A755" s="22" t="s">
        <v>1110</v>
      </c>
      <c r="B755" s="2" t="s">
        <v>733</v>
      </c>
      <c r="C755" s="116" t="s">
        <v>737</v>
      </c>
      <c r="D755" s="35" t="s">
        <v>733</v>
      </c>
      <c r="E755" s="117">
        <v>17</v>
      </c>
      <c r="F755" s="117">
        <v>190</v>
      </c>
      <c r="G755" s="117">
        <v>281</v>
      </c>
      <c r="H755" s="117">
        <v>488</v>
      </c>
      <c r="I755" s="95">
        <v>28</v>
      </c>
      <c r="J755" s="118">
        <v>11</v>
      </c>
      <c r="K755" s="118">
        <v>164</v>
      </c>
      <c r="L755" s="118">
        <v>324</v>
      </c>
      <c r="M755" s="118">
        <v>499</v>
      </c>
      <c r="N755" s="119">
        <v>39</v>
      </c>
      <c r="O755" s="119">
        <v>55</v>
      </c>
      <c r="P755" s="120">
        <v>475</v>
      </c>
      <c r="Q755" s="120">
        <v>614</v>
      </c>
      <c r="R755" s="120">
        <v>452</v>
      </c>
      <c r="S755" s="70">
        <f t="shared" si="785"/>
        <v>2.3157894736842106E-2</v>
      </c>
      <c r="T755" s="70">
        <f t="shared" si="786"/>
        <v>0.26710097719869708</v>
      </c>
      <c r="U755" s="70">
        <f t="shared" si="787"/>
        <v>0.29850746268656714</v>
      </c>
      <c r="V755" s="70">
        <f t="shared" si="788"/>
        <v>0.42120075046904315</v>
      </c>
      <c r="W755" s="70">
        <f t="shared" si="789"/>
        <v>0.63053097345132747</v>
      </c>
      <c r="X755" s="121">
        <v>628</v>
      </c>
      <c r="Y755" s="121">
        <v>475</v>
      </c>
      <c r="Z755" s="121">
        <v>614</v>
      </c>
      <c r="AA755" s="121">
        <v>452</v>
      </c>
      <c r="AB755" s="121">
        <v>144</v>
      </c>
      <c r="AC755" s="121">
        <v>173</v>
      </c>
      <c r="AD755" s="17">
        <v>17</v>
      </c>
      <c r="AE755" s="17">
        <v>26</v>
      </c>
      <c r="AF755" s="100">
        <v>25</v>
      </c>
      <c r="AG755" s="101">
        <v>8</v>
      </c>
      <c r="AH755" s="101">
        <v>166</v>
      </c>
      <c r="AI755" s="101">
        <v>311</v>
      </c>
      <c r="AJ755" s="101">
        <v>7</v>
      </c>
      <c r="AK755" s="101">
        <f t="shared" si="790"/>
        <v>492</v>
      </c>
      <c r="AL755" s="101">
        <f t="shared" si="791"/>
        <v>36</v>
      </c>
      <c r="AM755" s="101">
        <v>43</v>
      </c>
      <c r="AN755" s="102">
        <v>43</v>
      </c>
      <c r="AO755" s="103">
        <v>96</v>
      </c>
      <c r="AP755" s="74">
        <f t="shared" si="792"/>
        <v>1.6842105263157894E-2</v>
      </c>
      <c r="AQ755" s="74">
        <f t="shared" si="793"/>
        <v>0.27035830618892509</v>
      </c>
      <c r="AR755" s="104">
        <f t="shared" si="794"/>
        <v>0.29136924075275794</v>
      </c>
      <c r="AS755" s="104">
        <f t="shared" si="795"/>
        <v>0.41369606003752346</v>
      </c>
      <c r="AT755" s="104">
        <f t="shared" si="796"/>
        <v>0.6084070796460177</v>
      </c>
      <c r="AU755" s="105">
        <v>449</v>
      </c>
      <c r="AV755" s="105">
        <v>601</v>
      </c>
      <c r="AW755" s="105">
        <v>472</v>
      </c>
      <c r="AX755" s="100">
        <v>33</v>
      </c>
      <c r="AY755" s="106">
        <v>558</v>
      </c>
      <c r="AZ755" s="106">
        <v>25</v>
      </c>
      <c r="BA755" s="106">
        <v>206</v>
      </c>
      <c r="BB755" s="106">
        <v>320</v>
      </c>
      <c r="BC755" s="106">
        <v>7</v>
      </c>
      <c r="BD755" s="107">
        <v>40</v>
      </c>
      <c r="BE755" s="108">
        <v>53</v>
      </c>
      <c r="BF755" s="82">
        <f t="shared" si="797"/>
        <v>5.2966101694915252E-2</v>
      </c>
      <c r="BG755" s="82">
        <f t="shared" si="798"/>
        <v>0.34276206322795338</v>
      </c>
      <c r="BH755" s="83">
        <f t="shared" si="799"/>
        <v>0.33574244415243099</v>
      </c>
      <c r="BI755" s="83">
        <f t="shared" si="800"/>
        <v>0.46285714285714286</v>
      </c>
      <c r="BJ755" s="83">
        <f t="shared" si="801"/>
        <v>0.62360801781737196</v>
      </c>
      <c r="BK755" s="2">
        <v>440</v>
      </c>
      <c r="BL755" s="2">
        <v>576</v>
      </c>
      <c r="BM755" s="2">
        <v>441</v>
      </c>
      <c r="BN755" s="2">
        <v>311</v>
      </c>
      <c r="BO755" s="2">
        <v>137</v>
      </c>
      <c r="BP755" s="2">
        <v>123</v>
      </c>
      <c r="BQ755" s="109">
        <v>18</v>
      </c>
      <c r="BR755" s="109">
        <v>28</v>
      </c>
      <c r="BS755" s="110">
        <v>26</v>
      </c>
      <c r="BT755" s="109">
        <v>3</v>
      </c>
      <c r="BU755" s="109">
        <v>169</v>
      </c>
      <c r="BV755" s="109">
        <v>374</v>
      </c>
      <c r="BW755" s="109">
        <v>6</v>
      </c>
      <c r="BX755" s="84">
        <f t="shared" si="805"/>
        <v>552</v>
      </c>
      <c r="BY755" s="111">
        <v>45</v>
      </c>
      <c r="BZ755" s="109">
        <v>53</v>
      </c>
      <c r="CA755" s="109">
        <v>6</v>
      </c>
      <c r="CB755" s="2">
        <v>89</v>
      </c>
      <c r="CC755" s="112">
        <f t="shared" si="806"/>
        <v>6.8181818181818179E-3</v>
      </c>
      <c r="CD755" s="112">
        <f t="shared" si="807"/>
        <v>0.29340277777777779</v>
      </c>
      <c r="CE755" s="112">
        <f t="shared" si="808"/>
        <v>0.33836650652024708</v>
      </c>
      <c r="CF755" s="112">
        <f t="shared" si="809"/>
        <v>0.48180924287118976</v>
      </c>
      <c r="CG755" s="112">
        <f t="shared" si="810"/>
        <v>0.72789115646258506</v>
      </c>
      <c r="CH755" s="87">
        <f t="shared" si="811"/>
        <v>120</v>
      </c>
      <c r="CI755" s="31">
        <f t="shared" si="812"/>
        <v>115</v>
      </c>
      <c r="CJ755" s="31">
        <f t="shared" si="813"/>
        <v>0</v>
      </c>
      <c r="CK755" s="31">
        <f t="shared" si="814"/>
        <v>0</v>
      </c>
      <c r="CL755" s="31">
        <f t="shared" si="815"/>
        <v>0</v>
      </c>
      <c r="CM755" s="113">
        <f t="shared" si="816"/>
        <v>0</v>
      </c>
      <c r="CN755" s="31">
        <f t="shared" si="817"/>
        <v>0</v>
      </c>
      <c r="CO755" s="31">
        <f t="shared" si="818"/>
        <v>0</v>
      </c>
      <c r="CP755" s="31">
        <f t="shared" si="819"/>
        <v>0</v>
      </c>
      <c r="CQ755" s="31">
        <f t="shared" si="820"/>
        <v>0</v>
      </c>
      <c r="CU755" s="88">
        <f t="shared" si="804"/>
        <v>0</v>
      </c>
      <c r="DC755" s="88">
        <f t="shared" si="821"/>
        <v>0</v>
      </c>
      <c r="DH755" s="32">
        <v>1</v>
      </c>
      <c r="DI755" s="32">
        <v>5</v>
      </c>
      <c r="DJ755" s="32">
        <v>4</v>
      </c>
      <c r="DK755" s="88">
        <f t="shared" si="822"/>
        <v>74</v>
      </c>
      <c r="DL755" s="32">
        <v>0</v>
      </c>
      <c r="DM755" s="32">
        <v>15</v>
      </c>
      <c r="DN755" s="32">
        <v>57</v>
      </c>
      <c r="DO755" s="32">
        <v>2</v>
      </c>
      <c r="DP755" s="32">
        <v>17</v>
      </c>
      <c r="DQ755" s="32">
        <v>23</v>
      </c>
      <c r="DR755" s="32">
        <v>22</v>
      </c>
      <c r="DS755" s="88">
        <f t="shared" si="823"/>
        <v>478</v>
      </c>
      <c r="DT755" s="32">
        <v>3</v>
      </c>
      <c r="DU755" s="32">
        <v>154</v>
      </c>
      <c r="DV755" s="32">
        <v>317</v>
      </c>
      <c r="DW755" s="32">
        <v>4</v>
      </c>
      <c r="EA755" s="88">
        <f t="shared" si="824"/>
        <v>0</v>
      </c>
      <c r="EI755" s="88">
        <f t="shared" si="825"/>
        <v>0</v>
      </c>
      <c r="EQ755" s="88">
        <f t="shared" si="826"/>
        <v>0</v>
      </c>
      <c r="EY755" s="88">
        <f t="shared" si="827"/>
        <v>0</v>
      </c>
      <c r="FG755" s="88">
        <f t="shared" si="828"/>
        <v>0</v>
      </c>
      <c r="FO755" s="88">
        <f t="shared" si="829"/>
        <v>0</v>
      </c>
      <c r="FW755" s="110">
        <f t="shared" si="830"/>
        <v>0</v>
      </c>
      <c r="GB755" s="110">
        <f t="shared" si="831"/>
        <v>0</v>
      </c>
      <c r="GC755" s="110">
        <f t="shared" si="832"/>
        <v>0</v>
      </c>
      <c r="GD755" s="110">
        <f t="shared" si="833"/>
        <v>0</v>
      </c>
      <c r="GE755" s="110">
        <f t="shared" si="834"/>
        <v>0</v>
      </c>
      <c r="GF755" s="110">
        <f t="shared" si="835"/>
        <v>0</v>
      </c>
      <c r="GG755" s="110">
        <f t="shared" si="836"/>
        <v>0</v>
      </c>
      <c r="GH755" s="110">
        <f t="shared" si="837"/>
        <v>0</v>
      </c>
      <c r="GI755" s="110">
        <f t="shared" si="838"/>
        <v>0</v>
      </c>
      <c r="GJ755" s="114">
        <f t="shared" si="802"/>
        <v>0.15440983410908221</v>
      </c>
      <c r="GK755" s="90">
        <f t="shared" si="803"/>
        <v>-1.0752688172043012E-2</v>
      </c>
      <c r="GL755" s="92" t="s">
        <v>2308</v>
      </c>
      <c r="GM755" s="92" t="s">
        <v>2154</v>
      </c>
      <c r="GN755" s="92" t="s">
        <v>1832</v>
      </c>
      <c r="GO755" s="2" t="s">
        <v>2250</v>
      </c>
      <c r="GP755" s="2" t="s">
        <v>1890</v>
      </c>
      <c r="GQ755" s="2" t="s">
        <v>2239</v>
      </c>
      <c r="GR755" s="115">
        <v>576</v>
      </c>
      <c r="GS755" s="31">
        <f t="shared" si="839"/>
        <v>18</v>
      </c>
      <c r="GT755" s="31">
        <f t="shared" si="840"/>
        <v>26</v>
      </c>
      <c r="GU755" s="31">
        <f t="shared" si="841"/>
        <v>28</v>
      </c>
      <c r="GV755" s="31">
        <f t="shared" si="842"/>
        <v>552</v>
      </c>
      <c r="GW755" s="31">
        <f t="shared" si="843"/>
        <v>380</v>
      </c>
      <c r="GX755" s="31">
        <f t="shared" si="844"/>
        <v>549</v>
      </c>
    </row>
    <row r="756" spans="1:206" ht="15.75" hidden="1" customHeight="1" x14ac:dyDescent="0.25">
      <c r="A756" s="22" t="s">
        <v>1110</v>
      </c>
      <c r="B756" s="2" t="s">
        <v>733</v>
      </c>
      <c r="C756" s="116" t="s">
        <v>1026</v>
      </c>
      <c r="D756" s="35" t="s">
        <v>733</v>
      </c>
      <c r="E756" s="117">
        <v>146</v>
      </c>
      <c r="F756" s="117">
        <v>992</v>
      </c>
      <c r="G756" s="117">
        <v>1931</v>
      </c>
      <c r="H756" s="117">
        <v>3069</v>
      </c>
      <c r="I756" s="95">
        <v>194</v>
      </c>
      <c r="J756" s="118">
        <v>123</v>
      </c>
      <c r="K756" s="118">
        <v>957</v>
      </c>
      <c r="L756" s="118">
        <v>2203</v>
      </c>
      <c r="M756" s="118">
        <v>3283</v>
      </c>
      <c r="N756" s="119">
        <v>551</v>
      </c>
      <c r="O756" s="119">
        <v>159</v>
      </c>
      <c r="P756" s="120">
        <v>2683</v>
      </c>
      <c r="Q756" s="120">
        <v>3433</v>
      </c>
      <c r="R756" s="120">
        <v>2629</v>
      </c>
      <c r="S756" s="70">
        <f t="shared" si="785"/>
        <v>4.5844204248975028E-2</v>
      </c>
      <c r="T756" s="70">
        <f t="shared" si="786"/>
        <v>0.27876492863384794</v>
      </c>
      <c r="U756" s="70">
        <f t="shared" si="787"/>
        <v>0.31240708976558035</v>
      </c>
      <c r="V756" s="70">
        <f t="shared" si="788"/>
        <v>0.43038601121741998</v>
      </c>
      <c r="W756" s="70">
        <f t="shared" si="789"/>
        <v>0.62837580829212625</v>
      </c>
      <c r="X756" s="121">
        <v>3465</v>
      </c>
      <c r="Y756" s="121">
        <v>2683</v>
      </c>
      <c r="Z756" s="121">
        <v>3433</v>
      </c>
      <c r="AA756" s="121">
        <v>2629</v>
      </c>
      <c r="AB756" s="121">
        <v>850</v>
      </c>
      <c r="AC756" s="121">
        <v>713</v>
      </c>
      <c r="AD756" s="17">
        <v>88</v>
      </c>
      <c r="AE756" s="17">
        <v>182</v>
      </c>
      <c r="AF756" s="100">
        <v>204</v>
      </c>
      <c r="AG756" s="101">
        <v>147</v>
      </c>
      <c r="AH756" s="101">
        <v>1003</v>
      </c>
      <c r="AI756" s="101">
        <v>2107</v>
      </c>
      <c r="AJ756" s="101">
        <v>153</v>
      </c>
      <c r="AK756" s="101">
        <f t="shared" si="790"/>
        <v>3410</v>
      </c>
      <c r="AL756" s="101">
        <f t="shared" si="791"/>
        <v>449</v>
      </c>
      <c r="AM756" s="101">
        <v>602</v>
      </c>
      <c r="AN756" s="102">
        <v>84</v>
      </c>
      <c r="AO756" s="103">
        <v>270</v>
      </c>
      <c r="AP756" s="74">
        <f t="shared" si="792"/>
        <v>5.478941483414089E-2</v>
      </c>
      <c r="AQ756" s="74">
        <f t="shared" si="793"/>
        <v>0.29216428779493153</v>
      </c>
      <c r="AR756" s="104">
        <f t="shared" si="794"/>
        <v>0.32109777015437391</v>
      </c>
      <c r="AS756" s="104">
        <f t="shared" si="795"/>
        <v>0.43896403827119762</v>
      </c>
      <c r="AT756" s="104">
        <f t="shared" si="796"/>
        <v>0.63065804488398636</v>
      </c>
      <c r="AU756" s="105">
        <v>2682</v>
      </c>
      <c r="AV756" s="105">
        <v>3577</v>
      </c>
      <c r="AW756" s="105">
        <v>2686</v>
      </c>
      <c r="AX756" s="100">
        <v>221</v>
      </c>
      <c r="AY756" s="106">
        <v>3718</v>
      </c>
      <c r="AZ756" s="106">
        <v>181</v>
      </c>
      <c r="BA756" s="106">
        <v>1070</v>
      </c>
      <c r="BB756" s="106">
        <v>2275</v>
      </c>
      <c r="BC756" s="106">
        <v>192</v>
      </c>
      <c r="BD756" s="107">
        <v>520</v>
      </c>
      <c r="BE756" s="108">
        <v>138</v>
      </c>
      <c r="BF756" s="82">
        <f t="shared" si="797"/>
        <v>6.7386448250186151E-2</v>
      </c>
      <c r="BG756" s="82">
        <f t="shared" si="798"/>
        <v>0.29913335197092533</v>
      </c>
      <c r="BH756" s="83">
        <f t="shared" si="799"/>
        <v>0.33605366126327557</v>
      </c>
      <c r="BI756" s="83">
        <f t="shared" si="800"/>
        <v>0.45135005591947597</v>
      </c>
      <c r="BJ756" s="83">
        <f t="shared" si="801"/>
        <v>0.65436241610738255</v>
      </c>
      <c r="BK756" s="2">
        <v>2734</v>
      </c>
      <c r="BL756" s="2">
        <v>3682</v>
      </c>
      <c r="BM756" s="2">
        <v>2647</v>
      </c>
      <c r="BN756" s="2">
        <v>1831</v>
      </c>
      <c r="BO756" s="2">
        <v>851</v>
      </c>
      <c r="BP756" s="2">
        <v>853</v>
      </c>
      <c r="BQ756" s="109">
        <v>84</v>
      </c>
      <c r="BR756" s="109">
        <v>213</v>
      </c>
      <c r="BS756" s="110">
        <v>208</v>
      </c>
      <c r="BT756" s="109">
        <v>229</v>
      </c>
      <c r="BU756" s="109">
        <v>1020</v>
      </c>
      <c r="BV756" s="109">
        <v>2341</v>
      </c>
      <c r="BW756" s="109">
        <v>200</v>
      </c>
      <c r="BX756" s="84">
        <f t="shared" si="805"/>
        <v>3790</v>
      </c>
      <c r="BY756" s="111">
        <v>59</v>
      </c>
      <c r="BZ756" s="109">
        <v>543</v>
      </c>
      <c r="CA756" s="109">
        <v>201</v>
      </c>
      <c r="CB756" s="2">
        <v>201</v>
      </c>
      <c r="CC756" s="112">
        <f t="shared" si="806"/>
        <v>8.3760058522311637E-2</v>
      </c>
      <c r="CD756" s="112">
        <f t="shared" si="807"/>
        <v>0.27702335687126561</v>
      </c>
      <c r="CE756" s="112">
        <f t="shared" si="808"/>
        <v>0.33620214057155468</v>
      </c>
      <c r="CF756" s="112">
        <f t="shared" si="809"/>
        <v>0.44525201453626168</v>
      </c>
      <c r="CG756" s="112">
        <f t="shared" si="810"/>
        <v>0.67925953910086889</v>
      </c>
      <c r="CH756" s="87">
        <f t="shared" si="811"/>
        <v>849</v>
      </c>
      <c r="CI756" s="31">
        <f t="shared" si="812"/>
        <v>956</v>
      </c>
      <c r="CJ756" s="31">
        <f t="shared" si="813"/>
        <v>3</v>
      </c>
      <c r="CK756" s="31">
        <f t="shared" si="814"/>
        <v>14</v>
      </c>
      <c r="CL756" s="31">
        <f t="shared" si="815"/>
        <v>21</v>
      </c>
      <c r="CM756" s="113">
        <f t="shared" si="816"/>
        <v>227</v>
      </c>
      <c r="CN756" s="31">
        <f t="shared" si="817"/>
        <v>28</v>
      </c>
      <c r="CO756" s="31">
        <f t="shared" si="818"/>
        <v>78</v>
      </c>
      <c r="CP756" s="31">
        <f t="shared" si="819"/>
        <v>113</v>
      </c>
      <c r="CQ756" s="31">
        <f t="shared" si="820"/>
        <v>8</v>
      </c>
      <c r="CR756" s="32">
        <v>2</v>
      </c>
      <c r="CS756" s="32">
        <v>10</v>
      </c>
      <c r="CT756" s="32">
        <v>17</v>
      </c>
      <c r="CU756" s="88">
        <f t="shared" si="804"/>
        <v>146</v>
      </c>
      <c r="CV756" s="32">
        <v>25</v>
      </c>
      <c r="CW756" s="32">
        <v>59</v>
      </c>
      <c r="CX756" s="32">
        <v>62</v>
      </c>
      <c r="CY756" s="32">
        <v>0</v>
      </c>
      <c r="CZ756" s="32">
        <v>1</v>
      </c>
      <c r="DA756" s="32">
        <v>4</v>
      </c>
      <c r="DB756" s="32">
        <v>4</v>
      </c>
      <c r="DC756" s="88">
        <f t="shared" si="821"/>
        <v>81</v>
      </c>
      <c r="DD756" s="32">
        <v>3</v>
      </c>
      <c r="DE756" s="32">
        <v>19</v>
      </c>
      <c r="DF756" s="32">
        <v>51</v>
      </c>
      <c r="DG756" s="32">
        <v>8</v>
      </c>
      <c r="DH756" s="32">
        <v>8</v>
      </c>
      <c r="DI756" s="32">
        <v>55</v>
      </c>
      <c r="DJ756" s="32">
        <v>54</v>
      </c>
      <c r="DK756" s="88">
        <f t="shared" si="822"/>
        <v>1089</v>
      </c>
      <c r="DL756" s="32">
        <v>89</v>
      </c>
      <c r="DM756" s="32">
        <v>396</v>
      </c>
      <c r="DN756" s="32">
        <v>540</v>
      </c>
      <c r="DO756" s="32">
        <v>64</v>
      </c>
      <c r="DP756" s="32">
        <v>69</v>
      </c>
      <c r="DQ756" s="32">
        <v>124</v>
      </c>
      <c r="DR756" s="32">
        <v>109</v>
      </c>
      <c r="DS756" s="88">
        <f t="shared" si="823"/>
        <v>2224</v>
      </c>
      <c r="DT756" s="32">
        <v>17</v>
      </c>
      <c r="DU756" s="32">
        <v>460</v>
      </c>
      <c r="DV756" s="32">
        <v>1633</v>
      </c>
      <c r="DW756" s="32">
        <v>114</v>
      </c>
      <c r="EA756" s="88">
        <f t="shared" si="824"/>
        <v>0</v>
      </c>
      <c r="EF756" s="32">
        <v>4</v>
      </c>
      <c r="EG756" s="32">
        <v>20</v>
      </c>
      <c r="EH756" s="32">
        <v>23</v>
      </c>
      <c r="EI756" s="88">
        <f t="shared" si="825"/>
        <v>245</v>
      </c>
      <c r="EJ756" s="32">
        <v>95</v>
      </c>
      <c r="EK756" s="32">
        <v>86</v>
      </c>
      <c r="EL756" s="32">
        <v>55</v>
      </c>
      <c r="EM756" s="32">
        <v>9</v>
      </c>
      <c r="EQ756" s="88">
        <f t="shared" si="826"/>
        <v>0</v>
      </c>
      <c r="EY756" s="88">
        <f t="shared" si="827"/>
        <v>0</v>
      </c>
      <c r="FG756" s="88">
        <f t="shared" si="828"/>
        <v>0</v>
      </c>
      <c r="FO756" s="88">
        <f t="shared" si="829"/>
        <v>0</v>
      </c>
      <c r="FV756" s="32">
        <v>1</v>
      </c>
      <c r="FW756" s="110">
        <f t="shared" si="830"/>
        <v>0</v>
      </c>
      <c r="FX756" s="32">
        <v>0</v>
      </c>
      <c r="FY756" s="32">
        <v>0</v>
      </c>
      <c r="FZ756" s="32">
        <v>0</v>
      </c>
      <c r="GA756" s="32">
        <v>0</v>
      </c>
      <c r="GB756" s="110">
        <f t="shared" si="831"/>
        <v>0</v>
      </c>
      <c r="GC756" s="110">
        <f t="shared" si="832"/>
        <v>0</v>
      </c>
      <c r="GD756" s="110">
        <f t="shared" si="833"/>
        <v>1</v>
      </c>
      <c r="GE756" s="110">
        <f t="shared" si="834"/>
        <v>0</v>
      </c>
      <c r="GF756" s="110">
        <f t="shared" si="835"/>
        <v>0</v>
      </c>
      <c r="GG756" s="110">
        <f t="shared" si="836"/>
        <v>0</v>
      </c>
      <c r="GH756" s="110">
        <f t="shared" si="837"/>
        <v>0</v>
      </c>
      <c r="GI756" s="110">
        <f t="shared" si="838"/>
        <v>0</v>
      </c>
      <c r="GJ756" s="114">
        <f t="shared" si="802"/>
        <v>8.0976590978319871E-2</v>
      </c>
      <c r="GK756" s="90">
        <f t="shared" si="803"/>
        <v>1.9365250134480903E-2</v>
      </c>
      <c r="GL756" s="92" t="s">
        <v>2115</v>
      </c>
      <c r="GM756" s="92" t="s">
        <v>1739</v>
      </c>
      <c r="GN756" s="2" t="s">
        <v>1515</v>
      </c>
      <c r="GO756" s="92" t="s">
        <v>1802</v>
      </c>
      <c r="GP756" s="92" t="s">
        <v>2192</v>
      </c>
      <c r="GQ756" s="2" t="s">
        <v>1773</v>
      </c>
      <c r="GR756" s="115">
        <v>3690</v>
      </c>
      <c r="GS756" s="31">
        <f t="shared" si="839"/>
        <v>77</v>
      </c>
      <c r="GT756" s="31">
        <f t="shared" si="840"/>
        <v>163</v>
      </c>
      <c r="GU756" s="31">
        <f t="shared" si="841"/>
        <v>179</v>
      </c>
      <c r="GV756" s="31">
        <f t="shared" si="842"/>
        <v>3313</v>
      </c>
      <c r="GW756" s="31">
        <f t="shared" si="843"/>
        <v>2351</v>
      </c>
      <c r="GX756" s="31">
        <f t="shared" si="844"/>
        <v>3207</v>
      </c>
    </row>
    <row r="757" spans="1:206" ht="15.75" hidden="1" customHeight="1" x14ac:dyDescent="0.25">
      <c r="A757" s="22" t="s">
        <v>1110</v>
      </c>
      <c r="B757" s="2" t="s">
        <v>733</v>
      </c>
      <c r="C757" s="116" t="s">
        <v>738</v>
      </c>
      <c r="D757" s="35" t="s">
        <v>733</v>
      </c>
      <c r="E757" s="117">
        <v>19</v>
      </c>
      <c r="F757" s="117">
        <v>99</v>
      </c>
      <c r="G757" s="117">
        <v>95</v>
      </c>
      <c r="H757" s="117">
        <v>213</v>
      </c>
      <c r="I757" s="95">
        <v>13</v>
      </c>
      <c r="J757" s="118">
        <v>7</v>
      </c>
      <c r="K757" s="118">
        <v>53</v>
      </c>
      <c r="L757" s="118">
        <v>116</v>
      </c>
      <c r="M757" s="118">
        <v>176</v>
      </c>
      <c r="N757" s="119">
        <v>20</v>
      </c>
      <c r="O757" s="119">
        <v>9</v>
      </c>
      <c r="P757" s="120">
        <v>162</v>
      </c>
      <c r="Q757" s="120">
        <v>218</v>
      </c>
      <c r="R757" s="120">
        <v>138</v>
      </c>
      <c r="S757" s="70">
        <f t="shared" si="785"/>
        <v>4.3209876543209874E-2</v>
      </c>
      <c r="T757" s="70">
        <f t="shared" si="786"/>
        <v>0.24311926605504589</v>
      </c>
      <c r="U757" s="70">
        <f t="shared" si="787"/>
        <v>0.30115830115830117</v>
      </c>
      <c r="V757" s="70">
        <f t="shared" si="788"/>
        <v>0.41853932584269665</v>
      </c>
      <c r="W757" s="70">
        <f t="shared" si="789"/>
        <v>0.69565217391304346</v>
      </c>
      <c r="X757" s="121">
        <v>220</v>
      </c>
      <c r="Y757" s="121">
        <v>162</v>
      </c>
      <c r="Z757" s="121">
        <v>218</v>
      </c>
      <c r="AA757" s="121">
        <v>138</v>
      </c>
      <c r="AB757" s="121">
        <v>48</v>
      </c>
      <c r="AC757" s="121">
        <v>51</v>
      </c>
      <c r="AD757" s="17">
        <v>11</v>
      </c>
      <c r="AE757" s="17">
        <v>15</v>
      </c>
      <c r="AF757" s="100">
        <v>13</v>
      </c>
      <c r="AG757" s="101">
        <v>18</v>
      </c>
      <c r="AH757" s="101">
        <v>72</v>
      </c>
      <c r="AI757" s="101">
        <v>88</v>
      </c>
      <c r="AJ757" s="101">
        <v>6</v>
      </c>
      <c r="AK757" s="101">
        <f t="shared" si="790"/>
        <v>184</v>
      </c>
      <c r="AL757" s="101">
        <f t="shared" si="791"/>
        <v>20</v>
      </c>
      <c r="AM757" s="101">
        <v>26</v>
      </c>
      <c r="AN757" s="102">
        <v>6</v>
      </c>
      <c r="AO757" s="103">
        <v>16</v>
      </c>
      <c r="AP757" s="74">
        <f t="shared" si="792"/>
        <v>0.1111111111111111</v>
      </c>
      <c r="AQ757" s="74">
        <f t="shared" si="793"/>
        <v>0.33027522935779818</v>
      </c>
      <c r="AR757" s="104">
        <f t="shared" si="794"/>
        <v>0.30501930501930502</v>
      </c>
      <c r="AS757" s="104">
        <f t="shared" si="795"/>
        <v>0.39325842696629215</v>
      </c>
      <c r="AT757" s="104">
        <f t="shared" si="796"/>
        <v>0.49275362318840582</v>
      </c>
      <c r="AU757" s="105">
        <v>151</v>
      </c>
      <c r="AV757" s="105">
        <v>193</v>
      </c>
      <c r="AW757" s="105">
        <v>161</v>
      </c>
      <c r="AX757" s="100">
        <v>19</v>
      </c>
      <c r="AY757" s="106">
        <v>247</v>
      </c>
      <c r="AZ757" s="106">
        <v>29</v>
      </c>
      <c r="BA757" s="106">
        <v>101</v>
      </c>
      <c r="BB757" s="106">
        <v>110</v>
      </c>
      <c r="BC757" s="106">
        <v>7</v>
      </c>
      <c r="BD757" s="107">
        <v>12</v>
      </c>
      <c r="BE757" s="108">
        <v>10</v>
      </c>
      <c r="BF757" s="82">
        <f t="shared" si="797"/>
        <v>0.18012422360248448</v>
      </c>
      <c r="BG757" s="82">
        <f t="shared" si="798"/>
        <v>0.52331606217616577</v>
      </c>
      <c r="BH757" s="83">
        <f t="shared" si="799"/>
        <v>0.4514851485148515</v>
      </c>
      <c r="BI757" s="83">
        <f t="shared" si="800"/>
        <v>0.57848837209302328</v>
      </c>
      <c r="BJ757" s="83">
        <f t="shared" si="801"/>
        <v>0.64900662251655628</v>
      </c>
      <c r="BK757" s="2">
        <v>142</v>
      </c>
      <c r="BL757" s="2">
        <v>177</v>
      </c>
      <c r="BM757" s="2">
        <v>156</v>
      </c>
      <c r="BN757" s="2">
        <v>112</v>
      </c>
      <c r="BO757" s="2">
        <v>45</v>
      </c>
      <c r="BP757" s="2">
        <v>36</v>
      </c>
      <c r="BQ757" s="109">
        <v>13</v>
      </c>
      <c r="BR757" s="109">
        <v>16</v>
      </c>
      <c r="BS757" s="110">
        <v>18</v>
      </c>
      <c r="BT757" s="109">
        <v>16</v>
      </c>
      <c r="BU757" s="109">
        <v>89</v>
      </c>
      <c r="BV757" s="109">
        <v>97</v>
      </c>
      <c r="BW757" s="109">
        <v>3</v>
      </c>
      <c r="BX757" s="84">
        <f t="shared" si="805"/>
        <v>205</v>
      </c>
      <c r="BY757" s="111">
        <v>9</v>
      </c>
      <c r="BZ757" s="109">
        <v>18</v>
      </c>
      <c r="CA757" s="109">
        <v>3</v>
      </c>
      <c r="CB757" s="2">
        <v>15</v>
      </c>
      <c r="CC757" s="112">
        <f t="shared" si="806"/>
        <v>0.11267605633802817</v>
      </c>
      <c r="CD757" s="112">
        <f t="shared" si="807"/>
        <v>0.50282485875706218</v>
      </c>
      <c r="CE757" s="112">
        <f t="shared" si="808"/>
        <v>0.38736842105263158</v>
      </c>
      <c r="CF757" s="112">
        <f t="shared" si="809"/>
        <v>0.50450450450450446</v>
      </c>
      <c r="CG757" s="112">
        <f t="shared" si="810"/>
        <v>0.50641025641025639</v>
      </c>
      <c r="CH757" s="87">
        <f t="shared" si="811"/>
        <v>77</v>
      </c>
      <c r="CI757" s="31">
        <f t="shared" si="812"/>
        <v>89</v>
      </c>
      <c r="CJ757" s="31">
        <f t="shared" si="813"/>
        <v>0</v>
      </c>
      <c r="CK757" s="31">
        <f t="shared" si="814"/>
        <v>0</v>
      </c>
      <c r="CL757" s="31">
        <f t="shared" si="815"/>
        <v>0</v>
      </c>
      <c r="CM757" s="113">
        <f t="shared" si="816"/>
        <v>0</v>
      </c>
      <c r="CN757" s="31">
        <f t="shared" si="817"/>
        <v>0</v>
      </c>
      <c r="CO757" s="31">
        <f t="shared" si="818"/>
        <v>0</v>
      </c>
      <c r="CP757" s="31">
        <f t="shared" si="819"/>
        <v>0</v>
      </c>
      <c r="CQ757" s="31">
        <f t="shared" si="820"/>
        <v>0</v>
      </c>
      <c r="CU757" s="88">
        <f t="shared" si="804"/>
        <v>0</v>
      </c>
      <c r="DC757" s="88">
        <f t="shared" si="821"/>
        <v>0</v>
      </c>
      <c r="DH757" s="32">
        <v>1</v>
      </c>
      <c r="DI757" s="32">
        <v>4</v>
      </c>
      <c r="DJ757" s="32">
        <v>5</v>
      </c>
      <c r="DK757" s="88">
        <f t="shared" si="822"/>
        <v>45</v>
      </c>
      <c r="DL757" s="32">
        <v>5</v>
      </c>
      <c r="DM757" s="32">
        <v>20</v>
      </c>
      <c r="DN757" s="32">
        <v>20</v>
      </c>
      <c r="DO757" s="32">
        <v>0</v>
      </c>
      <c r="DP757" s="32">
        <v>12</v>
      </c>
      <c r="DQ757" s="32">
        <v>12</v>
      </c>
      <c r="DR757" s="32">
        <v>12</v>
      </c>
      <c r="DS757" s="88">
        <f t="shared" si="823"/>
        <v>160</v>
      </c>
      <c r="DT757" s="32">
        <v>11</v>
      </c>
      <c r="DU757" s="32">
        <v>69</v>
      </c>
      <c r="DV757" s="32">
        <v>77</v>
      </c>
      <c r="DW757" s="32">
        <v>3</v>
      </c>
      <c r="DX757" s="32">
        <v>1</v>
      </c>
      <c r="DY757" s="32">
        <v>1</v>
      </c>
      <c r="DZ757" s="32">
        <v>1</v>
      </c>
      <c r="EA757" s="88">
        <f t="shared" si="824"/>
        <v>14</v>
      </c>
      <c r="EB757" s="32">
        <v>1</v>
      </c>
      <c r="EC757" s="32">
        <v>8</v>
      </c>
      <c r="ED757" s="32">
        <v>5</v>
      </c>
      <c r="EI757" s="88">
        <f t="shared" si="825"/>
        <v>0</v>
      </c>
      <c r="EQ757" s="88">
        <f t="shared" si="826"/>
        <v>0</v>
      </c>
      <c r="EY757" s="88">
        <f t="shared" si="827"/>
        <v>0</v>
      </c>
      <c r="FG757" s="88">
        <f t="shared" si="828"/>
        <v>0</v>
      </c>
      <c r="FO757" s="88">
        <f t="shared" si="829"/>
        <v>0</v>
      </c>
      <c r="FW757" s="110">
        <f t="shared" si="830"/>
        <v>0</v>
      </c>
      <c r="GB757" s="110">
        <f t="shared" si="831"/>
        <v>0</v>
      </c>
      <c r="GC757" s="110">
        <f t="shared" si="832"/>
        <v>0</v>
      </c>
      <c r="GD757" s="110">
        <f t="shared" si="833"/>
        <v>0</v>
      </c>
      <c r="GE757" s="110">
        <f t="shared" si="834"/>
        <v>0</v>
      </c>
      <c r="GF757" s="110">
        <f t="shared" si="835"/>
        <v>0</v>
      </c>
      <c r="GG757" s="110">
        <f t="shared" si="836"/>
        <v>0</v>
      </c>
      <c r="GH757" s="110">
        <f t="shared" si="837"/>
        <v>0</v>
      </c>
      <c r="GI757" s="110">
        <f t="shared" si="838"/>
        <v>0</v>
      </c>
      <c r="GJ757" s="114">
        <f t="shared" si="802"/>
        <v>-0.27203525641025644</v>
      </c>
      <c r="GK757" s="90">
        <f t="shared" si="803"/>
        <v>-0.17004048582995951</v>
      </c>
      <c r="GL757" s="2" t="s">
        <v>2019</v>
      </c>
      <c r="GM757" s="2" t="s">
        <v>1947</v>
      </c>
      <c r="GN757" s="2" t="s">
        <v>2228</v>
      </c>
      <c r="GO757" s="92" t="s">
        <v>1687</v>
      </c>
      <c r="GP757" s="2" t="s">
        <v>2273</v>
      </c>
      <c r="GQ757" s="2" t="s">
        <v>2064</v>
      </c>
      <c r="GR757" s="115">
        <v>176</v>
      </c>
      <c r="GS757" s="31">
        <f t="shared" si="839"/>
        <v>14</v>
      </c>
      <c r="GT757" s="31">
        <f t="shared" si="840"/>
        <v>18</v>
      </c>
      <c r="GU757" s="31">
        <f t="shared" si="841"/>
        <v>17</v>
      </c>
      <c r="GV757" s="31">
        <f t="shared" si="842"/>
        <v>219</v>
      </c>
      <c r="GW757" s="31">
        <f t="shared" si="843"/>
        <v>105</v>
      </c>
      <c r="GX757" s="31">
        <f t="shared" si="844"/>
        <v>202</v>
      </c>
    </row>
    <row r="758" spans="1:206" ht="15.75" hidden="1" customHeight="1" x14ac:dyDescent="0.25">
      <c r="A758" s="22" t="s">
        <v>1112</v>
      </c>
      <c r="B758" s="2" t="s">
        <v>739</v>
      </c>
      <c r="C758" s="116" t="s">
        <v>740</v>
      </c>
      <c r="D758" s="35" t="s">
        <v>739</v>
      </c>
      <c r="E758" s="117">
        <v>27</v>
      </c>
      <c r="F758" s="117">
        <v>103</v>
      </c>
      <c r="G758" s="117">
        <v>58</v>
      </c>
      <c r="H758" s="117">
        <v>188</v>
      </c>
      <c r="I758" s="95">
        <v>14</v>
      </c>
      <c r="J758" s="118">
        <v>25</v>
      </c>
      <c r="K758" s="118">
        <v>97</v>
      </c>
      <c r="L758" s="118">
        <v>77</v>
      </c>
      <c r="M758" s="118">
        <v>199</v>
      </c>
      <c r="N758" s="119">
        <v>12</v>
      </c>
      <c r="O758" s="119">
        <v>36</v>
      </c>
      <c r="P758" s="120">
        <v>177</v>
      </c>
      <c r="Q758" s="120">
        <v>257</v>
      </c>
      <c r="R758" s="120">
        <v>198</v>
      </c>
      <c r="S758" s="70">
        <f t="shared" si="785"/>
        <v>0.14124293785310735</v>
      </c>
      <c r="T758" s="70">
        <f t="shared" si="786"/>
        <v>0.37743190661478598</v>
      </c>
      <c r="U758" s="70">
        <f t="shared" si="787"/>
        <v>0.29588607594936711</v>
      </c>
      <c r="V758" s="70">
        <f t="shared" si="788"/>
        <v>0.35604395604395606</v>
      </c>
      <c r="W758" s="70">
        <f t="shared" si="789"/>
        <v>0.32828282828282829</v>
      </c>
      <c r="X758" s="121">
        <v>253</v>
      </c>
      <c r="Y758" s="121">
        <v>177</v>
      </c>
      <c r="Z758" s="121">
        <v>257</v>
      </c>
      <c r="AA758" s="121">
        <v>198</v>
      </c>
      <c r="AB758" s="121">
        <v>66</v>
      </c>
      <c r="AC758" s="121">
        <v>59</v>
      </c>
      <c r="AD758" s="17">
        <v>9</v>
      </c>
      <c r="AE758" s="17">
        <v>13</v>
      </c>
      <c r="AF758" s="100">
        <v>11</v>
      </c>
      <c r="AG758" s="101">
        <v>15</v>
      </c>
      <c r="AH758" s="101">
        <v>56</v>
      </c>
      <c r="AI758" s="101">
        <v>71</v>
      </c>
      <c r="AJ758" s="101">
        <v>2</v>
      </c>
      <c r="AK758" s="101">
        <f t="shared" si="790"/>
        <v>144</v>
      </c>
      <c r="AL758" s="101">
        <f t="shared" si="791"/>
        <v>11</v>
      </c>
      <c r="AM758" s="101">
        <v>13</v>
      </c>
      <c r="AN758" s="102">
        <v>28</v>
      </c>
      <c r="AO758" s="103">
        <v>37</v>
      </c>
      <c r="AP758" s="74">
        <f t="shared" si="792"/>
        <v>8.4745762711864403E-2</v>
      </c>
      <c r="AQ758" s="74">
        <f t="shared" si="793"/>
        <v>0.21789883268482491</v>
      </c>
      <c r="AR758" s="104">
        <f t="shared" si="794"/>
        <v>0.20727848101265822</v>
      </c>
      <c r="AS758" s="104">
        <f t="shared" si="795"/>
        <v>0.25494505494505493</v>
      </c>
      <c r="AT758" s="104">
        <f t="shared" si="796"/>
        <v>0.30303030303030304</v>
      </c>
      <c r="AU758" s="105">
        <v>195</v>
      </c>
      <c r="AV758" s="105">
        <v>247</v>
      </c>
      <c r="AW758" s="105">
        <v>212</v>
      </c>
      <c r="AX758" s="100">
        <v>9</v>
      </c>
      <c r="AY758" s="106">
        <v>126</v>
      </c>
      <c r="AZ758" s="106">
        <v>12</v>
      </c>
      <c r="BA758" s="106">
        <v>56</v>
      </c>
      <c r="BB758" s="106">
        <v>58</v>
      </c>
      <c r="BC758" s="106">
        <v>0</v>
      </c>
      <c r="BD758" s="107">
        <v>10</v>
      </c>
      <c r="BE758" s="108">
        <v>21</v>
      </c>
      <c r="BF758" s="82">
        <f t="shared" si="797"/>
        <v>5.6603773584905662E-2</v>
      </c>
      <c r="BG758" s="82">
        <f t="shared" si="798"/>
        <v>0.22672064777327935</v>
      </c>
      <c r="BH758" s="83">
        <f t="shared" si="799"/>
        <v>0.17737003058103976</v>
      </c>
      <c r="BI758" s="83">
        <f t="shared" si="800"/>
        <v>0.23529411764705882</v>
      </c>
      <c r="BJ758" s="83">
        <f t="shared" si="801"/>
        <v>0.24615384615384617</v>
      </c>
      <c r="BK758" s="2">
        <v>166</v>
      </c>
      <c r="BL758" s="2">
        <v>229</v>
      </c>
      <c r="BM758" s="2">
        <v>165</v>
      </c>
      <c r="BN758" s="2">
        <v>114</v>
      </c>
      <c r="BO758" s="2">
        <v>59</v>
      </c>
      <c r="BP758" s="2">
        <v>49</v>
      </c>
      <c r="BQ758" s="109">
        <v>7</v>
      </c>
      <c r="BR758" s="109">
        <v>9</v>
      </c>
      <c r="BS758" s="110">
        <v>9</v>
      </c>
      <c r="BT758" s="109">
        <v>8</v>
      </c>
      <c r="BU758" s="109">
        <v>55</v>
      </c>
      <c r="BV758" s="109">
        <v>61</v>
      </c>
      <c r="BW758" s="109">
        <v>1</v>
      </c>
      <c r="BX758" s="84">
        <f t="shared" si="805"/>
        <v>125</v>
      </c>
      <c r="BY758" s="111">
        <v>22</v>
      </c>
      <c r="BZ758" s="109">
        <v>9</v>
      </c>
      <c r="CA758" s="109">
        <v>1</v>
      </c>
      <c r="CB758" s="2">
        <v>25</v>
      </c>
      <c r="CC758" s="112">
        <f t="shared" si="806"/>
        <v>4.8192771084337352E-2</v>
      </c>
      <c r="CD758" s="112">
        <f t="shared" si="807"/>
        <v>0.24017467248908297</v>
      </c>
      <c r="CE758" s="112">
        <f t="shared" si="808"/>
        <v>0.20535714285714285</v>
      </c>
      <c r="CF758" s="112">
        <f t="shared" si="809"/>
        <v>0.27157360406091369</v>
      </c>
      <c r="CG758" s="112">
        <f t="shared" si="810"/>
        <v>0.31515151515151513</v>
      </c>
      <c r="CH758" s="87">
        <f t="shared" si="811"/>
        <v>113</v>
      </c>
      <c r="CI758" s="31">
        <f t="shared" si="812"/>
        <v>138</v>
      </c>
      <c r="CJ758" s="31">
        <f t="shared" si="813"/>
        <v>0</v>
      </c>
      <c r="CK758" s="31">
        <f t="shared" si="814"/>
        <v>0</v>
      </c>
      <c r="CL758" s="31">
        <f t="shared" si="815"/>
        <v>0</v>
      </c>
      <c r="CM758" s="113">
        <f t="shared" si="816"/>
        <v>0</v>
      </c>
      <c r="CN758" s="31">
        <f t="shared" si="817"/>
        <v>0</v>
      </c>
      <c r="CO758" s="31">
        <f t="shared" si="818"/>
        <v>0</v>
      </c>
      <c r="CP758" s="31">
        <f t="shared" si="819"/>
        <v>0</v>
      </c>
      <c r="CQ758" s="31">
        <f t="shared" si="820"/>
        <v>0</v>
      </c>
      <c r="CU758" s="88">
        <f t="shared" si="804"/>
        <v>0</v>
      </c>
      <c r="DC758" s="88">
        <f t="shared" si="821"/>
        <v>0</v>
      </c>
      <c r="DH758" s="32">
        <v>1</v>
      </c>
      <c r="DI758" s="32">
        <v>3</v>
      </c>
      <c r="DJ758" s="32">
        <v>3</v>
      </c>
      <c r="DK758" s="88">
        <f t="shared" si="822"/>
        <v>40</v>
      </c>
      <c r="DL758" s="32">
        <v>8</v>
      </c>
      <c r="DM758" s="32">
        <v>15</v>
      </c>
      <c r="DN758" s="32">
        <v>17</v>
      </c>
      <c r="DO758" s="32">
        <v>0</v>
      </c>
      <c r="DP758" s="32">
        <v>6</v>
      </c>
      <c r="DQ758" s="32">
        <v>6</v>
      </c>
      <c r="DR758" s="32">
        <v>6</v>
      </c>
      <c r="DS758" s="88">
        <f t="shared" si="823"/>
        <v>85</v>
      </c>
      <c r="DT758" s="32">
        <v>0</v>
      </c>
      <c r="DU758" s="32">
        <v>40</v>
      </c>
      <c r="DV758" s="32">
        <v>44</v>
      </c>
      <c r="DW758" s="32">
        <v>1</v>
      </c>
      <c r="EA758" s="88">
        <f t="shared" si="824"/>
        <v>0</v>
      </c>
      <c r="EI758" s="88">
        <f t="shared" si="825"/>
        <v>0</v>
      </c>
      <c r="EQ758" s="88">
        <f t="shared" si="826"/>
        <v>0</v>
      </c>
      <c r="EY758" s="88">
        <f t="shared" si="827"/>
        <v>0</v>
      </c>
      <c r="FG758" s="88">
        <f t="shared" si="828"/>
        <v>0</v>
      </c>
      <c r="FO758" s="88">
        <f t="shared" si="829"/>
        <v>0</v>
      </c>
      <c r="FW758" s="110">
        <f t="shared" si="830"/>
        <v>0</v>
      </c>
      <c r="GB758" s="110">
        <f t="shared" si="831"/>
        <v>0</v>
      </c>
      <c r="GC758" s="110">
        <f t="shared" si="832"/>
        <v>0</v>
      </c>
      <c r="GD758" s="110">
        <f t="shared" si="833"/>
        <v>0</v>
      </c>
      <c r="GE758" s="110">
        <f t="shared" si="834"/>
        <v>0</v>
      </c>
      <c r="GF758" s="110">
        <f t="shared" si="835"/>
        <v>0</v>
      </c>
      <c r="GG758" s="110">
        <f t="shared" si="836"/>
        <v>0</v>
      </c>
      <c r="GH758" s="110">
        <f t="shared" si="837"/>
        <v>0</v>
      </c>
      <c r="GI758" s="110">
        <f t="shared" si="838"/>
        <v>0</v>
      </c>
      <c r="GJ758" s="114">
        <f t="shared" si="802"/>
        <v>-4.0000000000000091E-2</v>
      </c>
      <c r="GK758" s="90">
        <f t="shared" si="803"/>
        <v>-7.9365079365079361E-3</v>
      </c>
      <c r="GL758" s="92" t="s">
        <v>2190</v>
      </c>
      <c r="GM758" s="2" t="s">
        <v>1422</v>
      </c>
      <c r="GN758" s="2" t="s">
        <v>1413</v>
      </c>
      <c r="GO758" s="92" t="s">
        <v>2308</v>
      </c>
      <c r="GP758" s="2" t="s">
        <v>1952</v>
      </c>
      <c r="GQ758" s="2" t="s">
        <v>1516</v>
      </c>
      <c r="GR758" s="115">
        <v>249</v>
      </c>
      <c r="GS758" s="31">
        <f t="shared" si="839"/>
        <v>7</v>
      </c>
      <c r="GT758" s="31">
        <f t="shared" si="840"/>
        <v>9</v>
      </c>
      <c r="GU758" s="31">
        <f t="shared" si="841"/>
        <v>9</v>
      </c>
      <c r="GV758" s="31">
        <f t="shared" si="842"/>
        <v>125</v>
      </c>
      <c r="GW758" s="31">
        <f t="shared" si="843"/>
        <v>62</v>
      </c>
      <c r="GX758" s="31">
        <f t="shared" si="844"/>
        <v>117</v>
      </c>
    </row>
    <row r="759" spans="1:206" ht="15.75" hidden="1" customHeight="1" x14ac:dyDescent="0.25">
      <c r="A759" s="22" t="s">
        <v>1112</v>
      </c>
      <c r="B759" s="128" t="s">
        <v>739</v>
      </c>
      <c r="C759" s="129" t="s">
        <v>741</v>
      </c>
      <c r="D759" s="35" t="s">
        <v>739</v>
      </c>
      <c r="E759" s="117">
        <v>230</v>
      </c>
      <c r="F759" s="117">
        <v>1091</v>
      </c>
      <c r="G759" s="117">
        <v>1813</v>
      </c>
      <c r="H759" s="117">
        <v>3134</v>
      </c>
      <c r="I759" s="95">
        <v>186</v>
      </c>
      <c r="J759" s="118">
        <v>270</v>
      </c>
      <c r="K759" s="118">
        <v>1041</v>
      </c>
      <c r="L759" s="118">
        <v>1935</v>
      </c>
      <c r="M759" s="118">
        <v>3246</v>
      </c>
      <c r="N759" s="119">
        <v>443</v>
      </c>
      <c r="O759" s="119">
        <v>68</v>
      </c>
      <c r="P759" s="120">
        <v>2073</v>
      </c>
      <c r="Q759" s="120">
        <v>2827</v>
      </c>
      <c r="R759" s="120">
        <v>1974</v>
      </c>
      <c r="S759" s="70">
        <f t="shared" si="785"/>
        <v>0.13024602026049203</v>
      </c>
      <c r="T759" s="70">
        <f t="shared" si="786"/>
        <v>0.36823487796250443</v>
      </c>
      <c r="U759" s="70">
        <f t="shared" si="787"/>
        <v>0.40776840267675296</v>
      </c>
      <c r="V759" s="70">
        <f t="shared" si="788"/>
        <v>0.52759841699645904</v>
      </c>
      <c r="W759" s="70">
        <f t="shared" si="789"/>
        <v>0.75582573454913882</v>
      </c>
      <c r="X759" s="121">
        <v>2792</v>
      </c>
      <c r="Y759" s="121">
        <v>2073</v>
      </c>
      <c r="Z759" s="121">
        <v>2827</v>
      </c>
      <c r="AA759" s="121">
        <v>1974</v>
      </c>
      <c r="AB759" s="121">
        <v>677</v>
      </c>
      <c r="AC759" s="121">
        <v>594</v>
      </c>
      <c r="AD759" s="17">
        <v>55</v>
      </c>
      <c r="AE759" s="17">
        <v>134</v>
      </c>
      <c r="AF759" s="100">
        <v>190</v>
      </c>
      <c r="AG759" s="101">
        <v>267</v>
      </c>
      <c r="AH759" s="101">
        <v>1118</v>
      </c>
      <c r="AI759" s="101">
        <v>2015</v>
      </c>
      <c r="AJ759" s="101">
        <v>64</v>
      </c>
      <c r="AK759" s="101">
        <f t="shared" si="790"/>
        <v>3464</v>
      </c>
      <c r="AL759" s="101">
        <f t="shared" si="791"/>
        <v>475</v>
      </c>
      <c r="AM759" s="101">
        <v>539</v>
      </c>
      <c r="AN759" s="102">
        <v>45</v>
      </c>
      <c r="AO759" s="103">
        <v>163</v>
      </c>
      <c r="AP759" s="74">
        <f t="shared" si="792"/>
        <v>0.12879884225759769</v>
      </c>
      <c r="AQ759" s="74">
        <f t="shared" si="793"/>
        <v>0.39547223204810755</v>
      </c>
      <c r="AR759" s="104">
        <f t="shared" si="794"/>
        <v>0.42551643875472794</v>
      </c>
      <c r="AS759" s="104">
        <f t="shared" si="795"/>
        <v>0.55363465944594881</v>
      </c>
      <c r="AT759" s="104">
        <f t="shared" si="796"/>
        <v>0.78014184397163122</v>
      </c>
      <c r="AU759" s="105">
        <v>2078</v>
      </c>
      <c r="AV759" s="105">
        <v>2797</v>
      </c>
      <c r="AW759" s="105">
        <v>2055</v>
      </c>
      <c r="AX759" s="100">
        <v>223</v>
      </c>
      <c r="AY759" s="106">
        <v>4020</v>
      </c>
      <c r="AZ759" s="106">
        <v>321</v>
      </c>
      <c r="BA759" s="106">
        <v>1300</v>
      </c>
      <c r="BB759" s="106">
        <v>2292</v>
      </c>
      <c r="BC759" s="106">
        <v>107</v>
      </c>
      <c r="BD759" s="107">
        <v>525</v>
      </c>
      <c r="BE759" s="108">
        <v>89</v>
      </c>
      <c r="BF759" s="82">
        <f t="shared" si="797"/>
        <v>0.1562043795620438</v>
      </c>
      <c r="BG759" s="82">
        <f t="shared" si="798"/>
        <v>0.46478369681801929</v>
      </c>
      <c r="BH759" s="83">
        <f t="shared" si="799"/>
        <v>0.48888888888888887</v>
      </c>
      <c r="BI759" s="83">
        <f t="shared" si="800"/>
        <v>0.62912820512820511</v>
      </c>
      <c r="BJ759" s="83">
        <f t="shared" si="801"/>
        <v>0.85033686236766126</v>
      </c>
      <c r="BK759" s="2">
        <v>2208</v>
      </c>
      <c r="BL759" s="2">
        <v>3032</v>
      </c>
      <c r="BM759" s="2">
        <v>2152</v>
      </c>
      <c r="BN759" s="2">
        <v>1427</v>
      </c>
      <c r="BO759" s="2">
        <v>734</v>
      </c>
      <c r="BP759" s="2">
        <v>688</v>
      </c>
      <c r="BQ759" s="109">
        <v>73</v>
      </c>
      <c r="BR759" s="109">
        <v>238</v>
      </c>
      <c r="BS759" s="110">
        <v>207</v>
      </c>
      <c r="BT759" s="109">
        <v>336</v>
      </c>
      <c r="BU759" s="109">
        <v>1246</v>
      </c>
      <c r="BV759" s="109">
        <v>2477</v>
      </c>
      <c r="BW759" s="109">
        <v>156</v>
      </c>
      <c r="BX759" s="84">
        <f t="shared" si="805"/>
        <v>4215</v>
      </c>
      <c r="BY759" s="111">
        <v>18</v>
      </c>
      <c r="BZ759" s="109">
        <v>563</v>
      </c>
      <c r="CA759" s="109">
        <v>153</v>
      </c>
      <c r="CB759" s="2">
        <v>137</v>
      </c>
      <c r="CC759" s="112">
        <f t="shared" si="806"/>
        <v>0.15217391304347827</v>
      </c>
      <c r="CD759" s="112">
        <f t="shared" si="807"/>
        <v>0.41094986807387862</v>
      </c>
      <c r="CE759" s="112">
        <f t="shared" si="808"/>
        <v>0.47294372294372294</v>
      </c>
      <c r="CF759" s="112">
        <f t="shared" si="809"/>
        <v>0.60956790123456794</v>
      </c>
      <c r="CG759" s="112">
        <f t="shared" si="810"/>
        <v>0.88940520446096649</v>
      </c>
      <c r="CH759" s="87">
        <f t="shared" si="811"/>
        <v>238</v>
      </c>
      <c r="CI759" s="31">
        <f t="shared" si="812"/>
        <v>272</v>
      </c>
      <c r="CJ759" s="31">
        <f t="shared" si="813"/>
        <v>7</v>
      </c>
      <c r="CK759" s="31">
        <f t="shared" si="814"/>
        <v>26</v>
      </c>
      <c r="CL759" s="31">
        <f t="shared" si="815"/>
        <v>36</v>
      </c>
      <c r="CM759" s="113">
        <f t="shared" si="816"/>
        <v>375</v>
      </c>
      <c r="CN759" s="31">
        <f t="shared" si="817"/>
        <v>71</v>
      </c>
      <c r="CO759" s="31">
        <f t="shared" si="818"/>
        <v>106</v>
      </c>
      <c r="CP759" s="31">
        <f t="shared" si="819"/>
        <v>168</v>
      </c>
      <c r="CQ759" s="31">
        <f t="shared" si="820"/>
        <v>30</v>
      </c>
      <c r="CR759" s="32">
        <v>4</v>
      </c>
      <c r="CS759" s="32">
        <v>12</v>
      </c>
      <c r="CT759" s="32">
        <v>19</v>
      </c>
      <c r="CU759" s="88">
        <f t="shared" si="804"/>
        <v>190</v>
      </c>
      <c r="CV759" s="32">
        <v>51</v>
      </c>
      <c r="CW759" s="32">
        <v>61</v>
      </c>
      <c r="CX759" s="32">
        <v>63</v>
      </c>
      <c r="CY759" s="32">
        <v>15</v>
      </c>
      <c r="CZ759" s="32">
        <v>3</v>
      </c>
      <c r="DA759" s="32">
        <v>14</v>
      </c>
      <c r="DB759" s="32">
        <v>17</v>
      </c>
      <c r="DC759" s="88">
        <f t="shared" si="821"/>
        <v>185</v>
      </c>
      <c r="DD759" s="32">
        <v>20</v>
      </c>
      <c r="DE759" s="32">
        <v>45</v>
      </c>
      <c r="DF759" s="32">
        <v>105</v>
      </c>
      <c r="DG759" s="32">
        <v>15</v>
      </c>
      <c r="DH759" s="32">
        <v>5</v>
      </c>
      <c r="DI759" s="32">
        <v>52</v>
      </c>
      <c r="DJ759" s="32">
        <v>27</v>
      </c>
      <c r="DK759" s="88">
        <f t="shared" si="822"/>
        <v>1094</v>
      </c>
      <c r="DL759" s="32">
        <v>68</v>
      </c>
      <c r="DM759" s="32">
        <v>388</v>
      </c>
      <c r="DN759" s="32">
        <v>591</v>
      </c>
      <c r="DO759" s="32">
        <v>47</v>
      </c>
      <c r="DP759" s="32">
        <v>39</v>
      </c>
      <c r="DQ759" s="32">
        <v>102</v>
      </c>
      <c r="DR759" s="32">
        <v>72</v>
      </c>
      <c r="DS759" s="88">
        <f t="shared" si="823"/>
        <v>1937</v>
      </c>
      <c r="DT759" s="32">
        <v>21</v>
      </c>
      <c r="DU759" s="32">
        <v>413</v>
      </c>
      <c r="DV759" s="32">
        <v>1425</v>
      </c>
      <c r="DW759" s="32">
        <v>78</v>
      </c>
      <c r="DX759" s="32">
        <v>1</v>
      </c>
      <c r="DY759" s="32">
        <v>5</v>
      </c>
      <c r="DZ759" s="32">
        <v>4</v>
      </c>
      <c r="EA759" s="88">
        <f t="shared" si="824"/>
        <v>67</v>
      </c>
      <c r="EB759" s="32">
        <v>14</v>
      </c>
      <c r="EC759" s="32">
        <v>29</v>
      </c>
      <c r="ED759" s="32">
        <v>22</v>
      </c>
      <c r="EE759" s="32">
        <v>2</v>
      </c>
      <c r="EF759" s="32">
        <v>16</v>
      </c>
      <c r="EG759" s="32">
        <v>38</v>
      </c>
      <c r="EH759" s="32">
        <v>59</v>
      </c>
      <c r="EI759" s="88">
        <f t="shared" si="825"/>
        <v>512</v>
      </c>
      <c r="EJ759" s="32">
        <v>160</v>
      </c>
      <c r="EK759" s="32">
        <v>207</v>
      </c>
      <c r="EL759" s="32">
        <v>139</v>
      </c>
      <c r="EM759" s="32">
        <v>6</v>
      </c>
      <c r="EQ759" s="88">
        <f t="shared" si="826"/>
        <v>0</v>
      </c>
      <c r="EV759" s="32">
        <v>5</v>
      </c>
      <c r="EW759" s="32">
        <v>15</v>
      </c>
      <c r="EX759" s="32">
        <v>9</v>
      </c>
      <c r="EY759" s="88">
        <f t="shared" si="827"/>
        <v>243</v>
      </c>
      <c r="EZ759" s="32">
        <v>2</v>
      </c>
      <c r="FA759" s="32">
        <v>103</v>
      </c>
      <c r="FB759" s="32">
        <v>132</v>
      </c>
      <c r="FC759" s="32">
        <v>6</v>
      </c>
      <c r="FG759" s="88">
        <f t="shared" si="828"/>
        <v>0</v>
      </c>
      <c r="FO759" s="88">
        <f t="shared" si="829"/>
        <v>0</v>
      </c>
      <c r="FW759" s="110">
        <f t="shared" si="830"/>
        <v>0</v>
      </c>
      <c r="GB759" s="110">
        <f t="shared" si="831"/>
        <v>5</v>
      </c>
      <c r="GC759" s="110">
        <f t="shared" si="832"/>
        <v>15</v>
      </c>
      <c r="GD759" s="110">
        <f t="shared" si="833"/>
        <v>9</v>
      </c>
      <c r="GE759" s="110">
        <f t="shared" si="834"/>
        <v>243</v>
      </c>
      <c r="GF759" s="110">
        <f t="shared" si="835"/>
        <v>2</v>
      </c>
      <c r="GG759" s="110">
        <f t="shared" si="836"/>
        <v>103</v>
      </c>
      <c r="GH759" s="110">
        <f t="shared" si="837"/>
        <v>132</v>
      </c>
      <c r="GI759" s="110">
        <f t="shared" si="838"/>
        <v>6</v>
      </c>
      <c r="GJ759" s="114">
        <f t="shared" si="802"/>
        <v>0.17673315925331623</v>
      </c>
      <c r="GK759" s="90">
        <f t="shared" si="803"/>
        <v>4.8507462686567165E-2</v>
      </c>
      <c r="GL759" s="2" t="s">
        <v>2071</v>
      </c>
      <c r="GM759" s="2" t="s">
        <v>1790</v>
      </c>
      <c r="GN759" s="2" t="s">
        <v>2074</v>
      </c>
      <c r="GO759" s="2" t="s">
        <v>2074</v>
      </c>
      <c r="GP759" s="92" t="s">
        <v>1430</v>
      </c>
      <c r="GQ759" s="2" t="s">
        <v>1995</v>
      </c>
      <c r="GR759" s="115">
        <v>2996</v>
      </c>
      <c r="GS759" s="31">
        <f t="shared" si="839"/>
        <v>45</v>
      </c>
      <c r="GT759" s="31">
        <f t="shared" si="840"/>
        <v>103</v>
      </c>
      <c r="GU759" s="31">
        <f t="shared" si="841"/>
        <v>159</v>
      </c>
      <c r="GV759" s="31">
        <f t="shared" si="842"/>
        <v>3098</v>
      </c>
      <c r="GW759" s="31">
        <f t="shared" si="843"/>
        <v>2165</v>
      </c>
      <c r="GX759" s="31">
        <f t="shared" si="844"/>
        <v>2995</v>
      </c>
    </row>
    <row r="760" spans="1:206" ht="15.75" hidden="1" customHeight="1" x14ac:dyDescent="0.25">
      <c r="A760" s="22" t="s">
        <v>1112</v>
      </c>
      <c r="B760" s="2" t="s">
        <v>739</v>
      </c>
      <c r="C760" s="116" t="s">
        <v>742</v>
      </c>
      <c r="D760" s="35" t="s">
        <v>739</v>
      </c>
      <c r="E760" s="117">
        <v>34</v>
      </c>
      <c r="F760" s="117">
        <v>109</v>
      </c>
      <c r="G760" s="117">
        <v>90</v>
      </c>
      <c r="H760" s="117">
        <v>233</v>
      </c>
      <c r="I760" s="95">
        <v>15</v>
      </c>
      <c r="J760" s="118">
        <v>32</v>
      </c>
      <c r="K760" s="118">
        <v>88</v>
      </c>
      <c r="L760" s="118">
        <v>119</v>
      </c>
      <c r="M760" s="118">
        <v>239</v>
      </c>
      <c r="N760" s="119">
        <v>31</v>
      </c>
      <c r="O760" s="119">
        <v>50</v>
      </c>
      <c r="P760" s="120">
        <v>261</v>
      </c>
      <c r="Q760" s="120">
        <v>327</v>
      </c>
      <c r="R760" s="120">
        <v>233</v>
      </c>
      <c r="S760" s="70">
        <f t="shared" si="785"/>
        <v>0.12260536398467432</v>
      </c>
      <c r="T760" s="70">
        <f t="shared" si="786"/>
        <v>0.26911314984709478</v>
      </c>
      <c r="U760" s="70">
        <f t="shared" si="787"/>
        <v>0.25334957369062117</v>
      </c>
      <c r="V760" s="70">
        <f t="shared" si="788"/>
        <v>0.31428571428571428</v>
      </c>
      <c r="W760" s="70">
        <f t="shared" si="789"/>
        <v>0.37768240343347642</v>
      </c>
      <c r="X760" s="121">
        <v>345</v>
      </c>
      <c r="Y760" s="121">
        <v>261</v>
      </c>
      <c r="Z760" s="121">
        <v>327</v>
      </c>
      <c r="AA760" s="121">
        <v>233</v>
      </c>
      <c r="AB760" s="121">
        <v>83</v>
      </c>
      <c r="AC760" s="121">
        <v>81</v>
      </c>
      <c r="AD760" s="17">
        <v>10</v>
      </c>
      <c r="AE760" s="17">
        <v>16</v>
      </c>
      <c r="AF760" s="100">
        <v>14</v>
      </c>
      <c r="AG760" s="101">
        <v>22</v>
      </c>
      <c r="AH760" s="101">
        <v>96</v>
      </c>
      <c r="AI760" s="101">
        <v>107</v>
      </c>
      <c r="AJ760" s="101">
        <v>3</v>
      </c>
      <c r="AK760" s="101">
        <f t="shared" si="790"/>
        <v>228</v>
      </c>
      <c r="AL760" s="101">
        <f t="shared" si="791"/>
        <v>20</v>
      </c>
      <c r="AM760" s="101">
        <v>23</v>
      </c>
      <c r="AN760" s="102">
        <v>21</v>
      </c>
      <c r="AO760" s="103">
        <v>33</v>
      </c>
      <c r="AP760" s="74">
        <f t="shared" si="792"/>
        <v>8.4291187739463605E-2</v>
      </c>
      <c r="AQ760" s="74">
        <f t="shared" si="793"/>
        <v>0.29357798165137616</v>
      </c>
      <c r="AR760" s="104">
        <f t="shared" si="794"/>
        <v>0.24969549330085261</v>
      </c>
      <c r="AS760" s="104">
        <f t="shared" si="795"/>
        <v>0.32678571428571429</v>
      </c>
      <c r="AT760" s="104">
        <f t="shared" si="796"/>
        <v>0.37339055793991416</v>
      </c>
      <c r="AU760" s="105">
        <v>290</v>
      </c>
      <c r="AV760" s="105">
        <v>403</v>
      </c>
      <c r="AW760" s="105">
        <v>256</v>
      </c>
      <c r="AX760" s="100">
        <v>18</v>
      </c>
      <c r="AY760" s="106">
        <v>314</v>
      </c>
      <c r="AZ760" s="106">
        <v>14</v>
      </c>
      <c r="BA760" s="106">
        <v>155</v>
      </c>
      <c r="BB760" s="106">
        <v>143</v>
      </c>
      <c r="BC760" s="106">
        <v>2</v>
      </c>
      <c r="BD760" s="107">
        <v>23</v>
      </c>
      <c r="BE760" s="108">
        <v>12</v>
      </c>
      <c r="BF760" s="82">
        <f t="shared" si="797"/>
        <v>5.46875E-2</v>
      </c>
      <c r="BG760" s="82">
        <f t="shared" si="798"/>
        <v>0.38461538461538464</v>
      </c>
      <c r="BH760" s="83">
        <f t="shared" si="799"/>
        <v>0.30453108535300316</v>
      </c>
      <c r="BI760" s="83">
        <f t="shared" si="800"/>
        <v>0.3968253968253968</v>
      </c>
      <c r="BJ760" s="83">
        <f t="shared" si="801"/>
        <v>0.41379310344827586</v>
      </c>
      <c r="BK760" s="2">
        <v>224</v>
      </c>
      <c r="BL760" s="2">
        <v>271</v>
      </c>
      <c r="BM760" s="2">
        <v>191</v>
      </c>
      <c r="BN760" s="2">
        <v>138</v>
      </c>
      <c r="BO760" s="2">
        <v>45</v>
      </c>
      <c r="BP760" s="2">
        <v>60</v>
      </c>
      <c r="BQ760" s="109">
        <v>10</v>
      </c>
      <c r="BR760" s="109">
        <v>17</v>
      </c>
      <c r="BS760" s="110">
        <v>24</v>
      </c>
      <c r="BT760" s="109">
        <v>20</v>
      </c>
      <c r="BU760" s="109">
        <v>90</v>
      </c>
      <c r="BV760" s="109">
        <v>160</v>
      </c>
      <c r="BW760" s="109">
        <v>4</v>
      </c>
      <c r="BX760" s="84">
        <f t="shared" si="805"/>
        <v>274</v>
      </c>
      <c r="BY760" s="111">
        <v>13</v>
      </c>
      <c r="BZ760" s="109">
        <v>38</v>
      </c>
      <c r="CA760" s="109">
        <v>4</v>
      </c>
      <c r="CB760" s="2">
        <v>30</v>
      </c>
      <c r="CC760" s="112">
        <f t="shared" si="806"/>
        <v>8.9285714285714288E-2</v>
      </c>
      <c r="CD760" s="112">
        <f t="shared" si="807"/>
        <v>0.33210332103321033</v>
      </c>
      <c r="CE760" s="112">
        <f t="shared" si="808"/>
        <v>0.33819241982507287</v>
      </c>
      <c r="CF760" s="112">
        <f t="shared" si="809"/>
        <v>0.45887445887445888</v>
      </c>
      <c r="CG760" s="112">
        <f t="shared" si="810"/>
        <v>0.63874345549738221</v>
      </c>
      <c r="CH760" s="87">
        <f t="shared" si="811"/>
        <v>69</v>
      </c>
      <c r="CI760" s="31">
        <f t="shared" si="812"/>
        <v>46</v>
      </c>
      <c r="CJ760" s="31">
        <f t="shared" si="813"/>
        <v>1</v>
      </c>
      <c r="CK760" s="31">
        <f t="shared" si="814"/>
        <v>2</v>
      </c>
      <c r="CL760" s="31">
        <f t="shared" si="815"/>
        <v>7</v>
      </c>
      <c r="CM760" s="113">
        <f t="shared" si="816"/>
        <v>23</v>
      </c>
      <c r="CN760" s="31">
        <f t="shared" si="817"/>
        <v>5</v>
      </c>
      <c r="CO760" s="31">
        <f t="shared" si="818"/>
        <v>7</v>
      </c>
      <c r="CP760" s="31">
        <f t="shared" si="819"/>
        <v>8</v>
      </c>
      <c r="CQ760" s="31">
        <f t="shared" si="820"/>
        <v>3</v>
      </c>
      <c r="CR760" s="32">
        <v>1</v>
      </c>
      <c r="CS760" s="32">
        <v>2</v>
      </c>
      <c r="CT760" s="32">
        <v>7</v>
      </c>
      <c r="CU760" s="88">
        <f t="shared" si="804"/>
        <v>23</v>
      </c>
      <c r="CV760" s="32">
        <v>5</v>
      </c>
      <c r="CW760" s="32">
        <v>7</v>
      </c>
      <c r="CX760" s="32">
        <v>8</v>
      </c>
      <c r="CY760" s="32">
        <v>3</v>
      </c>
      <c r="DC760" s="88">
        <f t="shared" si="821"/>
        <v>0</v>
      </c>
      <c r="DH760" s="32">
        <v>1</v>
      </c>
      <c r="DI760" s="32">
        <v>4</v>
      </c>
      <c r="DJ760" s="32">
        <v>5</v>
      </c>
      <c r="DK760" s="88">
        <f t="shared" si="822"/>
        <v>102</v>
      </c>
      <c r="DL760" s="32">
        <v>11</v>
      </c>
      <c r="DM760" s="32">
        <v>33</v>
      </c>
      <c r="DN760" s="32">
        <v>56</v>
      </c>
      <c r="DO760" s="32">
        <v>2</v>
      </c>
      <c r="DP760" s="32">
        <v>7</v>
      </c>
      <c r="DQ760" s="32">
        <v>8</v>
      </c>
      <c r="DR760" s="32">
        <v>8</v>
      </c>
      <c r="DS760" s="88">
        <f t="shared" si="823"/>
        <v>112</v>
      </c>
      <c r="DT760" s="32">
        <v>4</v>
      </c>
      <c r="DU760" s="32">
        <v>37</v>
      </c>
      <c r="DV760" s="32">
        <v>71</v>
      </c>
      <c r="DW760" s="32">
        <v>0</v>
      </c>
      <c r="EA760" s="88">
        <f t="shared" si="824"/>
        <v>0</v>
      </c>
      <c r="EI760" s="88">
        <f t="shared" si="825"/>
        <v>0</v>
      </c>
      <c r="EQ760" s="88">
        <f t="shared" si="826"/>
        <v>0</v>
      </c>
      <c r="EV760" s="32">
        <v>1</v>
      </c>
      <c r="EW760" s="32">
        <v>3</v>
      </c>
      <c r="EX760" s="32">
        <v>4</v>
      </c>
      <c r="EY760" s="88">
        <f t="shared" si="827"/>
        <v>40</v>
      </c>
      <c r="EZ760" s="32">
        <v>0</v>
      </c>
      <c r="FA760" s="32">
        <v>13</v>
      </c>
      <c r="FB760" s="32">
        <v>25</v>
      </c>
      <c r="FC760" s="32">
        <v>2</v>
      </c>
      <c r="FG760" s="88">
        <f t="shared" si="828"/>
        <v>0</v>
      </c>
      <c r="FO760" s="88">
        <f t="shared" si="829"/>
        <v>0</v>
      </c>
      <c r="FW760" s="110">
        <f t="shared" si="830"/>
        <v>0</v>
      </c>
      <c r="GB760" s="110">
        <f t="shared" si="831"/>
        <v>1</v>
      </c>
      <c r="GC760" s="110">
        <f t="shared" si="832"/>
        <v>3</v>
      </c>
      <c r="GD760" s="110">
        <f t="shared" si="833"/>
        <v>4</v>
      </c>
      <c r="GE760" s="110">
        <f t="shared" si="834"/>
        <v>40</v>
      </c>
      <c r="GF760" s="110">
        <f t="shared" si="835"/>
        <v>0</v>
      </c>
      <c r="GG760" s="110">
        <f t="shared" si="836"/>
        <v>13</v>
      </c>
      <c r="GH760" s="110">
        <f t="shared" si="837"/>
        <v>25</v>
      </c>
      <c r="GI760" s="110">
        <f t="shared" si="838"/>
        <v>2</v>
      </c>
      <c r="GJ760" s="114">
        <f t="shared" si="802"/>
        <v>0.69121846739647774</v>
      </c>
      <c r="GK760" s="90">
        <f t="shared" si="803"/>
        <v>-0.12738853503184713</v>
      </c>
      <c r="GL760" s="92" t="s">
        <v>2047</v>
      </c>
      <c r="GM760" s="2" t="s">
        <v>2050</v>
      </c>
      <c r="GN760" s="92" t="s">
        <v>1734</v>
      </c>
      <c r="GO760" s="92" t="s">
        <v>1968</v>
      </c>
      <c r="GP760" s="92" t="s">
        <v>1988</v>
      </c>
      <c r="GQ760" s="2" t="s">
        <v>1953</v>
      </c>
      <c r="GR760" s="115">
        <v>280</v>
      </c>
      <c r="GS760" s="31">
        <f t="shared" si="839"/>
        <v>8</v>
      </c>
      <c r="GT760" s="31">
        <f t="shared" si="840"/>
        <v>13</v>
      </c>
      <c r="GU760" s="31">
        <f t="shared" si="841"/>
        <v>12</v>
      </c>
      <c r="GV760" s="31">
        <f t="shared" si="842"/>
        <v>214</v>
      </c>
      <c r="GW760" s="31">
        <f t="shared" si="843"/>
        <v>129</v>
      </c>
      <c r="GX760" s="31">
        <f t="shared" si="844"/>
        <v>199</v>
      </c>
    </row>
    <row r="761" spans="1:206" ht="15.75" hidden="1" customHeight="1" x14ac:dyDescent="0.25">
      <c r="A761" s="22" t="s">
        <v>1112</v>
      </c>
      <c r="B761" s="2" t="s">
        <v>739</v>
      </c>
      <c r="C761" s="116" t="s">
        <v>743</v>
      </c>
      <c r="D761" s="35" t="s">
        <v>739</v>
      </c>
      <c r="E761" s="117">
        <v>14</v>
      </c>
      <c r="F761" s="117">
        <v>35</v>
      </c>
      <c r="G761" s="117">
        <v>59</v>
      </c>
      <c r="H761" s="117">
        <v>108</v>
      </c>
      <c r="I761" s="95">
        <v>7</v>
      </c>
      <c r="J761" s="118">
        <v>6</v>
      </c>
      <c r="K761" s="118">
        <v>27</v>
      </c>
      <c r="L761" s="118">
        <v>52</v>
      </c>
      <c r="M761" s="118">
        <v>85</v>
      </c>
      <c r="N761" s="119">
        <v>8</v>
      </c>
      <c r="O761" s="119">
        <v>6</v>
      </c>
      <c r="P761" s="120">
        <v>71</v>
      </c>
      <c r="Q761" s="120">
        <v>92</v>
      </c>
      <c r="R761" s="120">
        <v>60</v>
      </c>
      <c r="S761" s="70">
        <f t="shared" si="785"/>
        <v>8.4507042253521125E-2</v>
      </c>
      <c r="T761" s="70">
        <f t="shared" si="786"/>
        <v>0.29347826086956524</v>
      </c>
      <c r="U761" s="70">
        <f t="shared" si="787"/>
        <v>0.3452914798206278</v>
      </c>
      <c r="V761" s="70">
        <f t="shared" si="788"/>
        <v>0.46710526315789475</v>
      </c>
      <c r="W761" s="70">
        <f t="shared" si="789"/>
        <v>0.73333333333333328</v>
      </c>
      <c r="X761" s="121">
        <v>97</v>
      </c>
      <c r="Y761" s="121">
        <v>71</v>
      </c>
      <c r="Z761" s="121">
        <v>92</v>
      </c>
      <c r="AA761" s="121">
        <v>60</v>
      </c>
      <c r="AB761" s="121">
        <v>26</v>
      </c>
      <c r="AC761" s="121">
        <v>24</v>
      </c>
      <c r="AD761" s="17">
        <v>4</v>
      </c>
      <c r="AE761" s="17">
        <v>6</v>
      </c>
      <c r="AF761" s="100">
        <v>6</v>
      </c>
      <c r="AG761" s="101">
        <v>3</v>
      </c>
      <c r="AH761" s="101">
        <v>34</v>
      </c>
      <c r="AI761" s="101">
        <v>46</v>
      </c>
      <c r="AJ761" s="101">
        <v>3</v>
      </c>
      <c r="AK761" s="101">
        <f t="shared" si="790"/>
        <v>86</v>
      </c>
      <c r="AL761" s="101">
        <f t="shared" si="791"/>
        <v>12</v>
      </c>
      <c r="AM761" s="101">
        <v>15</v>
      </c>
      <c r="AN761" s="102">
        <v>5</v>
      </c>
      <c r="AO761" s="103">
        <v>10</v>
      </c>
      <c r="AP761" s="74">
        <f t="shared" si="792"/>
        <v>4.2253521126760563E-2</v>
      </c>
      <c r="AQ761" s="74">
        <f t="shared" si="793"/>
        <v>0.36956521739130432</v>
      </c>
      <c r="AR761" s="104">
        <f t="shared" si="794"/>
        <v>0.31838565022421522</v>
      </c>
      <c r="AS761" s="104">
        <f t="shared" si="795"/>
        <v>0.44736842105263158</v>
      </c>
      <c r="AT761" s="104">
        <f t="shared" si="796"/>
        <v>0.56666666666666665</v>
      </c>
      <c r="AU761" s="105">
        <v>64</v>
      </c>
      <c r="AV761" s="105">
        <v>84</v>
      </c>
      <c r="AW761" s="105">
        <v>51</v>
      </c>
      <c r="AX761" s="100">
        <v>6</v>
      </c>
      <c r="AY761" s="106">
        <v>79</v>
      </c>
      <c r="AZ761" s="106">
        <v>1</v>
      </c>
      <c r="BA761" s="106">
        <v>26</v>
      </c>
      <c r="BB761" s="106">
        <v>51</v>
      </c>
      <c r="BC761" s="106">
        <v>1</v>
      </c>
      <c r="BD761" s="107">
        <v>13</v>
      </c>
      <c r="BE761" s="108">
        <v>4</v>
      </c>
      <c r="BF761" s="82">
        <f t="shared" si="797"/>
        <v>1.9607843137254902E-2</v>
      </c>
      <c r="BG761" s="82">
        <f t="shared" si="798"/>
        <v>0.30952380952380953</v>
      </c>
      <c r="BH761" s="83">
        <f t="shared" si="799"/>
        <v>0.32663316582914576</v>
      </c>
      <c r="BI761" s="83">
        <f t="shared" si="800"/>
        <v>0.43243243243243246</v>
      </c>
      <c r="BJ761" s="83">
        <f t="shared" si="801"/>
        <v>0.59375</v>
      </c>
      <c r="BK761" s="2">
        <v>60</v>
      </c>
      <c r="BL761" s="2">
        <v>75</v>
      </c>
      <c r="BM761" s="2">
        <v>60</v>
      </c>
      <c r="BN761" s="2">
        <v>39</v>
      </c>
      <c r="BO761" s="2">
        <v>14</v>
      </c>
      <c r="BP761" s="2">
        <v>19</v>
      </c>
      <c r="BQ761" s="109">
        <v>5</v>
      </c>
      <c r="BR761" s="109">
        <v>8</v>
      </c>
      <c r="BS761" s="110">
        <v>8</v>
      </c>
      <c r="BT761" s="109">
        <v>5</v>
      </c>
      <c r="BU761" s="109">
        <v>37</v>
      </c>
      <c r="BV761" s="109">
        <v>55</v>
      </c>
      <c r="BW761" s="109">
        <v>3</v>
      </c>
      <c r="BX761" s="84">
        <f t="shared" si="805"/>
        <v>100</v>
      </c>
      <c r="BY761" s="111">
        <v>6</v>
      </c>
      <c r="BZ761" s="109">
        <v>14</v>
      </c>
      <c r="CA761" s="109">
        <v>3</v>
      </c>
      <c r="CB761" s="2">
        <v>5</v>
      </c>
      <c r="CC761" s="112">
        <f t="shared" si="806"/>
        <v>8.3333333333333329E-2</v>
      </c>
      <c r="CD761" s="112">
        <f t="shared" si="807"/>
        <v>0.49333333333333335</v>
      </c>
      <c r="CE761" s="112">
        <f t="shared" si="808"/>
        <v>0.42564102564102563</v>
      </c>
      <c r="CF761" s="112">
        <f t="shared" si="809"/>
        <v>0.57777777777777772</v>
      </c>
      <c r="CG761" s="112">
        <f t="shared" si="810"/>
        <v>0.68333333333333335</v>
      </c>
      <c r="CH761" s="87">
        <f t="shared" si="811"/>
        <v>19</v>
      </c>
      <c r="CI761" s="31">
        <f t="shared" si="812"/>
        <v>14</v>
      </c>
      <c r="CJ761" s="31">
        <f t="shared" si="813"/>
        <v>0</v>
      </c>
      <c r="CK761" s="31">
        <f t="shared" si="814"/>
        <v>0</v>
      </c>
      <c r="CL761" s="31">
        <f t="shared" si="815"/>
        <v>0</v>
      </c>
      <c r="CM761" s="113">
        <f t="shared" si="816"/>
        <v>0</v>
      </c>
      <c r="CN761" s="31">
        <f t="shared" si="817"/>
        <v>0</v>
      </c>
      <c r="CO761" s="31">
        <f t="shared" si="818"/>
        <v>0</v>
      </c>
      <c r="CP761" s="31">
        <f t="shared" si="819"/>
        <v>0</v>
      </c>
      <c r="CQ761" s="31">
        <f t="shared" si="820"/>
        <v>0</v>
      </c>
      <c r="CU761" s="88">
        <f t="shared" si="804"/>
        <v>0</v>
      </c>
      <c r="DC761" s="88">
        <f t="shared" si="821"/>
        <v>0</v>
      </c>
      <c r="DK761" s="88">
        <f t="shared" si="822"/>
        <v>0</v>
      </c>
      <c r="DP761" s="32">
        <v>4</v>
      </c>
      <c r="DQ761" s="32">
        <v>6</v>
      </c>
      <c r="DR761" s="32">
        <v>6</v>
      </c>
      <c r="DS761" s="88">
        <f t="shared" si="823"/>
        <v>83</v>
      </c>
      <c r="DT761" s="32">
        <v>5</v>
      </c>
      <c r="DU761" s="32">
        <v>26</v>
      </c>
      <c r="DV761" s="32">
        <v>50</v>
      </c>
      <c r="DW761" s="32">
        <v>2</v>
      </c>
      <c r="EA761" s="88">
        <f t="shared" si="824"/>
        <v>0</v>
      </c>
      <c r="EI761" s="88">
        <f t="shared" si="825"/>
        <v>0</v>
      </c>
      <c r="EQ761" s="88">
        <f t="shared" si="826"/>
        <v>0</v>
      </c>
      <c r="EV761" s="32">
        <v>1</v>
      </c>
      <c r="EW761" s="32">
        <v>2</v>
      </c>
      <c r="EX761" s="32">
        <v>2</v>
      </c>
      <c r="EY761" s="88">
        <f t="shared" si="827"/>
        <v>17</v>
      </c>
      <c r="EZ761" s="32">
        <v>0</v>
      </c>
      <c r="FA761" s="32">
        <v>11</v>
      </c>
      <c r="FB761" s="32">
        <v>5</v>
      </c>
      <c r="FC761" s="32">
        <v>1</v>
      </c>
      <c r="FG761" s="88">
        <f t="shared" si="828"/>
        <v>0</v>
      </c>
      <c r="FO761" s="88">
        <f t="shared" si="829"/>
        <v>0</v>
      </c>
      <c r="FW761" s="110">
        <f t="shared" si="830"/>
        <v>0</v>
      </c>
      <c r="GB761" s="110">
        <f t="shared" si="831"/>
        <v>1</v>
      </c>
      <c r="GC761" s="110">
        <f t="shared" si="832"/>
        <v>2</v>
      </c>
      <c r="GD761" s="110">
        <f t="shared" si="833"/>
        <v>2</v>
      </c>
      <c r="GE761" s="110">
        <f t="shared" si="834"/>
        <v>17</v>
      </c>
      <c r="GF761" s="110">
        <f t="shared" si="835"/>
        <v>0</v>
      </c>
      <c r="GG761" s="110">
        <f t="shared" si="836"/>
        <v>11</v>
      </c>
      <c r="GH761" s="110">
        <f t="shared" si="837"/>
        <v>5</v>
      </c>
      <c r="GI761" s="110">
        <f t="shared" si="838"/>
        <v>1</v>
      </c>
      <c r="GJ761" s="114">
        <f t="shared" si="802"/>
        <v>-6.8181818181818094E-2</v>
      </c>
      <c r="GK761" s="90">
        <f t="shared" si="803"/>
        <v>0.26582278481012656</v>
      </c>
      <c r="GL761" s="2" t="s">
        <v>1839</v>
      </c>
      <c r="GM761" s="2" t="s">
        <v>1617</v>
      </c>
      <c r="GN761" s="92" t="s">
        <v>1840</v>
      </c>
      <c r="GO761" s="92" t="s">
        <v>1362</v>
      </c>
      <c r="GP761" s="92" t="s">
        <v>1745</v>
      </c>
      <c r="GQ761" s="2" t="s">
        <v>1841</v>
      </c>
      <c r="GR761" s="115">
        <v>79</v>
      </c>
      <c r="GS761" s="31">
        <f t="shared" si="839"/>
        <v>4</v>
      </c>
      <c r="GT761" s="31">
        <f t="shared" si="840"/>
        <v>6</v>
      </c>
      <c r="GU761" s="31">
        <f t="shared" si="841"/>
        <v>6</v>
      </c>
      <c r="GV761" s="31">
        <f t="shared" si="842"/>
        <v>83</v>
      </c>
      <c r="GW761" s="31">
        <f t="shared" si="843"/>
        <v>52</v>
      </c>
      <c r="GX761" s="31">
        <f t="shared" si="844"/>
        <v>78</v>
      </c>
    </row>
    <row r="762" spans="1:206" ht="15.75" hidden="1" customHeight="1" x14ac:dyDescent="0.25">
      <c r="A762" s="22" t="s">
        <v>1112</v>
      </c>
      <c r="B762" s="2" t="s">
        <v>739</v>
      </c>
      <c r="C762" s="116" t="s">
        <v>744</v>
      </c>
      <c r="D762" s="35" t="s">
        <v>739</v>
      </c>
      <c r="E762" s="117">
        <v>3</v>
      </c>
      <c r="F762" s="117">
        <v>89</v>
      </c>
      <c r="G762" s="117">
        <v>92</v>
      </c>
      <c r="H762" s="117">
        <v>184</v>
      </c>
      <c r="I762" s="95">
        <v>12</v>
      </c>
      <c r="J762" s="118">
        <v>1</v>
      </c>
      <c r="K762" s="118">
        <v>72</v>
      </c>
      <c r="L762" s="118">
        <v>125</v>
      </c>
      <c r="M762" s="118">
        <v>198</v>
      </c>
      <c r="N762" s="119">
        <v>19</v>
      </c>
      <c r="O762" s="119">
        <v>30</v>
      </c>
      <c r="P762" s="120">
        <v>166</v>
      </c>
      <c r="Q762" s="120">
        <v>206</v>
      </c>
      <c r="R762" s="120">
        <v>172</v>
      </c>
      <c r="S762" s="70">
        <f t="shared" si="785"/>
        <v>6.024096385542169E-3</v>
      </c>
      <c r="T762" s="70">
        <f t="shared" si="786"/>
        <v>0.34951456310679613</v>
      </c>
      <c r="U762" s="70">
        <f t="shared" si="787"/>
        <v>0.32904411764705882</v>
      </c>
      <c r="V762" s="70">
        <f t="shared" si="788"/>
        <v>0.47089947089947087</v>
      </c>
      <c r="W762" s="70">
        <f t="shared" si="789"/>
        <v>0.61627906976744184</v>
      </c>
      <c r="X762" s="121">
        <v>209</v>
      </c>
      <c r="Y762" s="121">
        <v>166</v>
      </c>
      <c r="Z762" s="121">
        <v>206</v>
      </c>
      <c r="AA762" s="121">
        <v>172</v>
      </c>
      <c r="AB762" s="121">
        <v>60</v>
      </c>
      <c r="AC762" s="121">
        <v>54</v>
      </c>
      <c r="AD762" s="17">
        <v>9</v>
      </c>
      <c r="AE762" s="17">
        <v>11</v>
      </c>
      <c r="AF762" s="100">
        <v>11</v>
      </c>
      <c r="AG762" s="101">
        <v>5</v>
      </c>
      <c r="AH762" s="101">
        <v>50</v>
      </c>
      <c r="AI762" s="101">
        <v>111</v>
      </c>
      <c r="AJ762" s="101">
        <v>2</v>
      </c>
      <c r="AK762" s="101">
        <f t="shared" si="790"/>
        <v>168</v>
      </c>
      <c r="AL762" s="101">
        <f t="shared" si="791"/>
        <v>14</v>
      </c>
      <c r="AM762" s="101">
        <v>16</v>
      </c>
      <c r="AN762" s="102">
        <v>9</v>
      </c>
      <c r="AO762" s="103">
        <v>35</v>
      </c>
      <c r="AP762" s="74">
        <f t="shared" si="792"/>
        <v>3.0120481927710843E-2</v>
      </c>
      <c r="AQ762" s="74">
        <f t="shared" si="793"/>
        <v>0.24271844660194175</v>
      </c>
      <c r="AR762" s="104">
        <f t="shared" si="794"/>
        <v>0.27941176470588236</v>
      </c>
      <c r="AS762" s="104">
        <f t="shared" si="795"/>
        <v>0.3888888888888889</v>
      </c>
      <c r="AT762" s="104">
        <f t="shared" si="796"/>
        <v>0.56395348837209303</v>
      </c>
      <c r="AU762" s="105">
        <v>162</v>
      </c>
      <c r="AV762" s="105">
        <v>216</v>
      </c>
      <c r="AW762" s="105">
        <v>146</v>
      </c>
      <c r="AX762" s="100">
        <v>13</v>
      </c>
      <c r="AY762" s="106">
        <v>198</v>
      </c>
      <c r="AZ762" s="106">
        <v>5</v>
      </c>
      <c r="BA762" s="106">
        <v>96</v>
      </c>
      <c r="BB762" s="106">
        <v>95</v>
      </c>
      <c r="BC762" s="106">
        <v>2</v>
      </c>
      <c r="BD762" s="107">
        <v>10</v>
      </c>
      <c r="BE762" s="108">
        <v>16</v>
      </c>
      <c r="BF762" s="82">
        <f t="shared" si="797"/>
        <v>3.4246575342465752E-2</v>
      </c>
      <c r="BG762" s="82">
        <f t="shared" si="798"/>
        <v>0.44444444444444442</v>
      </c>
      <c r="BH762" s="83">
        <f t="shared" si="799"/>
        <v>0.35496183206106868</v>
      </c>
      <c r="BI762" s="83">
        <f t="shared" si="800"/>
        <v>0.47883597883597884</v>
      </c>
      <c r="BJ762" s="83">
        <f t="shared" si="801"/>
        <v>0.52469135802469136</v>
      </c>
      <c r="BK762" s="2">
        <v>134</v>
      </c>
      <c r="BL762" s="2">
        <v>219</v>
      </c>
      <c r="BM762" s="2">
        <v>145</v>
      </c>
      <c r="BN762" s="2">
        <v>92</v>
      </c>
      <c r="BO762" s="2">
        <v>51</v>
      </c>
      <c r="BP762" s="2">
        <v>50</v>
      </c>
      <c r="BQ762" s="109">
        <v>12</v>
      </c>
      <c r="BR762" s="109">
        <v>14</v>
      </c>
      <c r="BS762" s="110">
        <v>15</v>
      </c>
      <c r="BT762" s="109">
        <v>8</v>
      </c>
      <c r="BU762" s="109">
        <v>92</v>
      </c>
      <c r="BV762" s="109">
        <v>144</v>
      </c>
      <c r="BW762" s="109">
        <v>4</v>
      </c>
      <c r="BX762" s="84">
        <f t="shared" si="805"/>
        <v>248</v>
      </c>
      <c r="BY762" s="111">
        <v>5</v>
      </c>
      <c r="BZ762" s="109">
        <v>17</v>
      </c>
      <c r="CA762" s="109">
        <v>4</v>
      </c>
      <c r="CB762" s="2">
        <v>26</v>
      </c>
      <c r="CC762" s="112">
        <f t="shared" si="806"/>
        <v>5.9701492537313432E-2</v>
      </c>
      <c r="CD762" s="112">
        <f t="shared" si="807"/>
        <v>0.42009132420091322</v>
      </c>
      <c r="CE762" s="112">
        <f t="shared" si="808"/>
        <v>0.45582329317269077</v>
      </c>
      <c r="CF762" s="112">
        <f t="shared" si="809"/>
        <v>0.60164835164835162</v>
      </c>
      <c r="CG762" s="112">
        <f t="shared" si="810"/>
        <v>0.87586206896551722</v>
      </c>
      <c r="CH762" s="87">
        <f t="shared" si="811"/>
        <v>18</v>
      </c>
      <c r="CI762" s="31">
        <f t="shared" si="812"/>
        <v>26</v>
      </c>
      <c r="CJ762" s="31">
        <f t="shared" si="813"/>
        <v>0</v>
      </c>
      <c r="CK762" s="31">
        <f t="shared" si="814"/>
        <v>0</v>
      </c>
      <c r="CL762" s="31">
        <f t="shared" si="815"/>
        <v>0</v>
      </c>
      <c r="CM762" s="113">
        <f t="shared" si="816"/>
        <v>0</v>
      </c>
      <c r="CN762" s="31">
        <f t="shared" si="817"/>
        <v>0</v>
      </c>
      <c r="CO762" s="31">
        <f t="shared" si="818"/>
        <v>0</v>
      </c>
      <c r="CP762" s="31">
        <f t="shared" si="819"/>
        <v>0</v>
      </c>
      <c r="CQ762" s="31">
        <f t="shared" si="820"/>
        <v>0</v>
      </c>
      <c r="CU762" s="88">
        <f t="shared" si="804"/>
        <v>0</v>
      </c>
      <c r="DC762" s="88">
        <f t="shared" si="821"/>
        <v>0</v>
      </c>
      <c r="DH762" s="32">
        <v>1</v>
      </c>
      <c r="DI762" s="32">
        <v>3</v>
      </c>
      <c r="DJ762" s="32">
        <v>4</v>
      </c>
      <c r="DK762" s="88">
        <f t="shared" si="822"/>
        <v>57</v>
      </c>
      <c r="DL762" s="32">
        <v>1</v>
      </c>
      <c r="DM762" s="32">
        <v>11</v>
      </c>
      <c r="DN762" s="32">
        <v>41</v>
      </c>
      <c r="DO762" s="32">
        <v>4</v>
      </c>
      <c r="DP762" s="32">
        <v>6</v>
      </c>
      <c r="DQ762" s="32">
        <v>6</v>
      </c>
      <c r="DR762" s="32">
        <v>6</v>
      </c>
      <c r="DS762" s="88">
        <f t="shared" si="823"/>
        <v>113</v>
      </c>
      <c r="DT762" s="32">
        <v>6</v>
      </c>
      <c r="DU762" s="32">
        <v>32</v>
      </c>
      <c r="DV762" s="32">
        <v>75</v>
      </c>
      <c r="DW762" s="32">
        <v>0</v>
      </c>
      <c r="EA762" s="88">
        <f t="shared" si="824"/>
        <v>0</v>
      </c>
      <c r="EI762" s="88">
        <f t="shared" si="825"/>
        <v>0</v>
      </c>
      <c r="EQ762" s="88">
        <f t="shared" si="826"/>
        <v>0</v>
      </c>
      <c r="EV762" s="32">
        <v>5</v>
      </c>
      <c r="EW762" s="32">
        <v>5</v>
      </c>
      <c r="EX762" s="32">
        <v>5</v>
      </c>
      <c r="EY762" s="88">
        <f t="shared" si="827"/>
        <v>78</v>
      </c>
      <c r="EZ762" s="32">
        <v>1</v>
      </c>
      <c r="FA762" s="32">
        <v>49</v>
      </c>
      <c r="FB762" s="32">
        <v>28</v>
      </c>
      <c r="FC762" s="32">
        <v>0</v>
      </c>
      <c r="FG762" s="88">
        <f t="shared" si="828"/>
        <v>0</v>
      </c>
      <c r="FO762" s="88">
        <f t="shared" si="829"/>
        <v>0</v>
      </c>
      <c r="FW762" s="110">
        <f t="shared" si="830"/>
        <v>0</v>
      </c>
      <c r="GB762" s="110">
        <f t="shared" si="831"/>
        <v>5</v>
      </c>
      <c r="GC762" s="110">
        <f t="shared" si="832"/>
        <v>5</v>
      </c>
      <c r="GD762" s="110">
        <f t="shared" si="833"/>
        <v>5</v>
      </c>
      <c r="GE762" s="110">
        <f t="shared" si="834"/>
        <v>78</v>
      </c>
      <c r="GF762" s="110">
        <f t="shared" si="835"/>
        <v>1</v>
      </c>
      <c r="GG762" s="110">
        <f t="shared" si="836"/>
        <v>49</v>
      </c>
      <c r="GH762" s="110">
        <f t="shared" si="837"/>
        <v>28</v>
      </c>
      <c r="GI762" s="110">
        <f t="shared" si="838"/>
        <v>0</v>
      </c>
      <c r="GJ762" s="114">
        <f t="shared" si="802"/>
        <v>0.42121014964216003</v>
      </c>
      <c r="GK762" s="90">
        <f t="shared" si="803"/>
        <v>0.25252525252525254</v>
      </c>
      <c r="GL762" s="92" t="s">
        <v>1869</v>
      </c>
      <c r="GM762" s="92" t="s">
        <v>1770</v>
      </c>
      <c r="GN762" s="92" t="s">
        <v>1870</v>
      </c>
      <c r="GO762" s="92" t="s">
        <v>1871</v>
      </c>
      <c r="GP762" s="92" t="s">
        <v>1806</v>
      </c>
      <c r="GQ762" s="2" t="s">
        <v>1404</v>
      </c>
      <c r="GR762" s="115">
        <v>202</v>
      </c>
      <c r="GS762" s="31">
        <f t="shared" si="839"/>
        <v>7</v>
      </c>
      <c r="GT762" s="31">
        <f t="shared" si="840"/>
        <v>10</v>
      </c>
      <c r="GU762" s="31">
        <f t="shared" si="841"/>
        <v>9</v>
      </c>
      <c r="GV762" s="31">
        <f t="shared" si="842"/>
        <v>170</v>
      </c>
      <c r="GW762" s="31">
        <f t="shared" si="843"/>
        <v>120</v>
      </c>
      <c r="GX762" s="31">
        <f t="shared" si="844"/>
        <v>163</v>
      </c>
    </row>
    <row r="763" spans="1:206" ht="15.75" hidden="1" customHeight="1" x14ac:dyDescent="0.25">
      <c r="A763" s="22" t="s">
        <v>1112</v>
      </c>
      <c r="B763" s="2" t="s">
        <v>739</v>
      </c>
      <c r="C763" s="116" t="s">
        <v>745</v>
      </c>
      <c r="D763" s="35" t="s">
        <v>739</v>
      </c>
      <c r="E763" s="117">
        <v>0</v>
      </c>
      <c r="F763" s="117">
        <v>48</v>
      </c>
      <c r="G763" s="117">
        <v>110</v>
      </c>
      <c r="H763" s="117">
        <v>158</v>
      </c>
      <c r="I763" s="95">
        <v>9</v>
      </c>
      <c r="J763" s="118">
        <v>4</v>
      </c>
      <c r="K763" s="118">
        <v>46</v>
      </c>
      <c r="L763" s="118">
        <v>86</v>
      </c>
      <c r="M763" s="118">
        <v>136</v>
      </c>
      <c r="N763" s="119">
        <v>9</v>
      </c>
      <c r="O763" s="119">
        <v>4</v>
      </c>
      <c r="P763" s="120">
        <v>145</v>
      </c>
      <c r="Q763" s="120">
        <v>181</v>
      </c>
      <c r="R763" s="120">
        <v>142</v>
      </c>
      <c r="S763" s="70">
        <f t="shared" si="785"/>
        <v>2.7586206896551724E-2</v>
      </c>
      <c r="T763" s="70">
        <f t="shared" si="786"/>
        <v>0.2541436464088398</v>
      </c>
      <c r="U763" s="70">
        <f t="shared" si="787"/>
        <v>0.27136752136752135</v>
      </c>
      <c r="V763" s="70">
        <f t="shared" si="788"/>
        <v>0.38080495356037153</v>
      </c>
      <c r="W763" s="70">
        <f t="shared" si="789"/>
        <v>0.54225352112676062</v>
      </c>
      <c r="X763" s="121">
        <v>184</v>
      </c>
      <c r="Y763" s="121">
        <v>145</v>
      </c>
      <c r="Z763" s="121">
        <v>181</v>
      </c>
      <c r="AA763" s="121">
        <v>142</v>
      </c>
      <c r="AB763" s="121">
        <v>48</v>
      </c>
      <c r="AC763" s="121">
        <v>50</v>
      </c>
      <c r="AD763" s="17">
        <v>8</v>
      </c>
      <c r="AE763" s="17">
        <v>7</v>
      </c>
      <c r="AF763" s="100">
        <v>10</v>
      </c>
      <c r="AG763" s="101">
        <v>3</v>
      </c>
      <c r="AH763" s="101">
        <v>47</v>
      </c>
      <c r="AI763" s="101">
        <v>101</v>
      </c>
      <c r="AJ763" s="101">
        <v>2</v>
      </c>
      <c r="AK763" s="101">
        <f t="shared" si="790"/>
        <v>153</v>
      </c>
      <c r="AL763" s="101">
        <f t="shared" si="791"/>
        <v>16</v>
      </c>
      <c r="AM763" s="101">
        <v>18</v>
      </c>
      <c r="AN763" s="102">
        <v>9</v>
      </c>
      <c r="AO763" s="103">
        <v>26</v>
      </c>
      <c r="AP763" s="74">
        <f t="shared" si="792"/>
        <v>2.0689655172413793E-2</v>
      </c>
      <c r="AQ763" s="74">
        <f t="shared" si="793"/>
        <v>0.25966850828729282</v>
      </c>
      <c r="AR763" s="104">
        <f t="shared" si="794"/>
        <v>0.28846153846153844</v>
      </c>
      <c r="AS763" s="104">
        <f t="shared" si="795"/>
        <v>0.4086687306501548</v>
      </c>
      <c r="AT763" s="104">
        <f t="shared" si="796"/>
        <v>0.59859154929577463</v>
      </c>
      <c r="AU763" s="105">
        <v>143</v>
      </c>
      <c r="AV763" s="105">
        <v>186</v>
      </c>
      <c r="AW763" s="105">
        <v>126</v>
      </c>
      <c r="AX763" s="100">
        <v>11</v>
      </c>
      <c r="AY763" s="106">
        <v>162</v>
      </c>
      <c r="AZ763" s="106">
        <v>10</v>
      </c>
      <c r="BA763" s="106">
        <v>68</v>
      </c>
      <c r="BB763" s="106">
        <v>79</v>
      </c>
      <c r="BC763" s="106">
        <v>5</v>
      </c>
      <c r="BD763" s="107">
        <v>11</v>
      </c>
      <c r="BE763" s="108">
        <v>20</v>
      </c>
      <c r="BF763" s="82">
        <f t="shared" si="797"/>
        <v>7.9365079365079361E-2</v>
      </c>
      <c r="BG763" s="82">
        <f t="shared" si="798"/>
        <v>0.36559139784946237</v>
      </c>
      <c r="BH763" s="83">
        <f t="shared" si="799"/>
        <v>0.3208791208791209</v>
      </c>
      <c r="BI763" s="83">
        <f t="shared" si="800"/>
        <v>0.41337386018237082</v>
      </c>
      <c r="BJ763" s="83">
        <f t="shared" si="801"/>
        <v>0.47552447552447552</v>
      </c>
      <c r="BK763" s="2">
        <v>118</v>
      </c>
      <c r="BL763" s="2">
        <v>195</v>
      </c>
      <c r="BM763" s="2">
        <v>137</v>
      </c>
      <c r="BN763" s="2">
        <v>89</v>
      </c>
      <c r="BO763" s="2">
        <v>36</v>
      </c>
      <c r="BP763" s="2">
        <v>36</v>
      </c>
      <c r="BQ763" s="109">
        <v>8</v>
      </c>
      <c r="BR763" s="109">
        <v>12</v>
      </c>
      <c r="BS763" s="110">
        <v>11</v>
      </c>
      <c r="BT763" s="109">
        <v>4</v>
      </c>
      <c r="BU763" s="109">
        <v>65</v>
      </c>
      <c r="BV763" s="109">
        <v>116</v>
      </c>
      <c r="BW763" s="109">
        <v>2</v>
      </c>
      <c r="BX763" s="84">
        <f t="shared" si="805"/>
        <v>187</v>
      </c>
      <c r="BY763" s="111">
        <v>16</v>
      </c>
      <c r="BZ763" s="109">
        <v>14</v>
      </c>
      <c r="CA763" s="109">
        <v>2</v>
      </c>
      <c r="CB763" s="2">
        <v>23</v>
      </c>
      <c r="CC763" s="112">
        <f t="shared" si="806"/>
        <v>3.3898305084745763E-2</v>
      </c>
      <c r="CD763" s="112">
        <f t="shared" si="807"/>
        <v>0.33333333333333331</v>
      </c>
      <c r="CE763" s="112">
        <f t="shared" si="808"/>
        <v>0.38</v>
      </c>
      <c r="CF763" s="112">
        <f t="shared" si="809"/>
        <v>0.50301204819277112</v>
      </c>
      <c r="CG763" s="112">
        <f t="shared" si="810"/>
        <v>0.74452554744525545</v>
      </c>
      <c r="CH763" s="87">
        <f t="shared" si="811"/>
        <v>35</v>
      </c>
      <c r="CI763" s="31">
        <f t="shared" si="812"/>
        <v>34</v>
      </c>
      <c r="CJ763" s="31">
        <f t="shared" si="813"/>
        <v>0</v>
      </c>
      <c r="CK763" s="31">
        <f t="shared" si="814"/>
        <v>0</v>
      </c>
      <c r="CL763" s="31">
        <f t="shared" si="815"/>
        <v>0</v>
      </c>
      <c r="CM763" s="113">
        <f t="shared" si="816"/>
        <v>0</v>
      </c>
      <c r="CN763" s="31">
        <f t="shared" si="817"/>
        <v>0</v>
      </c>
      <c r="CO763" s="31">
        <f t="shared" si="818"/>
        <v>0</v>
      </c>
      <c r="CP763" s="31">
        <f t="shared" si="819"/>
        <v>0</v>
      </c>
      <c r="CQ763" s="31">
        <f t="shared" si="820"/>
        <v>0</v>
      </c>
      <c r="CU763" s="88">
        <f t="shared" si="804"/>
        <v>0</v>
      </c>
      <c r="DC763" s="88">
        <f t="shared" si="821"/>
        <v>0</v>
      </c>
      <c r="DK763" s="88">
        <f t="shared" si="822"/>
        <v>0</v>
      </c>
      <c r="DP763" s="32">
        <v>7</v>
      </c>
      <c r="DQ763" s="32">
        <v>10</v>
      </c>
      <c r="DR763" s="32">
        <v>9</v>
      </c>
      <c r="DS763" s="88">
        <f t="shared" si="823"/>
        <v>156</v>
      </c>
      <c r="DT763" s="32">
        <v>0</v>
      </c>
      <c r="DU763" s="32">
        <v>52</v>
      </c>
      <c r="DV763" s="32">
        <v>102</v>
      </c>
      <c r="DW763" s="32">
        <v>2</v>
      </c>
      <c r="EA763" s="88">
        <f t="shared" si="824"/>
        <v>0</v>
      </c>
      <c r="EI763" s="88">
        <f t="shared" si="825"/>
        <v>0</v>
      </c>
      <c r="EQ763" s="88">
        <f t="shared" si="826"/>
        <v>0</v>
      </c>
      <c r="EV763" s="32">
        <v>1</v>
      </c>
      <c r="EW763" s="32">
        <v>2</v>
      </c>
      <c r="EX763" s="32">
        <v>2</v>
      </c>
      <c r="EY763" s="88">
        <f t="shared" si="827"/>
        <v>31</v>
      </c>
      <c r="EZ763" s="32">
        <v>4</v>
      </c>
      <c r="FA763" s="32">
        <v>13</v>
      </c>
      <c r="FB763" s="32">
        <v>14</v>
      </c>
      <c r="FC763" s="32">
        <v>0</v>
      </c>
      <c r="FG763" s="88">
        <f t="shared" si="828"/>
        <v>0</v>
      </c>
      <c r="FO763" s="88">
        <f t="shared" si="829"/>
        <v>0</v>
      </c>
      <c r="FW763" s="110">
        <f t="shared" si="830"/>
        <v>0</v>
      </c>
      <c r="GB763" s="110">
        <f t="shared" si="831"/>
        <v>1</v>
      </c>
      <c r="GC763" s="110">
        <f t="shared" si="832"/>
        <v>2</v>
      </c>
      <c r="GD763" s="110">
        <f t="shared" si="833"/>
        <v>2</v>
      </c>
      <c r="GE763" s="110">
        <f t="shared" si="834"/>
        <v>31</v>
      </c>
      <c r="GF763" s="110">
        <f t="shared" si="835"/>
        <v>4</v>
      </c>
      <c r="GG763" s="110">
        <f t="shared" si="836"/>
        <v>13</v>
      </c>
      <c r="GH763" s="110">
        <f t="shared" si="837"/>
        <v>14</v>
      </c>
      <c r="GI763" s="110">
        <f t="shared" si="838"/>
        <v>0</v>
      </c>
      <c r="GJ763" s="114">
        <f t="shared" si="802"/>
        <v>0.37302113944449694</v>
      </c>
      <c r="GK763" s="90">
        <f t="shared" si="803"/>
        <v>0.15432098765432098</v>
      </c>
      <c r="GL763" s="2" t="s">
        <v>2182</v>
      </c>
      <c r="GM763" s="92" t="s">
        <v>2183</v>
      </c>
      <c r="GN763" s="92" t="s">
        <v>1725</v>
      </c>
      <c r="GO763" s="2" t="s">
        <v>1648</v>
      </c>
      <c r="GP763" s="2" t="s">
        <v>1417</v>
      </c>
      <c r="GQ763" s="2" t="s">
        <v>2184</v>
      </c>
      <c r="GR763" s="115">
        <v>195</v>
      </c>
      <c r="GS763" s="31">
        <f t="shared" si="839"/>
        <v>7</v>
      </c>
      <c r="GT763" s="31">
        <f t="shared" si="840"/>
        <v>9</v>
      </c>
      <c r="GU763" s="31">
        <f t="shared" si="841"/>
        <v>10</v>
      </c>
      <c r="GV763" s="31">
        <f t="shared" si="842"/>
        <v>156</v>
      </c>
      <c r="GW763" s="31">
        <f t="shared" si="843"/>
        <v>104</v>
      </c>
      <c r="GX763" s="31">
        <f t="shared" si="844"/>
        <v>156</v>
      </c>
    </row>
    <row r="764" spans="1:206" ht="15.75" hidden="1" customHeight="1" x14ac:dyDescent="0.25">
      <c r="A764" s="22" t="s">
        <v>1112</v>
      </c>
      <c r="B764" s="2" t="s">
        <v>739</v>
      </c>
      <c r="C764" s="116" t="s">
        <v>746</v>
      </c>
      <c r="D764" s="35" t="s">
        <v>739</v>
      </c>
      <c r="E764" s="117">
        <v>160</v>
      </c>
      <c r="F764" s="117">
        <v>504</v>
      </c>
      <c r="G764" s="117">
        <v>723</v>
      </c>
      <c r="H764" s="117">
        <v>1387</v>
      </c>
      <c r="I764" s="95">
        <v>93</v>
      </c>
      <c r="J764" s="118">
        <v>154</v>
      </c>
      <c r="K764" s="118">
        <v>572</v>
      </c>
      <c r="L764" s="118">
        <v>874</v>
      </c>
      <c r="M764" s="118">
        <v>1600</v>
      </c>
      <c r="N764" s="119">
        <v>141</v>
      </c>
      <c r="O764" s="119">
        <v>76</v>
      </c>
      <c r="P764" s="120">
        <v>1211</v>
      </c>
      <c r="Q764" s="120">
        <v>1497</v>
      </c>
      <c r="R764" s="120">
        <v>1206</v>
      </c>
      <c r="S764" s="70">
        <f t="shared" si="785"/>
        <v>0.12716763005780346</v>
      </c>
      <c r="T764" s="70">
        <f t="shared" si="786"/>
        <v>0.38209752839011357</v>
      </c>
      <c r="U764" s="70">
        <f t="shared" si="787"/>
        <v>0.37276443536024528</v>
      </c>
      <c r="V764" s="70">
        <f t="shared" si="788"/>
        <v>0.48279689234184242</v>
      </c>
      <c r="W764" s="70">
        <f t="shared" si="789"/>
        <v>0.60779436152570476</v>
      </c>
      <c r="X764" s="121">
        <v>1515</v>
      </c>
      <c r="Y764" s="121">
        <v>1211</v>
      </c>
      <c r="Z764" s="121">
        <v>1497</v>
      </c>
      <c r="AA764" s="121">
        <v>1206</v>
      </c>
      <c r="AB764" s="121">
        <v>395</v>
      </c>
      <c r="AC764" s="121">
        <v>374</v>
      </c>
      <c r="AD764" s="17">
        <v>37</v>
      </c>
      <c r="AE764" s="17">
        <v>82</v>
      </c>
      <c r="AF764" s="100">
        <v>104</v>
      </c>
      <c r="AG764" s="101">
        <v>150</v>
      </c>
      <c r="AH764" s="101">
        <v>613</v>
      </c>
      <c r="AI764" s="101">
        <v>1015</v>
      </c>
      <c r="AJ764" s="101">
        <v>33</v>
      </c>
      <c r="AK764" s="101">
        <f t="shared" si="790"/>
        <v>1811</v>
      </c>
      <c r="AL764" s="101">
        <f t="shared" si="791"/>
        <v>197</v>
      </c>
      <c r="AM764" s="101">
        <v>230</v>
      </c>
      <c r="AN764" s="102">
        <v>43</v>
      </c>
      <c r="AO764" s="103">
        <v>126</v>
      </c>
      <c r="AP764" s="74">
        <f t="shared" si="792"/>
        <v>0.12386457473162675</v>
      </c>
      <c r="AQ764" s="74">
        <f t="shared" si="793"/>
        <v>0.40948563794255177</v>
      </c>
      <c r="AR764" s="104">
        <f t="shared" si="794"/>
        <v>0.4039345937659683</v>
      </c>
      <c r="AS764" s="104">
        <f t="shared" si="795"/>
        <v>0.52941176470588236</v>
      </c>
      <c r="AT764" s="104">
        <f t="shared" si="796"/>
        <v>0.67827529021558874</v>
      </c>
      <c r="AU764" s="105">
        <v>1262</v>
      </c>
      <c r="AV764" s="105">
        <v>1641</v>
      </c>
      <c r="AW764" s="105">
        <v>1176</v>
      </c>
      <c r="AX764" s="100">
        <v>116</v>
      </c>
      <c r="AY764" s="106">
        <v>2196</v>
      </c>
      <c r="AZ764" s="106">
        <v>173</v>
      </c>
      <c r="BA764" s="106">
        <v>821</v>
      </c>
      <c r="BB764" s="106">
        <v>1154</v>
      </c>
      <c r="BC764" s="106">
        <v>48</v>
      </c>
      <c r="BD764" s="107">
        <v>219</v>
      </c>
      <c r="BE764" s="108">
        <v>60</v>
      </c>
      <c r="BF764" s="82">
        <f t="shared" si="797"/>
        <v>0.14710884353741496</v>
      </c>
      <c r="BG764" s="82">
        <f t="shared" si="798"/>
        <v>0.50030469226081653</v>
      </c>
      <c r="BH764" s="83">
        <f t="shared" si="799"/>
        <v>0.47291002696739398</v>
      </c>
      <c r="BI764" s="83">
        <f t="shared" si="800"/>
        <v>0.60489149156045474</v>
      </c>
      <c r="BJ764" s="83">
        <f t="shared" si="801"/>
        <v>0.74088748019017436</v>
      </c>
      <c r="BK764" s="2">
        <v>1224</v>
      </c>
      <c r="BL764" s="2">
        <v>1650</v>
      </c>
      <c r="BM764" s="2">
        <v>1279</v>
      </c>
      <c r="BN764" s="2">
        <v>874</v>
      </c>
      <c r="BO764" s="2">
        <v>372</v>
      </c>
      <c r="BP764" s="2">
        <v>371</v>
      </c>
      <c r="BQ764" s="109">
        <v>37</v>
      </c>
      <c r="BR764" s="109">
        <v>128</v>
      </c>
      <c r="BS764" s="110">
        <v>110</v>
      </c>
      <c r="BT764" s="109">
        <v>177</v>
      </c>
      <c r="BU764" s="109">
        <v>780</v>
      </c>
      <c r="BV764" s="109">
        <v>1271</v>
      </c>
      <c r="BW764" s="109">
        <v>62</v>
      </c>
      <c r="BX764" s="84">
        <f t="shared" si="805"/>
        <v>2290</v>
      </c>
      <c r="BY764" s="111">
        <v>23</v>
      </c>
      <c r="BZ764" s="109">
        <v>253</v>
      </c>
      <c r="CA764" s="109">
        <v>61</v>
      </c>
      <c r="CB764" s="2">
        <v>86</v>
      </c>
      <c r="CC764" s="112">
        <f t="shared" si="806"/>
        <v>0.14460784313725492</v>
      </c>
      <c r="CD764" s="112">
        <f t="shared" si="807"/>
        <v>0.47272727272727272</v>
      </c>
      <c r="CE764" s="112">
        <f t="shared" si="808"/>
        <v>0.47555983626294246</v>
      </c>
      <c r="CF764" s="112">
        <f t="shared" si="809"/>
        <v>0.61386138613861385</v>
      </c>
      <c r="CG764" s="112">
        <f t="shared" si="810"/>
        <v>0.79593432369038308</v>
      </c>
      <c r="CH764" s="87">
        <f t="shared" si="811"/>
        <v>261</v>
      </c>
      <c r="CI764" s="31">
        <f t="shared" si="812"/>
        <v>294</v>
      </c>
      <c r="CJ764" s="31">
        <f t="shared" si="813"/>
        <v>2</v>
      </c>
      <c r="CK764" s="31">
        <f t="shared" si="814"/>
        <v>4</v>
      </c>
      <c r="CL764" s="31">
        <f t="shared" si="815"/>
        <v>6</v>
      </c>
      <c r="CM764" s="113">
        <f t="shared" si="816"/>
        <v>48</v>
      </c>
      <c r="CN764" s="31">
        <f t="shared" si="817"/>
        <v>5</v>
      </c>
      <c r="CO764" s="31">
        <f t="shared" si="818"/>
        <v>9</v>
      </c>
      <c r="CP764" s="31">
        <f t="shared" si="819"/>
        <v>24</v>
      </c>
      <c r="CQ764" s="31">
        <f t="shared" si="820"/>
        <v>10</v>
      </c>
      <c r="CR764" s="32">
        <v>1</v>
      </c>
      <c r="CS764" s="32">
        <v>2</v>
      </c>
      <c r="CT764" s="32">
        <v>4</v>
      </c>
      <c r="CU764" s="88">
        <f t="shared" si="804"/>
        <v>17</v>
      </c>
      <c r="CV764" s="32">
        <v>5</v>
      </c>
      <c r="CW764" s="32">
        <v>2</v>
      </c>
      <c r="CX764" s="32">
        <v>0</v>
      </c>
      <c r="CY764" s="32">
        <v>10</v>
      </c>
      <c r="CZ764" s="32">
        <v>1</v>
      </c>
      <c r="DA764" s="32">
        <v>2</v>
      </c>
      <c r="DB764" s="32">
        <v>2</v>
      </c>
      <c r="DC764" s="88">
        <f t="shared" si="821"/>
        <v>31</v>
      </c>
      <c r="DD764" s="32">
        <v>0</v>
      </c>
      <c r="DE764" s="32">
        <v>7</v>
      </c>
      <c r="DF764" s="32">
        <v>24</v>
      </c>
      <c r="DG764" s="32">
        <v>0</v>
      </c>
      <c r="DH764" s="32">
        <v>4</v>
      </c>
      <c r="DI764" s="32">
        <v>30</v>
      </c>
      <c r="DJ764" s="32">
        <v>17</v>
      </c>
      <c r="DK764" s="88">
        <f t="shared" si="822"/>
        <v>593</v>
      </c>
      <c r="DL764" s="32">
        <v>51</v>
      </c>
      <c r="DM764" s="32">
        <v>201</v>
      </c>
      <c r="DN764" s="32">
        <v>322</v>
      </c>
      <c r="DO764" s="32">
        <v>19</v>
      </c>
      <c r="DP764" s="32">
        <v>23</v>
      </c>
      <c r="DQ764" s="32">
        <v>40</v>
      </c>
      <c r="DR764" s="32">
        <v>29</v>
      </c>
      <c r="DS764" s="88">
        <f t="shared" si="823"/>
        <v>734</v>
      </c>
      <c r="DT764" s="32">
        <v>14</v>
      </c>
      <c r="DU764" s="32">
        <v>172</v>
      </c>
      <c r="DV764" s="32">
        <v>521</v>
      </c>
      <c r="DW764" s="32">
        <v>27</v>
      </c>
      <c r="DX764" s="32">
        <v>1</v>
      </c>
      <c r="DY764" s="32">
        <v>6</v>
      </c>
      <c r="DZ764" s="32">
        <v>6</v>
      </c>
      <c r="EA764" s="88">
        <f t="shared" si="824"/>
        <v>132</v>
      </c>
      <c r="EB764" s="32">
        <v>41</v>
      </c>
      <c r="EC764" s="32">
        <v>45</v>
      </c>
      <c r="ED764" s="32">
        <v>43</v>
      </c>
      <c r="EE764" s="32">
        <v>3</v>
      </c>
      <c r="EF764" s="32">
        <v>6</v>
      </c>
      <c r="EG764" s="32">
        <v>22</v>
      </c>
      <c r="EH764" s="32">
        <v>26</v>
      </c>
      <c r="EI764" s="88">
        <f t="shared" si="825"/>
        <v>227</v>
      </c>
      <c r="EJ764" s="32">
        <v>66</v>
      </c>
      <c r="EK764" s="32">
        <v>90</v>
      </c>
      <c r="EL764" s="32">
        <v>66</v>
      </c>
      <c r="EM764" s="32">
        <v>5</v>
      </c>
      <c r="EQ764" s="88">
        <f t="shared" si="826"/>
        <v>0</v>
      </c>
      <c r="EV764" s="32">
        <v>1</v>
      </c>
      <c r="EW764" s="32">
        <v>26</v>
      </c>
      <c r="EX764" s="32">
        <v>26</v>
      </c>
      <c r="EY764" s="88">
        <f t="shared" si="827"/>
        <v>566</v>
      </c>
      <c r="EZ764" s="32">
        <v>0</v>
      </c>
      <c r="FA764" s="32">
        <v>263</v>
      </c>
      <c r="FB764" s="32">
        <v>295</v>
      </c>
      <c r="FC764" s="32">
        <v>8</v>
      </c>
      <c r="FG764" s="88">
        <f t="shared" si="828"/>
        <v>0</v>
      </c>
      <c r="FO764" s="88">
        <f t="shared" si="829"/>
        <v>0</v>
      </c>
      <c r="FW764" s="110">
        <f t="shared" si="830"/>
        <v>0</v>
      </c>
      <c r="GB764" s="110">
        <f t="shared" si="831"/>
        <v>1</v>
      </c>
      <c r="GC764" s="110">
        <f t="shared" si="832"/>
        <v>26</v>
      </c>
      <c r="GD764" s="110">
        <f t="shared" si="833"/>
        <v>26</v>
      </c>
      <c r="GE764" s="110">
        <f t="shared" si="834"/>
        <v>566</v>
      </c>
      <c r="GF764" s="110">
        <f t="shared" si="835"/>
        <v>0</v>
      </c>
      <c r="GG764" s="110">
        <f t="shared" si="836"/>
        <v>263</v>
      </c>
      <c r="GH764" s="110">
        <f t="shared" si="837"/>
        <v>295</v>
      </c>
      <c r="GI764" s="110">
        <f t="shared" si="838"/>
        <v>8</v>
      </c>
      <c r="GJ764" s="114">
        <f t="shared" si="802"/>
        <v>0.30954542206084867</v>
      </c>
      <c r="GK764" s="90">
        <f t="shared" si="803"/>
        <v>4.2805100182149364E-2</v>
      </c>
      <c r="GL764" s="2" t="s">
        <v>1417</v>
      </c>
      <c r="GM764" s="2" t="s">
        <v>2211</v>
      </c>
      <c r="GN764" s="92" t="s">
        <v>2029</v>
      </c>
      <c r="GO764" s="2" t="s">
        <v>1788</v>
      </c>
      <c r="GP764" s="2" t="s">
        <v>2113</v>
      </c>
      <c r="GQ764" s="2" t="s">
        <v>2104</v>
      </c>
      <c r="GR764" s="115">
        <v>1699</v>
      </c>
      <c r="GS764" s="31">
        <f t="shared" si="839"/>
        <v>28</v>
      </c>
      <c r="GT764" s="31">
        <f t="shared" si="840"/>
        <v>52</v>
      </c>
      <c r="GU764" s="31">
        <f t="shared" si="841"/>
        <v>76</v>
      </c>
      <c r="GV764" s="31">
        <f t="shared" si="842"/>
        <v>1459</v>
      </c>
      <c r="GW764" s="31">
        <f t="shared" si="843"/>
        <v>935</v>
      </c>
      <c r="GX764" s="31">
        <f t="shared" si="844"/>
        <v>1353</v>
      </c>
    </row>
    <row r="765" spans="1:206" ht="15.75" hidden="1" customHeight="1" x14ac:dyDescent="0.25">
      <c r="A765" s="22" t="s">
        <v>1112</v>
      </c>
      <c r="B765" s="2" t="s">
        <v>739</v>
      </c>
      <c r="C765" s="116" t="s">
        <v>747</v>
      </c>
      <c r="D765" s="35" t="s">
        <v>739</v>
      </c>
      <c r="E765" s="117">
        <v>26</v>
      </c>
      <c r="F765" s="117">
        <v>114</v>
      </c>
      <c r="G765" s="117">
        <v>174</v>
      </c>
      <c r="H765" s="117">
        <v>314</v>
      </c>
      <c r="I765" s="95">
        <v>18</v>
      </c>
      <c r="J765" s="118">
        <v>14</v>
      </c>
      <c r="K765" s="118">
        <v>91</v>
      </c>
      <c r="L765" s="118">
        <v>184</v>
      </c>
      <c r="M765" s="118">
        <v>289</v>
      </c>
      <c r="N765" s="119">
        <v>32</v>
      </c>
      <c r="O765" s="119">
        <v>17</v>
      </c>
      <c r="P765" s="120">
        <v>277</v>
      </c>
      <c r="Q765" s="120">
        <v>354</v>
      </c>
      <c r="R765" s="120">
        <v>295</v>
      </c>
      <c r="S765" s="70">
        <f t="shared" si="785"/>
        <v>5.0541516245487361E-2</v>
      </c>
      <c r="T765" s="70">
        <f t="shared" si="786"/>
        <v>0.25706214689265539</v>
      </c>
      <c r="U765" s="70">
        <f t="shared" si="787"/>
        <v>0.27753779697624192</v>
      </c>
      <c r="V765" s="70">
        <f t="shared" si="788"/>
        <v>0.37442218798151</v>
      </c>
      <c r="W765" s="70">
        <f t="shared" si="789"/>
        <v>0.51525423728813557</v>
      </c>
      <c r="X765" s="121">
        <v>353</v>
      </c>
      <c r="Y765" s="121">
        <v>277</v>
      </c>
      <c r="Z765" s="121">
        <v>354</v>
      </c>
      <c r="AA765" s="121">
        <v>295</v>
      </c>
      <c r="AB765" s="121">
        <v>93</v>
      </c>
      <c r="AC765" s="121">
        <v>74</v>
      </c>
      <c r="AD765" s="17">
        <v>12</v>
      </c>
      <c r="AE765" s="17">
        <v>19</v>
      </c>
      <c r="AF765" s="100">
        <v>19</v>
      </c>
      <c r="AG765" s="101">
        <v>26</v>
      </c>
      <c r="AH765" s="101">
        <v>110</v>
      </c>
      <c r="AI765" s="101">
        <v>187</v>
      </c>
      <c r="AJ765" s="101">
        <v>3</v>
      </c>
      <c r="AK765" s="101">
        <f t="shared" si="790"/>
        <v>326</v>
      </c>
      <c r="AL765" s="101">
        <f t="shared" si="791"/>
        <v>31</v>
      </c>
      <c r="AM765" s="101">
        <v>34</v>
      </c>
      <c r="AN765" s="102">
        <v>15</v>
      </c>
      <c r="AO765" s="103">
        <v>43</v>
      </c>
      <c r="AP765" s="74">
        <f t="shared" si="792"/>
        <v>9.3862815884476536E-2</v>
      </c>
      <c r="AQ765" s="74">
        <f t="shared" si="793"/>
        <v>0.31073446327683618</v>
      </c>
      <c r="AR765" s="104">
        <f t="shared" si="794"/>
        <v>0.31533477321814257</v>
      </c>
      <c r="AS765" s="104">
        <f t="shared" si="795"/>
        <v>0.40986132511556239</v>
      </c>
      <c r="AT765" s="104">
        <f t="shared" si="796"/>
        <v>0.52881355932203389</v>
      </c>
      <c r="AU765" s="105">
        <v>296</v>
      </c>
      <c r="AV765" s="105">
        <v>383</v>
      </c>
      <c r="AW765" s="105">
        <v>304</v>
      </c>
      <c r="AX765" s="100">
        <v>21</v>
      </c>
      <c r="AY765" s="106">
        <v>266</v>
      </c>
      <c r="AZ765" s="106">
        <v>27</v>
      </c>
      <c r="BA765" s="106">
        <v>96</v>
      </c>
      <c r="BB765" s="106">
        <v>138</v>
      </c>
      <c r="BC765" s="106">
        <v>5</v>
      </c>
      <c r="BD765" s="107">
        <v>24</v>
      </c>
      <c r="BE765" s="108">
        <v>22</v>
      </c>
      <c r="BF765" s="82">
        <f t="shared" si="797"/>
        <v>8.8815789473684209E-2</v>
      </c>
      <c r="BG765" s="82">
        <f t="shared" si="798"/>
        <v>0.25065274151436029</v>
      </c>
      <c r="BH765" s="83">
        <f t="shared" si="799"/>
        <v>0.24109867751780265</v>
      </c>
      <c r="BI765" s="83">
        <f t="shared" si="800"/>
        <v>0.30927835051546393</v>
      </c>
      <c r="BJ765" s="83">
        <f t="shared" si="801"/>
        <v>0.38513513513513514</v>
      </c>
      <c r="BK765" s="2">
        <v>252</v>
      </c>
      <c r="BL765" s="2">
        <v>334</v>
      </c>
      <c r="BM765" s="2">
        <v>268</v>
      </c>
      <c r="BN765" s="2">
        <v>199</v>
      </c>
      <c r="BO765" s="2">
        <v>64</v>
      </c>
      <c r="BP765" s="2">
        <v>74</v>
      </c>
      <c r="BQ765" s="109">
        <v>12</v>
      </c>
      <c r="BR765" s="109">
        <v>20</v>
      </c>
      <c r="BS765" s="110">
        <v>21</v>
      </c>
      <c r="BT765" s="109">
        <v>14</v>
      </c>
      <c r="BU765" s="109">
        <v>122</v>
      </c>
      <c r="BV765" s="109">
        <v>243</v>
      </c>
      <c r="BW765" s="109">
        <v>2</v>
      </c>
      <c r="BX765" s="84">
        <f t="shared" si="805"/>
        <v>381</v>
      </c>
      <c r="BY765" s="111">
        <v>5</v>
      </c>
      <c r="BZ765" s="109">
        <v>39</v>
      </c>
      <c r="CA765" s="109">
        <v>2</v>
      </c>
      <c r="CB765" s="2">
        <v>33</v>
      </c>
      <c r="CC765" s="112">
        <f t="shared" si="806"/>
        <v>5.5555555555555552E-2</v>
      </c>
      <c r="CD765" s="112">
        <f t="shared" si="807"/>
        <v>0.3652694610778443</v>
      </c>
      <c r="CE765" s="112">
        <f t="shared" si="808"/>
        <v>0.39812646370023419</v>
      </c>
      <c r="CF765" s="112">
        <f t="shared" si="809"/>
        <v>0.5415282392026578</v>
      </c>
      <c r="CG765" s="112">
        <f t="shared" si="810"/>
        <v>0.76119402985074625</v>
      </c>
      <c r="CH765" s="87">
        <f t="shared" si="811"/>
        <v>64</v>
      </c>
      <c r="CI765" s="31">
        <f t="shared" si="812"/>
        <v>56</v>
      </c>
      <c r="CJ765" s="31">
        <f t="shared" si="813"/>
        <v>0</v>
      </c>
      <c r="CK765" s="31">
        <f t="shared" si="814"/>
        <v>0</v>
      </c>
      <c r="CL765" s="31">
        <f t="shared" si="815"/>
        <v>0</v>
      </c>
      <c r="CM765" s="113">
        <f t="shared" si="816"/>
        <v>0</v>
      </c>
      <c r="CN765" s="31">
        <f t="shared" si="817"/>
        <v>0</v>
      </c>
      <c r="CO765" s="31">
        <f t="shared" si="818"/>
        <v>0</v>
      </c>
      <c r="CP765" s="31">
        <f t="shared" si="819"/>
        <v>0</v>
      </c>
      <c r="CQ765" s="31">
        <f t="shared" si="820"/>
        <v>0</v>
      </c>
      <c r="CU765" s="88">
        <f t="shared" si="804"/>
        <v>0</v>
      </c>
      <c r="DC765" s="88">
        <f t="shared" si="821"/>
        <v>0</v>
      </c>
      <c r="DH765" s="32">
        <v>1</v>
      </c>
      <c r="DI765" s="32">
        <v>4</v>
      </c>
      <c r="DJ765" s="32">
        <v>4</v>
      </c>
      <c r="DK765" s="88">
        <f t="shared" si="822"/>
        <v>64</v>
      </c>
      <c r="DL765" s="32">
        <v>13</v>
      </c>
      <c r="DM765" s="32">
        <v>22</v>
      </c>
      <c r="DN765" s="32">
        <v>28</v>
      </c>
      <c r="DO765" s="32">
        <v>1</v>
      </c>
      <c r="DP765" s="32">
        <v>9</v>
      </c>
      <c r="DQ765" s="32">
        <v>13</v>
      </c>
      <c r="DR765" s="32">
        <v>13</v>
      </c>
      <c r="DS765" s="88">
        <f t="shared" si="823"/>
        <v>245</v>
      </c>
      <c r="DT765" s="32">
        <v>0</v>
      </c>
      <c r="DU765" s="32">
        <v>73</v>
      </c>
      <c r="DV765" s="32">
        <v>171</v>
      </c>
      <c r="DW765" s="32">
        <v>1</v>
      </c>
      <c r="DX765" s="32">
        <v>1</v>
      </c>
      <c r="DY765" s="32">
        <v>1</v>
      </c>
      <c r="DZ765" s="32">
        <v>1</v>
      </c>
      <c r="EA765" s="88">
        <f t="shared" si="824"/>
        <v>33</v>
      </c>
      <c r="EB765" s="32">
        <v>1</v>
      </c>
      <c r="EC765" s="32">
        <v>8</v>
      </c>
      <c r="ED765" s="32">
        <v>24</v>
      </c>
      <c r="EI765" s="88">
        <f t="shared" si="825"/>
        <v>0</v>
      </c>
      <c r="EQ765" s="88">
        <f t="shared" si="826"/>
        <v>0</v>
      </c>
      <c r="EV765" s="32">
        <v>1</v>
      </c>
      <c r="EW765" s="32">
        <v>2</v>
      </c>
      <c r="EX765" s="32">
        <v>3</v>
      </c>
      <c r="EY765" s="88">
        <f t="shared" si="827"/>
        <v>39</v>
      </c>
      <c r="EZ765" s="32">
        <v>0</v>
      </c>
      <c r="FA765" s="32">
        <v>19</v>
      </c>
      <c r="FB765" s="32">
        <v>20</v>
      </c>
      <c r="FC765" s="32">
        <v>0</v>
      </c>
      <c r="FG765" s="88">
        <f t="shared" si="828"/>
        <v>0</v>
      </c>
      <c r="FO765" s="88">
        <f t="shared" si="829"/>
        <v>0</v>
      </c>
      <c r="FW765" s="110">
        <f t="shared" si="830"/>
        <v>0</v>
      </c>
      <c r="GB765" s="110">
        <f t="shared" si="831"/>
        <v>1</v>
      </c>
      <c r="GC765" s="110">
        <f t="shared" si="832"/>
        <v>2</v>
      </c>
      <c r="GD765" s="110">
        <f t="shared" si="833"/>
        <v>3</v>
      </c>
      <c r="GE765" s="110">
        <f t="shared" si="834"/>
        <v>39</v>
      </c>
      <c r="GF765" s="110">
        <f t="shared" si="835"/>
        <v>0</v>
      </c>
      <c r="GG765" s="110">
        <f t="shared" si="836"/>
        <v>19</v>
      </c>
      <c r="GH765" s="110">
        <f t="shared" si="837"/>
        <v>20</v>
      </c>
      <c r="GI765" s="110">
        <f t="shared" si="838"/>
        <v>0</v>
      </c>
      <c r="GJ765" s="114">
        <f t="shared" si="802"/>
        <v>0.4773173605655931</v>
      </c>
      <c r="GK765" s="90">
        <f t="shared" si="803"/>
        <v>0.43233082706766918</v>
      </c>
      <c r="GL765" s="92" t="s">
        <v>1561</v>
      </c>
      <c r="GM765" s="92" t="s">
        <v>1562</v>
      </c>
      <c r="GN765" s="2" t="s">
        <v>1563</v>
      </c>
      <c r="GO765" s="2" t="s">
        <v>1564</v>
      </c>
      <c r="GP765" s="92" t="s">
        <v>1565</v>
      </c>
      <c r="GQ765" s="2" t="s">
        <v>1391</v>
      </c>
      <c r="GR765" s="115">
        <v>336</v>
      </c>
      <c r="GS765" s="31">
        <f t="shared" si="839"/>
        <v>11</v>
      </c>
      <c r="GT765" s="31">
        <f t="shared" si="840"/>
        <v>18</v>
      </c>
      <c r="GU765" s="31">
        <f t="shared" si="841"/>
        <v>18</v>
      </c>
      <c r="GV765" s="31">
        <f t="shared" si="842"/>
        <v>342</v>
      </c>
      <c r="GW765" s="31">
        <f t="shared" si="843"/>
        <v>225</v>
      </c>
      <c r="GX765" s="31">
        <f t="shared" si="844"/>
        <v>328</v>
      </c>
    </row>
    <row r="766" spans="1:206" ht="15.75" hidden="1" customHeight="1" x14ac:dyDescent="0.25">
      <c r="A766" s="22" t="s">
        <v>1112</v>
      </c>
      <c r="B766" s="2" t="s">
        <v>739</v>
      </c>
      <c r="C766" s="116" t="s">
        <v>748</v>
      </c>
      <c r="D766" s="35" t="s">
        <v>739</v>
      </c>
      <c r="E766" s="117">
        <v>0</v>
      </c>
      <c r="F766" s="117">
        <v>17</v>
      </c>
      <c r="G766" s="117">
        <v>20</v>
      </c>
      <c r="H766" s="117">
        <v>37</v>
      </c>
      <c r="I766" s="95">
        <v>6</v>
      </c>
      <c r="J766" s="118">
        <v>1</v>
      </c>
      <c r="K766" s="118">
        <v>33</v>
      </c>
      <c r="L766" s="118">
        <v>54</v>
      </c>
      <c r="M766" s="118">
        <v>88</v>
      </c>
      <c r="N766" s="119">
        <v>14</v>
      </c>
      <c r="O766" s="119">
        <v>3</v>
      </c>
      <c r="P766" s="120">
        <v>54</v>
      </c>
      <c r="Q766" s="120">
        <v>67</v>
      </c>
      <c r="R766" s="120">
        <v>55</v>
      </c>
      <c r="S766" s="70">
        <f t="shared" ref="S766:S829" si="845">J766/P766</f>
        <v>1.8518518518518517E-2</v>
      </c>
      <c r="T766" s="70">
        <f t="shared" ref="T766:T829" si="846">K766/Q766</f>
        <v>0.4925373134328358</v>
      </c>
      <c r="U766" s="70">
        <f t="shared" ref="U766:U829" si="847">((J766+K766+L766)-N766)/(P766+Q766+R766)</f>
        <v>0.42045454545454547</v>
      </c>
      <c r="V766" s="70">
        <f t="shared" ref="V766:V829" si="848">((K766+L766)-N766)/(Q766+R766)</f>
        <v>0.59836065573770492</v>
      </c>
      <c r="W766" s="70">
        <f t="shared" ref="W766:W829" si="849">(L766-N766)/R766</f>
        <v>0.72727272727272729</v>
      </c>
      <c r="X766" s="121">
        <v>68</v>
      </c>
      <c r="Y766" s="121">
        <v>54</v>
      </c>
      <c r="Z766" s="121">
        <v>67</v>
      </c>
      <c r="AA766" s="121">
        <v>55</v>
      </c>
      <c r="AB766" s="121">
        <v>18</v>
      </c>
      <c r="AC766" s="121">
        <v>11</v>
      </c>
      <c r="AD766" s="17">
        <v>3</v>
      </c>
      <c r="AE766" s="17">
        <v>5</v>
      </c>
      <c r="AF766" s="100">
        <v>6</v>
      </c>
      <c r="AG766" s="101">
        <v>5</v>
      </c>
      <c r="AH766" s="101">
        <v>28</v>
      </c>
      <c r="AI766" s="101">
        <v>64</v>
      </c>
      <c r="AJ766" s="101">
        <v>2</v>
      </c>
      <c r="AK766" s="101">
        <f t="shared" ref="AK766:AK829" si="850">AG766+AH766+AI766+AJ766</f>
        <v>99</v>
      </c>
      <c r="AL766" s="101">
        <f t="shared" ref="AL766:AL829" si="851">AM766-AJ766</f>
        <v>13</v>
      </c>
      <c r="AM766" s="101">
        <v>15</v>
      </c>
      <c r="AN766" s="102">
        <v>5</v>
      </c>
      <c r="AO766" s="103">
        <v>10</v>
      </c>
      <c r="AP766" s="74">
        <f t="shared" ref="AP766:AP829" si="852">AG766/Y766</f>
        <v>9.2592592592592587E-2</v>
      </c>
      <c r="AQ766" s="74">
        <f t="shared" ref="AQ766:AQ829" si="853">AH766/Z766</f>
        <v>0.41791044776119401</v>
      </c>
      <c r="AR766" s="104">
        <f t="shared" ref="AR766:AR829" si="854">((AG766+AH766+AI766)-AL766)/(Y766+Z766+AA766)</f>
        <v>0.47727272727272729</v>
      </c>
      <c r="AS766" s="104">
        <f t="shared" ref="AS766:AS829" si="855">((AH766+AI766)-AL766)/(Z766+AA766)</f>
        <v>0.64754098360655743</v>
      </c>
      <c r="AT766" s="104">
        <f t="shared" ref="AT766:AT829" si="856">(AI766-AL766)/AA766</f>
        <v>0.92727272727272725</v>
      </c>
      <c r="AU766" s="105">
        <v>54</v>
      </c>
      <c r="AV766" s="105">
        <v>68</v>
      </c>
      <c r="AW766" s="105">
        <v>49</v>
      </c>
      <c r="AX766" s="100">
        <v>6</v>
      </c>
      <c r="AY766" s="106">
        <v>83</v>
      </c>
      <c r="AZ766" s="106">
        <v>2</v>
      </c>
      <c r="BA766" s="106">
        <v>30</v>
      </c>
      <c r="BB766" s="106">
        <v>51</v>
      </c>
      <c r="BC766" s="106">
        <v>0</v>
      </c>
      <c r="BD766" s="107">
        <v>7</v>
      </c>
      <c r="BE766" s="108">
        <v>5</v>
      </c>
      <c r="BF766" s="82">
        <f t="shared" ref="BF766:BF829" si="857">AZ766/AW766</f>
        <v>4.0816326530612242E-2</v>
      </c>
      <c r="BG766" s="82">
        <f t="shared" ref="BG766:BG829" si="858">BA766/AV766</f>
        <v>0.44117647058823528</v>
      </c>
      <c r="BH766" s="83">
        <f t="shared" ref="BH766:BH829" si="859">((AZ766+BA766+BB766)-BD766)/(AW766+AV766+AU766)</f>
        <v>0.44444444444444442</v>
      </c>
      <c r="BI766" s="83">
        <f t="shared" ref="BI766:BI829" si="860">((BA766+BB766)-BD766)/(AV766+AU766)</f>
        <v>0.60655737704918034</v>
      </c>
      <c r="BJ766" s="83">
        <f t="shared" ref="BJ766:BJ829" si="861">(BB766-BD766)/AU766</f>
        <v>0.81481481481481477</v>
      </c>
      <c r="BK766" s="2">
        <v>54</v>
      </c>
      <c r="BL766" s="2">
        <v>55</v>
      </c>
      <c r="BM766" s="2">
        <v>46</v>
      </c>
      <c r="BN766" s="2">
        <v>27</v>
      </c>
      <c r="BO766" s="2">
        <v>19</v>
      </c>
      <c r="BP766" s="2">
        <v>16</v>
      </c>
      <c r="BQ766" s="109">
        <v>3</v>
      </c>
      <c r="BR766" s="109">
        <v>6</v>
      </c>
      <c r="BS766" s="110">
        <v>8</v>
      </c>
      <c r="BT766" s="109">
        <v>5</v>
      </c>
      <c r="BU766" s="109">
        <v>34</v>
      </c>
      <c r="BV766" s="109">
        <v>65</v>
      </c>
      <c r="BW766" s="109">
        <v>4</v>
      </c>
      <c r="BX766" s="84">
        <f t="shared" si="805"/>
        <v>108</v>
      </c>
      <c r="BY766" s="111">
        <v>4</v>
      </c>
      <c r="BZ766" s="109">
        <v>13</v>
      </c>
      <c r="CA766" s="109">
        <v>4</v>
      </c>
      <c r="CB766" s="2">
        <v>8</v>
      </c>
      <c r="CC766" s="112">
        <f t="shared" si="806"/>
        <v>9.2592592592592587E-2</v>
      </c>
      <c r="CD766" s="112">
        <f t="shared" si="807"/>
        <v>0.61818181818181817</v>
      </c>
      <c r="CE766" s="112">
        <f t="shared" si="808"/>
        <v>0.58709677419354833</v>
      </c>
      <c r="CF766" s="112">
        <f t="shared" si="809"/>
        <v>0.85148514851485146</v>
      </c>
      <c r="CG766" s="112">
        <f t="shared" si="810"/>
        <v>1.1304347826086956</v>
      </c>
      <c r="CH766" s="87">
        <f t="shared" si="811"/>
        <v>-6</v>
      </c>
      <c r="CI766" s="31">
        <f t="shared" si="812"/>
        <v>-8</v>
      </c>
      <c r="CJ766" s="31">
        <f t="shared" si="813"/>
        <v>1</v>
      </c>
      <c r="CK766" s="31">
        <f t="shared" si="814"/>
        <v>3</v>
      </c>
      <c r="CL766" s="31">
        <f t="shared" si="815"/>
        <v>5</v>
      </c>
      <c r="CM766" s="113">
        <f t="shared" si="816"/>
        <v>52</v>
      </c>
      <c r="CN766" s="31">
        <f t="shared" si="817"/>
        <v>4</v>
      </c>
      <c r="CO766" s="31">
        <f t="shared" si="818"/>
        <v>15</v>
      </c>
      <c r="CP766" s="31">
        <f t="shared" si="819"/>
        <v>31</v>
      </c>
      <c r="CQ766" s="31">
        <f t="shared" si="820"/>
        <v>2</v>
      </c>
      <c r="CU766" s="88">
        <f t="shared" si="804"/>
        <v>0</v>
      </c>
      <c r="CZ766" s="32">
        <v>1</v>
      </c>
      <c r="DA766" s="32">
        <v>3</v>
      </c>
      <c r="DB766" s="32">
        <v>5</v>
      </c>
      <c r="DC766" s="88">
        <f t="shared" si="821"/>
        <v>52</v>
      </c>
      <c r="DD766" s="32">
        <v>4</v>
      </c>
      <c r="DE766" s="32">
        <v>15</v>
      </c>
      <c r="DF766" s="32">
        <v>31</v>
      </c>
      <c r="DG766" s="32">
        <v>2</v>
      </c>
      <c r="DK766" s="88">
        <f t="shared" si="822"/>
        <v>0</v>
      </c>
      <c r="DP766" s="32">
        <v>2</v>
      </c>
      <c r="DQ766" s="32">
        <v>3</v>
      </c>
      <c r="DR766" s="32">
        <v>3</v>
      </c>
      <c r="DS766" s="88">
        <f t="shared" si="823"/>
        <v>56</v>
      </c>
      <c r="DT766" s="32">
        <v>1</v>
      </c>
      <c r="DU766" s="32">
        <v>19</v>
      </c>
      <c r="DV766" s="32">
        <v>34</v>
      </c>
      <c r="DW766" s="32">
        <v>2</v>
      </c>
      <c r="EA766" s="88">
        <f t="shared" si="824"/>
        <v>0</v>
      </c>
      <c r="EI766" s="88">
        <f t="shared" si="825"/>
        <v>0</v>
      </c>
      <c r="EQ766" s="88">
        <f t="shared" si="826"/>
        <v>0</v>
      </c>
      <c r="EY766" s="88">
        <f t="shared" si="827"/>
        <v>0</v>
      </c>
      <c r="FG766" s="88">
        <f t="shared" si="828"/>
        <v>0</v>
      </c>
      <c r="FO766" s="88">
        <f t="shared" si="829"/>
        <v>0</v>
      </c>
      <c r="FW766" s="110">
        <f t="shared" si="830"/>
        <v>0</v>
      </c>
      <c r="GB766" s="110">
        <f t="shared" si="831"/>
        <v>0</v>
      </c>
      <c r="GC766" s="110">
        <f t="shared" si="832"/>
        <v>0</v>
      </c>
      <c r="GD766" s="110">
        <f t="shared" si="833"/>
        <v>0</v>
      </c>
      <c r="GE766" s="110">
        <f t="shared" si="834"/>
        <v>0</v>
      </c>
      <c r="GF766" s="110">
        <f t="shared" si="835"/>
        <v>0</v>
      </c>
      <c r="GG766" s="110">
        <f t="shared" si="836"/>
        <v>0</v>
      </c>
      <c r="GH766" s="110">
        <f t="shared" si="837"/>
        <v>0</v>
      </c>
      <c r="GI766" s="110">
        <f t="shared" si="838"/>
        <v>0</v>
      </c>
      <c r="GJ766" s="114">
        <f t="shared" ref="GJ766:GJ829" si="862">(CG766-W766)/W766</f>
        <v>0.55434782608695632</v>
      </c>
      <c r="GK766" s="90">
        <f t="shared" ref="GK766:GK829" si="863">(BX766-AY766)/AY766</f>
        <v>0.30120481927710846</v>
      </c>
      <c r="GL766" s="2" t="s">
        <v>1732</v>
      </c>
      <c r="GM766" s="92" t="s">
        <v>1546</v>
      </c>
      <c r="GN766" s="2" t="s">
        <v>1632</v>
      </c>
      <c r="GO766" s="2" t="s">
        <v>1414</v>
      </c>
      <c r="GP766" s="92" t="s">
        <v>1400</v>
      </c>
      <c r="GQ766" s="2" t="s">
        <v>1539</v>
      </c>
      <c r="GR766" s="115">
        <v>71</v>
      </c>
      <c r="GS766" s="31">
        <f t="shared" si="839"/>
        <v>2</v>
      </c>
      <c r="GT766" s="31">
        <f t="shared" si="840"/>
        <v>3</v>
      </c>
      <c r="GU766" s="31">
        <f t="shared" si="841"/>
        <v>3</v>
      </c>
      <c r="GV766" s="31">
        <f t="shared" si="842"/>
        <v>56</v>
      </c>
      <c r="GW766" s="31">
        <f t="shared" si="843"/>
        <v>36</v>
      </c>
      <c r="GX766" s="31">
        <f t="shared" si="844"/>
        <v>55</v>
      </c>
    </row>
    <row r="767" spans="1:206" ht="15.75" hidden="1" customHeight="1" x14ac:dyDescent="0.25">
      <c r="A767" s="22" t="s">
        <v>1112</v>
      </c>
      <c r="B767" s="2" t="s">
        <v>739</v>
      </c>
      <c r="C767" s="116" t="s">
        <v>749</v>
      </c>
      <c r="D767" s="35" t="s">
        <v>739</v>
      </c>
      <c r="E767" s="117">
        <v>6</v>
      </c>
      <c r="F767" s="117">
        <v>50</v>
      </c>
      <c r="G767" s="117">
        <v>74</v>
      </c>
      <c r="H767" s="117">
        <v>130</v>
      </c>
      <c r="I767" s="95">
        <v>9</v>
      </c>
      <c r="J767" s="118">
        <v>6</v>
      </c>
      <c r="K767" s="118">
        <v>38</v>
      </c>
      <c r="L767" s="118">
        <v>73</v>
      </c>
      <c r="M767" s="118">
        <v>117</v>
      </c>
      <c r="N767" s="119">
        <v>5</v>
      </c>
      <c r="O767" s="119">
        <v>8</v>
      </c>
      <c r="P767" s="120">
        <v>102</v>
      </c>
      <c r="Q767" s="120">
        <v>149</v>
      </c>
      <c r="R767" s="120">
        <v>97</v>
      </c>
      <c r="S767" s="70">
        <f t="shared" si="845"/>
        <v>5.8823529411764705E-2</v>
      </c>
      <c r="T767" s="70">
        <f t="shared" si="846"/>
        <v>0.25503355704697989</v>
      </c>
      <c r="U767" s="70">
        <f t="shared" si="847"/>
        <v>0.32183908045977011</v>
      </c>
      <c r="V767" s="70">
        <f t="shared" si="848"/>
        <v>0.43089430894308944</v>
      </c>
      <c r="W767" s="70">
        <f t="shared" si="849"/>
        <v>0.7010309278350515</v>
      </c>
      <c r="X767" s="121">
        <v>148</v>
      </c>
      <c r="Y767" s="121">
        <v>102</v>
      </c>
      <c r="Z767" s="121">
        <v>149</v>
      </c>
      <c r="AA767" s="121">
        <v>97</v>
      </c>
      <c r="AB767" s="121">
        <v>25</v>
      </c>
      <c r="AC767" s="121">
        <v>26</v>
      </c>
      <c r="AD767" s="17">
        <v>8</v>
      </c>
      <c r="AE767" s="17">
        <v>11</v>
      </c>
      <c r="AF767" s="100">
        <v>10</v>
      </c>
      <c r="AG767" s="101">
        <v>9</v>
      </c>
      <c r="AH767" s="101">
        <v>58</v>
      </c>
      <c r="AI767" s="101">
        <v>73</v>
      </c>
      <c r="AJ767" s="101">
        <v>3</v>
      </c>
      <c r="AK767" s="101">
        <f t="shared" si="850"/>
        <v>143</v>
      </c>
      <c r="AL767" s="101">
        <f t="shared" si="851"/>
        <v>13</v>
      </c>
      <c r="AM767" s="101">
        <v>16</v>
      </c>
      <c r="AN767" s="102">
        <v>6</v>
      </c>
      <c r="AO767" s="103">
        <v>11</v>
      </c>
      <c r="AP767" s="74">
        <f t="shared" si="852"/>
        <v>8.8235294117647065E-2</v>
      </c>
      <c r="AQ767" s="74">
        <f t="shared" si="853"/>
        <v>0.38926174496644295</v>
      </c>
      <c r="AR767" s="104">
        <f t="shared" si="854"/>
        <v>0.36494252873563221</v>
      </c>
      <c r="AS767" s="104">
        <f t="shared" si="855"/>
        <v>0.47967479674796748</v>
      </c>
      <c r="AT767" s="104">
        <f t="shared" si="856"/>
        <v>0.61855670103092786</v>
      </c>
      <c r="AU767" s="105">
        <v>105</v>
      </c>
      <c r="AV767" s="105">
        <v>132</v>
      </c>
      <c r="AW767" s="105">
        <v>91</v>
      </c>
      <c r="AX767" s="100">
        <v>9</v>
      </c>
      <c r="AY767" s="106">
        <v>130</v>
      </c>
      <c r="AZ767" s="106">
        <v>10</v>
      </c>
      <c r="BA767" s="106">
        <v>61</v>
      </c>
      <c r="BB767" s="106">
        <v>58</v>
      </c>
      <c r="BC767" s="106">
        <v>1</v>
      </c>
      <c r="BD767" s="107">
        <v>6</v>
      </c>
      <c r="BE767" s="108">
        <v>11</v>
      </c>
      <c r="BF767" s="82">
        <f t="shared" si="857"/>
        <v>0.10989010989010989</v>
      </c>
      <c r="BG767" s="82">
        <f t="shared" si="858"/>
        <v>0.4621212121212121</v>
      </c>
      <c r="BH767" s="83">
        <f t="shared" si="859"/>
        <v>0.375</v>
      </c>
      <c r="BI767" s="83">
        <f t="shared" si="860"/>
        <v>0.47679324894514769</v>
      </c>
      <c r="BJ767" s="83">
        <f t="shared" si="861"/>
        <v>0.49523809523809526</v>
      </c>
      <c r="BK767" s="2">
        <v>77</v>
      </c>
      <c r="BL767" s="2">
        <v>107</v>
      </c>
      <c r="BM767" s="2">
        <v>83</v>
      </c>
      <c r="BN767" s="2">
        <v>56</v>
      </c>
      <c r="BO767" s="2">
        <v>22</v>
      </c>
      <c r="BP767" s="2">
        <v>33</v>
      </c>
      <c r="BQ767" s="109">
        <v>5</v>
      </c>
      <c r="BR767" s="109">
        <v>9</v>
      </c>
      <c r="BS767" s="110">
        <v>9</v>
      </c>
      <c r="BT767" s="109">
        <v>1</v>
      </c>
      <c r="BU767" s="109">
        <v>42</v>
      </c>
      <c r="BV767" s="109">
        <v>72</v>
      </c>
      <c r="BW767" s="109">
        <v>3</v>
      </c>
      <c r="BX767" s="84">
        <f t="shared" si="805"/>
        <v>118</v>
      </c>
      <c r="BY767" s="111">
        <v>15</v>
      </c>
      <c r="BZ767" s="109">
        <v>7</v>
      </c>
      <c r="CA767" s="109">
        <v>3</v>
      </c>
      <c r="CB767" s="2">
        <v>13</v>
      </c>
      <c r="CC767" s="112">
        <f t="shared" si="806"/>
        <v>1.2987012987012988E-2</v>
      </c>
      <c r="CD767" s="112">
        <f t="shared" si="807"/>
        <v>0.3925233644859813</v>
      </c>
      <c r="CE767" s="112">
        <f t="shared" si="808"/>
        <v>0.4044943820224719</v>
      </c>
      <c r="CF767" s="112">
        <f t="shared" si="809"/>
        <v>0.56315789473684208</v>
      </c>
      <c r="CG767" s="112">
        <f t="shared" si="810"/>
        <v>0.7831325301204819</v>
      </c>
      <c r="CH767" s="87">
        <f t="shared" si="811"/>
        <v>18</v>
      </c>
      <c r="CI767" s="31">
        <f t="shared" si="812"/>
        <v>20</v>
      </c>
      <c r="CJ767" s="31">
        <f t="shared" si="813"/>
        <v>0</v>
      </c>
      <c r="CK767" s="31">
        <f t="shared" si="814"/>
        <v>0</v>
      </c>
      <c r="CL767" s="31">
        <f t="shared" si="815"/>
        <v>0</v>
      </c>
      <c r="CM767" s="113">
        <f t="shared" si="816"/>
        <v>0</v>
      </c>
      <c r="CN767" s="31">
        <f t="shared" si="817"/>
        <v>0</v>
      </c>
      <c r="CO767" s="31">
        <f t="shared" si="818"/>
        <v>0</v>
      </c>
      <c r="CP767" s="31">
        <f t="shared" si="819"/>
        <v>0</v>
      </c>
      <c r="CQ767" s="31">
        <f t="shared" si="820"/>
        <v>0</v>
      </c>
      <c r="CU767" s="88">
        <f t="shared" si="804"/>
        <v>0</v>
      </c>
      <c r="DC767" s="88">
        <f t="shared" si="821"/>
        <v>0</v>
      </c>
      <c r="DH767" s="32">
        <v>1</v>
      </c>
      <c r="DI767" s="32">
        <v>5</v>
      </c>
      <c r="DJ767" s="32">
        <v>5</v>
      </c>
      <c r="DK767" s="88">
        <f t="shared" si="822"/>
        <v>62</v>
      </c>
      <c r="DL767" s="32">
        <v>1</v>
      </c>
      <c r="DM767" s="32">
        <v>16</v>
      </c>
      <c r="DN767" s="32">
        <v>44</v>
      </c>
      <c r="DO767" s="32">
        <v>1</v>
      </c>
      <c r="DP767" s="32">
        <v>4</v>
      </c>
      <c r="DQ767" s="32">
        <v>4</v>
      </c>
      <c r="DR767" s="32">
        <v>4</v>
      </c>
      <c r="DS767" s="88">
        <f t="shared" si="823"/>
        <v>56</v>
      </c>
      <c r="DT767" s="32">
        <v>0</v>
      </c>
      <c r="DU767" s="32">
        <v>26</v>
      </c>
      <c r="DV767" s="32">
        <v>28</v>
      </c>
      <c r="DW767" s="32">
        <v>2</v>
      </c>
      <c r="EA767" s="88">
        <f t="shared" si="824"/>
        <v>0</v>
      </c>
      <c r="EI767" s="88">
        <f t="shared" si="825"/>
        <v>0</v>
      </c>
      <c r="EQ767" s="88">
        <f t="shared" si="826"/>
        <v>0</v>
      </c>
      <c r="EY767" s="88">
        <f t="shared" si="827"/>
        <v>0</v>
      </c>
      <c r="FG767" s="88">
        <f t="shared" si="828"/>
        <v>0</v>
      </c>
      <c r="FO767" s="88">
        <f t="shared" si="829"/>
        <v>0</v>
      </c>
      <c r="FW767" s="110">
        <f t="shared" si="830"/>
        <v>0</v>
      </c>
      <c r="GB767" s="110">
        <f t="shared" si="831"/>
        <v>0</v>
      </c>
      <c r="GC767" s="110">
        <f t="shared" si="832"/>
        <v>0</v>
      </c>
      <c r="GD767" s="110">
        <f t="shared" si="833"/>
        <v>0</v>
      </c>
      <c r="GE767" s="110">
        <f t="shared" si="834"/>
        <v>0</v>
      </c>
      <c r="GF767" s="110">
        <f t="shared" si="835"/>
        <v>0</v>
      </c>
      <c r="GG767" s="110">
        <f t="shared" si="836"/>
        <v>0</v>
      </c>
      <c r="GH767" s="110">
        <f t="shared" si="837"/>
        <v>0</v>
      </c>
      <c r="GI767" s="110">
        <f t="shared" si="838"/>
        <v>0</v>
      </c>
      <c r="GJ767" s="114">
        <f t="shared" si="862"/>
        <v>0.11711552090715807</v>
      </c>
      <c r="GK767" s="90">
        <f t="shared" si="863"/>
        <v>-9.2307692307692313E-2</v>
      </c>
      <c r="GL767" s="92" t="s">
        <v>2265</v>
      </c>
      <c r="GM767" s="2" t="s">
        <v>1563</v>
      </c>
      <c r="GN767" s="92" t="s">
        <v>1775</v>
      </c>
      <c r="GO767" s="92" t="s">
        <v>1494</v>
      </c>
      <c r="GP767" s="2" t="s">
        <v>1530</v>
      </c>
      <c r="GQ767" s="2" t="s">
        <v>2266</v>
      </c>
      <c r="GR767" s="115">
        <v>112</v>
      </c>
      <c r="GS767" s="31">
        <f t="shared" si="839"/>
        <v>5</v>
      </c>
      <c r="GT767" s="31">
        <f t="shared" si="840"/>
        <v>9</v>
      </c>
      <c r="GU767" s="31">
        <f t="shared" si="841"/>
        <v>9</v>
      </c>
      <c r="GV767" s="31">
        <f t="shared" si="842"/>
        <v>118</v>
      </c>
      <c r="GW767" s="31">
        <f t="shared" si="843"/>
        <v>75</v>
      </c>
      <c r="GX767" s="31">
        <f t="shared" si="844"/>
        <v>117</v>
      </c>
    </row>
    <row r="768" spans="1:206" ht="15.75" hidden="1" customHeight="1" x14ac:dyDescent="0.25">
      <c r="A768" s="22" t="s">
        <v>1112</v>
      </c>
      <c r="B768" s="2" t="s">
        <v>739</v>
      </c>
      <c r="C768" s="116" t="s">
        <v>750</v>
      </c>
      <c r="D768" s="35" t="s">
        <v>739</v>
      </c>
      <c r="E768" s="117">
        <v>3</v>
      </c>
      <c r="F768" s="117">
        <v>77</v>
      </c>
      <c r="G768" s="117">
        <v>97</v>
      </c>
      <c r="H768" s="117">
        <v>177</v>
      </c>
      <c r="I768" s="95">
        <v>10</v>
      </c>
      <c r="J768" s="118">
        <v>9</v>
      </c>
      <c r="K768" s="118">
        <v>84</v>
      </c>
      <c r="L768" s="118">
        <v>87</v>
      </c>
      <c r="M768" s="118">
        <v>180</v>
      </c>
      <c r="N768" s="119">
        <v>14</v>
      </c>
      <c r="O768" s="119">
        <v>14</v>
      </c>
      <c r="P768" s="120">
        <v>127</v>
      </c>
      <c r="Q768" s="120">
        <v>192</v>
      </c>
      <c r="R768" s="120">
        <v>160</v>
      </c>
      <c r="S768" s="70">
        <f t="shared" si="845"/>
        <v>7.0866141732283464E-2</v>
      </c>
      <c r="T768" s="70">
        <f t="shared" si="846"/>
        <v>0.4375</v>
      </c>
      <c r="U768" s="70">
        <f t="shared" si="847"/>
        <v>0.3465553235908142</v>
      </c>
      <c r="V768" s="70">
        <f t="shared" si="848"/>
        <v>0.44602272727272729</v>
      </c>
      <c r="W768" s="70">
        <f t="shared" si="849"/>
        <v>0.45624999999999999</v>
      </c>
      <c r="X768" s="121">
        <v>190</v>
      </c>
      <c r="Y768" s="121">
        <v>127</v>
      </c>
      <c r="Z768" s="121">
        <v>192</v>
      </c>
      <c r="AA768" s="121">
        <v>160</v>
      </c>
      <c r="AB768" s="121">
        <v>59</v>
      </c>
      <c r="AC768" s="121">
        <v>39</v>
      </c>
      <c r="AD768" s="17">
        <v>6</v>
      </c>
      <c r="AE768" s="17">
        <v>9</v>
      </c>
      <c r="AF768" s="100">
        <v>9</v>
      </c>
      <c r="AG768" s="101">
        <v>22</v>
      </c>
      <c r="AH768" s="101">
        <v>55</v>
      </c>
      <c r="AI768" s="101">
        <v>93</v>
      </c>
      <c r="AJ768" s="101">
        <v>1</v>
      </c>
      <c r="AK768" s="101">
        <f t="shared" si="850"/>
        <v>171</v>
      </c>
      <c r="AL768" s="101">
        <f t="shared" si="851"/>
        <v>21</v>
      </c>
      <c r="AM768" s="101">
        <v>22</v>
      </c>
      <c r="AN768" s="102">
        <v>22</v>
      </c>
      <c r="AO768" s="103">
        <v>34</v>
      </c>
      <c r="AP768" s="74">
        <f t="shared" si="852"/>
        <v>0.17322834645669291</v>
      </c>
      <c r="AQ768" s="74">
        <f t="shared" si="853"/>
        <v>0.28645833333333331</v>
      </c>
      <c r="AR768" s="104">
        <f t="shared" si="854"/>
        <v>0.31106471816283926</v>
      </c>
      <c r="AS768" s="104">
        <f t="shared" si="855"/>
        <v>0.36079545454545453</v>
      </c>
      <c r="AT768" s="104">
        <f t="shared" si="856"/>
        <v>0.45</v>
      </c>
      <c r="AU768" s="105">
        <v>146</v>
      </c>
      <c r="AV768" s="105">
        <v>187</v>
      </c>
      <c r="AW768" s="105">
        <v>169</v>
      </c>
      <c r="AX768" s="100">
        <v>9</v>
      </c>
      <c r="AY768" s="106">
        <v>170</v>
      </c>
      <c r="AZ768" s="106">
        <v>8</v>
      </c>
      <c r="BA768" s="106">
        <v>67</v>
      </c>
      <c r="BB768" s="106">
        <v>92</v>
      </c>
      <c r="BC768" s="106">
        <v>3</v>
      </c>
      <c r="BD768" s="107">
        <v>11</v>
      </c>
      <c r="BE768" s="108">
        <v>11</v>
      </c>
      <c r="BF768" s="82">
        <f t="shared" si="857"/>
        <v>4.7337278106508875E-2</v>
      </c>
      <c r="BG768" s="82">
        <f t="shared" si="858"/>
        <v>0.35828877005347592</v>
      </c>
      <c r="BH768" s="83">
        <f t="shared" si="859"/>
        <v>0.31075697211155379</v>
      </c>
      <c r="BI768" s="83">
        <f t="shared" si="860"/>
        <v>0.44444444444444442</v>
      </c>
      <c r="BJ768" s="83">
        <f t="shared" si="861"/>
        <v>0.5547945205479452</v>
      </c>
      <c r="BK768" s="2">
        <v>136</v>
      </c>
      <c r="BL768" s="2">
        <v>186</v>
      </c>
      <c r="BM768" s="2">
        <v>150</v>
      </c>
      <c r="BN768" s="2">
        <v>103</v>
      </c>
      <c r="BO768" s="2">
        <v>44</v>
      </c>
      <c r="BP768" s="2">
        <v>39</v>
      </c>
      <c r="BQ768" s="109">
        <v>6</v>
      </c>
      <c r="BR768" s="109">
        <v>9</v>
      </c>
      <c r="BS768" s="110">
        <v>8</v>
      </c>
      <c r="BT768" s="109">
        <v>4</v>
      </c>
      <c r="BU768" s="109">
        <v>61</v>
      </c>
      <c r="BV768" s="109">
        <v>103</v>
      </c>
      <c r="BW768" s="109">
        <v>3</v>
      </c>
      <c r="BX768" s="84">
        <f t="shared" si="805"/>
        <v>171</v>
      </c>
      <c r="BY768" s="111">
        <v>12</v>
      </c>
      <c r="BZ768" s="109">
        <v>15</v>
      </c>
      <c r="CA768" s="109">
        <v>3</v>
      </c>
      <c r="CB768" s="2">
        <v>14</v>
      </c>
      <c r="CC768" s="112">
        <f t="shared" si="806"/>
        <v>2.9411764705882353E-2</v>
      </c>
      <c r="CD768" s="112">
        <f t="shared" si="807"/>
        <v>0.32795698924731181</v>
      </c>
      <c r="CE768" s="112">
        <f t="shared" si="808"/>
        <v>0.32415254237288138</v>
      </c>
      <c r="CF768" s="112">
        <f t="shared" si="809"/>
        <v>0.44345238095238093</v>
      </c>
      <c r="CG768" s="112">
        <f t="shared" si="810"/>
        <v>0.58666666666666667</v>
      </c>
      <c r="CH768" s="87">
        <f t="shared" si="811"/>
        <v>62</v>
      </c>
      <c r="CI768" s="31">
        <f t="shared" si="812"/>
        <v>77</v>
      </c>
      <c r="CJ768" s="31">
        <f t="shared" si="813"/>
        <v>0</v>
      </c>
      <c r="CK768" s="31">
        <f t="shared" si="814"/>
        <v>0</v>
      </c>
      <c r="CL768" s="31">
        <f t="shared" si="815"/>
        <v>0</v>
      </c>
      <c r="CM768" s="113">
        <f t="shared" si="816"/>
        <v>0</v>
      </c>
      <c r="CN768" s="31">
        <f t="shared" si="817"/>
        <v>0</v>
      </c>
      <c r="CO768" s="31">
        <f t="shared" si="818"/>
        <v>0</v>
      </c>
      <c r="CP768" s="31">
        <f t="shared" si="819"/>
        <v>0</v>
      </c>
      <c r="CQ768" s="31">
        <f t="shared" si="820"/>
        <v>0</v>
      </c>
      <c r="CU768" s="88">
        <f t="shared" si="804"/>
        <v>0</v>
      </c>
      <c r="DC768" s="88">
        <f t="shared" si="821"/>
        <v>0</v>
      </c>
      <c r="DK768" s="88">
        <f t="shared" si="822"/>
        <v>0</v>
      </c>
      <c r="DP768" s="32">
        <v>6</v>
      </c>
      <c r="DQ768" s="32">
        <v>9</v>
      </c>
      <c r="DR768" s="32">
        <v>8</v>
      </c>
      <c r="DS768" s="88">
        <f t="shared" si="823"/>
        <v>171</v>
      </c>
      <c r="DT768" s="32">
        <v>4</v>
      </c>
      <c r="DU768" s="32">
        <v>61</v>
      </c>
      <c r="DV768" s="32">
        <v>103</v>
      </c>
      <c r="DW768" s="32">
        <v>3</v>
      </c>
      <c r="EA768" s="88">
        <f t="shared" si="824"/>
        <v>0</v>
      </c>
      <c r="EI768" s="88">
        <f t="shared" si="825"/>
        <v>0</v>
      </c>
      <c r="EQ768" s="88">
        <f t="shared" si="826"/>
        <v>0</v>
      </c>
      <c r="EY768" s="88">
        <f t="shared" si="827"/>
        <v>0</v>
      </c>
      <c r="FG768" s="88">
        <f t="shared" si="828"/>
        <v>0</v>
      </c>
      <c r="FO768" s="88">
        <f t="shared" si="829"/>
        <v>0</v>
      </c>
      <c r="FW768" s="110">
        <f t="shared" si="830"/>
        <v>0</v>
      </c>
      <c r="GB768" s="110">
        <f t="shared" si="831"/>
        <v>0</v>
      </c>
      <c r="GC768" s="110">
        <f t="shared" si="832"/>
        <v>0</v>
      </c>
      <c r="GD768" s="110">
        <f t="shared" si="833"/>
        <v>0</v>
      </c>
      <c r="GE768" s="110">
        <f t="shared" si="834"/>
        <v>0</v>
      </c>
      <c r="GF768" s="110">
        <f t="shared" si="835"/>
        <v>0</v>
      </c>
      <c r="GG768" s="110">
        <f t="shared" si="836"/>
        <v>0</v>
      </c>
      <c r="GH768" s="110">
        <f t="shared" si="837"/>
        <v>0</v>
      </c>
      <c r="GI768" s="110">
        <f t="shared" si="838"/>
        <v>0</v>
      </c>
      <c r="GJ768" s="114">
        <f t="shared" si="862"/>
        <v>0.28584474885844752</v>
      </c>
      <c r="GK768" s="90">
        <f t="shared" si="863"/>
        <v>5.8823529411764705E-3</v>
      </c>
      <c r="GL768" s="2" t="s">
        <v>2037</v>
      </c>
      <c r="GM768" s="92" t="s">
        <v>1379</v>
      </c>
      <c r="GN768" s="2" t="s">
        <v>1766</v>
      </c>
      <c r="GO768" s="2" t="s">
        <v>1512</v>
      </c>
      <c r="GP768" s="2" t="s">
        <v>1993</v>
      </c>
      <c r="GQ768" s="2" t="s">
        <v>2326</v>
      </c>
      <c r="GR768" s="115">
        <v>195</v>
      </c>
      <c r="GS768" s="31">
        <f t="shared" si="839"/>
        <v>6</v>
      </c>
      <c r="GT768" s="31">
        <f t="shared" si="840"/>
        <v>8</v>
      </c>
      <c r="GU768" s="31">
        <f t="shared" si="841"/>
        <v>9</v>
      </c>
      <c r="GV768" s="31">
        <f t="shared" si="842"/>
        <v>171</v>
      </c>
      <c r="GW768" s="31">
        <f t="shared" si="843"/>
        <v>106</v>
      </c>
      <c r="GX768" s="31">
        <f t="shared" si="844"/>
        <v>167</v>
      </c>
    </row>
    <row r="769" spans="1:206" ht="15.75" hidden="1" customHeight="1" x14ac:dyDescent="0.25">
      <c r="A769" s="22" t="s">
        <v>1112</v>
      </c>
      <c r="B769" s="2" t="s">
        <v>739</v>
      </c>
      <c r="C769" s="116" t="s">
        <v>751</v>
      </c>
      <c r="D769" s="35" t="s">
        <v>739</v>
      </c>
      <c r="E769" s="117">
        <v>2</v>
      </c>
      <c r="F769" s="117">
        <v>20</v>
      </c>
      <c r="G769" s="117">
        <v>21</v>
      </c>
      <c r="H769" s="117">
        <v>43</v>
      </c>
      <c r="I769" s="95">
        <v>5</v>
      </c>
      <c r="J769" s="118">
        <v>0</v>
      </c>
      <c r="K769" s="118">
        <v>12</v>
      </c>
      <c r="L769" s="118">
        <v>26</v>
      </c>
      <c r="M769" s="118">
        <v>38</v>
      </c>
      <c r="N769" s="119">
        <v>6</v>
      </c>
      <c r="O769" s="119">
        <v>5</v>
      </c>
      <c r="P769" s="120">
        <v>58</v>
      </c>
      <c r="Q769" s="120">
        <v>73</v>
      </c>
      <c r="R769" s="120">
        <v>54</v>
      </c>
      <c r="S769" s="70">
        <f t="shared" si="845"/>
        <v>0</v>
      </c>
      <c r="T769" s="70">
        <f t="shared" si="846"/>
        <v>0.16438356164383561</v>
      </c>
      <c r="U769" s="70">
        <f t="shared" si="847"/>
        <v>0.17297297297297298</v>
      </c>
      <c r="V769" s="70">
        <f t="shared" si="848"/>
        <v>0.25196850393700787</v>
      </c>
      <c r="W769" s="70">
        <f t="shared" si="849"/>
        <v>0.37037037037037035</v>
      </c>
      <c r="X769" s="121">
        <v>69</v>
      </c>
      <c r="Y769" s="121">
        <v>58</v>
      </c>
      <c r="Z769" s="121">
        <v>73</v>
      </c>
      <c r="AA769" s="121">
        <v>54</v>
      </c>
      <c r="AB769" s="121">
        <v>22</v>
      </c>
      <c r="AC769" s="121">
        <v>19</v>
      </c>
      <c r="AD769" s="17">
        <v>2</v>
      </c>
      <c r="AE769" s="17">
        <v>1</v>
      </c>
      <c r="AF769" s="100">
        <v>2</v>
      </c>
      <c r="AG769" s="101">
        <v>0</v>
      </c>
      <c r="AH769" s="101">
        <v>10</v>
      </c>
      <c r="AI769" s="101">
        <v>16</v>
      </c>
      <c r="AJ769" s="101">
        <v>0</v>
      </c>
      <c r="AK769" s="101">
        <f t="shared" si="850"/>
        <v>26</v>
      </c>
      <c r="AL769" s="101">
        <f t="shared" si="851"/>
        <v>3</v>
      </c>
      <c r="AM769" s="101">
        <v>3</v>
      </c>
      <c r="AN769" s="102">
        <v>3</v>
      </c>
      <c r="AO769" s="103">
        <v>4</v>
      </c>
      <c r="AP769" s="74">
        <f t="shared" si="852"/>
        <v>0</v>
      </c>
      <c r="AQ769" s="74">
        <f t="shared" si="853"/>
        <v>0.13698630136986301</v>
      </c>
      <c r="AR769" s="104">
        <f t="shared" si="854"/>
        <v>0.12432432432432433</v>
      </c>
      <c r="AS769" s="104">
        <f t="shared" si="855"/>
        <v>0.18110236220472442</v>
      </c>
      <c r="AT769" s="104">
        <f t="shared" si="856"/>
        <v>0.24074074074074073</v>
      </c>
      <c r="AU769" s="105">
        <v>53</v>
      </c>
      <c r="AV769" s="105">
        <v>72</v>
      </c>
      <c r="AW769" s="105">
        <v>57</v>
      </c>
      <c r="AX769" s="100">
        <v>2</v>
      </c>
      <c r="AY769" s="106">
        <v>29</v>
      </c>
      <c r="AZ769" s="106">
        <v>0</v>
      </c>
      <c r="BA769" s="106">
        <v>7</v>
      </c>
      <c r="BB769" s="106">
        <v>21</v>
      </c>
      <c r="BC769" s="106">
        <v>1</v>
      </c>
      <c r="BD769" s="107">
        <v>6</v>
      </c>
      <c r="BE769" s="108">
        <v>2</v>
      </c>
      <c r="BF769" s="82">
        <f t="shared" si="857"/>
        <v>0</v>
      </c>
      <c r="BG769" s="82">
        <f t="shared" si="858"/>
        <v>9.7222222222222224E-2</v>
      </c>
      <c r="BH769" s="83">
        <f t="shared" si="859"/>
        <v>0.12087912087912088</v>
      </c>
      <c r="BI769" s="83">
        <f t="shared" si="860"/>
        <v>0.17599999999999999</v>
      </c>
      <c r="BJ769" s="83">
        <f t="shared" si="861"/>
        <v>0.28301886792452829</v>
      </c>
      <c r="BK769" s="2">
        <v>38</v>
      </c>
      <c r="BL769" s="2">
        <v>66</v>
      </c>
      <c r="BM769" s="2">
        <v>41</v>
      </c>
      <c r="BN769" s="2">
        <v>26</v>
      </c>
      <c r="BO769" s="2">
        <v>14</v>
      </c>
      <c r="BP769" s="2">
        <v>12</v>
      </c>
      <c r="BQ769" s="109">
        <v>2</v>
      </c>
      <c r="BR769" s="109">
        <v>2</v>
      </c>
      <c r="BS769" s="110">
        <v>2</v>
      </c>
      <c r="BT769" s="109">
        <v>0</v>
      </c>
      <c r="BU769" s="109">
        <v>4</v>
      </c>
      <c r="BV769" s="109">
        <v>15</v>
      </c>
      <c r="BW769" s="109">
        <v>0</v>
      </c>
      <c r="BX769" s="84">
        <f t="shared" si="805"/>
        <v>19</v>
      </c>
      <c r="BY769" s="111">
        <v>1</v>
      </c>
      <c r="BZ769" s="109">
        <v>2</v>
      </c>
      <c r="CA769" s="109">
        <v>0</v>
      </c>
      <c r="CB769" s="2">
        <v>4</v>
      </c>
      <c r="CC769" s="112">
        <f t="shared" si="806"/>
        <v>0</v>
      </c>
      <c r="CD769" s="112">
        <f t="shared" si="807"/>
        <v>6.0606060606060608E-2</v>
      </c>
      <c r="CE769" s="112">
        <f t="shared" si="808"/>
        <v>0.11724137931034483</v>
      </c>
      <c r="CF769" s="112">
        <f t="shared" si="809"/>
        <v>0.15887850467289719</v>
      </c>
      <c r="CG769" s="112">
        <f t="shared" si="810"/>
        <v>0.31707317073170732</v>
      </c>
      <c r="CH769" s="87">
        <f t="shared" si="811"/>
        <v>28</v>
      </c>
      <c r="CI769" s="31">
        <f t="shared" si="812"/>
        <v>36</v>
      </c>
      <c r="CJ769" s="31">
        <f t="shared" si="813"/>
        <v>0</v>
      </c>
      <c r="CK769" s="31">
        <f t="shared" si="814"/>
        <v>0</v>
      </c>
      <c r="CL769" s="31">
        <f t="shared" si="815"/>
        <v>0</v>
      </c>
      <c r="CM769" s="113">
        <f t="shared" si="816"/>
        <v>0</v>
      </c>
      <c r="CN769" s="31">
        <f t="shared" si="817"/>
        <v>0</v>
      </c>
      <c r="CO769" s="31">
        <f t="shared" si="818"/>
        <v>0</v>
      </c>
      <c r="CP769" s="31">
        <f t="shared" si="819"/>
        <v>0</v>
      </c>
      <c r="CQ769" s="31">
        <f t="shared" si="820"/>
        <v>0</v>
      </c>
      <c r="CU769" s="88">
        <f t="shared" si="804"/>
        <v>0</v>
      </c>
      <c r="DC769" s="88">
        <f t="shared" si="821"/>
        <v>0</v>
      </c>
      <c r="DK769" s="88">
        <f t="shared" si="822"/>
        <v>0</v>
      </c>
      <c r="DP769" s="32">
        <v>2</v>
      </c>
      <c r="DQ769" s="32">
        <v>2</v>
      </c>
      <c r="DR769" s="32">
        <v>2</v>
      </c>
      <c r="DS769" s="88">
        <f t="shared" si="823"/>
        <v>19</v>
      </c>
      <c r="DT769" s="32">
        <v>0</v>
      </c>
      <c r="DU769" s="32">
        <v>4</v>
      </c>
      <c r="DV769" s="32">
        <v>15</v>
      </c>
      <c r="DW769" s="32">
        <v>0</v>
      </c>
      <c r="EA769" s="88">
        <f t="shared" si="824"/>
        <v>0</v>
      </c>
      <c r="EI769" s="88">
        <f t="shared" si="825"/>
        <v>0</v>
      </c>
      <c r="EQ769" s="88">
        <f t="shared" si="826"/>
        <v>0</v>
      </c>
      <c r="EY769" s="88">
        <f t="shared" si="827"/>
        <v>0</v>
      </c>
      <c r="FG769" s="88">
        <f t="shared" si="828"/>
        <v>0</v>
      </c>
      <c r="FO769" s="88">
        <f t="shared" si="829"/>
        <v>0</v>
      </c>
      <c r="FW769" s="110">
        <f t="shared" si="830"/>
        <v>0</v>
      </c>
      <c r="GB769" s="110">
        <f t="shared" si="831"/>
        <v>0</v>
      </c>
      <c r="GC769" s="110">
        <f t="shared" si="832"/>
        <v>0</v>
      </c>
      <c r="GD769" s="110">
        <f t="shared" si="833"/>
        <v>0</v>
      </c>
      <c r="GE769" s="110">
        <f t="shared" si="834"/>
        <v>0</v>
      </c>
      <c r="GF769" s="110">
        <f t="shared" si="835"/>
        <v>0</v>
      </c>
      <c r="GG769" s="110">
        <f t="shared" si="836"/>
        <v>0</v>
      </c>
      <c r="GH769" s="110">
        <f t="shared" si="837"/>
        <v>0</v>
      </c>
      <c r="GI769" s="110">
        <f t="shared" si="838"/>
        <v>0</v>
      </c>
      <c r="GJ769" s="114">
        <f t="shared" si="862"/>
        <v>-0.14390243902439018</v>
      </c>
      <c r="GK769" s="90">
        <f t="shared" si="863"/>
        <v>-0.34482758620689657</v>
      </c>
      <c r="GL769" s="2" t="s">
        <v>2007</v>
      </c>
      <c r="GM769" s="92" t="s">
        <v>2006</v>
      </c>
      <c r="GN769" s="2" t="s">
        <v>1601</v>
      </c>
      <c r="GO769" s="92" t="s">
        <v>2006</v>
      </c>
      <c r="GP769" s="92" t="s">
        <v>2322</v>
      </c>
      <c r="GQ769" s="2" t="s">
        <v>2292</v>
      </c>
      <c r="GR769" s="115">
        <v>69</v>
      </c>
      <c r="GS769" s="31">
        <f t="shared" si="839"/>
        <v>2</v>
      </c>
      <c r="GT769" s="31">
        <f t="shared" si="840"/>
        <v>2</v>
      </c>
      <c r="GU769" s="31">
        <f t="shared" si="841"/>
        <v>2</v>
      </c>
      <c r="GV769" s="31">
        <f t="shared" si="842"/>
        <v>19</v>
      </c>
      <c r="GW769" s="31">
        <f t="shared" si="843"/>
        <v>15</v>
      </c>
      <c r="GX769" s="31">
        <f t="shared" si="844"/>
        <v>19</v>
      </c>
    </row>
    <row r="770" spans="1:206" ht="15.75" hidden="1" customHeight="1" x14ac:dyDescent="0.25">
      <c r="A770" s="22" t="s">
        <v>1112</v>
      </c>
      <c r="B770" s="2" t="s">
        <v>739</v>
      </c>
      <c r="C770" s="116" t="s">
        <v>752</v>
      </c>
      <c r="D770" s="35" t="s">
        <v>739</v>
      </c>
      <c r="E770" s="117">
        <v>3</v>
      </c>
      <c r="F770" s="117">
        <v>46</v>
      </c>
      <c r="G770" s="117">
        <v>75</v>
      </c>
      <c r="H770" s="117">
        <v>124</v>
      </c>
      <c r="I770" s="95">
        <v>7</v>
      </c>
      <c r="J770" s="118">
        <v>17</v>
      </c>
      <c r="K770" s="118">
        <v>34</v>
      </c>
      <c r="L770" s="118">
        <v>55</v>
      </c>
      <c r="M770" s="118">
        <v>106</v>
      </c>
      <c r="N770" s="119">
        <v>4</v>
      </c>
      <c r="O770" s="119">
        <v>6</v>
      </c>
      <c r="P770" s="120">
        <v>84</v>
      </c>
      <c r="Q770" s="120">
        <v>119</v>
      </c>
      <c r="R770" s="120">
        <v>84</v>
      </c>
      <c r="S770" s="70">
        <f t="shared" si="845"/>
        <v>0.20238095238095238</v>
      </c>
      <c r="T770" s="70">
        <f t="shared" si="846"/>
        <v>0.2857142857142857</v>
      </c>
      <c r="U770" s="70">
        <f t="shared" si="847"/>
        <v>0.35540069686411152</v>
      </c>
      <c r="V770" s="70">
        <f t="shared" si="848"/>
        <v>0.41871921182266009</v>
      </c>
      <c r="W770" s="70">
        <f t="shared" si="849"/>
        <v>0.6071428571428571</v>
      </c>
      <c r="X770" s="121">
        <v>125</v>
      </c>
      <c r="Y770" s="121">
        <v>84</v>
      </c>
      <c r="Z770" s="121">
        <v>119</v>
      </c>
      <c r="AA770" s="121">
        <v>84</v>
      </c>
      <c r="AB770" s="121">
        <v>23</v>
      </c>
      <c r="AC770" s="121">
        <v>29</v>
      </c>
      <c r="AD770" s="17">
        <v>4</v>
      </c>
      <c r="AE770" s="17">
        <v>6</v>
      </c>
      <c r="AF770" s="100">
        <v>7</v>
      </c>
      <c r="AG770" s="101">
        <v>8</v>
      </c>
      <c r="AH770" s="101">
        <v>44</v>
      </c>
      <c r="AI770" s="101">
        <v>64</v>
      </c>
      <c r="AJ770" s="101">
        <v>0</v>
      </c>
      <c r="AK770" s="101">
        <f t="shared" si="850"/>
        <v>116</v>
      </c>
      <c r="AL770" s="101">
        <f t="shared" si="851"/>
        <v>9</v>
      </c>
      <c r="AM770" s="101">
        <v>9</v>
      </c>
      <c r="AN770" s="102">
        <v>2</v>
      </c>
      <c r="AO770" s="103">
        <v>14</v>
      </c>
      <c r="AP770" s="74">
        <f t="shared" si="852"/>
        <v>9.5238095238095233E-2</v>
      </c>
      <c r="AQ770" s="74">
        <f t="shared" si="853"/>
        <v>0.36974789915966388</v>
      </c>
      <c r="AR770" s="104">
        <f t="shared" si="854"/>
        <v>0.37282229965156793</v>
      </c>
      <c r="AS770" s="104">
        <f t="shared" si="855"/>
        <v>0.48768472906403942</v>
      </c>
      <c r="AT770" s="104">
        <f t="shared" si="856"/>
        <v>0.65476190476190477</v>
      </c>
      <c r="AU770" s="105">
        <v>91</v>
      </c>
      <c r="AV770" s="105">
        <v>121</v>
      </c>
      <c r="AW770" s="105">
        <v>74</v>
      </c>
      <c r="AX770" s="100">
        <v>8</v>
      </c>
      <c r="AY770" s="106">
        <v>153</v>
      </c>
      <c r="AZ770" s="106">
        <v>13</v>
      </c>
      <c r="BA770" s="106">
        <v>54</v>
      </c>
      <c r="BB770" s="106">
        <v>84</v>
      </c>
      <c r="BC770" s="106">
        <v>2</v>
      </c>
      <c r="BD770" s="107">
        <v>12</v>
      </c>
      <c r="BE770" s="108">
        <v>5</v>
      </c>
      <c r="BF770" s="82">
        <f t="shared" si="857"/>
        <v>0.17567567567567569</v>
      </c>
      <c r="BG770" s="82">
        <f t="shared" si="858"/>
        <v>0.4462809917355372</v>
      </c>
      <c r="BH770" s="83">
        <f t="shared" si="859"/>
        <v>0.48601398601398599</v>
      </c>
      <c r="BI770" s="83">
        <f t="shared" si="860"/>
        <v>0.59433962264150941</v>
      </c>
      <c r="BJ770" s="83">
        <f t="shared" si="861"/>
        <v>0.79120879120879117</v>
      </c>
      <c r="BK770" s="2">
        <v>82</v>
      </c>
      <c r="BL770" s="2">
        <v>110</v>
      </c>
      <c r="BM770" s="2">
        <v>74</v>
      </c>
      <c r="BN770" s="2">
        <v>45</v>
      </c>
      <c r="BO770" s="2">
        <v>29</v>
      </c>
      <c r="BP770" s="2">
        <v>36</v>
      </c>
      <c r="BQ770" s="109">
        <v>5</v>
      </c>
      <c r="BR770" s="109">
        <v>9</v>
      </c>
      <c r="BS770" s="110">
        <v>10</v>
      </c>
      <c r="BT770" s="109">
        <v>6</v>
      </c>
      <c r="BU770" s="109">
        <v>68</v>
      </c>
      <c r="BV770" s="109">
        <v>83</v>
      </c>
      <c r="BW770" s="109">
        <v>3</v>
      </c>
      <c r="BX770" s="84">
        <f t="shared" si="805"/>
        <v>160</v>
      </c>
      <c r="BY770" s="111">
        <v>4</v>
      </c>
      <c r="BZ770" s="109">
        <v>15</v>
      </c>
      <c r="CA770" s="109">
        <v>3</v>
      </c>
      <c r="CB770" s="2">
        <v>12</v>
      </c>
      <c r="CC770" s="112">
        <f t="shared" si="806"/>
        <v>7.3170731707317069E-2</v>
      </c>
      <c r="CD770" s="112">
        <f t="shared" si="807"/>
        <v>0.61818181818181817</v>
      </c>
      <c r="CE770" s="112">
        <f t="shared" si="808"/>
        <v>0.53383458646616544</v>
      </c>
      <c r="CF770" s="112">
        <f t="shared" si="809"/>
        <v>0.73913043478260865</v>
      </c>
      <c r="CG770" s="112">
        <f t="shared" si="810"/>
        <v>0.91891891891891897</v>
      </c>
      <c r="CH770" s="87">
        <f t="shared" si="811"/>
        <v>6</v>
      </c>
      <c r="CI770" s="31">
        <f t="shared" si="812"/>
        <v>8</v>
      </c>
      <c r="CJ770" s="31">
        <f t="shared" si="813"/>
        <v>0</v>
      </c>
      <c r="CK770" s="31">
        <f t="shared" si="814"/>
        <v>0</v>
      </c>
      <c r="CL770" s="31">
        <f t="shared" si="815"/>
        <v>0</v>
      </c>
      <c r="CM770" s="113">
        <f t="shared" si="816"/>
        <v>0</v>
      </c>
      <c r="CN770" s="31">
        <f t="shared" si="817"/>
        <v>0</v>
      </c>
      <c r="CO770" s="31">
        <f t="shared" si="818"/>
        <v>0</v>
      </c>
      <c r="CP770" s="31">
        <f t="shared" si="819"/>
        <v>0</v>
      </c>
      <c r="CQ770" s="31">
        <f t="shared" si="820"/>
        <v>0</v>
      </c>
      <c r="CU770" s="88">
        <f t="shared" si="804"/>
        <v>0</v>
      </c>
      <c r="DC770" s="88">
        <f t="shared" si="821"/>
        <v>0</v>
      </c>
      <c r="DH770" s="32">
        <v>2</v>
      </c>
      <c r="DI770" s="32">
        <v>6</v>
      </c>
      <c r="DJ770" s="32">
        <v>7</v>
      </c>
      <c r="DK770" s="88">
        <f t="shared" si="822"/>
        <v>95</v>
      </c>
      <c r="DL770" s="32">
        <v>4</v>
      </c>
      <c r="DM770" s="32">
        <v>34</v>
      </c>
      <c r="DN770" s="32">
        <v>54</v>
      </c>
      <c r="DO770" s="32">
        <v>3</v>
      </c>
      <c r="DP770" s="32">
        <v>2</v>
      </c>
      <c r="DQ770" s="32">
        <v>2</v>
      </c>
      <c r="DR770" s="32">
        <v>2</v>
      </c>
      <c r="DS770" s="88">
        <f t="shared" si="823"/>
        <v>28</v>
      </c>
      <c r="DT770" s="32">
        <v>2</v>
      </c>
      <c r="DU770" s="32">
        <v>17</v>
      </c>
      <c r="DV770" s="32">
        <v>9</v>
      </c>
      <c r="DW770" s="32">
        <v>0</v>
      </c>
      <c r="EA770" s="88">
        <f t="shared" si="824"/>
        <v>0</v>
      </c>
      <c r="EI770" s="88">
        <f t="shared" si="825"/>
        <v>0</v>
      </c>
      <c r="EQ770" s="88">
        <f t="shared" si="826"/>
        <v>0</v>
      </c>
      <c r="EV770" s="32">
        <v>1</v>
      </c>
      <c r="EW770" s="32">
        <v>1</v>
      </c>
      <c r="EX770" s="32">
        <v>1</v>
      </c>
      <c r="EY770" s="88">
        <f t="shared" si="827"/>
        <v>37</v>
      </c>
      <c r="EZ770" s="32">
        <v>0</v>
      </c>
      <c r="FA770" s="32">
        <v>17</v>
      </c>
      <c r="FB770" s="32">
        <v>20</v>
      </c>
      <c r="FC770" s="32">
        <v>0</v>
      </c>
      <c r="FG770" s="88">
        <f t="shared" si="828"/>
        <v>0</v>
      </c>
      <c r="FO770" s="88">
        <f t="shared" si="829"/>
        <v>0</v>
      </c>
      <c r="FW770" s="110">
        <f t="shared" si="830"/>
        <v>0</v>
      </c>
      <c r="GB770" s="110">
        <f t="shared" si="831"/>
        <v>1</v>
      </c>
      <c r="GC770" s="110">
        <f t="shared" si="832"/>
        <v>1</v>
      </c>
      <c r="GD770" s="110">
        <f t="shared" si="833"/>
        <v>1</v>
      </c>
      <c r="GE770" s="110">
        <f t="shared" si="834"/>
        <v>37</v>
      </c>
      <c r="GF770" s="110">
        <f t="shared" si="835"/>
        <v>0</v>
      </c>
      <c r="GG770" s="110">
        <f t="shared" si="836"/>
        <v>17</v>
      </c>
      <c r="GH770" s="110">
        <f t="shared" si="837"/>
        <v>20</v>
      </c>
      <c r="GI770" s="110">
        <f t="shared" si="838"/>
        <v>0</v>
      </c>
      <c r="GJ770" s="114">
        <f t="shared" si="862"/>
        <v>0.51351351351351371</v>
      </c>
      <c r="GK770" s="90">
        <f t="shared" si="863"/>
        <v>4.5751633986928102E-2</v>
      </c>
      <c r="GL770" s="2" t="s">
        <v>1622</v>
      </c>
      <c r="GM770" s="2" t="s">
        <v>1472</v>
      </c>
      <c r="GN770" s="92" t="s">
        <v>1857</v>
      </c>
      <c r="GO770" s="2" t="s">
        <v>1595</v>
      </c>
      <c r="GP770" s="2" t="s">
        <v>1471</v>
      </c>
      <c r="GQ770" s="2" t="s">
        <v>2085</v>
      </c>
      <c r="GR770" s="115">
        <v>117</v>
      </c>
      <c r="GS770" s="31">
        <f t="shared" si="839"/>
        <v>4</v>
      </c>
      <c r="GT770" s="31">
        <f t="shared" si="840"/>
        <v>9</v>
      </c>
      <c r="GU770" s="31">
        <f t="shared" si="841"/>
        <v>8</v>
      </c>
      <c r="GV770" s="31">
        <f t="shared" si="842"/>
        <v>123</v>
      </c>
      <c r="GW770" s="31">
        <f t="shared" si="843"/>
        <v>66</v>
      </c>
      <c r="GX770" s="31">
        <f t="shared" si="844"/>
        <v>117</v>
      </c>
    </row>
    <row r="771" spans="1:206" ht="15.75" hidden="1" customHeight="1" x14ac:dyDescent="0.25">
      <c r="A771" s="22" t="s">
        <v>1112</v>
      </c>
      <c r="B771" s="2" t="s">
        <v>739</v>
      </c>
      <c r="C771" s="116" t="s">
        <v>753</v>
      </c>
      <c r="D771" s="35" t="s">
        <v>739</v>
      </c>
      <c r="E771" s="117">
        <v>61</v>
      </c>
      <c r="F771" s="117">
        <v>194</v>
      </c>
      <c r="G771" s="117">
        <v>183</v>
      </c>
      <c r="H771" s="117">
        <v>438</v>
      </c>
      <c r="I771" s="95">
        <v>26</v>
      </c>
      <c r="J771" s="118">
        <v>29</v>
      </c>
      <c r="K771" s="118">
        <v>180</v>
      </c>
      <c r="L771" s="118">
        <v>187</v>
      </c>
      <c r="M771" s="118">
        <v>396</v>
      </c>
      <c r="N771" s="119">
        <v>14</v>
      </c>
      <c r="O771" s="119">
        <v>69</v>
      </c>
      <c r="P771" s="120">
        <v>352</v>
      </c>
      <c r="Q771" s="120">
        <v>422</v>
      </c>
      <c r="R771" s="120">
        <v>347</v>
      </c>
      <c r="S771" s="70">
        <f t="shared" si="845"/>
        <v>8.2386363636363633E-2</v>
      </c>
      <c r="T771" s="70">
        <f t="shared" si="846"/>
        <v>0.42654028436018959</v>
      </c>
      <c r="U771" s="70">
        <f t="shared" si="847"/>
        <v>0.34076717216770741</v>
      </c>
      <c r="V771" s="70">
        <f t="shared" si="848"/>
        <v>0.45903771131339399</v>
      </c>
      <c r="W771" s="70">
        <f t="shared" si="849"/>
        <v>0.49855907780979825</v>
      </c>
      <c r="X771" s="121">
        <v>443</v>
      </c>
      <c r="Y771" s="121">
        <v>352</v>
      </c>
      <c r="Z771" s="121">
        <v>422</v>
      </c>
      <c r="AA771" s="121">
        <v>347</v>
      </c>
      <c r="AB771" s="121">
        <v>113</v>
      </c>
      <c r="AC771" s="121">
        <v>107</v>
      </c>
      <c r="AD771" s="17">
        <v>15</v>
      </c>
      <c r="AE771" s="17">
        <v>14</v>
      </c>
      <c r="AF771" s="100">
        <v>19</v>
      </c>
      <c r="AG771" s="101">
        <v>16</v>
      </c>
      <c r="AH771" s="101">
        <v>144</v>
      </c>
      <c r="AI771" s="101">
        <v>173</v>
      </c>
      <c r="AJ771" s="101">
        <v>9</v>
      </c>
      <c r="AK771" s="101">
        <f t="shared" si="850"/>
        <v>342</v>
      </c>
      <c r="AL771" s="101">
        <f t="shared" si="851"/>
        <v>33</v>
      </c>
      <c r="AM771" s="101">
        <v>42</v>
      </c>
      <c r="AN771" s="102">
        <v>45</v>
      </c>
      <c r="AO771" s="103">
        <v>72</v>
      </c>
      <c r="AP771" s="74">
        <f t="shared" si="852"/>
        <v>4.5454545454545456E-2</v>
      </c>
      <c r="AQ771" s="74">
        <f t="shared" si="853"/>
        <v>0.34123222748815168</v>
      </c>
      <c r="AR771" s="104">
        <f t="shared" si="854"/>
        <v>0.26761819803746656</v>
      </c>
      <c r="AS771" s="104">
        <f t="shared" si="855"/>
        <v>0.36931079323797139</v>
      </c>
      <c r="AT771" s="104">
        <f t="shared" si="856"/>
        <v>0.40345821325648418</v>
      </c>
      <c r="AU771" s="105">
        <v>331</v>
      </c>
      <c r="AV771" s="105">
        <v>451</v>
      </c>
      <c r="AW771" s="105">
        <v>338</v>
      </c>
      <c r="AX771" s="100">
        <v>27</v>
      </c>
      <c r="AY771" s="106">
        <v>425</v>
      </c>
      <c r="AZ771" s="106">
        <v>28</v>
      </c>
      <c r="BA771" s="106">
        <v>149</v>
      </c>
      <c r="BB771" s="106">
        <v>246</v>
      </c>
      <c r="BC771" s="106">
        <v>2</v>
      </c>
      <c r="BD771" s="107">
        <v>26</v>
      </c>
      <c r="BE771" s="108">
        <v>41</v>
      </c>
      <c r="BF771" s="82">
        <f t="shared" si="857"/>
        <v>8.2840236686390539E-2</v>
      </c>
      <c r="BG771" s="82">
        <f t="shared" si="858"/>
        <v>0.3303769401330377</v>
      </c>
      <c r="BH771" s="83">
        <f t="shared" si="859"/>
        <v>0.35446428571428573</v>
      </c>
      <c r="BI771" s="83">
        <f t="shared" si="860"/>
        <v>0.47186700767263429</v>
      </c>
      <c r="BJ771" s="83">
        <f t="shared" si="861"/>
        <v>0.66465256797583083</v>
      </c>
      <c r="BK771" s="2">
        <v>280</v>
      </c>
      <c r="BL771" s="2">
        <v>424</v>
      </c>
      <c r="BM771" s="2">
        <v>306</v>
      </c>
      <c r="BN771" s="2">
        <v>212</v>
      </c>
      <c r="BO771" s="2">
        <v>111</v>
      </c>
      <c r="BP771" s="2">
        <v>102</v>
      </c>
      <c r="BQ771" s="109">
        <v>17</v>
      </c>
      <c r="BR771" s="109">
        <v>28</v>
      </c>
      <c r="BS771" s="110">
        <v>27</v>
      </c>
      <c r="BT771" s="109">
        <v>33</v>
      </c>
      <c r="BU771" s="109">
        <v>188</v>
      </c>
      <c r="BV771" s="109">
        <v>246</v>
      </c>
      <c r="BW771" s="109">
        <v>5</v>
      </c>
      <c r="BX771" s="84">
        <f t="shared" si="805"/>
        <v>472</v>
      </c>
      <c r="BY771" s="111">
        <v>44</v>
      </c>
      <c r="BZ771" s="109">
        <v>25</v>
      </c>
      <c r="CA771" s="109">
        <v>5</v>
      </c>
      <c r="CB771" s="2">
        <v>65</v>
      </c>
      <c r="CC771" s="112">
        <f t="shared" si="806"/>
        <v>0.11785714285714285</v>
      </c>
      <c r="CD771" s="112">
        <f t="shared" si="807"/>
        <v>0.44339622641509435</v>
      </c>
      <c r="CE771" s="112">
        <f t="shared" si="808"/>
        <v>0.43762376237623762</v>
      </c>
      <c r="CF771" s="112">
        <f t="shared" si="809"/>
        <v>0.5602739726027397</v>
      </c>
      <c r="CG771" s="112">
        <f t="shared" si="810"/>
        <v>0.72222222222222221</v>
      </c>
      <c r="CH771" s="87">
        <f t="shared" si="811"/>
        <v>85</v>
      </c>
      <c r="CI771" s="31">
        <f t="shared" si="812"/>
        <v>106</v>
      </c>
      <c r="CJ771" s="31">
        <f t="shared" si="813"/>
        <v>0</v>
      </c>
      <c r="CK771" s="31">
        <f t="shared" si="814"/>
        <v>0</v>
      </c>
      <c r="CL771" s="31">
        <f t="shared" si="815"/>
        <v>0</v>
      </c>
      <c r="CM771" s="113">
        <f t="shared" si="816"/>
        <v>0</v>
      </c>
      <c r="CN771" s="31">
        <f t="shared" si="817"/>
        <v>0</v>
      </c>
      <c r="CO771" s="31">
        <f t="shared" si="818"/>
        <v>0</v>
      </c>
      <c r="CP771" s="31">
        <f t="shared" si="819"/>
        <v>0</v>
      </c>
      <c r="CQ771" s="31">
        <f t="shared" si="820"/>
        <v>0</v>
      </c>
      <c r="CU771" s="88">
        <f t="shared" si="804"/>
        <v>0</v>
      </c>
      <c r="DC771" s="88">
        <f t="shared" si="821"/>
        <v>0</v>
      </c>
      <c r="DH771" s="32">
        <v>1</v>
      </c>
      <c r="DI771" s="32">
        <v>6</v>
      </c>
      <c r="DJ771" s="32">
        <v>4</v>
      </c>
      <c r="DK771" s="88">
        <f t="shared" si="822"/>
        <v>115</v>
      </c>
      <c r="DL771" s="32">
        <v>19</v>
      </c>
      <c r="DM771" s="32">
        <v>38</v>
      </c>
      <c r="DN771" s="32">
        <v>56</v>
      </c>
      <c r="DO771" s="32">
        <v>2</v>
      </c>
      <c r="DP771" s="32">
        <v>12</v>
      </c>
      <c r="DQ771" s="32">
        <v>14</v>
      </c>
      <c r="DR771" s="32">
        <v>17</v>
      </c>
      <c r="DS771" s="88">
        <f t="shared" si="823"/>
        <v>289</v>
      </c>
      <c r="DT771" s="32">
        <v>2</v>
      </c>
      <c r="DU771" s="32">
        <v>114</v>
      </c>
      <c r="DV771" s="32">
        <v>171</v>
      </c>
      <c r="DW771" s="32">
        <v>2</v>
      </c>
      <c r="DX771" s="32">
        <v>2</v>
      </c>
      <c r="DY771" s="32">
        <v>2</v>
      </c>
      <c r="DZ771" s="32">
        <v>2</v>
      </c>
      <c r="EA771" s="88">
        <f t="shared" si="824"/>
        <v>14</v>
      </c>
      <c r="EB771" s="32">
        <v>3</v>
      </c>
      <c r="EC771" s="32">
        <v>6</v>
      </c>
      <c r="ED771" s="32">
        <v>4</v>
      </c>
      <c r="EE771" s="32">
        <v>1</v>
      </c>
      <c r="EF771" s="32">
        <v>1</v>
      </c>
      <c r="EG771" s="32">
        <v>3</v>
      </c>
      <c r="EH771" s="32">
        <v>2</v>
      </c>
      <c r="EI771" s="88">
        <f t="shared" si="825"/>
        <v>17</v>
      </c>
      <c r="EJ771" s="32">
        <v>9</v>
      </c>
      <c r="EK771" s="32">
        <v>5</v>
      </c>
      <c r="EL771" s="32">
        <v>3</v>
      </c>
      <c r="EM771" s="32">
        <v>0</v>
      </c>
      <c r="EQ771" s="88">
        <f t="shared" si="826"/>
        <v>0</v>
      </c>
      <c r="EV771" s="32">
        <v>1</v>
      </c>
      <c r="EW771" s="32">
        <v>3</v>
      </c>
      <c r="EX771" s="32">
        <v>2</v>
      </c>
      <c r="EY771" s="88">
        <f t="shared" si="827"/>
        <v>37</v>
      </c>
      <c r="EZ771" s="32">
        <v>0</v>
      </c>
      <c r="FA771" s="32">
        <v>25</v>
      </c>
      <c r="FB771" s="32">
        <v>12</v>
      </c>
      <c r="FC771" s="32">
        <v>0</v>
      </c>
      <c r="FG771" s="88">
        <f t="shared" si="828"/>
        <v>0</v>
      </c>
      <c r="FO771" s="88">
        <f t="shared" si="829"/>
        <v>0</v>
      </c>
      <c r="FW771" s="110">
        <f t="shared" si="830"/>
        <v>0</v>
      </c>
      <c r="GB771" s="110">
        <f t="shared" si="831"/>
        <v>1</v>
      </c>
      <c r="GC771" s="110">
        <f t="shared" si="832"/>
        <v>3</v>
      </c>
      <c r="GD771" s="110">
        <f t="shared" si="833"/>
        <v>2</v>
      </c>
      <c r="GE771" s="110">
        <f t="shared" si="834"/>
        <v>37</v>
      </c>
      <c r="GF771" s="110">
        <f t="shared" si="835"/>
        <v>0</v>
      </c>
      <c r="GG771" s="110">
        <f t="shared" si="836"/>
        <v>25</v>
      </c>
      <c r="GH771" s="110">
        <f t="shared" si="837"/>
        <v>12</v>
      </c>
      <c r="GI771" s="110">
        <f t="shared" si="838"/>
        <v>0</v>
      </c>
      <c r="GJ771" s="114">
        <f t="shared" si="862"/>
        <v>0.44861913937058451</v>
      </c>
      <c r="GK771" s="90">
        <f t="shared" si="863"/>
        <v>0.11058823529411765</v>
      </c>
      <c r="GL771" s="2" t="s">
        <v>2126</v>
      </c>
      <c r="GM771" s="2" t="s">
        <v>1756</v>
      </c>
      <c r="GN771" s="92" t="s">
        <v>2179</v>
      </c>
      <c r="GO771" s="92" t="s">
        <v>1529</v>
      </c>
      <c r="GP771" s="2" t="s">
        <v>2224</v>
      </c>
      <c r="GQ771" s="2" t="s">
        <v>2200</v>
      </c>
      <c r="GR771" s="115">
        <v>433</v>
      </c>
      <c r="GS771" s="31">
        <f t="shared" si="839"/>
        <v>15</v>
      </c>
      <c r="GT771" s="31">
        <f t="shared" si="840"/>
        <v>23</v>
      </c>
      <c r="GU771" s="31">
        <f t="shared" si="841"/>
        <v>22</v>
      </c>
      <c r="GV771" s="31">
        <f t="shared" si="842"/>
        <v>418</v>
      </c>
      <c r="GW771" s="31">
        <f t="shared" si="843"/>
        <v>236</v>
      </c>
      <c r="GX771" s="31">
        <f t="shared" si="844"/>
        <v>394</v>
      </c>
    </row>
    <row r="772" spans="1:206" ht="15.75" hidden="1" customHeight="1" x14ac:dyDescent="0.25">
      <c r="A772" s="22" t="s">
        <v>1112</v>
      </c>
      <c r="B772" s="2" t="s">
        <v>739</v>
      </c>
      <c r="C772" s="116" t="s">
        <v>754</v>
      </c>
      <c r="D772" s="35" t="s">
        <v>739</v>
      </c>
      <c r="E772" s="117">
        <v>22</v>
      </c>
      <c r="F772" s="117">
        <v>167</v>
      </c>
      <c r="G772" s="117">
        <v>172</v>
      </c>
      <c r="H772" s="117">
        <v>361</v>
      </c>
      <c r="I772" s="95">
        <v>26</v>
      </c>
      <c r="J772" s="118">
        <v>17</v>
      </c>
      <c r="K772" s="118">
        <v>169</v>
      </c>
      <c r="L772" s="118">
        <v>206</v>
      </c>
      <c r="M772" s="118">
        <v>392</v>
      </c>
      <c r="N772" s="119">
        <v>23</v>
      </c>
      <c r="O772" s="119">
        <v>52</v>
      </c>
      <c r="P772" s="120">
        <v>381</v>
      </c>
      <c r="Q772" s="120">
        <v>425</v>
      </c>
      <c r="R772" s="120">
        <v>367</v>
      </c>
      <c r="S772" s="70">
        <f t="shared" si="845"/>
        <v>4.4619422572178477E-2</v>
      </c>
      <c r="T772" s="70">
        <f t="shared" si="846"/>
        <v>0.39764705882352941</v>
      </c>
      <c r="U772" s="70">
        <f t="shared" si="847"/>
        <v>0.31457800511508949</v>
      </c>
      <c r="V772" s="70">
        <f t="shared" si="848"/>
        <v>0.44444444444444442</v>
      </c>
      <c r="W772" s="70">
        <f t="shared" si="849"/>
        <v>0.49863760217983649</v>
      </c>
      <c r="X772" s="121">
        <v>448</v>
      </c>
      <c r="Y772" s="121">
        <v>381</v>
      </c>
      <c r="Z772" s="121">
        <v>425</v>
      </c>
      <c r="AA772" s="121">
        <v>367</v>
      </c>
      <c r="AB772" s="121">
        <v>118</v>
      </c>
      <c r="AC772" s="121">
        <v>129</v>
      </c>
      <c r="AD772" s="17">
        <v>17</v>
      </c>
      <c r="AE772" s="17">
        <v>24</v>
      </c>
      <c r="AF772" s="100">
        <v>25</v>
      </c>
      <c r="AG772" s="101">
        <v>29</v>
      </c>
      <c r="AH772" s="101">
        <v>141</v>
      </c>
      <c r="AI772" s="101">
        <v>228</v>
      </c>
      <c r="AJ772" s="101">
        <v>3</v>
      </c>
      <c r="AK772" s="101">
        <f t="shared" si="850"/>
        <v>401</v>
      </c>
      <c r="AL772" s="101">
        <f t="shared" si="851"/>
        <v>26</v>
      </c>
      <c r="AM772" s="101">
        <v>29</v>
      </c>
      <c r="AN772" s="102">
        <v>28</v>
      </c>
      <c r="AO772" s="103">
        <v>62</v>
      </c>
      <c r="AP772" s="74">
        <f t="shared" si="852"/>
        <v>7.6115485564304461E-2</v>
      </c>
      <c r="AQ772" s="74">
        <f t="shared" si="853"/>
        <v>0.33176470588235296</v>
      </c>
      <c r="AR772" s="104">
        <f t="shared" si="854"/>
        <v>0.31713554987212278</v>
      </c>
      <c r="AS772" s="104">
        <f t="shared" si="855"/>
        <v>0.43308080808080807</v>
      </c>
      <c r="AT772" s="104">
        <f t="shared" si="856"/>
        <v>0.55040871934604907</v>
      </c>
      <c r="AU772" s="105">
        <v>383</v>
      </c>
      <c r="AV772" s="105">
        <v>507</v>
      </c>
      <c r="AW772" s="105">
        <v>363</v>
      </c>
      <c r="AX772" s="100">
        <v>25</v>
      </c>
      <c r="AY772" s="106">
        <v>442</v>
      </c>
      <c r="AZ772" s="106">
        <v>23</v>
      </c>
      <c r="BA772" s="106">
        <v>196</v>
      </c>
      <c r="BB772" s="106">
        <v>218</v>
      </c>
      <c r="BC772" s="106">
        <v>5</v>
      </c>
      <c r="BD772" s="107">
        <v>33</v>
      </c>
      <c r="BE772" s="108">
        <v>24</v>
      </c>
      <c r="BF772" s="82">
        <f t="shared" si="857"/>
        <v>6.3360881542699726E-2</v>
      </c>
      <c r="BG772" s="82">
        <f t="shared" si="858"/>
        <v>0.38658777120315579</v>
      </c>
      <c r="BH772" s="83">
        <f t="shared" si="859"/>
        <v>0.3224261771747805</v>
      </c>
      <c r="BI772" s="83">
        <f t="shared" si="860"/>
        <v>0.42808988764044942</v>
      </c>
      <c r="BJ772" s="83">
        <f t="shared" si="861"/>
        <v>0.48302872062663188</v>
      </c>
      <c r="BK772" s="2">
        <v>312</v>
      </c>
      <c r="BL772" s="2">
        <v>434</v>
      </c>
      <c r="BM772" s="2">
        <v>369</v>
      </c>
      <c r="BN772" s="2">
        <v>252</v>
      </c>
      <c r="BO772" s="2">
        <v>87</v>
      </c>
      <c r="BP772" s="2">
        <v>121</v>
      </c>
      <c r="BQ772" s="109">
        <v>15</v>
      </c>
      <c r="BR772" s="109">
        <v>28</v>
      </c>
      <c r="BS772" s="110">
        <v>30</v>
      </c>
      <c r="BT772" s="109">
        <v>17</v>
      </c>
      <c r="BU772" s="109">
        <v>154</v>
      </c>
      <c r="BV772" s="109">
        <v>320</v>
      </c>
      <c r="BW772" s="109">
        <v>5</v>
      </c>
      <c r="BX772" s="84">
        <f t="shared" si="805"/>
        <v>496</v>
      </c>
      <c r="BY772" s="111">
        <v>26</v>
      </c>
      <c r="BZ772" s="109">
        <v>60</v>
      </c>
      <c r="CA772" s="109">
        <v>5</v>
      </c>
      <c r="CB772" s="2">
        <v>41</v>
      </c>
      <c r="CC772" s="112">
        <f t="shared" si="806"/>
        <v>5.4487179487179488E-2</v>
      </c>
      <c r="CD772" s="112">
        <f t="shared" si="807"/>
        <v>0.35483870967741937</v>
      </c>
      <c r="CE772" s="112">
        <f t="shared" si="808"/>
        <v>0.38654708520179371</v>
      </c>
      <c r="CF772" s="112">
        <f t="shared" si="809"/>
        <v>0.5155666251556662</v>
      </c>
      <c r="CG772" s="112">
        <f t="shared" si="810"/>
        <v>0.70460704607046065</v>
      </c>
      <c r="CH772" s="87">
        <f t="shared" si="811"/>
        <v>109</v>
      </c>
      <c r="CI772" s="31">
        <f t="shared" si="812"/>
        <v>95</v>
      </c>
      <c r="CJ772" s="31">
        <f t="shared" si="813"/>
        <v>0</v>
      </c>
      <c r="CK772" s="31">
        <f t="shared" si="814"/>
        <v>0</v>
      </c>
      <c r="CL772" s="31">
        <f t="shared" si="815"/>
        <v>0</v>
      </c>
      <c r="CM772" s="113">
        <f t="shared" si="816"/>
        <v>0</v>
      </c>
      <c r="CN772" s="31">
        <f t="shared" si="817"/>
        <v>0</v>
      </c>
      <c r="CO772" s="31">
        <f t="shared" si="818"/>
        <v>0</v>
      </c>
      <c r="CP772" s="31">
        <f t="shared" si="819"/>
        <v>0</v>
      </c>
      <c r="CQ772" s="31">
        <f t="shared" si="820"/>
        <v>0</v>
      </c>
      <c r="CU772" s="88">
        <f t="shared" si="804"/>
        <v>0</v>
      </c>
      <c r="DC772" s="88">
        <f t="shared" si="821"/>
        <v>0</v>
      </c>
      <c r="DH772" s="32">
        <v>1</v>
      </c>
      <c r="DI772" s="32">
        <v>5</v>
      </c>
      <c r="DJ772" s="32">
        <v>5</v>
      </c>
      <c r="DK772" s="88">
        <f t="shared" si="822"/>
        <v>102</v>
      </c>
      <c r="DL772" s="32">
        <v>15</v>
      </c>
      <c r="DM772" s="32">
        <v>27</v>
      </c>
      <c r="DN772" s="32">
        <v>59</v>
      </c>
      <c r="DO772" s="32">
        <v>1</v>
      </c>
      <c r="DP772" s="32">
        <v>10</v>
      </c>
      <c r="DQ772" s="32">
        <v>15</v>
      </c>
      <c r="DR772" s="32">
        <v>15</v>
      </c>
      <c r="DS772" s="88">
        <f t="shared" si="823"/>
        <v>280</v>
      </c>
      <c r="DT772" s="32">
        <v>1</v>
      </c>
      <c r="DU772" s="32">
        <v>78</v>
      </c>
      <c r="DV772" s="32">
        <v>198</v>
      </c>
      <c r="DW772" s="32">
        <v>3</v>
      </c>
      <c r="EA772" s="88">
        <f t="shared" si="824"/>
        <v>0</v>
      </c>
      <c r="EI772" s="88">
        <f t="shared" si="825"/>
        <v>0</v>
      </c>
      <c r="EQ772" s="88">
        <f t="shared" si="826"/>
        <v>0</v>
      </c>
      <c r="EV772" s="32">
        <v>4</v>
      </c>
      <c r="EW772" s="32">
        <v>8</v>
      </c>
      <c r="EX772" s="32">
        <v>10</v>
      </c>
      <c r="EY772" s="88">
        <f t="shared" si="827"/>
        <v>114</v>
      </c>
      <c r="EZ772" s="32">
        <v>1</v>
      </c>
      <c r="FA772" s="32">
        <v>49</v>
      </c>
      <c r="FB772" s="32">
        <v>63</v>
      </c>
      <c r="FC772" s="32">
        <v>1</v>
      </c>
      <c r="FG772" s="88">
        <f t="shared" si="828"/>
        <v>0</v>
      </c>
      <c r="FO772" s="88">
        <f t="shared" si="829"/>
        <v>0</v>
      </c>
      <c r="FW772" s="110">
        <f t="shared" si="830"/>
        <v>0</v>
      </c>
      <c r="GB772" s="110">
        <f t="shared" si="831"/>
        <v>4</v>
      </c>
      <c r="GC772" s="110">
        <f t="shared" si="832"/>
        <v>8</v>
      </c>
      <c r="GD772" s="110">
        <f t="shared" si="833"/>
        <v>10</v>
      </c>
      <c r="GE772" s="110">
        <f t="shared" si="834"/>
        <v>114</v>
      </c>
      <c r="GF772" s="110">
        <f t="shared" si="835"/>
        <v>1</v>
      </c>
      <c r="GG772" s="110">
        <f t="shared" si="836"/>
        <v>49</v>
      </c>
      <c r="GH772" s="110">
        <f t="shared" si="837"/>
        <v>63</v>
      </c>
      <c r="GI772" s="110">
        <f t="shared" si="838"/>
        <v>1</v>
      </c>
      <c r="GJ772" s="114">
        <f t="shared" si="862"/>
        <v>0.41306440386808235</v>
      </c>
      <c r="GK772" s="90">
        <f t="shared" si="863"/>
        <v>0.12217194570135746</v>
      </c>
      <c r="GL772" s="2" t="s">
        <v>1631</v>
      </c>
      <c r="GM772" s="92" t="s">
        <v>1444</v>
      </c>
      <c r="GN772" s="2" t="s">
        <v>1821</v>
      </c>
      <c r="GO772" s="92" t="s">
        <v>2034</v>
      </c>
      <c r="GP772" s="2" t="s">
        <v>2251</v>
      </c>
      <c r="GQ772" s="2" t="s">
        <v>1470</v>
      </c>
      <c r="GR772" s="115">
        <v>419</v>
      </c>
      <c r="GS772" s="31">
        <f t="shared" si="839"/>
        <v>11</v>
      </c>
      <c r="GT772" s="31">
        <f t="shared" si="840"/>
        <v>20</v>
      </c>
      <c r="GU772" s="31">
        <f t="shared" si="841"/>
        <v>20</v>
      </c>
      <c r="GV772" s="31">
        <f t="shared" si="842"/>
        <v>382</v>
      </c>
      <c r="GW772" s="31">
        <f t="shared" si="843"/>
        <v>261</v>
      </c>
      <c r="GX772" s="31">
        <f t="shared" si="844"/>
        <v>366</v>
      </c>
    </row>
    <row r="773" spans="1:206" ht="15.75" hidden="1" customHeight="1" x14ac:dyDescent="0.25">
      <c r="A773" s="22" t="s">
        <v>1112</v>
      </c>
      <c r="B773" s="2" t="s">
        <v>739</v>
      </c>
      <c r="C773" s="116" t="s">
        <v>755</v>
      </c>
      <c r="D773" s="35" t="s">
        <v>739</v>
      </c>
      <c r="E773" s="117">
        <v>5</v>
      </c>
      <c r="F773" s="117">
        <v>21</v>
      </c>
      <c r="G773" s="117">
        <v>30</v>
      </c>
      <c r="H773" s="117">
        <v>56</v>
      </c>
      <c r="I773" s="95">
        <v>4</v>
      </c>
      <c r="J773" s="118">
        <v>6</v>
      </c>
      <c r="K773" s="118">
        <v>22</v>
      </c>
      <c r="L773" s="118">
        <v>31</v>
      </c>
      <c r="M773" s="118">
        <v>59</v>
      </c>
      <c r="N773" s="119">
        <v>7</v>
      </c>
      <c r="O773" s="119">
        <v>11</v>
      </c>
      <c r="P773" s="120">
        <v>79</v>
      </c>
      <c r="Q773" s="120">
        <v>107</v>
      </c>
      <c r="R773" s="120">
        <v>84</v>
      </c>
      <c r="S773" s="70">
        <f t="shared" si="845"/>
        <v>7.5949367088607597E-2</v>
      </c>
      <c r="T773" s="70">
        <f t="shared" si="846"/>
        <v>0.20560747663551401</v>
      </c>
      <c r="U773" s="70">
        <f t="shared" si="847"/>
        <v>0.19259259259259259</v>
      </c>
      <c r="V773" s="70">
        <f t="shared" si="848"/>
        <v>0.24083769633507854</v>
      </c>
      <c r="W773" s="70">
        <f t="shared" si="849"/>
        <v>0.2857142857142857</v>
      </c>
      <c r="X773" s="121">
        <v>106</v>
      </c>
      <c r="Y773" s="121">
        <v>79</v>
      </c>
      <c r="Z773" s="121">
        <v>107</v>
      </c>
      <c r="AA773" s="121">
        <v>84</v>
      </c>
      <c r="AB773" s="121">
        <v>19</v>
      </c>
      <c r="AC773" s="121">
        <v>18</v>
      </c>
      <c r="AD773" s="17">
        <v>3</v>
      </c>
      <c r="AE773" s="17">
        <v>5</v>
      </c>
      <c r="AF773" s="100">
        <v>5</v>
      </c>
      <c r="AG773" s="101">
        <v>15</v>
      </c>
      <c r="AH773" s="101">
        <v>26</v>
      </c>
      <c r="AI773" s="101">
        <v>22</v>
      </c>
      <c r="AJ773" s="101">
        <v>0</v>
      </c>
      <c r="AK773" s="101">
        <f t="shared" si="850"/>
        <v>63</v>
      </c>
      <c r="AL773" s="101">
        <f t="shared" si="851"/>
        <v>3</v>
      </c>
      <c r="AM773" s="101">
        <v>3</v>
      </c>
      <c r="AN773" s="102">
        <v>7</v>
      </c>
      <c r="AO773" s="103">
        <v>8</v>
      </c>
      <c r="AP773" s="74">
        <f t="shared" si="852"/>
        <v>0.189873417721519</v>
      </c>
      <c r="AQ773" s="74">
        <f t="shared" si="853"/>
        <v>0.24299065420560748</v>
      </c>
      <c r="AR773" s="104">
        <f t="shared" si="854"/>
        <v>0.22222222222222221</v>
      </c>
      <c r="AS773" s="104">
        <f t="shared" si="855"/>
        <v>0.2356020942408377</v>
      </c>
      <c r="AT773" s="104">
        <f t="shared" si="856"/>
        <v>0.22619047619047619</v>
      </c>
      <c r="AU773" s="105">
        <v>80</v>
      </c>
      <c r="AV773" s="105">
        <v>107</v>
      </c>
      <c r="AW773" s="105">
        <v>89</v>
      </c>
      <c r="AX773" s="100">
        <v>5</v>
      </c>
      <c r="AY773" s="106">
        <v>65</v>
      </c>
      <c r="AZ773" s="106">
        <v>11</v>
      </c>
      <c r="BA773" s="106">
        <v>30</v>
      </c>
      <c r="BB773" s="106">
        <v>24</v>
      </c>
      <c r="BC773" s="106">
        <v>0</v>
      </c>
      <c r="BD773" s="107">
        <v>1</v>
      </c>
      <c r="BE773" s="108">
        <v>11</v>
      </c>
      <c r="BF773" s="82">
        <f t="shared" si="857"/>
        <v>0.12359550561797752</v>
      </c>
      <c r="BG773" s="82">
        <f t="shared" si="858"/>
        <v>0.28037383177570091</v>
      </c>
      <c r="BH773" s="83">
        <f t="shared" si="859"/>
        <v>0.2318840579710145</v>
      </c>
      <c r="BI773" s="83">
        <f t="shared" si="860"/>
        <v>0.28342245989304815</v>
      </c>
      <c r="BJ773" s="83">
        <f t="shared" si="861"/>
        <v>0.28749999999999998</v>
      </c>
      <c r="BK773" s="2">
        <v>89</v>
      </c>
      <c r="BL773" s="2">
        <v>146</v>
      </c>
      <c r="BM773" s="2">
        <v>89</v>
      </c>
      <c r="BN773" s="2">
        <v>62</v>
      </c>
      <c r="BO773" s="2">
        <v>29</v>
      </c>
      <c r="BP773" s="2">
        <v>26</v>
      </c>
      <c r="BQ773" s="109">
        <v>2</v>
      </c>
      <c r="BR773" s="109">
        <v>4</v>
      </c>
      <c r="BS773" s="110">
        <v>5</v>
      </c>
      <c r="BT773" s="109">
        <v>11</v>
      </c>
      <c r="BU773" s="109">
        <v>20</v>
      </c>
      <c r="BV773" s="109">
        <v>28</v>
      </c>
      <c r="BW773" s="109">
        <v>0</v>
      </c>
      <c r="BX773" s="84">
        <f t="shared" si="805"/>
        <v>59</v>
      </c>
      <c r="BY773" s="111">
        <v>4</v>
      </c>
      <c r="BZ773" s="109">
        <v>1</v>
      </c>
      <c r="CA773" s="109">
        <v>0</v>
      </c>
      <c r="CB773" s="2">
        <v>12</v>
      </c>
      <c r="CC773" s="112">
        <f t="shared" si="806"/>
        <v>0.12359550561797752</v>
      </c>
      <c r="CD773" s="112">
        <f t="shared" si="807"/>
        <v>0.13698630136986301</v>
      </c>
      <c r="CE773" s="112">
        <f t="shared" si="808"/>
        <v>0.17901234567901234</v>
      </c>
      <c r="CF773" s="112">
        <f t="shared" si="809"/>
        <v>0.2</v>
      </c>
      <c r="CG773" s="112">
        <f t="shared" si="810"/>
        <v>0.30337078651685395</v>
      </c>
      <c r="CH773" s="87">
        <f t="shared" si="811"/>
        <v>62</v>
      </c>
      <c r="CI773" s="31">
        <f t="shared" si="812"/>
        <v>78</v>
      </c>
      <c r="CJ773" s="31">
        <f t="shared" si="813"/>
        <v>0</v>
      </c>
      <c r="CK773" s="31">
        <f t="shared" si="814"/>
        <v>0</v>
      </c>
      <c r="CL773" s="31">
        <f t="shared" si="815"/>
        <v>0</v>
      </c>
      <c r="CM773" s="113">
        <f t="shared" si="816"/>
        <v>0</v>
      </c>
      <c r="CN773" s="31">
        <f t="shared" si="817"/>
        <v>0</v>
      </c>
      <c r="CO773" s="31">
        <f t="shared" si="818"/>
        <v>0</v>
      </c>
      <c r="CP773" s="31">
        <f t="shared" si="819"/>
        <v>0</v>
      </c>
      <c r="CQ773" s="31">
        <f t="shared" si="820"/>
        <v>0</v>
      </c>
      <c r="CU773" s="88">
        <f t="shared" si="804"/>
        <v>0</v>
      </c>
      <c r="DC773" s="88">
        <f t="shared" si="821"/>
        <v>0</v>
      </c>
      <c r="DH773" s="32">
        <v>1</v>
      </c>
      <c r="DI773" s="32">
        <v>3</v>
      </c>
      <c r="DJ773" s="32">
        <v>4</v>
      </c>
      <c r="DK773" s="88">
        <f t="shared" si="822"/>
        <v>44</v>
      </c>
      <c r="DL773" s="32">
        <v>10</v>
      </c>
      <c r="DM773" s="32">
        <v>16</v>
      </c>
      <c r="DN773" s="32">
        <v>18</v>
      </c>
      <c r="DO773" s="32">
        <v>0</v>
      </c>
      <c r="DP773" s="32">
        <v>1</v>
      </c>
      <c r="DQ773" s="32">
        <v>1</v>
      </c>
      <c r="DR773" s="32">
        <v>1</v>
      </c>
      <c r="DS773" s="88">
        <f t="shared" si="823"/>
        <v>15</v>
      </c>
      <c r="DT773" s="32">
        <v>1</v>
      </c>
      <c r="DU773" s="32">
        <v>4</v>
      </c>
      <c r="DV773" s="32">
        <v>10</v>
      </c>
      <c r="DW773" s="32">
        <v>0</v>
      </c>
      <c r="EA773" s="88">
        <f t="shared" si="824"/>
        <v>0</v>
      </c>
      <c r="EI773" s="88">
        <f t="shared" si="825"/>
        <v>0</v>
      </c>
      <c r="EQ773" s="88">
        <f t="shared" si="826"/>
        <v>0</v>
      </c>
      <c r="EY773" s="88">
        <f t="shared" si="827"/>
        <v>0</v>
      </c>
      <c r="FG773" s="88">
        <f t="shared" si="828"/>
        <v>0</v>
      </c>
      <c r="FO773" s="88">
        <f t="shared" si="829"/>
        <v>0</v>
      </c>
      <c r="FW773" s="110">
        <f t="shared" si="830"/>
        <v>0</v>
      </c>
      <c r="GB773" s="110">
        <f t="shared" si="831"/>
        <v>0</v>
      </c>
      <c r="GC773" s="110">
        <f t="shared" si="832"/>
        <v>0</v>
      </c>
      <c r="GD773" s="110">
        <f t="shared" si="833"/>
        <v>0</v>
      </c>
      <c r="GE773" s="110">
        <f t="shared" si="834"/>
        <v>0</v>
      </c>
      <c r="GF773" s="110">
        <f t="shared" si="835"/>
        <v>0</v>
      </c>
      <c r="GG773" s="110">
        <f t="shared" si="836"/>
        <v>0</v>
      </c>
      <c r="GH773" s="110">
        <f t="shared" si="837"/>
        <v>0</v>
      </c>
      <c r="GI773" s="110">
        <f t="shared" si="838"/>
        <v>0</v>
      </c>
      <c r="GJ773" s="114">
        <f t="shared" si="862"/>
        <v>6.1797752808988887E-2</v>
      </c>
      <c r="GK773" s="90">
        <f t="shared" si="863"/>
        <v>-9.2307692307692313E-2</v>
      </c>
      <c r="GL773" s="2" t="s">
        <v>1368</v>
      </c>
      <c r="GM773" s="2" t="s">
        <v>2158</v>
      </c>
      <c r="GN773" s="2" t="s">
        <v>1952</v>
      </c>
      <c r="GO773" s="2" t="s">
        <v>2319</v>
      </c>
      <c r="GP773" s="92" t="s">
        <v>1451</v>
      </c>
      <c r="GQ773" s="2" t="s">
        <v>1605</v>
      </c>
      <c r="GR773" s="115">
        <v>152</v>
      </c>
      <c r="GS773" s="31">
        <f t="shared" si="839"/>
        <v>2</v>
      </c>
      <c r="GT773" s="31">
        <f t="shared" si="840"/>
        <v>5</v>
      </c>
      <c r="GU773" s="31">
        <f t="shared" si="841"/>
        <v>4</v>
      </c>
      <c r="GV773" s="31">
        <f t="shared" si="842"/>
        <v>59</v>
      </c>
      <c r="GW773" s="31">
        <f t="shared" si="843"/>
        <v>28</v>
      </c>
      <c r="GX773" s="31">
        <f t="shared" si="844"/>
        <v>48</v>
      </c>
    </row>
    <row r="774" spans="1:206" ht="15.75" hidden="1" customHeight="1" x14ac:dyDescent="0.25">
      <c r="A774" s="22" t="s">
        <v>1112</v>
      </c>
      <c r="B774" s="2" t="s">
        <v>739</v>
      </c>
      <c r="C774" s="116" t="s">
        <v>756</v>
      </c>
      <c r="D774" s="35" t="s">
        <v>739</v>
      </c>
      <c r="E774" s="117">
        <v>12</v>
      </c>
      <c r="F774" s="117">
        <v>90</v>
      </c>
      <c r="G774" s="117">
        <v>101</v>
      </c>
      <c r="H774" s="117">
        <v>203</v>
      </c>
      <c r="I774" s="95">
        <v>15</v>
      </c>
      <c r="J774" s="118">
        <v>18</v>
      </c>
      <c r="K774" s="118">
        <v>72</v>
      </c>
      <c r="L774" s="118">
        <v>111</v>
      </c>
      <c r="M774" s="118">
        <v>201</v>
      </c>
      <c r="N774" s="119">
        <v>23</v>
      </c>
      <c r="O774" s="119">
        <v>13</v>
      </c>
      <c r="P774" s="120">
        <v>139</v>
      </c>
      <c r="Q774" s="120">
        <v>177</v>
      </c>
      <c r="R774" s="120">
        <v>157</v>
      </c>
      <c r="S774" s="70">
        <f t="shared" si="845"/>
        <v>0.12949640287769784</v>
      </c>
      <c r="T774" s="70">
        <f t="shared" si="846"/>
        <v>0.40677966101694918</v>
      </c>
      <c r="U774" s="70">
        <f t="shared" si="847"/>
        <v>0.3763213530655391</v>
      </c>
      <c r="V774" s="70">
        <f t="shared" si="848"/>
        <v>0.47904191616766467</v>
      </c>
      <c r="W774" s="70">
        <f t="shared" si="849"/>
        <v>0.56050955414012738</v>
      </c>
      <c r="X774" s="121">
        <v>172</v>
      </c>
      <c r="Y774" s="121">
        <v>139</v>
      </c>
      <c r="Z774" s="121">
        <v>177</v>
      </c>
      <c r="AA774" s="121">
        <v>157</v>
      </c>
      <c r="AB774" s="121">
        <v>65</v>
      </c>
      <c r="AC774" s="121">
        <v>43</v>
      </c>
      <c r="AD774" s="17">
        <v>9</v>
      </c>
      <c r="AE774" s="17">
        <v>11</v>
      </c>
      <c r="AF774" s="100">
        <v>12</v>
      </c>
      <c r="AG774" s="101">
        <v>7</v>
      </c>
      <c r="AH774" s="101">
        <v>50</v>
      </c>
      <c r="AI774" s="101">
        <v>131</v>
      </c>
      <c r="AJ774" s="101">
        <v>4</v>
      </c>
      <c r="AK774" s="101">
        <f t="shared" si="850"/>
        <v>192</v>
      </c>
      <c r="AL774" s="101">
        <f t="shared" si="851"/>
        <v>38</v>
      </c>
      <c r="AM774" s="101">
        <v>42</v>
      </c>
      <c r="AN774" s="102">
        <v>2</v>
      </c>
      <c r="AO774" s="103">
        <v>22</v>
      </c>
      <c r="AP774" s="74">
        <f t="shared" si="852"/>
        <v>5.0359712230215826E-2</v>
      </c>
      <c r="AQ774" s="74">
        <f t="shared" si="853"/>
        <v>0.2824858757062147</v>
      </c>
      <c r="AR774" s="104">
        <f t="shared" si="854"/>
        <v>0.31712473572938688</v>
      </c>
      <c r="AS774" s="104">
        <f t="shared" si="855"/>
        <v>0.42814371257485029</v>
      </c>
      <c r="AT774" s="104">
        <f t="shared" si="856"/>
        <v>0.59235668789808915</v>
      </c>
      <c r="AU774" s="105">
        <v>126</v>
      </c>
      <c r="AV774" s="105">
        <v>170</v>
      </c>
      <c r="AW774" s="105">
        <v>148</v>
      </c>
      <c r="AX774" s="100">
        <v>12</v>
      </c>
      <c r="AY774" s="106">
        <v>190</v>
      </c>
      <c r="AZ774" s="106">
        <v>18</v>
      </c>
      <c r="BA774" s="106">
        <v>68</v>
      </c>
      <c r="BB774" s="106">
        <v>100</v>
      </c>
      <c r="BC774" s="106">
        <v>4</v>
      </c>
      <c r="BD774" s="107">
        <v>24</v>
      </c>
      <c r="BE774" s="108">
        <v>10</v>
      </c>
      <c r="BF774" s="82">
        <f t="shared" si="857"/>
        <v>0.12162162162162163</v>
      </c>
      <c r="BG774" s="82">
        <f t="shared" si="858"/>
        <v>0.4</v>
      </c>
      <c r="BH774" s="83">
        <f t="shared" si="859"/>
        <v>0.36486486486486486</v>
      </c>
      <c r="BI774" s="83">
        <f t="shared" si="860"/>
        <v>0.48648648648648651</v>
      </c>
      <c r="BJ774" s="83">
        <f t="shared" si="861"/>
        <v>0.60317460317460314</v>
      </c>
      <c r="BK774" s="2">
        <v>162</v>
      </c>
      <c r="BL774" s="2">
        <v>212</v>
      </c>
      <c r="BM774" s="2">
        <v>139</v>
      </c>
      <c r="BN774" s="2">
        <v>93</v>
      </c>
      <c r="BO774" s="2">
        <v>50</v>
      </c>
      <c r="BP774" s="2">
        <v>36</v>
      </c>
      <c r="BQ774" s="109">
        <v>8</v>
      </c>
      <c r="BR774" s="109">
        <v>12</v>
      </c>
      <c r="BS774" s="110">
        <v>10</v>
      </c>
      <c r="BT774" s="109">
        <v>20</v>
      </c>
      <c r="BU774" s="109">
        <v>70</v>
      </c>
      <c r="BV774" s="109">
        <v>112</v>
      </c>
      <c r="BW774" s="109">
        <v>6</v>
      </c>
      <c r="BX774" s="84">
        <f t="shared" si="805"/>
        <v>208</v>
      </c>
      <c r="BY774" s="111">
        <v>4</v>
      </c>
      <c r="BZ774" s="109">
        <v>26</v>
      </c>
      <c r="CA774" s="109">
        <v>6</v>
      </c>
      <c r="CB774" s="2">
        <v>12</v>
      </c>
      <c r="CC774" s="112">
        <f t="shared" si="806"/>
        <v>0.12345679012345678</v>
      </c>
      <c r="CD774" s="112">
        <f t="shared" si="807"/>
        <v>0.330188679245283</v>
      </c>
      <c r="CE774" s="112">
        <f t="shared" si="808"/>
        <v>0.34307992202729043</v>
      </c>
      <c r="CF774" s="112">
        <f t="shared" si="809"/>
        <v>0.44444444444444442</v>
      </c>
      <c r="CG774" s="112">
        <f t="shared" si="810"/>
        <v>0.61870503597122306</v>
      </c>
      <c r="CH774" s="87">
        <f t="shared" si="811"/>
        <v>53</v>
      </c>
      <c r="CI774" s="31">
        <f t="shared" si="812"/>
        <v>65</v>
      </c>
      <c r="CJ774" s="31">
        <f t="shared" si="813"/>
        <v>0</v>
      </c>
      <c r="CK774" s="31">
        <f t="shared" si="814"/>
        <v>0</v>
      </c>
      <c r="CL774" s="31">
        <f t="shared" si="815"/>
        <v>0</v>
      </c>
      <c r="CM774" s="113">
        <f t="shared" si="816"/>
        <v>0</v>
      </c>
      <c r="CN774" s="31">
        <f t="shared" si="817"/>
        <v>0</v>
      </c>
      <c r="CO774" s="31">
        <f t="shared" si="818"/>
        <v>0</v>
      </c>
      <c r="CP774" s="31">
        <f t="shared" si="819"/>
        <v>0</v>
      </c>
      <c r="CQ774" s="31">
        <f t="shared" si="820"/>
        <v>0</v>
      </c>
      <c r="CU774" s="88">
        <f t="shared" ref="CU774:CU837" si="864">CV774+CW774+CX774+CY774</f>
        <v>0</v>
      </c>
      <c r="DC774" s="88">
        <f t="shared" si="821"/>
        <v>0</v>
      </c>
      <c r="DH774" s="32">
        <v>1</v>
      </c>
      <c r="DI774" s="32">
        <v>4</v>
      </c>
      <c r="DJ774" s="32">
        <v>4</v>
      </c>
      <c r="DK774" s="88">
        <f t="shared" si="822"/>
        <v>81</v>
      </c>
      <c r="DL774" s="32">
        <v>18</v>
      </c>
      <c r="DM774" s="32">
        <v>30</v>
      </c>
      <c r="DN774" s="32">
        <v>31</v>
      </c>
      <c r="DO774" s="32">
        <v>2</v>
      </c>
      <c r="DP774" s="32">
        <v>6</v>
      </c>
      <c r="DQ774" s="32">
        <v>7</v>
      </c>
      <c r="DR774" s="32">
        <v>6</v>
      </c>
      <c r="DS774" s="88">
        <f t="shared" si="823"/>
        <v>113</v>
      </c>
      <c r="DT774" s="32">
        <v>1</v>
      </c>
      <c r="DU774" s="32">
        <v>32</v>
      </c>
      <c r="DV774" s="32">
        <v>76</v>
      </c>
      <c r="DW774" s="32">
        <v>4</v>
      </c>
      <c r="EA774" s="88">
        <f t="shared" si="824"/>
        <v>0</v>
      </c>
      <c r="EI774" s="88">
        <f t="shared" si="825"/>
        <v>0</v>
      </c>
      <c r="EQ774" s="88">
        <f t="shared" si="826"/>
        <v>0</v>
      </c>
      <c r="EY774" s="88">
        <f t="shared" si="827"/>
        <v>0</v>
      </c>
      <c r="FG774" s="88">
        <f t="shared" si="828"/>
        <v>0</v>
      </c>
      <c r="FO774" s="88">
        <f t="shared" si="829"/>
        <v>0</v>
      </c>
      <c r="FW774" s="110">
        <f t="shared" si="830"/>
        <v>0</v>
      </c>
      <c r="GB774" s="110">
        <f t="shared" si="831"/>
        <v>0</v>
      </c>
      <c r="GC774" s="110">
        <f t="shared" si="832"/>
        <v>0</v>
      </c>
      <c r="GD774" s="110">
        <f t="shared" si="833"/>
        <v>0</v>
      </c>
      <c r="GE774" s="110">
        <f t="shared" si="834"/>
        <v>0</v>
      </c>
      <c r="GF774" s="110">
        <f t="shared" si="835"/>
        <v>0</v>
      </c>
      <c r="GG774" s="110">
        <f t="shared" si="836"/>
        <v>0</v>
      </c>
      <c r="GH774" s="110">
        <f t="shared" si="837"/>
        <v>0</v>
      </c>
      <c r="GI774" s="110">
        <f t="shared" si="838"/>
        <v>0</v>
      </c>
      <c r="GJ774" s="114">
        <f t="shared" si="862"/>
        <v>0.10382603008502299</v>
      </c>
      <c r="GK774" s="90">
        <f t="shared" si="863"/>
        <v>9.4736842105263161E-2</v>
      </c>
      <c r="GL774" s="92" t="s">
        <v>1956</v>
      </c>
      <c r="GM774" s="92" t="s">
        <v>2287</v>
      </c>
      <c r="GN774" s="92" t="s">
        <v>1379</v>
      </c>
      <c r="GO774" s="2" t="s">
        <v>2035</v>
      </c>
      <c r="GP774" s="2" t="s">
        <v>2086</v>
      </c>
      <c r="GQ774" s="2" t="s">
        <v>2210</v>
      </c>
      <c r="GR774" s="115">
        <v>221</v>
      </c>
      <c r="GS774" s="31">
        <f t="shared" si="839"/>
        <v>7</v>
      </c>
      <c r="GT774" s="31">
        <f t="shared" si="840"/>
        <v>10</v>
      </c>
      <c r="GU774" s="31">
        <f t="shared" si="841"/>
        <v>11</v>
      </c>
      <c r="GV774" s="31">
        <f t="shared" si="842"/>
        <v>194</v>
      </c>
      <c r="GW774" s="31">
        <f t="shared" si="843"/>
        <v>113</v>
      </c>
      <c r="GX774" s="31">
        <f t="shared" si="844"/>
        <v>175</v>
      </c>
    </row>
    <row r="775" spans="1:206" ht="15.75" hidden="1" customHeight="1" x14ac:dyDescent="0.25">
      <c r="A775" s="22" t="s">
        <v>1112</v>
      </c>
      <c r="B775" s="2" t="s">
        <v>739</v>
      </c>
      <c r="C775" s="116" t="s">
        <v>1049</v>
      </c>
      <c r="D775" s="35" t="s">
        <v>739</v>
      </c>
      <c r="E775" s="117">
        <v>7</v>
      </c>
      <c r="F775" s="117">
        <v>33</v>
      </c>
      <c r="G775" s="117">
        <v>55</v>
      </c>
      <c r="H775" s="117">
        <v>95</v>
      </c>
      <c r="I775" s="95">
        <v>7</v>
      </c>
      <c r="J775" s="118">
        <v>7</v>
      </c>
      <c r="K775" s="118">
        <v>18</v>
      </c>
      <c r="L775" s="118">
        <v>72</v>
      </c>
      <c r="M775" s="118">
        <v>97</v>
      </c>
      <c r="N775" s="119">
        <v>13</v>
      </c>
      <c r="O775" s="119">
        <v>2</v>
      </c>
      <c r="P775" s="120">
        <v>101</v>
      </c>
      <c r="Q775" s="120">
        <v>134</v>
      </c>
      <c r="R775" s="120">
        <v>85</v>
      </c>
      <c r="S775" s="70">
        <f t="shared" si="845"/>
        <v>6.9306930693069313E-2</v>
      </c>
      <c r="T775" s="70">
        <f t="shared" si="846"/>
        <v>0.13432835820895522</v>
      </c>
      <c r="U775" s="70">
        <f t="shared" si="847"/>
        <v>0.26250000000000001</v>
      </c>
      <c r="V775" s="70">
        <f t="shared" si="848"/>
        <v>0.35159817351598172</v>
      </c>
      <c r="W775" s="70">
        <f t="shared" si="849"/>
        <v>0.69411764705882351</v>
      </c>
      <c r="X775" s="121">
        <v>139</v>
      </c>
      <c r="Y775" s="121">
        <v>101</v>
      </c>
      <c r="Z775" s="121">
        <v>134</v>
      </c>
      <c r="AA775" s="121">
        <v>85</v>
      </c>
      <c r="AB775" s="121">
        <v>24</v>
      </c>
      <c r="AC775" s="121">
        <v>31</v>
      </c>
      <c r="AD775" s="17">
        <v>4</v>
      </c>
      <c r="AE775" s="17">
        <v>6</v>
      </c>
      <c r="AF775" s="100">
        <v>7</v>
      </c>
      <c r="AG775" s="101">
        <v>9</v>
      </c>
      <c r="AH775" s="101">
        <v>40</v>
      </c>
      <c r="AI775" s="101">
        <v>58</v>
      </c>
      <c r="AJ775" s="101">
        <v>2</v>
      </c>
      <c r="AK775" s="101">
        <f t="shared" si="850"/>
        <v>109</v>
      </c>
      <c r="AL775" s="101">
        <f t="shared" si="851"/>
        <v>10</v>
      </c>
      <c r="AM775" s="101">
        <v>12</v>
      </c>
      <c r="AN775" s="102">
        <v>2</v>
      </c>
      <c r="AO775" s="103">
        <v>4</v>
      </c>
      <c r="AP775" s="74">
        <f t="shared" si="852"/>
        <v>8.9108910891089105E-2</v>
      </c>
      <c r="AQ775" s="74">
        <f t="shared" si="853"/>
        <v>0.29850746268656714</v>
      </c>
      <c r="AR775" s="104">
        <f t="shared" si="854"/>
        <v>0.30312499999999998</v>
      </c>
      <c r="AS775" s="104">
        <f t="shared" si="855"/>
        <v>0.40182648401826482</v>
      </c>
      <c r="AT775" s="104">
        <f t="shared" si="856"/>
        <v>0.56470588235294117</v>
      </c>
      <c r="AU775" s="105">
        <v>112</v>
      </c>
      <c r="AV775" s="105">
        <v>151</v>
      </c>
      <c r="AW775" s="105">
        <v>112</v>
      </c>
      <c r="AX775" s="100">
        <v>6</v>
      </c>
      <c r="AY775" s="106">
        <v>101</v>
      </c>
      <c r="AZ775" s="106">
        <v>9</v>
      </c>
      <c r="BA775" s="106">
        <v>22</v>
      </c>
      <c r="BB775" s="106">
        <v>64</v>
      </c>
      <c r="BC775" s="106">
        <v>6</v>
      </c>
      <c r="BD775" s="107">
        <v>11</v>
      </c>
      <c r="BE775" s="108">
        <v>3</v>
      </c>
      <c r="BF775" s="82">
        <f t="shared" si="857"/>
        <v>8.0357142857142863E-2</v>
      </c>
      <c r="BG775" s="82">
        <f t="shared" si="858"/>
        <v>0.14569536423841059</v>
      </c>
      <c r="BH775" s="83">
        <f t="shared" si="859"/>
        <v>0.224</v>
      </c>
      <c r="BI775" s="83">
        <f t="shared" si="860"/>
        <v>0.28517110266159695</v>
      </c>
      <c r="BJ775" s="83">
        <f t="shared" si="861"/>
        <v>0.4732142857142857</v>
      </c>
      <c r="BK775" s="2">
        <v>65</v>
      </c>
      <c r="BL775" s="2">
        <v>114</v>
      </c>
      <c r="BM775" s="2">
        <v>88</v>
      </c>
      <c r="BN775" s="2">
        <v>55</v>
      </c>
      <c r="BO775" s="2">
        <v>34</v>
      </c>
      <c r="BP775" s="2">
        <v>30</v>
      </c>
      <c r="BQ775" s="109">
        <v>3</v>
      </c>
      <c r="BR775" s="109">
        <v>6</v>
      </c>
      <c r="BS775" s="110">
        <v>7</v>
      </c>
      <c r="BT775" s="109">
        <v>1</v>
      </c>
      <c r="BU775" s="109">
        <v>37</v>
      </c>
      <c r="BV775" s="109">
        <v>56</v>
      </c>
      <c r="BW775" s="109">
        <v>1</v>
      </c>
      <c r="BX775" s="84">
        <f t="shared" ref="BX775:BX838" si="865">SUM(BT775:BW775)</f>
        <v>95</v>
      </c>
      <c r="BY775" s="111">
        <v>2</v>
      </c>
      <c r="BZ775" s="109">
        <v>11</v>
      </c>
      <c r="CA775" s="109">
        <v>1</v>
      </c>
      <c r="CB775" s="2">
        <v>6</v>
      </c>
      <c r="CC775" s="112">
        <f t="shared" ref="CC775:CC838" si="866">BT775/BK775</f>
        <v>1.5384615384615385E-2</v>
      </c>
      <c r="CD775" s="112">
        <f t="shared" ref="CD775:CD838" si="867">BU775/BL775</f>
        <v>0.32456140350877194</v>
      </c>
      <c r="CE775" s="112">
        <f t="shared" ref="CE775:CE838" si="868">((BT775+BU775+BV775)-BZ775)/(BK775+BL775+BM775)</f>
        <v>0.31086142322097376</v>
      </c>
      <c r="CF775" s="112">
        <f t="shared" ref="CF775:CF838" si="869">((BU775+BV775)-BZ775)/(BL775+BM775)</f>
        <v>0.40594059405940597</v>
      </c>
      <c r="CG775" s="112">
        <f t="shared" ref="CG775:CG838" si="870">(BV775-BZ775)/BM775</f>
        <v>0.51136363636363635</v>
      </c>
      <c r="CH775" s="87">
        <f t="shared" ref="CH775:CH838" si="871">BM775-(BV775-BZ775)</f>
        <v>43</v>
      </c>
      <c r="CI775" s="31">
        <f t="shared" ref="CI775:CI838" si="872">(BM775+BO775)-(BV775+CB775)</f>
        <v>60</v>
      </c>
      <c r="CJ775" s="31">
        <f t="shared" ref="CJ775:CJ838" si="873">CR775+CZ775</f>
        <v>0</v>
      </c>
      <c r="CK775" s="31">
        <f t="shared" ref="CK775:CK838" si="874">CS775+DA775</f>
        <v>0</v>
      </c>
      <c r="CL775" s="31">
        <f t="shared" ref="CL775:CL838" si="875">CT775+DB775</f>
        <v>0</v>
      </c>
      <c r="CM775" s="113">
        <f t="shared" ref="CM775:CM838" si="876">CU775+DC775</f>
        <v>0</v>
      </c>
      <c r="CN775" s="31">
        <f t="shared" ref="CN775:CN838" si="877">CV775+DD775</f>
        <v>0</v>
      </c>
      <c r="CO775" s="31">
        <f t="shared" ref="CO775:CO838" si="878">CW775+DE775</f>
        <v>0</v>
      </c>
      <c r="CP775" s="31">
        <f t="shared" ref="CP775:CP838" si="879">CX775+DF775</f>
        <v>0</v>
      </c>
      <c r="CQ775" s="31">
        <f t="shared" ref="CQ775:CQ838" si="880">CY775+DG775</f>
        <v>0</v>
      </c>
      <c r="CU775" s="88">
        <f t="shared" si="864"/>
        <v>0</v>
      </c>
      <c r="DC775" s="88">
        <f t="shared" ref="DC775:DC838" si="881">DD775+DE775+DF775+DG775</f>
        <v>0</v>
      </c>
      <c r="DH775" s="32">
        <v>1</v>
      </c>
      <c r="DI775" s="32">
        <v>4</v>
      </c>
      <c r="DJ775" s="32">
        <v>5</v>
      </c>
      <c r="DK775" s="88">
        <f t="shared" ref="DK775:DK838" si="882">DL775+DM775+DN775+DO775</f>
        <v>64</v>
      </c>
      <c r="DL775" s="32">
        <v>1</v>
      </c>
      <c r="DM775" s="32">
        <v>29</v>
      </c>
      <c r="DN775" s="32">
        <v>33</v>
      </c>
      <c r="DO775" s="32">
        <v>1</v>
      </c>
      <c r="DP775" s="32">
        <v>2</v>
      </c>
      <c r="DQ775" s="32">
        <v>2</v>
      </c>
      <c r="DR775" s="32">
        <v>2</v>
      </c>
      <c r="DS775" s="88">
        <f t="shared" ref="DS775:DS838" si="883">DT775+DU775+DV775+DW775</f>
        <v>31</v>
      </c>
      <c r="DT775" s="32">
        <v>0</v>
      </c>
      <c r="DU775" s="32">
        <v>8</v>
      </c>
      <c r="DV775" s="32">
        <v>23</v>
      </c>
      <c r="DW775" s="32">
        <v>0</v>
      </c>
      <c r="EA775" s="88">
        <f t="shared" ref="EA775:EA838" si="884">EB775+EC775+ED775+EE775</f>
        <v>0</v>
      </c>
      <c r="EI775" s="88">
        <f t="shared" ref="EI775:EI838" si="885">EJ775+EK775+EL775+EM775</f>
        <v>0</v>
      </c>
      <c r="EQ775" s="88">
        <f t="shared" ref="EQ775:EQ838" si="886">ER775+ES775+ET775+EU775</f>
        <v>0</v>
      </c>
      <c r="EY775" s="88">
        <f t="shared" ref="EY775:EY838" si="887">EZ775+FA775+FB775+FC775</f>
        <v>0</v>
      </c>
      <c r="FG775" s="88">
        <f t="shared" ref="FG775:FG838" si="888">FH775+FI775+FJ775+FK775</f>
        <v>0</v>
      </c>
      <c r="FO775" s="88">
        <f t="shared" ref="FO775:FO838" si="889">FP775+FQ775+FR775+FS775</f>
        <v>0</v>
      </c>
      <c r="FW775" s="110">
        <f t="shared" ref="FW775:FW838" si="890">FX775+FY775+FZ775+GA775</f>
        <v>0</v>
      </c>
      <c r="GB775" s="110">
        <f t="shared" ref="GB775:GB838" si="891">EV775+FD775+FL775+FT775</f>
        <v>0</v>
      </c>
      <c r="GC775" s="110">
        <f t="shared" ref="GC775:GC838" si="892">EW775+FE775+FM775+FU775</f>
        <v>0</v>
      </c>
      <c r="GD775" s="110">
        <f t="shared" ref="GD775:GD838" si="893">EX775+FF775+FN775+FV775</f>
        <v>0</v>
      </c>
      <c r="GE775" s="110">
        <f t="shared" ref="GE775:GE838" si="894">EY775+FG775+FO775+FW775</f>
        <v>0</v>
      </c>
      <c r="GF775" s="110">
        <f t="shared" ref="GF775:GF838" si="895">EZ775+FH775+FP775+FX775</f>
        <v>0</v>
      </c>
      <c r="GG775" s="110">
        <f t="shared" ref="GG775:GG838" si="896">FA775+FI775+FQ775+FY775</f>
        <v>0</v>
      </c>
      <c r="GH775" s="110">
        <f t="shared" ref="GH775:GH838" si="897">FB775+FJ775+FR775+FZ775</f>
        <v>0</v>
      </c>
      <c r="GI775" s="110">
        <f t="shared" ref="GI775:GI838" si="898">FC775+FK775+FS775+GA775</f>
        <v>0</v>
      </c>
      <c r="GJ775" s="114">
        <f t="shared" si="862"/>
        <v>-0.26328967642526963</v>
      </c>
      <c r="GK775" s="90">
        <f t="shared" si="863"/>
        <v>-5.9405940594059403E-2</v>
      </c>
      <c r="GL775" s="2" t="s">
        <v>1929</v>
      </c>
      <c r="GM775" s="92" t="s">
        <v>1832</v>
      </c>
      <c r="GN775" s="92" t="s">
        <v>2066</v>
      </c>
      <c r="GO775" s="2" t="s">
        <v>2291</v>
      </c>
      <c r="GP775" s="2" t="s">
        <v>2291</v>
      </c>
      <c r="GQ775" s="2" t="s">
        <v>1936</v>
      </c>
      <c r="GR775" s="115">
        <v>111</v>
      </c>
      <c r="GS775" s="31">
        <f t="shared" ref="GS775:GS838" si="899">DH775+DP775+DX775</f>
        <v>3</v>
      </c>
      <c r="GT775" s="31">
        <f t="shared" ref="GT775:GT838" si="900">DJ775+DR775+DZ775</f>
        <v>7</v>
      </c>
      <c r="GU775" s="31">
        <f t="shared" ref="GU775:GU838" si="901">DI775+DQ775+DY775</f>
        <v>6</v>
      </c>
      <c r="GV775" s="31">
        <f t="shared" ref="GV775:GV838" si="902">DL775+DM775+DN775+DO775+DT775+DU775+DV775+DW775+EB775+EC775+ED775+EE775</f>
        <v>95</v>
      </c>
      <c r="GW775" s="31">
        <f t="shared" ref="GW775:GW838" si="903">DN775+DO775+DV775+DW775+ED775+EE775</f>
        <v>57</v>
      </c>
      <c r="GX775" s="31">
        <f t="shared" ref="GX775:GX838" si="904">GV775-(DL775+DT775+EB775)</f>
        <v>94</v>
      </c>
    </row>
    <row r="776" spans="1:206" ht="15.75" hidden="1" customHeight="1" x14ac:dyDescent="0.25">
      <c r="A776" s="22" t="s">
        <v>1112</v>
      </c>
      <c r="B776" s="2" t="s">
        <v>739</v>
      </c>
      <c r="C776" s="116" t="s">
        <v>757</v>
      </c>
      <c r="D776" s="35" t="s">
        <v>739</v>
      </c>
      <c r="E776" s="117">
        <v>99</v>
      </c>
      <c r="F776" s="117">
        <v>465</v>
      </c>
      <c r="G776" s="117">
        <v>819</v>
      </c>
      <c r="H776" s="117">
        <v>1383</v>
      </c>
      <c r="I776" s="95">
        <v>91</v>
      </c>
      <c r="J776" s="118">
        <v>120</v>
      </c>
      <c r="K776" s="118">
        <v>515</v>
      </c>
      <c r="L776" s="118">
        <v>936</v>
      </c>
      <c r="M776" s="118">
        <v>1571</v>
      </c>
      <c r="N776" s="119">
        <v>187</v>
      </c>
      <c r="O776" s="119">
        <v>70</v>
      </c>
      <c r="P776" s="120">
        <v>1238</v>
      </c>
      <c r="Q776" s="120">
        <v>1552</v>
      </c>
      <c r="R776" s="120">
        <v>1310</v>
      </c>
      <c r="S776" s="70">
        <f t="shared" si="845"/>
        <v>9.6930533117932149E-2</v>
      </c>
      <c r="T776" s="70">
        <f t="shared" si="846"/>
        <v>0.33182989690721648</v>
      </c>
      <c r="U776" s="70">
        <f t="shared" si="847"/>
        <v>0.33756097560975612</v>
      </c>
      <c r="V776" s="70">
        <f t="shared" si="848"/>
        <v>0.4416491963661775</v>
      </c>
      <c r="W776" s="70">
        <f t="shared" si="849"/>
        <v>0.57175572519083973</v>
      </c>
      <c r="X776" s="121">
        <v>1575</v>
      </c>
      <c r="Y776" s="121">
        <v>1238</v>
      </c>
      <c r="Z776" s="121">
        <v>1552</v>
      </c>
      <c r="AA776" s="121">
        <v>1310</v>
      </c>
      <c r="AB776" s="121">
        <v>435</v>
      </c>
      <c r="AC776" s="121">
        <v>426</v>
      </c>
      <c r="AD776" s="17">
        <v>38</v>
      </c>
      <c r="AE776" s="17">
        <v>81</v>
      </c>
      <c r="AF776" s="100">
        <v>108</v>
      </c>
      <c r="AG776" s="101">
        <v>169</v>
      </c>
      <c r="AH776" s="101">
        <v>551</v>
      </c>
      <c r="AI776" s="101">
        <v>1094</v>
      </c>
      <c r="AJ776" s="101">
        <v>45</v>
      </c>
      <c r="AK776" s="101">
        <f t="shared" si="850"/>
        <v>1859</v>
      </c>
      <c r="AL776" s="101">
        <f t="shared" si="851"/>
        <v>253</v>
      </c>
      <c r="AM776" s="101">
        <v>298</v>
      </c>
      <c r="AN776" s="102">
        <v>40</v>
      </c>
      <c r="AO776" s="103">
        <v>101</v>
      </c>
      <c r="AP776" s="74">
        <f t="shared" si="852"/>
        <v>0.13651050080775445</v>
      </c>
      <c r="AQ776" s="74">
        <f t="shared" si="853"/>
        <v>0.3550257731958763</v>
      </c>
      <c r="AR776" s="104">
        <f t="shared" si="854"/>
        <v>0.38073170731707318</v>
      </c>
      <c r="AS776" s="104">
        <f t="shared" si="855"/>
        <v>0.48637316561844862</v>
      </c>
      <c r="AT776" s="104">
        <f t="shared" si="856"/>
        <v>0.64198473282442747</v>
      </c>
      <c r="AU776" s="105">
        <v>1291</v>
      </c>
      <c r="AV776" s="105">
        <v>1679</v>
      </c>
      <c r="AW776" s="105">
        <v>1243</v>
      </c>
      <c r="AX776" s="100">
        <v>123</v>
      </c>
      <c r="AY776" s="106">
        <v>2047</v>
      </c>
      <c r="AZ776" s="106">
        <v>201</v>
      </c>
      <c r="BA776" s="106">
        <v>685</v>
      </c>
      <c r="BB776" s="106">
        <v>1108</v>
      </c>
      <c r="BC776" s="106">
        <v>53</v>
      </c>
      <c r="BD776" s="107">
        <v>248</v>
      </c>
      <c r="BE776" s="108">
        <v>42</v>
      </c>
      <c r="BF776" s="82">
        <f t="shared" si="857"/>
        <v>0.16170555108608206</v>
      </c>
      <c r="BG776" s="82">
        <f t="shared" si="858"/>
        <v>0.40798094103633115</v>
      </c>
      <c r="BH776" s="83">
        <f t="shared" si="859"/>
        <v>0.41443152148112983</v>
      </c>
      <c r="BI776" s="83">
        <f t="shared" si="860"/>
        <v>0.52020202020202022</v>
      </c>
      <c r="BJ776" s="83">
        <f t="shared" si="861"/>
        <v>0.66615027110766845</v>
      </c>
      <c r="BK776" s="2">
        <v>1301</v>
      </c>
      <c r="BL776" s="2">
        <v>1720</v>
      </c>
      <c r="BM776" s="2">
        <v>1285</v>
      </c>
      <c r="BN776" s="2">
        <v>876</v>
      </c>
      <c r="BO776" s="2">
        <v>425</v>
      </c>
      <c r="BP776" s="2">
        <v>422</v>
      </c>
      <c r="BQ776" s="109">
        <v>43</v>
      </c>
      <c r="BR776" s="109">
        <v>135</v>
      </c>
      <c r="BS776" s="110">
        <v>104</v>
      </c>
      <c r="BT776" s="109">
        <v>210</v>
      </c>
      <c r="BU776" s="109">
        <v>720</v>
      </c>
      <c r="BV776" s="109">
        <v>1336</v>
      </c>
      <c r="BW776" s="109">
        <v>63</v>
      </c>
      <c r="BX776" s="84">
        <f t="shared" si="865"/>
        <v>2329</v>
      </c>
      <c r="BY776" s="111">
        <v>14</v>
      </c>
      <c r="BZ776" s="109">
        <v>288</v>
      </c>
      <c r="CA776" s="109">
        <v>63</v>
      </c>
      <c r="CB776" s="2">
        <v>72</v>
      </c>
      <c r="CC776" s="112">
        <f t="shared" si="866"/>
        <v>0.16141429669485011</v>
      </c>
      <c r="CD776" s="112">
        <f t="shared" si="867"/>
        <v>0.41860465116279072</v>
      </c>
      <c r="CE776" s="112">
        <f t="shared" si="868"/>
        <v>0.45935903390617744</v>
      </c>
      <c r="CF776" s="112">
        <f t="shared" si="869"/>
        <v>0.58835274542429283</v>
      </c>
      <c r="CG776" s="112">
        <f t="shared" si="870"/>
        <v>0.81556420233463034</v>
      </c>
      <c r="CH776" s="87">
        <f t="shared" si="871"/>
        <v>237</v>
      </c>
      <c r="CI776" s="31">
        <f t="shared" si="872"/>
        <v>302</v>
      </c>
      <c r="CJ776" s="31">
        <f t="shared" si="873"/>
        <v>3</v>
      </c>
      <c r="CK776" s="31">
        <f t="shared" si="874"/>
        <v>8</v>
      </c>
      <c r="CL776" s="31">
        <f t="shared" si="875"/>
        <v>12</v>
      </c>
      <c r="CM776" s="113">
        <f t="shared" si="876"/>
        <v>101</v>
      </c>
      <c r="CN776" s="31">
        <f t="shared" si="877"/>
        <v>12</v>
      </c>
      <c r="CO776" s="31">
        <f t="shared" si="878"/>
        <v>23</v>
      </c>
      <c r="CP776" s="31">
        <f t="shared" si="879"/>
        <v>60</v>
      </c>
      <c r="CQ776" s="31">
        <f t="shared" si="880"/>
        <v>6</v>
      </c>
      <c r="CR776" s="32">
        <v>1</v>
      </c>
      <c r="CS776" s="32">
        <v>3</v>
      </c>
      <c r="CT776" s="32">
        <v>6</v>
      </c>
      <c r="CU776" s="88">
        <f t="shared" si="864"/>
        <v>31</v>
      </c>
      <c r="CV776" s="32">
        <v>11</v>
      </c>
      <c r="CW776" s="32">
        <v>10</v>
      </c>
      <c r="CX776" s="32">
        <v>10</v>
      </c>
      <c r="CY776" s="32">
        <v>0</v>
      </c>
      <c r="CZ776" s="32">
        <v>2</v>
      </c>
      <c r="DA776" s="32">
        <v>5</v>
      </c>
      <c r="DB776" s="32">
        <v>6</v>
      </c>
      <c r="DC776" s="88">
        <f t="shared" si="881"/>
        <v>70</v>
      </c>
      <c r="DD776" s="32">
        <v>1</v>
      </c>
      <c r="DE776" s="32">
        <v>13</v>
      </c>
      <c r="DF776" s="32">
        <v>50</v>
      </c>
      <c r="DG776" s="32">
        <v>6</v>
      </c>
      <c r="DH776" s="32">
        <v>3</v>
      </c>
      <c r="DI776" s="32">
        <v>24</v>
      </c>
      <c r="DJ776" s="32">
        <v>15</v>
      </c>
      <c r="DK776" s="88">
        <f t="shared" si="882"/>
        <v>439</v>
      </c>
      <c r="DL776" s="32">
        <v>81</v>
      </c>
      <c r="DM776" s="32">
        <v>138</v>
      </c>
      <c r="DN776" s="32">
        <v>209</v>
      </c>
      <c r="DO776" s="32">
        <v>11</v>
      </c>
      <c r="DP776" s="32">
        <v>26</v>
      </c>
      <c r="DQ776" s="32">
        <v>54</v>
      </c>
      <c r="DR776" s="32">
        <v>36</v>
      </c>
      <c r="DS776" s="88">
        <f t="shared" si="883"/>
        <v>1071</v>
      </c>
      <c r="DT776" s="32">
        <v>17</v>
      </c>
      <c r="DU776" s="32">
        <v>249</v>
      </c>
      <c r="DV776" s="32">
        <v>767</v>
      </c>
      <c r="DW776" s="32">
        <v>38</v>
      </c>
      <c r="DX776" s="32">
        <v>2</v>
      </c>
      <c r="DY776" s="32">
        <v>8</v>
      </c>
      <c r="DZ776" s="32">
        <v>6</v>
      </c>
      <c r="EA776" s="88">
        <f t="shared" si="884"/>
        <v>141</v>
      </c>
      <c r="EB776" s="32">
        <v>21</v>
      </c>
      <c r="EC776" s="32">
        <v>56</v>
      </c>
      <c r="ED776" s="32">
        <v>63</v>
      </c>
      <c r="EE776" s="32">
        <v>1</v>
      </c>
      <c r="EF776" s="32">
        <v>5</v>
      </c>
      <c r="EG776" s="32">
        <v>12</v>
      </c>
      <c r="EH776" s="32">
        <v>19</v>
      </c>
      <c r="EI776" s="88">
        <f t="shared" si="885"/>
        <v>172</v>
      </c>
      <c r="EJ776" s="32">
        <v>72</v>
      </c>
      <c r="EK776" s="32">
        <v>61</v>
      </c>
      <c r="EL776" s="32">
        <v>37</v>
      </c>
      <c r="EM776" s="32">
        <v>2</v>
      </c>
      <c r="EQ776" s="88">
        <f t="shared" si="886"/>
        <v>0</v>
      </c>
      <c r="EV776" s="32">
        <v>4</v>
      </c>
      <c r="EW776" s="32">
        <v>29</v>
      </c>
      <c r="EX776" s="32">
        <v>16</v>
      </c>
      <c r="EY776" s="88">
        <f t="shared" si="887"/>
        <v>405</v>
      </c>
      <c r="EZ776" s="32">
        <v>7</v>
      </c>
      <c r="FA776" s="32">
        <v>193</v>
      </c>
      <c r="FB776" s="32">
        <v>200</v>
      </c>
      <c r="FC776" s="32">
        <v>5</v>
      </c>
      <c r="FG776" s="88">
        <f t="shared" si="888"/>
        <v>0</v>
      </c>
      <c r="FO776" s="88">
        <f t="shared" si="889"/>
        <v>0</v>
      </c>
      <c r="FW776" s="110">
        <f t="shared" si="890"/>
        <v>0</v>
      </c>
      <c r="GB776" s="110">
        <f t="shared" si="891"/>
        <v>4</v>
      </c>
      <c r="GC776" s="110">
        <f t="shared" si="892"/>
        <v>29</v>
      </c>
      <c r="GD776" s="110">
        <f t="shared" si="893"/>
        <v>16</v>
      </c>
      <c r="GE776" s="110">
        <f t="shared" si="894"/>
        <v>405</v>
      </c>
      <c r="GF776" s="110">
        <f t="shared" si="895"/>
        <v>7</v>
      </c>
      <c r="GG776" s="110">
        <f t="shared" si="896"/>
        <v>193</v>
      </c>
      <c r="GH776" s="110">
        <f t="shared" si="897"/>
        <v>200</v>
      </c>
      <c r="GI776" s="110">
        <f t="shared" si="898"/>
        <v>5</v>
      </c>
      <c r="GJ776" s="114">
        <f t="shared" si="862"/>
        <v>0.42642070101250423</v>
      </c>
      <c r="GK776" s="90">
        <f t="shared" si="863"/>
        <v>0.13776257938446507</v>
      </c>
      <c r="GL776" s="2" t="s">
        <v>1507</v>
      </c>
      <c r="GM776" s="2" t="s">
        <v>1477</v>
      </c>
      <c r="GN776" s="2" t="s">
        <v>1590</v>
      </c>
      <c r="GO776" s="2" t="s">
        <v>1671</v>
      </c>
      <c r="GP776" s="92" t="s">
        <v>1807</v>
      </c>
      <c r="GQ776" s="2" t="s">
        <v>1782</v>
      </c>
      <c r="GR776" s="115">
        <v>1725</v>
      </c>
      <c r="GS776" s="31">
        <f t="shared" si="899"/>
        <v>31</v>
      </c>
      <c r="GT776" s="31">
        <f t="shared" si="900"/>
        <v>57</v>
      </c>
      <c r="GU776" s="31">
        <f t="shared" si="901"/>
        <v>86</v>
      </c>
      <c r="GV776" s="31">
        <f t="shared" si="902"/>
        <v>1651</v>
      </c>
      <c r="GW776" s="31">
        <f t="shared" si="903"/>
        <v>1089</v>
      </c>
      <c r="GX776" s="31">
        <f t="shared" si="904"/>
        <v>1532</v>
      </c>
    </row>
    <row r="777" spans="1:206" ht="15.75" hidden="1" customHeight="1" x14ac:dyDescent="0.25">
      <c r="A777" s="22" t="s">
        <v>1111</v>
      </c>
      <c r="B777" s="2" t="s">
        <v>758</v>
      </c>
      <c r="C777" s="116" t="s">
        <v>759</v>
      </c>
      <c r="D777" s="35" t="s">
        <v>758</v>
      </c>
      <c r="E777" s="117">
        <v>6</v>
      </c>
      <c r="F777" s="117">
        <v>94</v>
      </c>
      <c r="G777" s="117">
        <v>194</v>
      </c>
      <c r="H777" s="117">
        <v>294</v>
      </c>
      <c r="I777" s="95">
        <v>15</v>
      </c>
      <c r="J777" s="118">
        <v>28</v>
      </c>
      <c r="K777" s="118">
        <v>75</v>
      </c>
      <c r="L777" s="118">
        <v>209</v>
      </c>
      <c r="M777" s="118">
        <v>312</v>
      </c>
      <c r="N777" s="119">
        <v>45</v>
      </c>
      <c r="O777" s="119">
        <v>13</v>
      </c>
      <c r="P777" s="120">
        <v>297</v>
      </c>
      <c r="Q777" s="120">
        <v>352</v>
      </c>
      <c r="R777" s="120">
        <v>282</v>
      </c>
      <c r="S777" s="70">
        <f t="shared" si="845"/>
        <v>9.4276094276094277E-2</v>
      </c>
      <c r="T777" s="70">
        <f t="shared" si="846"/>
        <v>0.21306818181818182</v>
      </c>
      <c r="U777" s="70">
        <f t="shared" si="847"/>
        <v>0.28678839957035446</v>
      </c>
      <c r="V777" s="70">
        <f t="shared" si="848"/>
        <v>0.37697160883280756</v>
      </c>
      <c r="W777" s="70">
        <f t="shared" si="849"/>
        <v>0.58156028368794321</v>
      </c>
      <c r="X777" s="121">
        <v>363</v>
      </c>
      <c r="Y777" s="121">
        <v>297</v>
      </c>
      <c r="Z777" s="121">
        <v>352</v>
      </c>
      <c r="AA777" s="121">
        <v>282</v>
      </c>
      <c r="AB777" s="121">
        <v>74</v>
      </c>
      <c r="AC777" s="121">
        <v>93</v>
      </c>
      <c r="AD777" s="17">
        <v>9</v>
      </c>
      <c r="AE777" s="17">
        <v>19</v>
      </c>
      <c r="AF777" s="100">
        <v>21</v>
      </c>
      <c r="AG777" s="101">
        <v>25</v>
      </c>
      <c r="AH777" s="101">
        <v>124</v>
      </c>
      <c r="AI777" s="101">
        <v>227</v>
      </c>
      <c r="AJ777" s="101">
        <v>10</v>
      </c>
      <c r="AK777" s="101">
        <f t="shared" si="850"/>
        <v>386</v>
      </c>
      <c r="AL777" s="101">
        <f t="shared" si="851"/>
        <v>37</v>
      </c>
      <c r="AM777" s="101">
        <v>47</v>
      </c>
      <c r="AN777" s="102">
        <v>9</v>
      </c>
      <c r="AO777" s="103">
        <v>29</v>
      </c>
      <c r="AP777" s="74">
        <f t="shared" si="852"/>
        <v>8.4175084175084181E-2</v>
      </c>
      <c r="AQ777" s="74">
        <f t="shared" si="853"/>
        <v>0.35227272727272729</v>
      </c>
      <c r="AR777" s="104">
        <f t="shared" si="854"/>
        <v>0.364124597207304</v>
      </c>
      <c r="AS777" s="104">
        <f t="shared" si="855"/>
        <v>0.4952681388012618</v>
      </c>
      <c r="AT777" s="104">
        <f t="shared" si="856"/>
        <v>0.67375886524822692</v>
      </c>
      <c r="AU777" s="105">
        <v>300</v>
      </c>
      <c r="AV777" s="105">
        <v>399</v>
      </c>
      <c r="AW777" s="105">
        <v>295</v>
      </c>
      <c r="AX777" s="100">
        <v>23</v>
      </c>
      <c r="AY777" s="106">
        <v>398</v>
      </c>
      <c r="AZ777" s="106">
        <v>26</v>
      </c>
      <c r="BA777" s="106">
        <v>141</v>
      </c>
      <c r="BB777" s="106">
        <v>222</v>
      </c>
      <c r="BC777" s="106">
        <v>9</v>
      </c>
      <c r="BD777" s="107">
        <v>50</v>
      </c>
      <c r="BE777" s="108">
        <v>19</v>
      </c>
      <c r="BF777" s="82">
        <f t="shared" si="857"/>
        <v>8.8135593220338981E-2</v>
      </c>
      <c r="BG777" s="82">
        <f t="shared" si="858"/>
        <v>0.35338345864661652</v>
      </c>
      <c r="BH777" s="83">
        <f t="shared" si="859"/>
        <v>0.34104627766599599</v>
      </c>
      <c r="BI777" s="83">
        <f t="shared" si="860"/>
        <v>0.44778254649499283</v>
      </c>
      <c r="BJ777" s="83">
        <f t="shared" si="861"/>
        <v>0.57333333333333336</v>
      </c>
      <c r="BK777" s="2">
        <v>286</v>
      </c>
      <c r="BL777" s="2">
        <v>389</v>
      </c>
      <c r="BM777" s="2">
        <v>294</v>
      </c>
      <c r="BN777" s="2">
        <v>197</v>
      </c>
      <c r="BO777" s="2">
        <v>100</v>
      </c>
      <c r="BP777" s="2">
        <v>91</v>
      </c>
      <c r="BQ777" s="109">
        <v>13</v>
      </c>
      <c r="BR777" s="109">
        <v>30</v>
      </c>
      <c r="BS777" s="110">
        <v>23</v>
      </c>
      <c r="BT777" s="109">
        <v>30</v>
      </c>
      <c r="BU777" s="109">
        <v>158</v>
      </c>
      <c r="BV777" s="109">
        <v>285</v>
      </c>
      <c r="BW777" s="109">
        <v>20</v>
      </c>
      <c r="BX777" s="84">
        <f t="shared" si="865"/>
        <v>493</v>
      </c>
      <c r="BY777" s="111">
        <v>6</v>
      </c>
      <c r="BZ777" s="109">
        <v>58</v>
      </c>
      <c r="CA777" s="109">
        <v>21</v>
      </c>
      <c r="CB777" s="2">
        <v>33</v>
      </c>
      <c r="CC777" s="112">
        <f t="shared" si="866"/>
        <v>0.1048951048951049</v>
      </c>
      <c r="CD777" s="112">
        <f t="shared" si="867"/>
        <v>0.40616966580976865</v>
      </c>
      <c r="CE777" s="112">
        <f t="shared" si="868"/>
        <v>0.42827657378740969</v>
      </c>
      <c r="CF777" s="112">
        <f t="shared" si="869"/>
        <v>0.56368960468521234</v>
      </c>
      <c r="CG777" s="112">
        <f t="shared" si="870"/>
        <v>0.77210884353741494</v>
      </c>
      <c r="CH777" s="87">
        <f t="shared" si="871"/>
        <v>67</v>
      </c>
      <c r="CI777" s="31">
        <f t="shared" si="872"/>
        <v>76</v>
      </c>
      <c r="CJ777" s="31">
        <f t="shared" si="873"/>
        <v>0</v>
      </c>
      <c r="CK777" s="31">
        <f t="shared" si="874"/>
        <v>0</v>
      </c>
      <c r="CL777" s="31">
        <f t="shared" si="875"/>
        <v>0</v>
      </c>
      <c r="CM777" s="113">
        <f t="shared" si="876"/>
        <v>0</v>
      </c>
      <c r="CN777" s="31">
        <f t="shared" si="877"/>
        <v>0</v>
      </c>
      <c r="CO777" s="31">
        <f t="shared" si="878"/>
        <v>0</v>
      </c>
      <c r="CP777" s="31">
        <f t="shared" si="879"/>
        <v>0</v>
      </c>
      <c r="CQ777" s="31">
        <f t="shared" si="880"/>
        <v>0</v>
      </c>
      <c r="CU777" s="88">
        <f t="shared" si="864"/>
        <v>0</v>
      </c>
      <c r="DC777" s="88">
        <f t="shared" si="881"/>
        <v>0</v>
      </c>
      <c r="DH777" s="32">
        <v>1</v>
      </c>
      <c r="DI777" s="32">
        <v>10</v>
      </c>
      <c r="DJ777" s="32">
        <v>5</v>
      </c>
      <c r="DK777" s="88">
        <f t="shared" si="882"/>
        <v>185</v>
      </c>
      <c r="DL777" s="32">
        <v>26</v>
      </c>
      <c r="DM777" s="32">
        <v>58</v>
      </c>
      <c r="DN777" s="32">
        <v>97</v>
      </c>
      <c r="DO777" s="32">
        <v>4</v>
      </c>
      <c r="DP777" s="32">
        <v>8</v>
      </c>
      <c r="DQ777" s="32">
        <v>12</v>
      </c>
      <c r="DR777" s="32">
        <v>11</v>
      </c>
      <c r="DS777" s="88">
        <f t="shared" si="883"/>
        <v>184</v>
      </c>
      <c r="DT777" s="32">
        <v>1</v>
      </c>
      <c r="DU777" s="32">
        <v>36</v>
      </c>
      <c r="DV777" s="32">
        <v>132</v>
      </c>
      <c r="DW777" s="32">
        <v>15</v>
      </c>
      <c r="DX777" s="32">
        <v>1</v>
      </c>
      <c r="DY777" s="32">
        <v>1</v>
      </c>
      <c r="DZ777" s="32">
        <v>1</v>
      </c>
      <c r="EA777" s="88">
        <f t="shared" si="884"/>
        <v>9</v>
      </c>
      <c r="EC777" s="32">
        <v>8</v>
      </c>
      <c r="ED777" s="32">
        <v>1</v>
      </c>
      <c r="EI777" s="88">
        <f t="shared" si="885"/>
        <v>0</v>
      </c>
      <c r="EQ777" s="88">
        <f t="shared" si="886"/>
        <v>0</v>
      </c>
      <c r="EV777" s="32">
        <v>3</v>
      </c>
      <c r="EW777" s="32">
        <v>7</v>
      </c>
      <c r="EX777" s="32">
        <v>6</v>
      </c>
      <c r="EY777" s="88">
        <f t="shared" si="887"/>
        <v>106</v>
      </c>
      <c r="EZ777" s="32">
        <v>3</v>
      </c>
      <c r="FA777" s="32">
        <v>56</v>
      </c>
      <c r="FB777" s="32">
        <v>46</v>
      </c>
      <c r="FC777" s="32">
        <v>1</v>
      </c>
      <c r="FG777" s="88">
        <f t="shared" si="888"/>
        <v>0</v>
      </c>
      <c r="FO777" s="88">
        <f t="shared" si="889"/>
        <v>0</v>
      </c>
      <c r="FW777" s="110">
        <f t="shared" si="890"/>
        <v>0</v>
      </c>
      <c r="GB777" s="110">
        <f t="shared" si="891"/>
        <v>3</v>
      </c>
      <c r="GC777" s="110">
        <f t="shared" si="892"/>
        <v>7</v>
      </c>
      <c r="GD777" s="110">
        <f t="shared" si="893"/>
        <v>6</v>
      </c>
      <c r="GE777" s="110">
        <f t="shared" si="894"/>
        <v>106</v>
      </c>
      <c r="GF777" s="110">
        <f t="shared" si="895"/>
        <v>3</v>
      </c>
      <c r="GG777" s="110">
        <f t="shared" si="896"/>
        <v>56</v>
      </c>
      <c r="GH777" s="110">
        <f t="shared" si="897"/>
        <v>46</v>
      </c>
      <c r="GI777" s="110">
        <f t="shared" si="898"/>
        <v>1</v>
      </c>
      <c r="GJ777" s="114">
        <f t="shared" si="862"/>
        <v>0.32765057242409162</v>
      </c>
      <c r="GK777" s="90">
        <f t="shared" si="863"/>
        <v>0.23869346733668342</v>
      </c>
      <c r="GL777" s="92" t="s">
        <v>1920</v>
      </c>
      <c r="GM777" s="2" t="s">
        <v>1921</v>
      </c>
      <c r="GN777" s="92" t="s">
        <v>1922</v>
      </c>
      <c r="GO777" s="2" t="s">
        <v>1923</v>
      </c>
      <c r="GP777" s="2" t="s">
        <v>1552</v>
      </c>
      <c r="GQ777" s="2" t="s">
        <v>1924</v>
      </c>
      <c r="GR777" s="115">
        <v>365</v>
      </c>
      <c r="GS777" s="31">
        <f t="shared" si="899"/>
        <v>10</v>
      </c>
      <c r="GT777" s="31">
        <f t="shared" si="900"/>
        <v>17</v>
      </c>
      <c r="GU777" s="31">
        <f t="shared" si="901"/>
        <v>23</v>
      </c>
      <c r="GV777" s="31">
        <f t="shared" si="902"/>
        <v>378</v>
      </c>
      <c r="GW777" s="31">
        <f t="shared" si="903"/>
        <v>249</v>
      </c>
      <c r="GX777" s="31">
        <f t="shared" si="904"/>
        <v>351</v>
      </c>
    </row>
    <row r="778" spans="1:206" ht="15.75" hidden="1" customHeight="1" x14ac:dyDescent="0.25">
      <c r="A778" s="22" t="s">
        <v>1111</v>
      </c>
      <c r="B778" s="2" t="s">
        <v>758</v>
      </c>
      <c r="C778" s="116" t="s">
        <v>760</v>
      </c>
      <c r="D778" s="35" t="s">
        <v>758</v>
      </c>
      <c r="E778" s="117">
        <v>36</v>
      </c>
      <c r="F778" s="117">
        <v>355</v>
      </c>
      <c r="G778" s="117">
        <v>1118</v>
      </c>
      <c r="H778" s="117">
        <v>1509</v>
      </c>
      <c r="I778" s="95">
        <v>88</v>
      </c>
      <c r="J778" s="118">
        <v>68</v>
      </c>
      <c r="K778" s="118">
        <v>331</v>
      </c>
      <c r="L778" s="118">
        <v>1257</v>
      </c>
      <c r="M778" s="118">
        <v>1656</v>
      </c>
      <c r="N778" s="119">
        <v>432</v>
      </c>
      <c r="O778" s="119">
        <v>22</v>
      </c>
      <c r="P778" s="120">
        <v>1147</v>
      </c>
      <c r="Q778" s="120">
        <v>1473</v>
      </c>
      <c r="R778" s="120">
        <v>1182</v>
      </c>
      <c r="S778" s="70">
        <f t="shared" si="845"/>
        <v>5.928509154315606E-2</v>
      </c>
      <c r="T778" s="70">
        <f t="shared" si="846"/>
        <v>0.22471147318397827</v>
      </c>
      <c r="U778" s="70">
        <f t="shared" si="847"/>
        <v>0.32193582325092057</v>
      </c>
      <c r="V778" s="70">
        <f t="shared" si="848"/>
        <v>0.4354048964218456</v>
      </c>
      <c r="W778" s="70">
        <f t="shared" si="849"/>
        <v>0.69796954314720816</v>
      </c>
      <c r="X778" s="121">
        <v>1496</v>
      </c>
      <c r="Y778" s="121">
        <v>1147</v>
      </c>
      <c r="Z778" s="121">
        <v>1473</v>
      </c>
      <c r="AA778" s="121">
        <v>1182</v>
      </c>
      <c r="AB778" s="121">
        <v>457</v>
      </c>
      <c r="AC778" s="121">
        <v>435</v>
      </c>
      <c r="AD778" s="17">
        <v>50</v>
      </c>
      <c r="AE778" s="17">
        <v>74</v>
      </c>
      <c r="AF778" s="100">
        <v>98</v>
      </c>
      <c r="AG778" s="101">
        <v>75</v>
      </c>
      <c r="AH778" s="101">
        <v>284</v>
      </c>
      <c r="AI778" s="101">
        <v>1068</v>
      </c>
      <c r="AJ778" s="101">
        <v>197</v>
      </c>
      <c r="AK778" s="101">
        <f t="shared" si="850"/>
        <v>1624</v>
      </c>
      <c r="AL778" s="101">
        <f t="shared" si="851"/>
        <v>313</v>
      </c>
      <c r="AM778" s="101">
        <v>510</v>
      </c>
      <c r="AN778" s="102">
        <v>13</v>
      </c>
      <c r="AO778" s="103">
        <v>56</v>
      </c>
      <c r="AP778" s="74">
        <f t="shared" si="852"/>
        <v>6.5387968613775063E-2</v>
      </c>
      <c r="AQ778" s="74">
        <f t="shared" si="853"/>
        <v>0.19280380176510523</v>
      </c>
      <c r="AR778" s="104">
        <f t="shared" si="854"/>
        <v>0.29300368227248819</v>
      </c>
      <c r="AS778" s="104">
        <f t="shared" si="855"/>
        <v>0.39133709981167608</v>
      </c>
      <c r="AT778" s="104">
        <f t="shared" si="856"/>
        <v>0.63874788494077839</v>
      </c>
      <c r="AU778" s="105">
        <v>1141</v>
      </c>
      <c r="AV778" s="105">
        <v>1531</v>
      </c>
      <c r="AW778" s="105">
        <v>1163</v>
      </c>
      <c r="AX778" s="100">
        <v>101</v>
      </c>
      <c r="AY778" s="106">
        <v>1738</v>
      </c>
      <c r="AZ778" s="106">
        <v>96</v>
      </c>
      <c r="BA778" s="106">
        <v>343</v>
      </c>
      <c r="BB778" s="106">
        <v>993</v>
      </c>
      <c r="BC778" s="106">
        <v>306</v>
      </c>
      <c r="BD778" s="107">
        <v>272</v>
      </c>
      <c r="BE778" s="108">
        <v>26</v>
      </c>
      <c r="BF778" s="82">
        <f t="shared" si="857"/>
        <v>8.2545141874462602E-2</v>
      </c>
      <c r="BG778" s="82">
        <f t="shared" si="858"/>
        <v>0.2240365774003919</v>
      </c>
      <c r="BH778" s="83">
        <f t="shared" si="859"/>
        <v>0.30247718383311606</v>
      </c>
      <c r="BI778" s="83">
        <f t="shared" si="860"/>
        <v>0.39820359281437123</v>
      </c>
      <c r="BJ778" s="83">
        <f t="shared" si="861"/>
        <v>0.63190184049079756</v>
      </c>
      <c r="BK778" s="2">
        <v>1110</v>
      </c>
      <c r="BL778" s="2">
        <v>1615</v>
      </c>
      <c r="BM778" s="2">
        <v>1176</v>
      </c>
      <c r="BN778" s="2">
        <v>795</v>
      </c>
      <c r="BO778" s="2">
        <v>367</v>
      </c>
      <c r="BP778" s="2">
        <v>382</v>
      </c>
      <c r="BQ778" s="109">
        <v>50</v>
      </c>
      <c r="BR778" s="109">
        <v>99</v>
      </c>
      <c r="BS778" s="110">
        <v>76</v>
      </c>
      <c r="BT778" s="109">
        <v>81</v>
      </c>
      <c r="BU778" s="109">
        <v>422</v>
      </c>
      <c r="BV778" s="109">
        <v>1150</v>
      </c>
      <c r="BW778" s="109">
        <v>323</v>
      </c>
      <c r="BX778" s="84">
        <f t="shared" si="865"/>
        <v>1976</v>
      </c>
      <c r="BY778" s="111">
        <v>15</v>
      </c>
      <c r="BZ778" s="109">
        <v>290</v>
      </c>
      <c r="CA778" s="109">
        <v>325</v>
      </c>
      <c r="CB778" s="2">
        <v>59</v>
      </c>
      <c r="CC778" s="112">
        <f t="shared" si="866"/>
        <v>7.2972972972972977E-2</v>
      </c>
      <c r="CD778" s="112">
        <f t="shared" si="867"/>
        <v>0.26130030959752321</v>
      </c>
      <c r="CE778" s="112">
        <f t="shared" si="868"/>
        <v>0.3493975903614458</v>
      </c>
      <c r="CF778" s="112">
        <f t="shared" si="869"/>
        <v>0.45933357219634541</v>
      </c>
      <c r="CG778" s="112">
        <f t="shared" si="870"/>
        <v>0.73129251700680276</v>
      </c>
      <c r="CH778" s="87">
        <f t="shared" si="871"/>
        <v>316</v>
      </c>
      <c r="CI778" s="31">
        <f t="shared" si="872"/>
        <v>334</v>
      </c>
      <c r="CJ778" s="31">
        <f t="shared" si="873"/>
        <v>0</v>
      </c>
      <c r="CK778" s="31">
        <f t="shared" si="874"/>
        <v>0</v>
      </c>
      <c r="CL778" s="31">
        <f t="shared" si="875"/>
        <v>0</v>
      </c>
      <c r="CM778" s="113">
        <f t="shared" si="876"/>
        <v>0</v>
      </c>
      <c r="CN778" s="31">
        <f t="shared" si="877"/>
        <v>0</v>
      </c>
      <c r="CO778" s="31">
        <f t="shared" si="878"/>
        <v>0</v>
      </c>
      <c r="CP778" s="31">
        <f t="shared" si="879"/>
        <v>0</v>
      </c>
      <c r="CQ778" s="31">
        <f t="shared" si="880"/>
        <v>0</v>
      </c>
      <c r="CU778" s="88">
        <f t="shared" si="864"/>
        <v>0</v>
      </c>
      <c r="DC778" s="88">
        <f t="shared" si="881"/>
        <v>0</v>
      </c>
      <c r="DH778" s="32">
        <v>2</v>
      </c>
      <c r="DI778" s="32">
        <v>19</v>
      </c>
      <c r="DJ778" s="32">
        <v>10</v>
      </c>
      <c r="DK778" s="88">
        <f t="shared" si="882"/>
        <v>433</v>
      </c>
      <c r="DL778" s="32">
        <v>43</v>
      </c>
      <c r="DM778" s="32">
        <v>134</v>
      </c>
      <c r="DN778" s="32">
        <v>214</v>
      </c>
      <c r="DO778" s="32">
        <v>42</v>
      </c>
      <c r="DP778" s="32">
        <v>43</v>
      </c>
      <c r="DQ778" s="32">
        <v>70</v>
      </c>
      <c r="DR778" s="32">
        <v>52</v>
      </c>
      <c r="DS778" s="88">
        <f t="shared" si="883"/>
        <v>1396</v>
      </c>
      <c r="DT778" s="32">
        <v>11</v>
      </c>
      <c r="DU778" s="32">
        <v>239</v>
      </c>
      <c r="DV778" s="32">
        <v>883</v>
      </c>
      <c r="DW778" s="32">
        <v>263</v>
      </c>
      <c r="DX778" s="32">
        <v>1</v>
      </c>
      <c r="DY778" s="32">
        <v>1</v>
      </c>
      <c r="DZ778" s="32">
        <v>1</v>
      </c>
      <c r="EA778" s="88">
        <f t="shared" si="884"/>
        <v>24</v>
      </c>
      <c r="EC778" s="32">
        <v>6</v>
      </c>
      <c r="ED778" s="32">
        <v>12</v>
      </c>
      <c r="EE778" s="32">
        <v>6</v>
      </c>
      <c r="EF778" s="32">
        <v>2</v>
      </c>
      <c r="EG778" s="32">
        <v>4</v>
      </c>
      <c r="EH778" s="32">
        <v>10</v>
      </c>
      <c r="EI778" s="88">
        <f t="shared" si="885"/>
        <v>43</v>
      </c>
      <c r="EJ778" s="32">
        <v>26</v>
      </c>
      <c r="EK778" s="32">
        <v>15</v>
      </c>
      <c r="EL778" s="32">
        <v>2</v>
      </c>
      <c r="EM778" s="32">
        <v>0</v>
      </c>
      <c r="EQ778" s="88">
        <f t="shared" si="886"/>
        <v>0</v>
      </c>
      <c r="EV778" s="32">
        <v>2</v>
      </c>
      <c r="EW778" s="32">
        <v>5</v>
      </c>
      <c r="EX778" s="32">
        <v>3</v>
      </c>
      <c r="EY778" s="88">
        <f t="shared" si="887"/>
        <v>80</v>
      </c>
      <c r="EZ778" s="32">
        <v>1</v>
      </c>
      <c r="FA778" s="32">
        <v>28</v>
      </c>
      <c r="FB778" s="32">
        <v>39</v>
      </c>
      <c r="FC778" s="32">
        <v>12</v>
      </c>
      <c r="FG778" s="88">
        <f t="shared" si="888"/>
        <v>0</v>
      </c>
      <c r="FO778" s="88">
        <f t="shared" si="889"/>
        <v>0</v>
      </c>
      <c r="FW778" s="110">
        <f t="shared" si="890"/>
        <v>0</v>
      </c>
      <c r="GB778" s="110">
        <f t="shared" si="891"/>
        <v>2</v>
      </c>
      <c r="GC778" s="110">
        <f t="shared" si="892"/>
        <v>5</v>
      </c>
      <c r="GD778" s="110">
        <f t="shared" si="893"/>
        <v>3</v>
      </c>
      <c r="GE778" s="110">
        <f t="shared" si="894"/>
        <v>80</v>
      </c>
      <c r="GF778" s="110">
        <f t="shared" si="895"/>
        <v>1</v>
      </c>
      <c r="GG778" s="110">
        <f t="shared" si="896"/>
        <v>28</v>
      </c>
      <c r="GH778" s="110">
        <f t="shared" si="897"/>
        <v>39</v>
      </c>
      <c r="GI778" s="110">
        <f t="shared" si="898"/>
        <v>12</v>
      </c>
      <c r="GJ778" s="114">
        <f t="shared" si="862"/>
        <v>4.7742733457019161E-2</v>
      </c>
      <c r="GK778" s="90">
        <f t="shared" si="863"/>
        <v>0.13693901035673187</v>
      </c>
      <c r="GL778" s="2" t="s">
        <v>1443</v>
      </c>
      <c r="GM778" s="2" t="s">
        <v>1608</v>
      </c>
      <c r="GN778" s="2" t="s">
        <v>2149</v>
      </c>
      <c r="GO778" s="2" t="s">
        <v>1402</v>
      </c>
      <c r="GP778" s="92" t="s">
        <v>1611</v>
      </c>
      <c r="GQ778" s="2" t="s">
        <v>2107</v>
      </c>
      <c r="GR778" s="115">
        <v>1607</v>
      </c>
      <c r="GS778" s="31">
        <f t="shared" si="899"/>
        <v>46</v>
      </c>
      <c r="GT778" s="31">
        <f t="shared" si="900"/>
        <v>63</v>
      </c>
      <c r="GU778" s="31">
        <f t="shared" si="901"/>
        <v>90</v>
      </c>
      <c r="GV778" s="31">
        <f t="shared" si="902"/>
        <v>1853</v>
      </c>
      <c r="GW778" s="31">
        <f t="shared" si="903"/>
        <v>1420</v>
      </c>
      <c r="GX778" s="31">
        <f t="shared" si="904"/>
        <v>1799</v>
      </c>
    </row>
    <row r="779" spans="1:206" ht="15.75" hidden="1" customHeight="1" x14ac:dyDescent="0.25">
      <c r="A779" s="22" t="s">
        <v>1111</v>
      </c>
      <c r="B779" s="2" t="s">
        <v>758</v>
      </c>
      <c r="C779" s="116" t="s">
        <v>761</v>
      </c>
      <c r="D779" s="35" t="s">
        <v>758</v>
      </c>
      <c r="E779" s="117">
        <v>7</v>
      </c>
      <c r="F779" s="117">
        <v>16</v>
      </c>
      <c r="G779" s="117">
        <v>12</v>
      </c>
      <c r="H779" s="117">
        <v>35</v>
      </c>
      <c r="I779" s="95">
        <v>3</v>
      </c>
      <c r="J779" s="118">
        <v>1</v>
      </c>
      <c r="K779" s="118">
        <v>19</v>
      </c>
      <c r="L779" s="118">
        <v>24</v>
      </c>
      <c r="M779" s="118">
        <v>44</v>
      </c>
      <c r="N779" s="119"/>
      <c r="O779" s="119">
        <v>1</v>
      </c>
      <c r="P779" s="120">
        <v>44</v>
      </c>
      <c r="Q779" s="120">
        <v>59</v>
      </c>
      <c r="R779" s="120">
        <v>53</v>
      </c>
      <c r="S779" s="70">
        <f t="shared" si="845"/>
        <v>2.2727272727272728E-2</v>
      </c>
      <c r="T779" s="70">
        <f t="shared" si="846"/>
        <v>0.32203389830508472</v>
      </c>
      <c r="U779" s="70">
        <f t="shared" si="847"/>
        <v>0.28205128205128205</v>
      </c>
      <c r="V779" s="70">
        <f t="shared" si="848"/>
        <v>0.38392857142857145</v>
      </c>
      <c r="W779" s="70">
        <f t="shared" si="849"/>
        <v>0.45283018867924529</v>
      </c>
      <c r="X779" s="121">
        <v>60</v>
      </c>
      <c r="Y779" s="121">
        <v>44</v>
      </c>
      <c r="Z779" s="121">
        <v>59</v>
      </c>
      <c r="AA779" s="121">
        <v>53</v>
      </c>
      <c r="AB779" s="121">
        <v>15</v>
      </c>
      <c r="AC779" s="121">
        <v>10</v>
      </c>
      <c r="AD779" s="17">
        <v>2</v>
      </c>
      <c r="AE779" s="17">
        <v>3</v>
      </c>
      <c r="AF779" s="100">
        <v>3</v>
      </c>
      <c r="AG779" s="101">
        <v>1</v>
      </c>
      <c r="AH779" s="101">
        <v>13</v>
      </c>
      <c r="AI779" s="101">
        <v>19</v>
      </c>
      <c r="AJ779" s="101">
        <v>1</v>
      </c>
      <c r="AK779" s="101">
        <f t="shared" si="850"/>
        <v>34</v>
      </c>
      <c r="AL779" s="101">
        <f t="shared" si="851"/>
        <v>4</v>
      </c>
      <c r="AM779" s="101">
        <v>5</v>
      </c>
      <c r="AN779" s="102">
        <v>1</v>
      </c>
      <c r="AO779" s="103">
        <v>4</v>
      </c>
      <c r="AP779" s="74">
        <f t="shared" si="852"/>
        <v>2.2727272727272728E-2</v>
      </c>
      <c r="AQ779" s="74">
        <f t="shared" si="853"/>
        <v>0.22033898305084745</v>
      </c>
      <c r="AR779" s="104">
        <f t="shared" si="854"/>
        <v>0.1858974358974359</v>
      </c>
      <c r="AS779" s="104">
        <f t="shared" si="855"/>
        <v>0.25</v>
      </c>
      <c r="AT779" s="104">
        <f t="shared" si="856"/>
        <v>0.28301886792452829</v>
      </c>
      <c r="AU779" s="105">
        <v>46</v>
      </c>
      <c r="AV779" s="105">
        <v>64</v>
      </c>
      <c r="AW779" s="105">
        <v>39</v>
      </c>
      <c r="AX779" s="100">
        <v>2</v>
      </c>
      <c r="AY779" s="106">
        <v>44</v>
      </c>
      <c r="AZ779" s="106">
        <v>1</v>
      </c>
      <c r="BA779" s="106">
        <v>17</v>
      </c>
      <c r="BB779" s="106">
        <v>23</v>
      </c>
      <c r="BC779" s="106">
        <v>3</v>
      </c>
      <c r="BD779" s="107">
        <v>8</v>
      </c>
      <c r="BE779" s="108">
        <v>3</v>
      </c>
      <c r="BF779" s="82">
        <f t="shared" si="857"/>
        <v>2.564102564102564E-2</v>
      </c>
      <c r="BG779" s="82">
        <f t="shared" si="858"/>
        <v>0.265625</v>
      </c>
      <c r="BH779" s="83">
        <f t="shared" si="859"/>
        <v>0.22147651006711411</v>
      </c>
      <c r="BI779" s="83">
        <f t="shared" si="860"/>
        <v>0.29090909090909089</v>
      </c>
      <c r="BJ779" s="83">
        <f t="shared" si="861"/>
        <v>0.32608695652173914</v>
      </c>
      <c r="BK779" s="2">
        <v>60</v>
      </c>
      <c r="BL779" s="2">
        <v>62</v>
      </c>
      <c r="BM779" s="2">
        <v>34</v>
      </c>
      <c r="BN779" s="2">
        <v>22</v>
      </c>
      <c r="BO779" s="2">
        <v>14</v>
      </c>
      <c r="BP779" s="2">
        <v>21</v>
      </c>
      <c r="BQ779" s="109">
        <v>1</v>
      </c>
      <c r="BR779" s="109">
        <v>2</v>
      </c>
      <c r="BS779" s="110">
        <v>3</v>
      </c>
      <c r="BT779" s="109">
        <v>0</v>
      </c>
      <c r="BU779" s="109">
        <v>9</v>
      </c>
      <c r="BV779" s="109">
        <v>29</v>
      </c>
      <c r="BW779" s="109">
        <v>1</v>
      </c>
      <c r="BX779" s="84">
        <f t="shared" si="865"/>
        <v>39</v>
      </c>
      <c r="BY779" s="111">
        <v>0</v>
      </c>
      <c r="BZ779" s="109">
        <v>6</v>
      </c>
      <c r="CA779" s="109">
        <v>1</v>
      </c>
      <c r="CB779" s="2">
        <v>2</v>
      </c>
      <c r="CC779" s="112">
        <f t="shared" si="866"/>
        <v>0</v>
      </c>
      <c r="CD779" s="112">
        <f t="shared" si="867"/>
        <v>0.14516129032258066</v>
      </c>
      <c r="CE779" s="112">
        <f t="shared" si="868"/>
        <v>0.20512820512820512</v>
      </c>
      <c r="CF779" s="112">
        <f t="shared" si="869"/>
        <v>0.33333333333333331</v>
      </c>
      <c r="CG779" s="112">
        <f t="shared" si="870"/>
        <v>0.67647058823529416</v>
      </c>
      <c r="CH779" s="87">
        <f t="shared" si="871"/>
        <v>11</v>
      </c>
      <c r="CI779" s="31">
        <f t="shared" si="872"/>
        <v>17</v>
      </c>
      <c r="CJ779" s="31">
        <f t="shared" si="873"/>
        <v>0</v>
      </c>
      <c r="CK779" s="31">
        <f t="shared" si="874"/>
        <v>0</v>
      </c>
      <c r="CL779" s="31">
        <f t="shared" si="875"/>
        <v>0</v>
      </c>
      <c r="CM779" s="113">
        <f t="shared" si="876"/>
        <v>0</v>
      </c>
      <c r="CN779" s="31">
        <f t="shared" si="877"/>
        <v>0</v>
      </c>
      <c r="CO779" s="31">
        <f t="shared" si="878"/>
        <v>0</v>
      </c>
      <c r="CP779" s="31">
        <f t="shared" si="879"/>
        <v>0</v>
      </c>
      <c r="CQ779" s="31">
        <f t="shared" si="880"/>
        <v>0</v>
      </c>
      <c r="CU779" s="88">
        <f t="shared" si="864"/>
        <v>0</v>
      </c>
      <c r="DC779" s="88">
        <f t="shared" si="881"/>
        <v>0</v>
      </c>
      <c r="DK779" s="88">
        <f t="shared" si="882"/>
        <v>0</v>
      </c>
      <c r="DP779" s="32">
        <v>1</v>
      </c>
      <c r="DQ779" s="32">
        <v>2</v>
      </c>
      <c r="DR779" s="32">
        <v>3</v>
      </c>
      <c r="DS779" s="88">
        <f t="shared" si="883"/>
        <v>39</v>
      </c>
      <c r="DT779" s="32">
        <v>0</v>
      </c>
      <c r="DU779" s="32">
        <v>9</v>
      </c>
      <c r="DV779" s="32">
        <v>29</v>
      </c>
      <c r="DW779" s="32">
        <v>1</v>
      </c>
      <c r="EA779" s="88">
        <f t="shared" si="884"/>
        <v>0</v>
      </c>
      <c r="EI779" s="88">
        <f t="shared" si="885"/>
        <v>0</v>
      </c>
      <c r="EQ779" s="88">
        <f t="shared" si="886"/>
        <v>0</v>
      </c>
      <c r="EY779" s="88">
        <f t="shared" si="887"/>
        <v>0</v>
      </c>
      <c r="FG779" s="88">
        <f t="shared" si="888"/>
        <v>0</v>
      </c>
      <c r="FO779" s="88">
        <f t="shared" si="889"/>
        <v>0</v>
      </c>
      <c r="FW779" s="110">
        <f t="shared" si="890"/>
        <v>0</v>
      </c>
      <c r="GB779" s="110">
        <f t="shared" si="891"/>
        <v>0</v>
      </c>
      <c r="GC779" s="110">
        <f t="shared" si="892"/>
        <v>0</v>
      </c>
      <c r="GD779" s="110">
        <f t="shared" si="893"/>
        <v>0</v>
      </c>
      <c r="GE779" s="110">
        <f t="shared" si="894"/>
        <v>0</v>
      </c>
      <c r="GF779" s="110">
        <f t="shared" si="895"/>
        <v>0</v>
      </c>
      <c r="GG779" s="110">
        <f t="shared" si="896"/>
        <v>0</v>
      </c>
      <c r="GH779" s="110">
        <f t="shared" si="897"/>
        <v>0</v>
      </c>
      <c r="GI779" s="110">
        <f t="shared" si="898"/>
        <v>0</v>
      </c>
      <c r="GJ779" s="114">
        <f t="shared" si="862"/>
        <v>0.49387254901960792</v>
      </c>
      <c r="GK779" s="90">
        <f t="shared" si="863"/>
        <v>-0.11363636363636363</v>
      </c>
      <c r="GL779" s="92" t="s">
        <v>2296</v>
      </c>
      <c r="GM779" s="92" t="s">
        <v>1934</v>
      </c>
      <c r="GN779" s="92" t="s">
        <v>2308</v>
      </c>
      <c r="GO779" s="2" t="s">
        <v>2275</v>
      </c>
      <c r="GP779" s="2" t="s">
        <v>2010</v>
      </c>
      <c r="GQ779" s="2" t="s">
        <v>1803</v>
      </c>
      <c r="GR779" s="115">
        <v>65</v>
      </c>
      <c r="GS779" s="31">
        <f t="shared" si="899"/>
        <v>1</v>
      </c>
      <c r="GT779" s="31">
        <f t="shared" si="900"/>
        <v>3</v>
      </c>
      <c r="GU779" s="31">
        <f t="shared" si="901"/>
        <v>2</v>
      </c>
      <c r="GV779" s="31">
        <f t="shared" si="902"/>
        <v>39</v>
      </c>
      <c r="GW779" s="31">
        <f t="shared" si="903"/>
        <v>30</v>
      </c>
      <c r="GX779" s="31">
        <f t="shared" si="904"/>
        <v>39</v>
      </c>
    </row>
    <row r="780" spans="1:206" ht="15.75" hidden="1" customHeight="1" x14ac:dyDescent="0.25">
      <c r="A780" s="22" t="s">
        <v>1111</v>
      </c>
      <c r="B780" s="2" t="s">
        <v>758</v>
      </c>
      <c r="C780" s="116" t="s">
        <v>762</v>
      </c>
      <c r="D780" s="35" t="s">
        <v>758</v>
      </c>
      <c r="E780" s="117">
        <v>102</v>
      </c>
      <c r="F780" s="117">
        <v>381</v>
      </c>
      <c r="G780" s="117">
        <v>1346</v>
      </c>
      <c r="H780" s="117">
        <v>1829</v>
      </c>
      <c r="I780" s="95">
        <v>116</v>
      </c>
      <c r="J780" s="118">
        <v>157</v>
      </c>
      <c r="K780" s="118">
        <v>380</v>
      </c>
      <c r="L780" s="118">
        <v>1490</v>
      </c>
      <c r="M780" s="118">
        <v>2027</v>
      </c>
      <c r="N780" s="119">
        <v>653</v>
      </c>
      <c r="O780" s="119">
        <v>10</v>
      </c>
      <c r="P780" s="120">
        <v>1416</v>
      </c>
      <c r="Q780" s="120">
        <v>1918</v>
      </c>
      <c r="R780" s="120">
        <v>1384</v>
      </c>
      <c r="S780" s="70">
        <f t="shared" si="845"/>
        <v>0.11087570621468927</v>
      </c>
      <c r="T780" s="70">
        <f t="shared" si="846"/>
        <v>0.19812304483837331</v>
      </c>
      <c r="U780" s="70">
        <f t="shared" si="847"/>
        <v>0.29122509537939806</v>
      </c>
      <c r="V780" s="70">
        <f t="shared" si="848"/>
        <v>0.36856450635978194</v>
      </c>
      <c r="W780" s="70">
        <f t="shared" si="849"/>
        <v>0.60476878612716767</v>
      </c>
      <c r="X780" s="121">
        <v>1884</v>
      </c>
      <c r="Y780" s="121">
        <v>1416</v>
      </c>
      <c r="Z780" s="121">
        <v>1918</v>
      </c>
      <c r="AA780" s="121">
        <v>1384</v>
      </c>
      <c r="AB780" s="121">
        <v>522</v>
      </c>
      <c r="AC780" s="121">
        <v>478</v>
      </c>
      <c r="AD780" s="17">
        <v>53</v>
      </c>
      <c r="AE780" s="17">
        <v>116</v>
      </c>
      <c r="AF780" s="100">
        <v>132</v>
      </c>
      <c r="AG780" s="101">
        <v>123</v>
      </c>
      <c r="AH780" s="101">
        <v>505</v>
      </c>
      <c r="AI780" s="101">
        <v>1276</v>
      </c>
      <c r="AJ780" s="101">
        <v>437</v>
      </c>
      <c r="AK780" s="101">
        <f t="shared" si="850"/>
        <v>2341</v>
      </c>
      <c r="AL780" s="101">
        <f t="shared" si="851"/>
        <v>413</v>
      </c>
      <c r="AM780" s="101">
        <v>850</v>
      </c>
      <c r="AN780" s="102">
        <v>8</v>
      </c>
      <c r="AO780" s="103">
        <v>38</v>
      </c>
      <c r="AP780" s="74">
        <f t="shared" si="852"/>
        <v>8.6864406779661021E-2</v>
      </c>
      <c r="AQ780" s="74">
        <f t="shared" si="853"/>
        <v>0.26329509906152243</v>
      </c>
      <c r="AR780" s="104">
        <f t="shared" si="854"/>
        <v>0.31602373887240354</v>
      </c>
      <c r="AS780" s="104">
        <f t="shared" si="855"/>
        <v>0.41429436705027256</v>
      </c>
      <c r="AT780" s="104">
        <f t="shared" si="856"/>
        <v>0.62355491329479773</v>
      </c>
      <c r="AU780" s="105">
        <v>1395</v>
      </c>
      <c r="AV780" s="105">
        <v>1881</v>
      </c>
      <c r="AW780" s="105">
        <v>1357</v>
      </c>
      <c r="AX780" s="100">
        <v>137</v>
      </c>
      <c r="AY780" s="106">
        <v>2495</v>
      </c>
      <c r="AZ780" s="106">
        <v>154</v>
      </c>
      <c r="BA780" s="106">
        <v>509</v>
      </c>
      <c r="BB780" s="106">
        <v>1345</v>
      </c>
      <c r="BC780" s="106">
        <v>487</v>
      </c>
      <c r="BD780" s="107">
        <v>397</v>
      </c>
      <c r="BE780" s="108">
        <v>24</v>
      </c>
      <c r="BF780" s="82">
        <f t="shared" si="857"/>
        <v>0.11348563006632277</v>
      </c>
      <c r="BG780" s="82">
        <f t="shared" si="858"/>
        <v>0.27060074428495479</v>
      </c>
      <c r="BH780" s="83">
        <f t="shared" si="859"/>
        <v>0.34772285775955103</v>
      </c>
      <c r="BI780" s="83">
        <f t="shared" si="860"/>
        <v>0.44474969474969472</v>
      </c>
      <c r="BJ780" s="83">
        <f t="shared" si="861"/>
        <v>0.67956989247311828</v>
      </c>
      <c r="BK780" s="2">
        <v>1369</v>
      </c>
      <c r="BL780" s="2">
        <v>1879</v>
      </c>
      <c r="BM780" s="2">
        <v>1387</v>
      </c>
      <c r="BN780" s="2">
        <v>916</v>
      </c>
      <c r="BO780" s="2">
        <v>476</v>
      </c>
      <c r="BP780" s="2">
        <v>468</v>
      </c>
      <c r="BQ780" s="109">
        <v>51</v>
      </c>
      <c r="BR780" s="109">
        <v>137</v>
      </c>
      <c r="BS780" s="110">
        <v>133</v>
      </c>
      <c r="BT780" s="109">
        <v>148</v>
      </c>
      <c r="BU780" s="109">
        <v>539</v>
      </c>
      <c r="BV780" s="109">
        <v>1484</v>
      </c>
      <c r="BW780" s="109">
        <v>572</v>
      </c>
      <c r="BX780" s="84">
        <f t="shared" si="865"/>
        <v>2743</v>
      </c>
      <c r="BY780" s="111">
        <v>7</v>
      </c>
      <c r="BZ780" s="109">
        <v>405</v>
      </c>
      <c r="CA780" s="109">
        <v>575</v>
      </c>
      <c r="CB780" s="2">
        <v>23</v>
      </c>
      <c r="CC780" s="112">
        <f t="shared" si="866"/>
        <v>0.10810810810810811</v>
      </c>
      <c r="CD780" s="112">
        <f t="shared" si="867"/>
        <v>0.28685470995210216</v>
      </c>
      <c r="CE780" s="112">
        <f t="shared" si="868"/>
        <v>0.38101402373247034</v>
      </c>
      <c r="CF780" s="112">
        <f t="shared" si="869"/>
        <v>0.49540722596448256</v>
      </c>
      <c r="CG780" s="112">
        <f t="shared" si="870"/>
        <v>0.77793799567411681</v>
      </c>
      <c r="CH780" s="87">
        <f t="shared" si="871"/>
        <v>308</v>
      </c>
      <c r="CI780" s="31">
        <f t="shared" si="872"/>
        <v>356</v>
      </c>
      <c r="CJ780" s="31">
        <f t="shared" si="873"/>
        <v>6</v>
      </c>
      <c r="CK780" s="31">
        <f t="shared" si="874"/>
        <v>11</v>
      </c>
      <c r="CL780" s="31">
        <f t="shared" si="875"/>
        <v>23</v>
      </c>
      <c r="CM780" s="113">
        <f t="shared" si="876"/>
        <v>157</v>
      </c>
      <c r="CN780" s="31">
        <f t="shared" si="877"/>
        <v>21</v>
      </c>
      <c r="CO780" s="31">
        <f t="shared" si="878"/>
        <v>51</v>
      </c>
      <c r="CP780" s="31">
        <f t="shared" si="879"/>
        <v>69</v>
      </c>
      <c r="CQ780" s="31">
        <f t="shared" si="880"/>
        <v>16</v>
      </c>
      <c r="CR780" s="32">
        <v>3</v>
      </c>
      <c r="CS780" s="32">
        <v>6</v>
      </c>
      <c r="CT780" s="32">
        <v>12</v>
      </c>
      <c r="CU780" s="88">
        <f t="shared" si="864"/>
        <v>79</v>
      </c>
      <c r="CV780" s="32">
        <v>10</v>
      </c>
      <c r="CW780" s="32">
        <v>36</v>
      </c>
      <c r="CX780" s="32">
        <v>32</v>
      </c>
      <c r="CY780" s="32">
        <v>1</v>
      </c>
      <c r="CZ780" s="32">
        <v>3</v>
      </c>
      <c r="DA780" s="32">
        <v>5</v>
      </c>
      <c r="DB780" s="32">
        <v>11</v>
      </c>
      <c r="DC780" s="88">
        <f t="shared" si="881"/>
        <v>78</v>
      </c>
      <c r="DD780" s="32">
        <v>11</v>
      </c>
      <c r="DE780" s="32">
        <v>15</v>
      </c>
      <c r="DF780" s="32">
        <v>37</v>
      </c>
      <c r="DG780" s="32">
        <v>15</v>
      </c>
      <c r="DH780" s="32">
        <v>6</v>
      </c>
      <c r="DI780" s="32">
        <v>42</v>
      </c>
      <c r="DJ780" s="32">
        <v>40</v>
      </c>
      <c r="DK780" s="88">
        <f t="shared" si="882"/>
        <v>921</v>
      </c>
      <c r="DL780" s="32">
        <v>81</v>
      </c>
      <c r="DM780" s="32">
        <v>302</v>
      </c>
      <c r="DN780" s="32">
        <v>472</v>
      </c>
      <c r="DO780" s="32">
        <v>66</v>
      </c>
      <c r="DP780" s="32">
        <v>38</v>
      </c>
      <c r="DQ780" s="32">
        <v>80</v>
      </c>
      <c r="DR780" s="32">
        <v>65</v>
      </c>
      <c r="DS780" s="88">
        <f t="shared" si="883"/>
        <v>1602</v>
      </c>
      <c r="DT780" s="32">
        <v>21</v>
      </c>
      <c r="DU780" s="32">
        <v>177</v>
      </c>
      <c r="DV780" s="32">
        <v>932</v>
      </c>
      <c r="DW780" s="32">
        <v>472</v>
      </c>
      <c r="DZ780" s="32">
        <v>2</v>
      </c>
      <c r="EA780" s="88">
        <f t="shared" si="884"/>
        <v>0</v>
      </c>
      <c r="EF780" s="32">
        <v>1</v>
      </c>
      <c r="EG780" s="32">
        <v>4</v>
      </c>
      <c r="EH780" s="32">
        <v>3</v>
      </c>
      <c r="EI780" s="88">
        <f t="shared" si="885"/>
        <v>49</v>
      </c>
      <c r="EJ780" s="32">
        <v>25</v>
      </c>
      <c r="EK780" s="32">
        <v>9</v>
      </c>
      <c r="EL780" s="32">
        <v>11</v>
      </c>
      <c r="EM780" s="32">
        <v>4</v>
      </c>
      <c r="EQ780" s="88">
        <f t="shared" si="886"/>
        <v>0</v>
      </c>
      <c r="EY780" s="88">
        <f t="shared" si="887"/>
        <v>0</v>
      </c>
      <c r="FG780" s="88">
        <f t="shared" si="888"/>
        <v>0</v>
      </c>
      <c r="FO780" s="88">
        <f t="shared" si="889"/>
        <v>0</v>
      </c>
      <c r="FW780" s="110">
        <f t="shared" si="890"/>
        <v>0</v>
      </c>
      <c r="GB780" s="110">
        <f t="shared" si="891"/>
        <v>0</v>
      </c>
      <c r="GC780" s="110">
        <f t="shared" si="892"/>
        <v>0</v>
      </c>
      <c r="GD780" s="110">
        <f t="shared" si="893"/>
        <v>0</v>
      </c>
      <c r="GE780" s="110">
        <f t="shared" si="894"/>
        <v>0</v>
      </c>
      <c r="GF780" s="110">
        <f t="shared" si="895"/>
        <v>0</v>
      </c>
      <c r="GG780" s="110">
        <f t="shared" si="896"/>
        <v>0</v>
      </c>
      <c r="GH780" s="110">
        <f t="shared" si="897"/>
        <v>0</v>
      </c>
      <c r="GI780" s="110">
        <f t="shared" si="898"/>
        <v>0</v>
      </c>
      <c r="GJ780" s="114">
        <f t="shared" si="862"/>
        <v>0.28633952928671158</v>
      </c>
      <c r="GK780" s="90">
        <f t="shared" si="863"/>
        <v>9.939879759519038E-2</v>
      </c>
      <c r="GL780" s="92" t="s">
        <v>2045</v>
      </c>
      <c r="GM780" s="2" t="s">
        <v>2269</v>
      </c>
      <c r="GN780" s="2" t="s">
        <v>2125</v>
      </c>
      <c r="GO780" s="92" t="s">
        <v>2294</v>
      </c>
      <c r="GP780" s="92" t="s">
        <v>1905</v>
      </c>
      <c r="GQ780" s="2" t="s">
        <v>1872</v>
      </c>
      <c r="GR780" s="115">
        <v>1862</v>
      </c>
      <c r="GS780" s="31">
        <f t="shared" si="899"/>
        <v>44</v>
      </c>
      <c r="GT780" s="31">
        <f t="shared" si="900"/>
        <v>107</v>
      </c>
      <c r="GU780" s="31">
        <f t="shared" si="901"/>
        <v>122</v>
      </c>
      <c r="GV780" s="31">
        <f t="shared" si="902"/>
        <v>2523</v>
      </c>
      <c r="GW780" s="31">
        <f t="shared" si="903"/>
        <v>1942</v>
      </c>
      <c r="GX780" s="31">
        <f t="shared" si="904"/>
        <v>2421</v>
      </c>
    </row>
    <row r="781" spans="1:206" ht="15.75" hidden="1" customHeight="1" x14ac:dyDescent="0.25">
      <c r="A781" s="22" t="s">
        <v>1111</v>
      </c>
      <c r="B781" s="2" t="s">
        <v>758</v>
      </c>
      <c r="C781" s="116" t="s">
        <v>1027</v>
      </c>
      <c r="D781" s="35" t="s">
        <v>758</v>
      </c>
      <c r="E781" s="117">
        <v>311</v>
      </c>
      <c r="F781" s="117">
        <v>1236</v>
      </c>
      <c r="G781" s="117">
        <v>2238</v>
      </c>
      <c r="H781" s="117">
        <v>3785</v>
      </c>
      <c r="I781" s="95">
        <v>220</v>
      </c>
      <c r="J781" s="118">
        <v>253</v>
      </c>
      <c r="K781" s="118">
        <v>1184</v>
      </c>
      <c r="L781" s="118">
        <v>2863</v>
      </c>
      <c r="M781" s="118">
        <v>4300</v>
      </c>
      <c r="N781" s="119">
        <v>889</v>
      </c>
      <c r="O781" s="119">
        <v>157</v>
      </c>
      <c r="P781" s="120">
        <v>3829</v>
      </c>
      <c r="Q781" s="120">
        <v>4884</v>
      </c>
      <c r="R781" s="120">
        <v>3795</v>
      </c>
      <c r="S781" s="70">
        <f t="shared" si="845"/>
        <v>6.6074693131365894E-2</v>
      </c>
      <c r="T781" s="70">
        <f t="shared" si="846"/>
        <v>0.24242424242424243</v>
      </c>
      <c r="U781" s="70">
        <f t="shared" si="847"/>
        <v>0.27270546850015992</v>
      </c>
      <c r="V781" s="70">
        <f t="shared" si="848"/>
        <v>0.36386680493144369</v>
      </c>
      <c r="W781" s="70">
        <f t="shared" si="849"/>
        <v>0.52015810276679841</v>
      </c>
      <c r="X781" s="121">
        <v>4984</v>
      </c>
      <c r="Y781" s="121">
        <v>3829</v>
      </c>
      <c r="Z781" s="121">
        <v>4884</v>
      </c>
      <c r="AA781" s="121">
        <v>3795</v>
      </c>
      <c r="AB781" s="121">
        <v>1345</v>
      </c>
      <c r="AC781" s="121">
        <v>1161</v>
      </c>
      <c r="AD781" s="17">
        <v>78</v>
      </c>
      <c r="AE781" s="17">
        <v>177</v>
      </c>
      <c r="AF781" s="100">
        <v>228</v>
      </c>
      <c r="AG781" s="101">
        <v>252</v>
      </c>
      <c r="AH781" s="101">
        <v>1068</v>
      </c>
      <c r="AI781" s="101">
        <v>2698</v>
      </c>
      <c r="AJ781" s="101">
        <v>346</v>
      </c>
      <c r="AK781" s="101">
        <f t="shared" si="850"/>
        <v>4364</v>
      </c>
      <c r="AL781" s="101">
        <f t="shared" si="851"/>
        <v>708</v>
      </c>
      <c r="AM781" s="101">
        <v>1054</v>
      </c>
      <c r="AN781" s="102">
        <v>61</v>
      </c>
      <c r="AO781" s="103">
        <v>323</v>
      </c>
      <c r="AP781" s="74">
        <f t="shared" si="852"/>
        <v>6.5813528336380253E-2</v>
      </c>
      <c r="AQ781" s="74">
        <f t="shared" si="853"/>
        <v>0.21867321867321868</v>
      </c>
      <c r="AR781" s="104">
        <f t="shared" si="854"/>
        <v>0.26463063639270867</v>
      </c>
      <c r="AS781" s="104">
        <f t="shared" si="855"/>
        <v>0.35234474017743977</v>
      </c>
      <c r="AT781" s="104">
        <f t="shared" si="856"/>
        <v>0.5243741765480896</v>
      </c>
      <c r="AU781" s="105">
        <v>3687</v>
      </c>
      <c r="AV781" s="105">
        <v>5084</v>
      </c>
      <c r="AW781" s="105">
        <v>3850</v>
      </c>
      <c r="AX781" s="100">
        <v>245</v>
      </c>
      <c r="AY781" s="106">
        <v>4673</v>
      </c>
      <c r="AZ781" s="106">
        <v>289</v>
      </c>
      <c r="BA781" s="106">
        <v>1135</v>
      </c>
      <c r="BB781" s="106">
        <v>2717</v>
      </c>
      <c r="BC781" s="106">
        <v>532</v>
      </c>
      <c r="BD781" s="107">
        <v>769</v>
      </c>
      <c r="BE781" s="108">
        <v>182</v>
      </c>
      <c r="BF781" s="82">
        <f t="shared" si="857"/>
        <v>7.5064935064935071E-2</v>
      </c>
      <c r="BG781" s="82">
        <f t="shared" si="858"/>
        <v>0.22324940991345396</v>
      </c>
      <c r="BH781" s="83">
        <f t="shared" si="859"/>
        <v>0.26717375802234372</v>
      </c>
      <c r="BI781" s="83">
        <f t="shared" si="860"/>
        <v>0.35149925892144568</v>
      </c>
      <c r="BJ781" s="83">
        <f t="shared" si="861"/>
        <v>0.5283428261459181</v>
      </c>
      <c r="BK781" s="2">
        <v>4007</v>
      </c>
      <c r="BL781" s="2">
        <v>5379</v>
      </c>
      <c r="BM781" s="2">
        <v>3864</v>
      </c>
      <c r="BN781" s="2">
        <v>2582</v>
      </c>
      <c r="BO781" s="2">
        <v>1338</v>
      </c>
      <c r="BP781" s="2">
        <v>1229</v>
      </c>
      <c r="BQ781" s="109">
        <v>83</v>
      </c>
      <c r="BR781" s="109">
        <v>269</v>
      </c>
      <c r="BS781" s="110">
        <v>221</v>
      </c>
      <c r="BT781" s="109">
        <v>266</v>
      </c>
      <c r="BU781" s="109">
        <v>1263</v>
      </c>
      <c r="BV781" s="109">
        <v>3587</v>
      </c>
      <c r="BW781" s="109">
        <v>495</v>
      </c>
      <c r="BX781" s="84">
        <f t="shared" si="865"/>
        <v>5611</v>
      </c>
      <c r="BY781" s="111">
        <v>33</v>
      </c>
      <c r="BZ781" s="109">
        <v>879</v>
      </c>
      <c r="CA781" s="109">
        <v>488</v>
      </c>
      <c r="CB781" s="2">
        <v>237</v>
      </c>
      <c r="CC781" s="112">
        <f t="shared" si="866"/>
        <v>6.6383828300474165E-2</v>
      </c>
      <c r="CD781" s="112">
        <f t="shared" si="867"/>
        <v>0.23480200780814278</v>
      </c>
      <c r="CE781" s="112">
        <f t="shared" si="868"/>
        <v>0.31977358490566038</v>
      </c>
      <c r="CF781" s="112">
        <f t="shared" si="869"/>
        <v>0.42962241696418912</v>
      </c>
      <c r="CG781" s="112">
        <f t="shared" si="870"/>
        <v>0.70082815734989645</v>
      </c>
      <c r="CH781" s="87">
        <f t="shared" si="871"/>
        <v>1156</v>
      </c>
      <c r="CI781" s="31">
        <f t="shared" si="872"/>
        <v>1378</v>
      </c>
      <c r="CJ781" s="31">
        <f t="shared" si="873"/>
        <v>6</v>
      </c>
      <c r="CK781" s="31">
        <f t="shared" si="874"/>
        <v>13</v>
      </c>
      <c r="CL781" s="31">
        <f t="shared" si="875"/>
        <v>20</v>
      </c>
      <c r="CM781" s="113">
        <f t="shared" si="876"/>
        <v>194</v>
      </c>
      <c r="CN781" s="31">
        <f t="shared" si="877"/>
        <v>41</v>
      </c>
      <c r="CO781" s="31">
        <f t="shared" si="878"/>
        <v>58</v>
      </c>
      <c r="CP781" s="31">
        <f t="shared" si="879"/>
        <v>79</v>
      </c>
      <c r="CQ781" s="31">
        <f t="shared" si="880"/>
        <v>16</v>
      </c>
      <c r="CR781" s="32">
        <v>3</v>
      </c>
      <c r="CS781" s="32">
        <v>9</v>
      </c>
      <c r="CT781" s="32">
        <v>16</v>
      </c>
      <c r="CU781" s="88">
        <f t="shared" si="864"/>
        <v>131</v>
      </c>
      <c r="CV781" s="32">
        <v>40</v>
      </c>
      <c r="CW781" s="32">
        <v>41</v>
      </c>
      <c r="CX781" s="32">
        <v>45</v>
      </c>
      <c r="CY781" s="32">
        <v>5</v>
      </c>
      <c r="CZ781" s="32">
        <v>3</v>
      </c>
      <c r="DA781" s="32">
        <v>4</v>
      </c>
      <c r="DB781" s="32">
        <v>4</v>
      </c>
      <c r="DC781" s="88">
        <f t="shared" si="881"/>
        <v>63</v>
      </c>
      <c r="DD781" s="32">
        <v>1</v>
      </c>
      <c r="DE781" s="32">
        <v>17</v>
      </c>
      <c r="DF781" s="32">
        <v>34</v>
      </c>
      <c r="DG781" s="32">
        <v>11</v>
      </c>
      <c r="DH781" s="32">
        <v>9</v>
      </c>
      <c r="DI781" s="32">
        <v>69</v>
      </c>
      <c r="DJ781" s="32">
        <v>48</v>
      </c>
      <c r="DK781" s="88">
        <f t="shared" si="882"/>
        <v>1808</v>
      </c>
      <c r="DL781" s="32">
        <v>18</v>
      </c>
      <c r="DM781" s="32">
        <v>480</v>
      </c>
      <c r="DN781" s="32">
        <v>1215</v>
      </c>
      <c r="DO781" s="32">
        <v>95</v>
      </c>
      <c r="DP781" s="32">
        <v>53</v>
      </c>
      <c r="DQ781" s="32">
        <v>137</v>
      </c>
      <c r="DR781" s="32">
        <v>92</v>
      </c>
      <c r="DS781" s="88">
        <f t="shared" si="883"/>
        <v>2940</v>
      </c>
      <c r="DT781" s="32">
        <v>19</v>
      </c>
      <c r="DU781" s="32">
        <v>425</v>
      </c>
      <c r="DV781" s="32">
        <v>2137</v>
      </c>
      <c r="DW781" s="32">
        <v>359</v>
      </c>
      <c r="DX781" s="32">
        <v>1</v>
      </c>
      <c r="DY781" s="32">
        <v>3</v>
      </c>
      <c r="DZ781" s="32">
        <v>3</v>
      </c>
      <c r="EA781" s="88">
        <f t="shared" si="884"/>
        <v>34</v>
      </c>
      <c r="EB781" s="32">
        <v>3</v>
      </c>
      <c r="EC781" s="32">
        <v>11</v>
      </c>
      <c r="ED781" s="32">
        <v>19</v>
      </c>
      <c r="EE781" s="32">
        <v>1</v>
      </c>
      <c r="EF781" s="32">
        <v>10</v>
      </c>
      <c r="EG781" s="32">
        <v>41</v>
      </c>
      <c r="EH781" s="32">
        <v>45</v>
      </c>
      <c r="EI781" s="88">
        <f t="shared" si="885"/>
        <v>570</v>
      </c>
      <c r="EJ781" s="32">
        <v>185</v>
      </c>
      <c r="EK781" s="32">
        <v>250</v>
      </c>
      <c r="EL781" s="32">
        <v>112</v>
      </c>
      <c r="EM781" s="32">
        <v>23</v>
      </c>
      <c r="EQ781" s="88">
        <f t="shared" si="886"/>
        <v>0</v>
      </c>
      <c r="EV781" s="32">
        <v>4</v>
      </c>
      <c r="EW781" s="32">
        <v>6</v>
      </c>
      <c r="EX781" s="32">
        <v>5</v>
      </c>
      <c r="EY781" s="88">
        <f t="shared" si="887"/>
        <v>67</v>
      </c>
      <c r="EZ781" s="32">
        <v>0</v>
      </c>
      <c r="FA781" s="32">
        <v>39</v>
      </c>
      <c r="FB781" s="32">
        <v>25</v>
      </c>
      <c r="FC781" s="32">
        <v>3</v>
      </c>
      <c r="FG781" s="88">
        <f t="shared" si="888"/>
        <v>0</v>
      </c>
      <c r="FO781" s="88">
        <f t="shared" si="889"/>
        <v>0</v>
      </c>
      <c r="FV781" s="32">
        <v>8</v>
      </c>
      <c r="FW781" s="110">
        <f t="shared" si="890"/>
        <v>0</v>
      </c>
      <c r="FX781" s="32">
        <v>0</v>
      </c>
      <c r="FY781" s="32">
        <v>0</v>
      </c>
      <c r="FZ781" s="32">
        <v>0</v>
      </c>
      <c r="GA781" s="32">
        <v>0</v>
      </c>
      <c r="GB781" s="110">
        <f t="shared" si="891"/>
        <v>4</v>
      </c>
      <c r="GC781" s="110">
        <f t="shared" si="892"/>
        <v>6</v>
      </c>
      <c r="GD781" s="110">
        <f t="shared" si="893"/>
        <v>13</v>
      </c>
      <c r="GE781" s="110">
        <f t="shared" si="894"/>
        <v>67</v>
      </c>
      <c r="GF781" s="110">
        <f t="shared" si="895"/>
        <v>0</v>
      </c>
      <c r="GG781" s="110">
        <f t="shared" si="896"/>
        <v>39</v>
      </c>
      <c r="GH781" s="110">
        <f t="shared" si="897"/>
        <v>25</v>
      </c>
      <c r="GI781" s="110">
        <f t="shared" si="898"/>
        <v>3</v>
      </c>
      <c r="GJ781" s="114">
        <f t="shared" si="862"/>
        <v>0.34733680706325082</v>
      </c>
      <c r="GK781" s="90">
        <f t="shared" si="863"/>
        <v>0.20072758399315216</v>
      </c>
      <c r="GL781" s="2" t="s">
        <v>2053</v>
      </c>
      <c r="GM781" s="2" t="s">
        <v>1954</v>
      </c>
      <c r="GN781" s="2" t="s">
        <v>2054</v>
      </c>
      <c r="GO781" s="92" t="s">
        <v>2055</v>
      </c>
      <c r="GP781" s="2" t="s">
        <v>1865</v>
      </c>
      <c r="GQ781" s="2" t="s">
        <v>2056</v>
      </c>
      <c r="GR781" s="115">
        <v>5429</v>
      </c>
      <c r="GS781" s="31">
        <f t="shared" si="899"/>
        <v>63</v>
      </c>
      <c r="GT781" s="31">
        <f t="shared" si="900"/>
        <v>143</v>
      </c>
      <c r="GU781" s="31">
        <f t="shared" si="901"/>
        <v>209</v>
      </c>
      <c r="GV781" s="31">
        <f t="shared" si="902"/>
        <v>4782</v>
      </c>
      <c r="GW781" s="31">
        <f t="shared" si="903"/>
        <v>3826</v>
      </c>
      <c r="GX781" s="31">
        <f t="shared" si="904"/>
        <v>4742</v>
      </c>
    </row>
    <row r="782" spans="1:206" ht="15.75" hidden="1" customHeight="1" x14ac:dyDescent="0.25">
      <c r="A782" s="22" t="s">
        <v>1111</v>
      </c>
      <c r="B782" s="2" t="s">
        <v>758</v>
      </c>
      <c r="C782" s="116" t="s">
        <v>763</v>
      </c>
      <c r="D782" s="35" t="s">
        <v>758</v>
      </c>
      <c r="E782" s="117">
        <v>1</v>
      </c>
      <c r="F782" s="117">
        <v>61</v>
      </c>
      <c r="G782" s="117">
        <v>158</v>
      </c>
      <c r="H782" s="117">
        <v>220</v>
      </c>
      <c r="I782" s="95">
        <v>16</v>
      </c>
      <c r="J782" s="118">
        <v>12</v>
      </c>
      <c r="K782" s="118">
        <v>68</v>
      </c>
      <c r="L782" s="118">
        <v>160</v>
      </c>
      <c r="M782" s="118">
        <v>240</v>
      </c>
      <c r="N782" s="119">
        <v>56</v>
      </c>
      <c r="O782" s="119">
        <v>4</v>
      </c>
      <c r="P782" s="120">
        <v>128</v>
      </c>
      <c r="Q782" s="120">
        <v>194</v>
      </c>
      <c r="R782" s="120">
        <v>128</v>
      </c>
      <c r="S782" s="70">
        <f t="shared" si="845"/>
        <v>9.375E-2</v>
      </c>
      <c r="T782" s="70">
        <f t="shared" si="846"/>
        <v>0.35051546391752575</v>
      </c>
      <c r="U782" s="70">
        <f t="shared" si="847"/>
        <v>0.40888888888888891</v>
      </c>
      <c r="V782" s="70">
        <f t="shared" si="848"/>
        <v>0.53416149068322982</v>
      </c>
      <c r="W782" s="70">
        <f t="shared" si="849"/>
        <v>0.8125</v>
      </c>
      <c r="X782" s="121">
        <v>182</v>
      </c>
      <c r="Y782" s="121">
        <v>128</v>
      </c>
      <c r="Z782" s="121">
        <v>194</v>
      </c>
      <c r="AA782" s="121">
        <v>128</v>
      </c>
      <c r="AB782" s="121">
        <v>45</v>
      </c>
      <c r="AC782" s="121">
        <v>51</v>
      </c>
      <c r="AD782" s="17">
        <v>13</v>
      </c>
      <c r="AE782" s="17">
        <v>17</v>
      </c>
      <c r="AF782" s="100">
        <v>15</v>
      </c>
      <c r="AG782" s="101">
        <v>5</v>
      </c>
      <c r="AH782" s="101">
        <v>54</v>
      </c>
      <c r="AI782" s="101">
        <v>121</v>
      </c>
      <c r="AJ782" s="101">
        <v>20</v>
      </c>
      <c r="AK782" s="101">
        <f t="shared" si="850"/>
        <v>200</v>
      </c>
      <c r="AL782" s="101">
        <f t="shared" si="851"/>
        <v>32</v>
      </c>
      <c r="AM782" s="101">
        <v>52</v>
      </c>
      <c r="AN782" s="102">
        <v>1</v>
      </c>
      <c r="AO782" s="103">
        <v>10</v>
      </c>
      <c r="AP782" s="74">
        <f t="shared" si="852"/>
        <v>3.90625E-2</v>
      </c>
      <c r="AQ782" s="74">
        <f t="shared" si="853"/>
        <v>0.27835051546391754</v>
      </c>
      <c r="AR782" s="104">
        <f t="shared" si="854"/>
        <v>0.3288888888888889</v>
      </c>
      <c r="AS782" s="104">
        <f t="shared" si="855"/>
        <v>0.44409937888198758</v>
      </c>
      <c r="AT782" s="104">
        <f t="shared" si="856"/>
        <v>0.6953125</v>
      </c>
      <c r="AU782" s="105">
        <v>142</v>
      </c>
      <c r="AV782" s="105">
        <v>188</v>
      </c>
      <c r="AW782" s="105">
        <v>138</v>
      </c>
      <c r="AX782" s="100">
        <v>16</v>
      </c>
      <c r="AY782" s="106">
        <v>213</v>
      </c>
      <c r="AZ782" s="106">
        <v>14</v>
      </c>
      <c r="BA782" s="106">
        <v>73</v>
      </c>
      <c r="BB782" s="106">
        <v>110</v>
      </c>
      <c r="BC782" s="106">
        <v>16</v>
      </c>
      <c r="BD782" s="107">
        <v>33</v>
      </c>
      <c r="BE782" s="108">
        <v>11</v>
      </c>
      <c r="BF782" s="82">
        <f t="shared" si="857"/>
        <v>0.10144927536231885</v>
      </c>
      <c r="BG782" s="82">
        <f t="shared" si="858"/>
        <v>0.38829787234042551</v>
      </c>
      <c r="BH782" s="83">
        <f t="shared" si="859"/>
        <v>0.3504273504273504</v>
      </c>
      <c r="BI782" s="83">
        <f t="shared" si="860"/>
        <v>0.45454545454545453</v>
      </c>
      <c r="BJ782" s="83">
        <f t="shared" si="861"/>
        <v>0.54225352112676062</v>
      </c>
      <c r="BK782" s="2">
        <v>121</v>
      </c>
      <c r="BL782" s="2">
        <v>156</v>
      </c>
      <c r="BM782" s="2">
        <v>132</v>
      </c>
      <c r="BN782" s="2">
        <v>86</v>
      </c>
      <c r="BO782" s="2">
        <v>48</v>
      </c>
      <c r="BP782" s="2">
        <v>55</v>
      </c>
      <c r="BQ782" s="109">
        <v>12</v>
      </c>
      <c r="BR782" s="109">
        <v>15</v>
      </c>
      <c r="BS782" s="110">
        <v>15</v>
      </c>
      <c r="BT782" s="109">
        <v>15</v>
      </c>
      <c r="BU782" s="109">
        <v>68</v>
      </c>
      <c r="BV782" s="109">
        <v>128</v>
      </c>
      <c r="BW782" s="109">
        <v>18</v>
      </c>
      <c r="BX782" s="84">
        <f t="shared" si="865"/>
        <v>229</v>
      </c>
      <c r="BY782" s="111">
        <v>7</v>
      </c>
      <c r="BZ782" s="109">
        <v>30</v>
      </c>
      <c r="CA782" s="109">
        <v>18</v>
      </c>
      <c r="CB782" s="2">
        <v>9</v>
      </c>
      <c r="CC782" s="112">
        <f t="shared" si="866"/>
        <v>0.12396694214876033</v>
      </c>
      <c r="CD782" s="112">
        <f t="shared" si="867"/>
        <v>0.4358974358974359</v>
      </c>
      <c r="CE782" s="112">
        <f t="shared" si="868"/>
        <v>0.44254278728606355</v>
      </c>
      <c r="CF782" s="112">
        <f t="shared" si="869"/>
        <v>0.57638888888888884</v>
      </c>
      <c r="CG782" s="112">
        <f t="shared" si="870"/>
        <v>0.74242424242424243</v>
      </c>
      <c r="CH782" s="87">
        <f t="shared" si="871"/>
        <v>34</v>
      </c>
      <c r="CI782" s="31">
        <f t="shared" si="872"/>
        <v>43</v>
      </c>
      <c r="CJ782" s="31">
        <f t="shared" si="873"/>
        <v>0</v>
      </c>
      <c r="CK782" s="31">
        <f t="shared" si="874"/>
        <v>0</v>
      </c>
      <c r="CL782" s="31">
        <f t="shared" si="875"/>
        <v>0</v>
      </c>
      <c r="CM782" s="113">
        <f t="shared" si="876"/>
        <v>0</v>
      </c>
      <c r="CN782" s="31">
        <f t="shared" si="877"/>
        <v>0</v>
      </c>
      <c r="CO782" s="31">
        <f t="shared" si="878"/>
        <v>0</v>
      </c>
      <c r="CP782" s="31">
        <f t="shared" si="879"/>
        <v>0</v>
      </c>
      <c r="CQ782" s="31">
        <f t="shared" si="880"/>
        <v>0</v>
      </c>
      <c r="CU782" s="88">
        <f t="shared" si="864"/>
        <v>0</v>
      </c>
      <c r="DC782" s="88">
        <f t="shared" si="881"/>
        <v>0</v>
      </c>
      <c r="DK782" s="88">
        <f t="shared" si="882"/>
        <v>0</v>
      </c>
      <c r="DP782" s="32">
        <v>12</v>
      </c>
      <c r="DQ782" s="32">
        <v>15</v>
      </c>
      <c r="DR782" s="32">
        <v>15</v>
      </c>
      <c r="DS782" s="88">
        <f t="shared" si="883"/>
        <v>229</v>
      </c>
      <c r="DT782" s="32">
        <v>15</v>
      </c>
      <c r="DU782" s="32">
        <v>68</v>
      </c>
      <c r="DV782" s="32">
        <v>128</v>
      </c>
      <c r="DW782" s="32">
        <v>18</v>
      </c>
      <c r="EA782" s="88">
        <f t="shared" si="884"/>
        <v>0</v>
      </c>
      <c r="EI782" s="88">
        <f t="shared" si="885"/>
        <v>0</v>
      </c>
      <c r="EQ782" s="88">
        <f t="shared" si="886"/>
        <v>0</v>
      </c>
      <c r="EY782" s="88">
        <f t="shared" si="887"/>
        <v>0</v>
      </c>
      <c r="FG782" s="88">
        <f t="shared" si="888"/>
        <v>0</v>
      </c>
      <c r="FO782" s="88">
        <f t="shared" si="889"/>
        <v>0</v>
      </c>
      <c r="FW782" s="110">
        <f t="shared" si="890"/>
        <v>0</v>
      </c>
      <c r="GB782" s="110">
        <f t="shared" si="891"/>
        <v>0</v>
      </c>
      <c r="GC782" s="110">
        <f t="shared" si="892"/>
        <v>0</v>
      </c>
      <c r="GD782" s="110">
        <f t="shared" si="893"/>
        <v>0</v>
      </c>
      <c r="GE782" s="110">
        <f t="shared" si="894"/>
        <v>0</v>
      </c>
      <c r="GF782" s="110">
        <f t="shared" si="895"/>
        <v>0</v>
      </c>
      <c r="GG782" s="110">
        <f t="shared" si="896"/>
        <v>0</v>
      </c>
      <c r="GH782" s="110">
        <f t="shared" si="897"/>
        <v>0</v>
      </c>
      <c r="GI782" s="110">
        <f t="shared" si="898"/>
        <v>0</v>
      </c>
      <c r="GJ782" s="114">
        <f t="shared" si="862"/>
        <v>-8.6247086247086241E-2</v>
      </c>
      <c r="GK782" s="90">
        <f t="shared" si="863"/>
        <v>7.5117370892018781E-2</v>
      </c>
      <c r="GL782" s="2" t="s">
        <v>2102</v>
      </c>
      <c r="GM782" s="2" t="s">
        <v>2271</v>
      </c>
      <c r="GN782" s="92" t="s">
        <v>1528</v>
      </c>
      <c r="GO782" s="92" t="s">
        <v>2248</v>
      </c>
      <c r="GP782" s="92" t="s">
        <v>2205</v>
      </c>
      <c r="GQ782" s="2" t="s">
        <v>1948</v>
      </c>
      <c r="GR782" s="115">
        <v>154</v>
      </c>
      <c r="GS782" s="31">
        <f t="shared" si="899"/>
        <v>12</v>
      </c>
      <c r="GT782" s="31">
        <f t="shared" si="900"/>
        <v>15</v>
      </c>
      <c r="GU782" s="31">
        <f t="shared" si="901"/>
        <v>15</v>
      </c>
      <c r="GV782" s="31">
        <f t="shared" si="902"/>
        <v>229</v>
      </c>
      <c r="GW782" s="31">
        <f t="shared" si="903"/>
        <v>146</v>
      </c>
      <c r="GX782" s="31">
        <f t="shared" si="904"/>
        <v>214</v>
      </c>
    </row>
    <row r="783" spans="1:206" ht="15.75" hidden="1" customHeight="1" x14ac:dyDescent="0.25">
      <c r="A783" s="22" t="s">
        <v>1111</v>
      </c>
      <c r="B783" s="2" t="s">
        <v>758</v>
      </c>
      <c r="C783" s="116" t="s">
        <v>764</v>
      </c>
      <c r="D783" s="35" t="s">
        <v>758</v>
      </c>
      <c r="E783" s="117">
        <v>10</v>
      </c>
      <c r="F783" s="117">
        <v>77</v>
      </c>
      <c r="G783" s="117">
        <v>144</v>
      </c>
      <c r="H783" s="117">
        <v>231</v>
      </c>
      <c r="I783" s="95">
        <v>17</v>
      </c>
      <c r="J783" s="118">
        <v>20</v>
      </c>
      <c r="K783" s="118">
        <v>79</v>
      </c>
      <c r="L783" s="118">
        <v>191</v>
      </c>
      <c r="M783" s="118">
        <v>290</v>
      </c>
      <c r="N783" s="119">
        <v>35</v>
      </c>
      <c r="O783" s="119">
        <v>11</v>
      </c>
      <c r="P783" s="120">
        <v>251</v>
      </c>
      <c r="Q783" s="120">
        <v>302</v>
      </c>
      <c r="R783" s="120">
        <v>219</v>
      </c>
      <c r="S783" s="70">
        <f t="shared" si="845"/>
        <v>7.9681274900398405E-2</v>
      </c>
      <c r="T783" s="70">
        <f t="shared" si="846"/>
        <v>0.26158940397350994</v>
      </c>
      <c r="U783" s="70">
        <f t="shared" si="847"/>
        <v>0.33031088082901555</v>
      </c>
      <c r="V783" s="70">
        <f t="shared" si="848"/>
        <v>0.45105566218809978</v>
      </c>
      <c r="W783" s="70">
        <f t="shared" si="849"/>
        <v>0.71232876712328763</v>
      </c>
      <c r="X783" s="121">
        <v>321</v>
      </c>
      <c r="Y783" s="121">
        <v>251</v>
      </c>
      <c r="Z783" s="121">
        <v>302</v>
      </c>
      <c r="AA783" s="121">
        <v>219</v>
      </c>
      <c r="AB783" s="121">
        <v>93</v>
      </c>
      <c r="AC783" s="121">
        <v>74</v>
      </c>
      <c r="AD783" s="17">
        <v>9</v>
      </c>
      <c r="AE783" s="17">
        <v>17</v>
      </c>
      <c r="AF783" s="100">
        <v>17</v>
      </c>
      <c r="AG783" s="101">
        <v>22</v>
      </c>
      <c r="AH783" s="101">
        <v>67</v>
      </c>
      <c r="AI783" s="101">
        <v>203</v>
      </c>
      <c r="AJ783" s="101">
        <v>17</v>
      </c>
      <c r="AK783" s="101">
        <f t="shared" si="850"/>
        <v>309</v>
      </c>
      <c r="AL783" s="101">
        <f t="shared" si="851"/>
        <v>59</v>
      </c>
      <c r="AM783" s="101">
        <v>76</v>
      </c>
      <c r="AN783" s="102">
        <v>7</v>
      </c>
      <c r="AO783" s="103">
        <v>27</v>
      </c>
      <c r="AP783" s="74">
        <f t="shared" si="852"/>
        <v>8.7649402390438252E-2</v>
      </c>
      <c r="AQ783" s="74">
        <f t="shared" si="853"/>
        <v>0.22185430463576158</v>
      </c>
      <c r="AR783" s="104">
        <f t="shared" si="854"/>
        <v>0.30181347150259069</v>
      </c>
      <c r="AS783" s="104">
        <f t="shared" si="855"/>
        <v>0.4049904030710173</v>
      </c>
      <c r="AT783" s="104">
        <f t="shared" si="856"/>
        <v>0.65753424657534243</v>
      </c>
      <c r="AU783" s="105">
        <v>221</v>
      </c>
      <c r="AV783" s="105">
        <v>319</v>
      </c>
      <c r="AW783" s="105">
        <v>268</v>
      </c>
      <c r="AX783" s="100">
        <v>19</v>
      </c>
      <c r="AY783" s="106">
        <v>348</v>
      </c>
      <c r="AZ783" s="106">
        <v>25</v>
      </c>
      <c r="BA783" s="106">
        <v>102</v>
      </c>
      <c r="BB783" s="106">
        <v>206</v>
      </c>
      <c r="BC783" s="106">
        <v>15</v>
      </c>
      <c r="BD783" s="107">
        <v>51</v>
      </c>
      <c r="BE783" s="108">
        <v>10</v>
      </c>
      <c r="BF783" s="82">
        <f t="shared" si="857"/>
        <v>9.3283582089552244E-2</v>
      </c>
      <c r="BG783" s="82">
        <f t="shared" si="858"/>
        <v>0.31974921630094044</v>
      </c>
      <c r="BH783" s="83">
        <f t="shared" si="859"/>
        <v>0.34900990099009899</v>
      </c>
      <c r="BI783" s="83">
        <f t="shared" si="860"/>
        <v>0.47592592592592592</v>
      </c>
      <c r="BJ783" s="83">
        <f t="shared" si="861"/>
        <v>0.70135746606334837</v>
      </c>
      <c r="BK783" s="2">
        <v>254</v>
      </c>
      <c r="BL783" s="2">
        <v>317</v>
      </c>
      <c r="BM783" s="2">
        <v>262</v>
      </c>
      <c r="BN783" s="2">
        <v>183</v>
      </c>
      <c r="BO783" s="2">
        <v>84</v>
      </c>
      <c r="BP783" s="2">
        <v>76</v>
      </c>
      <c r="BQ783" s="109">
        <v>9</v>
      </c>
      <c r="BR783" s="109">
        <v>20</v>
      </c>
      <c r="BS783" s="110">
        <v>20</v>
      </c>
      <c r="BT783" s="109">
        <v>19</v>
      </c>
      <c r="BU783" s="109">
        <v>109</v>
      </c>
      <c r="BV783" s="109">
        <v>244</v>
      </c>
      <c r="BW783" s="109">
        <v>15</v>
      </c>
      <c r="BX783" s="84">
        <f t="shared" si="865"/>
        <v>387</v>
      </c>
      <c r="BY783" s="111">
        <v>0</v>
      </c>
      <c r="BZ783" s="109">
        <v>66</v>
      </c>
      <c r="CA783" s="109">
        <v>15</v>
      </c>
      <c r="CB783" s="2">
        <v>14</v>
      </c>
      <c r="CC783" s="112">
        <f t="shared" si="866"/>
        <v>7.4803149606299218E-2</v>
      </c>
      <c r="CD783" s="112">
        <f t="shared" si="867"/>
        <v>0.34384858044164041</v>
      </c>
      <c r="CE783" s="112">
        <f t="shared" si="868"/>
        <v>0.36734693877551022</v>
      </c>
      <c r="CF783" s="112">
        <f t="shared" si="869"/>
        <v>0.49568221070811747</v>
      </c>
      <c r="CG783" s="112">
        <f t="shared" si="870"/>
        <v>0.67938931297709926</v>
      </c>
      <c r="CH783" s="87">
        <f t="shared" si="871"/>
        <v>84</v>
      </c>
      <c r="CI783" s="31">
        <f t="shared" si="872"/>
        <v>88</v>
      </c>
      <c r="CJ783" s="31">
        <f t="shared" si="873"/>
        <v>0</v>
      </c>
      <c r="CK783" s="31">
        <f t="shared" si="874"/>
        <v>0</v>
      </c>
      <c r="CL783" s="31">
        <f t="shared" si="875"/>
        <v>0</v>
      </c>
      <c r="CM783" s="113">
        <f t="shared" si="876"/>
        <v>0</v>
      </c>
      <c r="CN783" s="31">
        <f t="shared" si="877"/>
        <v>0</v>
      </c>
      <c r="CO783" s="31">
        <f t="shared" si="878"/>
        <v>0</v>
      </c>
      <c r="CP783" s="31">
        <f t="shared" si="879"/>
        <v>0</v>
      </c>
      <c r="CQ783" s="31">
        <f t="shared" si="880"/>
        <v>0</v>
      </c>
      <c r="CU783" s="88">
        <f t="shared" si="864"/>
        <v>0</v>
      </c>
      <c r="DC783" s="88">
        <f t="shared" si="881"/>
        <v>0</v>
      </c>
      <c r="DH783" s="32">
        <v>1</v>
      </c>
      <c r="DI783" s="32">
        <v>6</v>
      </c>
      <c r="DJ783" s="32">
        <v>5</v>
      </c>
      <c r="DK783" s="88">
        <f t="shared" si="882"/>
        <v>130</v>
      </c>
      <c r="DL783" s="32">
        <v>8</v>
      </c>
      <c r="DM783" s="32">
        <v>39</v>
      </c>
      <c r="DN783" s="32">
        <v>76</v>
      </c>
      <c r="DO783" s="32">
        <v>7</v>
      </c>
      <c r="DP783" s="32">
        <v>7</v>
      </c>
      <c r="DQ783" s="32">
        <v>12</v>
      </c>
      <c r="DR783" s="32">
        <v>10</v>
      </c>
      <c r="DS783" s="88">
        <f t="shared" si="883"/>
        <v>236</v>
      </c>
      <c r="DT783" s="32">
        <v>3</v>
      </c>
      <c r="DU783" s="32">
        <v>65</v>
      </c>
      <c r="DV783" s="32">
        <v>160</v>
      </c>
      <c r="DW783" s="32">
        <v>8</v>
      </c>
      <c r="DZ783" s="32">
        <v>1</v>
      </c>
      <c r="EA783" s="88">
        <f t="shared" si="884"/>
        <v>0</v>
      </c>
      <c r="EF783" s="32">
        <v>1</v>
      </c>
      <c r="EG783" s="32">
        <v>2</v>
      </c>
      <c r="EH783" s="32">
        <v>4</v>
      </c>
      <c r="EI783" s="88">
        <f t="shared" si="885"/>
        <v>21</v>
      </c>
      <c r="EJ783" s="32">
        <v>8</v>
      </c>
      <c r="EK783" s="32">
        <v>5</v>
      </c>
      <c r="EL783" s="32">
        <v>8</v>
      </c>
      <c r="EM783" s="32">
        <v>0</v>
      </c>
      <c r="EQ783" s="88">
        <f t="shared" si="886"/>
        <v>0</v>
      </c>
      <c r="EY783" s="88">
        <f t="shared" si="887"/>
        <v>0</v>
      </c>
      <c r="FG783" s="88">
        <f t="shared" si="888"/>
        <v>0</v>
      </c>
      <c r="FO783" s="88">
        <f t="shared" si="889"/>
        <v>0</v>
      </c>
      <c r="FW783" s="110">
        <f t="shared" si="890"/>
        <v>0</v>
      </c>
      <c r="GB783" s="110">
        <f t="shared" si="891"/>
        <v>0</v>
      </c>
      <c r="GC783" s="110">
        <f t="shared" si="892"/>
        <v>0</v>
      </c>
      <c r="GD783" s="110">
        <f t="shared" si="893"/>
        <v>0</v>
      </c>
      <c r="GE783" s="110">
        <f t="shared" si="894"/>
        <v>0</v>
      </c>
      <c r="GF783" s="110">
        <f t="shared" si="895"/>
        <v>0</v>
      </c>
      <c r="GG783" s="110">
        <f t="shared" si="896"/>
        <v>0</v>
      </c>
      <c r="GH783" s="110">
        <f t="shared" si="897"/>
        <v>0</v>
      </c>
      <c r="GI783" s="110">
        <f t="shared" si="898"/>
        <v>0</v>
      </c>
      <c r="GJ783" s="114">
        <f t="shared" si="862"/>
        <v>-4.6241926012918294E-2</v>
      </c>
      <c r="GK783" s="90">
        <f t="shared" si="863"/>
        <v>0.11206896551724138</v>
      </c>
      <c r="GL783" s="2" t="s">
        <v>2050</v>
      </c>
      <c r="GM783" s="2" t="s">
        <v>1794</v>
      </c>
      <c r="GN783" s="92" t="s">
        <v>2105</v>
      </c>
      <c r="GO783" s="2" t="s">
        <v>2125</v>
      </c>
      <c r="GP783" s="2" t="s">
        <v>1793</v>
      </c>
      <c r="GQ783" s="2" t="s">
        <v>2201</v>
      </c>
      <c r="GR783" s="115">
        <v>312</v>
      </c>
      <c r="GS783" s="31">
        <f t="shared" si="899"/>
        <v>8</v>
      </c>
      <c r="GT783" s="31">
        <f t="shared" si="900"/>
        <v>16</v>
      </c>
      <c r="GU783" s="31">
        <f t="shared" si="901"/>
        <v>18</v>
      </c>
      <c r="GV783" s="31">
        <f t="shared" si="902"/>
        <v>366</v>
      </c>
      <c r="GW783" s="31">
        <f t="shared" si="903"/>
        <v>251</v>
      </c>
      <c r="GX783" s="31">
        <f t="shared" si="904"/>
        <v>355</v>
      </c>
    </row>
    <row r="784" spans="1:206" ht="15.75" hidden="1" customHeight="1" x14ac:dyDescent="0.25">
      <c r="A784" s="22" t="s">
        <v>1112</v>
      </c>
      <c r="B784" s="2" t="s">
        <v>765</v>
      </c>
      <c r="C784" s="116" t="s">
        <v>766</v>
      </c>
      <c r="D784" s="35" t="s">
        <v>765</v>
      </c>
      <c r="E784" s="117">
        <v>56</v>
      </c>
      <c r="F784" s="117">
        <v>221</v>
      </c>
      <c r="G784" s="117">
        <v>343</v>
      </c>
      <c r="H784" s="117">
        <v>620</v>
      </c>
      <c r="I784" s="95">
        <v>43</v>
      </c>
      <c r="J784" s="118">
        <v>51</v>
      </c>
      <c r="K784" s="118">
        <v>225</v>
      </c>
      <c r="L784" s="118">
        <v>419</v>
      </c>
      <c r="M784" s="118">
        <v>695</v>
      </c>
      <c r="N784" s="119">
        <v>94</v>
      </c>
      <c r="O784" s="119">
        <v>9</v>
      </c>
      <c r="P784" s="120">
        <v>442</v>
      </c>
      <c r="Q784" s="120">
        <v>553</v>
      </c>
      <c r="R784" s="120">
        <v>444</v>
      </c>
      <c r="S784" s="70">
        <f t="shared" si="845"/>
        <v>0.11538461538461539</v>
      </c>
      <c r="T784" s="70">
        <f t="shared" si="846"/>
        <v>0.40687160940325495</v>
      </c>
      <c r="U784" s="70">
        <f t="shared" si="847"/>
        <v>0.4176511466296039</v>
      </c>
      <c r="V784" s="70">
        <f t="shared" si="848"/>
        <v>0.55165496489468402</v>
      </c>
      <c r="W784" s="70">
        <f t="shared" si="849"/>
        <v>0.73198198198198194</v>
      </c>
      <c r="X784" s="121">
        <v>559</v>
      </c>
      <c r="Y784" s="121">
        <v>442</v>
      </c>
      <c r="Z784" s="121">
        <v>553</v>
      </c>
      <c r="AA784" s="121">
        <v>444</v>
      </c>
      <c r="AB784" s="121">
        <v>140</v>
      </c>
      <c r="AC784" s="121">
        <v>148</v>
      </c>
      <c r="AD784" s="17">
        <v>13</v>
      </c>
      <c r="AE784" s="17">
        <v>30</v>
      </c>
      <c r="AF784" s="100">
        <v>39</v>
      </c>
      <c r="AG784" s="101">
        <v>59</v>
      </c>
      <c r="AH784" s="101">
        <v>210</v>
      </c>
      <c r="AI784" s="101">
        <v>410</v>
      </c>
      <c r="AJ784" s="101">
        <v>18</v>
      </c>
      <c r="AK784" s="101">
        <f t="shared" si="850"/>
        <v>697</v>
      </c>
      <c r="AL784" s="101">
        <f t="shared" si="851"/>
        <v>92</v>
      </c>
      <c r="AM784" s="101">
        <v>110</v>
      </c>
      <c r="AN784" s="102">
        <v>3</v>
      </c>
      <c r="AO784" s="103">
        <v>32</v>
      </c>
      <c r="AP784" s="74">
        <f t="shared" si="852"/>
        <v>0.1334841628959276</v>
      </c>
      <c r="AQ784" s="74">
        <f t="shared" si="853"/>
        <v>0.379746835443038</v>
      </c>
      <c r="AR784" s="104">
        <f t="shared" si="854"/>
        <v>0.40792216817234189</v>
      </c>
      <c r="AS784" s="104">
        <f t="shared" si="855"/>
        <v>0.52958876629889673</v>
      </c>
      <c r="AT784" s="104">
        <f t="shared" si="856"/>
        <v>0.71621621621621623</v>
      </c>
      <c r="AU784" s="105">
        <v>424</v>
      </c>
      <c r="AV784" s="105">
        <v>566</v>
      </c>
      <c r="AW784" s="105">
        <v>405</v>
      </c>
      <c r="AX784" s="100">
        <v>45</v>
      </c>
      <c r="AY784" s="106">
        <v>722</v>
      </c>
      <c r="AZ784" s="106">
        <v>57</v>
      </c>
      <c r="BA784" s="106">
        <v>243</v>
      </c>
      <c r="BB784" s="106">
        <v>405</v>
      </c>
      <c r="BC784" s="106">
        <v>17</v>
      </c>
      <c r="BD784" s="107">
        <v>80</v>
      </c>
      <c r="BE784" s="108">
        <v>19</v>
      </c>
      <c r="BF784" s="82">
        <f t="shared" si="857"/>
        <v>0.14074074074074075</v>
      </c>
      <c r="BG784" s="82">
        <f t="shared" si="858"/>
        <v>0.42932862190812721</v>
      </c>
      <c r="BH784" s="83">
        <f t="shared" si="859"/>
        <v>0.44802867383512546</v>
      </c>
      <c r="BI784" s="83">
        <f t="shared" si="860"/>
        <v>0.57373737373737377</v>
      </c>
      <c r="BJ784" s="83">
        <f t="shared" si="861"/>
        <v>0.76650943396226412</v>
      </c>
      <c r="BK784" s="2">
        <v>433</v>
      </c>
      <c r="BL784" s="2">
        <v>517</v>
      </c>
      <c r="BM784" s="2">
        <v>421</v>
      </c>
      <c r="BN784" s="2">
        <v>298</v>
      </c>
      <c r="BO784" s="2">
        <v>119</v>
      </c>
      <c r="BP784" s="2">
        <v>137</v>
      </c>
      <c r="BQ784" s="109">
        <v>16</v>
      </c>
      <c r="BR784" s="109">
        <v>48</v>
      </c>
      <c r="BS784" s="110">
        <v>36</v>
      </c>
      <c r="BT784" s="109">
        <v>71</v>
      </c>
      <c r="BU784" s="109">
        <v>287</v>
      </c>
      <c r="BV784" s="109">
        <v>470</v>
      </c>
      <c r="BW784" s="109">
        <v>18</v>
      </c>
      <c r="BX784" s="84">
        <f t="shared" si="865"/>
        <v>846</v>
      </c>
      <c r="BY784" s="111">
        <v>3</v>
      </c>
      <c r="BZ784" s="109">
        <v>101</v>
      </c>
      <c r="CA784" s="109">
        <v>18</v>
      </c>
      <c r="CB784" s="2">
        <v>29</v>
      </c>
      <c r="CC784" s="112">
        <f t="shared" si="866"/>
        <v>0.16397228637413394</v>
      </c>
      <c r="CD784" s="112">
        <f t="shared" si="867"/>
        <v>0.55512572533849125</v>
      </c>
      <c r="CE784" s="112">
        <f t="shared" si="868"/>
        <v>0.53026987600291753</v>
      </c>
      <c r="CF784" s="112">
        <f t="shared" si="869"/>
        <v>0.6993603411513859</v>
      </c>
      <c r="CG784" s="112">
        <f t="shared" si="870"/>
        <v>0.87648456057007129</v>
      </c>
      <c r="CH784" s="87">
        <f t="shared" si="871"/>
        <v>52</v>
      </c>
      <c r="CI784" s="31">
        <f t="shared" si="872"/>
        <v>41</v>
      </c>
      <c r="CJ784" s="31">
        <f t="shared" si="873"/>
        <v>0</v>
      </c>
      <c r="CK784" s="31">
        <f t="shared" si="874"/>
        <v>0</v>
      </c>
      <c r="CL784" s="31">
        <f t="shared" si="875"/>
        <v>0</v>
      </c>
      <c r="CM784" s="113">
        <f t="shared" si="876"/>
        <v>0</v>
      </c>
      <c r="CN784" s="31">
        <f t="shared" si="877"/>
        <v>0</v>
      </c>
      <c r="CO784" s="31">
        <f t="shared" si="878"/>
        <v>0</v>
      </c>
      <c r="CP784" s="31">
        <f t="shared" si="879"/>
        <v>0</v>
      </c>
      <c r="CQ784" s="31">
        <f t="shared" si="880"/>
        <v>0</v>
      </c>
      <c r="CU784" s="88">
        <f t="shared" si="864"/>
        <v>0</v>
      </c>
      <c r="DC784" s="88">
        <f t="shared" si="881"/>
        <v>0</v>
      </c>
      <c r="DH784" s="32">
        <v>2</v>
      </c>
      <c r="DI784" s="32">
        <v>13</v>
      </c>
      <c r="DJ784" s="32">
        <v>10</v>
      </c>
      <c r="DK784" s="88">
        <f t="shared" si="882"/>
        <v>240</v>
      </c>
      <c r="DL784" s="32">
        <v>52</v>
      </c>
      <c r="DM784" s="32">
        <v>110</v>
      </c>
      <c r="DN784" s="32">
        <v>76</v>
      </c>
      <c r="DO784" s="32">
        <v>2</v>
      </c>
      <c r="DP784" s="32">
        <v>11</v>
      </c>
      <c r="DQ784" s="32">
        <v>27</v>
      </c>
      <c r="DR784" s="32">
        <v>19</v>
      </c>
      <c r="DS784" s="88">
        <f t="shared" si="883"/>
        <v>487</v>
      </c>
      <c r="DT784" s="32">
        <v>4</v>
      </c>
      <c r="DU784" s="32">
        <v>124</v>
      </c>
      <c r="DV784" s="32">
        <v>345</v>
      </c>
      <c r="DW784" s="32">
        <v>14</v>
      </c>
      <c r="EA784" s="88">
        <f t="shared" si="884"/>
        <v>0</v>
      </c>
      <c r="EF784" s="32">
        <v>1</v>
      </c>
      <c r="EG784" s="32">
        <v>2</v>
      </c>
      <c r="EH784" s="32">
        <v>3</v>
      </c>
      <c r="EI784" s="88">
        <f t="shared" si="885"/>
        <v>34</v>
      </c>
      <c r="EJ784" s="32">
        <v>15</v>
      </c>
      <c r="EK784" s="32">
        <v>14</v>
      </c>
      <c r="EL784" s="32">
        <v>3</v>
      </c>
      <c r="EM784" s="32">
        <v>2</v>
      </c>
      <c r="EQ784" s="88">
        <f t="shared" si="886"/>
        <v>0</v>
      </c>
      <c r="EV784" s="32">
        <v>2</v>
      </c>
      <c r="EW784" s="32">
        <v>6</v>
      </c>
      <c r="EX784" s="32">
        <v>4</v>
      </c>
      <c r="EY784" s="88">
        <f t="shared" si="887"/>
        <v>85</v>
      </c>
      <c r="EZ784" s="32">
        <v>0</v>
      </c>
      <c r="FA784" s="32">
        <v>39</v>
      </c>
      <c r="FB784" s="32">
        <v>46</v>
      </c>
      <c r="FC784" s="32">
        <v>0</v>
      </c>
      <c r="FG784" s="88">
        <f t="shared" si="888"/>
        <v>0</v>
      </c>
      <c r="FO784" s="88">
        <f t="shared" si="889"/>
        <v>0</v>
      </c>
      <c r="FW784" s="110">
        <f t="shared" si="890"/>
        <v>0</v>
      </c>
      <c r="GB784" s="110">
        <f t="shared" si="891"/>
        <v>2</v>
      </c>
      <c r="GC784" s="110">
        <f t="shared" si="892"/>
        <v>6</v>
      </c>
      <c r="GD784" s="110">
        <f t="shared" si="893"/>
        <v>4</v>
      </c>
      <c r="GE784" s="110">
        <f t="shared" si="894"/>
        <v>85</v>
      </c>
      <c r="GF784" s="110">
        <f t="shared" si="895"/>
        <v>0</v>
      </c>
      <c r="GG784" s="110">
        <f t="shared" si="896"/>
        <v>39</v>
      </c>
      <c r="GH784" s="110">
        <f t="shared" si="897"/>
        <v>46</v>
      </c>
      <c r="GI784" s="110">
        <f t="shared" si="898"/>
        <v>0</v>
      </c>
      <c r="GJ784" s="114">
        <f t="shared" si="862"/>
        <v>0.1974127535172667</v>
      </c>
      <c r="GK784" s="90">
        <f t="shared" si="863"/>
        <v>0.17174515235457063</v>
      </c>
      <c r="GL784" s="92" t="s">
        <v>1886</v>
      </c>
      <c r="GM784" s="2" t="s">
        <v>1919</v>
      </c>
      <c r="GN784" s="92" t="s">
        <v>1430</v>
      </c>
      <c r="GO784" s="2" t="s">
        <v>1772</v>
      </c>
      <c r="GP784" s="92" t="s">
        <v>1887</v>
      </c>
      <c r="GQ784" s="2" t="s">
        <v>2112</v>
      </c>
      <c r="GR784" s="115">
        <v>499</v>
      </c>
      <c r="GS784" s="31">
        <f t="shared" si="899"/>
        <v>13</v>
      </c>
      <c r="GT784" s="31">
        <f t="shared" si="900"/>
        <v>29</v>
      </c>
      <c r="GU784" s="31">
        <f t="shared" si="901"/>
        <v>40</v>
      </c>
      <c r="GV784" s="31">
        <f t="shared" si="902"/>
        <v>727</v>
      </c>
      <c r="GW784" s="31">
        <f t="shared" si="903"/>
        <v>437</v>
      </c>
      <c r="GX784" s="31">
        <f t="shared" si="904"/>
        <v>671</v>
      </c>
    </row>
    <row r="785" spans="1:206" ht="15.75" hidden="1" customHeight="1" x14ac:dyDescent="0.25">
      <c r="A785" s="22" t="s">
        <v>1112</v>
      </c>
      <c r="B785" s="2" t="s">
        <v>765</v>
      </c>
      <c r="C785" s="116" t="s">
        <v>767</v>
      </c>
      <c r="D785" s="35" t="s">
        <v>765</v>
      </c>
      <c r="E785" s="117">
        <v>0</v>
      </c>
      <c r="F785" s="117">
        <v>21</v>
      </c>
      <c r="G785" s="117">
        <v>33</v>
      </c>
      <c r="H785" s="117">
        <v>54</v>
      </c>
      <c r="I785" s="95">
        <v>4</v>
      </c>
      <c r="J785" s="118">
        <v>1</v>
      </c>
      <c r="K785" s="118">
        <v>14</v>
      </c>
      <c r="L785" s="118">
        <v>34</v>
      </c>
      <c r="M785" s="118">
        <v>49</v>
      </c>
      <c r="N785" s="119">
        <v>6</v>
      </c>
      <c r="O785" s="119">
        <v>4</v>
      </c>
      <c r="P785" s="120">
        <v>39</v>
      </c>
      <c r="Q785" s="120">
        <v>65</v>
      </c>
      <c r="R785" s="120">
        <v>40</v>
      </c>
      <c r="S785" s="70">
        <f t="shared" si="845"/>
        <v>2.564102564102564E-2</v>
      </c>
      <c r="T785" s="70">
        <f t="shared" si="846"/>
        <v>0.2153846153846154</v>
      </c>
      <c r="U785" s="70">
        <f t="shared" si="847"/>
        <v>0.2986111111111111</v>
      </c>
      <c r="V785" s="70">
        <f t="shared" si="848"/>
        <v>0.4</v>
      </c>
      <c r="W785" s="70">
        <f t="shared" si="849"/>
        <v>0.7</v>
      </c>
      <c r="X785" s="121">
        <v>66</v>
      </c>
      <c r="Y785" s="121">
        <v>39</v>
      </c>
      <c r="Z785" s="121">
        <v>65</v>
      </c>
      <c r="AA785" s="121">
        <v>40</v>
      </c>
      <c r="AB785" s="121">
        <v>16</v>
      </c>
      <c r="AC785" s="121">
        <v>13</v>
      </c>
      <c r="AD785" s="17">
        <v>4</v>
      </c>
      <c r="AE785" s="17">
        <v>4</v>
      </c>
      <c r="AF785" s="100">
        <v>4</v>
      </c>
      <c r="AG785" s="101">
        <v>1</v>
      </c>
      <c r="AH785" s="101">
        <v>24</v>
      </c>
      <c r="AI785" s="101">
        <v>27</v>
      </c>
      <c r="AJ785" s="101">
        <v>0</v>
      </c>
      <c r="AK785" s="101">
        <f t="shared" si="850"/>
        <v>52</v>
      </c>
      <c r="AL785" s="101">
        <f t="shared" si="851"/>
        <v>4</v>
      </c>
      <c r="AM785" s="101">
        <v>4</v>
      </c>
      <c r="AN785" s="102">
        <v>4</v>
      </c>
      <c r="AO785" s="103">
        <v>8</v>
      </c>
      <c r="AP785" s="74">
        <f t="shared" si="852"/>
        <v>2.564102564102564E-2</v>
      </c>
      <c r="AQ785" s="74">
        <f t="shared" si="853"/>
        <v>0.36923076923076925</v>
      </c>
      <c r="AR785" s="104">
        <f t="shared" si="854"/>
        <v>0.33333333333333331</v>
      </c>
      <c r="AS785" s="104">
        <f t="shared" si="855"/>
        <v>0.44761904761904764</v>
      </c>
      <c r="AT785" s="104">
        <f t="shared" si="856"/>
        <v>0.57499999999999996</v>
      </c>
      <c r="AU785" s="105">
        <v>32</v>
      </c>
      <c r="AV785" s="105">
        <v>46</v>
      </c>
      <c r="AW785" s="105">
        <v>46</v>
      </c>
      <c r="AX785" s="100">
        <v>4</v>
      </c>
      <c r="AY785" s="106">
        <v>43</v>
      </c>
      <c r="AZ785" s="106">
        <v>3</v>
      </c>
      <c r="BA785" s="106">
        <v>14</v>
      </c>
      <c r="BB785" s="106">
        <v>26</v>
      </c>
      <c r="BC785" s="106">
        <v>0</v>
      </c>
      <c r="BD785" s="107">
        <v>2</v>
      </c>
      <c r="BE785" s="108">
        <v>7</v>
      </c>
      <c r="BF785" s="82">
        <f t="shared" si="857"/>
        <v>6.5217391304347824E-2</v>
      </c>
      <c r="BG785" s="82">
        <f t="shared" si="858"/>
        <v>0.30434782608695654</v>
      </c>
      <c r="BH785" s="83">
        <f t="shared" si="859"/>
        <v>0.33064516129032256</v>
      </c>
      <c r="BI785" s="83">
        <f t="shared" si="860"/>
        <v>0.48717948717948717</v>
      </c>
      <c r="BJ785" s="83">
        <f t="shared" si="861"/>
        <v>0.75</v>
      </c>
      <c r="BK785" s="2">
        <v>47</v>
      </c>
      <c r="BL785" s="2">
        <v>48</v>
      </c>
      <c r="BM785" s="2">
        <v>41</v>
      </c>
      <c r="BN785" s="2">
        <v>32</v>
      </c>
      <c r="BO785" s="2">
        <v>11</v>
      </c>
      <c r="BP785" s="2">
        <v>10</v>
      </c>
      <c r="BQ785" s="109">
        <v>4</v>
      </c>
      <c r="BR785" s="109">
        <v>4</v>
      </c>
      <c r="BS785" s="110">
        <v>4</v>
      </c>
      <c r="BT785" s="109">
        <v>2</v>
      </c>
      <c r="BU785" s="109">
        <v>27</v>
      </c>
      <c r="BV785" s="109">
        <v>17</v>
      </c>
      <c r="BW785" s="109">
        <v>0</v>
      </c>
      <c r="BX785" s="84">
        <f t="shared" si="865"/>
        <v>46</v>
      </c>
      <c r="BY785" s="111">
        <v>5</v>
      </c>
      <c r="BZ785" s="109">
        <v>3</v>
      </c>
      <c r="CA785" s="109">
        <v>0</v>
      </c>
      <c r="CB785" s="2">
        <v>9</v>
      </c>
      <c r="CC785" s="112">
        <f t="shared" si="866"/>
        <v>4.2553191489361701E-2</v>
      </c>
      <c r="CD785" s="112">
        <f t="shared" si="867"/>
        <v>0.5625</v>
      </c>
      <c r="CE785" s="112">
        <f t="shared" si="868"/>
        <v>0.31617647058823528</v>
      </c>
      <c r="CF785" s="112">
        <f t="shared" si="869"/>
        <v>0.4606741573033708</v>
      </c>
      <c r="CG785" s="112">
        <f t="shared" si="870"/>
        <v>0.34146341463414637</v>
      </c>
      <c r="CH785" s="87">
        <f t="shared" si="871"/>
        <v>27</v>
      </c>
      <c r="CI785" s="31">
        <f t="shared" si="872"/>
        <v>26</v>
      </c>
      <c r="CJ785" s="31">
        <f t="shared" si="873"/>
        <v>0</v>
      </c>
      <c r="CK785" s="31">
        <f t="shared" si="874"/>
        <v>0</v>
      </c>
      <c r="CL785" s="31">
        <f t="shared" si="875"/>
        <v>0</v>
      </c>
      <c r="CM785" s="113">
        <f t="shared" si="876"/>
        <v>0</v>
      </c>
      <c r="CN785" s="31">
        <f t="shared" si="877"/>
        <v>0</v>
      </c>
      <c r="CO785" s="31">
        <f t="shared" si="878"/>
        <v>0</v>
      </c>
      <c r="CP785" s="31">
        <f t="shared" si="879"/>
        <v>0</v>
      </c>
      <c r="CQ785" s="31">
        <f t="shared" si="880"/>
        <v>0</v>
      </c>
      <c r="CU785" s="88">
        <f t="shared" si="864"/>
        <v>0</v>
      </c>
      <c r="DC785" s="88">
        <f t="shared" si="881"/>
        <v>0</v>
      </c>
      <c r="DK785" s="88">
        <f t="shared" si="882"/>
        <v>0</v>
      </c>
      <c r="DP785" s="32">
        <v>4</v>
      </c>
      <c r="DQ785" s="32">
        <v>4</v>
      </c>
      <c r="DR785" s="32">
        <v>4</v>
      </c>
      <c r="DS785" s="88">
        <f t="shared" si="883"/>
        <v>46</v>
      </c>
      <c r="DT785" s="32">
        <v>2</v>
      </c>
      <c r="DU785" s="32">
        <v>27</v>
      </c>
      <c r="DV785" s="32">
        <v>17</v>
      </c>
      <c r="DW785" s="32">
        <v>0</v>
      </c>
      <c r="EA785" s="88">
        <f t="shared" si="884"/>
        <v>0</v>
      </c>
      <c r="EI785" s="88">
        <f t="shared" si="885"/>
        <v>0</v>
      </c>
      <c r="EQ785" s="88">
        <f t="shared" si="886"/>
        <v>0</v>
      </c>
      <c r="EY785" s="88">
        <f t="shared" si="887"/>
        <v>0</v>
      </c>
      <c r="FG785" s="88">
        <f t="shared" si="888"/>
        <v>0</v>
      </c>
      <c r="FO785" s="88">
        <f t="shared" si="889"/>
        <v>0</v>
      </c>
      <c r="FW785" s="110">
        <f t="shared" si="890"/>
        <v>0</v>
      </c>
      <c r="GB785" s="110">
        <f t="shared" si="891"/>
        <v>0</v>
      </c>
      <c r="GC785" s="110">
        <f t="shared" si="892"/>
        <v>0</v>
      </c>
      <c r="GD785" s="110">
        <f t="shared" si="893"/>
        <v>0</v>
      </c>
      <c r="GE785" s="110">
        <f t="shared" si="894"/>
        <v>0</v>
      </c>
      <c r="GF785" s="110">
        <f t="shared" si="895"/>
        <v>0</v>
      </c>
      <c r="GG785" s="110">
        <f t="shared" si="896"/>
        <v>0</v>
      </c>
      <c r="GH785" s="110">
        <f t="shared" si="897"/>
        <v>0</v>
      </c>
      <c r="GI785" s="110">
        <f t="shared" si="898"/>
        <v>0</v>
      </c>
      <c r="GJ785" s="114">
        <f t="shared" si="862"/>
        <v>-0.51219512195121941</v>
      </c>
      <c r="GK785" s="90">
        <f t="shared" si="863"/>
        <v>6.9767441860465115E-2</v>
      </c>
      <c r="GL785" s="92" t="s">
        <v>1866</v>
      </c>
      <c r="GM785" s="92" t="s">
        <v>1900</v>
      </c>
      <c r="GN785" s="2" t="s">
        <v>1521</v>
      </c>
      <c r="GO785" s="2" t="s">
        <v>1791</v>
      </c>
      <c r="GP785" s="92" t="s">
        <v>2065</v>
      </c>
      <c r="GQ785" s="2" t="s">
        <v>2257</v>
      </c>
      <c r="GR785" s="115">
        <v>52</v>
      </c>
      <c r="GS785" s="31">
        <f t="shared" si="899"/>
        <v>4</v>
      </c>
      <c r="GT785" s="31">
        <f t="shared" si="900"/>
        <v>4</v>
      </c>
      <c r="GU785" s="31">
        <f t="shared" si="901"/>
        <v>4</v>
      </c>
      <c r="GV785" s="31">
        <f t="shared" si="902"/>
        <v>46</v>
      </c>
      <c r="GW785" s="31">
        <f t="shared" si="903"/>
        <v>17</v>
      </c>
      <c r="GX785" s="31">
        <f t="shared" si="904"/>
        <v>44</v>
      </c>
    </row>
    <row r="786" spans="1:206" ht="15.75" hidden="1" customHeight="1" x14ac:dyDescent="0.25">
      <c r="A786" s="22" t="s">
        <v>1112</v>
      </c>
      <c r="B786" s="2" t="s">
        <v>765</v>
      </c>
      <c r="C786" s="116" t="s">
        <v>768</v>
      </c>
      <c r="D786" s="35" t="s">
        <v>765</v>
      </c>
      <c r="E786" s="117">
        <v>46</v>
      </c>
      <c r="F786" s="117">
        <v>207</v>
      </c>
      <c r="G786" s="117">
        <v>236</v>
      </c>
      <c r="H786" s="117">
        <v>489</v>
      </c>
      <c r="I786" s="95">
        <v>29</v>
      </c>
      <c r="J786" s="118">
        <v>62</v>
      </c>
      <c r="K786" s="118">
        <v>176</v>
      </c>
      <c r="L786" s="118">
        <v>257</v>
      </c>
      <c r="M786" s="118">
        <v>495</v>
      </c>
      <c r="N786" s="119">
        <v>49</v>
      </c>
      <c r="O786" s="119">
        <v>46</v>
      </c>
      <c r="P786" s="120">
        <v>378</v>
      </c>
      <c r="Q786" s="120">
        <v>508</v>
      </c>
      <c r="R786" s="120">
        <v>343</v>
      </c>
      <c r="S786" s="70">
        <f t="shared" si="845"/>
        <v>0.16402116402116401</v>
      </c>
      <c r="T786" s="70">
        <f t="shared" si="846"/>
        <v>0.34645669291338582</v>
      </c>
      <c r="U786" s="70">
        <f t="shared" si="847"/>
        <v>0.36289666395443448</v>
      </c>
      <c r="V786" s="70">
        <f t="shared" si="848"/>
        <v>0.45123384253819038</v>
      </c>
      <c r="W786" s="70">
        <f t="shared" si="849"/>
        <v>0.60641399416909625</v>
      </c>
      <c r="X786" s="121">
        <v>511</v>
      </c>
      <c r="Y786" s="121">
        <v>378</v>
      </c>
      <c r="Z786" s="121">
        <v>508</v>
      </c>
      <c r="AA786" s="121">
        <v>343</v>
      </c>
      <c r="AB786" s="121">
        <v>136</v>
      </c>
      <c r="AC786" s="121">
        <v>109</v>
      </c>
      <c r="AD786" s="17">
        <v>15</v>
      </c>
      <c r="AE786" s="17">
        <v>25</v>
      </c>
      <c r="AF786" s="100">
        <v>28</v>
      </c>
      <c r="AG786" s="101">
        <v>49</v>
      </c>
      <c r="AH786" s="101">
        <v>196</v>
      </c>
      <c r="AI786" s="101">
        <v>272</v>
      </c>
      <c r="AJ786" s="101">
        <v>10</v>
      </c>
      <c r="AK786" s="101">
        <f t="shared" si="850"/>
        <v>527</v>
      </c>
      <c r="AL786" s="101">
        <f t="shared" si="851"/>
        <v>59</v>
      </c>
      <c r="AM786" s="101">
        <v>69</v>
      </c>
      <c r="AN786" s="102">
        <v>37</v>
      </c>
      <c r="AO786" s="103">
        <v>67</v>
      </c>
      <c r="AP786" s="74">
        <f t="shared" si="852"/>
        <v>0.12962962962962962</v>
      </c>
      <c r="AQ786" s="74">
        <f t="shared" si="853"/>
        <v>0.38582677165354329</v>
      </c>
      <c r="AR786" s="104">
        <f t="shared" si="854"/>
        <v>0.37266069975589911</v>
      </c>
      <c r="AS786" s="104">
        <f t="shared" si="855"/>
        <v>0.48061104582843711</v>
      </c>
      <c r="AT786" s="104">
        <f t="shared" si="856"/>
        <v>0.62099125364431484</v>
      </c>
      <c r="AU786" s="105">
        <v>386</v>
      </c>
      <c r="AV786" s="105">
        <v>495</v>
      </c>
      <c r="AW786" s="105">
        <v>380</v>
      </c>
      <c r="AX786" s="100">
        <v>40</v>
      </c>
      <c r="AY786" s="106">
        <v>622</v>
      </c>
      <c r="AZ786" s="106">
        <v>44</v>
      </c>
      <c r="BA786" s="106">
        <v>227</v>
      </c>
      <c r="BB786" s="106">
        <v>339</v>
      </c>
      <c r="BC786" s="106">
        <v>12</v>
      </c>
      <c r="BD786" s="107">
        <v>64</v>
      </c>
      <c r="BE786" s="108">
        <v>13</v>
      </c>
      <c r="BF786" s="82">
        <f t="shared" si="857"/>
        <v>0.11578947368421053</v>
      </c>
      <c r="BG786" s="82">
        <f t="shared" si="858"/>
        <v>0.4585858585858586</v>
      </c>
      <c r="BH786" s="83">
        <f t="shared" si="859"/>
        <v>0.4329896907216495</v>
      </c>
      <c r="BI786" s="83">
        <f t="shared" si="860"/>
        <v>0.56980703745743477</v>
      </c>
      <c r="BJ786" s="83">
        <f t="shared" si="861"/>
        <v>0.71243523316062174</v>
      </c>
      <c r="BK786" s="2">
        <v>377</v>
      </c>
      <c r="BL786" s="2">
        <v>502</v>
      </c>
      <c r="BM786" s="2">
        <v>368</v>
      </c>
      <c r="BN786" s="2">
        <v>253</v>
      </c>
      <c r="BO786" s="2">
        <v>122</v>
      </c>
      <c r="BP786" s="2">
        <v>117</v>
      </c>
      <c r="BQ786" s="109">
        <v>16</v>
      </c>
      <c r="BR786" s="109">
        <v>39</v>
      </c>
      <c r="BS786" s="110">
        <v>35</v>
      </c>
      <c r="BT786" s="109">
        <v>52</v>
      </c>
      <c r="BU786" s="109">
        <v>211</v>
      </c>
      <c r="BV786" s="109">
        <v>344</v>
      </c>
      <c r="BW786" s="109">
        <v>8</v>
      </c>
      <c r="BX786" s="84">
        <f t="shared" si="865"/>
        <v>615</v>
      </c>
      <c r="BY786" s="111">
        <v>25</v>
      </c>
      <c r="BZ786" s="109">
        <v>51</v>
      </c>
      <c r="CA786" s="109">
        <v>8</v>
      </c>
      <c r="CB786" s="2">
        <v>48</v>
      </c>
      <c r="CC786" s="112">
        <f t="shared" si="866"/>
        <v>0.13793103448275862</v>
      </c>
      <c r="CD786" s="112">
        <f t="shared" si="867"/>
        <v>0.42031872509960161</v>
      </c>
      <c r="CE786" s="112">
        <f t="shared" si="868"/>
        <v>0.44587008821170809</v>
      </c>
      <c r="CF786" s="112">
        <f t="shared" si="869"/>
        <v>0.57931034482758625</v>
      </c>
      <c r="CG786" s="112">
        <f t="shared" si="870"/>
        <v>0.79619565217391308</v>
      </c>
      <c r="CH786" s="87">
        <f t="shared" si="871"/>
        <v>75</v>
      </c>
      <c r="CI786" s="31">
        <f t="shared" si="872"/>
        <v>98</v>
      </c>
      <c r="CJ786" s="31">
        <f t="shared" si="873"/>
        <v>0</v>
      </c>
      <c r="CK786" s="31">
        <f t="shared" si="874"/>
        <v>0</v>
      </c>
      <c r="CL786" s="31">
        <f t="shared" si="875"/>
        <v>0</v>
      </c>
      <c r="CM786" s="113">
        <f t="shared" si="876"/>
        <v>0</v>
      </c>
      <c r="CN786" s="31">
        <f t="shared" si="877"/>
        <v>0</v>
      </c>
      <c r="CO786" s="31">
        <f t="shared" si="878"/>
        <v>0</v>
      </c>
      <c r="CP786" s="31">
        <f t="shared" si="879"/>
        <v>0</v>
      </c>
      <c r="CQ786" s="31">
        <f t="shared" si="880"/>
        <v>0</v>
      </c>
      <c r="CU786" s="88">
        <f t="shared" si="864"/>
        <v>0</v>
      </c>
      <c r="DC786" s="88">
        <f t="shared" si="881"/>
        <v>0</v>
      </c>
      <c r="DH786" s="32">
        <v>2</v>
      </c>
      <c r="DI786" s="32">
        <v>9</v>
      </c>
      <c r="DJ786" s="32">
        <v>7</v>
      </c>
      <c r="DK786" s="88">
        <f t="shared" si="882"/>
        <v>149</v>
      </c>
      <c r="DL786" s="32">
        <v>38</v>
      </c>
      <c r="DM786" s="32">
        <v>49</v>
      </c>
      <c r="DN786" s="32">
        <v>59</v>
      </c>
      <c r="DO786" s="32">
        <v>3</v>
      </c>
      <c r="DP786" s="32">
        <v>10</v>
      </c>
      <c r="DQ786" s="32">
        <v>20</v>
      </c>
      <c r="DR786" s="32">
        <v>15</v>
      </c>
      <c r="DS786" s="88">
        <f t="shared" si="883"/>
        <v>345</v>
      </c>
      <c r="DT786" s="32">
        <v>1</v>
      </c>
      <c r="DU786" s="32">
        <v>114</v>
      </c>
      <c r="DV786" s="32">
        <v>227</v>
      </c>
      <c r="DW786" s="32">
        <v>3</v>
      </c>
      <c r="EA786" s="88">
        <f t="shared" si="884"/>
        <v>0</v>
      </c>
      <c r="EF786" s="32">
        <v>1</v>
      </c>
      <c r="EG786" s="32">
        <v>3</v>
      </c>
      <c r="EH786" s="32">
        <v>5</v>
      </c>
      <c r="EI786" s="88">
        <f t="shared" si="885"/>
        <v>28</v>
      </c>
      <c r="EJ786" s="32">
        <v>13</v>
      </c>
      <c r="EK786" s="32">
        <v>4</v>
      </c>
      <c r="EL786" s="32">
        <v>10</v>
      </c>
      <c r="EM786" s="32">
        <v>1</v>
      </c>
      <c r="EQ786" s="88">
        <f t="shared" si="886"/>
        <v>0</v>
      </c>
      <c r="EV786" s="32">
        <v>3</v>
      </c>
      <c r="EW786" s="32">
        <v>7</v>
      </c>
      <c r="EX786" s="32">
        <v>8</v>
      </c>
      <c r="EY786" s="88">
        <f t="shared" si="887"/>
        <v>93</v>
      </c>
      <c r="EZ786" s="32">
        <v>0</v>
      </c>
      <c r="FA786" s="32">
        <v>44</v>
      </c>
      <c r="FB786" s="32">
        <v>48</v>
      </c>
      <c r="FC786" s="32">
        <v>1</v>
      </c>
      <c r="FG786" s="88">
        <f t="shared" si="888"/>
        <v>0</v>
      </c>
      <c r="FO786" s="88">
        <f t="shared" si="889"/>
        <v>0</v>
      </c>
      <c r="FW786" s="110">
        <f t="shared" si="890"/>
        <v>0</v>
      </c>
      <c r="GB786" s="110">
        <f t="shared" si="891"/>
        <v>3</v>
      </c>
      <c r="GC786" s="110">
        <f t="shared" si="892"/>
        <v>7</v>
      </c>
      <c r="GD786" s="110">
        <f t="shared" si="893"/>
        <v>8</v>
      </c>
      <c r="GE786" s="110">
        <f t="shared" si="894"/>
        <v>93</v>
      </c>
      <c r="GF786" s="110">
        <f t="shared" si="895"/>
        <v>0</v>
      </c>
      <c r="GG786" s="110">
        <f t="shared" si="896"/>
        <v>44</v>
      </c>
      <c r="GH786" s="110">
        <f t="shared" si="897"/>
        <v>48</v>
      </c>
      <c r="GI786" s="110">
        <f t="shared" si="898"/>
        <v>1</v>
      </c>
      <c r="GJ786" s="114">
        <f t="shared" si="862"/>
        <v>0.3129572533444816</v>
      </c>
      <c r="GK786" s="90">
        <f t="shared" si="863"/>
        <v>-1.1254019292604502E-2</v>
      </c>
      <c r="GL786" s="92" t="s">
        <v>1494</v>
      </c>
      <c r="GM786" s="2" t="s">
        <v>2135</v>
      </c>
      <c r="GN786" s="2" t="s">
        <v>1479</v>
      </c>
      <c r="GO786" s="92" t="s">
        <v>1592</v>
      </c>
      <c r="GP786" s="92" t="s">
        <v>1527</v>
      </c>
      <c r="GQ786" s="2" t="s">
        <v>1520</v>
      </c>
      <c r="GR786" s="115">
        <v>490</v>
      </c>
      <c r="GS786" s="31">
        <f t="shared" si="899"/>
        <v>12</v>
      </c>
      <c r="GT786" s="31">
        <f t="shared" si="900"/>
        <v>22</v>
      </c>
      <c r="GU786" s="31">
        <f t="shared" si="901"/>
        <v>29</v>
      </c>
      <c r="GV786" s="31">
        <f t="shared" si="902"/>
        <v>494</v>
      </c>
      <c r="GW786" s="31">
        <f t="shared" si="903"/>
        <v>292</v>
      </c>
      <c r="GX786" s="31">
        <f t="shared" si="904"/>
        <v>455</v>
      </c>
    </row>
    <row r="787" spans="1:206" ht="15.75" hidden="1" customHeight="1" x14ac:dyDescent="0.25">
      <c r="A787" s="22" t="s">
        <v>1112</v>
      </c>
      <c r="B787" s="2" t="s">
        <v>765</v>
      </c>
      <c r="C787" s="116" t="s">
        <v>769</v>
      </c>
      <c r="D787" s="35" t="s">
        <v>765</v>
      </c>
      <c r="E787" s="117">
        <v>16</v>
      </c>
      <c r="F787" s="117">
        <v>31</v>
      </c>
      <c r="G787" s="117">
        <v>27</v>
      </c>
      <c r="H787" s="117">
        <v>74</v>
      </c>
      <c r="I787" s="95">
        <v>4</v>
      </c>
      <c r="J787" s="118">
        <v>5</v>
      </c>
      <c r="K787" s="118">
        <v>26</v>
      </c>
      <c r="L787" s="118">
        <v>27</v>
      </c>
      <c r="M787" s="118">
        <v>58</v>
      </c>
      <c r="N787" s="119">
        <v>1</v>
      </c>
      <c r="O787" s="119">
        <v>5</v>
      </c>
      <c r="P787" s="120">
        <v>56</v>
      </c>
      <c r="Q787" s="120">
        <v>72</v>
      </c>
      <c r="R787" s="120">
        <v>70</v>
      </c>
      <c r="S787" s="70">
        <f t="shared" si="845"/>
        <v>8.9285714285714288E-2</v>
      </c>
      <c r="T787" s="70">
        <f t="shared" si="846"/>
        <v>0.3611111111111111</v>
      </c>
      <c r="U787" s="70">
        <f t="shared" si="847"/>
        <v>0.2878787878787879</v>
      </c>
      <c r="V787" s="70">
        <f t="shared" si="848"/>
        <v>0.36619718309859156</v>
      </c>
      <c r="W787" s="70">
        <f t="shared" si="849"/>
        <v>0.37142857142857144</v>
      </c>
      <c r="X787" s="121">
        <v>74</v>
      </c>
      <c r="Y787" s="121">
        <v>56</v>
      </c>
      <c r="Z787" s="121">
        <v>72</v>
      </c>
      <c r="AA787" s="121">
        <v>70</v>
      </c>
      <c r="AB787" s="121">
        <v>23</v>
      </c>
      <c r="AC787" s="121">
        <v>27</v>
      </c>
      <c r="AD787" s="17">
        <v>3</v>
      </c>
      <c r="AE787" s="17">
        <v>7</v>
      </c>
      <c r="AF787" s="100">
        <v>7</v>
      </c>
      <c r="AG787" s="101">
        <v>20</v>
      </c>
      <c r="AH787" s="101">
        <v>30</v>
      </c>
      <c r="AI787" s="101">
        <v>26</v>
      </c>
      <c r="AJ787" s="101">
        <v>2</v>
      </c>
      <c r="AK787" s="101">
        <f t="shared" si="850"/>
        <v>78</v>
      </c>
      <c r="AL787" s="101">
        <f t="shared" si="851"/>
        <v>1</v>
      </c>
      <c r="AM787" s="101">
        <v>3</v>
      </c>
      <c r="AN787" s="102">
        <v>10</v>
      </c>
      <c r="AO787" s="103">
        <v>12</v>
      </c>
      <c r="AP787" s="74">
        <f t="shared" si="852"/>
        <v>0.35714285714285715</v>
      </c>
      <c r="AQ787" s="74">
        <f t="shared" si="853"/>
        <v>0.41666666666666669</v>
      </c>
      <c r="AR787" s="104">
        <f t="shared" si="854"/>
        <v>0.37878787878787878</v>
      </c>
      <c r="AS787" s="104">
        <f t="shared" si="855"/>
        <v>0.38732394366197181</v>
      </c>
      <c r="AT787" s="104">
        <f t="shared" si="856"/>
        <v>0.35714285714285715</v>
      </c>
      <c r="AU787" s="105">
        <v>45</v>
      </c>
      <c r="AV787" s="105">
        <v>63</v>
      </c>
      <c r="AW787" s="105">
        <v>58</v>
      </c>
      <c r="AX787" s="100">
        <v>6</v>
      </c>
      <c r="AY787" s="106">
        <v>80</v>
      </c>
      <c r="AZ787" s="106">
        <v>9</v>
      </c>
      <c r="BA787" s="106">
        <v>41</v>
      </c>
      <c r="BB787" s="106">
        <v>30</v>
      </c>
      <c r="BC787" s="106">
        <v>0</v>
      </c>
      <c r="BD787" s="107">
        <v>2</v>
      </c>
      <c r="BE787" s="108">
        <v>3</v>
      </c>
      <c r="BF787" s="82">
        <f t="shared" si="857"/>
        <v>0.15517241379310345</v>
      </c>
      <c r="BG787" s="82">
        <f t="shared" si="858"/>
        <v>0.65079365079365081</v>
      </c>
      <c r="BH787" s="83">
        <f t="shared" si="859"/>
        <v>0.46987951807228917</v>
      </c>
      <c r="BI787" s="83">
        <f t="shared" si="860"/>
        <v>0.63888888888888884</v>
      </c>
      <c r="BJ787" s="83">
        <f t="shared" si="861"/>
        <v>0.62222222222222223</v>
      </c>
      <c r="BK787" s="2">
        <v>58</v>
      </c>
      <c r="BL787" s="2">
        <v>63</v>
      </c>
      <c r="BM787" s="2">
        <v>46</v>
      </c>
      <c r="BN787" s="2">
        <v>34</v>
      </c>
      <c r="BO787" s="2">
        <v>19</v>
      </c>
      <c r="BP787" s="2">
        <v>9</v>
      </c>
      <c r="BQ787" s="109">
        <v>3</v>
      </c>
      <c r="BR787" s="109">
        <v>6</v>
      </c>
      <c r="BS787" s="110">
        <v>10</v>
      </c>
      <c r="BT787" s="109">
        <v>8</v>
      </c>
      <c r="BU787" s="109">
        <v>32</v>
      </c>
      <c r="BV787" s="109">
        <v>29</v>
      </c>
      <c r="BW787" s="109">
        <v>1</v>
      </c>
      <c r="BX787" s="84">
        <f t="shared" si="865"/>
        <v>70</v>
      </c>
      <c r="BY787" s="111">
        <v>2</v>
      </c>
      <c r="BZ787" s="109">
        <v>5</v>
      </c>
      <c r="CA787" s="109">
        <v>1</v>
      </c>
      <c r="CB787" s="2">
        <v>9</v>
      </c>
      <c r="CC787" s="112">
        <f t="shared" si="866"/>
        <v>0.13793103448275862</v>
      </c>
      <c r="CD787" s="112">
        <f t="shared" si="867"/>
        <v>0.50793650793650791</v>
      </c>
      <c r="CE787" s="112">
        <f t="shared" si="868"/>
        <v>0.38323353293413176</v>
      </c>
      <c r="CF787" s="112">
        <f t="shared" si="869"/>
        <v>0.51376146788990829</v>
      </c>
      <c r="CG787" s="112">
        <f t="shared" si="870"/>
        <v>0.52173913043478259</v>
      </c>
      <c r="CH787" s="87">
        <f t="shared" si="871"/>
        <v>22</v>
      </c>
      <c r="CI787" s="31">
        <f t="shared" si="872"/>
        <v>27</v>
      </c>
      <c r="CJ787" s="31">
        <f t="shared" si="873"/>
        <v>0</v>
      </c>
      <c r="CK787" s="31">
        <f t="shared" si="874"/>
        <v>0</v>
      </c>
      <c r="CL787" s="31">
        <f t="shared" si="875"/>
        <v>0</v>
      </c>
      <c r="CM787" s="113">
        <f t="shared" si="876"/>
        <v>0</v>
      </c>
      <c r="CN787" s="31">
        <f t="shared" si="877"/>
        <v>0</v>
      </c>
      <c r="CO787" s="31">
        <f t="shared" si="878"/>
        <v>0</v>
      </c>
      <c r="CP787" s="31">
        <f t="shared" si="879"/>
        <v>0</v>
      </c>
      <c r="CQ787" s="31">
        <f t="shared" si="880"/>
        <v>0</v>
      </c>
      <c r="CU787" s="88">
        <f t="shared" si="864"/>
        <v>0</v>
      </c>
      <c r="DC787" s="88">
        <f t="shared" si="881"/>
        <v>0</v>
      </c>
      <c r="DH787" s="32">
        <v>1</v>
      </c>
      <c r="DI787" s="32">
        <v>3</v>
      </c>
      <c r="DJ787" s="32">
        <v>4</v>
      </c>
      <c r="DK787" s="88">
        <f t="shared" si="882"/>
        <v>48</v>
      </c>
      <c r="DL787" s="32">
        <v>8</v>
      </c>
      <c r="DM787" s="32">
        <v>18</v>
      </c>
      <c r="DN787" s="32">
        <v>22</v>
      </c>
      <c r="DO787" s="32">
        <v>0</v>
      </c>
      <c r="DP787" s="32">
        <v>1</v>
      </c>
      <c r="DQ787" s="32">
        <v>1</v>
      </c>
      <c r="DR787" s="32">
        <v>2</v>
      </c>
      <c r="DS787" s="88">
        <f t="shared" si="883"/>
        <v>5</v>
      </c>
      <c r="DT787" s="32">
        <v>0</v>
      </c>
      <c r="DU787" s="32">
        <v>2</v>
      </c>
      <c r="DV787" s="32">
        <v>3</v>
      </c>
      <c r="DW787" s="32">
        <v>0</v>
      </c>
      <c r="EA787" s="88">
        <f t="shared" si="884"/>
        <v>0</v>
      </c>
      <c r="EI787" s="88">
        <f t="shared" si="885"/>
        <v>0</v>
      </c>
      <c r="EQ787" s="88">
        <f t="shared" si="886"/>
        <v>0</v>
      </c>
      <c r="EV787" s="32">
        <v>1</v>
      </c>
      <c r="EW787" s="32">
        <v>2</v>
      </c>
      <c r="EX787" s="32">
        <v>4</v>
      </c>
      <c r="EY787" s="88">
        <f t="shared" si="887"/>
        <v>17</v>
      </c>
      <c r="EZ787" s="32">
        <v>0</v>
      </c>
      <c r="FA787" s="32">
        <v>12</v>
      </c>
      <c r="FB787" s="32">
        <v>4</v>
      </c>
      <c r="FC787" s="32">
        <v>1</v>
      </c>
      <c r="FG787" s="88">
        <f t="shared" si="888"/>
        <v>0</v>
      </c>
      <c r="FO787" s="88">
        <f t="shared" si="889"/>
        <v>0</v>
      </c>
      <c r="FW787" s="110">
        <f t="shared" si="890"/>
        <v>0</v>
      </c>
      <c r="GB787" s="110">
        <f t="shared" si="891"/>
        <v>1</v>
      </c>
      <c r="GC787" s="110">
        <f t="shared" si="892"/>
        <v>2</v>
      </c>
      <c r="GD787" s="110">
        <f t="shared" si="893"/>
        <v>4</v>
      </c>
      <c r="GE787" s="110">
        <f t="shared" si="894"/>
        <v>17</v>
      </c>
      <c r="GF787" s="110">
        <f t="shared" si="895"/>
        <v>0</v>
      </c>
      <c r="GG787" s="110">
        <f t="shared" si="896"/>
        <v>12</v>
      </c>
      <c r="GH787" s="110">
        <f t="shared" si="897"/>
        <v>4</v>
      </c>
      <c r="GI787" s="110">
        <f t="shared" si="898"/>
        <v>1</v>
      </c>
      <c r="GJ787" s="114">
        <f t="shared" si="862"/>
        <v>0.40468227424749154</v>
      </c>
      <c r="GK787" s="90">
        <f t="shared" si="863"/>
        <v>-0.125</v>
      </c>
      <c r="GL787" s="2" t="s">
        <v>2268</v>
      </c>
      <c r="GM787" s="2" t="s">
        <v>1710</v>
      </c>
      <c r="GN787" s="2" t="s">
        <v>2186</v>
      </c>
      <c r="GO787" s="2" t="s">
        <v>1641</v>
      </c>
      <c r="GP787" s="92" t="s">
        <v>2138</v>
      </c>
      <c r="GQ787" s="2" t="s">
        <v>1703</v>
      </c>
      <c r="GR787" s="115">
        <v>67</v>
      </c>
      <c r="GS787" s="31">
        <f t="shared" si="899"/>
        <v>2</v>
      </c>
      <c r="GT787" s="31">
        <f t="shared" si="900"/>
        <v>6</v>
      </c>
      <c r="GU787" s="31">
        <f t="shared" si="901"/>
        <v>4</v>
      </c>
      <c r="GV787" s="31">
        <f t="shared" si="902"/>
        <v>53</v>
      </c>
      <c r="GW787" s="31">
        <f t="shared" si="903"/>
        <v>25</v>
      </c>
      <c r="GX787" s="31">
        <f t="shared" si="904"/>
        <v>45</v>
      </c>
    </row>
    <row r="788" spans="1:206" ht="15.75" hidden="1" customHeight="1" x14ac:dyDescent="0.25">
      <c r="A788" s="22" t="s">
        <v>1112</v>
      </c>
      <c r="B788" s="2" t="s">
        <v>765</v>
      </c>
      <c r="C788" s="116" t="s">
        <v>770</v>
      </c>
      <c r="D788" s="35" t="s">
        <v>765</v>
      </c>
      <c r="E788" s="117">
        <v>32</v>
      </c>
      <c r="F788" s="117">
        <v>82</v>
      </c>
      <c r="G788" s="117">
        <v>110</v>
      </c>
      <c r="H788" s="117">
        <v>224</v>
      </c>
      <c r="I788" s="95">
        <v>15</v>
      </c>
      <c r="J788" s="118">
        <v>20</v>
      </c>
      <c r="K788" s="118">
        <v>85</v>
      </c>
      <c r="L788" s="118">
        <v>111</v>
      </c>
      <c r="M788" s="118">
        <v>216</v>
      </c>
      <c r="N788" s="119">
        <v>27</v>
      </c>
      <c r="O788" s="119">
        <v>19</v>
      </c>
      <c r="P788" s="120">
        <v>125</v>
      </c>
      <c r="Q788" s="120">
        <v>188</v>
      </c>
      <c r="R788" s="120">
        <v>129</v>
      </c>
      <c r="S788" s="70">
        <f t="shared" si="845"/>
        <v>0.16</v>
      </c>
      <c r="T788" s="70">
        <f t="shared" si="846"/>
        <v>0.4521276595744681</v>
      </c>
      <c r="U788" s="70">
        <f t="shared" si="847"/>
        <v>0.42760180995475111</v>
      </c>
      <c r="V788" s="70">
        <f t="shared" si="848"/>
        <v>0.53312302839116721</v>
      </c>
      <c r="W788" s="70">
        <f t="shared" si="849"/>
        <v>0.65116279069767447</v>
      </c>
      <c r="X788" s="121">
        <v>187</v>
      </c>
      <c r="Y788" s="121">
        <v>125</v>
      </c>
      <c r="Z788" s="121">
        <v>188</v>
      </c>
      <c r="AA788" s="121">
        <v>129</v>
      </c>
      <c r="AB788" s="121">
        <v>55</v>
      </c>
      <c r="AC788" s="121">
        <v>45</v>
      </c>
      <c r="AD788" s="17">
        <v>8</v>
      </c>
      <c r="AE788" s="17">
        <v>17</v>
      </c>
      <c r="AF788" s="100">
        <v>15</v>
      </c>
      <c r="AG788" s="101">
        <v>27</v>
      </c>
      <c r="AH788" s="101">
        <v>78</v>
      </c>
      <c r="AI788" s="101">
        <v>108</v>
      </c>
      <c r="AJ788" s="101">
        <v>3</v>
      </c>
      <c r="AK788" s="101">
        <f t="shared" si="850"/>
        <v>216</v>
      </c>
      <c r="AL788" s="101">
        <f t="shared" si="851"/>
        <v>28</v>
      </c>
      <c r="AM788" s="101">
        <v>31</v>
      </c>
      <c r="AN788" s="102">
        <v>4</v>
      </c>
      <c r="AO788" s="103">
        <v>22</v>
      </c>
      <c r="AP788" s="74">
        <f t="shared" si="852"/>
        <v>0.216</v>
      </c>
      <c r="AQ788" s="74">
        <f t="shared" si="853"/>
        <v>0.41489361702127658</v>
      </c>
      <c r="AR788" s="104">
        <f t="shared" si="854"/>
        <v>0.41855203619909503</v>
      </c>
      <c r="AS788" s="104">
        <f t="shared" si="855"/>
        <v>0.49842271293375395</v>
      </c>
      <c r="AT788" s="104">
        <f t="shared" si="856"/>
        <v>0.62015503875968991</v>
      </c>
      <c r="AU788" s="105">
        <v>125</v>
      </c>
      <c r="AV788" s="105">
        <v>170</v>
      </c>
      <c r="AW788" s="105">
        <v>146</v>
      </c>
      <c r="AX788" s="100">
        <v>20</v>
      </c>
      <c r="AY788" s="106">
        <v>252</v>
      </c>
      <c r="AZ788" s="106">
        <v>30</v>
      </c>
      <c r="BA788" s="106">
        <v>91</v>
      </c>
      <c r="BB788" s="106">
        <v>126</v>
      </c>
      <c r="BC788" s="106">
        <v>5</v>
      </c>
      <c r="BD788" s="107">
        <v>27</v>
      </c>
      <c r="BE788" s="108">
        <v>12</v>
      </c>
      <c r="BF788" s="82">
        <f t="shared" si="857"/>
        <v>0.20547945205479451</v>
      </c>
      <c r="BG788" s="82">
        <f t="shared" si="858"/>
        <v>0.53529411764705881</v>
      </c>
      <c r="BH788" s="83">
        <f t="shared" si="859"/>
        <v>0.49886621315192742</v>
      </c>
      <c r="BI788" s="83">
        <f t="shared" si="860"/>
        <v>0.64406779661016944</v>
      </c>
      <c r="BJ788" s="83">
        <f t="shared" si="861"/>
        <v>0.79200000000000004</v>
      </c>
      <c r="BK788" s="2">
        <v>141</v>
      </c>
      <c r="BL788" s="2">
        <v>166</v>
      </c>
      <c r="BM788" s="2">
        <v>144</v>
      </c>
      <c r="BN788" s="2">
        <v>109</v>
      </c>
      <c r="BO788" s="2">
        <v>41</v>
      </c>
      <c r="BP788" s="2">
        <v>43</v>
      </c>
      <c r="BQ788" s="109">
        <v>8</v>
      </c>
      <c r="BR788" s="109">
        <v>19</v>
      </c>
      <c r="BS788" s="110">
        <v>16</v>
      </c>
      <c r="BT788" s="109">
        <v>34</v>
      </c>
      <c r="BU788" s="109">
        <v>95</v>
      </c>
      <c r="BV788" s="109">
        <v>130</v>
      </c>
      <c r="BW788" s="109">
        <v>4</v>
      </c>
      <c r="BX788" s="84">
        <f t="shared" si="865"/>
        <v>263</v>
      </c>
      <c r="BY788" s="111">
        <v>2</v>
      </c>
      <c r="BZ788" s="109">
        <v>25</v>
      </c>
      <c r="CA788" s="109">
        <v>3</v>
      </c>
      <c r="CB788" s="2">
        <v>22</v>
      </c>
      <c r="CC788" s="112">
        <f t="shared" si="866"/>
        <v>0.24113475177304963</v>
      </c>
      <c r="CD788" s="112">
        <f t="shared" si="867"/>
        <v>0.57228915662650603</v>
      </c>
      <c r="CE788" s="112">
        <f t="shared" si="868"/>
        <v>0.51884700665188466</v>
      </c>
      <c r="CF788" s="112">
        <f t="shared" si="869"/>
        <v>0.64516129032258063</v>
      </c>
      <c r="CG788" s="112">
        <f t="shared" si="870"/>
        <v>0.72916666666666663</v>
      </c>
      <c r="CH788" s="87">
        <f t="shared" si="871"/>
        <v>39</v>
      </c>
      <c r="CI788" s="31">
        <f t="shared" si="872"/>
        <v>33</v>
      </c>
      <c r="CJ788" s="31">
        <f t="shared" si="873"/>
        <v>0</v>
      </c>
      <c r="CK788" s="31">
        <f t="shared" si="874"/>
        <v>0</v>
      </c>
      <c r="CL788" s="31">
        <f t="shared" si="875"/>
        <v>0</v>
      </c>
      <c r="CM788" s="113">
        <f t="shared" si="876"/>
        <v>0</v>
      </c>
      <c r="CN788" s="31">
        <f t="shared" si="877"/>
        <v>0</v>
      </c>
      <c r="CO788" s="31">
        <f t="shared" si="878"/>
        <v>0</v>
      </c>
      <c r="CP788" s="31">
        <f t="shared" si="879"/>
        <v>0</v>
      </c>
      <c r="CQ788" s="31">
        <f t="shared" si="880"/>
        <v>0</v>
      </c>
      <c r="CU788" s="88">
        <f t="shared" si="864"/>
        <v>0</v>
      </c>
      <c r="DC788" s="88">
        <f t="shared" si="881"/>
        <v>0</v>
      </c>
      <c r="DH788" s="32">
        <v>2</v>
      </c>
      <c r="DI788" s="32">
        <v>12</v>
      </c>
      <c r="DJ788" s="32">
        <v>4</v>
      </c>
      <c r="DK788" s="88">
        <f t="shared" si="882"/>
        <v>179</v>
      </c>
      <c r="DL788" s="32">
        <v>33</v>
      </c>
      <c r="DM788" s="32">
        <v>69</v>
      </c>
      <c r="DN788" s="32">
        <v>75</v>
      </c>
      <c r="DO788" s="32">
        <v>2</v>
      </c>
      <c r="DP788" s="32">
        <v>5</v>
      </c>
      <c r="DQ788" s="32">
        <v>5</v>
      </c>
      <c r="DR788" s="32">
        <v>9</v>
      </c>
      <c r="DS788" s="88">
        <f t="shared" si="883"/>
        <v>68</v>
      </c>
      <c r="DT788" s="32">
        <v>0</v>
      </c>
      <c r="DU788" s="32">
        <v>19</v>
      </c>
      <c r="DV788" s="32">
        <v>48</v>
      </c>
      <c r="DW788" s="32">
        <v>1</v>
      </c>
      <c r="DZ788" s="32">
        <v>1</v>
      </c>
      <c r="EA788" s="88">
        <f t="shared" si="884"/>
        <v>0</v>
      </c>
      <c r="EI788" s="88">
        <f t="shared" si="885"/>
        <v>0</v>
      </c>
      <c r="EQ788" s="88">
        <f t="shared" si="886"/>
        <v>0</v>
      </c>
      <c r="EV788" s="32">
        <v>1</v>
      </c>
      <c r="EW788" s="32">
        <v>2</v>
      </c>
      <c r="EX788" s="32">
        <v>2</v>
      </c>
      <c r="EY788" s="88">
        <f t="shared" si="887"/>
        <v>16</v>
      </c>
      <c r="EZ788" s="32">
        <v>1</v>
      </c>
      <c r="FA788" s="32">
        <v>7</v>
      </c>
      <c r="FB788" s="32">
        <v>7</v>
      </c>
      <c r="FC788" s="32">
        <v>1</v>
      </c>
      <c r="FG788" s="88">
        <f t="shared" si="888"/>
        <v>0</v>
      </c>
      <c r="FO788" s="88">
        <f t="shared" si="889"/>
        <v>0</v>
      </c>
      <c r="FW788" s="110">
        <f t="shared" si="890"/>
        <v>0</v>
      </c>
      <c r="GB788" s="110">
        <f t="shared" si="891"/>
        <v>1</v>
      </c>
      <c r="GC788" s="110">
        <f t="shared" si="892"/>
        <v>2</v>
      </c>
      <c r="GD788" s="110">
        <f t="shared" si="893"/>
        <v>2</v>
      </c>
      <c r="GE788" s="110">
        <f t="shared" si="894"/>
        <v>16</v>
      </c>
      <c r="GF788" s="110">
        <f t="shared" si="895"/>
        <v>1</v>
      </c>
      <c r="GG788" s="110">
        <f t="shared" si="896"/>
        <v>7</v>
      </c>
      <c r="GH788" s="110">
        <f t="shared" si="897"/>
        <v>7</v>
      </c>
      <c r="GI788" s="110">
        <f t="shared" si="898"/>
        <v>1</v>
      </c>
      <c r="GJ788" s="114">
        <f t="shared" si="862"/>
        <v>0.11979166666666653</v>
      </c>
      <c r="GK788" s="90">
        <f t="shared" si="863"/>
        <v>4.3650793650793648E-2</v>
      </c>
      <c r="GL788" s="2" t="s">
        <v>1879</v>
      </c>
      <c r="GM788" s="2" t="s">
        <v>1404</v>
      </c>
      <c r="GN788" s="92" t="s">
        <v>1668</v>
      </c>
      <c r="GO788" s="92" t="s">
        <v>2056</v>
      </c>
      <c r="GP788" s="92" t="s">
        <v>1553</v>
      </c>
      <c r="GQ788" s="2" t="s">
        <v>1798</v>
      </c>
      <c r="GR788" s="115">
        <v>160</v>
      </c>
      <c r="GS788" s="31">
        <f t="shared" si="899"/>
        <v>7</v>
      </c>
      <c r="GT788" s="31">
        <f t="shared" si="900"/>
        <v>14</v>
      </c>
      <c r="GU788" s="31">
        <f t="shared" si="901"/>
        <v>17</v>
      </c>
      <c r="GV788" s="31">
        <f t="shared" si="902"/>
        <v>247</v>
      </c>
      <c r="GW788" s="31">
        <f t="shared" si="903"/>
        <v>126</v>
      </c>
      <c r="GX788" s="31">
        <f t="shared" si="904"/>
        <v>214</v>
      </c>
    </row>
    <row r="789" spans="1:206" ht="15.75" hidden="1" customHeight="1" x14ac:dyDescent="0.25">
      <c r="A789" s="22" t="s">
        <v>1112</v>
      </c>
      <c r="B789" s="2" t="s">
        <v>765</v>
      </c>
      <c r="C789" s="116" t="s">
        <v>771</v>
      </c>
      <c r="D789" s="35" t="s">
        <v>765</v>
      </c>
      <c r="E789" s="117">
        <v>22</v>
      </c>
      <c r="F789" s="117">
        <v>76</v>
      </c>
      <c r="G789" s="117">
        <v>77</v>
      </c>
      <c r="H789" s="117">
        <v>175</v>
      </c>
      <c r="I789" s="95">
        <v>12</v>
      </c>
      <c r="J789" s="118">
        <v>15</v>
      </c>
      <c r="K789" s="118">
        <v>65</v>
      </c>
      <c r="L789" s="118">
        <v>73</v>
      </c>
      <c r="M789" s="118">
        <v>153</v>
      </c>
      <c r="N789" s="119">
        <v>7</v>
      </c>
      <c r="O789" s="119">
        <v>19</v>
      </c>
      <c r="P789" s="120">
        <v>105</v>
      </c>
      <c r="Q789" s="120">
        <v>166</v>
      </c>
      <c r="R789" s="120">
        <v>98</v>
      </c>
      <c r="S789" s="70">
        <f t="shared" si="845"/>
        <v>0.14285714285714285</v>
      </c>
      <c r="T789" s="70">
        <f t="shared" si="846"/>
        <v>0.39156626506024095</v>
      </c>
      <c r="U789" s="70">
        <f t="shared" si="847"/>
        <v>0.39566395663956638</v>
      </c>
      <c r="V789" s="70">
        <f t="shared" si="848"/>
        <v>0.49621212121212122</v>
      </c>
      <c r="W789" s="70">
        <f t="shared" si="849"/>
        <v>0.67346938775510201</v>
      </c>
      <c r="X789" s="121">
        <v>150</v>
      </c>
      <c r="Y789" s="121">
        <v>105</v>
      </c>
      <c r="Z789" s="121">
        <v>166</v>
      </c>
      <c r="AA789" s="121">
        <v>98</v>
      </c>
      <c r="AB789" s="121">
        <v>38</v>
      </c>
      <c r="AC789" s="121">
        <v>44</v>
      </c>
      <c r="AD789" s="17">
        <v>9</v>
      </c>
      <c r="AE789" s="17">
        <v>14</v>
      </c>
      <c r="AF789" s="100">
        <v>15</v>
      </c>
      <c r="AG789" s="101">
        <v>19</v>
      </c>
      <c r="AH789" s="101">
        <v>81</v>
      </c>
      <c r="AI789" s="101">
        <v>68</v>
      </c>
      <c r="AJ789" s="101">
        <v>1</v>
      </c>
      <c r="AK789" s="101">
        <f t="shared" si="850"/>
        <v>169</v>
      </c>
      <c r="AL789" s="101">
        <f t="shared" si="851"/>
        <v>12</v>
      </c>
      <c r="AM789" s="101">
        <v>13</v>
      </c>
      <c r="AN789" s="101">
        <v>9</v>
      </c>
      <c r="AO789" s="103">
        <v>23</v>
      </c>
      <c r="AP789" s="74">
        <f t="shared" si="852"/>
        <v>0.18095238095238095</v>
      </c>
      <c r="AQ789" s="74">
        <f t="shared" si="853"/>
        <v>0.48795180722891568</v>
      </c>
      <c r="AR789" s="104">
        <f t="shared" si="854"/>
        <v>0.42276422764227645</v>
      </c>
      <c r="AS789" s="104">
        <f t="shared" si="855"/>
        <v>0.51893939393939392</v>
      </c>
      <c r="AT789" s="104">
        <f t="shared" si="856"/>
        <v>0.5714285714285714</v>
      </c>
      <c r="AU789" s="105">
        <v>114</v>
      </c>
      <c r="AV789" s="105">
        <v>149</v>
      </c>
      <c r="AW789" s="105">
        <v>132</v>
      </c>
      <c r="AX789" s="100">
        <v>15</v>
      </c>
      <c r="AY789" s="106">
        <v>213</v>
      </c>
      <c r="AZ789" s="106">
        <v>26</v>
      </c>
      <c r="BA789" s="106">
        <v>87</v>
      </c>
      <c r="BB789" s="106">
        <v>95</v>
      </c>
      <c r="BC789" s="106">
        <v>5</v>
      </c>
      <c r="BD789" s="107">
        <v>19</v>
      </c>
      <c r="BE789" s="108">
        <v>11</v>
      </c>
      <c r="BF789" s="82">
        <f t="shared" si="857"/>
        <v>0.19696969696969696</v>
      </c>
      <c r="BG789" s="82">
        <f t="shared" si="858"/>
        <v>0.58389261744966447</v>
      </c>
      <c r="BH789" s="83">
        <f t="shared" si="859"/>
        <v>0.47848101265822784</v>
      </c>
      <c r="BI789" s="83">
        <f t="shared" si="860"/>
        <v>0.61977186311787069</v>
      </c>
      <c r="BJ789" s="83">
        <f t="shared" si="861"/>
        <v>0.66666666666666663</v>
      </c>
      <c r="BK789" s="2">
        <v>95</v>
      </c>
      <c r="BL789" s="2">
        <v>165</v>
      </c>
      <c r="BM789" s="2">
        <v>115</v>
      </c>
      <c r="BN789" s="2">
        <v>83</v>
      </c>
      <c r="BO789" s="2">
        <v>49</v>
      </c>
      <c r="BP789" s="2">
        <v>34</v>
      </c>
      <c r="BQ789" s="109">
        <v>9</v>
      </c>
      <c r="BR789" s="109">
        <v>22</v>
      </c>
      <c r="BS789" s="110">
        <v>24</v>
      </c>
      <c r="BT789" s="109">
        <v>38</v>
      </c>
      <c r="BU789" s="109">
        <v>137</v>
      </c>
      <c r="BV789" s="109">
        <v>125</v>
      </c>
      <c r="BW789" s="109">
        <v>5</v>
      </c>
      <c r="BX789" s="84">
        <f t="shared" si="865"/>
        <v>305</v>
      </c>
      <c r="BY789" s="111">
        <v>8</v>
      </c>
      <c r="BZ789" s="109">
        <v>27</v>
      </c>
      <c r="CA789" s="109">
        <v>5</v>
      </c>
      <c r="CB789" s="2">
        <v>15</v>
      </c>
      <c r="CC789" s="112">
        <f t="shared" si="866"/>
        <v>0.4</v>
      </c>
      <c r="CD789" s="112">
        <f t="shared" si="867"/>
        <v>0.83030303030303032</v>
      </c>
      <c r="CE789" s="112">
        <f t="shared" si="868"/>
        <v>0.72799999999999998</v>
      </c>
      <c r="CF789" s="112">
        <f t="shared" si="869"/>
        <v>0.8392857142857143</v>
      </c>
      <c r="CG789" s="112">
        <f t="shared" si="870"/>
        <v>0.85217391304347823</v>
      </c>
      <c r="CH789" s="87">
        <f t="shared" si="871"/>
        <v>17</v>
      </c>
      <c r="CI789" s="31">
        <f t="shared" si="872"/>
        <v>24</v>
      </c>
      <c r="CJ789" s="31">
        <f t="shared" si="873"/>
        <v>0</v>
      </c>
      <c r="CK789" s="31">
        <f t="shared" si="874"/>
        <v>0</v>
      </c>
      <c r="CL789" s="31">
        <f t="shared" si="875"/>
        <v>0</v>
      </c>
      <c r="CM789" s="113">
        <f t="shared" si="876"/>
        <v>0</v>
      </c>
      <c r="CN789" s="31">
        <f t="shared" si="877"/>
        <v>0</v>
      </c>
      <c r="CO789" s="31">
        <f t="shared" si="878"/>
        <v>0</v>
      </c>
      <c r="CP789" s="31">
        <f t="shared" si="879"/>
        <v>0</v>
      </c>
      <c r="CQ789" s="31">
        <f t="shared" si="880"/>
        <v>0</v>
      </c>
      <c r="CU789" s="88">
        <f t="shared" si="864"/>
        <v>0</v>
      </c>
      <c r="DC789" s="88">
        <f t="shared" si="881"/>
        <v>0</v>
      </c>
      <c r="DH789" s="32">
        <v>1</v>
      </c>
      <c r="DI789" s="32">
        <v>3</v>
      </c>
      <c r="DJ789" s="32">
        <v>4</v>
      </c>
      <c r="DK789" s="88">
        <f t="shared" si="882"/>
        <v>58</v>
      </c>
      <c r="DL789" s="32">
        <v>13</v>
      </c>
      <c r="DM789" s="32">
        <v>24</v>
      </c>
      <c r="DN789" s="32">
        <v>20</v>
      </c>
      <c r="DO789" s="32">
        <v>1</v>
      </c>
      <c r="DP789" s="32">
        <v>6</v>
      </c>
      <c r="DQ789" s="32">
        <v>8</v>
      </c>
      <c r="DR789" s="32">
        <v>9</v>
      </c>
      <c r="DS789" s="88">
        <f t="shared" si="883"/>
        <v>91</v>
      </c>
      <c r="DT789" s="32">
        <v>6</v>
      </c>
      <c r="DU789" s="32">
        <v>39</v>
      </c>
      <c r="DV789" s="32">
        <v>43</v>
      </c>
      <c r="DW789" s="32">
        <v>3</v>
      </c>
      <c r="EA789" s="88">
        <f t="shared" si="884"/>
        <v>0</v>
      </c>
      <c r="EI789" s="88">
        <f t="shared" si="885"/>
        <v>0</v>
      </c>
      <c r="EQ789" s="88">
        <f t="shared" si="886"/>
        <v>0</v>
      </c>
      <c r="EV789" s="32">
        <v>2</v>
      </c>
      <c r="EW789" s="32">
        <v>11</v>
      </c>
      <c r="EX789" s="32">
        <v>11</v>
      </c>
      <c r="EY789" s="88">
        <f t="shared" si="887"/>
        <v>156</v>
      </c>
      <c r="EZ789" s="32">
        <v>19</v>
      </c>
      <c r="FA789" s="32">
        <v>74</v>
      </c>
      <c r="FB789" s="32">
        <v>62</v>
      </c>
      <c r="FC789" s="32">
        <v>1</v>
      </c>
      <c r="FG789" s="88">
        <f t="shared" si="888"/>
        <v>0</v>
      </c>
      <c r="FO789" s="88">
        <f t="shared" si="889"/>
        <v>0</v>
      </c>
      <c r="FW789" s="110">
        <f t="shared" si="890"/>
        <v>0</v>
      </c>
      <c r="GB789" s="110">
        <f t="shared" si="891"/>
        <v>2</v>
      </c>
      <c r="GC789" s="110">
        <f t="shared" si="892"/>
        <v>11</v>
      </c>
      <c r="GD789" s="110">
        <f t="shared" si="893"/>
        <v>11</v>
      </c>
      <c r="GE789" s="110">
        <f t="shared" si="894"/>
        <v>156</v>
      </c>
      <c r="GF789" s="110">
        <f t="shared" si="895"/>
        <v>19</v>
      </c>
      <c r="GG789" s="110">
        <f t="shared" si="896"/>
        <v>74</v>
      </c>
      <c r="GH789" s="110">
        <f t="shared" si="897"/>
        <v>62</v>
      </c>
      <c r="GI789" s="110">
        <f t="shared" si="898"/>
        <v>1</v>
      </c>
      <c r="GJ789" s="114">
        <f t="shared" si="862"/>
        <v>0.26534914361001316</v>
      </c>
      <c r="GK789" s="90">
        <f t="shared" si="863"/>
        <v>0.431924882629108</v>
      </c>
      <c r="GL789" s="2" t="s">
        <v>1508</v>
      </c>
      <c r="GM789" s="92" t="s">
        <v>1400</v>
      </c>
      <c r="GN789" s="2" t="s">
        <v>1435</v>
      </c>
      <c r="GO789" s="92" t="s">
        <v>1388</v>
      </c>
      <c r="GP789" s="92" t="s">
        <v>1566</v>
      </c>
      <c r="GQ789" s="2" t="s">
        <v>1567</v>
      </c>
      <c r="GR789" s="115">
        <v>149</v>
      </c>
      <c r="GS789" s="31">
        <f t="shared" si="899"/>
        <v>7</v>
      </c>
      <c r="GT789" s="31">
        <f t="shared" si="900"/>
        <v>13</v>
      </c>
      <c r="GU789" s="31">
        <f t="shared" si="901"/>
        <v>11</v>
      </c>
      <c r="GV789" s="31">
        <f t="shared" si="902"/>
        <v>149</v>
      </c>
      <c r="GW789" s="31">
        <f t="shared" si="903"/>
        <v>67</v>
      </c>
      <c r="GX789" s="31">
        <f t="shared" si="904"/>
        <v>130</v>
      </c>
    </row>
    <row r="790" spans="1:206" ht="15.75" hidden="1" customHeight="1" x14ac:dyDescent="0.25">
      <c r="A790" s="22" t="s">
        <v>1112</v>
      </c>
      <c r="B790" s="2" t="s">
        <v>765</v>
      </c>
      <c r="C790" s="116" t="s">
        <v>772</v>
      </c>
      <c r="D790" s="35" t="s">
        <v>765</v>
      </c>
      <c r="E790" s="117">
        <v>0</v>
      </c>
      <c r="F790" s="117">
        <v>9</v>
      </c>
      <c r="G790" s="117">
        <v>6</v>
      </c>
      <c r="H790" s="117">
        <v>15</v>
      </c>
      <c r="I790" s="95">
        <v>1</v>
      </c>
      <c r="J790" s="118">
        <v>2</v>
      </c>
      <c r="K790" s="118">
        <v>8</v>
      </c>
      <c r="L790" s="118">
        <v>6</v>
      </c>
      <c r="M790" s="118">
        <v>16</v>
      </c>
      <c r="N790" s="119"/>
      <c r="O790" s="119">
        <v>2</v>
      </c>
      <c r="P790" s="120">
        <v>21</v>
      </c>
      <c r="Q790" s="120">
        <v>21</v>
      </c>
      <c r="R790" s="120">
        <v>18</v>
      </c>
      <c r="S790" s="70">
        <f t="shared" si="845"/>
        <v>9.5238095238095233E-2</v>
      </c>
      <c r="T790" s="70">
        <f t="shared" si="846"/>
        <v>0.38095238095238093</v>
      </c>
      <c r="U790" s="70">
        <f t="shared" si="847"/>
        <v>0.26666666666666666</v>
      </c>
      <c r="V790" s="70">
        <f t="shared" si="848"/>
        <v>0.35897435897435898</v>
      </c>
      <c r="W790" s="70">
        <f t="shared" si="849"/>
        <v>0.33333333333333331</v>
      </c>
      <c r="X790" s="121">
        <v>18</v>
      </c>
      <c r="Y790" s="121">
        <v>21</v>
      </c>
      <c r="Z790" s="121">
        <v>21</v>
      </c>
      <c r="AA790" s="121">
        <v>18</v>
      </c>
      <c r="AB790" s="121">
        <v>3</v>
      </c>
      <c r="AC790" s="121">
        <v>3</v>
      </c>
      <c r="AD790" s="17">
        <v>1</v>
      </c>
      <c r="AE790" s="17">
        <v>1</v>
      </c>
      <c r="AF790" s="100">
        <v>1</v>
      </c>
      <c r="AG790" s="101">
        <v>0</v>
      </c>
      <c r="AH790" s="101">
        <v>5</v>
      </c>
      <c r="AI790" s="101">
        <v>6</v>
      </c>
      <c r="AJ790" s="101">
        <v>0</v>
      </c>
      <c r="AK790" s="101">
        <f t="shared" si="850"/>
        <v>11</v>
      </c>
      <c r="AL790" s="101">
        <f t="shared" si="851"/>
        <v>0</v>
      </c>
      <c r="AM790" s="101">
        <v>0</v>
      </c>
      <c r="AN790" s="102"/>
      <c r="AO790" s="103">
        <v>2</v>
      </c>
      <c r="AP790" s="74">
        <f t="shared" si="852"/>
        <v>0</v>
      </c>
      <c r="AQ790" s="74">
        <f t="shared" si="853"/>
        <v>0.23809523809523808</v>
      </c>
      <c r="AR790" s="104">
        <f t="shared" si="854"/>
        <v>0.18333333333333332</v>
      </c>
      <c r="AS790" s="104">
        <f t="shared" si="855"/>
        <v>0.28205128205128205</v>
      </c>
      <c r="AT790" s="104">
        <f t="shared" si="856"/>
        <v>0.33333333333333331</v>
      </c>
      <c r="AU790" s="105">
        <v>8</v>
      </c>
      <c r="AV790" s="105">
        <v>11</v>
      </c>
      <c r="AW790" s="105">
        <v>11</v>
      </c>
      <c r="AX790" s="100">
        <v>1</v>
      </c>
      <c r="AY790" s="106">
        <v>11</v>
      </c>
      <c r="AZ790" s="106">
        <v>0</v>
      </c>
      <c r="BA790" s="106">
        <v>5</v>
      </c>
      <c r="BB790" s="106">
        <v>6</v>
      </c>
      <c r="BC790" s="106">
        <v>0</v>
      </c>
      <c r="BD790" s="107">
        <v>1</v>
      </c>
      <c r="BE790" s="108">
        <v>2</v>
      </c>
      <c r="BF790" s="82">
        <f t="shared" si="857"/>
        <v>0</v>
      </c>
      <c r="BG790" s="82">
        <f t="shared" si="858"/>
        <v>0.45454545454545453</v>
      </c>
      <c r="BH790" s="83">
        <f t="shared" si="859"/>
        <v>0.33333333333333331</v>
      </c>
      <c r="BI790" s="83">
        <f t="shared" si="860"/>
        <v>0.52631578947368418</v>
      </c>
      <c r="BJ790" s="83">
        <f t="shared" si="861"/>
        <v>0.625</v>
      </c>
      <c r="BK790" s="2">
        <v>19</v>
      </c>
      <c r="BL790" s="2">
        <v>26</v>
      </c>
      <c r="BM790" s="2">
        <v>19</v>
      </c>
      <c r="BN790" s="2">
        <v>13</v>
      </c>
      <c r="BO790" s="2">
        <v>6</v>
      </c>
      <c r="BP790" s="2">
        <v>6</v>
      </c>
      <c r="BQ790" s="109">
        <v>1</v>
      </c>
      <c r="BR790" s="109">
        <v>1</v>
      </c>
      <c r="BS790" s="110">
        <v>1</v>
      </c>
      <c r="BT790" s="109">
        <v>0</v>
      </c>
      <c r="BU790" s="109">
        <v>7</v>
      </c>
      <c r="BV790" s="109">
        <v>4</v>
      </c>
      <c r="BW790" s="109">
        <v>0</v>
      </c>
      <c r="BX790" s="84">
        <f t="shared" si="865"/>
        <v>11</v>
      </c>
      <c r="BY790" s="111">
        <v>0</v>
      </c>
      <c r="BZ790" s="109">
        <v>0</v>
      </c>
      <c r="CA790" s="109">
        <v>0</v>
      </c>
      <c r="CB790" s="2">
        <v>2</v>
      </c>
      <c r="CC790" s="112">
        <f t="shared" si="866"/>
        <v>0</v>
      </c>
      <c r="CD790" s="112">
        <f t="shared" si="867"/>
        <v>0.26923076923076922</v>
      </c>
      <c r="CE790" s="112">
        <f t="shared" si="868"/>
        <v>0.171875</v>
      </c>
      <c r="CF790" s="112">
        <f t="shared" si="869"/>
        <v>0.24444444444444444</v>
      </c>
      <c r="CG790" s="112">
        <f t="shared" si="870"/>
        <v>0.21052631578947367</v>
      </c>
      <c r="CH790" s="87">
        <f t="shared" si="871"/>
        <v>15</v>
      </c>
      <c r="CI790" s="31">
        <f t="shared" si="872"/>
        <v>19</v>
      </c>
      <c r="CJ790" s="31">
        <f t="shared" si="873"/>
        <v>0</v>
      </c>
      <c r="CK790" s="31">
        <f t="shared" si="874"/>
        <v>0</v>
      </c>
      <c r="CL790" s="31">
        <f t="shared" si="875"/>
        <v>0</v>
      </c>
      <c r="CM790" s="113">
        <f t="shared" si="876"/>
        <v>0</v>
      </c>
      <c r="CN790" s="31">
        <f t="shared" si="877"/>
        <v>0</v>
      </c>
      <c r="CO790" s="31">
        <f t="shared" si="878"/>
        <v>0</v>
      </c>
      <c r="CP790" s="31">
        <f t="shared" si="879"/>
        <v>0</v>
      </c>
      <c r="CQ790" s="31">
        <f t="shared" si="880"/>
        <v>0</v>
      </c>
      <c r="CU790" s="88">
        <f t="shared" si="864"/>
        <v>0</v>
      </c>
      <c r="DC790" s="88">
        <f t="shared" si="881"/>
        <v>0</v>
      </c>
      <c r="DK790" s="88">
        <f t="shared" si="882"/>
        <v>0</v>
      </c>
      <c r="DP790" s="32">
        <v>1</v>
      </c>
      <c r="DQ790" s="32">
        <v>1</v>
      </c>
      <c r="DR790" s="32">
        <v>1</v>
      </c>
      <c r="DS790" s="88">
        <f t="shared" si="883"/>
        <v>11</v>
      </c>
      <c r="DT790" s="32">
        <v>0</v>
      </c>
      <c r="DU790" s="32">
        <v>7</v>
      </c>
      <c r="DV790" s="32">
        <v>4</v>
      </c>
      <c r="DW790" s="32">
        <v>0</v>
      </c>
      <c r="EA790" s="88">
        <f t="shared" si="884"/>
        <v>0</v>
      </c>
      <c r="EI790" s="88">
        <f t="shared" si="885"/>
        <v>0</v>
      </c>
      <c r="EQ790" s="88">
        <f t="shared" si="886"/>
        <v>0</v>
      </c>
      <c r="EY790" s="88">
        <f t="shared" si="887"/>
        <v>0</v>
      </c>
      <c r="FG790" s="88">
        <f t="shared" si="888"/>
        <v>0</v>
      </c>
      <c r="FO790" s="88">
        <f t="shared" si="889"/>
        <v>0</v>
      </c>
      <c r="FW790" s="110">
        <f t="shared" si="890"/>
        <v>0</v>
      </c>
      <c r="GB790" s="110">
        <f t="shared" si="891"/>
        <v>0</v>
      </c>
      <c r="GC790" s="110">
        <f t="shared" si="892"/>
        <v>0</v>
      </c>
      <c r="GD790" s="110">
        <f t="shared" si="893"/>
        <v>0</v>
      </c>
      <c r="GE790" s="110">
        <f t="shared" si="894"/>
        <v>0</v>
      </c>
      <c r="GF790" s="110">
        <f t="shared" si="895"/>
        <v>0</v>
      </c>
      <c r="GG790" s="110">
        <f t="shared" si="896"/>
        <v>0</v>
      </c>
      <c r="GH790" s="110">
        <f t="shared" si="897"/>
        <v>0</v>
      </c>
      <c r="GI790" s="110">
        <f t="shared" si="898"/>
        <v>0</v>
      </c>
      <c r="GJ790" s="114">
        <f t="shared" si="862"/>
        <v>-0.36842105263157893</v>
      </c>
      <c r="GK790" s="90">
        <f t="shared" si="863"/>
        <v>0</v>
      </c>
      <c r="GL790" s="2" t="s">
        <v>2328</v>
      </c>
      <c r="GM790" s="92" t="s">
        <v>2116</v>
      </c>
      <c r="GN790" s="2" t="s">
        <v>1927</v>
      </c>
      <c r="GO790" s="92" t="s">
        <v>2322</v>
      </c>
      <c r="GP790" s="92" t="s">
        <v>2292</v>
      </c>
      <c r="GQ790" s="2" t="s">
        <v>2305</v>
      </c>
      <c r="GR790" s="115">
        <v>27</v>
      </c>
      <c r="GS790" s="31">
        <f t="shared" si="899"/>
        <v>1</v>
      </c>
      <c r="GT790" s="31">
        <f t="shared" si="900"/>
        <v>1</v>
      </c>
      <c r="GU790" s="31">
        <f t="shared" si="901"/>
        <v>1</v>
      </c>
      <c r="GV790" s="31">
        <f t="shared" si="902"/>
        <v>11</v>
      </c>
      <c r="GW790" s="31">
        <f t="shared" si="903"/>
        <v>4</v>
      </c>
      <c r="GX790" s="31">
        <f t="shared" si="904"/>
        <v>11</v>
      </c>
    </row>
    <row r="791" spans="1:206" ht="15.75" hidden="1" customHeight="1" x14ac:dyDescent="0.25">
      <c r="A791" s="22" t="s">
        <v>1112</v>
      </c>
      <c r="B791" s="2" t="s">
        <v>765</v>
      </c>
      <c r="C791" s="116" t="s">
        <v>773</v>
      </c>
      <c r="D791" s="35" t="s">
        <v>765</v>
      </c>
      <c r="E791" s="117">
        <v>0</v>
      </c>
      <c r="F791" s="117">
        <v>16</v>
      </c>
      <c r="G791" s="117">
        <v>20</v>
      </c>
      <c r="H791" s="117">
        <v>36</v>
      </c>
      <c r="I791" s="95">
        <v>2</v>
      </c>
      <c r="J791" s="118">
        <v>0</v>
      </c>
      <c r="K791" s="118">
        <v>5</v>
      </c>
      <c r="L791" s="118">
        <v>20</v>
      </c>
      <c r="M791" s="118">
        <v>25</v>
      </c>
      <c r="N791" s="119">
        <v>2</v>
      </c>
      <c r="O791" s="119">
        <v>5</v>
      </c>
      <c r="P791" s="120">
        <v>41</v>
      </c>
      <c r="Q791" s="120">
        <v>38</v>
      </c>
      <c r="R791" s="120">
        <v>34</v>
      </c>
      <c r="S791" s="70">
        <f t="shared" si="845"/>
        <v>0</v>
      </c>
      <c r="T791" s="70">
        <f t="shared" si="846"/>
        <v>0.13157894736842105</v>
      </c>
      <c r="U791" s="70">
        <f t="shared" si="847"/>
        <v>0.20353982300884957</v>
      </c>
      <c r="V791" s="70">
        <f t="shared" si="848"/>
        <v>0.31944444444444442</v>
      </c>
      <c r="W791" s="70">
        <f t="shared" si="849"/>
        <v>0.52941176470588236</v>
      </c>
      <c r="X791" s="121">
        <v>43</v>
      </c>
      <c r="Y791" s="121">
        <v>41</v>
      </c>
      <c r="Z791" s="121">
        <v>38</v>
      </c>
      <c r="AA791" s="121">
        <v>34</v>
      </c>
      <c r="AB791" s="121">
        <v>11</v>
      </c>
      <c r="AC791" s="121">
        <v>10</v>
      </c>
      <c r="AD791" s="17">
        <v>1</v>
      </c>
      <c r="AE791" s="17">
        <v>2</v>
      </c>
      <c r="AF791" s="100">
        <v>2</v>
      </c>
      <c r="AG791" s="101">
        <v>0</v>
      </c>
      <c r="AH791" s="101">
        <v>7</v>
      </c>
      <c r="AI791" s="101">
        <v>24</v>
      </c>
      <c r="AJ791" s="101">
        <v>0</v>
      </c>
      <c r="AK791" s="101">
        <f t="shared" si="850"/>
        <v>31</v>
      </c>
      <c r="AL791" s="101">
        <f t="shared" si="851"/>
        <v>4</v>
      </c>
      <c r="AM791" s="101">
        <v>4</v>
      </c>
      <c r="AN791" s="102">
        <v>1</v>
      </c>
      <c r="AO791" s="103">
        <v>3</v>
      </c>
      <c r="AP791" s="74">
        <f t="shared" si="852"/>
        <v>0</v>
      </c>
      <c r="AQ791" s="74">
        <f t="shared" si="853"/>
        <v>0.18421052631578946</v>
      </c>
      <c r="AR791" s="104">
        <f t="shared" si="854"/>
        <v>0.23893805309734514</v>
      </c>
      <c r="AS791" s="104">
        <f t="shared" si="855"/>
        <v>0.375</v>
      </c>
      <c r="AT791" s="104">
        <f t="shared" si="856"/>
        <v>0.58823529411764708</v>
      </c>
      <c r="AU791" s="105">
        <v>33</v>
      </c>
      <c r="AV791" s="105">
        <v>47</v>
      </c>
      <c r="AW791" s="105">
        <v>46</v>
      </c>
      <c r="AX791" s="100">
        <v>2</v>
      </c>
      <c r="AY791" s="106">
        <v>37</v>
      </c>
      <c r="AZ791" s="106">
        <v>1</v>
      </c>
      <c r="BA791" s="106">
        <v>18</v>
      </c>
      <c r="BB791" s="106">
        <v>18</v>
      </c>
      <c r="BC791" s="106">
        <v>0</v>
      </c>
      <c r="BD791" s="107">
        <v>3</v>
      </c>
      <c r="BE791" s="122"/>
      <c r="BF791" s="82">
        <f t="shared" si="857"/>
        <v>2.1739130434782608E-2</v>
      </c>
      <c r="BG791" s="82">
        <f t="shared" si="858"/>
        <v>0.38297872340425532</v>
      </c>
      <c r="BH791" s="83">
        <f t="shared" si="859"/>
        <v>0.26984126984126983</v>
      </c>
      <c r="BI791" s="83">
        <f t="shared" si="860"/>
        <v>0.41249999999999998</v>
      </c>
      <c r="BJ791" s="83">
        <f t="shared" si="861"/>
        <v>0.45454545454545453</v>
      </c>
      <c r="BK791" s="2">
        <v>32</v>
      </c>
      <c r="BL791" s="2">
        <v>47</v>
      </c>
      <c r="BM791" s="2">
        <v>49</v>
      </c>
      <c r="BN791" s="2">
        <v>35</v>
      </c>
      <c r="BO791" s="2">
        <v>11</v>
      </c>
      <c r="BP791" s="2">
        <v>10</v>
      </c>
      <c r="BQ791" s="109">
        <v>1</v>
      </c>
      <c r="BR791" s="109">
        <v>2</v>
      </c>
      <c r="BS791" s="110">
        <v>2</v>
      </c>
      <c r="BT791" s="109">
        <v>3</v>
      </c>
      <c r="BU791" s="109">
        <v>18</v>
      </c>
      <c r="BV791" s="109">
        <v>20</v>
      </c>
      <c r="BW791" s="109">
        <v>1</v>
      </c>
      <c r="BX791" s="84">
        <f t="shared" si="865"/>
        <v>42</v>
      </c>
      <c r="BY791" s="111">
        <v>6</v>
      </c>
      <c r="BZ791" s="109">
        <v>5</v>
      </c>
      <c r="CA791" s="109">
        <v>1</v>
      </c>
      <c r="CB791" s="2">
        <v>2</v>
      </c>
      <c r="CC791" s="112">
        <f t="shared" si="866"/>
        <v>9.375E-2</v>
      </c>
      <c r="CD791" s="112">
        <f t="shared" si="867"/>
        <v>0.38297872340425532</v>
      </c>
      <c r="CE791" s="112">
        <f t="shared" si="868"/>
        <v>0.28125</v>
      </c>
      <c r="CF791" s="112">
        <f t="shared" si="869"/>
        <v>0.34375</v>
      </c>
      <c r="CG791" s="112">
        <f t="shared" si="870"/>
        <v>0.30612244897959184</v>
      </c>
      <c r="CH791" s="87">
        <f t="shared" si="871"/>
        <v>34</v>
      </c>
      <c r="CI791" s="31">
        <f t="shared" si="872"/>
        <v>38</v>
      </c>
      <c r="CJ791" s="31">
        <f t="shared" si="873"/>
        <v>0</v>
      </c>
      <c r="CK791" s="31">
        <f t="shared" si="874"/>
        <v>0</v>
      </c>
      <c r="CL791" s="31">
        <f t="shared" si="875"/>
        <v>0</v>
      </c>
      <c r="CM791" s="113">
        <f t="shared" si="876"/>
        <v>0</v>
      </c>
      <c r="CN791" s="31">
        <f t="shared" si="877"/>
        <v>0</v>
      </c>
      <c r="CO791" s="31">
        <f t="shared" si="878"/>
        <v>0</v>
      </c>
      <c r="CP791" s="31">
        <f t="shared" si="879"/>
        <v>0</v>
      </c>
      <c r="CQ791" s="31">
        <f t="shared" si="880"/>
        <v>0</v>
      </c>
      <c r="CU791" s="88">
        <f t="shared" si="864"/>
        <v>0</v>
      </c>
      <c r="DC791" s="88">
        <f t="shared" si="881"/>
        <v>0</v>
      </c>
      <c r="DK791" s="88">
        <f t="shared" si="882"/>
        <v>0</v>
      </c>
      <c r="DP791" s="32">
        <v>1</v>
      </c>
      <c r="DQ791" s="32">
        <v>2</v>
      </c>
      <c r="DR791" s="32">
        <v>2</v>
      </c>
      <c r="DS791" s="88">
        <f t="shared" si="883"/>
        <v>42</v>
      </c>
      <c r="DT791" s="32">
        <v>3</v>
      </c>
      <c r="DU791" s="32">
        <v>18</v>
      </c>
      <c r="DV791" s="32">
        <v>20</v>
      </c>
      <c r="DW791" s="32">
        <v>1</v>
      </c>
      <c r="EA791" s="88">
        <f t="shared" si="884"/>
        <v>0</v>
      </c>
      <c r="EI791" s="88">
        <f t="shared" si="885"/>
        <v>0</v>
      </c>
      <c r="EQ791" s="88">
        <f t="shared" si="886"/>
        <v>0</v>
      </c>
      <c r="EY791" s="88">
        <f t="shared" si="887"/>
        <v>0</v>
      </c>
      <c r="FG791" s="88">
        <f t="shared" si="888"/>
        <v>0</v>
      </c>
      <c r="FO791" s="88">
        <f t="shared" si="889"/>
        <v>0</v>
      </c>
      <c r="FW791" s="110">
        <f t="shared" si="890"/>
        <v>0</v>
      </c>
      <c r="GB791" s="110">
        <f t="shared" si="891"/>
        <v>0</v>
      </c>
      <c r="GC791" s="110">
        <f t="shared" si="892"/>
        <v>0</v>
      </c>
      <c r="GD791" s="110">
        <f t="shared" si="893"/>
        <v>0</v>
      </c>
      <c r="GE791" s="110">
        <f t="shared" si="894"/>
        <v>0</v>
      </c>
      <c r="GF791" s="110">
        <f t="shared" si="895"/>
        <v>0</v>
      </c>
      <c r="GG791" s="110">
        <f t="shared" si="896"/>
        <v>0</v>
      </c>
      <c r="GH791" s="110">
        <f t="shared" si="897"/>
        <v>0</v>
      </c>
      <c r="GI791" s="110">
        <f t="shared" si="898"/>
        <v>0</v>
      </c>
      <c r="GJ791" s="114">
        <f t="shared" si="862"/>
        <v>-0.42176870748299317</v>
      </c>
      <c r="GK791" s="90">
        <f t="shared" si="863"/>
        <v>0.13513513513513514</v>
      </c>
      <c r="GL791" s="92" t="s">
        <v>1562</v>
      </c>
      <c r="GM791" s="2" t="s">
        <v>1743</v>
      </c>
      <c r="GN791" s="92" t="s">
        <v>1722</v>
      </c>
      <c r="GO791" s="92" t="s">
        <v>1481</v>
      </c>
      <c r="GP791" s="2" t="s">
        <v>1927</v>
      </c>
      <c r="GQ791" s="2" t="s">
        <v>2011</v>
      </c>
      <c r="GR791" s="115">
        <v>51</v>
      </c>
      <c r="GS791" s="31">
        <f t="shared" si="899"/>
        <v>1</v>
      </c>
      <c r="GT791" s="31">
        <f t="shared" si="900"/>
        <v>2</v>
      </c>
      <c r="GU791" s="31">
        <f t="shared" si="901"/>
        <v>2</v>
      </c>
      <c r="GV791" s="31">
        <f t="shared" si="902"/>
        <v>42</v>
      </c>
      <c r="GW791" s="31">
        <f t="shared" si="903"/>
        <v>21</v>
      </c>
      <c r="GX791" s="31">
        <f t="shared" si="904"/>
        <v>39</v>
      </c>
    </row>
    <row r="792" spans="1:206" ht="15.75" hidden="1" customHeight="1" x14ac:dyDescent="0.25">
      <c r="A792" s="22" t="s">
        <v>1112</v>
      </c>
      <c r="B792" s="2" t="s">
        <v>765</v>
      </c>
      <c r="C792" s="116" t="s">
        <v>774</v>
      </c>
      <c r="D792" s="35" t="s">
        <v>765</v>
      </c>
      <c r="E792" s="117">
        <v>1</v>
      </c>
      <c r="F792" s="117">
        <v>43</v>
      </c>
      <c r="G792" s="117">
        <v>42</v>
      </c>
      <c r="H792" s="117">
        <v>86</v>
      </c>
      <c r="I792" s="95">
        <v>8</v>
      </c>
      <c r="J792" s="118">
        <v>10</v>
      </c>
      <c r="K792" s="118">
        <v>44</v>
      </c>
      <c r="L792" s="118">
        <v>48</v>
      </c>
      <c r="M792" s="118">
        <v>102</v>
      </c>
      <c r="N792" s="119">
        <v>8</v>
      </c>
      <c r="O792" s="119">
        <v>11</v>
      </c>
      <c r="P792" s="120">
        <v>71</v>
      </c>
      <c r="Q792" s="120">
        <v>93</v>
      </c>
      <c r="R792" s="120">
        <v>78</v>
      </c>
      <c r="S792" s="70">
        <f t="shared" si="845"/>
        <v>0.14084507042253522</v>
      </c>
      <c r="T792" s="70">
        <f t="shared" si="846"/>
        <v>0.4731182795698925</v>
      </c>
      <c r="U792" s="70">
        <f t="shared" si="847"/>
        <v>0.38842975206611569</v>
      </c>
      <c r="V792" s="70">
        <f t="shared" si="848"/>
        <v>0.49122807017543857</v>
      </c>
      <c r="W792" s="70">
        <f t="shared" si="849"/>
        <v>0.51282051282051277</v>
      </c>
      <c r="X792" s="121">
        <v>93</v>
      </c>
      <c r="Y792" s="121">
        <v>71</v>
      </c>
      <c r="Z792" s="121">
        <v>93</v>
      </c>
      <c r="AA792" s="121">
        <v>78</v>
      </c>
      <c r="AB792" s="121">
        <v>18</v>
      </c>
      <c r="AC792" s="121">
        <v>14</v>
      </c>
      <c r="AD792" s="17">
        <v>6</v>
      </c>
      <c r="AE792" s="17">
        <v>6</v>
      </c>
      <c r="AF792" s="100">
        <v>7</v>
      </c>
      <c r="AG792" s="101">
        <v>9</v>
      </c>
      <c r="AH792" s="101">
        <v>33</v>
      </c>
      <c r="AI792" s="101">
        <v>48</v>
      </c>
      <c r="AJ792" s="101">
        <v>0</v>
      </c>
      <c r="AK792" s="101">
        <f t="shared" si="850"/>
        <v>90</v>
      </c>
      <c r="AL792" s="101">
        <f t="shared" si="851"/>
        <v>7</v>
      </c>
      <c r="AM792" s="101">
        <v>7</v>
      </c>
      <c r="AN792" s="102">
        <v>10</v>
      </c>
      <c r="AO792" s="103">
        <v>11</v>
      </c>
      <c r="AP792" s="74">
        <f t="shared" si="852"/>
        <v>0.12676056338028169</v>
      </c>
      <c r="AQ792" s="74">
        <f t="shared" si="853"/>
        <v>0.35483870967741937</v>
      </c>
      <c r="AR792" s="104">
        <f t="shared" si="854"/>
        <v>0.34297520661157027</v>
      </c>
      <c r="AS792" s="104">
        <f t="shared" si="855"/>
        <v>0.43274853801169588</v>
      </c>
      <c r="AT792" s="104">
        <f t="shared" si="856"/>
        <v>0.52564102564102566</v>
      </c>
      <c r="AU792" s="105">
        <v>74</v>
      </c>
      <c r="AV792" s="105">
        <v>96</v>
      </c>
      <c r="AW792" s="105">
        <v>74</v>
      </c>
      <c r="AX792" s="100">
        <v>8</v>
      </c>
      <c r="AY792" s="106">
        <v>96</v>
      </c>
      <c r="AZ792" s="106">
        <v>10</v>
      </c>
      <c r="BA792" s="106">
        <v>37</v>
      </c>
      <c r="BB792" s="106">
        <v>49</v>
      </c>
      <c r="BC792" s="106">
        <v>0</v>
      </c>
      <c r="BD792" s="107">
        <v>4</v>
      </c>
      <c r="BE792" s="108">
        <v>6</v>
      </c>
      <c r="BF792" s="82">
        <f t="shared" si="857"/>
        <v>0.13513513513513514</v>
      </c>
      <c r="BG792" s="82">
        <f t="shared" si="858"/>
        <v>0.38541666666666669</v>
      </c>
      <c r="BH792" s="83">
        <f t="shared" si="859"/>
        <v>0.37704918032786883</v>
      </c>
      <c r="BI792" s="83">
        <f t="shared" si="860"/>
        <v>0.4823529411764706</v>
      </c>
      <c r="BJ792" s="83">
        <f t="shared" si="861"/>
        <v>0.60810810810810811</v>
      </c>
      <c r="BK792" s="2">
        <v>60</v>
      </c>
      <c r="BL792" s="2">
        <v>97</v>
      </c>
      <c r="BM792" s="2">
        <v>73</v>
      </c>
      <c r="BN792" s="2">
        <v>44</v>
      </c>
      <c r="BO792" s="2">
        <v>24</v>
      </c>
      <c r="BP792" s="2">
        <v>18</v>
      </c>
      <c r="BQ792" s="109">
        <v>7</v>
      </c>
      <c r="BR792" s="109">
        <v>7</v>
      </c>
      <c r="BS792" s="110">
        <v>10</v>
      </c>
      <c r="BT792" s="109">
        <v>11</v>
      </c>
      <c r="BU792" s="109">
        <v>44</v>
      </c>
      <c r="BV792" s="109">
        <v>42</v>
      </c>
      <c r="BW792" s="109">
        <v>3</v>
      </c>
      <c r="BX792" s="84">
        <f t="shared" si="865"/>
        <v>100</v>
      </c>
      <c r="BY792" s="111">
        <v>10</v>
      </c>
      <c r="BZ792" s="109">
        <v>4</v>
      </c>
      <c r="CA792" s="109">
        <v>3</v>
      </c>
      <c r="CB792" s="2">
        <v>15</v>
      </c>
      <c r="CC792" s="112">
        <f t="shared" si="866"/>
        <v>0.18333333333333332</v>
      </c>
      <c r="CD792" s="112">
        <f t="shared" si="867"/>
        <v>0.45360824742268041</v>
      </c>
      <c r="CE792" s="112">
        <f t="shared" si="868"/>
        <v>0.40434782608695652</v>
      </c>
      <c r="CF792" s="112">
        <f t="shared" si="869"/>
        <v>0.4823529411764706</v>
      </c>
      <c r="CG792" s="112">
        <f t="shared" si="870"/>
        <v>0.52054794520547942</v>
      </c>
      <c r="CH792" s="87">
        <f t="shared" si="871"/>
        <v>35</v>
      </c>
      <c r="CI792" s="31">
        <f t="shared" si="872"/>
        <v>40</v>
      </c>
      <c r="CJ792" s="31">
        <f t="shared" si="873"/>
        <v>0</v>
      </c>
      <c r="CK792" s="31">
        <f t="shared" si="874"/>
        <v>0</v>
      </c>
      <c r="CL792" s="31">
        <f t="shared" si="875"/>
        <v>0</v>
      </c>
      <c r="CM792" s="113">
        <f t="shared" si="876"/>
        <v>0</v>
      </c>
      <c r="CN792" s="31">
        <f t="shared" si="877"/>
        <v>0</v>
      </c>
      <c r="CO792" s="31">
        <f t="shared" si="878"/>
        <v>0</v>
      </c>
      <c r="CP792" s="31">
        <f t="shared" si="879"/>
        <v>0</v>
      </c>
      <c r="CQ792" s="31">
        <f t="shared" si="880"/>
        <v>0</v>
      </c>
      <c r="CU792" s="88">
        <f t="shared" si="864"/>
        <v>0</v>
      </c>
      <c r="DC792" s="88">
        <f t="shared" si="881"/>
        <v>0</v>
      </c>
      <c r="DH792" s="32">
        <v>1</v>
      </c>
      <c r="DJ792" s="32">
        <v>3</v>
      </c>
      <c r="DK792" s="88">
        <f t="shared" si="882"/>
        <v>0</v>
      </c>
      <c r="DL792" s="32">
        <v>0</v>
      </c>
      <c r="DM792" s="32">
        <v>0</v>
      </c>
      <c r="DN792" s="32">
        <v>0</v>
      </c>
      <c r="DO792" s="32">
        <v>0</v>
      </c>
      <c r="DP792" s="32">
        <v>5</v>
      </c>
      <c r="DQ792" s="32">
        <v>6</v>
      </c>
      <c r="DR792" s="32">
        <v>6</v>
      </c>
      <c r="DS792" s="88">
        <f t="shared" si="883"/>
        <v>83</v>
      </c>
      <c r="DT792" s="32">
        <v>6</v>
      </c>
      <c r="DU792" s="32">
        <v>36</v>
      </c>
      <c r="DV792" s="32">
        <v>38</v>
      </c>
      <c r="DW792" s="32">
        <v>3</v>
      </c>
      <c r="EA792" s="88">
        <f t="shared" si="884"/>
        <v>0</v>
      </c>
      <c r="EI792" s="88">
        <f t="shared" si="885"/>
        <v>0</v>
      </c>
      <c r="EQ792" s="88">
        <f t="shared" si="886"/>
        <v>0</v>
      </c>
      <c r="EV792" s="32">
        <v>1</v>
      </c>
      <c r="EW792" s="32">
        <v>1</v>
      </c>
      <c r="EX792" s="32">
        <v>1</v>
      </c>
      <c r="EY792" s="88">
        <f t="shared" si="887"/>
        <v>17</v>
      </c>
      <c r="EZ792" s="32">
        <v>5</v>
      </c>
      <c r="FA792" s="32">
        <v>8</v>
      </c>
      <c r="FB792" s="32">
        <v>4</v>
      </c>
      <c r="FC792" s="32">
        <v>0</v>
      </c>
      <c r="FG792" s="88">
        <f t="shared" si="888"/>
        <v>0</v>
      </c>
      <c r="FO792" s="88">
        <f t="shared" si="889"/>
        <v>0</v>
      </c>
      <c r="FW792" s="110">
        <f t="shared" si="890"/>
        <v>0</v>
      </c>
      <c r="GB792" s="110">
        <f t="shared" si="891"/>
        <v>1</v>
      </c>
      <c r="GC792" s="110">
        <f t="shared" si="892"/>
        <v>1</v>
      </c>
      <c r="GD792" s="110">
        <f t="shared" si="893"/>
        <v>1</v>
      </c>
      <c r="GE792" s="110">
        <f t="shared" si="894"/>
        <v>17</v>
      </c>
      <c r="GF792" s="110">
        <f t="shared" si="895"/>
        <v>5</v>
      </c>
      <c r="GG792" s="110">
        <f t="shared" si="896"/>
        <v>8</v>
      </c>
      <c r="GH792" s="110">
        <f t="shared" si="897"/>
        <v>4</v>
      </c>
      <c r="GI792" s="110">
        <f t="shared" si="898"/>
        <v>0</v>
      </c>
      <c r="GJ792" s="114">
        <f t="shared" si="862"/>
        <v>1.5068493150684965E-2</v>
      </c>
      <c r="GK792" s="90">
        <f t="shared" si="863"/>
        <v>4.1666666666666664E-2</v>
      </c>
      <c r="GL792" s="2" t="s">
        <v>1428</v>
      </c>
      <c r="GM792" s="92" t="s">
        <v>2152</v>
      </c>
      <c r="GN792" s="2" t="s">
        <v>1650</v>
      </c>
      <c r="GO792" s="92" t="s">
        <v>1830</v>
      </c>
      <c r="GP792" s="2" t="s">
        <v>1420</v>
      </c>
      <c r="GQ792" s="2" t="s">
        <v>2070</v>
      </c>
      <c r="GR792" s="115">
        <v>95</v>
      </c>
      <c r="GS792" s="31">
        <f t="shared" si="899"/>
        <v>6</v>
      </c>
      <c r="GT792" s="31">
        <f t="shared" si="900"/>
        <v>9</v>
      </c>
      <c r="GU792" s="31">
        <f t="shared" si="901"/>
        <v>6</v>
      </c>
      <c r="GV792" s="31">
        <f t="shared" si="902"/>
        <v>83</v>
      </c>
      <c r="GW792" s="31">
        <f t="shared" si="903"/>
        <v>41</v>
      </c>
      <c r="GX792" s="31">
        <f t="shared" si="904"/>
        <v>77</v>
      </c>
    </row>
    <row r="793" spans="1:206" ht="15.75" hidden="1" customHeight="1" x14ac:dyDescent="0.25">
      <c r="A793" s="22" t="s">
        <v>1112</v>
      </c>
      <c r="B793" s="2" t="s">
        <v>765</v>
      </c>
      <c r="C793" s="116" t="s">
        <v>775</v>
      </c>
      <c r="D793" s="35" t="s">
        <v>765</v>
      </c>
      <c r="E793" s="117">
        <v>12</v>
      </c>
      <c r="F793" s="117">
        <v>42</v>
      </c>
      <c r="G793" s="117">
        <v>46</v>
      </c>
      <c r="H793" s="117">
        <v>100</v>
      </c>
      <c r="I793" s="95">
        <v>7</v>
      </c>
      <c r="J793" s="118">
        <v>13</v>
      </c>
      <c r="K793" s="118">
        <v>42</v>
      </c>
      <c r="L793" s="118">
        <v>41</v>
      </c>
      <c r="M793" s="118">
        <v>96</v>
      </c>
      <c r="N793" s="119">
        <v>3</v>
      </c>
      <c r="O793" s="119">
        <v>19</v>
      </c>
      <c r="P793" s="120">
        <v>79</v>
      </c>
      <c r="Q793" s="120">
        <v>129</v>
      </c>
      <c r="R793" s="120">
        <v>105</v>
      </c>
      <c r="S793" s="70">
        <f t="shared" si="845"/>
        <v>0.16455696202531644</v>
      </c>
      <c r="T793" s="70">
        <f t="shared" si="846"/>
        <v>0.32558139534883723</v>
      </c>
      <c r="U793" s="70">
        <f t="shared" si="847"/>
        <v>0.29712460063897761</v>
      </c>
      <c r="V793" s="70">
        <f t="shared" si="848"/>
        <v>0.34188034188034189</v>
      </c>
      <c r="W793" s="70">
        <f t="shared" si="849"/>
        <v>0.3619047619047619</v>
      </c>
      <c r="X793" s="121">
        <v>122</v>
      </c>
      <c r="Y793" s="121">
        <v>79</v>
      </c>
      <c r="Z793" s="121">
        <v>129</v>
      </c>
      <c r="AA793" s="121">
        <v>105</v>
      </c>
      <c r="AB793" s="121">
        <v>29</v>
      </c>
      <c r="AC793" s="121">
        <v>24</v>
      </c>
      <c r="AD793" s="17">
        <v>5</v>
      </c>
      <c r="AE793" s="17">
        <v>7</v>
      </c>
      <c r="AF793" s="100">
        <v>7</v>
      </c>
      <c r="AG793" s="101">
        <v>12</v>
      </c>
      <c r="AH793" s="101">
        <v>39</v>
      </c>
      <c r="AI793" s="101">
        <v>52</v>
      </c>
      <c r="AJ793" s="101">
        <v>0</v>
      </c>
      <c r="AK793" s="101">
        <f t="shared" si="850"/>
        <v>103</v>
      </c>
      <c r="AL793" s="101">
        <f t="shared" si="851"/>
        <v>11</v>
      </c>
      <c r="AM793" s="101">
        <v>11</v>
      </c>
      <c r="AN793" s="102">
        <v>5</v>
      </c>
      <c r="AO793" s="103">
        <v>13</v>
      </c>
      <c r="AP793" s="74">
        <f t="shared" si="852"/>
        <v>0.15189873417721519</v>
      </c>
      <c r="AQ793" s="74">
        <f t="shared" si="853"/>
        <v>0.30232558139534882</v>
      </c>
      <c r="AR793" s="104">
        <f t="shared" si="854"/>
        <v>0.29392971246006389</v>
      </c>
      <c r="AS793" s="104">
        <f t="shared" si="855"/>
        <v>0.34188034188034189</v>
      </c>
      <c r="AT793" s="104">
        <f t="shared" si="856"/>
        <v>0.39047619047619048</v>
      </c>
      <c r="AU793" s="105">
        <v>87</v>
      </c>
      <c r="AV793" s="105">
        <v>107</v>
      </c>
      <c r="AW793" s="105">
        <v>97</v>
      </c>
      <c r="AX793" s="100">
        <v>9</v>
      </c>
      <c r="AY793" s="106">
        <v>134</v>
      </c>
      <c r="AZ793" s="106">
        <v>11</v>
      </c>
      <c r="BA793" s="106">
        <v>53</v>
      </c>
      <c r="BB793" s="106">
        <v>67</v>
      </c>
      <c r="BC793" s="106">
        <v>3</v>
      </c>
      <c r="BD793" s="107">
        <v>8</v>
      </c>
      <c r="BE793" s="108">
        <v>7</v>
      </c>
      <c r="BF793" s="82">
        <f t="shared" si="857"/>
        <v>0.1134020618556701</v>
      </c>
      <c r="BG793" s="82">
        <f t="shared" si="858"/>
        <v>0.49532710280373832</v>
      </c>
      <c r="BH793" s="83">
        <f t="shared" si="859"/>
        <v>0.42268041237113402</v>
      </c>
      <c r="BI793" s="83">
        <f t="shared" si="860"/>
        <v>0.57731958762886593</v>
      </c>
      <c r="BJ793" s="83">
        <f t="shared" si="861"/>
        <v>0.67816091954022983</v>
      </c>
      <c r="BK793" s="2">
        <v>64</v>
      </c>
      <c r="BL793" s="2">
        <v>111</v>
      </c>
      <c r="BM793" s="2">
        <v>87</v>
      </c>
      <c r="BN793" s="2">
        <v>60</v>
      </c>
      <c r="BO793" s="2">
        <v>35</v>
      </c>
      <c r="BP793" s="2">
        <v>30</v>
      </c>
      <c r="BQ793" s="109">
        <v>6</v>
      </c>
      <c r="BR793" s="109">
        <v>10</v>
      </c>
      <c r="BS793" s="110">
        <v>11</v>
      </c>
      <c r="BT793" s="109">
        <v>17</v>
      </c>
      <c r="BU793" s="109">
        <v>53</v>
      </c>
      <c r="BV793" s="109">
        <v>72</v>
      </c>
      <c r="BW793" s="109">
        <v>0</v>
      </c>
      <c r="BX793" s="84">
        <f t="shared" si="865"/>
        <v>142</v>
      </c>
      <c r="BY793" s="111">
        <v>6</v>
      </c>
      <c r="BZ793" s="109">
        <v>10</v>
      </c>
      <c r="CA793" s="109">
        <v>0</v>
      </c>
      <c r="CB793" s="2">
        <v>7</v>
      </c>
      <c r="CC793" s="112">
        <f t="shared" si="866"/>
        <v>0.265625</v>
      </c>
      <c r="CD793" s="112">
        <f t="shared" si="867"/>
        <v>0.47747747747747749</v>
      </c>
      <c r="CE793" s="112">
        <f t="shared" si="868"/>
        <v>0.50381679389312972</v>
      </c>
      <c r="CF793" s="112">
        <f t="shared" si="869"/>
        <v>0.58080808080808077</v>
      </c>
      <c r="CG793" s="112">
        <f t="shared" si="870"/>
        <v>0.71264367816091956</v>
      </c>
      <c r="CH793" s="87">
        <f t="shared" si="871"/>
        <v>25</v>
      </c>
      <c r="CI793" s="31">
        <f t="shared" si="872"/>
        <v>43</v>
      </c>
      <c r="CJ793" s="31">
        <f t="shared" si="873"/>
        <v>0</v>
      </c>
      <c r="CK793" s="31">
        <f t="shared" si="874"/>
        <v>0</v>
      </c>
      <c r="CL793" s="31">
        <f t="shared" si="875"/>
        <v>0</v>
      </c>
      <c r="CM793" s="113">
        <f t="shared" si="876"/>
        <v>0</v>
      </c>
      <c r="CN793" s="31">
        <f t="shared" si="877"/>
        <v>0</v>
      </c>
      <c r="CO793" s="31">
        <f t="shared" si="878"/>
        <v>0</v>
      </c>
      <c r="CP793" s="31">
        <f t="shared" si="879"/>
        <v>0</v>
      </c>
      <c r="CQ793" s="31">
        <f t="shared" si="880"/>
        <v>0</v>
      </c>
      <c r="CU793" s="88">
        <f t="shared" si="864"/>
        <v>0</v>
      </c>
      <c r="DC793" s="88">
        <f t="shared" si="881"/>
        <v>0</v>
      </c>
      <c r="DH793" s="32">
        <v>1</v>
      </c>
      <c r="DI793" s="32">
        <v>4</v>
      </c>
      <c r="DJ793" s="32">
        <v>4</v>
      </c>
      <c r="DK793" s="88">
        <f t="shared" si="882"/>
        <v>58</v>
      </c>
      <c r="DL793" s="32">
        <v>10</v>
      </c>
      <c r="DM793" s="32">
        <v>22</v>
      </c>
      <c r="DN793" s="32">
        <v>26</v>
      </c>
      <c r="DO793" s="32">
        <v>0</v>
      </c>
      <c r="DP793" s="32">
        <v>4</v>
      </c>
      <c r="DQ793" s="32">
        <v>4</v>
      </c>
      <c r="DR793" s="32">
        <v>4</v>
      </c>
      <c r="DS793" s="88">
        <f t="shared" si="883"/>
        <v>48</v>
      </c>
      <c r="DT793" s="32">
        <v>3</v>
      </c>
      <c r="DU793" s="32">
        <v>16</v>
      </c>
      <c r="DV793" s="32">
        <v>29</v>
      </c>
      <c r="DW793" s="32">
        <v>0</v>
      </c>
      <c r="EA793" s="88">
        <f t="shared" si="884"/>
        <v>0</v>
      </c>
      <c r="EI793" s="88">
        <f t="shared" si="885"/>
        <v>0</v>
      </c>
      <c r="EQ793" s="88">
        <f t="shared" si="886"/>
        <v>0</v>
      </c>
      <c r="EV793" s="32">
        <v>1</v>
      </c>
      <c r="EW793" s="32">
        <v>2</v>
      </c>
      <c r="EX793" s="32">
        <v>3</v>
      </c>
      <c r="EY793" s="88">
        <f t="shared" si="887"/>
        <v>36</v>
      </c>
      <c r="EZ793" s="32">
        <v>4</v>
      </c>
      <c r="FA793" s="32">
        <v>15</v>
      </c>
      <c r="FB793" s="32">
        <v>17</v>
      </c>
      <c r="FC793" s="32">
        <v>0</v>
      </c>
      <c r="FG793" s="88">
        <f t="shared" si="888"/>
        <v>0</v>
      </c>
      <c r="FO793" s="88">
        <f t="shared" si="889"/>
        <v>0</v>
      </c>
      <c r="FW793" s="110">
        <f t="shared" si="890"/>
        <v>0</v>
      </c>
      <c r="GB793" s="110">
        <f t="shared" si="891"/>
        <v>1</v>
      </c>
      <c r="GC793" s="110">
        <f t="shared" si="892"/>
        <v>2</v>
      </c>
      <c r="GD793" s="110">
        <f t="shared" si="893"/>
        <v>3</v>
      </c>
      <c r="GE793" s="110">
        <f t="shared" si="894"/>
        <v>36</v>
      </c>
      <c r="GF793" s="110">
        <f t="shared" si="895"/>
        <v>4</v>
      </c>
      <c r="GG793" s="110">
        <f t="shared" si="896"/>
        <v>15</v>
      </c>
      <c r="GH793" s="110">
        <f t="shared" si="897"/>
        <v>17</v>
      </c>
      <c r="GI793" s="110">
        <f t="shared" si="898"/>
        <v>0</v>
      </c>
      <c r="GJ793" s="114">
        <f t="shared" si="862"/>
        <v>0.96914700544464616</v>
      </c>
      <c r="GK793" s="90">
        <f t="shared" si="863"/>
        <v>5.9701492537313432E-2</v>
      </c>
      <c r="GL793" s="2" t="s">
        <v>1777</v>
      </c>
      <c r="GM793" s="92" t="s">
        <v>1616</v>
      </c>
      <c r="GN793" s="2" t="s">
        <v>1914</v>
      </c>
      <c r="GO793" s="2" t="s">
        <v>1686</v>
      </c>
      <c r="GP793" s="2" t="s">
        <v>1744</v>
      </c>
      <c r="GQ793" s="2" t="s">
        <v>2216</v>
      </c>
      <c r="GR793" s="115">
        <v>105</v>
      </c>
      <c r="GS793" s="31">
        <f t="shared" si="899"/>
        <v>5</v>
      </c>
      <c r="GT793" s="31">
        <f t="shared" si="900"/>
        <v>8</v>
      </c>
      <c r="GU793" s="31">
        <f t="shared" si="901"/>
        <v>8</v>
      </c>
      <c r="GV793" s="31">
        <f t="shared" si="902"/>
        <v>106</v>
      </c>
      <c r="GW793" s="31">
        <f t="shared" si="903"/>
        <v>55</v>
      </c>
      <c r="GX793" s="31">
        <f t="shared" si="904"/>
        <v>93</v>
      </c>
    </row>
    <row r="794" spans="1:206" ht="15.75" hidden="1" customHeight="1" x14ac:dyDescent="0.25">
      <c r="A794" s="22" t="s">
        <v>1112</v>
      </c>
      <c r="B794" s="2" t="s">
        <v>765</v>
      </c>
      <c r="C794" s="116" t="s">
        <v>1028</v>
      </c>
      <c r="D794" s="35" t="s">
        <v>765</v>
      </c>
      <c r="E794" s="117">
        <v>210</v>
      </c>
      <c r="F794" s="117">
        <v>711</v>
      </c>
      <c r="G794" s="117">
        <v>1000</v>
      </c>
      <c r="H794" s="117">
        <v>1921</v>
      </c>
      <c r="I794" s="95">
        <v>143</v>
      </c>
      <c r="J794" s="118">
        <v>320</v>
      </c>
      <c r="K794" s="118">
        <v>769</v>
      </c>
      <c r="L794" s="118">
        <v>1233</v>
      </c>
      <c r="M794" s="118">
        <v>2322</v>
      </c>
      <c r="N794" s="119">
        <v>294</v>
      </c>
      <c r="O794" s="119">
        <v>88</v>
      </c>
      <c r="P794" s="120">
        <v>1459</v>
      </c>
      <c r="Q794" s="120">
        <v>1967</v>
      </c>
      <c r="R794" s="120">
        <v>1464</v>
      </c>
      <c r="S794" s="70">
        <f t="shared" si="845"/>
        <v>0.21932830705962988</v>
      </c>
      <c r="T794" s="70">
        <f t="shared" si="846"/>
        <v>0.39095068632435181</v>
      </c>
      <c r="U794" s="70">
        <f t="shared" si="847"/>
        <v>0.41472392638036809</v>
      </c>
      <c r="V794" s="70">
        <f t="shared" si="848"/>
        <v>0.49781404838239579</v>
      </c>
      <c r="W794" s="70">
        <f t="shared" si="849"/>
        <v>0.64139344262295084</v>
      </c>
      <c r="X794" s="121">
        <v>1970</v>
      </c>
      <c r="Y794" s="121">
        <v>1459</v>
      </c>
      <c r="Z794" s="121">
        <v>1967</v>
      </c>
      <c r="AA794" s="121">
        <v>1464</v>
      </c>
      <c r="AB794" s="121">
        <v>517</v>
      </c>
      <c r="AC794" s="121">
        <v>456</v>
      </c>
      <c r="AD794" s="17">
        <v>49</v>
      </c>
      <c r="AE794" s="17">
        <v>138</v>
      </c>
      <c r="AF794" s="100">
        <v>167</v>
      </c>
      <c r="AG794" s="101">
        <v>235</v>
      </c>
      <c r="AH794" s="101">
        <v>879</v>
      </c>
      <c r="AI794" s="101">
        <v>1201</v>
      </c>
      <c r="AJ794" s="101">
        <v>50</v>
      </c>
      <c r="AK794" s="101">
        <f t="shared" si="850"/>
        <v>2365</v>
      </c>
      <c r="AL794" s="101">
        <f t="shared" si="851"/>
        <v>251</v>
      </c>
      <c r="AM794" s="101">
        <v>301</v>
      </c>
      <c r="AN794" s="102">
        <v>58</v>
      </c>
      <c r="AO794" s="103">
        <v>220</v>
      </c>
      <c r="AP794" s="74">
        <f t="shared" si="852"/>
        <v>0.16106922549691569</v>
      </c>
      <c r="AQ794" s="74">
        <f t="shared" si="853"/>
        <v>0.44687341128622265</v>
      </c>
      <c r="AR794" s="104">
        <f t="shared" si="854"/>
        <v>0.42208588957055215</v>
      </c>
      <c r="AS794" s="104">
        <f t="shared" si="855"/>
        <v>0.53308073447974347</v>
      </c>
      <c r="AT794" s="104">
        <f t="shared" si="856"/>
        <v>0.64890710382513661</v>
      </c>
      <c r="AU794" s="105">
        <v>1485</v>
      </c>
      <c r="AV794" s="105">
        <v>1948</v>
      </c>
      <c r="AW794" s="105">
        <v>1578</v>
      </c>
      <c r="AX794" s="100">
        <v>165</v>
      </c>
      <c r="AY794" s="106">
        <v>2612</v>
      </c>
      <c r="AZ794" s="106">
        <v>306</v>
      </c>
      <c r="BA794" s="106">
        <v>912</v>
      </c>
      <c r="BB794" s="106">
        <v>1311</v>
      </c>
      <c r="BC794" s="106">
        <v>83</v>
      </c>
      <c r="BD794" s="107">
        <v>271</v>
      </c>
      <c r="BE794" s="108">
        <v>67</v>
      </c>
      <c r="BF794" s="82">
        <f t="shared" si="857"/>
        <v>0.19391634980988592</v>
      </c>
      <c r="BG794" s="82">
        <f t="shared" si="858"/>
        <v>0.46817248459958932</v>
      </c>
      <c r="BH794" s="83">
        <f t="shared" si="859"/>
        <v>0.450608660945919</v>
      </c>
      <c r="BI794" s="83">
        <f t="shared" si="860"/>
        <v>0.56859889309641709</v>
      </c>
      <c r="BJ794" s="83">
        <f t="shared" si="861"/>
        <v>0.70033670033670037</v>
      </c>
      <c r="BK794" s="2">
        <v>1601</v>
      </c>
      <c r="BL794" s="2">
        <v>2147</v>
      </c>
      <c r="BM794" s="2">
        <v>1593</v>
      </c>
      <c r="BN794" s="2">
        <v>1082</v>
      </c>
      <c r="BO794" s="2">
        <v>512</v>
      </c>
      <c r="BP794" s="2">
        <v>496</v>
      </c>
      <c r="BQ794" s="109">
        <v>56</v>
      </c>
      <c r="BR794" s="109">
        <v>181</v>
      </c>
      <c r="BS794" s="110">
        <v>156</v>
      </c>
      <c r="BT794" s="109">
        <v>280</v>
      </c>
      <c r="BU794" s="109">
        <v>1012</v>
      </c>
      <c r="BV794" s="109">
        <v>1382</v>
      </c>
      <c r="BW794" s="109">
        <v>90</v>
      </c>
      <c r="BX794" s="84">
        <f t="shared" si="865"/>
        <v>2764</v>
      </c>
      <c r="BY794" s="111">
        <v>39</v>
      </c>
      <c r="BZ794" s="109">
        <v>296</v>
      </c>
      <c r="CA794" s="109">
        <v>87</v>
      </c>
      <c r="CB794" s="2">
        <v>103</v>
      </c>
      <c r="CC794" s="112">
        <f t="shared" si="866"/>
        <v>0.17489069331667709</v>
      </c>
      <c r="CD794" s="112">
        <f t="shared" si="867"/>
        <v>0.47135537959944107</v>
      </c>
      <c r="CE794" s="112">
        <f t="shared" si="868"/>
        <v>0.4452349747238345</v>
      </c>
      <c r="CF794" s="112">
        <f t="shared" si="869"/>
        <v>0.56096256684491974</v>
      </c>
      <c r="CG794" s="112">
        <f t="shared" si="870"/>
        <v>0.68173258003766479</v>
      </c>
      <c r="CH794" s="87">
        <f t="shared" si="871"/>
        <v>507</v>
      </c>
      <c r="CI794" s="31">
        <f t="shared" si="872"/>
        <v>620</v>
      </c>
      <c r="CJ794" s="31">
        <f t="shared" si="873"/>
        <v>3</v>
      </c>
      <c r="CK794" s="31">
        <f t="shared" si="874"/>
        <v>8</v>
      </c>
      <c r="CL794" s="31">
        <f t="shared" si="875"/>
        <v>13</v>
      </c>
      <c r="CM794" s="113">
        <f t="shared" si="876"/>
        <v>116</v>
      </c>
      <c r="CN794" s="31">
        <f t="shared" si="877"/>
        <v>26</v>
      </c>
      <c r="CO794" s="31">
        <f t="shared" si="878"/>
        <v>37</v>
      </c>
      <c r="CP794" s="31">
        <f t="shared" si="879"/>
        <v>52</v>
      </c>
      <c r="CQ794" s="31">
        <f t="shared" si="880"/>
        <v>1</v>
      </c>
      <c r="CR794" s="32">
        <v>2</v>
      </c>
      <c r="CS794" s="32">
        <v>6</v>
      </c>
      <c r="CT794" s="32">
        <v>11</v>
      </c>
      <c r="CU794" s="88">
        <f t="shared" si="864"/>
        <v>96</v>
      </c>
      <c r="CV794" s="32">
        <v>25</v>
      </c>
      <c r="CW794" s="32">
        <v>33</v>
      </c>
      <c r="CX794" s="32">
        <v>37</v>
      </c>
      <c r="CY794" s="32">
        <v>1</v>
      </c>
      <c r="CZ794" s="32">
        <v>1</v>
      </c>
      <c r="DA794" s="32">
        <v>2</v>
      </c>
      <c r="DB794" s="32">
        <v>2</v>
      </c>
      <c r="DC794" s="88">
        <f t="shared" si="881"/>
        <v>20</v>
      </c>
      <c r="DD794" s="32">
        <v>1</v>
      </c>
      <c r="DE794" s="32">
        <v>4</v>
      </c>
      <c r="DF794" s="32">
        <v>15</v>
      </c>
      <c r="DG794" s="32">
        <v>0</v>
      </c>
      <c r="DH794" s="32">
        <v>4</v>
      </c>
      <c r="DI794" s="32">
        <v>44</v>
      </c>
      <c r="DJ794" s="32">
        <v>27</v>
      </c>
      <c r="DK794" s="88">
        <f t="shared" si="882"/>
        <v>830</v>
      </c>
      <c r="DL794" s="32">
        <v>146</v>
      </c>
      <c r="DM794" s="32">
        <v>341</v>
      </c>
      <c r="DN794" s="32">
        <v>322</v>
      </c>
      <c r="DO794" s="32">
        <v>21</v>
      </c>
      <c r="DP794" s="32">
        <v>29</v>
      </c>
      <c r="DQ794" s="32">
        <v>71</v>
      </c>
      <c r="DR794" s="32">
        <v>53</v>
      </c>
      <c r="DS794" s="88">
        <f t="shared" si="883"/>
        <v>1142</v>
      </c>
      <c r="DT794" s="32">
        <v>14</v>
      </c>
      <c r="DU794" s="32">
        <v>300</v>
      </c>
      <c r="DV794" s="32">
        <v>772</v>
      </c>
      <c r="DW794" s="32">
        <v>56</v>
      </c>
      <c r="DX794" s="32">
        <v>1</v>
      </c>
      <c r="DY794" s="32">
        <v>3</v>
      </c>
      <c r="DZ794" s="32">
        <v>5</v>
      </c>
      <c r="EA794" s="88">
        <f t="shared" si="884"/>
        <v>38</v>
      </c>
      <c r="EB794" s="32">
        <v>9</v>
      </c>
      <c r="EC794" s="32">
        <v>14</v>
      </c>
      <c r="ED794" s="32">
        <v>15</v>
      </c>
      <c r="EF794" s="32">
        <v>8</v>
      </c>
      <c r="EG794" s="32">
        <v>27</v>
      </c>
      <c r="EH794" s="32">
        <v>31</v>
      </c>
      <c r="EI794" s="88">
        <f t="shared" si="885"/>
        <v>187</v>
      </c>
      <c r="EJ794" s="32">
        <v>84</v>
      </c>
      <c r="EK794" s="32">
        <v>68</v>
      </c>
      <c r="EL794" s="32">
        <v>29</v>
      </c>
      <c r="EM794" s="32">
        <v>6</v>
      </c>
      <c r="EQ794" s="88">
        <f t="shared" si="886"/>
        <v>0</v>
      </c>
      <c r="EV794" s="32">
        <v>11</v>
      </c>
      <c r="EW794" s="32">
        <v>28</v>
      </c>
      <c r="EX794" s="32">
        <v>27</v>
      </c>
      <c r="EY794" s="88">
        <f t="shared" si="887"/>
        <v>451</v>
      </c>
      <c r="EZ794" s="32">
        <v>1</v>
      </c>
      <c r="FA794" s="32">
        <v>252</v>
      </c>
      <c r="FB794" s="32">
        <v>192</v>
      </c>
      <c r="FC794" s="32">
        <v>6</v>
      </c>
      <c r="FG794" s="88">
        <f t="shared" si="888"/>
        <v>0</v>
      </c>
      <c r="FO794" s="88">
        <f t="shared" si="889"/>
        <v>0</v>
      </c>
      <c r="FW794" s="110">
        <f t="shared" si="890"/>
        <v>0</v>
      </c>
      <c r="GB794" s="110">
        <f t="shared" si="891"/>
        <v>11</v>
      </c>
      <c r="GC794" s="110">
        <f t="shared" si="892"/>
        <v>28</v>
      </c>
      <c r="GD794" s="110">
        <f t="shared" si="893"/>
        <v>27</v>
      </c>
      <c r="GE794" s="110">
        <f t="shared" si="894"/>
        <v>451</v>
      </c>
      <c r="GF794" s="110">
        <f t="shared" si="895"/>
        <v>1</v>
      </c>
      <c r="GG794" s="110">
        <f t="shared" si="896"/>
        <v>252</v>
      </c>
      <c r="GH794" s="110">
        <f t="shared" si="897"/>
        <v>192</v>
      </c>
      <c r="GI794" s="110">
        <f t="shared" si="898"/>
        <v>6</v>
      </c>
      <c r="GJ794" s="114">
        <f t="shared" si="862"/>
        <v>6.2892968237637084E-2</v>
      </c>
      <c r="GK794" s="90">
        <f t="shared" si="863"/>
        <v>5.8192955589586523E-2</v>
      </c>
      <c r="GL794" s="2" t="s">
        <v>2074</v>
      </c>
      <c r="GM794" s="2" t="s">
        <v>1942</v>
      </c>
      <c r="GN794" s="92" t="s">
        <v>2144</v>
      </c>
      <c r="GO794" s="2" t="s">
        <v>2223</v>
      </c>
      <c r="GP794" s="2" t="s">
        <v>2256</v>
      </c>
      <c r="GQ794" s="2" t="s">
        <v>1476</v>
      </c>
      <c r="GR794" s="115">
        <v>2189</v>
      </c>
      <c r="GS794" s="31">
        <f t="shared" si="899"/>
        <v>34</v>
      </c>
      <c r="GT794" s="31">
        <f t="shared" si="900"/>
        <v>85</v>
      </c>
      <c r="GU794" s="31">
        <f t="shared" si="901"/>
        <v>118</v>
      </c>
      <c r="GV794" s="31">
        <f t="shared" si="902"/>
        <v>2010</v>
      </c>
      <c r="GW794" s="31">
        <f t="shared" si="903"/>
        <v>1186</v>
      </c>
      <c r="GX794" s="31">
        <f t="shared" si="904"/>
        <v>1841</v>
      </c>
    </row>
    <row r="795" spans="1:206" ht="15.75" hidden="1" customHeight="1" x14ac:dyDescent="0.25">
      <c r="A795" s="22" t="s">
        <v>1112</v>
      </c>
      <c r="B795" s="2" t="s">
        <v>765</v>
      </c>
      <c r="C795" s="116" t="s">
        <v>1043</v>
      </c>
      <c r="D795" s="35" t="s">
        <v>765</v>
      </c>
      <c r="E795" s="117">
        <v>31</v>
      </c>
      <c r="F795" s="117">
        <v>136</v>
      </c>
      <c r="G795" s="117">
        <v>194</v>
      </c>
      <c r="H795" s="117">
        <v>361</v>
      </c>
      <c r="I795" s="95">
        <v>24</v>
      </c>
      <c r="J795" s="118">
        <v>68</v>
      </c>
      <c r="K795" s="118">
        <v>123</v>
      </c>
      <c r="L795" s="118">
        <v>205</v>
      </c>
      <c r="M795" s="118">
        <v>396</v>
      </c>
      <c r="N795" s="119">
        <v>34</v>
      </c>
      <c r="O795" s="119">
        <v>15</v>
      </c>
      <c r="P795" s="120">
        <v>245</v>
      </c>
      <c r="Q795" s="120">
        <v>322</v>
      </c>
      <c r="R795" s="120">
        <v>236</v>
      </c>
      <c r="S795" s="70">
        <f t="shared" si="845"/>
        <v>0.27755102040816326</v>
      </c>
      <c r="T795" s="70">
        <f t="shared" si="846"/>
        <v>0.38198757763975155</v>
      </c>
      <c r="U795" s="70">
        <f t="shared" si="847"/>
        <v>0.45080946450809467</v>
      </c>
      <c r="V795" s="70">
        <f t="shared" si="848"/>
        <v>0.5268817204301075</v>
      </c>
      <c r="W795" s="70">
        <f t="shared" si="849"/>
        <v>0.72457627118644063</v>
      </c>
      <c r="X795" s="121">
        <v>322</v>
      </c>
      <c r="Y795" s="121">
        <v>245</v>
      </c>
      <c r="Z795" s="121">
        <v>322</v>
      </c>
      <c r="AA795" s="121">
        <v>236</v>
      </c>
      <c r="AB795" s="121">
        <v>71</v>
      </c>
      <c r="AC795" s="121">
        <v>71</v>
      </c>
      <c r="AD795" s="17">
        <v>11</v>
      </c>
      <c r="AE795" s="17">
        <v>26</v>
      </c>
      <c r="AF795" s="100">
        <v>27</v>
      </c>
      <c r="AG795" s="101">
        <v>55</v>
      </c>
      <c r="AH795" s="101">
        <v>161</v>
      </c>
      <c r="AI795" s="101">
        <v>234</v>
      </c>
      <c r="AJ795" s="101">
        <v>4</v>
      </c>
      <c r="AK795" s="101">
        <f t="shared" si="850"/>
        <v>454</v>
      </c>
      <c r="AL795" s="101">
        <f t="shared" si="851"/>
        <v>44</v>
      </c>
      <c r="AM795" s="101">
        <v>48</v>
      </c>
      <c r="AN795" s="102">
        <v>6</v>
      </c>
      <c r="AO795" s="103">
        <v>22</v>
      </c>
      <c r="AP795" s="74">
        <f t="shared" si="852"/>
        <v>0.22448979591836735</v>
      </c>
      <c r="AQ795" s="74">
        <f t="shared" si="853"/>
        <v>0.5</v>
      </c>
      <c r="AR795" s="104">
        <f t="shared" si="854"/>
        <v>0.50560398505603987</v>
      </c>
      <c r="AS795" s="104">
        <f t="shared" si="855"/>
        <v>0.62903225806451613</v>
      </c>
      <c r="AT795" s="104">
        <f t="shared" si="856"/>
        <v>0.80508474576271183</v>
      </c>
      <c r="AU795" s="105">
        <v>257</v>
      </c>
      <c r="AV795" s="105">
        <v>332</v>
      </c>
      <c r="AW795" s="105">
        <v>238</v>
      </c>
      <c r="AX795" s="100">
        <v>28</v>
      </c>
      <c r="AY795" s="106">
        <v>541</v>
      </c>
      <c r="AZ795" s="106">
        <v>78</v>
      </c>
      <c r="BA795" s="106">
        <v>212</v>
      </c>
      <c r="BB795" s="106">
        <v>242</v>
      </c>
      <c r="BC795" s="106">
        <v>9</v>
      </c>
      <c r="BD795" s="107">
        <v>48</v>
      </c>
      <c r="BE795" s="108">
        <v>14</v>
      </c>
      <c r="BF795" s="82">
        <f t="shared" si="857"/>
        <v>0.32773109243697479</v>
      </c>
      <c r="BG795" s="82">
        <f t="shared" si="858"/>
        <v>0.63855421686746983</v>
      </c>
      <c r="BH795" s="83">
        <f t="shared" si="859"/>
        <v>0.58524788391777505</v>
      </c>
      <c r="BI795" s="83">
        <f t="shared" si="860"/>
        <v>0.68930390492359928</v>
      </c>
      <c r="BJ795" s="83">
        <f t="shared" si="861"/>
        <v>0.75486381322957197</v>
      </c>
      <c r="BK795" s="2">
        <v>256</v>
      </c>
      <c r="BL795" s="2">
        <v>330</v>
      </c>
      <c r="BM795" s="2">
        <v>244</v>
      </c>
      <c r="BN795" s="2">
        <v>153</v>
      </c>
      <c r="BO795" s="2">
        <v>83</v>
      </c>
      <c r="BP795" s="2">
        <v>83</v>
      </c>
      <c r="BQ795" s="109">
        <v>11</v>
      </c>
      <c r="BR795" s="109">
        <v>26</v>
      </c>
      <c r="BS795" s="110">
        <v>25</v>
      </c>
      <c r="BT795" s="109">
        <v>79</v>
      </c>
      <c r="BU795" s="109">
        <v>200</v>
      </c>
      <c r="BV795" s="109">
        <v>318</v>
      </c>
      <c r="BW795" s="109">
        <v>11</v>
      </c>
      <c r="BX795" s="84">
        <f t="shared" si="865"/>
        <v>608</v>
      </c>
      <c r="BY795" s="111">
        <v>3</v>
      </c>
      <c r="BZ795" s="109">
        <v>61</v>
      </c>
      <c r="CA795" s="109">
        <v>11</v>
      </c>
      <c r="CB795" s="2">
        <v>21</v>
      </c>
      <c r="CC795" s="112">
        <f t="shared" si="866"/>
        <v>0.30859375</v>
      </c>
      <c r="CD795" s="112">
        <f t="shared" si="867"/>
        <v>0.60606060606060608</v>
      </c>
      <c r="CE795" s="112">
        <f t="shared" si="868"/>
        <v>0.64578313253012043</v>
      </c>
      <c r="CF795" s="112">
        <f t="shared" si="869"/>
        <v>0.79616724738675959</v>
      </c>
      <c r="CG795" s="112">
        <f t="shared" si="870"/>
        <v>1.0532786885245902</v>
      </c>
      <c r="CH795" s="87">
        <f t="shared" si="871"/>
        <v>-13</v>
      </c>
      <c r="CI795" s="31">
        <f t="shared" si="872"/>
        <v>-12</v>
      </c>
      <c r="CJ795" s="31">
        <f t="shared" si="873"/>
        <v>1</v>
      </c>
      <c r="CK795" s="31">
        <f t="shared" si="874"/>
        <v>2</v>
      </c>
      <c r="CL795" s="31">
        <f t="shared" si="875"/>
        <v>2</v>
      </c>
      <c r="CM795" s="113">
        <f t="shared" si="876"/>
        <v>33</v>
      </c>
      <c r="CN795" s="31">
        <f t="shared" si="877"/>
        <v>3</v>
      </c>
      <c r="CO795" s="31">
        <f t="shared" si="878"/>
        <v>9</v>
      </c>
      <c r="CP795" s="31">
        <f t="shared" si="879"/>
        <v>20</v>
      </c>
      <c r="CQ795" s="31">
        <f t="shared" si="880"/>
        <v>1</v>
      </c>
      <c r="CU795" s="88">
        <f t="shared" si="864"/>
        <v>0</v>
      </c>
      <c r="CZ795" s="32">
        <v>1</v>
      </c>
      <c r="DA795" s="32">
        <v>2</v>
      </c>
      <c r="DB795" s="32">
        <v>2</v>
      </c>
      <c r="DC795" s="88">
        <f t="shared" si="881"/>
        <v>33</v>
      </c>
      <c r="DD795" s="32">
        <v>3</v>
      </c>
      <c r="DE795" s="32">
        <v>9</v>
      </c>
      <c r="DF795" s="32">
        <v>20</v>
      </c>
      <c r="DG795" s="32">
        <v>1</v>
      </c>
      <c r="DH795" s="32">
        <v>1</v>
      </c>
      <c r="DI795" s="32">
        <v>9</v>
      </c>
      <c r="DJ795" s="32">
        <v>8</v>
      </c>
      <c r="DK795" s="88">
        <f t="shared" si="882"/>
        <v>208</v>
      </c>
      <c r="DL795" s="32">
        <v>46</v>
      </c>
      <c r="DM795" s="32">
        <v>73</v>
      </c>
      <c r="DN795" s="32">
        <v>84</v>
      </c>
      <c r="DO795" s="32">
        <v>5</v>
      </c>
      <c r="DP795" s="32">
        <v>8</v>
      </c>
      <c r="DQ795" s="32">
        <v>12</v>
      </c>
      <c r="DR795" s="32">
        <v>12</v>
      </c>
      <c r="DS795" s="88">
        <f t="shared" si="883"/>
        <v>263</v>
      </c>
      <c r="DT795" s="32">
        <v>28</v>
      </c>
      <c r="DU795" s="32">
        <v>96</v>
      </c>
      <c r="DV795" s="32">
        <v>135</v>
      </c>
      <c r="DW795" s="32">
        <v>4</v>
      </c>
      <c r="EA795" s="88">
        <f t="shared" si="884"/>
        <v>0</v>
      </c>
      <c r="EI795" s="88">
        <f t="shared" si="885"/>
        <v>0</v>
      </c>
      <c r="EQ795" s="88">
        <f t="shared" si="886"/>
        <v>0</v>
      </c>
      <c r="EV795" s="32">
        <v>1</v>
      </c>
      <c r="EW795" s="32">
        <v>3</v>
      </c>
      <c r="EX795" s="32">
        <v>3</v>
      </c>
      <c r="EY795" s="88">
        <f t="shared" si="887"/>
        <v>104</v>
      </c>
      <c r="EZ795" s="32">
        <v>2</v>
      </c>
      <c r="FA795" s="32">
        <v>22</v>
      </c>
      <c r="FB795" s="32">
        <v>79</v>
      </c>
      <c r="FC795" s="32">
        <v>1</v>
      </c>
      <c r="FG795" s="88">
        <f t="shared" si="888"/>
        <v>0</v>
      </c>
      <c r="FO795" s="88">
        <f t="shared" si="889"/>
        <v>0</v>
      </c>
      <c r="FW795" s="110">
        <f t="shared" si="890"/>
        <v>0</v>
      </c>
      <c r="GB795" s="110">
        <f t="shared" si="891"/>
        <v>1</v>
      </c>
      <c r="GC795" s="110">
        <f t="shared" si="892"/>
        <v>3</v>
      </c>
      <c r="GD795" s="110">
        <f t="shared" si="893"/>
        <v>3</v>
      </c>
      <c r="GE795" s="110">
        <f t="shared" si="894"/>
        <v>104</v>
      </c>
      <c r="GF795" s="110">
        <f t="shared" si="895"/>
        <v>2</v>
      </c>
      <c r="GG795" s="110">
        <f t="shared" si="896"/>
        <v>22</v>
      </c>
      <c r="GH795" s="110">
        <f t="shared" si="897"/>
        <v>79</v>
      </c>
      <c r="GI795" s="110">
        <f t="shared" si="898"/>
        <v>1</v>
      </c>
      <c r="GJ795" s="114">
        <f t="shared" si="862"/>
        <v>0.45364778065382044</v>
      </c>
      <c r="GK795" s="90">
        <f t="shared" si="863"/>
        <v>0.12384473197781885</v>
      </c>
      <c r="GL795" s="92" t="s">
        <v>1645</v>
      </c>
      <c r="GM795" s="2" t="s">
        <v>1757</v>
      </c>
      <c r="GN795" s="2" t="s">
        <v>1517</v>
      </c>
      <c r="GO795" s="2" t="s">
        <v>1487</v>
      </c>
      <c r="GP795" s="2" t="s">
        <v>1364</v>
      </c>
      <c r="GQ795" s="2" t="s">
        <v>1656</v>
      </c>
      <c r="GR795" s="115">
        <v>323</v>
      </c>
      <c r="GS795" s="31">
        <f t="shared" si="899"/>
        <v>9</v>
      </c>
      <c r="GT795" s="31">
        <f t="shared" si="900"/>
        <v>20</v>
      </c>
      <c r="GU795" s="31">
        <f t="shared" si="901"/>
        <v>21</v>
      </c>
      <c r="GV795" s="31">
        <f t="shared" si="902"/>
        <v>471</v>
      </c>
      <c r="GW795" s="31">
        <f t="shared" si="903"/>
        <v>228</v>
      </c>
      <c r="GX795" s="31">
        <f t="shared" si="904"/>
        <v>397</v>
      </c>
    </row>
    <row r="796" spans="1:206" ht="15.75" hidden="1" customHeight="1" x14ac:dyDescent="0.25">
      <c r="A796" s="22" t="s">
        <v>1114</v>
      </c>
      <c r="B796" s="2" t="s">
        <v>776</v>
      </c>
      <c r="C796" s="116" t="s">
        <v>777</v>
      </c>
      <c r="D796" s="35" t="s">
        <v>776</v>
      </c>
      <c r="E796" s="117">
        <v>395</v>
      </c>
      <c r="F796" s="117">
        <v>1439</v>
      </c>
      <c r="G796" s="117">
        <v>2168</v>
      </c>
      <c r="H796" s="117">
        <v>4002</v>
      </c>
      <c r="I796" s="95">
        <v>254</v>
      </c>
      <c r="J796" s="118">
        <v>409</v>
      </c>
      <c r="K796" s="118">
        <v>1379</v>
      </c>
      <c r="L796" s="118">
        <v>2282</v>
      </c>
      <c r="M796" s="118">
        <v>4070</v>
      </c>
      <c r="N796" s="119">
        <v>458</v>
      </c>
      <c r="O796" s="119">
        <v>160</v>
      </c>
      <c r="P796" s="120">
        <v>2916</v>
      </c>
      <c r="Q796" s="120">
        <v>3598</v>
      </c>
      <c r="R796" s="120">
        <v>2742</v>
      </c>
      <c r="S796" s="70">
        <f t="shared" si="845"/>
        <v>0.14026063100137173</v>
      </c>
      <c r="T796" s="70">
        <f t="shared" si="846"/>
        <v>0.3832684824902724</v>
      </c>
      <c r="U796" s="70">
        <f t="shared" si="847"/>
        <v>0.39023336214347448</v>
      </c>
      <c r="V796" s="70">
        <f t="shared" si="848"/>
        <v>0.50520504731861193</v>
      </c>
      <c r="W796" s="70">
        <f t="shared" si="849"/>
        <v>0.66520787746170673</v>
      </c>
      <c r="X796" s="121">
        <v>3709</v>
      </c>
      <c r="Y796" s="121">
        <v>2916</v>
      </c>
      <c r="Z796" s="121">
        <v>3598</v>
      </c>
      <c r="AA796" s="121">
        <v>2742</v>
      </c>
      <c r="AB796" s="121">
        <v>958</v>
      </c>
      <c r="AC796" s="121">
        <v>884</v>
      </c>
      <c r="AD796" s="17">
        <v>80</v>
      </c>
      <c r="AE796" s="17">
        <v>214</v>
      </c>
      <c r="AF796" s="100">
        <v>262</v>
      </c>
      <c r="AG796" s="101">
        <v>422</v>
      </c>
      <c r="AH796" s="101">
        <v>1422</v>
      </c>
      <c r="AI796" s="101">
        <v>2350</v>
      </c>
      <c r="AJ796" s="101">
        <v>81</v>
      </c>
      <c r="AK796" s="101">
        <f t="shared" si="850"/>
        <v>4275</v>
      </c>
      <c r="AL796" s="101">
        <f t="shared" si="851"/>
        <v>546</v>
      </c>
      <c r="AM796" s="101">
        <v>627</v>
      </c>
      <c r="AN796" s="102">
        <v>88</v>
      </c>
      <c r="AO796" s="103">
        <v>333</v>
      </c>
      <c r="AP796" s="74">
        <f t="shared" si="852"/>
        <v>0.144718792866941</v>
      </c>
      <c r="AQ796" s="74">
        <f t="shared" si="853"/>
        <v>0.39521956642579209</v>
      </c>
      <c r="AR796" s="104">
        <f t="shared" si="854"/>
        <v>0.39412273120138291</v>
      </c>
      <c r="AS796" s="104">
        <f t="shared" si="855"/>
        <v>0.50883280757097793</v>
      </c>
      <c r="AT796" s="104">
        <f t="shared" si="856"/>
        <v>0.65791393143690735</v>
      </c>
      <c r="AU796" s="105">
        <v>3050</v>
      </c>
      <c r="AV796" s="105">
        <v>4064</v>
      </c>
      <c r="AW796" s="105">
        <v>2984</v>
      </c>
      <c r="AX796" s="100">
        <v>301</v>
      </c>
      <c r="AY796" s="106">
        <v>4806</v>
      </c>
      <c r="AZ796" s="106">
        <v>462</v>
      </c>
      <c r="BA796" s="106">
        <v>1740</v>
      </c>
      <c r="BB796" s="106">
        <v>2490</v>
      </c>
      <c r="BC796" s="106">
        <v>114</v>
      </c>
      <c r="BD796" s="107">
        <v>514</v>
      </c>
      <c r="BE796" s="108">
        <v>167</v>
      </c>
      <c r="BF796" s="82">
        <f t="shared" si="857"/>
        <v>0.15482573726541554</v>
      </c>
      <c r="BG796" s="82">
        <f t="shared" si="858"/>
        <v>0.42814960629921262</v>
      </c>
      <c r="BH796" s="83">
        <f t="shared" si="859"/>
        <v>0.41374529609823729</v>
      </c>
      <c r="BI796" s="83">
        <f t="shared" si="860"/>
        <v>0.52235029519257803</v>
      </c>
      <c r="BJ796" s="83">
        <f t="shared" si="861"/>
        <v>0.64786885245901638</v>
      </c>
      <c r="BK796" s="2">
        <v>3118</v>
      </c>
      <c r="BL796" s="2">
        <v>4135</v>
      </c>
      <c r="BM796" s="2">
        <v>2950</v>
      </c>
      <c r="BN796" s="2">
        <v>1955</v>
      </c>
      <c r="BO796" s="2">
        <v>983</v>
      </c>
      <c r="BP796" s="2">
        <v>992</v>
      </c>
      <c r="BQ796" s="109">
        <v>96</v>
      </c>
      <c r="BR796" s="109">
        <v>304</v>
      </c>
      <c r="BS796" s="110">
        <v>277</v>
      </c>
      <c r="BT796" s="109">
        <v>313</v>
      </c>
      <c r="BU796" s="109">
        <v>1539</v>
      </c>
      <c r="BV796" s="109">
        <v>2730</v>
      </c>
      <c r="BW796" s="109">
        <v>146</v>
      </c>
      <c r="BX796" s="84">
        <f t="shared" si="865"/>
        <v>4728</v>
      </c>
      <c r="BY796" s="111">
        <v>41</v>
      </c>
      <c r="BZ796" s="109">
        <v>594</v>
      </c>
      <c r="CA796" s="109">
        <v>143</v>
      </c>
      <c r="CB796" s="2">
        <v>239</v>
      </c>
      <c r="CC796" s="112">
        <f t="shared" si="866"/>
        <v>0.10038486209108403</v>
      </c>
      <c r="CD796" s="112">
        <f t="shared" si="867"/>
        <v>0.3721886336154776</v>
      </c>
      <c r="CE796" s="112">
        <f t="shared" si="868"/>
        <v>0.39086543173576399</v>
      </c>
      <c r="CF796" s="112">
        <f t="shared" si="869"/>
        <v>0.51870148200423427</v>
      </c>
      <c r="CG796" s="112">
        <f t="shared" si="870"/>
        <v>0.72406779661016951</v>
      </c>
      <c r="CH796" s="87">
        <f t="shared" si="871"/>
        <v>814</v>
      </c>
      <c r="CI796" s="31">
        <f t="shared" si="872"/>
        <v>964</v>
      </c>
      <c r="CJ796" s="31">
        <f t="shared" si="873"/>
        <v>7</v>
      </c>
      <c r="CK796" s="31">
        <f t="shared" si="874"/>
        <v>42</v>
      </c>
      <c r="CL796" s="31">
        <f t="shared" si="875"/>
        <v>53</v>
      </c>
      <c r="CM796" s="113">
        <f t="shared" si="876"/>
        <v>550</v>
      </c>
      <c r="CN796" s="31">
        <f t="shared" si="877"/>
        <v>76</v>
      </c>
      <c r="CO796" s="31">
        <f t="shared" si="878"/>
        <v>188</v>
      </c>
      <c r="CP796" s="31">
        <f t="shared" si="879"/>
        <v>270</v>
      </c>
      <c r="CQ796" s="31">
        <f t="shared" si="880"/>
        <v>16</v>
      </c>
      <c r="CR796" s="32">
        <v>2</v>
      </c>
      <c r="CS796" s="32">
        <v>20</v>
      </c>
      <c r="CT796" s="32">
        <v>31</v>
      </c>
      <c r="CU796" s="88">
        <f t="shared" si="864"/>
        <v>262</v>
      </c>
      <c r="CV796" s="32">
        <v>66</v>
      </c>
      <c r="CW796" s="32">
        <v>126</v>
      </c>
      <c r="CX796" s="32">
        <v>69</v>
      </c>
      <c r="CY796" s="32">
        <v>1</v>
      </c>
      <c r="CZ796" s="32">
        <v>5</v>
      </c>
      <c r="DA796" s="32">
        <v>22</v>
      </c>
      <c r="DB796" s="32">
        <v>22</v>
      </c>
      <c r="DC796" s="88">
        <f t="shared" si="881"/>
        <v>288</v>
      </c>
      <c r="DD796" s="32">
        <v>10</v>
      </c>
      <c r="DE796" s="32">
        <v>62</v>
      </c>
      <c r="DF796" s="32">
        <v>201</v>
      </c>
      <c r="DG796" s="32">
        <v>15</v>
      </c>
      <c r="DH796" s="32">
        <v>6</v>
      </c>
      <c r="DI796" s="32">
        <v>43</v>
      </c>
      <c r="DJ796" s="32">
        <v>36</v>
      </c>
      <c r="DK796" s="88">
        <f t="shared" si="882"/>
        <v>783</v>
      </c>
      <c r="DL796" s="32">
        <v>57</v>
      </c>
      <c r="DM796" s="32">
        <v>228</v>
      </c>
      <c r="DN796" s="32">
        <v>463</v>
      </c>
      <c r="DO796" s="32">
        <v>35</v>
      </c>
      <c r="DP796" s="32">
        <v>43</v>
      </c>
      <c r="DQ796" s="32">
        <v>121</v>
      </c>
      <c r="DR796" s="32">
        <v>80</v>
      </c>
      <c r="DS796" s="88">
        <f t="shared" si="883"/>
        <v>2344</v>
      </c>
      <c r="DT796" s="32">
        <v>10</v>
      </c>
      <c r="DU796" s="32">
        <v>615</v>
      </c>
      <c r="DV796" s="32">
        <v>1642</v>
      </c>
      <c r="DW796" s="32">
        <v>77</v>
      </c>
      <c r="DX796" s="32">
        <v>2</v>
      </c>
      <c r="DY796" s="32">
        <v>7</v>
      </c>
      <c r="DZ796" s="32">
        <v>4</v>
      </c>
      <c r="EA796" s="88">
        <f t="shared" si="884"/>
        <v>93</v>
      </c>
      <c r="EB796" s="32">
        <v>2</v>
      </c>
      <c r="EC796" s="32">
        <v>46</v>
      </c>
      <c r="ED796" s="32">
        <v>43</v>
      </c>
      <c r="EE796" s="32">
        <v>2</v>
      </c>
      <c r="EF796" s="32">
        <v>12</v>
      </c>
      <c r="EG796" s="32">
        <v>41</v>
      </c>
      <c r="EH796" s="32">
        <v>59</v>
      </c>
      <c r="EI796" s="88">
        <f t="shared" si="885"/>
        <v>297</v>
      </c>
      <c r="EJ796" s="32">
        <v>141</v>
      </c>
      <c r="EK796" s="32">
        <v>113</v>
      </c>
      <c r="EL796" s="32">
        <v>41</v>
      </c>
      <c r="EM796" s="32">
        <v>2</v>
      </c>
      <c r="EQ796" s="88">
        <f t="shared" si="886"/>
        <v>0</v>
      </c>
      <c r="EV796" s="32">
        <v>26</v>
      </c>
      <c r="EW796" s="32">
        <v>50</v>
      </c>
      <c r="EX796" s="32">
        <v>45</v>
      </c>
      <c r="EY796" s="88">
        <f t="shared" si="887"/>
        <v>639</v>
      </c>
      <c r="EZ796" s="32">
        <v>9</v>
      </c>
      <c r="FA796" s="32">
        <v>349</v>
      </c>
      <c r="FB796" s="32">
        <v>271</v>
      </c>
      <c r="FC796" s="32">
        <v>10</v>
      </c>
      <c r="FG796" s="88">
        <f t="shared" si="888"/>
        <v>0</v>
      </c>
      <c r="FO796" s="88">
        <f t="shared" si="889"/>
        <v>0</v>
      </c>
      <c r="FW796" s="110">
        <f t="shared" si="890"/>
        <v>0</v>
      </c>
      <c r="GB796" s="110">
        <f t="shared" si="891"/>
        <v>26</v>
      </c>
      <c r="GC796" s="110">
        <f t="shared" si="892"/>
        <v>50</v>
      </c>
      <c r="GD796" s="110">
        <f t="shared" si="893"/>
        <v>45</v>
      </c>
      <c r="GE796" s="110">
        <f t="shared" si="894"/>
        <v>639</v>
      </c>
      <c r="GF796" s="110">
        <f t="shared" si="895"/>
        <v>9</v>
      </c>
      <c r="GG796" s="110">
        <f t="shared" si="896"/>
        <v>349</v>
      </c>
      <c r="GH796" s="110">
        <f t="shared" si="897"/>
        <v>271</v>
      </c>
      <c r="GI796" s="110">
        <f t="shared" si="898"/>
        <v>10</v>
      </c>
      <c r="GJ796" s="114">
        <f t="shared" si="862"/>
        <v>8.8483496877787809E-2</v>
      </c>
      <c r="GK796" s="90">
        <f t="shared" si="863"/>
        <v>-1.6229712858926344E-2</v>
      </c>
      <c r="GL796" s="2" t="s">
        <v>1416</v>
      </c>
      <c r="GM796" s="92" t="s">
        <v>1681</v>
      </c>
      <c r="GN796" s="2" t="s">
        <v>1955</v>
      </c>
      <c r="GO796" s="2" t="s">
        <v>2256</v>
      </c>
      <c r="GP796" s="2" t="s">
        <v>2227</v>
      </c>
      <c r="GQ796" s="2" t="s">
        <v>1445</v>
      </c>
      <c r="GR796" s="115">
        <v>4158</v>
      </c>
      <c r="GS796" s="31">
        <f t="shared" si="899"/>
        <v>51</v>
      </c>
      <c r="GT796" s="31">
        <f t="shared" si="900"/>
        <v>120</v>
      </c>
      <c r="GU796" s="31">
        <f t="shared" si="901"/>
        <v>171</v>
      </c>
      <c r="GV796" s="31">
        <f t="shared" si="902"/>
        <v>3220</v>
      </c>
      <c r="GW796" s="31">
        <f t="shared" si="903"/>
        <v>2262</v>
      </c>
      <c r="GX796" s="31">
        <f t="shared" si="904"/>
        <v>3151</v>
      </c>
    </row>
    <row r="797" spans="1:206" ht="15.75" hidden="1" customHeight="1" x14ac:dyDescent="0.25">
      <c r="A797" s="22" t="s">
        <v>1114</v>
      </c>
      <c r="B797" s="2" t="s">
        <v>776</v>
      </c>
      <c r="C797" s="116" t="s">
        <v>778</v>
      </c>
      <c r="D797" s="35" t="s">
        <v>776</v>
      </c>
      <c r="E797" s="117">
        <v>86</v>
      </c>
      <c r="F797" s="117">
        <v>709</v>
      </c>
      <c r="G797" s="117">
        <v>568</v>
      </c>
      <c r="H797" s="117">
        <v>1363</v>
      </c>
      <c r="I797" s="95">
        <v>70</v>
      </c>
      <c r="J797" s="118">
        <v>86</v>
      </c>
      <c r="K797" s="118">
        <v>434</v>
      </c>
      <c r="L797" s="118">
        <v>643</v>
      </c>
      <c r="M797" s="118">
        <v>1163</v>
      </c>
      <c r="N797" s="119">
        <v>112</v>
      </c>
      <c r="O797" s="119">
        <v>133</v>
      </c>
      <c r="P797" s="120">
        <v>971</v>
      </c>
      <c r="Q797" s="120">
        <v>1246</v>
      </c>
      <c r="R797" s="120">
        <v>927</v>
      </c>
      <c r="S797" s="70">
        <f t="shared" si="845"/>
        <v>8.8568486096807411E-2</v>
      </c>
      <c r="T797" s="70">
        <f t="shared" si="846"/>
        <v>0.34831460674157305</v>
      </c>
      <c r="U797" s="70">
        <f t="shared" si="847"/>
        <v>0.3342875318066158</v>
      </c>
      <c r="V797" s="70">
        <f t="shared" si="848"/>
        <v>0.44408651633686147</v>
      </c>
      <c r="W797" s="70">
        <f t="shared" si="849"/>
        <v>0.57281553398058249</v>
      </c>
      <c r="X797" s="121">
        <v>1234</v>
      </c>
      <c r="Y797" s="121">
        <v>971</v>
      </c>
      <c r="Z797" s="121">
        <v>1246</v>
      </c>
      <c r="AA797" s="121">
        <v>927</v>
      </c>
      <c r="AB797" s="121">
        <v>333</v>
      </c>
      <c r="AC797" s="121">
        <v>347</v>
      </c>
      <c r="AD797" s="17">
        <v>38</v>
      </c>
      <c r="AE797" s="17">
        <v>66</v>
      </c>
      <c r="AF797" s="100">
        <v>69</v>
      </c>
      <c r="AG797" s="101">
        <v>45</v>
      </c>
      <c r="AH797" s="101">
        <v>373</v>
      </c>
      <c r="AI797" s="101">
        <v>653</v>
      </c>
      <c r="AJ797" s="101">
        <v>30</v>
      </c>
      <c r="AK797" s="101">
        <f t="shared" si="850"/>
        <v>1101</v>
      </c>
      <c r="AL797" s="101">
        <f t="shared" si="851"/>
        <v>150</v>
      </c>
      <c r="AM797" s="101">
        <v>180</v>
      </c>
      <c r="AN797" s="102">
        <v>51</v>
      </c>
      <c r="AO797" s="103">
        <v>112</v>
      </c>
      <c r="AP797" s="74">
        <f t="shared" si="852"/>
        <v>4.6343975283213185E-2</v>
      </c>
      <c r="AQ797" s="74">
        <f t="shared" si="853"/>
        <v>0.29935794542536115</v>
      </c>
      <c r="AR797" s="104">
        <f t="shared" si="854"/>
        <v>0.29293893129770993</v>
      </c>
      <c r="AS797" s="104">
        <f t="shared" si="855"/>
        <v>0.40312931431201104</v>
      </c>
      <c r="AT797" s="104">
        <f t="shared" si="856"/>
        <v>0.54261057173678529</v>
      </c>
      <c r="AU797" s="105">
        <v>1017</v>
      </c>
      <c r="AV797" s="105">
        <v>1308</v>
      </c>
      <c r="AW797" s="105">
        <v>959</v>
      </c>
      <c r="AX797" s="100">
        <v>77</v>
      </c>
      <c r="AY797" s="106">
        <v>1293</v>
      </c>
      <c r="AZ797" s="106">
        <v>93</v>
      </c>
      <c r="BA797" s="106">
        <v>447</v>
      </c>
      <c r="BB797" s="106">
        <v>717</v>
      </c>
      <c r="BC797" s="106">
        <v>36</v>
      </c>
      <c r="BD797" s="107">
        <v>147</v>
      </c>
      <c r="BE797" s="108">
        <v>75</v>
      </c>
      <c r="BF797" s="82">
        <f t="shared" si="857"/>
        <v>9.6976016684045888E-2</v>
      </c>
      <c r="BG797" s="82">
        <f t="shared" si="858"/>
        <v>0.34174311926605505</v>
      </c>
      <c r="BH797" s="83">
        <f t="shared" si="859"/>
        <v>0.3380024360535932</v>
      </c>
      <c r="BI797" s="83">
        <f t="shared" si="860"/>
        <v>0.4374193548387097</v>
      </c>
      <c r="BJ797" s="83">
        <f t="shared" si="861"/>
        <v>0.56047197640117996</v>
      </c>
      <c r="BK797" s="2">
        <v>982</v>
      </c>
      <c r="BL797" s="2">
        <v>1327</v>
      </c>
      <c r="BM797" s="2">
        <v>978</v>
      </c>
      <c r="BN797" s="2">
        <v>663</v>
      </c>
      <c r="BO797" s="2">
        <v>305</v>
      </c>
      <c r="BP797" s="2">
        <v>329</v>
      </c>
      <c r="BQ797" s="109">
        <v>50</v>
      </c>
      <c r="BR797" s="109">
        <v>97</v>
      </c>
      <c r="BS797" s="110">
        <v>104</v>
      </c>
      <c r="BT797" s="109">
        <v>76</v>
      </c>
      <c r="BU797" s="109">
        <v>496</v>
      </c>
      <c r="BV797" s="109">
        <v>923</v>
      </c>
      <c r="BW797" s="109">
        <v>42</v>
      </c>
      <c r="BX797" s="84">
        <f t="shared" si="865"/>
        <v>1537</v>
      </c>
      <c r="BY797" s="111">
        <v>35</v>
      </c>
      <c r="BZ797" s="109">
        <v>169</v>
      </c>
      <c r="CA797" s="109">
        <v>42</v>
      </c>
      <c r="CB797" s="2">
        <v>87</v>
      </c>
      <c r="CC797" s="112">
        <f t="shared" si="866"/>
        <v>7.7393075356415472E-2</v>
      </c>
      <c r="CD797" s="112">
        <f t="shared" si="867"/>
        <v>0.373775433308214</v>
      </c>
      <c r="CE797" s="112">
        <f t="shared" si="868"/>
        <v>0.403407362336477</v>
      </c>
      <c r="CF797" s="112">
        <f t="shared" si="869"/>
        <v>0.54229934924078094</v>
      </c>
      <c r="CG797" s="112">
        <f t="shared" si="870"/>
        <v>0.77096114519427406</v>
      </c>
      <c r="CH797" s="87">
        <f t="shared" si="871"/>
        <v>224</v>
      </c>
      <c r="CI797" s="31">
        <f t="shared" si="872"/>
        <v>273</v>
      </c>
      <c r="CJ797" s="31">
        <f t="shared" si="873"/>
        <v>2</v>
      </c>
      <c r="CK797" s="31">
        <f t="shared" si="874"/>
        <v>5</v>
      </c>
      <c r="CL797" s="31">
        <f t="shared" si="875"/>
        <v>11</v>
      </c>
      <c r="CM797" s="113">
        <f t="shared" si="876"/>
        <v>76</v>
      </c>
      <c r="CN797" s="31">
        <f t="shared" si="877"/>
        <v>10</v>
      </c>
      <c r="CO797" s="31">
        <f t="shared" si="878"/>
        <v>21</v>
      </c>
      <c r="CP797" s="31">
        <f t="shared" si="879"/>
        <v>44</v>
      </c>
      <c r="CQ797" s="31">
        <f t="shared" si="880"/>
        <v>1</v>
      </c>
      <c r="CR797" s="32">
        <v>2</v>
      </c>
      <c r="CS797" s="32">
        <v>5</v>
      </c>
      <c r="CT797" s="32">
        <v>11</v>
      </c>
      <c r="CU797" s="88">
        <f t="shared" si="864"/>
        <v>76</v>
      </c>
      <c r="CV797" s="32">
        <v>10</v>
      </c>
      <c r="CW797" s="32">
        <v>21</v>
      </c>
      <c r="CX797" s="32">
        <v>44</v>
      </c>
      <c r="CY797" s="32">
        <v>1</v>
      </c>
      <c r="DC797" s="88">
        <f t="shared" si="881"/>
        <v>0</v>
      </c>
      <c r="DH797" s="32">
        <v>2</v>
      </c>
      <c r="DI797" s="32">
        <v>17</v>
      </c>
      <c r="DJ797" s="32">
        <v>10</v>
      </c>
      <c r="DK797" s="88">
        <f t="shared" si="882"/>
        <v>312</v>
      </c>
      <c r="DL797" s="32">
        <v>30</v>
      </c>
      <c r="DM797" s="32">
        <v>97</v>
      </c>
      <c r="DN797" s="32">
        <v>177</v>
      </c>
      <c r="DO797" s="32">
        <v>8</v>
      </c>
      <c r="DP797" s="32">
        <v>36</v>
      </c>
      <c r="DQ797" s="32">
        <v>56</v>
      </c>
      <c r="DR797" s="32">
        <v>46</v>
      </c>
      <c r="DS797" s="88">
        <f t="shared" si="883"/>
        <v>918</v>
      </c>
      <c r="DT797" s="32">
        <v>21</v>
      </c>
      <c r="DU797" s="32">
        <v>272</v>
      </c>
      <c r="DV797" s="32">
        <v>601</v>
      </c>
      <c r="DW797" s="32">
        <v>24</v>
      </c>
      <c r="DX797" s="32">
        <v>1</v>
      </c>
      <c r="DY797" s="32">
        <v>3</v>
      </c>
      <c r="DZ797" s="32">
        <v>2</v>
      </c>
      <c r="EA797" s="88">
        <f t="shared" si="884"/>
        <v>27</v>
      </c>
      <c r="EC797" s="32">
        <v>14</v>
      </c>
      <c r="ED797" s="32">
        <v>11</v>
      </c>
      <c r="EE797" s="32">
        <v>2</v>
      </c>
      <c r="EF797" s="32">
        <v>4</v>
      </c>
      <c r="EG797" s="32">
        <v>8</v>
      </c>
      <c r="EH797" s="32">
        <v>25</v>
      </c>
      <c r="EI797" s="88">
        <f t="shared" si="885"/>
        <v>101</v>
      </c>
      <c r="EJ797" s="32">
        <v>12</v>
      </c>
      <c r="EK797" s="32">
        <v>37</v>
      </c>
      <c r="EL797" s="32">
        <v>47</v>
      </c>
      <c r="EM797" s="32">
        <v>5</v>
      </c>
      <c r="EQ797" s="88">
        <f t="shared" si="886"/>
        <v>0</v>
      </c>
      <c r="EV797" s="32">
        <v>5</v>
      </c>
      <c r="EW797" s="32">
        <v>8</v>
      </c>
      <c r="EX797" s="32">
        <v>10</v>
      </c>
      <c r="EY797" s="88">
        <f t="shared" si="887"/>
        <v>103</v>
      </c>
      <c r="EZ797" s="32">
        <v>3</v>
      </c>
      <c r="FA797" s="32">
        <v>55</v>
      </c>
      <c r="FB797" s="32">
        <v>43</v>
      </c>
      <c r="FC797" s="32">
        <v>2</v>
      </c>
      <c r="FG797" s="88">
        <f t="shared" si="888"/>
        <v>0</v>
      </c>
      <c r="FO797" s="88">
        <f t="shared" si="889"/>
        <v>0</v>
      </c>
      <c r="FW797" s="110">
        <f t="shared" si="890"/>
        <v>0</v>
      </c>
      <c r="GB797" s="110">
        <f t="shared" si="891"/>
        <v>5</v>
      </c>
      <c r="GC797" s="110">
        <f t="shared" si="892"/>
        <v>8</v>
      </c>
      <c r="GD797" s="110">
        <f t="shared" si="893"/>
        <v>10</v>
      </c>
      <c r="GE797" s="110">
        <f t="shared" si="894"/>
        <v>103</v>
      </c>
      <c r="GF797" s="110">
        <f t="shared" si="895"/>
        <v>3</v>
      </c>
      <c r="GG797" s="110">
        <f t="shared" si="896"/>
        <v>55</v>
      </c>
      <c r="GH797" s="110">
        <f t="shared" si="897"/>
        <v>43</v>
      </c>
      <c r="GI797" s="110">
        <f t="shared" si="898"/>
        <v>2</v>
      </c>
      <c r="GJ797" s="114">
        <f t="shared" si="862"/>
        <v>0.34591521957644461</v>
      </c>
      <c r="GK797" s="90">
        <f t="shared" si="863"/>
        <v>0.18870843000773396</v>
      </c>
      <c r="GL797" s="92" t="s">
        <v>2082</v>
      </c>
      <c r="GM797" s="2" t="s">
        <v>1621</v>
      </c>
      <c r="GN797" s="2" t="s">
        <v>2083</v>
      </c>
      <c r="GO797" s="2" t="s">
        <v>1629</v>
      </c>
      <c r="GP797" s="92" t="s">
        <v>1500</v>
      </c>
      <c r="GQ797" s="2" t="s">
        <v>2084</v>
      </c>
      <c r="GR797" s="115">
        <v>1289</v>
      </c>
      <c r="GS797" s="31">
        <f t="shared" si="899"/>
        <v>39</v>
      </c>
      <c r="GT797" s="31">
        <f t="shared" si="900"/>
        <v>58</v>
      </c>
      <c r="GU797" s="31">
        <f t="shared" si="901"/>
        <v>76</v>
      </c>
      <c r="GV797" s="31">
        <f t="shared" si="902"/>
        <v>1257</v>
      </c>
      <c r="GW797" s="31">
        <f t="shared" si="903"/>
        <v>823</v>
      </c>
      <c r="GX797" s="31">
        <f t="shared" si="904"/>
        <v>1206</v>
      </c>
    </row>
    <row r="798" spans="1:206" ht="15.75" hidden="1" customHeight="1" x14ac:dyDescent="0.25">
      <c r="A798" s="22" t="s">
        <v>1114</v>
      </c>
      <c r="B798" s="2" t="s">
        <v>776</v>
      </c>
      <c r="C798" s="116" t="s">
        <v>779</v>
      </c>
      <c r="D798" s="35" t="s">
        <v>776</v>
      </c>
      <c r="E798" s="117">
        <v>82</v>
      </c>
      <c r="F798" s="117">
        <v>208</v>
      </c>
      <c r="G798" s="117">
        <v>281</v>
      </c>
      <c r="H798" s="117">
        <v>571</v>
      </c>
      <c r="I798" s="95">
        <v>33</v>
      </c>
      <c r="J798" s="118">
        <v>89</v>
      </c>
      <c r="K798" s="118">
        <v>214</v>
      </c>
      <c r="L798" s="118">
        <v>279</v>
      </c>
      <c r="M798" s="118">
        <v>582</v>
      </c>
      <c r="N798" s="119">
        <v>80</v>
      </c>
      <c r="O798" s="119">
        <v>29</v>
      </c>
      <c r="P798" s="120">
        <v>481</v>
      </c>
      <c r="Q798" s="120">
        <v>592</v>
      </c>
      <c r="R798" s="120">
        <v>485</v>
      </c>
      <c r="S798" s="70">
        <f t="shared" si="845"/>
        <v>0.18503118503118504</v>
      </c>
      <c r="T798" s="70">
        <f t="shared" si="846"/>
        <v>0.36148648648648651</v>
      </c>
      <c r="U798" s="70">
        <f t="shared" si="847"/>
        <v>0.32220795892169446</v>
      </c>
      <c r="V798" s="70">
        <f t="shared" si="848"/>
        <v>0.38347260909935005</v>
      </c>
      <c r="W798" s="70">
        <f t="shared" si="849"/>
        <v>0.41030927835051545</v>
      </c>
      <c r="X798" s="121">
        <v>598</v>
      </c>
      <c r="Y798" s="121">
        <v>481</v>
      </c>
      <c r="Z798" s="121">
        <v>592</v>
      </c>
      <c r="AA798" s="121">
        <v>485</v>
      </c>
      <c r="AB798" s="121">
        <v>157</v>
      </c>
      <c r="AC798" s="121">
        <v>141</v>
      </c>
      <c r="AD798" s="17">
        <v>13</v>
      </c>
      <c r="AE798" s="17">
        <v>23</v>
      </c>
      <c r="AF798" s="100">
        <v>33</v>
      </c>
      <c r="AG798" s="101">
        <v>64</v>
      </c>
      <c r="AH798" s="101">
        <v>193</v>
      </c>
      <c r="AI798" s="101">
        <v>271</v>
      </c>
      <c r="AJ798" s="101">
        <v>7</v>
      </c>
      <c r="AK798" s="101">
        <f t="shared" si="850"/>
        <v>535</v>
      </c>
      <c r="AL798" s="101">
        <f t="shared" si="851"/>
        <v>61</v>
      </c>
      <c r="AM798" s="101">
        <v>68</v>
      </c>
      <c r="AN798" s="102">
        <v>12</v>
      </c>
      <c r="AO798" s="103">
        <v>47</v>
      </c>
      <c r="AP798" s="74">
        <f t="shared" si="852"/>
        <v>0.13305613305613306</v>
      </c>
      <c r="AQ798" s="74">
        <f t="shared" si="853"/>
        <v>0.32601351351351349</v>
      </c>
      <c r="AR798" s="104">
        <f t="shared" si="854"/>
        <v>0.29974326059050066</v>
      </c>
      <c r="AS798" s="104">
        <f t="shared" si="855"/>
        <v>0.37418755803156917</v>
      </c>
      <c r="AT798" s="104">
        <f t="shared" si="856"/>
        <v>0.4329896907216495</v>
      </c>
      <c r="AU798" s="105">
        <v>454</v>
      </c>
      <c r="AV798" s="105">
        <v>624</v>
      </c>
      <c r="AW798" s="105">
        <v>479</v>
      </c>
      <c r="AX798" s="100">
        <v>40</v>
      </c>
      <c r="AY798" s="106">
        <v>625</v>
      </c>
      <c r="AZ798" s="106">
        <v>71</v>
      </c>
      <c r="BA798" s="106">
        <v>231</v>
      </c>
      <c r="BB798" s="106">
        <v>304</v>
      </c>
      <c r="BC798" s="106">
        <v>19</v>
      </c>
      <c r="BD798" s="107">
        <v>66</v>
      </c>
      <c r="BE798" s="108">
        <v>29</v>
      </c>
      <c r="BF798" s="82">
        <f t="shared" si="857"/>
        <v>0.14822546972860126</v>
      </c>
      <c r="BG798" s="82">
        <f t="shared" si="858"/>
        <v>0.37019230769230771</v>
      </c>
      <c r="BH798" s="83">
        <f t="shared" si="859"/>
        <v>0.34682080924855491</v>
      </c>
      <c r="BI798" s="83">
        <f t="shared" si="860"/>
        <v>0.43506493506493504</v>
      </c>
      <c r="BJ798" s="83">
        <f t="shared" si="861"/>
        <v>0.52422907488986781</v>
      </c>
      <c r="BK798" s="2">
        <v>529</v>
      </c>
      <c r="BL798" s="2">
        <v>639</v>
      </c>
      <c r="BM798" s="2">
        <v>488</v>
      </c>
      <c r="BN798" s="2">
        <v>331</v>
      </c>
      <c r="BO798" s="2">
        <v>158</v>
      </c>
      <c r="BP798" s="2">
        <v>149</v>
      </c>
      <c r="BQ798" s="109">
        <v>21</v>
      </c>
      <c r="BR798" s="109">
        <v>51</v>
      </c>
      <c r="BS798" s="110">
        <v>41</v>
      </c>
      <c r="BT798" s="109">
        <v>83</v>
      </c>
      <c r="BU798" s="109">
        <v>311</v>
      </c>
      <c r="BV798" s="109">
        <v>394</v>
      </c>
      <c r="BW798" s="109">
        <v>18</v>
      </c>
      <c r="BX798" s="84">
        <f t="shared" si="865"/>
        <v>806</v>
      </c>
      <c r="BY798" s="111">
        <v>14</v>
      </c>
      <c r="BZ798" s="109">
        <v>94</v>
      </c>
      <c r="CA798" s="109">
        <v>18</v>
      </c>
      <c r="CB798" s="2">
        <v>47</v>
      </c>
      <c r="CC798" s="112">
        <f t="shared" si="866"/>
        <v>0.15689981096408318</v>
      </c>
      <c r="CD798" s="112">
        <f t="shared" si="867"/>
        <v>0.48669796557120498</v>
      </c>
      <c r="CE798" s="112">
        <f t="shared" si="868"/>
        <v>0.41908212560386471</v>
      </c>
      <c r="CF798" s="112">
        <f t="shared" si="869"/>
        <v>0.54214729370008874</v>
      </c>
      <c r="CG798" s="112">
        <f t="shared" si="870"/>
        <v>0.61475409836065575</v>
      </c>
      <c r="CH798" s="87">
        <f t="shared" si="871"/>
        <v>188</v>
      </c>
      <c r="CI798" s="31">
        <f t="shared" si="872"/>
        <v>205</v>
      </c>
      <c r="CJ798" s="31">
        <f t="shared" si="873"/>
        <v>0</v>
      </c>
      <c r="CK798" s="31">
        <f t="shared" si="874"/>
        <v>0</v>
      </c>
      <c r="CL798" s="31">
        <f t="shared" si="875"/>
        <v>0</v>
      </c>
      <c r="CM798" s="113">
        <f t="shared" si="876"/>
        <v>0</v>
      </c>
      <c r="CN798" s="31">
        <f t="shared" si="877"/>
        <v>0</v>
      </c>
      <c r="CO798" s="31">
        <f t="shared" si="878"/>
        <v>0</v>
      </c>
      <c r="CP798" s="31">
        <f t="shared" si="879"/>
        <v>0</v>
      </c>
      <c r="CQ798" s="31">
        <f t="shared" si="880"/>
        <v>0</v>
      </c>
      <c r="CU798" s="88">
        <f t="shared" si="864"/>
        <v>0</v>
      </c>
      <c r="DC798" s="88">
        <f t="shared" si="881"/>
        <v>0</v>
      </c>
      <c r="DH798" s="32">
        <v>2</v>
      </c>
      <c r="DI798" s="32">
        <v>15</v>
      </c>
      <c r="DJ798" s="32">
        <v>11</v>
      </c>
      <c r="DK798" s="88">
        <f t="shared" si="882"/>
        <v>279</v>
      </c>
      <c r="DL798" s="32">
        <v>56</v>
      </c>
      <c r="DM798" s="32">
        <v>110</v>
      </c>
      <c r="DN798" s="32">
        <v>108</v>
      </c>
      <c r="DO798" s="32">
        <v>5</v>
      </c>
      <c r="DP798" s="32">
        <v>9</v>
      </c>
      <c r="DQ798" s="32">
        <v>20</v>
      </c>
      <c r="DR798" s="32">
        <v>12</v>
      </c>
      <c r="DS798" s="88">
        <f t="shared" si="883"/>
        <v>331</v>
      </c>
      <c r="DT798" s="32">
        <v>5</v>
      </c>
      <c r="DU798" s="32">
        <v>97</v>
      </c>
      <c r="DV798" s="32">
        <v>217</v>
      </c>
      <c r="DW798" s="32">
        <v>12</v>
      </c>
      <c r="DX798" s="32">
        <v>1</v>
      </c>
      <c r="DY798" s="32">
        <v>3</v>
      </c>
      <c r="DZ798" s="32">
        <v>3</v>
      </c>
      <c r="EA798" s="88">
        <f t="shared" si="884"/>
        <v>27</v>
      </c>
      <c r="EB798" s="32">
        <v>12</v>
      </c>
      <c r="EC798" s="32">
        <v>1</v>
      </c>
      <c r="ED798" s="32">
        <v>14</v>
      </c>
      <c r="EF798" s="32">
        <v>1</v>
      </c>
      <c r="EG798" s="32">
        <v>1</v>
      </c>
      <c r="EH798" s="32">
        <v>3</v>
      </c>
      <c r="EI798" s="88">
        <f t="shared" si="885"/>
        <v>13</v>
      </c>
      <c r="EJ798" s="32">
        <v>6</v>
      </c>
      <c r="EK798" s="32">
        <v>4</v>
      </c>
      <c r="EL798" s="32">
        <v>3</v>
      </c>
      <c r="EM798" s="32">
        <v>0</v>
      </c>
      <c r="EQ798" s="88">
        <f t="shared" si="886"/>
        <v>0</v>
      </c>
      <c r="EV798" s="32">
        <v>8</v>
      </c>
      <c r="EW798" s="32">
        <v>12</v>
      </c>
      <c r="EX798" s="32">
        <v>12</v>
      </c>
      <c r="EY798" s="88">
        <f t="shared" si="887"/>
        <v>147</v>
      </c>
      <c r="EZ798" s="32">
        <v>4</v>
      </c>
      <c r="FA798" s="32">
        <v>90</v>
      </c>
      <c r="FB798" s="32">
        <v>52</v>
      </c>
      <c r="FC798" s="32">
        <v>1</v>
      </c>
      <c r="FG798" s="88">
        <f t="shared" si="888"/>
        <v>0</v>
      </c>
      <c r="FO798" s="88">
        <f t="shared" si="889"/>
        <v>0</v>
      </c>
      <c r="FW798" s="110">
        <f t="shared" si="890"/>
        <v>0</v>
      </c>
      <c r="GB798" s="110">
        <f t="shared" si="891"/>
        <v>8</v>
      </c>
      <c r="GC798" s="110">
        <f t="shared" si="892"/>
        <v>12</v>
      </c>
      <c r="GD798" s="110">
        <f t="shared" si="893"/>
        <v>12</v>
      </c>
      <c r="GE798" s="110">
        <f t="shared" si="894"/>
        <v>147</v>
      </c>
      <c r="GF798" s="110">
        <f t="shared" si="895"/>
        <v>4</v>
      </c>
      <c r="GG798" s="110">
        <f t="shared" si="896"/>
        <v>90</v>
      </c>
      <c r="GH798" s="110">
        <f t="shared" si="897"/>
        <v>52</v>
      </c>
      <c r="GI798" s="110">
        <f t="shared" si="898"/>
        <v>1</v>
      </c>
      <c r="GJ798" s="114">
        <f t="shared" si="862"/>
        <v>0.49827003871818115</v>
      </c>
      <c r="GK798" s="90">
        <f t="shared" si="863"/>
        <v>0.28960000000000002</v>
      </c>
      <c r="GL798" s="92" t="s">
        <v>1565</v>
      </c>
      <c r="GM798" s="92" t="s">
        <v>1768</v>
      </c>
      <c r="GN798" s="2" t="s">
        <v>1769</v>
      </c>
      <c r="GO798" s="92" t="s">
        <v>1770</v>
      </c>
      <c r="GP798" s="92" t="s">
        <v>1771</v>
      </c>
      <c r="GQ798" s="2" t="s">
        <v>1772</v>
      </c>
      <c r="GR798" s="115">
        <v>653</v>
      </c>
      <c r="GS798" s="31">
        <f t="shared" si="899"/>
        <v>12</v>
      </c>
      <c r="GT798" s="31">
        <f t="shared" si="900"/>
        <v>26</v>
      </c>
      <c r="GU798" s="31">
        <f t="shared" si="901"/>
        <v>38</v>
      </c>
      <c r="GV798" s="31">
        <f t="shared" si="902"/>
        <v>637</v>
      </c>
      <c r="GW798" s="31">
        <f t="shared" si="903"/>
        <v>356</v>
      </c>
      <c r="GX798" s="31">
        <f t="shared" si="904"/>
        <v>564</v>
      </c>
    </row>
    <row r="799" spans="1:206" ht="15.75" hidden="1" customHeight="1" x14ac:dyDescent="0.25">
      <c r="A799" s="22" t="s">
        <v>1114</v>
      </c>
      <c r="B799" s="2" t="s">
        <v>776</v>
      </c>
      <c r="C799" s="116" t="s">
        <v>780</v>
      </c>
      <c r="D799" s="35" t="s">
        <v>776</v>
      </c>
      <c r="E799" s="117">
        <v>51</v>
      </c>
      <c r="F799" s="117">
        <v>281</v>
      </c>
      <c r="G799" s="117">
        <v>377</v>
      </c>
      <c r="H799" s="117">
        <v>709</v>
      </c>
      <c r="I799" s="95">
        <v>54</v>
      </c>
      <c r="J799" s="118">
        <v>41</v>
      </c>
      <c r="K799" s="118">
        <v>333</v>
      </c>
      <c r="L799" s="118">
        <v>500</v>
      </c>
      <c r="M799" s="118">
        <v>874</v>
      </c>
      <c r="N799" s="119">
        <v>107</v>
      </c>
      <c r="O799" s="119">
        <v>62</v>
      </c>
      <c r="P799" s="120">
        <v>982</v>
      </c>
      <c r="Q799" s="120">
        <v>1231</v>
      </c>
      <c r="R799" s="120">
        <v>911</v>
      </c>
      <c r="S799" s="70">
        <f t="shared" si="845"/>
        <v>4.1751527494908347E-2</v>
      </c>
      <c r="T799" s="70">
        <f t="shared" si="846"/>
        <v>0.27051177904142976</v>
      </c>
      <c r="U799" s="70">
        <f t="shared" si="847"/>
        <v>0.24551856594110116</v>
      </c>
      <c r="V799" s="70">
        <f t="shared" si="848"/>
        <v>0.33893557422969189</v>
      </c>
      <c r="W799" s="70">
        <f t="shared" si="849"/>
        <v>0.43139407244785949</v>
      </c>
      <c r="X799" s="121">
        <v>1249</v>
      </c>
      <c r="Y799" s="121">
        <v>982</v>
      </c>
      <c r="Z799" s="121">
        <v>1231</v>
      </c>
      <c r="AA799" s="121">
        <v>911</v>
      </c>
      <c r="AB799" s="121">
        <v>293</v>
      </c>
      <c r="AC799" s="121">
        <v>320</v>
      </c>
      <c r="AD799" s="17">
        <v>30</v>
      </c>
      <c r="AE799" s="17">
        <v>51</v>
      </c>
      <c r="AF799" s="100">
        <v>60</v>
      </c>
      <c r="AG799" s="101">
        <v>36</v>
      </c>
      <c r="AH799" s="101">
        <v>403</v>
      </c>
      <c r="AI799" s="101">
        <v>543</v>
      </c>
      <c r="AJ799" s="101">
        <v>9</v>
      </c>
      <c r="AK799" s="101">
        <f t="shared" si="850"/>
        <v>991</v>
      </c>
      <c r="AL799" s="101">
        <f t="shared" si="851"/>
        <v>95</v>
      </c>
      <c r="AM799" s="101">
        <v>104</v>
      </c>
      <c r="AN799" s="102">
        <v>28</v>
      </c>
      <c r="AO799" s="103">
        <v>105</v>
      </c>
      <c r="AP799" s="74">
        <f t="shared" si="852"/>
        <v>3.6659877800407331E-2</v>
      </c>
      <c r="AQ799" s="74">
        <f t="shared" si="853"/>
        <v>0.32737611697806662</v>
      </c>
      <c r="AR799" s="104">
        <f t="shared" si="854"/>
        <v>0.28393085787451983</v>
      </c>
      <c r="AS799" s="104">
        <f t="shared" si="855"/>
        <v>0.39729225023342668</v>
      </c>
      <c r="AT799" s="104">
        <f t="shared" si="856"/>
        <v>0.49176728869374314</v>
      </c>
      <c r="AU799" s="105">
        <v>991</v>
      </c>
      <c r="AV799" s="105">
        <v>1302</v>
      </c>
      <c r="AW799" s="105">
        <v>1003</v>
      </c>
      <c r="AX799" s="100">
        <v>70</v>
      </c>
      <c r="AY799" s="106">
        <v>1212</v>
      </c>
      <c r="AZ799" s="106">
        <v>100</v>
      </c>
      <c r="BA799" s="106">
        <v>437</v>
      </c>
      <c r="BB799" s="106">
        <v>661</v>
      </c>
      <c r="BC799" s="106">
        <v>14</v>
      </c>
      <c r="BD799" s="107">
        <v>156</v>
      </c>
      <c r="BE799" s="108">
        <v>53</v>
      </c>
      <c r="BF799" s="82">
        <f t="shared" si="857"/>
        <v>9.970089730807577E-2</v>
      </c>
      <c r="BG799" s="82">
        <f t="shared" si="858"/>
        <v>0.33563748079877115</v>
      </c>
      <c r="BH799" s="83">
        <f t="shared" si="859"/>
        <v>0.31614077669902912</v>
      </c>
      <c r="BI799" s="83">
        <f t="shared" si="860"/>
        <v>0.41081552551242911</v>
      </c>
      <c r="BJ799" s="83">
        <f t="shared" si="861"/>
        <v>0.50958627648839561</v>
      </c>
      <c r="BK799" s="2">
        <v>1102</v>
      </c>
      <c r="BL799" s="2">
        <v>1318</v>
      </c>
      <c r="BM799" s="2">
        <v>1047</v>
      </c>
      <c r="BN799" s="2">
        <v>697</v>
      </c>
      <c r="BO799" s="2">
        <v>322</v>
      </c>
      <c r="BP799" s="2">
        <v>281</v>
      </c>
      <c r="BQ799" s="109">
        <v>30</v>
      </c>
      <c r="BR799" s="109">
        <v>79</v>
      </c>
      <c r="BS799" s="110">
        <v>73</v>
      </c>
      <c r="BT799" s="109">
        <v>105</v>
      </c>
      <c r="BU799" s="109">
        <v>436</v>
      </c>
      <c r="BV799" s="109">
        <v>759</v>
      </c>
      <c r="BW799" s="109">
        <v>23</v>
      </c>
      <c r="BX799" s="84">
        <f t="shared" si="865"/>
        <v>1323</v>
      </c>
      <c r="BY799" s="111">
        <v>22</v>
      </c>
      <c r="BZ799" s="109">
        <v>170</v>
      </c>
      <c r="CA799" s="109">
        <v>23</v>
      </c>
      <c r="CB799" s="2">
        <v>67</v>
      </c>
      <c r="CC799" s="112">
        <f t="shared" si="866"/>
        <v>9.5281306715063518E-2</v>
      </c>
      <c r="CD799" s="112">
        <f t="shared" si="867"/>
        <v>0.33080424886191201</v>
      </c>
      <c r="CE799" s="112">
        <f t="shared" si="868"/>
        <v>0.32593019901932507</v>
      </c>
      <c r="CF799" s="112">
        <f t="shared" si="869"/>
        <v>0.43340380549682878</v>
      </c>
      <c r="CG799" s="112">
        <f t="shared" si="870"/>
        <v>0.56255969436485198</v>
      </c>
      <c r="CH799" s="87">
        <f t="shared" si="871"/>
        <v>458</v>
      </c>
      <c r="CI799" s="31">
        <f t="shared" si="872"/>
        <v>543</v>
      </c>
      <c r="CJ799" s="31">
        <f t="shared" si="873"/>
        <v>6</v>
      </c>
      <c r="CK799" s="31">
        <f t="shared" si="874"/>
        <v>19</v>
      </c>
      <c r="CL799" s="31">
        <f t="shared" si="875"/>
        <v>34</v>
      </c>
      <c r="CM799" s="113">
        <f t="shared" si="876"/>
        <v>239</v>
      </c>
      <c r="CN799" s="31">
        <f t="shared" si="877"/>
        <v>29</v>
      </c>
      <c r="CO799" s="31">
        <f t="shared" si="878"/>
        <v>80</v>
      </c>
      <c r="CP799" s="31">
        <f t="shared" si="879"/>
        <v>126</v>
      </c>
      <c r="CQ799" s="31">
        <f t="shared" si="880"/>
        <v>4</v>
      </c>
      <c r="CR799" s="32">
        <v>2</v>
      </c>
      <c r="CS799" s="32">
        <v>12</v>
      </c>
      <c r="CT799" s="32">
        <v>25</v>
      </c>
      <c r="CU799" s="88">
        <f t="shared" si="864"/>
        <v>187</v>
      </c>
      <c r="CV799" s="32">
        <v>25</v>
      </c>
      <c r="CW799" s="32">
        <v>58</v>
      </c>
      <c r="CX799" s="32">
        <v>102</v>
      </c>
      <c r="CY799" s="32">
        <v>2</v>
      </c>
      <c r="CZ799" s="32">
        <v>4</v>
      </c>
      <c r="DA799" s="32">
        <v>7</v>
      </c>
      <c r="DB799" s="32">
        <v>9</v>
      </c>
      <c r="DC799" s="88">
        <f t="shared" si="881"/>
        <v>52</v>
      </c>
      <c r="DD799" s="32">
        <v>4</v>
      </c>
      <c r="DE799" s="32">
        <v>22</v>
      </c>
      <c r="DF799" s="32">
        <v>24</v>
      </c>
      <c r="DG799" s="32">
        <v>2</v>
      </c>
      <c r="DH799" s="32">
        <v>2</v>
      </c>
      <c r="DI799" s="32">
        <v>16</v>
      </c>
      <c r="DJ799" s="32">
        <v>9</v>
      </c>
      <c r="DK799" s="88">
        <f t="shared" si="882"/>
        <v>280</v>
      </c>
      <c r="DL799" s="32">
        <v>23</v>
      </c>
      <c r="DM799" s="32">
        <v>94</v>
      </c>
      <c r="DN799" s="32">
        <v>160</v>
      </c>
      <c r="DO799" s="32">
        <v>3</v>
      </c>
      <c r="DP799" s="32">
        <v>18</v>
      </c>
      <c r="DQ799" s="32">
        <v>35</v>
      </c>
      <c r="DR799" s="32">
        <v>23</v>
      </c>
      <c r="DS799" s="88">
        <f t="shared" si="883"/>
        <v>689</v>
      </c>
      <c r="DT799" s="32">
        <v>15</v>
      </c>
      <c r="DU799" s="32">
        <v>207</v>
      </c>
      <c r="DV799" s="32">
        <v>450</v>
      </c>
      <c r="DW799" s="32">
        <v>17</v>
      </c>
      <c r="DX799" s="32">
        <v>1</v>
      </c>
      <c r="DY799" s="32">
        <v>3</v>
      </c>
      <c r="DZ799" s="32">
        <v>2</v>
      </c>
      <c r="EA799" s="88">
        <f t="shared" si="884"/>
        <v>34</v>
      </c>
      <c r="EB799" s="32">
        <v>2</v>
      </c>
      <c r="EC799" s="32">
        <v>26</v>
      </c>
      <c r="ED799" s="32">
        <v>6</v>
      </c>
      <c r="EF799" s="32">
        <v>1</v>
      </c>
      <c r="EG799" s="32">
        <v>4</v>
      </c>
      <c r="EH799" s="32">
        <v>2</v>
      </c>
      <c r="EI799" s="88">
        <f t="shared" si="885"/>
        <v>38</v>
      </c>
      <c r="EJ799" s="32">
        <v>18</v>
      </c>
      <c r="EK799" s="32">
        <v>13</v>
      </c>
      <c r="EL799" s="32">
        <v>7</v>
      </c>
      <c r="EM799" s="32">
        <v>0</v>
      </c>
      <c r="EQ799" s="88">
        <f t="shared" si="886"/>
        <v>0</v>
      </c>
      <c r="EV799" s="32">
        <v>2</v>
      </c>
      <c r="EW799" s="32">
        <v>2</v>
      </c>
      <c r="EX799" s="32">
        <v>3</v>
      </c>
      <c r="EY799" s="88">
        <f t="shared" si="887"/>
        <v>26</v>
      </c>
      <c r="EZ799" s="32">
        <v>0</v>
      </c>
      <c r="FA799" s="32">
        <v>16</v>
      </c>
      <c r="FB799" s="32">
        <v>10</v>
      </c>
      <c r="FC799" s="32">
        <v>0</v>
      </c>
      <c r="FG799" s="88">
        <f t="shared" si="888"/>
        <v>0</v>
      </c>
      <c r="FO799" s="88">
        <f t="shared" si="889"/>
        <v>0</v>
      </c>
      <c r="FW799" s="110">
        <f t="shared" si="890"/>
        <v>0</v>
      </c>
      <c r="GB799" s="110">
        <f t="shared" si="891"/>
        <v>2</v>
      </c>
      <c r="GC799" s="110">
        <f t="shared" si="892"/>
        <v>2</v>
      </c>
      <c r="GD799" s="110">
        <f t="shared" si="893"/>
        <v>3</v>
      </c>
      <c r="GE799" s="110">
        <f t="shared" si="894"/>
        <v>26</v>
      </c>
      <c r="GF799" s="110">
        <f t="shared" si="895"/>
        <v>0</v>
      </c>
      <c r="GG799" s="110">
        <f t="shared" si="896"/>
        <v>16</v>
      </c>
      <c r="GH799" s="110">
        <f t="shared" si="897"/>
        <v>10</v>
      </c>
      <c r="GI799" s="110">
        <f t="shared" si="898"/>
        <v>0</v>
      </c>
      <c r="GJ799" s="114">
        <f t="shared" si="862"/>
        <v>0.30405058922743045</v>
      </c>
      <c r="GK799" s="90">
        <f t="shared" si="863"/>
        <v>9.1584158415841582E-2</v>
      </c>
      <c r="GL799" s="2" t="s">
        <v>1432</v>
      </c>
      <c r="GM799" s="2" t="s">
        <v>2247</v>
      </c>
      <c r="GN799" s="92" t="s">
        <v>1599</v>
      </c>
      <c r="GO799" s="2" t="s">
        <v>2053</v>
      </c>
      <c r="GP799" s="2" t="s">
        <v>2235</v>
      </c>
      <c r="GQ799" s="2" t="s">
        <v>2301</v>
      </c>
      <c r="GR799" s="115">
        <v>1352</v>
      </c>
      <c r="GS799" s="31">
        <f t="shared" si="899"/>
        <v>21</v>
      </c>
      <c r="GT799" s="31">
        <f t="shared" si="900"/>
        <v>34</v>
      </c>
      <c r="GU799" s="31">
        <f t="shared" si="901"/>
        <v>54</v>
      </c>
      <c r="GV799" s="31">
        <f t="shared" si="902"/>
        <v>1003</v>
      </c>
      <c r="GW799" s="31">
        <f t="shared" si="903"/>
        <v>636</v>
      </c>
      <c r="GX799" s="31">
        <f t="shared" si="904"/>
        <v>963</v>
      </c>
    </row>
    <row r="800" spans="1:206" ht="15.75" hidden="1" customHeight="1" x14ac:dyDescent="0.25">
      <c r="A800" s="22" t="s">
        <v>1114</v>
      </c>
      <c r="B800" s="2" t="s">
        <v>776</v>
      </c>
      <c r="C800" s="116" t="s">
        <v>781</v>
      </c>
      <c r="D800" s="35" t="s">
        <v>776</v>
      </c>
      <c r="E800" s="117">
        <v>20</v>
      </c>
      <c r="F800" s="117">
        <v>128</v>
      </c>
      <c r="G800" s="117">
        <v>154</v>
      </c>
      <c r="H800" s="117">
        <v>302</v>
      </c>
      <c r="I800" s="95">
        <v>18</v>
      </c>
      <c r="J800" s="118">
        <v>44</v>
      </c>
      <c r="K800" s="118">
        <v>112</v>
      </c>
      <c r="L800" s="118">
        <v>194</v>
      </c>
      <c r="M800" s="118">
        <v>350</v>
      </c>
      <c r="N800" s="119">
        <v>36</v>
      </c>
      <c r="O800" s="119">
        <v>26</v>
      </c>
      <c r="P800" s="120">
        <v>229</v>
      </c>
      <c r="Q800" s="120">
        <v>326</v>
      </c>
      <c r="R800" s="120">
        <v>266</v>
      </c>
      <c r="S800" s="70">
        <f t="shared" si="845"/>
        <v>0.19213973799126638</v>
      </c>
      <c r="T800" s="70">
        <f t="shared" si="846"/>
        <v>0.34355828220858897</v>
      </c>
      <c r="U800" s="70">
        <f t="shared" si="847"/>
        <v>0.38246041412911086</v>
      </c>
      <c r="V800" s="70">
        <f t="shared" si="848"/>
        <v>0.45608108108108109</v>
      </c>
      <c r="W800" s="70">
        <f t="shared" si="849"/>
        <v>0.59398496240601506</v>
      </c>
      <c r="X800" s="121">
        <v>327</v>
      </c>
      <c r="Y800" s="121">
        <v>229</v>
      </c>
      <c r="Z800" s="121">
        <v>326</v>
      </c>
      <c r="AA800" s="121">
        <v>266</v>
      </c>
      <c r="AB800" s="121">
        <v>73</v>
      </c>
      <c r="AC800" s="121">
        <v>97</v>
      </c>
      <c r="AD800" s="17">
        <v>9</v>
      </c>
      <c r="AE800" s="17">
        <v>17</v>
      </c>
      <c r="AF800" s="100">
        <v>21</v>
      </c>
      <c r="AG800" s="101">
        <v>26</v>
      </c>
      <c r="AH800" s="101">
        <v>105</v>
      </c>
      <c r="AI800" s="101">
        <v>189</v>
      </c>
      <c r="AJ800" s="101">
        <v>8</v>
      </c>
      <c r="AK800" s="101">
        <f t="shared" si="850"/>
        <v>328</v>
      </c>
      <c r="AL800" s="101">
        <f t="shared" si="851"/>
        <v>32</v>
      </c>
      <c r="AM800" s="101">
        <v>40</v>
      </c>
      <c r="AN800" s="102">
        <v>19</v>
      </c>
      <c r="AO800" s="103">
        <v>39</v>
      </c>
      <c r="AP800" s="74">
        <f t="shared" si="852"/>
        <v>0.11353711790393013</v>
      </c>
      <c r="AQ800" s="74">
        <f t="shared" si="853"/>
        <v>0.32208588957055212</v>
      </c>
      <c r="AR800" s="104">
        <f t="shared" si="854"/>
        <v>0.3507917174177832</v>
      </c>
      <c r="AS800" s="104">
        <f t="shared" si="855"/>
        <v>0.44256756756756754</v>
      </c>
      <c r="AT800" s="104">
        <f t="shared" si="856"/>
        <v>0.59022556390977443</v>
      </c>
      <c r="AU800" s="105">
        <v>234</v>
      </c>
      <c r="AV800" s="105">
        <v>316</v>
      </c>
      <c r="AW800" s="105">
        <v>267</v>
      </c>
      <c r="AX800" s="100">
        <v>21</v>
      </c>
      <c r="AY800" s="106">
        <v>338</v>
      </c>
      <c r="AZ800" s="106">
        <v>26</v>
      </c>
      <c r="BA800" s="106">
        <v>108</v>
      </c>
      <c r="BB800" s="106">
        <v>201</v>
      </c>
      <c r="BC800" s="106">
        <v>3</v>
      </c>
      <c r="BD800" s="107">
        <v>49</v>
      </c>
      <c r="BE800" s="108">
        <v>12</v>
      </c>
      <c r="BF800" s="82">
        <f t="shared" si="857"/>
        <v>9.7378277153558054E-2</v>
      </c>
      <c r="BG800" s="82">
        <f t="shared" si="858"/>
        <v>0.34177215189873417</v>
      </c>
      <c r="BH800" s="83">
        <f t="shared" si="859"/>
        <v>0.35006119951040393</v>
      </c>
      <c r="BI800" s="83">
        <f t="shared" si="860"/>
        <v>0.47272727272727272</v>
      </c>
      <c r="BJ800" s="83">
        <f t="shared" si="861"/>
        <v>0.6495726495726496</v>
      </c>
      <c r="BK800" s="2">
        <v>244</v>
      </c>
      <c r="BL800" s="2">
        <v>395</v>
      </c>
      <c r="BM800" s="2">
        <v>269</v>
      </c>
      <c r="BN800" s="2">
        <v>186</v>
      </c>
      <c r="BO800" s="2">
        <v>87</v>
      </c>
      <c r="BP800" s="2">
        <v>81</v>
      </c>
      <c r="BQ800" s="109">
        <v>10</v>
      </c>
      <c r="BR800" s="109">
        <v>23</v>
      </c>
      <c r="BS800" s="110">
        <v>17</v>
      </c>
      <c r="BT800" s="109">
        <v>36</v>
      </c>
      <c r="BU800" s="109">
        <v>130</v>
      </c>
      <c r="BV800" s="109">
        <v>220</v>
      </c>
      <c r="BW800" s="109">
        <v>4</v>
      </c>
      <c r="BX800" s="84">
        <f t="shared" si="865"/>
        <v>390</v>
      </c>
      <c r="BY800" s="111">
        <v>5</v>
      </c>
      <c r="BZ800" s="109">
        <v>54</v>
      </c>
      <c r="CA800" s="109">
        <v>3</v>
      </c>
      <c r="CB800" s="2">
        <v>20</v>
      </c>
      <c r="CC800" s="112">
        <f t="shared" si="866"/>
        <v>0.14754098360655737</v>
      </c>
      <c r="CD800" s="112">
        <f t="shared" si="867"/>
        <v>0.32911392405063289</v>
      </c>
      <c r="CE800" s="112">
        <f t="shared" si="868"/>
        <v>0.3656387665198238</v>
      </c>
      <c r="CF800" s="112">
        <f t="shared" si="869"/>
        <v>0.44578313253012047</v>
      </c>
      <c r="CG800" s="112">
        <f t="shared" si="870"/>
        <v>0.61710037174721188</v>
      </c>
      <c r="CH800" s="87">
        <f t="shared" si="871"/>
        <v>103</v>
      </c>
      <c r="CI800" s="31">
        <f t="shared" si="872"/>
        <v>116</v>
      </c>
      <c r="CJ800" s="31">
        <f t="shared" si="873"/>
        <v>0</v>
      </c>
      <c r="CK800" s="31">
        <f t="shared" si="874"/>
        <v>0</v>
      </c>
      <c r="CL800" s="31">
        <f t="shared" si="875"/>
        <v>0</v>
      </c>
      <c r="CM800" s="113">
        <f t="shared" si="876"/>
        <v>0</v>
      </c>
      <c r="CN800" s="31">
        <f t="shared" si="877"/>
        <v>0</v>
      </c>
      <c r="CO800" s="31">
        <f t="shared" si="878"/>
        <v>0</v>
      </c>
      <c r="CP800" s="31">
        <f t="shared" si="879"/>
        <v>0</v>
      </c>
      <c r="CQ800" s="31">
        <f t="shared" si="880"/>
        <v>0</v>
      </c>
      <c r="CU800" s="88">
        <f t="shared" si="864"/>
        <v>0</v>
      </c>
      <c r="DC800" s="88">
        <f t="shared" si="881"/>
        <v>0</v>
      </c>
      <c r="DH800" s="32">
        <v>1</v>
      </c>
      <c r="DI800" s="32">
        <v>8</v>
      </c>
      <c r="DJ800" s="32">
        <v>5</v>
      </c>
      <c r="DK800" s="88">
        <f t="shared" si="882"/>
        <v>159</v>
      </c>
      <c r="DL800" s="32">
        <v>31</v>
      </c>
      <c r="DM800" s="32">
        <v>59</v>
      </c>
      <c r="DN800" s="32">
        <v>69</v>
      </c>
      <c r="DO800" s="32">
        <v>0</v>
      </c>
      <c r="DP800" s="32">
        <v>6</v>
      </c>
      <c r="DQ800" s="32">
        <v>11</v>
      </c>
      <c r="DR800" s="32">
        <v>9</v>
      </c>
      <c r="DS800" s="88">
        <f t="shared" si="883"/>
        <v>174</v>
      </c>
      <c r="DT800" s="32">
        <v>5</v>
      </c>
      <c r="DU800" s="32">
        <v>40</v>
      </c>
      <c r="DV800" s="32">
        <v>125</v>
      </c>
      <c r="DW800" s="32">
        <v>4</v>
      </c>
      <c r="DX800" s="32">
        <v>1</v>
      </c>
      <c r="DY800" s="32">
        <v>1</v>
      </c>
      <c r="DZ800" s="32">
        <v>1</v>
      </c>
      <c r="EA800" s="88">
        <f t="shared" si="884"/>
        <v>12</v>
      </c>
      <c r="EC800" s="32">
        <v>7</v>
      </c>
      <c r="ED800" s="32">
        <v>5</v>
      </c>
      <c r="EI800" s="88">
        <f t="shared" si="885"/>
        <v>0</v>
      </c>
      <c r="EQ800" s="88">
        <f t="shared" si="886"/>
        <v>0</v>
      </c>
      <c r="EV800" s="32">
        <v>2</v>
      </c>
      <c r="EW800" s="32">
        <v>3</v>
      </c>
      <c r="EX800" s="32">
        <v>2</v>
      </c>
      <c r="EY800" s="88">
        <f t="shared" si="887"/>
        <v>45</v>
      </c>
      <c r="EZ800" s="32">
        <v>0</v>
      </c>
      <c r="FA800" s="32">
        <v>24</v>
      </c>
      <c r="FB800" s="32">
        <v>21</v>
      </c>
      <c r="FC800" s="32">
        <v>0</v>
      </c>
      <c r="FG800" s="88">
        <f t="shared" si="888"/>
        <v>0</v>
      </c>
      <c r="FO800" s="88">
        <f t="shared" si="889"/>
        <v>0</v>
      </c>
      <c r="FW800" s="110">
        <f t="shared" si="890"/>
        <v>0</v>
      </c>
      <c r="GB800" s="110">
        <f t="shared" si="891"/>
        <v>2</v>
      </c>
      <c r="GC800" s="110">
        <f t="shared" si="892"/>
        <v>3</v>
      </c>
      <c r="GD800" s="110">
        <f t="shared" si="893"/>
        <v>2</v>
      </c>
      <c r="GE800" s="110">
        <f t="shared" si="894"/>
        <v>45</v>
      </c>
      <c r="GF800" s="110">
        <f t="shared" si="895"/>
        <v>0</v>
      </c>
      <c r="GG800" s="110">
        <f t="shared" si="896"/>
        <v>24</v>
      </c>
      <c r="GH800" s="110">
        <f t="shared" si="897"/>
        <v>21</v>
      </c>
      <c r="GI800" s="110">
        <f t="shared" si="898"/>
        <v>0</v>
      </c>
      <c r="GJ800" s="114">
        <f t="shared" si="862"/>
        <v>3.8915815726318706E-2</v>
      </c>
      <c r="GK800" s="90">
        <f t="shared" si="863"/>
        <v>0.15384615384615385</v>
      </c>
      <c r="GL800" s="2" t="s">
        <v>1825</v>
      </c>
      <c r="GM800" s="92" t="s">
        <v>2003</v>
      </c>
      <c r="GN800" s="92" t="s">
        <v>2096</v>
      </c>
      <c r="GO800" s="92" t="s">
        <v>2188</v>
      </c>
      <c r="GP800" s="2" t="s">
        <v>1491</v>
      </c>
      <c r="GQ800" s="2" t="s">
        <v>1673</v>
      </c>
      <c r="GR800" s="115">
        <v>386</v>
      </c>
      <c r="GS800" s="31">
        <f t="shared" si="899"/>
        <v>8</v>
      </c>
      <c r="GT800" s="31">
        <f t="shared" si="900"/>
        <v>15</v>
      </c>
      <c r="GU800" s="31">
        <f t="shared" si="901"/>
        <v>20</v>
      </c>
      <c r="GV800" s="31">
        <f t="shared" si="902"/>
        <v>345</v>
      </c>
      <c r="GW800" s="31">
        <f t="shared" si="903"/>
        <v>203</v>
      </c>
      <c r="GX800" s="31">
        <f t="shared" si="904"/>
        <v>309</v>
      </c>
    </row>
    <row r="801" spans="1:206" ht="15.75" hidden="1" customHeight="1" x14ac:dyDescent="0.25">
      <c r="A801" s="22" t="s">
        <v>1114</v>
      </c>
      <c r="B801" s="2" t="s">
        <v>776</v>
      </c>
      <c r="C801" s="116" t="s">
        <v>782</v>
      </c>
      <c r="D801" s="35" t="s">
        <v>776</v>
      </c>
      <c r="E801" s="117">
        <v>77</v>
      </c>
      <c r="F801" s="117">
        <v>290</v>
      </c>
      <c r="G801" s="117">
        <v>367</v>
      </c>
      <c r="H801" s="117">
        <v>734</v>
      </c>
      <c r="I801" s="95">
        <v>48</v>
      </c>
      <c r="J801" s="118">
        <v>65</v>
      </c>
      <c r="K801" s="118">
        <v>249</v>
      </c>
      <c r="L801" s="118">
        <v>365</v>
      </c>
      <c r="M801" s="118">
        <v>679</v>
      </c>
      <c r="N801" s="119">
        <v>84</v>
      </c>
      <c r="O801" s="119">
        <v>16</v>
      </c>
      <c r="P801" s="120">
        <v>530</v>
      </c>
      <c r="Q801" s="120">
        <v>683</v>
      </c>
      <c r="R801" s="120">
        <v>517</v>
      </c>
      <c r="S801" s="70">
        <f t="shared" si="845"/>
        <v>0.12264150943396226</v>
      </c>
      <c r="T801" s="70">
        <f t="shared" si="846"/>
        <v>0.36456808199121521</v>
      </c>
      <c r="U801" s="70">
        <f t="shared" si="847"/>
        <v>0.34393063583815031</v>
      </c>
      <c r="V801" s="70">
        <f t="shared" si="848"/>
        <v>0.44166666666666665</v>
      </c>
      <c r="W801" s="70">
        <f t="shared" si="849"/>
        <v>0.54352030947775631</v>
      </c>
      <c r="X801" s="121">
        <v>680</v>
      </c>
      <c r="Y801" s="121">
        <v>530</v>
      </c>
      <c r="Z801" s="121">
        <v>683</v>
      </c>
      <c r="AA801" s="121">
        <v>517</v>
      </c>
      <c r="AB801" s="121">
        <v>196</v>
      </c>
      <c r="AC801" s="121">
        <v>166</v>
      </c>
      <c r="AD801" s="17">
        <v>26</v>
      </c>
      <c r="AE801" s="17">
        <v>47</v>
      </c>
      <c r="AF801" s="100">
        <v>49</v>
      </c>
      <c r="AG801" s="101">
        <v>34</v>
      </c>
      <c r="AH801" s="101">
        <v>248</v>
      </c>
      <c r="AI801" s="101">
        <v>370</v>
      </c>
      <c r="AJ801" s="101">
        <v>10</v>
      </c>
      <c r="AK801" s="101">
        <f t="shared" si="850"/>
        <v>662</v>
      </c>
      <c r="AL801" s="101">
        <f t="shared" si="851"/>
        <v>81</v>
      </c>
      <c r="AM801" s="101">
        <v>91</v>
      </c>
      <c r="AN801" s="102">
        <v>25</v>
      </c>
      <c r="AO801" s="103">
        <v>60</v>
      </c>
      <c r="AP801" s="74">
        <f t="shared" si="852"/>
        <v>6.4150943396226415E-2</v>
      </c>
      <c r="AQ801" s="74">
        <f t="shared" si="853"/>
        <v>0.36310395314787702</v>
      </c>
      <c r="AR801" s="104">
        <f t="shared" si="854"/>
        <v>0.33005780346820807</v>
      </c>
      <c r="AS801" s="104">
        <f t="shared" si="855"/>
        <v>0.44750000000000001</v>
      </c>
      <c r="AT801" s="104">
        <f t="shared" si="856"/>
        <v>0.55899419729206967</v>
      </c>
      <c r="AU801" s="105">
        <v>503</v>
      </c>
      <c r="AV801" s="105">
        <v>682</v>
      </c>
      <c r="AW801" s="105">
        <v>543</v>
      </c>
      <c r="AX801" s="100">
        <v>46</v>
      </c>
      <c r="AY801" s="106">
        <v>644</v>
      </c>
      <c r="AZ801" s="106">
        <v>39</v>
      </c>
      <c r="BA801" s="106">
        <v>240</v>
      </c>
      <c r="BB801" s="106">
        <v>351</v>
      </c>
      <c r="BC801" s="106">
        <v>14</v>
      </c>
      <c r="BD801" s="107">
        <v>78</v>
      </c>
      <c r="BE801" s="108">
        <v>36</v>
      </c>
      <c r="BF801" s="82">
        <f t="shared" si="857"/>
        <v>7.18232044198895E-2</v>
      </c>
      <c r="BG801" s="82">
        <f t="shared" si="858"/>
        <v>0.35190615835777128</v>
      </c>
      <c r="BH801" s="83">
        <f t="shared" si="859"/>
        <v>0.31944444444444442</v>
      </c>
      <c r="BI801" s="83">
        <f t="shared" si="860"/>
        <v>0.43291139240506327</v>
      </c>
      <c r="BJ801" s="83">
        <f t="shared" si="861"/>
        <v>0.54274353876739567</v>
      </c>
      <c r="BK801" s="2">
        <v>535</v>
      </c>
      <c r="BL801" s="2">
        <v>708</v>
      </c>
      <c r="BM801" s="2">
        <v>548</v>
      </c>
      <c r="BN801" s="2">
        <v>379</v>
      </c>
      <c r="BO801" s="2">
        <v>169</v>
      </c>
      <c r="BP801" s="2">
        <v>155</v>
      </c>
      <c r="BQ801" s="109">
        <v>27</v>
      </c>
      <c r="BR801" s="109">
        <v>52</v>
      </c>
      <c r="BS801" s="110">
        <v>52</v>
      </c>
      <c r="BT801" s="109">
        <v>57</v>
      </c>
      <c r="BU801" s="109">
        <v>265</v>
      </c>
      <c r="BV801" s="109">
        <v>459</v>
      </c>
      <c r="BW801" s="109">
        <v>13</v>
      </c>
      <c r="BX801" s="84">
        <f t="shared" si="865"/>
        <v>794</v>
      </c>
      <c r="BY801" s="111">
        <v>12</v>
      </c>
      <c r="BZ801" s="109">
        <v>107</v>
      </c>
      <c r="CA801" s="109">
        <v>13</v>
      </c>
      <c r="CB801" s="2">
        <v>32</v>
      </c>
      <c r="CC801" s="112">
        <f t="shared" si="866"/>
        <v>0.10654205607476636</v>
      </c>
      <c r="CD801" s="112">
        <f t="shared" si="867"/>
        <v>0.37429378531073448</v>
      </c>
      <c r="CE801" s="112">
        <f t="shared" si="868"/>
        <v>0.37632607481853714</v>
      </c>
      <c r="CF801" s="112">
        <f t="shared" si="869"/>
        <v>0.49124203821656048</v>
      </c>
      <c r="CG801" s="112">
        <f t="shared" si="870"/>
        <v>0.64233576642335766</v>
      </c>
      <c r="CH801" s="87">
        <f t="shared" si="871"/>
        <v>196</v>
      </c>
      <c r="CI801" s="31">
        <f t="shared" si="872"/>
        <v>226</v>
      </c>
      <c r="CJ801" s="31">
        <f t="shared" si="873"/>
        <v>1</v>
      </c>
      <c r="CK801" s="31">
        <f t="shared" si="874"/>
        <v>1</v>
      </c>
      <c r="CL801" s="31">
        <f t="shared" si="875"/>
        <v>4</v>
      </c>
      <c r="CM801" s="113">
        <f t="shared" si="876"/>
        <v>21</v>
      </c>
      <c r="CN801" s="31">
        <f t="shared" si="877"/>
        <v>3</v>
      </c>
      <c r="CO801" s="31">
        <f t="shared" si="878"/>
        <v>6</v>
      </c>
      <c r="CP801" s="31">
        <f t="shared" si="879"/>
        <v>12</v>
      </c>
      <c r="CQ801" s="31">
        <f t="shared" si="880"/>
        <v>0</v>
      </c>
      <c r="CR801" s="32">
        <v>1</v>
      </c>
      <c r="CS801" s="32">
        <v>1</v>
      </c>
      <c r="CT801" s="32">
        <v>4</v>
      </c>
      <c r="CU801" s="88">
        <f t="shared" si="864"/>
        <v>21</v>
      </c>
      <c r="CV801" s="32">
        <v>3</v>
      </c>
      <c r="CW801" s="32">
        <v>6</v>
      </c>
      <c r="CX801" s="32">
        <v>12</v>
      </c>
      <c r="CY801" s="32">
        <v>0</v>
      </c>
      <c r="DC801" s="88">
        <f t="shared" si="881"/>
        <v>0</v>
      </c>
      <c r="DH801" s="32">
        <v>3</v>
      </c>
      <c r="DI801" s="32">
        <v>14</v>
      </c>
      <c r="DJ801" s="32">
        <v>16</v>
      </c>
      <c r="DK801" s="88">
        <f t="shared" si="882"/>
        <v>195</v>
      </c>
      <c r="DL801" s="32">
        <v>34</v>
      </c>
      <c r="DM801" s="32">
        <v>70</v>
      </c>
      <c r="DN801" s="32">
        <v>86</v>
      </c>
      <c r="DO801" s="32">
        <v>5</v>
      </c>
      <c r="DP801" s="32">
        <v>18</v>
      </c>
      <c r="DQ801" s="32">
        <v>28</v>
      </c>
      <c r="DR801" s="32">
        <v>23</v>
      </c>
      <c r="DS801" s="88">
        <f t="shared" si="883"/>
        <v>470</v>
      </c>
      <c r="DT801" s="32">
        <v>20</v>
      </c>
      <c r="DU801" s="32">
        <v>148</v>
      </c>
      <c r="DV801" s="32">
        <v>299</v>
      </c>
      <c r="DW801" s="32">
        <v>3</v>
      </c>
      <c r="EA801" s="88">
        <f t="shared" si="884"/>
        <v>0</v>
      </c>
      <c r="EI801" s="88">
        <f t="shared" si="885"/>
        <v>0</v>
      </c>
      <c r="EQ801" s="88">
        <f t="shared" si="886"/>
        <v>0</v>
      </c>
      <c r="EV801" s="32">
        <v>5</v>
      </c>
      <c r="EW801" s="32">
        <v>9</v>
      </c>
      <c r="EX801" s="32">
        <v>9</v>
      </c>
      <c r="EY801" s="88">
        <f t="shared" si="887"/>
        <v>107</v>
      </c>
      <c r="EZ801" s="32">
        <v>0</v>
      </c>
      <c r="FA801" s="32">
        <v>41</v>
      </c>
      <c r="FB801" s="32">
        <v>62</v>
      </c>
      <c r="FC801" s="32">
        <v>4</v>
      </c>
      <c r="FG801" s="88">
        <f t="shared" si="888"/>
        <v>0</v>
      </c>
      <c r="FO801" s="88">
        <f t="shared" si="889"/>
        <v>0</v>
      </c>
      <c r="FW801" s="110">
        <f t="shared" si="890"/>
        <v>0</v>
      </c>
      <c r="GB801" s="110">
        <f t="shared" si="891"/>
        <v>5</v>
      </c>
      <c r="GC801" s="110">
        <f t="shared" si="892"/>
        <v>9</v>
      </c>
      <c r="GD801" s="110">
        <f t="shared" si="893"/>
        <v>9</v>
      </c>
      <c r="GE801" s="110">
        <f t="shared" si="894"/>
        <v>107</v>
      </c>
      <c r="GF801" s="110">
        <f t="shared" si="895"/>
        <v>0</v>
      </c>
      <c r="GG801" s="110">
        <f t="shared" si="896"/>
        <v>41</v>
      </c>
      <c r="GH801" s="110">
        <f t="shared" si="897"/>
        <v>62</v>
      </c>
      <c r="GI801" s="110">
        <f t="shared" si="898"/>
        <v>4</v>
      </c>
      <c r="GJ801" s="114">
        <f t="shared" si="862"/>
        <v>0.18180637452269</v>
      </c>
      <c r="GK801" s="90">
        <f t="shared" si="863"/>
        <v>0.23291925465838509</v>
      </c>
      <c r="GL801" s="92" t="s">
        <v>1948</v>
      </c>
      <c r="GM801" s="92" t="s">
        <v>1949</v>
      </c>
      <c r="GN801" s="92" t="s">
        <v>1950</v>
      </c>
      <c r="GO801" s="92" t="s">
        <v>1931</v>
      </c>
      <c r="GP801" s="92" t="s">
        <v>1951</v>
      </c>
      <c r="GQ801" s="2" t="s">
        <v>1460</v>
      </c>
      <c r="GR801" s="115">
        <v>706</v>
      </c>
      <c r="GS801" s="31">
        <f t="shared" si="899"/>
        <v>21</v>
      </c>
      <c r="GT801" s="31">
        <f t="shared" si="900"/>
        <v>39</v>
      </c>
      <c r="GU801" s="31">
        <f t="shared" si="901"/>
        <v>42</v>
      </c>
      <c r="GV801" s="31">
        <f t="shared" si="902"/>
        <v>665</v>
      </c>
      <c r="GW801" s="31">
        <f t="shared" si="903"/>
        <v>393</v>
      </c>
      <c r="GX801" s="31">
        <f t="shared" si="904"/>
        <v>611</v>
      </c>
    </row>
    <row r="802" spans="1:206" ht="15.75" hidden="1" customHeight="1" x14ac:dyDescent="0.25">
      <c r="A802" s="22" t="s">
        <v>1114</v>
      </c>
      <c r="B802" s="2" t="s">
        <v>776</v>
      </c>
      <c r="C802" s="116" t="s">
        <v>783</v>
      </c>
      <c r="D802" s="35" t="s">
        <v>776</v>
      </c>
      <c r="E802" s="117">
        <v>71</v>
      </c>
      <c r="F802" s="117">
        <v>365</v>
      </c>
      <c r="G802" s="117">
        <v>485</v>
      </c>
      <c r="H802" s="117">
        <v>921</v>
      </c>
      <c r="I802" s="95">
        <v>65</v>
      </c>
      <c r="J802" s="118">
        <v>74</v>
      </c>
      <c r="K802" s="118">
        <v>396</v>
      </c>
      <c r="L802" s="118">
        <v>570</v>
      </c>
      <c r="M802" s="118">
        <v>1040</v>
      </c>
      <c r="N802" s="119">
        <v>91</v>
      </c>
      <c r="O802" s="119">
        <v>78</v>
      </c>
      <c r="P802" s="120">
        <v>880</v>
      </c>
      <c r="Q802" s="120">
        <v>1077</v>
      </c>
      <c r="R802" s="120">
        <v>867</v>
      </c>
      <c r="S802" s="70">
        <f t="shared" si="845"/>
        <v>8.4090909090909091E-2</v>
      </c>
      <c r="T802" s="70">
        <f t="shared" si="846"/>
        <v>0.36768802228412256</v>
      </c>
      <c r="U802" s="70">
        <f t="shared" si="847"/>
        <v>0.33604815864022664</v>
      </c>
      <c r="V802" s="70">
        <f t="shared" si="848"/>
        <v>0.45010288065843623</v>
      </c>
      <c r="W802" s="70">
        <f t="shared" si="849"/>
        <v>0.55247981545559399</v>
      </c>
      <c r="X802" s="121">
        <v>1072</v>
      </c>
      <c r="Y802" s="121">
        <v>880</v>
      </c>
      <c r="Z802" s="121">
        <v>1077</v>
      </c>
      <c r="AA802" s="121">
        <v>867</v>
      </c>
      <c r="AB802" s="121">
        <v>260</v>
      </c>
      <c r="AC802" s="121">
        <v>266</v>
      </c>
      <c r="AD802" s="17">
        <v>36</v>
      </c>
      <c r="AE802" s="17">
        <v>52</v>
      </c>
      <c r="AF802" s="100">
        <v>64</v>
      </c>
      <c r="AG802" s="101">
        <v>72</v>
      </c>
      <c r="AH802" s="101">
        <v>403</v>
      </c>
      <c r="AI802" s="101">
        <v>521</v>
      </c>
      <c r="AJ802" s="101">
        <v>7</v>
      </c>
      <c r="AK802" s="101">
        <f t="shared" si="850"/>
        <v>1003</v>
      </c>
      <c r="AL802" s="101">
        <f t="shared" si="851"/>
        <v>102</v>
      </c>
      <c r="AM802" s="101">
        <v>109</v>
      </c>
      <c r="AN802" s="102">
        <v>50</v>
      </c>
      <c r="AO802" s="103">
        <v>108</v>
      </c>
      <c r="AP802" s="74">
        <f t="shared" si="852"/>
        <v>8.1818181818181818E-2</v>
      </c>
      <c r="AQ802" s="74">
        <f t="shared" si="853"/>
        <v>0.37418755803156917</v>
      </c>
      <c r="AR802" s="104">
        <f t="shared" si="854"/>
        <v>0.31657223796033995</v>
      </c>
      <c r="AS802" s="104">
        <f t="shared" si="855"/>
        <v>0.4228395061728395</v>
      </c>
      <c r="AT802" s="104">
        <f t="shared" si="856"/>
        <v>0.48327566320645904</v>
      </c>
      <c r="AU802" s="105">
        <v>888</v>
      </c>
      <c r="AV802" s="105">
        <v>1162</v>
      </c>
      <c r="AW802" s="105">
        <v>846</v>
      </c>
      <c r="AX802" s="100">
        <v>74</v>
      </c>
      <c r="AY802" s="106">
        <v>1156</v>
      </c>
      <c r="AZ802" s="106">
        <v>91</v>
      </c>
      <c r="BA802" s="106">
        <v>401</v>
      </c>
      <c r="BB802" s="106">
        <v>643</v>
      </c>
      <c r="BC802" s="106">
        <v>21</v>
      </c>
      <c r="BD802" s="107">
        <v>121</v>
      </c>
      <c r="BE802" s="108">
        <v>69</v>
      </c>
      <c r="BF802" s="82">
        <f t="shared" si="857"/>
        <v>0.10756501182033097</v>
      </c>
      <c r="BG802" s="82">
        <f t="shared" si="858"/>
        <v>0.34509466437177283</v>
      </c>
      <c r="BH802" s="83">
        <f t="shared" si="859"/>
        <v>0.35013812154696133</v>
      </c>
      <c r="BI802" s="83">
        <f t="shared" si="860"/>
        <v>0.4502439024390244</v>
      </c>
      <c r="BJ802" s="83">
        <f t="shared" si="861"/>
        <v>0.58783783783783783</v>
      </c>
      <c r="BK802" s="2">
        <v>956</v>
      </c>
      <c r="BL802" s="2">
        <v>1272</v>
      </c>
      <c r="BM802" s="2">
        <v>930</v>
      </c>
      <c r="BN802" s="2">
        <v>597</v>
      </c>
      <c r="BO802" s="2">
        <v>270</v>
      </c>
      <c r="BP802" s="2">
        <v>266</v>
      </c>
      <c r="BQ802" s="109">
        <v>40</v>
      </c>
      <c r="BR802" s="109">
        <v>82</v>
      </c>
      <c r="BS802" s="110">
        <v>69</v>
      </c>
      <c r="BT802" s="109">
        <v>69</v>
      </c>
      <c r="BU802" s="109">
        <v>485</v>
      </c>
      <c r="BV802" s="109">
        <v>790</v>
      </c>
      <c r="BW802" s="109">
        <v>21</v>
      </c>
      <c r="BX802" s="84">
        <f t="shared" si="865"/>
        <v>1365</v>
      </c>
      <c r="BY802" s="111">
        <v>36</v>
      </c>
      <c r="BZ802" s="109">
        <v>151</v>
      </c>
      <c r="CA802" s="109">
        <v>21</v>
      </c>
      <c r="CB802" s="2">
        <v>87</v>
      </c>
      <c r="CC802" s="112">
        <f t="shared" si="866"/>
        <v>7.2175732217573216E-2</v>
      </c>
      <c r="CD802" s="112">
        <f t="shared" si="867"/>
        <v>0.38128930817610063</v>
      </c>
      <c r="CE802" s="112">
        <f t="shared" si="868"/>
        <v>0.37777074097530083</v>
      </c>
      <c r="CF802" s="112">
        <f t="shared" si="869"/>
        <v>0.51044504995458673</v>
      </c>
      <c r="CG802" s="112">
        <f t="shared" si="870"/>
        <v>0.68709677419354842</v>
      </c>
      <c r="CH802" s="87">
        <f t="shared" si="871"/>
        <v>291</v>
      </c>
      <c r="CI802" s="31">
        <f t="shared" si="872"/>
        <v>323</v>
      </c>
      <c r="CJ802" s="31">
        <f t="shared" si="873"/>
        <v>2</v>
      </c>
      <c r="CK802" s="31">
        <f t="shared" si="874"/>
        <v>8</v>
      </c>
      <c r="CL802" s="31">
        <f t="shared" si="875"/>
        <v>9</v>
      </c>
      <c r="CM802" s="113">
        <f t="shared" si="876"/>
        <v>106</v>
      </c>
      <c r="CN802" s="31">
        <f t="shared" si="877"/>
        <v>29</v>
      </c>
      <c r="CO802" s="31">
        <f t="shared" si="878"/>
        <v>42</v>
      </c>
      <c r="CP802" s="31">
        <f t="shared" si="879"/>
        <v>31</v>
      </c>
      <c r="CQ802" s="31">
        <f t="shared" si="880"/>
        <v>4</v>
      </c>
      <c r="CR802" s="32">
        <v>1</v>
      </c>
      <c r="CS802" s="32">
        <v>6</v>
      </c>
      <c r="CT802" s="32">
        <v>7</v>
      </c>
      <c r="CU802" s="88">
        <f t="shared" si="864"/>
        <v>94</v>
      </c>
      <c r="CV802" s="32">
        <v>29</v>
      </c>
      <c r="CW802" s="32">
        <v>39</v>
      </c>
      <c r="CX802" s="32">
        <v>24</v>
      </c>
      <c r="CY802" s="32">
        <v>2</v>
      </c>
      <c r="CZ802" s="32">
        <v>1</v>
      </c>
      <c r="DA802" s="32">
        <v>2</v>
      </c>
      <c r="DB802" s="32">
        <v>2</v>
      </c>
      <c r="DC802" s="88">
        <f t="shared" si="881"/>
        <v>12</v>
      </c>
      <c r="DD802" s="32">
        <v>0</v>
      </c>
      <c r="DE802" s="32">
        <v>3</v>
      </c>
      <c r="DF802" s="32">
        <v>7</v>
      </c>
      <c r="DG802" s="32">
        <v>2</v>
      </c>
      <c r="DH802" s="32">
        <v>2</v>
      </c>
      <c r="DI802" s="32">
        <v>14</v>
      </c>
      <c r="DJ802" s="32">
        <v>8</v>
      </c>
      <c r="DK802" s="88">
        <f t="shared" si="882"/>
        <v>285</v>
      </c>
      <c r="DL802" s="32">
        <v>17</v>
      </c>
      <c r="DM802" s="32">
        <v>99</v>
      </c>
      <c r="DN802" s="32">
        <v>162</v>
      </c>
      <c r="DO802" s="32">
        <v>7</v>
      </c>
      <c r="DP802" s="32">
        <v>29</v>
      </c>
      <c r="DQ802" s="32">
        <v>45</v>
      </c>
      <c r="DR802" s="32">
        <v>36</v>
      </c>
      <c r="DS802" s="88">
        <f t="shared" si="883"/>
        <v>791</v>
      </c>
      <c r="DT802" s="32">
        <v>5</v>
      </c>
      <c r="DU802" s="32">
        <v>256</v>
      </c>
      <c r="DV802" s="32">
        <v>522</v>
      </c>
      <c r="DW802" s="32">
        <v>8</v>
      </c>
      <c r="DX802" s="32">
        <v>1</v>
      </c>
      <c r="DY802" s="32">
        <v>2</v>
      </c>
      <c r="DZ802" s="32">
        <v>1</v>
      </c>
      <c r="EA802" s="88">
        <f t="shared" si="884"/>
        <v>38</v>
      </c>
      <c r="EB802" s="32">
        <v>2</v>
      </c>
      <c r="EC802" s="32">
        <v>18</v>
      </c>
      <c r="ED802" s="32">
        <v>17</v>
      </c>
      <c r="EE802" s="32">
        <v>1</v>
      </c>
      <c r="EF802" s="32">
        <v>2</v>
      </c>
      <c r="EG802" s="32">
        <v>5</v>
      </c>
      <c r="EH802" s="32">
        <v>7</v>
      </c>
      <c r="EI802" s="88">
        <f t="shared" si="885"/>
        <v>68</v>
      </c>
      <c r="EJ802" s="32">
        <v>14</v>
      </c>
      <c r="EK802" s="32">
        <v>24</v>
      </c>
      <c r="EL802" s="32">
        <v>30</v>
      </c>
      <c r="EM802" s="32">
        <v>0</v>
      </c>
      <c r="EQ802" s="88">
        <f t="shared" si="886"/>
        <v>0</v>
      </c>
      <c r="EV802" s="32">
        <v>4</v>
      </c>
      <c r="EW802" s="32">
        <v>8</v>
      </c>
      <c r="EX802" s="32">
        <v>8</v>
      </c>
      <c r="EY802" s="88">
        <f t="shared" si="887"/>
        <v>77</v>
      </c>
      <c r="EZ802" s="32">
        <v>2</v>
      </c>
      <c r="FA802" s="32">
        <v>46</v>
      </c>
      <c r="FB802" s="32">
        <v>28</v>
      </c>
      <c r="FC802" s="32">
        <v>1</v>
      </c>
      <c r="FG802" s="88">
        <f t="shared" si="888"/>
        <v>0</v>
      </c>
      <c r="FO802" s="88">
        <f t="shared" si="889"/>
        <v>0</v>
      </c>
      <c r="FW802" s="110">
        <f t="shared" si="890"/>
        <v>0</v>
      </c>
      <c r="GB802" s="110">
        <f t="shared" si="891"/>
        <v>4</v>
      </c>
      <c r="GC802" s="110">
        <f t="shared" si="892"/>
        <v>8</v>
      </c>
      <c r="GD802" s="110">
        <f t="shared" si="893"/>
        <v>8</v>
      </c>
      <c r="GE802" s="110">
        <f t="shared" si="894"/>
        <v>77</v>
      </c>
      <c r="GF802" s="110">
        <f t="shared" si="895"/>
        <v>2</v>
      </c>
      <c r="GG802" s="110">
        <f t="shared" si="896"/>
        <v>46</v>
      </c>
      <c r="GH802" s="110">
        <f t="shared" si="897"/>
        <v>28</v>
      </c>
      <c r="GI802" s="110">
        <f t="shared" si="898"/>
        <v>1</v>
      </c>
      <c r="GJ802" s="114">
        <f t="shared" si="862"/>
        <v>0.24365950569061898</v>
      </c>
      <c r="GK802" s="90">
        <f t="shared" si="863"/>
        <v>0.18079584775086505</v>
      </c>
      <c r="GL802" s="92" t="s">
        <v>1802</v>
      </c>
      <c r="GM802" s="92" t="s">
        <v>1438</v>
      </c>
      <c r="GN802" s="92" t="s">
        <v>1742</v>
      </c>
      <c r="GO802" s="2" t="s">
        <v>2119</v>
      </c>
      <c r="GP802" s="92" t="s">
        <v>2120</v>
      </c>
      <c r="GQ802" s="2" t="s">
        <v>1682</v>
      </c>
      <c r="GR802" s="115">
        <v>1308</v>
      </c>
      <c r="GS802" s="31">
        <f t="shared" si="899"/>
        <v>32</v>
      </c>
      <c r="GT802" s="31">
        <f t="shared" si="900"/>
        <v>45</v>
      </c>
      <c r="GU802" s="31">
        <f t="shared" si="901"/>
        <v>61</v>
      </c>
      <c r="GV802" s="31">
        <f t="shared" si="902"/>
        <v>1114</v>
      </c>
      <c r="GW802" s="31">
        <f t="shared" si="903"/>
        <v>717</v>
      </c>
      <c r="GX802" s="31">
        <f t="shared" si="904"/>
        <v>1090</v>
      </c>
    </row>
    <row r="803" spans="1:206" ht="15.75" hidden="1" customHeight="1" x14ac:dyDescent="0.25">
      <c r="A803" s="22" t="s">
        <v>1114</v>
      </c>
      <c r="B803" s="2" t="s">
        <v>776</v>
      </c>
      <c r="C803" s="116" t="s">
        <v>784</v>
      </c>
      <c r="D803" s="35" t="s">
        <v>776</v>
      </c>
      <c r="E803" s="117">
        <v>9</v>
      </c>
      <c r="F803" s="117">
        <v>92</v>
      </c>
      <c r="G803" s="117">
        <v>67</v>
      </c>
      <c r="H803" s="117">
        <v>168</v>
      </c>
      <c r="I803" s="95">
        <v>11</v>
      </c>
      <c r="J803" s="118">
        <v>21</v>
      </c>
      <c r="K803" s="118">
        <v>92</v>
      </c>
      <c r="L803" s="118">
        <v>74</v>
      </c>
      <c r="M803" s="118">
        <v>187</v>
      </c>
      <c r="N803" s="119">
        <v>6</v>
      </c>
      <c r="O803" s="119">
        <v>22</v>
      </c>
      <c r="P803" s="120">
        <v>167</v>
      </c>
      <c r="Q803" s="120">
        <v>190</v>
      </c>
      <c r="R803" s="120">
        <v>135</v>
      </c>
      <c r="S803" s="70">
        <f t="shared" si="845"/>
        <v>0.12574850299401197</v>
      </c>
      <c r="T803" s="70">
        <f t="shared" si="846"/>
        <v>0.48421052631578948</v>
      </c>
      <c r="U803" s="70">
        <f t="shared" si="847"/>
        <v>0.36788617886178859</v>
      </c>
      <c r="V803" s="70">
        <f t="shared" si="848"/>
        <v>0.49230769230769234</v>
      </c>
      <c r="W803" s="70">
        <f t="shared" si="849"/>
        <v>0.50370370370370365</v>
      </c>
      <c r="X803" s="121">
        <v>216</v>
      </c>
      <c r="Y803" s="121">
        <v>167</v>
      </c>
      <c r="Z803" s="121">
        <v>190</v>
      </c>
      <c r="AA803" s="121">
        <v>135</v>
      </c>
      <c r="AB803" s="121">
        <v>61</v>
      </c>
      <c r="AC803" s="121">
        <v>58</v>
      </c>
      <c r="AD803" s="17">
        <v>8</v>
      </c>
      <c r="AE803" s="17">
        <v>12</v>
      </c>
      <c r="AF803" s="100">
        <v>11</v>
      </c>
      <c r="AG803" s="101">
        <v>16</v>
      </c>
      <c r="AH803" s="101">
        <v>80</v>
      </c>
      <c r="AI803" s="101">
        <v>83</v>
      </c>
      <c r="AJ803" s="101">
        <v>1</v>
      </c>
      <c r="AK803" s="101">
        <f t="shared" si="850"/>
        <v>180</v>
      </c>
      <c r="AL803" s="101">
        <f t="shared" si="851"/>
        <v>13</v>
      </c>
      <c r="AM803" s="101">
        <v>14</v>
      </c>
      <c r="AN803" s="102">
        <v>20</v>
      </c>
      <c r="AO803" s="103">
        <v>40</v>
      </c>
      <c r="AP803" s="74">
        <f t="shared" si="852"/>
        <v>9.580838323353294E-2</v>
      </c>
      <c r="AQ803" s="74">
        <f t="shared" si="853"/>
        <v>0.42105263157894735</v>
      </c>
      <c r="AR803" s="104">
        <f t="shared" si="854"/>
        <v>0.33739837398373984</v>
      </c>
      <c r="AS803" s="104">
        <f t="shared" si="855"/>
        <v>0.46153846153846156</v>
      </c>
      <c r="AT803" s="104">
        <f t="shared" si="856"/>
        <v>0.51851851851851849</v>
      </c>
      <c r="AU803" s="105">
        <v>148</v>
      </c>
      <c r="AV803" s="105">
        <v>214</v>
      </c>
      <c r="AW803" s="105">
        <v>141</v>
      </c>
      <c r="AX803" s="100">
        <v>14</v>
      </c>
      <c r="AY803" s="106">
        <v>233</v>
      </c>
      <c r="AZ803" s="106">
        <v>21</v>
      </c>
      <c r="BA803" s="106">
        <v>112</v>
      </c>
      <c r="BB803" s="106">
        <v>99</v>
      </c>
      <c r="BC803" s="106">
        <v>1</v>
      </c>
      <c r="BD803" s="107">
        <v>11</v>
      </c>
      <c r="BE803" s="108">
        <v>14</v>
      </c>
      <c r="BF803" s="82">
        <f t="shared" si="857"/>
        <v>0.14893617021276595</v>
      </c>
      <c r="BG803" s="82">
        <f t="shared" si="858"/>
        <v>0.52336448598130836</v>
      </c>
      <c r="BH803" s="83">
        <f t="shared" si="859"/>
        <v>0.43936381709741551</v>
      </c>
      <c r="BI803" s="83">
        <f t="shared" si="860"/>
        <v>0.5524861878453039</v>
      </c>
      <c r="BJ803" s="83">
        <f t="shared" si="861"/>
        <v>0.59459459459459463</v>
      </c>
      <c r="BK803" s="2">
        <v>156</v>
      </c>
      <c r="BL803" s="2">
        <v>213</v>
      </c>
      <c r="BM803" s="2">
        <v>153</v>
      </c>
      <c r="BN803" s="2">
        <v>102</v>
      </c>
      <c r="BO803" s="2">
        <v>42</v>
      </c>
      <c r="BP803" s="2">
        <v>43</v>
      </c>
      <c r="BQ803" s="109">
        <v>8</v>
      </c>
      <c r="BR803" s="109">
        <v>13</v>
      </c>
      <c r="BS803" s="110">
        <v>11</v>
      </c>
      <c r="BT803" s="109">
        <v>7</v>
      </c>
      <c r="BU803" s="109">
        <v>65</v>
      </c>
      <c r="BV803" s="109">
        <v>125</v>
      </c>
      <c r="BW803" s="109">
        <v>1</v>
      </c>
      <c r="BX803" s="84">
        <f t="shared" si="865"/>
        <v>198</v>
      </c>
      <c r="BY803" s="111">
        <v>16</v>
      </c>
      <c r="BZ803" s="109">
        <v>30</v>
      </c>
      <c r="CA803" s="109">
        <v>1</v>
      </c>
      <c r="CB803" s="2">
        <v>31</v>
      </c>
      <c r="CC803" s="112">
        <f t="shared" si="866"/>
        <v>4.4871794871794872E-2</v>
      </c>
      <c r="CD803" s="112">
        <f t="shared" si="867"/>
        <v>0.30516431924882631</v>
      </c>
      <c r="CE803" s="112">
        <f t="shared" si="868"/>
        <v>0.31992337164750956</v>
      </c>
      <c r="CF803" s="112">
        <f t="shared" si="869"/>
        <v>0.43715846994535518</v>
      </c>
      <c r="CG803" s="112">
        <f t="shared" si="870"/>
        <v>0.62091503267973858</v>
      </c>
      <c r="CH803" s="87">
        <f t="shared" si="871"/>
        <v>58</v>
      </c>
      <c r="CI803" s="31">
        <f t="shared" si="872"/>
        <v>39</v>
      </c>
      <c r="CJ803" s="31">
        <f t="shared" si="873"/>
        <v>0</v>
      </c>
      <c r="CK803" s="31">
        <f t="shared" si="874"/>
        <v>0</v>
      </c>
      <c r="CL803" s="31">
        <f t="shared" si="875"/>
        <v>0</v>
      </c>
      <c r="CM803" s="113">
        <f t="shared" si="876"/>
        <v>0</v>
      </c>
      <c r="CN803" s="31">
        <f t="shared" si="877"/>
        <v>0</v>
      </c>
      <c r="CO803" s="31">
        <f t="shared" si="878"/>
        <v>0</v>
      </c>
      <c r="CP803" s="31">
        <f t="shared" si="879"/>
        <v>0</v>
      </c>
      <c r="CQ803" s="31">
        <f t="shared" si="880"/>
        <v>0</v>
      </c>
      <c r="CU803" s="88">
        <f t="shared" si="864"/>
        <v>0</v>
      </c>
      <c r="DC803" s="88">
        <f t="shared" si="881"/>
        <v>0</v>
      </c>
      <c r="DH803" s="32">
        <v>1</v>
      </c>
      <c r="DI803" s="32">
        <v>3</v>
      </c>
      <c r="DJ803" s="32">
        <v>4</v>
      </c>
      <c r="DK803" s="88">
        <f t="shared" si="882"/>
        <v>49</v>
      </c>
      <c r="DL803" s="32">
        <v>5</v>
      </c>
      <c r="DM803" s="32">
        <v>13</v>
      </c>
      <c r="DN803" s="32">
        <v>31</v>
      </c>
      <c r="DO803" s="32">
        <v>0</v>
      </c>
      <c r="DP803" s="32">
        <v>6</v>
      </c>
      <c r="DQ803" s="32">
        <v>8</v>
      </c>
      <c r="DR803" s="32">
        <v>5</v>
      </c>
      <c r="DS803" s="88">
        <f t="shared" si="883"/>
        <v>128</v>
      </c>
      <c r="DT803" s="32">
        <v>2</v>
      </c>
      <c r="DU803" s="32">
        <v>41</v>
      </c>
      <c r="DV803" s="32">
        <v>84</v>
      </c>
      <c r="DW803" s="32">
        <v>1</v>
      </c>
      <c r="EA803" s="88">
        <f t="shared" si="884"/>
        <v>0</v>
      </c>
      <c r="EI803" s="88">
        <f t="shared" si="885"/>
        <v>0</v>
      </c>
      <c r="EQ803" s="88">
        <f t="shared" si="886"/>
        <v>0</v>
      </c>
      <c r="EV803" s="32">
        <v>1</v>
      </c>
      <c r="EW803" s="32">
        <v>2</v>
      </c>
      <c r="EX803" s="32">
        <v>2</v>
      </c>
      <c r="EY803" s="88">
        <f t="shared" si="887"/>
        <v>21</v>
      </c>
      <c r="EZ803" s="32">
        <v>0</v>
      </c>
      <c r="FA803" s="32">
        <v>11</v>
      </c>
      <c r="FB803" s="32">
        <v>10</v>
      </c>
      <c r="FC803" s="32">
        <v>0</v>
      </c>
      <c r="FG803" s="88">
        <f t="shared" si="888"/>
        <v>0</v>
      </c>
      <c r="FO803" s="88">
        <f t="shared" si="889"/>
        <v>0</v>
      </c>
      <c r="FW803" s="110">
        <f t="shared" si="890"/>
        <v>0</v>
      </c>
      <c r="GB803" s="110">
        <f t="shared" si="891"/>
        <v>1</v>
      </c>
      <c r="GC803" s="110">
        <f t="shared" si="892"/>
        <v>2</v>
      </c>
      <c r="GD803" s="110">
        <f t="shared" si="893"/>
        <v>2</v>
      </c>
      <c r="GE803" s="110">
        <f t="shared" si="894"/>
        <v>21</v>
      </c>
      <c r="GF803" s="110">
        <f t="shared" si="895"/>
        <v>0</v>
      </c>
      <c r="GG803" s="110">
        <f t="shared" si="896"/>
        <v>11</v>
      </c>
      <c r="GH803" s="110">
        <f t="shared" si="897"/>
        <v>10</v>
      </c>
      <c r="GI803" s="110">
        <f t="shared" si="898"/>
        <v>0</v>
      </c>
      <c r="GJ803" s="114">
        <f t="shared" si="862"/>
        <v>0.23269896193771641</v>
      </c>
      <c r="GK803" s="90">
        <f t="shared" si="863"/>
        <v>-0.15021459227467812</v>
      </c>
      <c r="GL803" s="92" t="s">
        <v>2163</v>
      </c>
      <c r="GM803" s="92" t="s">
        <v>2039</v>
      </c>
      <c r="GN803" s="92" t="s">
        <v>1715</v>
      </c>
      <c r="GO803" s="2" t="s">
        <v>2208</v>
      </c>
      <c r="GP803" s="2" t="s">
        <v>2014</v>
      </c>
      <c r="GQ803" s="2" t="s">
        <v>2240</v>
      </c>
      <c r="GR803" s="115">
        <v>211</v>
      </c>
      <c r="GS803" s="31">
        <f t="shared" si="899"/>
        <v>7</v>
      </c>
      <c r="GT803" s="31">
        <f t="shared" si="900"/>
        <v>9</v>
      </c>
      <c r="GU803" s="31">
        <f t="shared" si="901"/>
        <v>11</v>
      </c>
      <c r="GV803" s="31">
        <f t="shared" si="902"/>
        <v>177</v>
      </c>
      <c r="GW803" s="31">
        <f t="shared" si="903"/>
        <v>116</v>
      </c>
      <c r="GX803" s="31">
        <f t="shared" si="904"/>
        <v>170</v>
      </c>
    </row>
    <row r="804" spans="1:206" ht="15.75" hidden="1" customHeight="1" x14ac:dyDescent="0.25">
      <c r="A804" s="22" t="s">
        <v>1114</v>
      </c>
      <c r="B804" s="2" t="s">
        <v>776</v>
      </c>
      <c r="C804" s="116" t="s">
        <v>785</v>
      </c>
      <c r="D804" s="35" t="s">
        <v>776</v>
      </c>
      <c r="E804" s="117">
        <v>143</v>
      </c>
      <c r="F804" s="117">
        <v>430</v>
      </c>
      <c r="G804" s="117">
        <v>318</v>
      </c>
      <c r="H804" s="117">
        <v>891</v>
      </c>
      <c r="I804" s="95">
        <v>50</v>
      </c>
      <c r="J804" s="118">
        <v>121</v>
      </c>
      <c r="K804" s="118">
        <v>419</v>
      </c>
      <c r="L804" s="118">
        <v>392</v>
      </c>
      <c r="M804" s="118">
        <v>932</v>
      </c>
      <c r="N804" s="119">
        <v>48</v>
      </c>
      <c r="O804" s="119">
        <v>77</v>
      </c>
      <c r="P804" s="120">
        <v>635</v>
      </c>
      <c r="Q804" s="120">
        <v>823</v>
      </c>
      <c r="R804" s="120">
        <v>583</v>
      </c>
      <c r="S804" s="70">
        <f t="shared" si="845"/>
        <v>0.19055118110236222</v>
      </c>
      <c r="T804" s="70">
        <f t="shared" si="846"/>
        <v>0.50911300121506686</v>
      </c>
      <c r="U804" s="70">
        <f t="shared" si="847"/>
        <v>0.43312101910828027</v>
      </c>
      <c r="V804" s="70">
        <f t="shared" si="848"/>
        <v>0.54267425320056895</v>
      </c>
      <c r="W804" s="70">
        <f t="shared" si="849"/>
        <v>0.59005145797598624</v>
      </c>
      <c r="X804" s="121">
        <v>818</v>
      </c>
      <c r="Y804" s="121">
        <v>635</v>
      </c>
      <c r="Z804" s="121">
        <v>823</v>
      </c>
      <c r="AA804" s="121">
        <v>583</v>
      </c>
      <c r="AB804" s="121">
        <v>207</v>
      </c>
      <c r="AC804" s="121">
        <v>189</v>
      </c>
      <c r="AD804" s="17">
        <v>31</v>
      </c>
      <c r="AE804" s="17">
        <v>44</v>
      </c>
      <c r="AF804" s="100">
        <v>53</v>
      </c>
      <c r="AG804" s="101">
        <v>109</v>
      </c>
      <c r="AH804" s="101">
        <v>373</v>
      </c>
      <c r="AI804" s="101">
        <v>436</v>
      </c>
      <c r="AJ804" s="101">
        <v>12</v>
      </c>
      <c r="AK804" s="101">
        <f t="shared" si="850"/>
        <v>930</v>
      </c>
      <c r="AL804" s="101">
        <f t="shared" si="851"/>
        <v>80</v>
      </c>
      <c r="AM804" s="101">
        <v>92</v>
      </c>
      <c r="AN804" s="102">
        <v>46</v>
      </c>
      <c r="AO804" s="103">
        <v>106</v>
      </c>
      <c r="AP804" s="74">
        <f t="shared" si="852"/>
        <v>0.17165354330708663</v>
      </c>
      <c r="AQ804" s="74">
        <f t="shared" si="853"/>
        <v>0.45321992709599029</v>
      </c>
      <c r="AR804" s="104">
        <f t="shared" si="854"/>
        <v>0.41058304752572267</v>
      </c>
      <c r="AS804" s="104">
        <f t="shared" si="855"/>
        <v>0.51849217638691325</v>
      </c>
      <c r="AT804" s="104">
        <f t="shared" si="856"/>
        <v>0.61063464837049741</v>
      </c>
      <c r="AU804" s="105">
        <v>684</v>
      </c>
      <c r="AV804" s="105">
        <v>897</v>
      </c>
      <c r="AW804" s="105">
        <v>640</v>
      </c>
      <c r="AX804" s="100">
        <v>63</v>
      </c>
      <c r="AY804" s="106">
        <v>1112</v>
      </c>
      <c r="AZ804" s="106">
        <v>105</v>
      </c>
      <c r="BA804" s="106">
        <v>466</v>
      </c>
      <c r="BB804" s="106">
        <v>532</v>
      </c>
      <c r="BC804" s="106">
        <v>9</v>
      </c>
      <c r="BD804" s="107">
        <v>102</v>
      </c>
      <c r="BE804" s="108">
        <v>48</v>
      </c>
      <c r="BF804" s="82">
        <f t="shared" si="857"/>
        <v>0.1640625</v>
      </c>
      <c r="BG804" s="82">
        <f t="shared" si="858"/>
        <v>0.51950947603121511</v>
      </c>
      <c r="BH804" s="83">
        <f t="shared" si="859"/>
        <v>0.45069788383610987</v>
      </c>
      <c r="BI804" s="83">
        <f t="shared" si="860"/>
        <v>0.56672991777356108</v>
      </c>
      <c r="BJ804" s="83">
        <f t="shared" si="861"/>
        <v>0.62865497076023391</v>
      </c>
      <c r="BK804" s="2">
        <v>676</v>
      </c>
      <c r="BL804" s="2">
        <v>936</v>
      </c>
      <c r="BM804" s="2">
        <v>643</v>
      </c>
      <c r="BN804" s="2">
        <v>426</v>
      </c>
      <c r="BO804" s="2">
        <v>223</v>
      </c>
      <c r="BP804" s="2">
        <v>215</v>
      </c>
      <c r="BQ804" s="109">
        <v>33</v>
      </c>
      <c r="BR804" s="109">
        <v>68</v>
      </c>
      <c r="BS804" s="110">
        <v>60</v>
      </c>
      <c r="BT804" s="109">
        <v>117</v>
      </c>
      <c r="BU804" s="109">
        <v>423</v>
      </c>
      <c r="BV804" s="109">
        <v>617</v>
      </c>
      <c r="BW804" s="109">
        <v>18</v>
      </c>
      <c r="BX804" s="84">
        <f t="shared" si="865"/>
        <v>1175</v>
      </c>
      <c r="BY804" s="111">
        <v>20</v>
      </c>
      <c r="BZ804" s="109">
        <v>100</v>
      </c>
      <c r="CA804" s="109">
        <v>18</v>
      </c>
      <c r="CB804" s="2">
        <v>94</v>
      </c>
      <c r="CC804" s="112">
        <f t="shared" si="866"/>
        <v>0.17307692307692307</v>
      </c>
      <c r="CD804" s="112">
        <f t="shared" si="867"/>
        <v>0.45192307692307693</v>
      </c>
      <c r="CE804" s="112">
        <f t="shared" si="868"/>
        <v>0.46873614190687363</v>
      </c>
      <c r="CF804" s="112">
        <f t="shared" si="869"/>
        <v>0.59531348955034835</v>
      </c>
      <c r="CG804" s="112">
        <f t="shared" si="870"/>
        <v>0.80404354587869364</v>
      </c>
      <c r="CH804" s="87">
        <f t="shared" si="871"/>
        <v>126</v>
      </c>
      <c r="CI804" s="31">
        <f t="shared" si="872"/>
        <v>155</v>
      </c>
      <c r="CJ804" s="31">
        <f t="shared" si="873"/>
        <v>2</v>
      </c>
      <c r="CK804" s="31">
        <f t="shared" si="874"/>
        <v>5</v>
      </c>
      <c r="CL804" s="31">
        <f t="shared" si="875"/>
        <v>10</v>
      </c>
      <c r="CM804" s="113">
        <f t="shared" si="876"/>
        <v>87</v>
      </c>
      <c r="CN804" s="31">
        <f t="shared" si="877"/>
        <v>17</v>
      </c>
      <c r="CO804" s="31">
        <f t="shared" si="878"/>
        <v>31</v>
      </c>
      <c r="CP804" s="31">
        <f t="shared" si="879"/>
        <v>34</v>
      </c>
      <c r="CQ804" s="31">
        <f t="shared" si="880"/>
        <v>5</v>
      </c>
      <c r="CR804" s="32">
        <v>2</v>
      </c>
      <c r="CS804" s="32">
        <v>5</v>
      </c>
      <c r="CT804" s="32">
        <v>10</v>
      </c>
      <c r="CU804" s="88">
        <f t="shared" si="864"/>
        <v>87</v>
      </c>
      <c r="CV804" s="32">
        <v>17</v>
      </c>
      <c r="CW804" s="32">
        <v>31</v>
      </c>
      <c r="CX804" s="32">
        <v>34</v>
      </c>
      <c r="CY804" s="32">
        <v>5</v>
      </c>
      <c r="DC804" s="88">
        <f t="shared" si="881"/>
        <v>0</v>
      </c>
      <c r="DH804" s="32">
        <v>2</v>
      </c>
      <c r="DI804" s="32">
        <v>15</v>
      </c>
      <c r="DJ804" s="32">
        <v>8</v>
      </c>
      <c r="DK804" s="88">
        <f t="shared" si="882"/>
        <v>351</v>
      </c>
      <c r="DL804" s="32">
        <v>72</v>
      </c>
      <c r="DM804" s="32">
        <v>135</v>
      </c>
      <c r="DN804" s="32">
        <v>141</v>
      </c>
      <c r="DO804" s="32">
        <v>3</v>
      </c>
      <c r="DP804" s="32">
        <v>22</v>
      </c>
      <c r="DQ804" s="32">
        <v>33</v>
      </c>
      <c r="DR804" s="32">
        <v>25</v>
      </c>
      <c r="DS804" s="88">
        <f t="shared" si="883"/>
        <v>564</v>
      </c>
      <c r="DT804" s="32">
        <v>13</v>
      </c>
      <c r="DU804" s="32">
        <v>182</v>
      </c>
      <c r="DV804" s="32">
        <v>357</v>
      </c>
      <c r="DW804" s="32">
        <v>12</v>
      </c>
      <c r="DX804" s="32">
        <v>1</v>
      </c>
      <c r="DY804" s="32">
        <v>2</v>
      </c>
      <c r="DZ804" s="32">
        <v>2</v>
      </c>
      <c r="EA804" s="88">
        <f t="shared" si="884"/>
        <v>39</v>
      </c>
      <c r="EB804" s="32">
        <v>6</v>
      </c>
      <c r="EC804" s="32">
        <v>15</v>
      </c>
      <c r="ED804" s="32">
        <v>16</v>
      </c>
      <c r="EE804" s="32">
        <v>2</v>
      </c>
      <c r="EF804" s="32">
        <v>2</v>
      </c>
      <c r="EG804" s="32">
        <v>4</v>
      </c>
      <c r="EH804" s="32">
        <v>5</v>
      </c>
      <c r="EI804" s="88">
        <f t="shared" si="885"/>
        <v>35</v>
      </c>
      <c r="EJ804" s="32">
        <v>8</v>
      </c>
      <c r="EK804" s="32">
        <v>17</v>
      </c>
      <c r="EL804" s="32">
        <v>10</v>
      </c>
      <c r="EM804" s="32">
        <v>0</v>
      </c>
      <c r="EQ804" s="88">
        <f t="shared" si="886"/>
        <v>0</v>
      </c>
      <c r="EV804" s="32">
        <v>4</v>
      </c>
      <c r="EW804" s="32">
        <v>9</v>
      </c>
      <c r="EX804" s="32">
        <v>10</v>
      </c>
      <c r="EY804" s="88">
        <f t="shared" si="887"/>
        <v>104</v>
      </c>
      <c r="EZ804" s="32">
        <v>1</v>
      </c>
      <c r="FA804" s="32">
        <v>43</v>
      </c>
      <c r="FB804" s="32">
        <v>59</v>
      </c>
      <c r="FC804" s="32">
        <v>1</v>
      </c>
      <c r="FG804" s="88">
        <f t="shared" si="888"/>
        <v>0</v>
      </c>
      <c r="FO804" s="88">
        <f t="shared" si="889"/>
        <v>0</v>
      </c>
      <c r="FW804" s="110">
        <f t="shared" si="890"/>
        <v>0</v>
      </c>
      <c r="GB804" s="110">
        <f t="shared" si="891"/>
        <v>4</v>
      </c>
      <c r="GC804" s="110">
        <f t="shared" si="892"/>
        <v>9</v>
      </c>
      <c r="GD804" s="110">
        <f t="shared" si="893"/>
        <v>10</v>
      </c>
      <c r="GE804" s="110">
        <f t="shared" si="894"/>
        <v>104</v>
      </c>
      <c r="GF804" s="110">
        <f t="shared" si="895"/>
        <v>1</v>
      </c>
      <c r="GG804" s="110">
        <f t="shared" si="896"/>
        <v>43</v>
      </c>
      <c r="GH804" s="110">
        <f t="shared" si="897"/>
        <v>59</v>
      </c>
      <c r="GI804" s="110">
        <f t="shared" si="898"/>
        <v>1</v>
      </c>
      <c r="GJ804" s="114">
        <f t="shared" si="862"/>
        <v>0.36266682339325124</v>
      </c>
      <c r="GK804" s="90">
        <f t="shared" si="863"/>
        <v>5.6654676258992807E-2</v>
      </c>
      <c r="GL804" s="92" t="s">
        <v>2181</v>
      </c>
      <c r="GM804" s="2" t="s">
        <v>1906</v>
      </c>
      <c r="GN804" s="92" t="s">
        <v>2184</v>
      </c>
      <c r="GO804" s="2" t="s">
        <v>2206</v>
      </c>
      <c r="GP804" s="92" t="s">
        <v>1823</v>
      </c>
      <c r="GQ804" s="2" t="s">
        <v>1751</v>
      </c>
      <c r="GR804" s="115">
        <v>912</v>
      </c>
      <c r="GS804" s="31">
        <f t="shared" si="899"/>
        <v>25</v>
      </c>
      <c r="GT804" s="31">
        <f t="shared" si="900"/>
        <v>35</v>
      </c>
      <c r="GU804" s="31">
        <f t="shared" si="901"/>
        <v>50</v>
      </c>
      <c r="GV804" s="31">
        <f t="shared" si="902"/>
        <v>954</v>
      </c>
      <c r="GW804" s="31">
        <f t="shared" si="903"/>
        <v>531</v>
      </c>
      <c r="GX804" s="31">
        <f t="shared" si="904"/>
        <v>863</v>
      </c>
    </row>
    <row r="805" spans="1:206" ht="15.75" hidden="1" customHeight="1" x14ac:dyDescent="0.25">
      <c r="A805" s="22" t="s">
        <v>1114</v>
      </c>
      <c r="B805" s="2" t="s">
        <v>776</v>
      </c>
      <c r="C805" s="116" t="s">
        <v>786</v>
      </c>
      <c r="D805" s="35" t="s">
        <v>776</v>
      </c>
      <c r="E805" s="117">
        <v>27</v>
      </c>
      <c r="F805" s="117">
        <v>156</v>
      </c>
      <c r="G805" s="117">
        <v>154</v>
      </c>
      <c r="H805" s="117">
        <v>337</v>
      </c>
      <c r="I805" s="95">
        <v>21</v>
      </c>
      <c r="J805" s="118">
        <v>36</v>
      </c>
      <c r="K805" s="118">
        <v>123</v>
      </c>
      <c r="L805" s="118">
        <v>158</v>
      </c>
      <c r="M805" s="118">
        <v>317</v>
      </c>
      <c r="N805" s="119">
        <v>27</v>
      </c>
      <c r="O805" s="119">
        <v>42</v>
      </c>
      <c r="P805" s="120">
        <v>260</v>
      </c>
      <c r="Q805" s="120">
        <v>323</v>
      </c>
      <c r="R805" s="120">
        <v>227</v>
      </c>
      <c r="S805" s="70">
        <f t="shared" si="845"/>
        <v>0.13846153846153847</v>
      </c>
      <c r="T805" s="70">
        <f t="shared" si="846"/>
        <v>0.38080495356037153</v>
      </c>
      <c r="U805" s="70">
        <f t="shared" si="847"/>
        <v>0.35802469135802467</v>
      </c>
      <c r="V805" s="70">
        <f t="shared" si="848"/>
        <v>0.46181818181818179</v>
      </c>
      <c r="W805" s="70">
        <f t="shared" si="849"/>
        <v>0.5770925110132159</v>
      </c>
      <c r="X805" s="121">
        <v>331</v>
      </c>
      <c r="Y805" s="121">
        <v>260</v>
      </c>
      <c r="Z805" s="121">
        <v>323</v>
      </c>
      <c r="AA805" s="121">
        <v>227</v>
      </c>
      <c r="AB805" s="121">
        <v>78</v>
      </c>
      <c r="AC805" s="121">
        <v>77</v>
      </c>
      <c r="AD805" s="17">
        <v>14</v>
      </c>
      <c r="AE805" s="17">
        <v>20</v>
      </c>
      <c r="AF805" s="100">
        <v>20</v>
      </c>
      <c r="AG805" s="101">
        <v>31</v>
      </c>
      <c r="AH805" s="101">
        <v>140</v>
      </c>
      <c r="AI805" s="101">
        <v>159</v>
      </c>
      <c r="AJ805" s="101">
        <v>3</v>
      </c>
      <c r="AK805" s="101">
        <f t="shared" si="850"/>
        <v>333</v>
      </c>
      <c r="AL805" s="101">
        <f t="shared" si="851"/>
        <v>25</v>
      </c>
      <c r="AM805" s="101">
        <v>28</v>
      </c>
      <c r="AN805" s="102">
        <v>26</v>
      </c>
      <c r="AO805" s="103">
        <v>45</v>
      </c>
      <c r="AP805" s="74">
        <f t="shared" si="852"/>
        <v>0.11923076923076924</v>
      </c>
      <c r="AQ805" s="74">
        <f t="shared" si="853"/>
        <v>0.43343653250773995</v>
      </c>
      <c r="AR805" s="104">
        <f t="shared" si="854"/>
        <v>0.37654320987654322</v>
      </c>
      <c r="AS805" s="104">
        <f t="shared" si="855"/>
        <v>0.49818181818181817</v>
      </c>
      <c r="AT805" s="104">
        <f t="shared" si="856"/>
        <v>0.5903083700440529</v>
      </c>
      <c r="AU805" s="105">
        <v>259</v>
      </c>
      <c r="AV805" s="105">
        <v>339</v>
      </c>
      <c r="AW805" s="105">
        <v>240</v>
      </c>
      <c r="AX805" s="100">
        <v>21</v>
      </c>
      <c r="AY805" s="106">
        <v>431</v>
      </c>
      <c r="AZ805" s="106">
        <v>33</v>
      </c>
      <c r="BA805" s="106">
        <v>196</v>
      </c>
      <c r="BB805" s="106">
        <v>199</v>
      </c>
      <c r="BC805" s="106">
        <v>3</v>
      </c>
      <c r="BD805" s="107">
        <v>25</v>
      </c>
      <c r="BE805" s="108">
        <v>26</v>
      </c>
      <c r="BF805" s="82">
        <f t="shared" si="857"/>
        <v>0.13750000000000001</v>
      </c>
      <c r="BG805" s="82">
        <f t="shared" si="858"/>
        <v>0.57817109144542778</v>
      </c>
      <c r="BH805" s="83">
        <f t="shared" si="859"/>
        <v>0.48090692124105011</v>
      </c>
      <c r="BI805" s="83">
        <f t="shared" si="860"/>
        <v>0.61872909698996659</v>
      </c>
      <c r="BJ805" s="83">
        <f t="shared" si="861"/>
        <v>0.6718146718146718</v>
      </c>
      <c r="BK805" s="2">
        <v>266</v>
      </c>
      <c r="BL805" s="2">
        <v>344</v>
      </c>
      <c r="BM805" s="2">
        <v>233</v>
      </c>
      <c r="BN805" s="2">
        <v>164</v>
      </c>
      <c r="BO805" s="2">
        <v>78</v>
      </c>
      <c r="BP805" s="2">
        <v>77</v>
      </c>
      <c r="BQ805" s="109">
        <v>15</v>
      </c>
      <c r="BR805" s="109">
        <v>26</v>
      </c>
      <c r="BS805" s="110">
        <v>22</v>
      </c>
      <c r="BT805" s="109">
        <v>24</v>
      </c>
      <c r="BU805" s="109">
        <v>158</v>
      </c>
      <c r="BV805" s="109">
        <v>256</v>
      </c>
      <c r="BW805" s="109">
        <v>3</v>
      </c>
      <c r="BX805" s="84">
        <f t="shared" si="865"/>
        <v>441</v>
      </c>
      <c r="BY805" s="111">
        <v>20</v>
      </c>
      <c r="BZ805" s="109">
        <v>39</v>
      </c>
      <c r="CA805" s="109">
        <v>3</v>
      </c>
      <c r="CB805" s="2">
        <v>36</v>
      </c>
      <c r="CC805" s="112">
        <f t="shared" si="866"/>
        <v>9.0225563909774431E-2</v>
      </c>
      <c r="CD805" s="112">
        <f t="shared" si="867"/>
        <v>0.45930232558139533</v>
      </c>
      <c r="CE805" s="112">
        <f t="shared" si="868"/>
        <v>0.47330960854092524</v>
      </c>
      <c r="CF805" s="112">
        <f t="shared" si="869"/>
        <v>0.64991334488734831</v>
      </c>
      <c r="CG805" s="112">
        <f t="shared" si="870"/>
        <v>0.93133047210300424</v>
      </c>
      <c r="CH805" s="87">
        <f t="shared" si="871"/>
        <v>16</v>
      </c>
      <c r="CI805" s="31">
        <f t="shared" si="872"/>
        <v>19</v>
      </c>
      <c r="CJ805" s="31">
        <f t="shared" si="873"/>
        <v>0</v>
      </c>
      <c r="CK805" s="31">
        <f t="shared" si="874"/>
        <v>0</v>
      </c>
      <c r="CL805" s="31">
        <f t="shared" si="875"/>
        <v>0</v>
      </c>
      <c r="CM805" s="113">
        <f t="shared" si="876"/>
        <v>0</v>
      </c>
      <c r="CN805" s="31">
        <f t="shared" si="877"/>
        <v>0</v>
      </c>
      <c r="CO805" s="31">
        <f t="shared" si="878"/>
        <v>0</v>
      </c>
      <c r="CP805" s="31">
        <f t="shared" si="879"/>
        <v>0</v>
      </c>
      <c r="CQ805" s="31">
        <f t="shared" si="880"/>
        <v>0</v>
      </c>
      <c r="CU805" s="88">
        <f t="shared" si="864"/>
        <v>0</v>
      </c>
      <c r="DC805" s="88">
        <f t="shared" si="881"/>
        <v>0</v>
      </c>
      <c r="DH805" s="32">
        <v>1</v>
      </c>
      <c r="DI805" s="32">
        <v>7</v>
      </c>
      <c r="DJ805" s="32">
        <v>5</v>
      </c>
      <c r="DK805" s="88">
        <f t="shared" si="882"/>
        <v>124</v>
      </c>
      <c r="DL805" s="32">
        <v>23</v>
      </c>
      <c r="DM805" s="32">
        <v>44</v>
      </c>
      <c r="DN805" s="32">
        <v>57</v>
      </c>
      <c r="DO805" s="32">
        <v>0</v>
      </c>
      <c r="DP805" s="32">
        <v>10</v>
      </c>
      <c r="DQ805" s="32">
        <v>14</v>
      </c>
      <c r="DR805" s="32">
        <v>13</v>
      </c>
      <c r="DS805" s="88">
        <f t="shared" si="883"/>
        <v>236</v>
      </c>
      <c r="DT805" s="32">
        <v>1</v>
      </c>
      <c r="DU805" s="32">
        <v>75</v>
      </c>
      <c r="DV805" s="32">
        <v>158</v>
      </c>
      <c r="DW805" s="32">
        <v>2</v>
      </c>
      <c r="EA805" s="88">
        <f t="shared" si="884"/>
        <v>0</v>
      </c>
      <c r="EF805" s="32">
        <v>1</v>
      </c>
      <c r="EG805" s="32">
        <v>1</v>
      </c>
      <c r="EH805" s="32">
        <v>1</v>
      </c>
      <c r="EI805" s="88">
        <f t="shared" si="885"/>
        <v>8</v>
      </c>
      <c r="EJ805" s="32">
        <v>0</v>
      </c>
      <c r="EK805" s="32">
        <v>3</v>
      </c>
      <c r="EL805" s="32">
        <v>4</v>
      </c>
      <c r="EM805" s="32">
        <v>1</v>
      </c>
      <c r="EQ805" s="88">
        <f t="shared" si="886"/>
        <v>0</v>
      </c>
      <c r="EV805" s="32">
        <v>3</v>
      </c>
      <c r="EW805" s="32">
        <v>4</v>
      </c>
      <c r="EX805" s="32">
        <v>3</v>
      </c>
      <c r="EY805" s="88">
        <f t="shared" si="887"/>
        <v>73</v>
      </c>
      <c r="EZ805" s="32">
        <v>0</v>
      </c>
      <c r="FA805" s="32">
        <v>36</v>
      </c>
      <c r="FB805" s="32">
        <v>37</v>
      </c>
      <c r="FC805" s="32">
        <v>0</v>
      </c>
      <c r="FG805" s="88">
        <f t="shared" si="888"/>
        <v>0</v>
      </c>
      <c r="FO805" s="88">
        <f t="shared" si="889"/>
        <v>0</v>
      </c>
      <c r="FW805" s="110">
        <f t="shared" si="890"/>
        <v>0</v>
      </c>
      <c r="GB805" s="110">
        <f t="shared" si="891"/>
        <v>3</v>
      </c>
      <c r="GC805" s="110">
        <f t="shared" si="892"/>
        <v>4</v>
      </c>
      <c r="GD805" s="110">
        <f t="shared" si="893"/>
        <v>3</v>
      </c>
      <c r="GE805" s="110">
        <f t="shared" si="894"/>
        <v>73</v>
      </c>
      <c r="GF805" s="110">
        <f t="shared" si="895"/>
        <v>0</v>
      </c>
      <c r="GG805" s="110">
        <f t="shared" si="896"/>
        <v>36</v>
      </c>
      <c r="GH805" s="110">
        <f t="shared" si="897"/>
        <v>37</v>
      </c>
      <c r="GI805" s="110">
        <f t="shared" si="898"/>
        <v>0</v>
      </c>
      <c r="GJ805" s="114">
        <f t="shared" si="862"/>
        <v>0.61383219211741946</v>
      </c>
      <c r="GK805" s="90">
        <f t="shared" si="863"/>
        <v>2.3201856148491878E-2</v>
      </c>
      <c r="GL805" s="2" t="s">
        <v>1633</v>
      </c>
      <c r="GM805" s="92" t="s">
        <v>2217</v>
      </c>
      <c r="GN805" s="92" t="s">
        <v>1708</v>
      </c>
      <c r="GO805" s="2" t="s">
        <v>1749</v>
      </c>
      <c r="GP805" s="2" t="s">
        <v>1685</v>
      </c>
      <c r="GQ805" s="2" t="s">
        <v>2159</v>
      </c>
      <c r="GR805" s="115">
        <v>347</v>
      </c>
      <c r="GS805" s="31">
        <f t="shared" si="899"/>
        <v>11</v>
      </c>
      <c r="GT805" s="31">
        <f t="shared" si="900"/>
        <v>18</v>
      </c>
      <c r="GU805" s="31">
        <f t="shared" si="901"/>
        <v>21</v>
      </c>
      <c r="GV805" s="31">
        <f t="shared" si="902"/>
        <v>360</v>
      </c>
      <c r="GW805" s="31">
        <f t="shared" si="903"/>
        <v>217</v>
      </c>
      <c r="GX805" s="31">
        <f t="shared" si="904"/>
        <v>336</v>
      </c>
    </row>
    <row r="806" spans="1:206" ht="15.75" hidden="1" customHeight="1" x14ac:dyDescent="0.25">
      <c r="A806" s="22" t="s">
        <v>1114</v>
      </c>
      <c r="B806" s="2" t="s">
        <v>776</v>
      </c>
      <c r="C806" s="116" t="s">
        <v>787</v>
      </c>
      <c r="D806" s="35" t="s">
        <v>776</v>
      </c>
      <c r="E806" s="117">
        <v>21</v>
      </c>
      <c r="F806" s="117">
        <v>118</v>
      </c>
      <c r="G806" s="117">
        <v>108</v>
      </c>
      <c r="H806" s="117">
        <v>247</v>
      </c>
      <c r="I806" s="95">
        <v>14</v>
      </c>
      <c r="J806" s="118">
        <v>24</v>
      </c>
      <c r="K806" s="118">
        <v>89</v>
      </c>
      <c r="L806" s="118">
        <v>102</v>
      </c>
      <c r="M806" s="118">
        <v>215</v>
      </c>
      <c r="N806" s="119">
        <v>18</v>
      </c>
      <c r="O806" s="119">
        <v>34</v>
      </c>
      <c r="P806" s="120">
        <v>172</v>
      </c>
      <c r="Q806" s="120">
        <v>223</v>
      </c>
      <c r="R806" s="120">
        <v>186</v>
      </c>
      <c r="S806" s="70">
        <f t="shared" si="845"/>
        <v>0.13953488372093023</v>
      </c>
      <c r="T806" s="70">
        <f t="shared" si="846"/>
        <v>0.3991031390134529</v>
      </c>
      <c r="U806" s="70">
        <f t="shared" si="847"/>
        <v>0.33907056798623064</v>
      </c>
      <c r="V806" s="70">
        <f t="shared" si="848"/>
        <v>0.42298288508557458</v>
      </c>
      <c r="W806" s="70">
        <f t="shared" si="849"/>
        <v>0.45161290322580644</v>
      </c>
      <c r="X806" s="121">
        <v>213</v>
      </c>
      <c r="Y806" s="121">
        <v>172</v>
      </c>
      <c r="Z806" s="121">
        <v>223</v>
      </c>
      <c r="AA806" s="121">
        <v>186</v>
      </c>
      <c r="AB806" s="121">
        <v>67</v>
      </c>
      <c r="AC806" s="121">
        <v>51</v>
      </c>
      <c r="AD806" s="17">
        <v>8</v>
      </c>
      <c r="AE806" s="17">
        <v>12</v>
      </c>
      <c r="AF806" s="100">
        <v>11</v>
      </c>
      <c r="AG806" s="101">
        <v>22</v>
      </c>
      <c r="AH806" s="101">
        <v>53</v>
      </c>
      <c r="AI806" s="101">
        <v>108</v>
      </c>
      <c r="AJ806" s="101">
        <v>3</v>
      </c>
      <c r="AK806" s="101">
        <f t="shared" si="850"/>
        <v>186</v>
      </c>
      <c r="AL806" s="101">
        <f t="shared" si="851"/>
        <v>19</v>
      </c>
      <c r="AM806" s="101">
        <v>22</v>
      </c>
      <c r="AN806" s="102">
        <v>12</v>
      </c>
      <c r="AO806" s="103">
        <v>35</v>
      </c>
      <c r="AP806" s="74">
        <f t="shared" si="852"/>
        <v>0.12790697674418605</v>
      </c>
      <c r="AQ806" s="74">
        <f t="shared" si="853"/>
        <v>0.23766816143497757</v>
      </c>
      <c r="AR806" s="104">
        <f t="shared" si="854"/>
        <v>0.28227194492254731</v>
      </c>
      <c r="AS806" s="104">
        <f t="shared" si="855"/>
        <v>0.3471882640586797</v>
      </c>
      <c r="AT806" s="104">
        <f t="shared" si="856"/>
        <v>0.478494623655914</v>
      </c>
      <c r="AU806" s="105">
        <v>163</v>
      </c>
      <c r="AV806" s="105">
        <v>206</v>
      </c>
      <c r="AW806" s="105">
        <v>163</v>
      </c>
      <c r="AX806" s="100">
        <v>16</v>
      </c>
      <c r="AY806" s="106">
        <v>234</v>
      </c>
      <c r="AZ806" s="106">
        <v>27</v>
      </c>
      <c r="BA806" s="106">
        <v>96</v>
      </c>
      <c r="BB806" s="106">
        <v>104</v>
      </c>
      <c r="BC806" s="106">
        <v>7</v>
      </c>
      <c r="BD806" s="107">
        <v>18</v>
      </c>
      <c r="BE806" s="108">
        <v>17</v>
      </c>
      <c r="BF806" s="82">
        <f t="shared" si="857"/>
        <v>0.16564417177914109</v>
      </c>
      <c r="BG806" s="82">
        <f t="shared" si="858"/>
        <v>0.46601941747572817</v>
      </c>
      <c r="BH806" s="83">
        <f t="shared" si="859"/>
        <v>0.39285714285714285</v>
      </c>
      <c r="BI806" s="83">
        <f t="shared" si="860"/>
        <v>0.49322493224932251</v>
      </c>
      <c r="BJ806" s="83">
        <f t="shared" si="861"/>
        <v>0.52760736196319014</v>
      </c>
      <c r="BK806" s="2">
        <v>178</v>
      </c>
      <c r="BL806" s="2">
        <v>228</v>
      </c>
      <c r="BM806" s="2">
        <v>166</v>
      </c>
      <c r="BN806" s="2">
        <v>119</v>
      </c>
      <c r="BO806" s="2">
        <v>44</v>
      </c>
      <c r="BP806" s="2">
        <v>43</v>
      </c>
      <c r="BQ806" s="109">
        <v>10</v>
      </c>
      <c r="BR806" s="109">
        <v>17</v>
      </c>
      <c r="BS806" s="110">
        <v>15</v>
      </c>
      <c r="BT806" s="109">
        <v>24</v>
      </c>
      <c r="BU806" s="109">
        <v>100</v>
      </c>
      <c r="BV806" s="109">
        <v>135</v>
      </c>
      <c r="BW806" s="109">
        <v>3</v>
      </c>
      <c r="BX806" s="84">
        <f t="shared" si="865"/>
        <v>262</v>
      </c>
      <c r="BY806" s="111">
        <v>8</v>
      </c>
      <c r="BZ806" s="109">
        <v>16</v>
      </c>
      <c r="CA806" s="109">
        <v>3</v>
      </c>
      <c r="CB806" s="2">
        <v>21</v>
      </c>
      <c r="CC806" s="112">
        <f t="shared" si="866"/>
        <v>0.1348314606741573</v>
      </c>
      <c r="CD806" s="112">
        <f t="shared" si="867"/>
        <v>0.43859649122807015</v>
      </c>
      <c r="CE806" s="112">
        <f t="shared" si="868"/>
        <v>0.42482517482517484</v>
      </c>
      <c r="CF806" s="112">
        <f t="shared" si="869"/>
        <v>0.5558375634517766</v>
      </c>
      <c r="CG806" s="112">
        <f t="shared" si="870"/>
        <v>0.7168674698795181</v>
      </c>
      <c r="CH806" s="87">
        <f t="shared" si="871"/>
        <v>47</v>
      </c>
      <c r="CI806" s="31">
        <f t="shared" si="872"/>
        <v>54</v>
      </c>
      <c r="CJ806" s="31">
        <f t="shared" si="873"/>
        <v>0</v>
      </c>
      <c r="CK806" s="31">
        <f t="shared" si="874"/>
        <v>0</v>
      </c>
      <c r="CL806" s="31">
        <f t="shared" si="875"/>
        <v>0</v>
      </c>
      <c r="CM806" s="113">
        <f t="shared" si="876"/>
        <v>0</v>
      </c>
      <c r="CN806" s="31">
        <f t="shared" si="877"/>
        <v>0</v>
      </c>
      <c r="CO806" s="31">
        <f t="shared" si="878"/>
        <v>0</v>
      </c>
      <c r="CP806" s="31">
        <f t="shared" si="879"/>
        <v>0</v>
      </c>
      <c r="CQ806" s="31">
        <f t="shared" si="880"/>
        <v>0</v>
      </c>
      <c r="CU806" s="88">
        <f t="shared" si="864"/>
        <v>0</v>
      </c>
      <c r="DC806" s="88">
        <f t="shared" si="881"/>
        <v>0</v>
      </c>
      <c r="DH806" s="32">
        <v>1</v>
      </c>
      <c r="DI806" s="32">
        <v>6</v>
      </c>
      <c r="DJ806" s="32">
        <v>4</v>
      </c>
      <c r="DK806" s="88">
        <f t="shared" si="882"/>
        <v>116</v>
      </c>
      <c r="DL806" s="32">
        <v>21</v>
      </c>
      <c r="DM806" s="32">
        <v>47</v>
      </c>
      <c r="DN806" s="32">
        <v>46</v>
      </c>
      <c r="DO806" s="32">
        <v>2</v>
      </c>
      <c r="DP806" s="32">
        <v>7</v>
      </c>
      <c r="DQ806" s="32">
        <v>7</v>
      </c>
      <c r="DR806" s="32">
        <v>7</v>
      </c>
      <c r="DS806" s="88">
        <f t="shared" si="883"/>
        <v>99</v>
      </c>
      <c r="DT806" s="32">
        <v>3</v>
      </c>
      <c r="DU806" s="32">
        <v>28</v>
      </c>
      <c r="DV806" s="32">
        <v>67</v>
      </c>
      <c r="DW806" s="32">
        <v>1</v>
      </c>
      <c r="EA806" s="88">
        <f t="shared" si="884"/>
        <v>0</v>
      </c>
      <c r="EI806" s="88">
        <f t="shared" si="885"/>
        <v>0</v>
      </c>
      <c r="EQ806" s="88">
        <f t="shared" si="886"/>
        <v>0</v>
      </c>
      <c r="EV806" s="32">
        <v>2</v>
      </c>
      <c r="EW806" s="32">
        <v>4</v>
      </c>
      <c r="EX806" s="32">
        <v>4</v>
      </c>
      <c r="EY806" s="88">
        <f t="shared" si="887"/>
        <v>47</v>
      </c>
      <c r="EZ806" s="32">
        <v>0</v>
      </c>
      <c r="FA806" s="32">
        <v>25</v>
      </c>
      <c r="FB806" s="32">
        <v>22</v>
      </c>
      <c r="FC806" s="32">
        <v>0</v>
      </c>
      <c r="FG806" s="88">
        <f t="shared" si="888"/>
        <v>0</v>
      </c>
      <c r="FO806" s="88">
        <f t="shared" si="889"/>
        <v>0</v>
      </c>
      <c r="FW806" s="110">
        <f t="shared" si="890"/>
        <v>0</v>
      </c>
      <c r="GB806" s="110">
        <f t="shared" si="891"/>
        <v>2</v>
      </c>
      <c r="GC806" s="110">
        <f t="shared" si="892"/>
        <v>4</v>
      </c>
      <c r="GD806" s="110">
        <f t="shared" si="893"/>
        <v>4</v>
      </c>
      <c r="GE806" s="110">
        <f t="shared" si="894"/>
        <v>47</v>
      </c>
      <c r="GF806" s="110">
        <f t="shared" si="895"/>
        <v>0</v>
      </c>
      <c r="GG806" s="110">
        <f t="shared" si="896"/>
        <v>25</v>
      </c>
      <c r="GH806" s="110">
        <f t="shared" si="897"/>
        <v>22</v>
      </c>
      <c r="GI806" s="110">
        <f t="shared" si="898"/>
        <v>0</v>
      </c>
      <c r="GJ806" s="114">
        <f t="shared" si="862"/>
        <v>0.58734939759036153</v>
      </c>
      <c r="GK806" s="90">
        <f t="shared" si="863"/>
        <v>0.11965811965811966</v>
      </c>
      <c r="GL806" s="2" t="s">
        <v>1890</v>
      </c>
      <c r="GM806" s="92" t="s">
        <v>2201</v>
      </c>
      <c r="GN806" s="92" t="s">
        <v>1848</v>
      </c>
      <c r="GO806" s="2" t="s">
        <v>1524</v>
      </c>
      <c r="GP806" s="92" t="s">
        <v>1858</v>
      </c>
      <c r="GQ806" s="2" t="s">
        <v>2196</v>
      </c>
      <c r="GR806" s="115">
        <v>230</v>
      </c>
      <c r="GS806" s="31">
        <f t="shared" si="899"/>
        <v>8</v>
      </c>
      <c r="GT806" s="31">
        <f t="shared" si="900"/>
        <v>11</v>
      </c>
      <c r="GU806" s="31">
        <f t="shared" si="901"/>
        <v>13</v>
      </c>
      <c r="GV806" s="31">
        <f t="shared" si="902"/>
        <v>215</v>
      </c>
      <c r="GW806" s="31">
        <f t="shared" si="903"/>
        <v>116</v>
      </c>
      <c r="GX806" s="31">
        <f t="shared" si="904"/>
        <v>191</v>
      </c>
    </row>
    <row r="807" spans="1:206" ht="15.75" hidden="1" customHeight="1" x14ac:dyDescent="0.25">
      <c r="A807" s="22" t="s">
        <v>1114</v>
      </c>
      <c r="B807" s="2" t="s">
        <v>776</v>
      </c>
      <c r="C807" s="116" t="s">
        <v>788</v>
      </c>
      <c r="D807" s="35" t="s">
        <v>776</v>
      </c>
      <c r="E807" s="117">
        <v>20</v>
      </c>
      <c r="F807" s="117">
        <v>95</v>
      </c>
      <c r="G807" s="117">
        <v>146</v>
      </c>
      <c r="H807" s="117">
        <v>261</v>
      </c>
      <c r="I807" s="95">
        <v>20</v>
      </c>
      <c r="J807" s="118">
        <v>21</v>
      </c>
      <c r="K807" s="118">
        <v>99</v>
      </c>
      <c r="L807" s="118">
        <v>201</v>
      </c>
      <c r="M807" s="118">
        <v>321</v>
      </c>
      <c r="N807" s="119">
        <v>33</v>
      </c>
      <c r="O807" s="119">
        <v>13</v>
      </c>
      <c r="P807" s="120">
        <v>284</v>
      </c>
      <c r="Q807" s="120">
        <v>393</v>
      </c>
      <c r="R807" s="120">
        <v>307</v>
      </c>
      <c r="S807" s="70">
        <f t="shared" si="845"/>
        <v>7.3943661971830985E-2</v>
      </c>
      <c r="T807" s="70">
        <f t="shared" si="846"/>
        <v>0.25190839694656486</v>
      </c>
      <c r="U807" s="70">
        <f t="shared" si="847"/>
        <v>0.29268292682926828</v>
      </c>
      <c r="V807" s="70">
        <f t="shared" si="848"/>
        <v>0.38142857142857145</v>
      </c>
      <c r="W807" s="70">
        <f t="shared" si="849"/>
        <v>0.54723127035830621</v>
      </c>
      <c r="X807" s="121">
        <v>399</v>
      </c>
      <c r="Y807" s="121">
        <v>284</v>
      </c>
      <c r="Z807" s="121">
        <v>393</v>
      </c>
      <c r="AA807" s="121">
        <v>307</v>
      </c>
      <c r="AB807" s="121">
        <v>86</v>
      </c>
      <c r="AC807" s="121">
        <v>91</v>
      </c>
      <c r="AD807" s="17">
        <v>13</v>
      </c>
      <c r="AE807" s="17">
        <v>17</v>
      </c>
      <c r="AF807" s="100">
        <v>20</v>
      </c>
      <c r="AG807" s="101">
        <v>21</v>
      </c>
      <c r="AH807" s="101">
        <v>92</v>
      </c>
      <c r="AI807" s="101">
        <v>159</v>
      </c>
      <c r="AJ807" s="101">
        <v>1</v>
      </c>
      <c r="AK807" s="101">
        <f t="shared" si="850"/>
        <v>273</v>
      </c>
      <c r="AL807" s="101">
        <f t="shared" si="851"/>
        <v>28</v>
      </c>
      <c r="AM807" s="101">
        <v>29</v>
      </c>
      <c r="AN807" s="102">
        <v>21</v>
      </c>
      <c r="AO807" s="103">
        <v>35</v>
      </c>
      <c r="AP807" s="74">
        <f t="shared" si="852"/>
        <v>7.3943661971830985E-2</v>
      </c>
      <c r="AQ807" s="74">
        <f t="shared" si="853"/>
        <v>0.2340966921119593</v>
      </c>
      <c r="AR807" s="104">
        <f t="shared" si="854"/>
        <v>0.24796747967479674</v>
      </c>
      <c r="AS807" s="104">
        <f t="shared" si="855"/>
        <v>0.31857142857142856</v>
      </c>
      <c r="AT807" s="104">
        <f t="shared" si="856"/>
        <v>0.42671009771986973</v>
      </c>
      <c r="AU807" s="105">
        <v>267</v>
      </c>
      <c r="AV807" s="105">
        <v>368</v>
      </c>
      <c r="AW807" s="105">
        <v>297</v>
      </c>
      <c r="AX807" s="100">
        <v>29</v>
      </c>
      <c r="AY807" s="106">
        <v>456</v>
      </c>
      <c r="AZ807" s="106">
        <v>29</v>
      </c>
      <c r="BA807" s="106">
        <v>166</v>
      </c>
      <c r="BB807" s="106">
        <v>257</v>
      </c>
      <c r="BC807" s="106">
        <v>4</v>
      </c>
      <c r="BD807" s="107">
        <v>48</v>
      </c>
      <c r="BE807" s="108">
        <v>14</v>
      </c>
      <c r="BF807" s="82">
        <f t="shared" si="857"/>
        <v>9.7643097643097643E-2</v>
      </c>
      <c r="BG807" s="82">
        <f t="shared" si="858"/>
        <v>0.45108695652173914</v>
      </c>
      <c r="BH807" s="83">
        <f t="shared" si="859"/>
        <v>0.4334763948497854</v>
      </c>
      <c r="BI807" s="83">
        <f t="shared" si="860"/>
        <v>0.59055118110236215</v>
      </c>
      <c r="BJ807" s="83">
        <f t="shared" si="861"/>
        <v>0.78277153558052437</v>
      </c>
      <c r="BK807" s="2">
        <v>325</v>
      </c>
      <c r="BL807" s="2">
        <v>489</v>
      </c>
      <c r="BM807" s="2">
        <v>318</v>
      </c>
      <c r="BN807" s="2">
        <v>212</v>
      </c>
      <c r="BO807" s="2">
        <v>87</v>
      </c>
      <c r="BP807" s="2">
        <v>88</v>
      </c>
      <c r="BQ807" s="109">
        <v>17</v>
      </c>
      <c r="BR807" s="109">
        <v>34</v>
      </c>
      <c r="BS807" s="110">
        <v>37</v>
      </c>
      <c r="BT807" s="109">
        <v>26</v>
      </c>
      <c r="BU807" s="109">
        <v>190</v>
      </c>
      <c r="BV807" s="109">
        <v>251</v>
      </c>
      <c r="BW807" s="109">
        <v>9</v>
      </c>
      <c r="BX807" s="84">
        <f t="shared" si="865"/>
        <v>476</v>
      </c>
      <c r="BY807" s="111">
        <v>7</v>
      </c>
      <c r="BZ807" s="109">
        <v>56</v>
      </c>
      <c r="CA807" s="109">
        <v>9</v>
      </c>
      <c r="CB807" s="2">
        <v>30</v>
      </c>
      <c r="CC807" s="112">
        <f t="shared" si="866"/>
        <v>0.08</v>
      </c>
      <c r="CD807" s="112">
        <f t="shared" si="867"/>
        <v>0.3885480572597137</v>
      </c>
      <c r="CE807" s="112">
        <f t="shared" si="868"/>
        <v>0.36307420494699649</v>
      </c>
      <c r="CF807" s="112">
        <f t="shared" si="869"/>
        <v>0.47707558859975219</v>
      </c>
      <c r="CG807" s="112">
        <f t="shared" si="870"/>
        <v>0.6132075471698113</v>
      </c>
      <c r="CH807" s="87">
        <f t="shared" si="871"/>
        <v>123</v>
      </c>
      <c r="CI807" s="31">
        <f t="shared" si="872"/>
        <v>124</v>
      </c>
      <c r="CJ807" s="31">
        <f t="shared" si="873"/>
        <v>0</v>
      </c>
      <c r="CK807" s="31">
        <f t="shared" si="874"/>
        <v>0</v>
      </c>
      <c r="CL807" s="31">
        <f t="shared" si="875"/>
        <v>0</v>
      </c>
      <c r="CM807" s="113">
        <f t="shared" si="876"/>
        <v>0</v>
      </c>
      <c r="CN807" s="31">
        <f t="shared" si="877"/>
        <v>0</v>
      </c>
      <c r="CO807" s="31">
        <f t="shared" si="878"/>
        <v>0</v>
      </c>
      <c r="CP807" s="31">
        <f t="shared" si="879"/>
        <v>0</v>
      </c>
      <c r="CQ807" s="31">
        <f t="shared" si="880"/>
        <v>0</v>
      </c>
      <c r="CU807" s="88">
        <f t="shared" si="864"/>
        <v>0</v>
      </c>
      <c r="DC807" s="88">
        <f t="shared" si="881"/>
        <v>0</v>
      </c>
      <c r="DH807" s="32">
        <v>1</v>
      </c>
      <c r="DI807" s="32">
        <v>6</v>
      </c>
      <c r="DJ807" s="32">
        <v>5</v>
      </c>
      <c r="DK807" s="88">
        <f t="shared" si="882"/>
        <v>103</v>
      </c>
      <c r="DL807" s="32">
        <v>12</v>
      </c>
      <c r="DM807" s="32">
        <v>46</v>
      </c>
      <c r="DN807" s="32">
        <v>44</v>
      </c>
      <c r="DO807" s="32">
        <v>1</v>
      </c>
      <c r="DP807" s="32">
        <v>12</v>
      </c>
      <c r="DQ807" s="32">
        <v>15</v>
      </c>
      <c r="DR807" s="32">
        <v>13</v>
      </c>
      <c r="DS807" s="88">
        <f t="shared" si="883"/>
        <v>220</v>
      </c>
      <c r="DT807" s="32">
        <v>9</v>
      </c>
      <c r="DU807" s="32">
        <v>63</v>
      </c>
      <c r="DV807" s="32">
        <v>140</v>
      </c>
      <c r="DW807" s="32">
        <v>8</v>
      </c>
      <c r="EA807" s="88">
        <f t="shared" si="884"/>
        <v>0</v>
      </c>
      <c r="EF807" s="32">
        <v>1</v>
      </c>
      <c r="EG807" s="32">
        <v>1</v>
      </c>
      <c r="EH807" s="32">
        <v>5</v>
      </c>
      <c r="EI807" s="88">
        <f t="shared" si="885"/>
        <v>17</v>
      </c>
      <c r="EJ807" s="32">
        <v>1</v>
      </c>
      <c r="EK807" s="32">
        <v>8</v>
      </c>
      <c r="EL807" s="32">
        <v>8</v>
      </c>
      <c r="EM807" s="32">
        <v>0</v>
      </c>
      <c r="EQ807" s="88">
        <f t="shared" si="886"/>
        <v>0</v>
      </c>
      <c r="EV807" s="32">
        <v>3</v>
      </c>
      <c r="EW807" s="32">
        <v>12</v>
      </c>
      <c r="EX807" s="32">
        <v>14</v>
      </c>
      <c r="EY807" s="88">
        <f t="shared" si="887"/>
        <v>136</v>
      </c>
      <c r="EZ807" s="32">
        <v>4</v>
      </c>
      <c r="FA807" s="32">
        <v>73</v>
      </c>
      <c r="FB807" s="32">
        <v>59</v>
      </c>
      <c r="FC807" s="32">
        <v>0</v>
      </c>
      <c r="FG807" s="88">
        <f t="shared" si="888"/>
        <v>0</v>
      </c>
      <c r="FO807" s="88">
        <f t="shared" si="889"/>
        <v>0</v>
      </c>
      <c r="FW807" s="110">
        <f t="shared" si="890"/>
        <v>0</v>
      </c>
      <c r="GB807" s="110">
        <f t="shared" si="891"/>
        <v>3</v>
      </c>
      <c r="GC807" s="110">
        <f t="shared" si="892"/>
        <v>12</v>
      </c>
      <c r="GD807" s="110">
        <f t="shared" si="893"/>
        <v>14</v>
      </c>
      <c r="GE807" s="110">
        <f t="shared" si="894"/>
        <v>136</v>
      </c>
      <c r="GF807" s="110">
        <f t="shared" si="895"/>
        <v>4</v>
      </c>
      <c r="GG807" s="110">
        <f t="shared" si="896"/>
        <v>73</v>
      </c>
      <c r="GH807" s="110">
        <f t="shared" si="897"/>
        <v>59</v>
      </c>
      <c r="GI807" s="110">
        <f t="shared" si="898"/>
        <v>0</v>
      </c>
      <c r="GJ807" s="114">
        <f t="shared" si="862"/>
        <v>0.12056379155435751</v>
      </c>
      <c r="GK807" s="90">
        <f t="shared" si="863"/>
        <v>4.3859649122807015E-2</v>
      </c>
      <c r="GL807" s="92" t="s">
        <v>2072</v>
      </c>
      <c r="GM807" s="92" t="s">
        <v>2187</v>
      </c>
      <c r="GN807" s="2" t="s">
        <v>2262</v>
      </c>
      <c r="GO807" s="92" t="s">
        <v>1615</v>
      </c>
      <c r="GP807" s="92" t="s">
        <v>1421</v>
      </c>
      <c r="GQ807" s="2" t="s">
        <v>2238</v>
      </c>
      <c r="GR807" s="115">
        <v>488</v>
      </c>
      <c r="GS807" s="31">
        <f t="shared" si="899"/>
        <v>13</v>
      </c>
      <c r="GT807" s="31">
        <f t="shared" si="900"/>
        <v>18</v>
      </c>
      <c r="GU807" s="31">
        <f t="shared" si="901"/>
        <v>21</v>
      </c>
      <c r="GV807" s="31">
        <f t="shared" si="902"/>
        <v>323</v>
      </c>
      <c r="GW807" s="31">
        <f t="shared" si="903"/>
        <v>193</v>
      </c>
      <c r="GX807" s="31">
        <f t="shared" si="904"/>
        <v>302</v>
      </c>
    </row>
    <row r="808" spans="1:206" ht="15.75" hidden="1" customHeight="1" x14ac:dyDescent="0.25">
      <c r="A808" s="22" t="s">
        <v>1114</v>
      </c>
      <c r="B808" s="2" t="s">
        <v>776</v>
      </c>
      <c r="C808" s="116" t="s">
        <v>789</v>
      </c>
      <c r="D808" s="35" t="s">
        <v>776</v>
      </c>
      <c r="E808" s="117">
        <v>112</v>
      </c>
      <c r="F808" s="117">
        <v>300</v>
      </c>
      <c r="G808" s="117">
        <v>267</v>
      </c>
      <c r="H808" s="117">
        <v>679</v>
      </c>
      <c r="I808" s="95">
        <v>37</v>
      </c>
      <c r="J808" s="118">
        <v>96</v>
      </c>
      <c r="K808" s="118">
        <v>270</v>
      </c>
      <c r="L808" s="118">
        <v>347</v>
      </c>
      <c r="M808" s="118">
        <v>713</v>
      </c>
      <c r="N808" s="119">
        <v>72</v>
      </c>
      <c r="O808" s="119">
        <v>15</v>
      </c>
      <c r="P808" s="120">
        <v>425</v>
      </c>
      <c r="Q808" s="120">
        <v>579</v>
      </c>
      <c r="R808" s="120">
        <v>472</v>
      </c>
      <c r="S808" s="70">
        <f t="shared" si="845"/>
        <v>0.22588235294117648</v>
      </c>
      <c r="T808" s="70">
        <f t="shared" si="846"/>
        <v>0.46632124352331605</v>
      </c>
      <c r="U808" s="70">
        <f t="shared" si="847"/>
        <v>0.43428184281842819</v>
      </c>
      <c r="V808" s="70">
        <f t="shared" si="848"/>
        <v>0.5185537583254044</v>
      </c>
      <c r="W808" s="70">
        <f t="shared" si="849"/>
        <v>0.5826271186440678</v>
      </c>
      <c r="X808" s="121">
        <v>561</v>
      </c>
      <c r="Y808" s="121">
        <v>425</v>
      </c>
      <c r="Z808" s="121">
        <v>579</v>
      </c>
      <c r="AA808" s="121">
        <v>472</v>
      </c>
      <c r="AB808" s="121">
        <v>152</v>
      </c>
      <c r="AC808" s="121">
        <v>129</v>
      </c>
      <c r="AD808" s="17">
        <v>16</v>
      </c>
      <c r="AE808" s="17">
        <v>39</v>
      </c>
      <c r="AF808" s="100">
        <v>42</v>
      </c>
      <c r="AG808" s="101">
        <v>72</v>
      </c>
      <c r="AH808" s="101">
        <v>250</v>
      </c>
      <c r="AI808" s="101">
        <v>352</v>
      </c>
      <c r="AJ808" s="101">
        <v>13</v>
      </c>
      <c r="AK808" s="101">
        <f t="shared" si="850"/>
        <v>687</v>
      </c>
      <c r="AL808" s="101">
        <f t="shared" si="851"/>
        <v>68</v>
      </c>
      <c r="AM808" s="101">
        <v>81</v>
      </c>
      <c r="AN808" s="102">
        <v>11</v>
      </c>
      <c r="AO808" s="103">
        <v>60</v>
      </c>
      <c r="AP808" s="74">
        <f t="shared" si="852"/>
        <v>0.16941176470588235</v>
      </c>
      <c r="AQ808" s="74">
        <f t="shared" si="853"/>
        <v>0.43177892918825561</v>
      </c>
      <c r="AR808" s="104">
        <f t="shared" si="854"/>
        <v>0.41056910569105692</v>
      </c>
      <c r="AS808" s="104">
        <f t="shared" si="855"/>
        <v>0.50808753568030451</v>
      </c>
      <c r="AT808" s="104">
        <f t="shared" si="856"/>
        <v>0.60169491525423724</v>
      </c>
      <c r="AU808" s="105">
        <v>425</v>
      </c>
      <c r="AV808" s="105">
        <v>553</v>
      </c>
      <c r="AW808" s="105">
        <v>429</v>
      </c>
      <c r="AX808" s="100">
        <v>46</v>
      </c>
      <c r="AY808" s="106">
        <v>633</v>
      </c>
      <c r="AZ808" s="106">
        <v>81</v>
      </c>
      <c r="BA808" s="106">
        <v>222</v>
      </c>
      <c r="BB808" s="106">
        <v>310</v>
      </c>
      <c r="BC808" s="106">
        <v>20</v>
      </c>
      <c r="BD808" s="107">
        <v>73</v>
      </c>
      <c r="BE808" s="108">
        <v>24</v>
      </c>
      <c r="BF808" s="82">
        <f t="shared" si="857"/>
        <v>0.1888111888111888</v>
      </c>
      <c r="BG808" s="82">
        <f t="shared" si="858"/>
        <v>0.4014466546112116</v>
      </c>
      <c r="BH808" s="83">
        <f t="shared" si="859"/>
        <v>0.38379530916844351</v>
      </c>
      <c r="BI808" s="83">
        <f t="shared" si="860"/>
        <v>0.46932515337423314</v>
      </c>
      <c r="BJ808" s="83">
        <f t="shared" si="861"/>
        <v>0.55764705882352938</v>
      </c>
      <c r="BK808" s="2">
        <v>461</v>
      </c>
      <c r="BL808" s="2">
        <v>595</v>
      </c>
      <c r="BM808" s="2">
        <v>412</v>
      </c>
      <c r="BN808" s="2">
        <v>287</v>
      </c>
      <c r="BO808" s="2">
        <v>140</v>
      </c>
      <c r="BP808" s="2">
        <v>134</v>
      </c>
      <c r="BQ808" s="109">
        <v>18</v>
      </c>
      <c r="BR808" s="109">
        <v>48</v>
      </c>
      <c r="BS808" s="110">
        <v>47</v>
      </c>
      <c r="BT808" s="109">
        <v>97</v>
      </c>
      <c r="BU808" s="109">
        <v>290</v>
      </c>
      <c r="BV808" s="109">
        <v>424</v>
      </c>
      <c r="BW808" s="109">
        <v>19</v>
      </c>
      <c r="BX808" s="84">
        <f t="shared" si="865"/>
        <v>830</v>
      </c>
      <c r="BY808" s="111">
        <v>8</v>
      </c>
      <c r="BZ808" s="109">
        <v>76</v>
      </c>
      <c r="CA808" s="109">
        <v>19</v>
      </c>
      <c r="CB808" s="2">
        <v>37</v>
      </c>
      <c r="CC808" s="112">
        <f t="shared" si="866"/>
        <v>0.210412147505423</v>
      </c>
      <c r="CD808" s="112">
        <f t="shared" si="867"/>
        <v>0.48739495798319327</v>
      </c>
      <c r="CE808" s="112">
        <f t="shared" si="868"/>
        <v>0.50068119891008178</v>
      </c>
      <c r="CF808" s="112">
        <f t="shared" si="869"/>
        <v>0.63356504468718966</v>
      </c>
      <c r="CG808" s="112">
        <f t="shared" si="870"/>
        <v>0.84466019417475724</v>
      </c>
      <c r="CH808" s="87">
        <f t="shared" si="871"/>
        <v>64</v>
      </c>
      <c r="CI808" s="31">
        <f t="shared" si="872"/>
        <v>91</v>
      </c>
      <c r="CJ808" s="31">
        <f t="shared" si="873"/>
        <v>2</v>
      </c>
      <c r="CK808" s="31">
        <f t="shared" si="874"/>
        <v>8</v>
      </c>
      <c r="CL808" s="31">
        <f t="shared" si="875"/>
        <v>17</v>
      </c>
      <c r="CM808" s="113">
        <f t="shared" si="876"/>
        <v>114</v>
      </c>
      <c r="CN808" s="31">
        <f t="shared" si="877"/>
        <v>59</v>
      </c>
      <c r="CO808" s="31">
        <f t="shared" si="878"/>
        <v>33</v>
      </c>
      <c r="CP808" s="31">
        <f t="shared" si="879"/>
        <v>22</v>
      </c>
      <c r="CQ808" s="31">
        <f t="shared" si="880"/>
        <v>0</v>
      </c>
      <c r="CR808" s="32">
        <v>2</v>
      </c>
      <c r="CS808" s="32">
        <v>8</v>
      </c>
      <c r="CT808" s="32">
        <v>17</v>
      </c>
      <c r="CU808" s="88">
        <f t="shared" si="864"/>
        <v>114</v>
      </c>
      <c r="CV808" s="32">
        <v>59</v>
      </c>
      <c r="CW808" s="32">
        <v>33</v>
      </c>
      <c r="CX808" s="32">
        <v>22</v>
      </c>
      <c r="CY808" s="32">
        <v>0</v>
      </c>
      <c r="DC808" s="88">
        <f t="shared" si="881"/>
        <v>0</v>
      </c>
      <c r="DH808" s="32">
        <v>2</v>
      </c>
      <c r="DI808" s="32">
        <v>7</v>
      </c>
      <c r="DJ808" s="32">
        <v>3</v>
      </c>
      <c r="DK808" s="88">
        <f t="shared" si="882"/>
        <v>154</v>
      </c>
      <c r="DL808" s="32">
        <v>23</v>
      </c>
      <c r="DM808" s="32">
        <v>60</v>
      </c>
      <c r="DN808" s="32">
        <v>69</v>
      </c>
      <c r="DO808" s="32">
        <v>2</v>
      </c>
      <c r="DP808" s="32">
        <v>10</v>
      </c>
      <c r="DQ808" s="32">
        <v>26</v>
      </c>
      <c r="DR808" s="32">
        <v>18</v>
      </c>
      <c r="DS808" s="88">
        <f t="shared" si="883"/>
        <v>483</v>
      </c>
      <c r="DT808" s="32">
        <v>13</v>
      </c>
      <c r="DU808" s="32">
        <v>162</v>
      </c>
      <c r="DV808" s="32">
        <v>293</v>
      </c>
      <c r="DW808" s="32">
        <v>15</v>
      </c>
      <c r="EA808" s="88">
        <f t="shared" si="884"/>
        <v>0</v>
      </c>
      <c r="EI808" s="88">
        <f t="shared" si="885"/>
        <v>0</v>
      </c>
      <c r="EQ808" s="88">
        <f t="shared" si="886"/>
        <v>0</v>
      </c>
      <c r="EV808" s="32">
        <v>4</v>
      </c>
      <c r="EW808" s="32">
        <v>7</v>
      </c>
      <c r="EX808" s="32">
        <v>9</v>
      </c>
      <c r="EY808" s="88">
        <f t="shared" si="887"/>
        <v>77</v>
      </c>
      <c r="EZ808" s="32">
        <v>2</v>
      </c>
      <c r="FA808" s="32">
        <v>35</v>
      </c>
      <c r="FB808" s="32">
        <v>40</v>
      </c>
      <c r="FC808" s="32">
        <v>0</v>
      </c>
      <c r="FG808" s="88">
        <f t="shared" si="888"/>
        <v>0</v>
      </c>
      <c r="FO808" s="88">
        <f t="shared" si="889"/>
        <v>0</v>
      </c>
      <c r="FW808" s="110">
        <f t="shared" si="890"/>
        <v>0</v>
      </c>
      <c r="GB808" s="110">
        <f t="shared" si="891"/>
        <v>4</v>
      </c>
      <c r="GC808" s="110">
        <f t="shared" si="892"/>
        <v>7</v>
      </c>
      <c r="GD808" s="110">
        <f t="shared" si="893"/>
        <v>9</v>
      </c>
      <c r="GE808" s="110">
        <f t="shared" si="894"/>
        <v>77</v>
      </c>
      <c r="GF808" s="110">
        <f t="shared" si="895"/>
        <v>2</v>
      </c>
      <c r="GG808" s="110">
        <f t="shared" si="896"/>
        <v>35</v>
      </c>
      <c r="GH808" s="110">
        <f t="shared" si="897"/>
        <v>40</v>
      </c>
      <c r="GI808" s="110">
        <f t="shared" si="898"/>
        <v>0</v>
      </c>
      <c r="GJ808" s="114">
        <f t="shared" si="862"/>
        <v>0.4497440423654015</v>
      </c>
      <c r="GK808" s="90">
        <f t="shared" si="863"/>
        <v>0.31121642969984203</v>
      </c>
      <c r="GL808" s="92" t="s">
        <v>1707</v>
      </c>
      <c r="GM808" s="92" t="s">
        <v>1708</v>
      </c>
      <c r="GN808" s="2" t="s">
        <v>1709</v>
      </c>
      <c r="GO808" s="2" t="s">
        <v>1710</v>
      </c>
      <c r="GP808" s="92" t="s">
        <v>1707</v>
      </c>
      <c r="GQ808" s="2" t="s">
        <v>1711</v>
      </c>
      <c r="GR808" s="115">
        <v>607</v>
      </c>
      <c r="GS808" s="31">
        <f t="shared" si="899"/>
        <v>12</v>
      </c>
      <c r="GT808" s="31">
        <f t="shared" si="900"/>
        <v>21</v>
      </c>
      <c r="GU808" s="31">
        <f t="shared" si="901"/>
        <v>33</v>
      </c>
      <c r="GV808" s="31">
        <f t="shared" si="902"/>
        <v>637</v>
      </c>
      <c r="GW808" s="31">
        <f t="shared" si="903"/>
        <v>379</v>
      </c>
      <c r="GX808" s="31">
        <f t="shared" si="904"/>
        <v>601</v>
      </c>
    </row>
    <row r="809" spans="1:206" ht="15.75" hidden="1" customHeight="1" x14ac:dyDescent="0.25">
      <c r="A809" s="22" t="s">
        <v>1114</v>
      </c>
      <c r="B809" s="2" t="s">
        <v>776</v>
      </c>
      <c r="C809" s="116" t="s">
        <v>790</v>
      </c>
      <c r="D809" s="35" t="s">
        <v>776</v>
      </c>
      <c r="E809" s="117">
        <v>200</v>
      </c>
      <c r="F809" s="117">
        <v>631</v>
      </c>
      <c r="G809" s="117">
        <v>774</v>
      </c>
      <c r="H809" s="117">
        <v>1605</v>
      </c>
      <c r="I809" s="95">
        <v>124</v>
      </c>
      <c r="J809" s="118">
        <v>185</v>
      </c>
      <c r="K809" s="118">
        <v>691</v>
      </c>
      <c r="L809" s="118">
        <v>1133</v>
      </c>
      <c r="M809" s="118">
        <v>2009</v>
      </c>
      <c r="N809" s="119">
        <v>250</v>
      </c>
      <c r="O809" s="119">
        <v>55</v>
      </c>
      <c r="P809" s="120">
        <v>1245</v>
      </c>
      <c r="Q809" s="120">
        <v>1561</v>
      </c>
      <c r="R809" s="120">
        <v>1203</v>
      </c>
      <c r="S809" s="70">
        <f t="shared" si="845"/>
        <v>0.14859437751004015</v>
      </c>
      <c r="T809" s="70">
        <f t="shared" si="846"/>
        <v>0.44266495836002562</v>
      </c>
      <c r="U809" s="70">
        <f t="shared" si="847"/>
        <v>0.43876278373659267</v>
      </c>
      <c r="V809" s="70">
        <f t="shared" si="848"/>
        <v>0.56946454413892911</v>
      </c>
      <c r="W809" s="70">
        <f t="shared" si="849"/>
        <v>0.7339983374896093</v>
      </c>
      <c r="X809" s="121">
        <v>1606</v>
      </c>
      <c r="Y809" s="121">
        <v>1245</v>
      </c>
      <c r="Z809" s="121">
        <v>1561</v>
      </c>
      <c r="AA809" s="121">
        <v>1203</v>
      </c>
      <c r="AB809" s="121">
        <v>385</v>
      </c>
      <c r="AC809" s="121">
        <v>391</v>
      </c>
      <c r="AD809" s="17">
        <v>35</v>
      </c>
      <c r="AE809" s="17">
        <v>120</v>
      </c>
      <c r="AF809" s="100">
        <v>138</v>
      </c>
      <c r="AG809" s="101">
        <v>231</v>
      </c>
      <c r="AH809" s="101">
        <v>767</v>
      </c>
      <c r="AI809" s="101">
        <v>1132</v>
      </c>
      <c r="AJ809" s="101">
        <v>41</v>
      </c>
      <c r="AK809" s="101">
        <f t="shared" si="850"/>
        <v>2171</v>
      </c>
      <c r="AL809" s="101">
        <f t="shared" si="851"/>
        <v>269</v>
      </c>
      <c r="AM809" s="101">
        <v>310</v>
      </c>
      <c r="AN809" s="102">
        <v>25</v>
      </c>
      <c r="AO809" s="103">
        <v>83</v>
      </c>
      <c r="AP809" s="74">
        <f t="shared" si="852"/>
        <v>0.1855421686746988</v>
      </c>
      <c r="AQ809" s="74">
        <f t="shared" si="853"/>
        <v>0.49135169762972453</v>
      </c>
      <c r="AR809" s="104">
        <f t="shared" si="854"/>
        <v>0.46420553754053379</v>
      </c>
      <c r="AS809" s="104">
        <f t="shared" si="855"/>
        <v>0.58972503617945005</v>
      </c>
      <c r="AT809" s="104">
        <f t="shared" si="856"/>
        <v>0.71737323358270988</v>
      </c>
      <c r="AU809" s="105">
        <v>1341</v>
      </c>
      <c r="AV809" s="105">
        <v>1784</v>
      </c>
      <c r="AW809" s="105">
        <v>1359</v>
      </c>
      <c r="AX809" s="100">
        <v>146</v>
      </c>
      <c r="AY809" s="106">
        <v>2249</v>
      </c>
      <c r="AZ809" s="106">
        <v>252</v>
      </c>
      <c r="BA809" s="106">
        <v>793</v>
      </c>
      <c r="BB809" s="106">
        <v>1131</v>
      </c>
      <c r="BC809" s="106">
        <v>73</v>
      </c>
      <c r="BD809" s="107">
        <v>247</v>
      </c>
      <c r="BE809" s="108">
        <v>48</v>
      </c>
      <c r="BF809" s="82">
        <f t="shared" si="857"/>
        <v>0.18543046357615894</v>
      </c>
      <c r="BG809" s="82">
        <f t="shared" si="858"/>
        <v>0.44450672645739908</v>
      </c>
      <c r="BH809" s="83">
        <f t="shared" si="859"/>
        <v>0.43019625334522749</v>
      </c>
      <c r="BI809" s="83">
        <f t="shared" si="860"/>
        <v>0.53664000000000001</v>
      </c>
      <c r="BJ809" s="83">
        <f t="shared" si="861"/>
        <v>0.65920954511558538</v>
      </c>
      <c r="BK809" s="2">
        <v>1493</v>
      </c>
      <c r="BL809" s="2">
        <v>1963</v>
      </c>
      <c r="BM809" s="2">
        <v>1441</v>
      </c>
      <c r="BN809" s="2">
        <v>968</v>
      </c>
      <c r="BO809" s="2">
        <v>490</v>
      </c>
      <c r="BP809" s="2">
        <v>449</v>
      </c>
      <c r="BQ809" s="109">
        <v>45</v>
      </c>
      <c r="BR809" s="109">
        <v>175</v>
      </c>
      <c r="BS809" s="110">
        <v>224</v>
      </c>
      <c r="BT809" s="109">
        <v>260</v>
      </c>
      <c r="BU809" s="109">
        <v>967</v>
      </c>
      <c r="BV809" s="109">
        <v>1427</v>
      </c>
      <c r="BW809" s="109">
        <v>64</v>
      </c>
      <c r="BX809" s="84">
        <f t="shared" si="865"/>
        <v>2718</v>
      </c>
      <c r="BY809" s="111">
        <v>19</v>
      </c>
      <c r="BZ809" s="109">
        <v>321</v>
      </c>
      <c r="CA809" s="109">
        <v>66</v>
      </c>
      <c r="CB809" s="2">
        <v>91</v>
      </c>
      <c r="CC809" s="112">
        <f t="shared" si="866"/>
        <v>0.17414601473543201</v>
      </c>
      <c r="CD809" s="112">
        <f t="shared" si="867"/>
        <v>0.4926133469179827</v>
      </c>
      <c r="CE809" s="112">
        <f t="shared" si="868"/>
        <v>0.47641413110067388</v>
      </c>
      <c r="CF809" s="112">
        <f t="shared" si="869"/>
        <v>0.60898942420681557</v>
      </c>
      <c r="CG809" s="112">
        <f t="shared" si="870"/>
        <v>0.76752255378209577</v>
      </c>
      <c r="CH809" s="87">
        <f t="shared" si="871"/>
        <v>335</v>
      </c>
      <c r="CI809" s="31">
        <f t="shared" si="872"/>
        <v>413</v>
      </c>
      <c r="CJ809" s="31">
        <f t="shared" si="873"/>
        <v>12</v>
      </c>
      <c r="CK809" s="31">
        <f t="shared" si="874"/>
        <v>53</v>
      </c>
      <c r="CL809" s="31">
        <f t="shared" si="875"/>
        <v>91</v>
      </c>
      <c r="CM809" s="113">
        <f t="shared" si="876"/>
        <v>749</v>
      </c>
      <c r="CN809" s="31">
        <f t="shared" si="877"/>
        <v>130</v>
      </c>
      <c r="CO809" s="31">
        <f t="shared" si="878"/>
        <v>278</v>
      </c>
      <c r="CP809" s="31">
        <f t="shared" si="879"/>
        <v>307</v>
      </c>
      <c r="CQ809" s="31">
        <f t="shared" si="880"/>
        <v>34</v>
      </c>
      <c r="CR809" s="32">
        <v>7</v>
      </c>
      <c r="CS809" s="32">
        <v>35</v>
      </c>
      <c r="CT809" s="32">
        <v>68</v>
      </c>
      <c r="CU809" s="88">
        <f t="shared" si="864"/>
        <v>505</v>
      </c>
      <c r="CV809" s="32">
        <v>111</v>
      </c>
      <c r="CW809" s="32">
        <v>198</v>
      </c>
      <c r="CX809" s="32">
        <v>166</v>
      </c>
      <c r="CY809" s="32">
        <v>30</v>
      </c>
      <c r="CZ809" s="32">
        <v>5</v>
      </c>
      <c r="DA809" s="32">
        <v>18</v>
      </c>
      <c r="DB809" s="32">
        <v>23</v>
      </c>
      <c r="DC809" s="88">
        <f t="shared" si="881"/>
        <v>244</v>
      </c>
      <c r="DD809" s="32">
        <v>19</v>
      </c>
      <c r="DE809" s="32">
        <v>80</v>
      </c>
      <c r="DF809" s="32">
        <v>141</v>
      </c>
      <c r="DG809" s="32">
        <v>4</v>
      </c>
      <c r="DH809" s="32">
        <v>4</v>
      </c>
      <c r="DI809" s="32">
        <v>37</v>
      </c>
      <c r="DJ809" s="32">
        <v>25</v>
      </c>
      <c r="DK809" s="88">
        <f t="shared" si="882"/>
        <v>602</v>
      </c>
      <c r="DL809" s="32">
        <v>27</v>
      </c>
      <c r="DM809" s="32">
        <v>231</v>
      </c>
      <c r="DN809" s="32">
        <v>322</v>
      </c>
      <c r="DO809" s="32">
        <v>22</v>
      </c>
      <c r="DP809" s="32">
        <v>15</v>
      </c>
      <c r="DQ809" s="32">
        <v>41</v>
      </c>
      <c r="DR809" s="32">
        <v>29</v>
      </c>
      <c r="DS809" s="88">
        <f t="shared" si="883"/>
        <v>823</v>
      </c>
      <c r="DT809" s="32">
        <v>4</v>
      </c>
      <c r="DU809" s="32">
        <v>190</v>
      </c>
      <c r="DV809" s="32">
        <v>607</v>
      </c>
      <c r="DW809" s="32">
        <v>22</v>
      </c>
      <c r="DX809" s="32">
        <v>1</v>
      </c>
      <c r="DY809" s="32">
        <v>6</v>
      </c>
      <c r="DZ809" s="32">
        <v>5</v>
      </c>
      <c r="EA809" s="88">
        <f t="shared" si="884"/>
        <v>125</v>
      </c>
      <c r="EB809" s="32">
        <v>11</v>
      </c>
      <c r="EC809" s="32">
        <v>59</v>
      </c>
      <c r="ED809" s="32">
        <v>53</v>
      </c>
      <c r="EE809" s="32">
        <v>2</v>
      </c>
      <c r="EF809" s="32">
        <v>8</v>
      </c>
      <c r="EG809" s="32">
        <v>22</v>
      </c>
      <c r="EH809" s="32">
        <v>50</v>
      </c>
      <c r="EI809" s="88">
        <f t="shared" si="885"/>
        <v>251</v>
      </c>
      <c r="EJ809" s="32">
        <v>88</v>
      </c>
      <c r="EK809" s="32">
        <v>108</v>
      </c>
      <c r="EL809" s="32">
        <v>49</v>
      </c>
      <c r="EM809" s="32">
        <v>6</v>
      </c>
      <c r="EQ809" s="88">
        <f t="shared" si="886"/>
        <v>0</v>
      </c>
      <c r="EV809" s="32">
        <v>5</v>
      </c>
      <c r="EW809" s="32">
        <v>16</v>
      </c>
      <c r="EX809" s="32">
        <v>24</v>
      </c>
      <c r="EY809" s="88">
        <f t="shared" si="887"/>
        <v>193</v>
      </c>
      <c r="EZ809" s="32">
        <v>0</v>
      </c>
      <c r="FA809" s="32">
        <v>101</v>
      </c>
      <c r="FB809" s="32">
        <v>89</v>
      </c>
      <c r="FC809" s="32">
        <v>3</v>
      </c>
      <c r="FG809" s="88">
        <f t="shared" si="888"/>
        <v>0</v>
      </c>
      <c r="FO809" s="88">
        <f t="shared" si="889"/>
        <v>0</v>
      </c>
      <c r="FW809" s="110">
        <f t="shared" si="890"/>
        <v>0</v>
      </c>
      <c r="GB809" s="110">
        <f t="shared" si="891"/>
        <v>5</v>
      </c>
      <c r="GC809" s="110">
        <f t="shared" si="892"/>
        <v>16</v>
      </c>
      <c r="GD809" s="110">
        <f t="shared" si="893"/>
        <v>24</v>
      </c>
      <c r="GE809" s="110">
        <f t="shared" si="894"/>
        <v>193</v>
      </c>
      <c r="GF809" s="110">
        <f t="shared" si="895"/>
        <v>0</v>
      </c>
      <c r="GG809" s="110">
        <f t="shared" si="896"/>
        <v>101</v>
      </c>
      <c r="GH809" s="110">
        <f t="shared" si="897"/>
        <v>89</v>
      </c>
      <c r="GI809" s="110">
        <f t="shared" si="898"/>
        <v>3</v>
      </c>
      <c r="GJ809" s="114">
        <f t="shared" si="862"/>
        <v>4.5673422649899466E-2</v>
      </c>
      <c r="GK809" s="90">
        <f t="shared" si="863"/>
        <v>0.20853712761227211</v>
      </c>
      <c r="GL809" s="92" t="s">
        <v>2020</v>
      </c>
      <c r="GM809" s="92" t="s">
        <v>2029</v>
      </c>
      <c r="GN809" s="2" t="s">
        <v>2030</v>
      </c>
      <c r="GO809" s="92" t="s">
        <v>1768</v>
      </c>
      <c r="GP809" s="92" t="s">
        <v>2031</v>
      </c>
      <c r="GQ809" s="2" t="s">
        <v>1707</v>
      </c>
      <c r="GR809" s="115">
        <v>1999</v>
      </c>
      <c r="GS809" s="31">
        <f t="shared" si="899"/>
        <v>20</v>
      </c>
      <c r="GT809" s="31">
        <f t="shared" si="900"/>
        <v>59</v>
      </c>
      <c r="GU809" s="31">
        <f t="shared" si="901"/>
        <v>84</v>
      </c>
      <c r="GV809" s="31">
        <f t="shared" si="902"/>
        <v>1550</v>
      </c>
      <c r="GW809" s="31">
        <f t="shared" si="903"/>
        <v>1028</v>
      </c>
      <c r="GX809" s="31">
        <f t="shared" si="904"/>
        <v>1508</v>
      </c>
    </row>
    <row r="810" spans="1:206" ht="15.75" hidden="1" customHeight="1" x14ac:dyDescent="0.25">
      <c r="A810" s="22" t="s">
        <v>1114</v>
      </c>
      <c r="B810" s="2" t="s">
        <v>776</v>
      </c>
      <c r="C810" s="116" t="s">
        <v>791</v>
      </c>
      <c r="D810" s="35" t="s">
        <v>776</v>
      </c>
      <c r="E810" s="117">
        <v>19</v>
      </c>
      <c r="F810" s="117">
        <v>85</v>
      </c>
      <c r="G810" s="117">
        <v>82</v>
      </c>
      <c r="H810" s="117">
        <v>186</v>
      </c>
      <c r="I810" s="95">
        <v>12</v>
      </c>
      <c r="J810" s="118">
        <v>22</v>
      </c>
      <c r="K810" s="118">
        <v>71</v>
      </c>
      <c r="L810" s="118">
        <v>113</v>
      </c>
      <c r="M810" s="118">
        <v>206</v>
      </c>
      <c r="N810" s="119">
        <v>16</v>
      </c>
      <c r="O810" s="119">
        <v>9</v>
      </c>
      <c r="P810" s="120">
        <v>140</v>
      </c>
      <c r="Q810" s="120">
        <v>170</v>
      </c>
      <c r="R810" s="120">
        <v>114</v>
      </c>
      <c r="S810" s="70">
        <f t="shared" si="845"/>
        <v>0.15714285714285714</v>
      </c>
      <c r="T810" s="70">
        <f t="shared" si="846"/>
        <v>0.41764705882352943</v>
      </c>
      <c r="U810" s="70">
        <f t="shared" si="847"/>
        <v>0.44811320754716982</v>
      </c>
      <c r="V810" s="70">
        <f t="shared" si="848"/>
        <v>0.59154929577464788</v>
      </c>
      <c r="W810" s="70">
        <f t="shared" si="849"/>
        <v>0.85087719298245612</v>
      </c>
      <c r="X810" s="121">
        <v>178</v>
      </c>
      <c r="Y810" s="121">
        <v>140</v>
      </c>
      <c r="Z810" s="121">
        <v>170</v>
      </c>
      <c r="AA810" s="121">
        <v>114</v>
      </c>
      <c r="AB810" s="121">
        <v>43</v>
      </c>
      <c r="AC810" s="121">
        <v>40</v>
      </c>
      <c r="AD810" s="17">
        <v>6</v>
      </c>
      <c r="AE810" s="17">
        <v>12</v>
      </c>
      <c r="AF810" s="100">
        <v>13</v>
      </c>
      <c r="AG810" s="101">
        <v>29</v>
      </c>
      <c r="AH810" s="101">
        <v>91</v>
      </c>
      <c r="AI810" s="101">
        <v>99</v>
      </c>
      <c r="AJ810" s="101">
        <v>0</v>
      </c>
      <c r="AK810" s="101">
        <f t="shared" si="850"/>
        <v>219</v>
      </c>
      <c r="AL810" s="101">
        <f t="shared" si="851"/>
        <v>18</v>
      </c>
      <c r="AM810" s="101">
        <v>18</v>
      </c>
      <c r="AN810" s="102">
        <v>6</v>
      </c>
      <c r="AO810" s="103">
        <v>23</v>
      </c>
      <c r="AP810" s="74">
        <f t="shared" si="852"/>
        <v>0.20714285714285716</v>
      </c>
      <c r="AQ810" s="74">
        <f t="shared" si="853"/>
        <v>0.53529411764705881</v>
      </c>
      <c r="AR810" s="104">
        <f t="shared" si="854"/>
        <v>0.47405660377358488</v>
      </c>
      <c r="AS810" s="104">
        <f t="shared" si="855"/>
        <v>0.60563380281690138</v>
      </c>
      <c r="AT810" s="104">
        <f t="shared" si="856"/>
        <v>0.71052631578947367</v>
      </c>
      <c r="AU810" s="105">
        <v>138</v>
      </c>
      <c r="AV810" s="105">
        <v>180</v>
      </c>
      <c r="AW810" s="105">
        <v>136</v>
      </c>
      <c r="AX810" s="100">
        <v>15</v>
      </c>
      <c r="AY810" s="106">
        <v>253</v>
      </c>
      <c r="AZ810" s="106">
        <v>28</v>
      </c>
      <c r="BA810" s="106">
        <v>99</v>
      </c>
      <c r="BB810" s="106">
        <v>120</v>
      </c>
      <c r="BC810" s="106">
        <v>6</v>
      </c>
      <c r="BD810" s="107">
        <v>24</v>
      </c>
      <c r="BE810" s="108">
        <v>12</v>
      </c>
      <c r="BF810" s="82">
        <f t="shared" si="857"/>
        <v>0.20588235294117646</v>
      </c>
      <c r="BG810" s="82">
        <f t="shared" si="858"/>
        <v>0.55000000000000004</v>
      </c>
      <c r="BH810" s="83">
        <f t="shared" si="859"/>
        <v>0.49118942731277532</v>
      </c>
      <c r="BI810" s="83">
        <f t="shared" si="860"/>
        <v>0.6132075471698113</v>
      </c>
      <c r="BJ810" s="83">
        <f t="shared" si="861"/>
        <v>0.69565217391304346</v>
      </c>
      <c r="BK810" s="2">
        <v>141</v>
      </c>
      <c r="BL810" s="2">
        <v>191</v>
      </c>
      <c r="BM810" s="2">
        <v>130</v>
      </c>
      <c r="BN810" s="2">
        <v>83</v>
      </c>
      <c r="BO810" s="2">
        <v>52</v>
      </c>
      <c r="BP810" s="2">
        <v>45</v>
      </c>
      <c r="BQ810" s="109">
        <v>9</v>
      </c>
      <c r="BR810" s="109">
        <v>15</v>
      </c>
      <c r="BS810" s="110">
        <v>19</v>
      </c>
      <c r="BT810" s="109">
        <v>17</v>
      </c>
      <c r="BU810" s="109">
        <v>118</v>
      </c>
      <c r="BV810" s="109">
        <v>163</v>
      </c>
      <c r="BW810" s="109">
        <v>5</v>
      </c>
      <c r="BX810" s="84">
        <f t="shared" si="865"/>
        <v>303</v>
      </c>
      <c r="BY810" s="111">
        <v>6</v>
      </c>
      <c r="BZ810" s="109">
        <v>32</v>
      </c>
      <c r="CA810" s="109">
        <v>5</v>
      </c>
      <c r="CB810" s="2">
        <v>15</v>
      </c>
      <c r="CC810" s="112">
        <f t="shared" si="866"/>
        <v>0.12056737588652482</v>
      </c>
      <c r="CD810" s="112">
        <f t="shared" si="867"/>
        <v>0.61780104712041883</v>
      </c>
      <c r="CE810" s="112">
        <f t="shared" si="868"/>
        <v>0.5757575757575758</v>
      </c>
      <c r="CF810" s="112">
        <f t="shared" si="869"/>
        <v>0.77570093457943923</v>
      </c>
      <c r="CG810" s="112">
        <f t="shared" si="870"/>
        <v>1.0076923076923077</v>
      </c>
      <c r="CH810" s="87">
        <f t="shared" si="871"/>
        <v>-1</v>
      </c>
      <c r="CI810" s="31">
        <f t="shared" si="872"/>
        <v>4</v>
      </c>
      <c r="CJ810" s="31">
        <f t="shared" si="873"/>
        <v>1</v>
      </c>
      <c r="CK810" s="31">
        <f t="shared" si="874"/>
        <v>1</v>
      </c>
      <c r="CL810" s="31">
        <f t="shared" si="875"/>
        <v>7</v>
      </c>
      <c r="CM810" s="113">
        <f t="shared" si="876"/>
        <v>22</v>
      </c>
      <c r="CN810" s="31">
        <f t="shared" si="877"/>
        <v>2</v>
      </c>
      <c r="CO810" s="31">
        <f t="shared" si="878"/>
        <v>10</v>
      </c>
      <c r="CP810" s="31">
        <f t="shared" si="879"/>
        <v>6</v>
      </c>
      <c r="CQ810" s="31">
        <f t="shared" si="880"/>
        <v>4</v>
      </c>
      <c r="CR810" s="32">
        <v>1</v>
      </c>
      <c r="CS810" s="32">
        <v>1</v>
      </c>
      <c r="CT810" s="32">
        <v>7</v>
      </c>
      <c r="CU810" s="88">
        <f t="shared" si="864"/>
        <v>22</v>
      </c>
      <c r="CV810" s="32">
        <v>2</v>
      </c>
      <c r="CW810" s="32">
        <v>10</v>
      </c>
      <c r="CX810" s="32">
        <v>6</v>
      </c>
      <c r="CY810" s="32">
        <v>4</v>
      </c>
      <c r="DC810" s="88">
        <f t="shared" si="881"/>
        <v>0</v>
      </c>
      <c r="DH810" s="32">
        <v>1</v>
      </c>
      <c r="DI810" s="32">
        <v>6</v>
      </c>
      <c r="DJ810" s="32">
        <v>5</v>
      </c>
      <c r="DK810" s="88">
        <f t="shared" si="882"/>
        <v>133</v>
      </c>
      <c r="DL810" s="32">
        <v>9</v>
      </c>
      <c r="DM810" s="32">
        <v>55</v>
      </c>
      <c r="DN810" s="32">
        <v>66</v>
      </c>
      <c r="DO810" s="32">
        <v>3</v>
      </c>
      <c r="DP810" s="32">
        <v>5</v>
      </c>
      <c r="DQ810" s="32">
        <v>6</v>
      </c>
      <c r="DR810" s="32">
        <v>5</v>
      </c>
      <c r="DS810" s="88">
        <f t="shared" si="883"/>
        <v>115</v>
      </c>
      <c r="DT810" s="32">
        <v>6</v>
      </c>
      <c r="DU810" s="32">
        <v>38</v>
      </c>
      <c r="DV810" s="32">
        <v>69</v>
      </c>
      <c r="DW810" s="32">
        <v>2</v>
      </c>
      <c r="EA810" s="88">
        <f t="shared" si="884"/>
        <v>0</v>
      </c>
      <c r="EI810" s="88">
        <f t="shared" si="885"/>
        <v>0</v>
      </c>
      <c r="EQ810" s="88">
        <f t="shared" si="886"/>
        <v>0</v>
      </c>
      <c r="EV810" s="32">
        <v>2</v>
      </c>
      <c r="EW810" s="32">
        <v>2</v>
      </c>
      <c r="EX810" s="32">
        <v>2</v>
      </c>
      <c r="EY810" s="88">
        <f t="shared" si="887"/>
        <v>37</v>
      </c>
      <c r="EZ810" s="32">
        <v>0</v>
      </c>
      <c r="FA810" s="32">
        <v>15</v>
      </c>
      <c r="FB810" s="32">
        <v>22</v>
      </c>
      <c r="FC810" s="32">
        <v>0</v>
      </c>
      <c r="FG810" s="88">
        <f t="shared" si="888"/>
        <v>0</v>
      </c>
      <c r="FO810" s="88">
        <f t="shared" si="889"/>
        <v>0</v>
      </c>
      <c r="FW810" s="110">
        <f t="shared" si="890"/>
        <v>0</v>
      </c>
      <c r="GB810" s="110">
        <f t="shared" si="891"/>
        <v>2</v>
      </c>
      <c r="GC810" s="110">
        <f t="shared" si="892"/>
        <v>2</v>
      </c>
      <c r="GD810" s="110">
        <f t="shared" si="893"/>
        <v>2</v>
      </c>
      <c r="GE810" s="110">
        <f t="shared" si="894"/>
        <v>37</v>
      </c>
      <c r="GF810" s="110">
        <f t="shared" si="895"/>
        <v>0</v>
      </c>
      <c r="GG810" s="110">
        <f t="shared" si="896"/>
        <v>15</v>
      </c>
      <c r="GH810" s="110">
        <f t="shared" si="897"/>
        <v>22</v>
      </c>
      <c r="GI810" s="110">
        <f t="shared" si="898"/>
        <v>0</v>
      </c>
      <c r="GJ810" s="114">
        <f t="shared" si="862"/>
        <v>0.18429817605075335</v>
      </c>
      <c r="GK810" s="90">
        <f t="shared" si="863"/>
        <v>0.19762845849802371</v>
      </c>
      <c r="GL810" s="2" t="s">
        <v>1790</v>
      </c>
      <c r="GM810" s="92" t="s">
        <v>1711</v>
      </c>
      <c r="GN810" s="92" t="s">
        <v>1696</v>
      </c>
      <c r="GO810" s="2" t="s">
        <v>1382</v>
      </c>
      <c r="GP810" s="92" t="s">
        <v>1389</v>
      </c>
      <c r="GQ810" s="2" t="s">
        <v>1898</v>
      </c>
      <c r="GR810" s="115">
        <v>207</v>
      </c>
      <c r="GS810" s="31">
        <f t="shared" si="899"/>
        <v>6</v>
      </c>
      <c r="GT810" s="31">
        <f t="shared" si="900"/>
        <v>10</v>
      </c>
      <c r="GU810" s="31">
        <f t="shared" si="901"/>
        <v>12</v>
      </c>
      <c r="GV810" s="31">
        <f t="shared" si="902"/>
        <v>248</v>
      </c>
      <c r="GW810" s="31">
        <f t="shared" si="903"/>
        <v>140</v>
      </c>
      <c r="GX810" s="31">
        <f t="shared" si="904"/>
        <v>233</v>
      </c>
    </row>
    <row r="811" spans="1:206" ht="15.75" hidden="1" customHeight="1" x14ac:dyDescent="0.25">
      <c r="A811" s="22" t="s">
        <v>1114</v>
      </c>
      <c r="B811" s="2" t="s">
        <v>776</v>
      </c>
      <c r="C811" s="116" t="s">
        <v>792</v>
      </c>
      <c r="D811" s="35" t="s">
        <v>776</v>
      </c>
      <c r="E811" s="117">
        <v>4</v>
      </c>
      <c r="F811" s="117">
        <v>19</v>
      </c>
      <c r="G811" s="117">
        <v>31</v>
      </c>
      <c r="H811" s="117">
        <v>54</v>
      </c>
      <c r="I811" s="95">
        <v>2</v>
      </c>
      <c r="J811" s="118">
        <v>6</v>
      </c>
      <c r="K811" s="118">
        <v>15</v>
      </c>
      <c r="L811" s="118">
        <v>24</v>
      </c>
      <c r="M811" s="118">
        <v>45</v>
      </c>
      <c r="N811" s="119">
        <v>6</v>
      </c>
      <c r="O811" s="119">
        <v>3</v>
      </c>
      <c r="P811" s="120">
        <v>59</v>
      </c>
      <c r="Q811" s="120">
        <v>94</v>
      </c>
      <c r="R811" s="120">
        <v>63</v>
      </c>
      <c r="S811" s="70">
        <f t="shared" si="845"/>
        <v>0.10169491525423729</v>
      </c>
      <c r="T811" s="70">
        <f t="shared" si="846"/>
        <v>0.15957446808510639</v>
      </c>
      <c r="U811" s="70">
        <f t="shared" si="847"/>
        <v>0.18055555555555555</v>
      </c>
      <c r="V811" s="70">
        <f t="shared" si="848"/>
        <v>0.21019108280254778</v>
      </c>
      <c r="W811" s="70">
        <f t="shared" si="849"/>
        <v>0.2857142857142857</v>
      </c>
      <c r="X811" s="121">
        <v>85</v>
      </c>
      <c r="Y811" s="121">
        <v>59</v>
      </c>
      <c r="Z811" s="121">
        <v>94</v>
      </c>
      <c r="AA811" s="121">
        <v>63</v>
      </c>
      <c r="AB811" s="121">
        <v>23</v>
      </c>
      <c r="AC811" s="121">
        <v>17</v>
      </c>
      <c r="AD811" s="17">
        <v>1</v>
      </c>
      <c r="AE811" s="17">
        <v>5</v>
      </c>
      <c r="AF811" s="100">
        <v>2</v>
      </c>
      <c r="AG811" s="101">
        <v>5</v>
      </c>
      <c r="AH811" s="101">
        <v>20</v>
      </c>
      <c r="AI811" s="101">
        <v>21</v>
      </c>
      <c r="AJ811" s="101">
        <v>1</v>
      </c>
      <c r="AK811" s="101">
        <f t="shared" si="850"/>
        <v>47</v>
      </c>
      <c r="AL811" s="101">
        <f t="shared" si="851"/>
        <v>7</v>
      </c>
      <c r="AM811" s="101">
        <v>8</v>
      </c>
      <c r="AN811" s="102">
        <v>3</v>
      </c>
      <c r="AO811" s="103">
        <v>11</v>
      </c>
      <c r="AP811" s="74">
        <f t="shared" si="852"/>
        <v>8.4745762711864403E-2</v>
      </c>
      <c r="AQ811" s="74">
        <f t="shared" si="853"/>
        <v>0.21276595744680851</v>
      </c>
      <c r="AR811" s="104">
        <f t="shared" si="854"/>
        <v>0.18055555555555555</v>
      </c>
      <c r="AS811" s="104">
        <f t="shared" si="855"/>
        <v>0.21656050955414013</v>
      </c>
      <c r="AT811" s="104">
        <f t="shared" si="856"/>
        <v>0.22222222222222221</v>
      </c>
      <c r="AU811" s="105">
        <v>58</v>
      </c>
      <c r="AV811" s="105">
        <v>75</v>
      </c>
      <c r="AW811" s="105">
        <v>78</v>
      </c>
      <c r="AX811" s="100">
        <v>5</v>
      </c>
      <c r="AY811" s="106">
        <v>81</v>
      </c>
      <c r="AZ811" s="106">
        <v>11</v>
      </c>
      <c r="BA811" s="106">
        <v>34</v>
      </c>
      <c r="BB811" s="106">
        <v>36</v>
      </c>
      <c r="BC811" s="106">
        <v>0</v>
      </c>
      <c r="BD811" s="107">
        <v>7</v>
      </c>
      <c r="BE811" s="108">
        <v>5</v>
      </c>
      <c r="BF811" s="82">
        <f t="shared" si="857"/>
        <v>0.14102564102564102</v>
      </c>
      <c r="BG811" s="82">
        <f t="shared" si="858"/>
        <v>0.45333333333333331</v>
      </c>
      <c r="BH811" s="83">
        <f t="shared" si="859"/>
        <v>0.35071090047393366</v>
      </c>
      <c r="BI811" s="83">
        <f t="shared" si="860"/>
        <v>0.47368421052631576</v>
      </c>
      <c r="BJ811" s="83">
        <f t="shared" si="861"/>
        <v>0.5</v>
      </c>
      <c r="BK811" s="2">
        <v>60</v>
      </c>
      <c r="BL811" s="2">
        <v>115</v>
      </c>
      <c r="BM811" s="2">
        <v>69</v>
      </c>
      <c r="BN811" s="2">
        <v>52</v>
      </c>
      <c r="BO811" s="2">
        <v>21</v>
      </c>
      <c r="BP811" s="2">
        <v>20</v>
      </c>
      <c r="BQ811" s="109">
        <v>3</v>
      </c>
      <c r="BR811" s="109">
        <v>7</v>
      </c>
      <c r="BS811" s="110">
        <v>7</v>
      </c>
      <c r="BT811" s="109">
        <v>8</v>
      </c>
      <c r="BU811" s="109">
        <v>43</v>
      </c>
      <c r="BV811" s="109">
        <v>45</v>
      </c>
      <c r="BW811" s="109">
        <v>0</v>
      </c>
      <c r="BX811" s="84">
        <f t="shared" si="865"/>
        <v>96</v>
      </c>
      <c r="BY811" s="111">
        <v>2</v>
      </c>
      <c r="BZ811" s="109">
        <v>8</v>
      </c>
      <c r="CA811" s="109">
        <v>0</v>
      </c>
      <c r="CB811" s="2">
        <v>5</v>
      </c>
      <c r="CC811" s="112">
        <f t="shared" si="866"/>
        <v>0.13333333333333333</v>
      </c>
      <c r="CD811" s="112">
        <f t="shared" si="867"/>
        <v>0.37391304347826088</v>
      </c>
      <c r="CE811" s="112">
        <f t="shared" si="868"/>
        <v>0.36065573770491804</v>
      </c>
      <c r="CF811" s="112">
        <f t="shared" si="869"/>
        <v>0.43478260869565216</v>
      </c>
      <c r="CG811" s="112">
        <f t="shared" si="870"/>
        <v>0.53623188405797106</v>
      </c>
      <c r="CH811" s="87">
        <f t="shared" si="871"/>
        <v>32</v>
      </c>
      <c r="CI811" s="31">
        <f t="shared" si="872"/>
        <v>40</v>
      </c>
      <c r="CJ811" s="31">
        <f t="shared" si="873"/>
        <v>0</v>
      </c>
      <c r="CK811" s="31">
        <f t="shared" si="874"/>
        <v>0</v>
      </c>
      <c r="CL811" s="31">
        <f t="shared" si="875"/>
        <v>0</v>
      </c>
      <c r="CM811" s="113">
        <f t="shared" si="876"/>
        <v>0</v>
      </c>
      <c r="CN811" s="31">
        <f t="shared" si="877"/>
        <v>0</v>
      </c>
      <c r="CO811" s="31">
        <f t="shared" si="878"/>
        <v>0</v>
      </c>
      <c r="CP811" s="31">
        <f t="shared" si="879"/>
        <v>0</v>
      </c>
      <c r="CQ811" s="31">
        <f t="shared" si="880"/>
        <v>0</v>
      </c>
      <c r="CU811" s="88">
        <f t="shared" si="864"/>
        <v>0</v>
      </c>
      <c r="DC811" s="88">
        <f t="shared" si="881"/>
        <v>0</v>
      </c>
      <c r="DH811" s="32">
        <v>1</v>
      </c>
      <c r="DI811" s="32">
        <v>5</v>
      </c>
      <c r="DJ811" s="32">
        <v>5</v>
      </c>
      <c r="DK811" s="88">
        <f t="shared" si="882"/>
        <v>62</v>
      </c>
      <c r="DL811" s="32">
        <v>8</v>
      </c>
      <c r="DM811" s="32">
        <v>27</v>
      </c>
      <c r="DN811" s="32">
        <v>27</v>
      </c>
      <c r="DO811" s="32">
        <v>0</v>
      </c>
      <c r="DP811" s="32">
        <v>1</v>
      </c>
      <c r="DQ811" s="32">
        <v>1</v>
      </c>
      <c r="DR811" s="32">
        <v>1</v>
      </c>
      <c r="DS811" s="88">
        <f t="shared" si="883"/>
        <v>25</v>
      </c>
      <c r="DT811" s="32">
        <v>0</v>
      </c>
      <c r="DU811" s="32">
        <v>14</v>
      </c>
      <c r="DV811" s="32">
        <v>11</v>
      </c>
      <c r="DW811" s="32">
        <v>0</v>
      </c>
      <c r="EA811" s="88">
        <f t="shared" si="884"/>
        <v>0</v>
      </c>
      <c r="EI811" s="88">
        <f t="shared" si="885"/>
        <v>0</v>
      </c>
      <c r="EQ811" s="88">
        <f t="shared" si="886"/>
        <v>0</v>
      </c>
      <c r="EV811" s="32">
        <v>1</v>
      </c>
      <c r="EW811" s="32">
        <v>1</v>
      </c>
      <c r="EX811" s="32">
        <v>1</v>
      </c>
      <c r="EY811" s="88">
        <f t="shared" si="887"/>
        <v>9</v>
      </c>
      <c r="EZ811" s="32">
        <v>0</v>
      </c>
      <c r="FA811" s="32">
        <v>2</v>
      </c>
      <c r="FB811" s="32">
        <v>7</v>
      </c>
      <c r="FC811" s="32">
        <v>0</v>
      </c>
      <c r="FG811" s="88">
        <f t="shared" si="888"/>
        <v>0</v>
      </c>
      <c r="FO811" s="88">
        <f t="shared" si="889"/>
        <v>0</v>
      </c>
      <c r="FW811" s="110">
        <f t="shared" si="890"/>
        <v>0</v>
      </c>
      <c r="GB811" s="110">
        <f t="shared" si="891"/>
        <v>1</v>
      </c>
      <c r="GC811" s="110">
        <f t="shared" si="892"/>
        <v>1</v>
      </c>
      <c r="GD811" s="110">
        <f t="shared" si="893"/>
        <v>1</v>
      </c>
      <c r="GE811" s="110">
        <f t="shared" si="894"/>
        <v>9</v>
      </c>
      <c r="GF811" s="110">
        <f t="shared" si="895"/>
        <v>0</v>
      </c>
      <c r="GG811" s="110">
        <f t="shared" si="896"/>
        <v>2</v>
      </c>
      <c r="GH811" s="110">
        <f t="shared" si="897"/>
        <v>7</v>
      </c>
      <c r="GI811" s="110">
        <f t="shared" si="898"/>
        <v>0</v>
      </c>
      <c r="GJ811" s="114">
        <f t="shared" si="862"/>
        <v>0.87681159420289878</v>
      </c>
      <c r="GK811" s="90">
        <f t="shared" si="863"/>
        <v>0.18518518518518517</v>
      </c>
      <c r="GL811" s="92" t="s">
        <v>1922</v>
      </c>
      <c r="GM811" s="92" t="s">
        <v>2093</v>
      </c>
      <c r="GN811" s="92" t="s">
        <v>1440</v>
      </c>
      <c r="GO811" s="92" t="s">
        <v>2076</v>
      </c>
      <c r="GP811" s="92" t="s">
        <v>1869</v>
      </c>
      <c r="GQ811" s="2" t="s">
        <v>2094</v>
      </c>
      <c r="GR811" s="115">
        <v>115</v>
      </c>
      <c r="GS811" s="31">
        <f t="shared" si="899"/>
        <v>2</v>
      </c>
      <c r="GT811" s="31">
        <f t="shared" si="900"/>
        <v>6</v>
      </c>
      <c r="GU811" s="31">
        <f t="shared" si="901"/>
        <v>6</v>
      </c>
      <c r="GV811" s="31">
        <f t="shared" si="902"/>
        <v>87</v>
      </c>
      <c r="GW811" s="31">
        <f t="shared" si="903"/>
        <v>38</v>
      </c>
      <c r="GX811" s="31">
        <f t="shared" si="904"/>
        <v>79</v>
      </c>
    </row>
    <row r="812" spans="1:206" ht="15.75" hidden="1" customHeight="1" x14ac:dyDescent="0.25">
      <c r="A812" s="22" t="s">
        <v>1112</v>
      </c>
      <c r="B812" s="2" t="s">
        <v>793</v>
      </c>
      <c r="C812" s="116" t="s">
        <v>794</v>
      </c>
      <c r="D812" s="35" t="s">
        <v>793</v>
      </c>
      <c r="E812" s="117">
        <v>35</v>
      </c>
      <c r="F812" s="117">
        <v>92</v>
      </c>
      <c r="G812" s="117">
        <v>136</v>
      </c>
      <c r="H812" s="117">
        <v>263</v>
      </c>
      <c r="I812" s="95">
        <v>18</v>
      </c>
      <c r="J812" s="118">
        <v>47</v>
      </c>
      <c r="K812" s="118">
        <v>134</v>
      </c>
      <c r="L812" s="118">
        <v>130</v>
      </c>
      <c r="M812" s="118">
        <v>311</v>
      </c>
      <c r="N812" s="119">
        <v>34</v>
      </c>
      <c r="O812" s="119">
        <v>22</v>
      </c>
      <c r="P812" s="120">
        <v>213</v>
      </c>
      <c r="Q812" s="120">
        <v>241</v>
      </c>
      <c r="R812" s="120">
        <v>204</v>
      </c>
      <c r="S812" s="70">
        <f t="shared" si="845"/>
        <v>0.22065727699530516</v>
      </c>
      <c r="T812" s="70">
        <f t="shared" si="846"/>
        <v>0.55601659751037347</v>
      </c>
      <c r="U812" s="70">
        <f t="shared" si="847"/>
        <v>0.42097264437689969</v>
      </c>
      <c r="V812" s="70">
        <f t="shared" si="848"/>
        <v>0.5168539325842697</v>
      </c>
      <c r="W812" s="70">
        <f t="shared" si="849"/>
        <v>0.47058823529411764</v>
      </c>
      <c r="X812" s="121">
        <v>252</v>
      </c>
      <c r="Y812" s="121">
        <v>213</v>
      </c>
      <c r="Z812" s="121">
        <v>241</v>
      </c>
      <c r="AA812" s="121">
        <v>204</v>
      </c>
      <c r="AB812" s="121">
        <v>72</v>
      </c>
      <c r="AC812" s="121">
        <v>58</v>
      </c>
      <c r="AD812" s="17">
        <v>11</v>
      </c>
      <c r="AE812" s="17">
        <v>18</v>
      </c>
      <c r="AF812" s="100">
        <v>18</v>
      </c>
      <c r="AG812" s="101">
        <v>64</v>
      </c>
      <c r="AH812" s="101">
        <v>144</v>
      </c>
      <c r="AI812" s="101">
        <v>146</v>
      </c>
      <c r="AJ812" s="101">
        <v>3</v>
      </c>
      <c r="AK812" s="101">
        <f t="shared" si="850"/>
        <v>357</v>
      </c>
      <c r="AL812" s="101">
        <f t="shared" si="851"/>
        <v>31</v>
      </c>
      <c r="AM812" s="101">
        <v>34</v>
      </c>
      <c r="AN812" s="102">
        <v>10</v>
      </c>
      <c r="AO812" s="103">
        <v>40</v>
      </c>
      <c r="AP812" s="74">
        <f t="shared" si="852"/>
        <v>0.30046948356807512</v>
      </c>
      <c r="AQ812" s="74">
        <f t="shared" si="853"/>
        <v>0.59751037344398339</v>
      </c>
      <c r="AR812" s="104">
        <f t="shared" si="854"/>
        <v>0.49088145896656538</v>
      </c>
      <c r="AS812" s="104">
        <f t="shared" si="855"/>
        <v>0.58202247191011236</v>
      </c>
      <c r="AT812" s="104">
        <f t="shared" si="856"/>
        <v>0.56372549019607843</v>
      </c>
      <c r="AU812" s="105">
        <v>187</v>
      </c>
      <c r="AV812" s="105">
        <v>264</v>
      </c>
      <c r="AW812" s="105">
        <v>172</v>
      </c>
      <c r="AX812" s="100">
        <v>19</v>
      </c>
      <c r="AY812" s="106">
        <v>302</v>
      </c>
      <c r="AZ812" s="106">
        <v>27</v>
      </c>
      <c r="BA812" s="106">
        <v>111</v>
      </c>
      <c r="BB812" s="106">
        <v>153</v>
      </c>
      <c r="BC812" s="106">
        <v>11</v>
      </c>
      <c r="BD812" s="107">
        <v>37</v>
      </c>
      <c r="BE812" s="108">
        <v>10</v>
      </c>
      <c r="BF812" s="82">
        <f t="shared" si="857"/>
        <v>0.15697674418604651</v>
      </c>
      <c r="BG812" s="82">
        <f t="shared" si="858"/>
        <v>0.42045454545454547</v>
      </c>
      <c r="BH812" s="83">
        <f t="shared" si="859"/>
        <v>0.40770465489566615</v>
      </c>
      <c r="BI812" s="83">
        <f t="shared" si="860"/>
        <v>0.50332594235033257</v>
      </c>
      <c r="BJ812" s="83">
        <f t="shared" si="861"/>
        <v>0.6203208556149733</v>
      </c>
      <c r="BK812" s="2">
        <v>169</v>
      </c>
      <c r="BL812" s="2">
        <v>232</v>
      </c>
      <c r="BM812" s="2">
        <v>166</v>
      </c>
      <c r="BN812" s="2">
        <v>108</v>
      </c>
      <c r="BO812" s="2">
        <v>57</v>
      </c>
      <c r="BP812" s="2">
        <v>49</v>
      </c>
      <c r="BQ812" s="109">
        <v>9</v>
      </c>
      <c r="BR812" s="109">
        <v>17</v>
      </c>
      <c r="BS812" s="110">
        <v>17</v>
      </c>
      <c r="BT812" s="109">
        <v>40</v>
      </c>
      <c r="BU812" s="109">
        <v>89</v>
      </c>
      <c r="BV812" s="109">
        <v>159</v>
      </c>
      <c r="BW812" s="109">
        <v>11</v>
      </c>
      <c r="BX812" s="84">
        <f t="shared" si="865"/>
        <v>299</v>
      </c>
      <c r="BY812" s="111">
        <v>5</v>
      </c>
      <c r="BZ812" s="109">
        <v>35</v>
      </c>
      <c r="CA812" s="109">
        <v>11</v>
      </c>
      <c r="CB812" s="2">
        <v>34</v>
      </c>
      <c r="CC812" s="112">
        <f t="shared" si="866"/>
        <v>0.23668639053254437</v>
      </c>
      <c r="CD812" s="112">
        <f t="shared" si="867"/>
        <v>0.38362068965517243</v>
      </c>
      <c r="CE812" s="112">
        <f t="shared" si="868"/>
        <v>0.44620811287477952</v>
      </c>
      <c r="CF812" s="112">
        <f t="shared" si="869"/>
        <v>0.53517587939698497</v>
      </c>
      <c r="CG812" s="112">
        <f t="shared" si="870"/>
        <v>0.74698795180722888</v>
      </c>
      <c r="CH812" s="87">
        <f t="shared" si="871"/>
        <v>42</v>
      </c>
      <c r="CI812" s="31">
        <f t="shared" si="872"/>
        <v>30</v>
      </c>
      <c r="CJ812" s="31">
        <f t="shared" si="873"/>
        <v>0</v>
      </c>
      <c r="CK812" s="31">
        <f t="shared" si="874"/>
        <v>0</v>
      </c>
      <c r="CL812" s="31">
        <f t="shared" si="875"/>
        <v>0</v>
      </c>
      <c r="CM812" s="113">
        <f t="shared" si="876"/>
        <v>0</v>
      </c>
      <c r="CN812" s="31">
        <f t="shared" si="877"/>
        <v>0</v>
      </c>
      <c r="CO812" s="31">
        <f t="shared" si="878"/>
        <v>0</v>
      </c>
      <c r="CP812" s="31">
        <f t="shared" si="879"/>
        <v>0</v>
      </c>
      <c r="CQ812" s="31">
        <f t="shared" si="880"/>
        <v>0</v>
      </c>
      <c r="CU812" s="88">
        <f t="shared" si="864"/>
        <v>0</v>
      </c>
      <c r="DC812" s="88">
        <f t="shared" si="881"/>
        <v>0</v>
      </c>
      <c r="DH812" s="32">
        <v>1</v>
      </c>
      <c r="DI812" s="32">
        <v>5</v>
      </c>
      <c r="DJ812" s="32">
        <v>5</v>
      </c>
      <c r="DK812" s="88">
        <f t="shared" si="882"/>
        <v>101</v>
      </c>
      <c r="DL812" s="32">
        <v>24</v>
      </c>
      <c r="DM812" s="32">
        <v>25</v>
      </c>
      <c r="DN812" s="32">
        <v>50</v>
      </c>
      <c r="DO812" s="32">
        <v>2</v>
      </c>
      <c r="DP812" s="32">
        <v>8</v>
      </c>
      <c r="DQ812" s="32">
        <v>12</v>
      </c>
      <c r="DR812" s="32">
        <v>12</v>
      </c>
      <c r="DS812" s="88">
        <f t="shared" si="883"/>
        <v>198</v>
      </c>
      <c r="DT812" s="32">
        <v>16</v>
      </c>
      <c r="DU812" s="32">
        <v>64</v>
      </c>
      <c r="DV812" s="32">
        <v>109</v>
      </c>
      <c r="DW812" s="32">
        <v>9</v>
      </c>
      <c r="EA812" s="88">
        <f t="shared" si="884"/>
        <v>0</v>
      </c>
      <c r="EI812" s="88">
        <f t="shared" si="885"/>
        <v>0</v>
      </c>
      <c r="EQ812" s="88">
        <f t="shared" si="886"/>
        <v>0</v>
      </c>
      <c r="EY812" s="88">
        <f t="shared" si="887"/>
        <v>0</v>
      </c>
      <c r="FG812" s="88">
        <f t="shared" si="888"/>
        <v>0</v>
      </c>
      <c r="FO812" s="88">
        <f t="shared" si="889"/>
        <v>0</v>
      </c>
      <c r="FW812" s="110">
        <f t="shared" si="890"/>
        <v>0</v>
      </c>
      <c r="GB812" s="110">
        <f t="shared" si="891"/>
        <v>0</v>
      </c>
      <c r="GC812" s="110">
        <f t="shared" si="892"/>
        <v>0</v>
      </c>
      <c r="GD812" s="110">
        <f t="shared" si="893"/>
        <v>0</v>
      </c>
      <c r="GE812" s="110">
        <f t="shared" si="894"/>
        <v>0</v>
      </c>
      <c r="GF812" s="110">
        <f t="shared" si="895"/>
        <v>0</v>
      </c>
      <c r="GG812" s="110">
        <f t="shared" si="896"/>
        <v>0</v>
      </c>
      <c r="GH812" s="110">
        <f t="shared" si="897"/>
        <v>0</v>
      </c>
      <c r="GI812" s="110">
        <f t="shared" si="898"/>
        <v>0</v>
      </c>
      <c r="GJ812" s="114">
        <f t="shared" si="862"/>
        <v>0.58734939759036142</v>
      </c>
      <c r="GK812" s="90">
        <f t="shared" si="863"/>
        <v>-9.9337748344370865E-3</v>
      </c>
      <c r="GL812" s="92" t="s">
        <v>1894</v>
      </c>
      <c r="GM812" s="2" t="s">
        <v>1883</v>
      </c>
      <c r="GN812" s="2" t="s">
        <v>1825</v>
      </c>
      <c r="GO812" s="2" t="s">
        <v>2231</v>
      </c>
      <c r="GP812" s="92" t="s">
        <v>2111</v>
      </c>
      <c r="GQ812" s="2" t="s">
        <v>2274</v>
      </c>
      <c r="GR812" s="115">
        <v>244</v>
      </c>
      <c r="GS812" s="31">
        <f t="shared" si="899"/>
        <v>9</v>
      </c>
      <c r="GT812" s="31">
        <f t="shared" si="900"/>
        <v>17</v>
      </c>
      <c r="GU812" s="31">
        <f t="shared" si="901"/>
        <v>17</v>
      </c>
      <c r="GV812" s="31">
        <f t="shared" si="902"/>
        <v>299</v>
      </c>
      <c r="GW812" s="31">
        <f t="shared" si="903"/>
        <v>170</v>
      </c>
      <c r="GX812" s="31">
        <f t="shared" si="904"/>
        <v>259</v>
      </c>
    </row>
    <row r="813" spans="1:206" ht="15.75" hidden="1" customHeight="1" x14ac:dyDescent="0.25">
      <c r="A813" s="22" t="s">
        <v>1112</v>
      </c>
      <c r="B813" s="2" t="s">
        <v>793</v>
      </c>
      <c r="C813" s="116" t="s">
        <v>795</v>
      </c>
      <c r="D813" s="35" t="s">
        <v>793</v>
      </c>
      <c r="E813" s="117">
        <v>82</v>
      </c>
      <c r="F813" s="117">
        <v>199</v>
      </c>
      <c r="G813" s="117">
        <v>137</v>
      </c>
      <c r="H813" s="117">
        <v>418</v>
      </c>
      <c r="I813" s="95">
        <v>27</v>
      </c>
      <c r="J813" s="118">
        <v>61</v>
      </c>
      <c r="K813" s="118">
        <v>189</v>
      </c>
      <c r="L813" s="118">
        <v>126</v>
      </c>
      <c r="M813" s="118">
        <v>376</v>
      </c>
      <c r="N813" s="119">
        <v>14</v>
      </c>
      <c r="O813" s="119">
        <v>69</v>
      </c>
      <c r="P813" s="120">
        <v>207</v>
      </c>
      <c r="Q813" s="120">
        <v>307</v>
      </c>
      <c r="R813" s="120">
        <v>228</v>
      </c>
      <c r="S813" s="70">
        <f t="shared" si="845"/>
        <v>0.29468599033816423</v>
      </c>
      <c r="T813" s="70">
        <f t="shared" si="846"/>
        <v>0.61563517915309451</v>
      </c>
      <c r="U813" s="70">
        <f t="shared" si="847"/>
        <v>0.48787061994609165</v>
      </c>
      <c r="V813" s="70">
        <f t="shared" si="848"/>
        <v>0.56261682242990652</v>
      </c>
      <c r="W813" s="70">
        <f t="shared" si="849"/>
        <v>0.49122807017543857</v>
      </c>
      <c r="X813" s="121">
        <v>306</v>
      </c>
      <c r="Y813" s="121">
        <v>207</v>
      </c>
      <c r="Z813" s="121">
        <v>307</v>
      </c>
      <c r="AA813" s="121">
        <v>228</v>
      </c>
      <c r="AB813" s="121">
        <v>59</v>
      </c>
      <c r="AC813" s="121">
        <v>65</v>
      </c>
      <c r="AD813" s="17">
        <v>20</v>
      </c>
      <c r="AE813" s="17">
        <v>21</v>
      </c>
      <c r="AF813" s="100">
        <v>26</v>
      </c>
      <c r="AG813" s="101">
        <v>60</v>
      </c>
      <c r="AH813" s="101">
        <v>184</v>
      </c>
      <c r="AI813" s="101">
        <v>129</v>
      </c>
      <c r="AJ813" s="101">
        <v>2</v>
      </c>
      <c r="AK813" s="101">
        <f t="shared" si="850"/>
        <v>375</v>
      </c>
      <c r="AL813" s="101">
        <f t="shared" si="851"/>
        <v>14</v>
      </c>
      <c r="AM813" s="101">
        <v>16</v>
      </c>
      <c r="AN813" s="102">
        <v>64</v>
      </c>
      <c r="AO813" s="103">
        <v>47</v>
      </c>
      <c r="AP813" s="74">
        <f t="shared" si="852"/>
        <v>0.28985507246376813</v>
      </c>
      <c r="AQ813" s="74">
        <f t="shared" si="853"/>
        <v>0.59934853420195444</v>
      </c>
      <c r="AR813" s="104">
        <f t="shared" si="854"/>
        <v>0.48382749326145552</v>
      </c>
      <c r="AS813" s="104">
        <f t="shared" si="855"/>
        <v>0.55887850467289724</v>
      </c>
      <c r="AT813" s="104">
        <f t="shared" si="856"/>
        <v>0.50438596491228072</v>
      </c>
      <c r="AU813" s="105">
        <v>221</v>
      </c>
      <c r="AV813" s="105">
        <v>285</v>
      </c>
      <c r="AW813" s="105">
        <v>222</v>
      </c>
      <c r="AX813" s="100">
        <v>25</v>
      </c>
      <c r="AY813" s="106">
        <v>379</v>
      </c>
      <c r="AZ813" s="106">
        <v>40</v>
      </c>
      <c r="BA813" s="106">
        <v>187</v>
      </c>
      <c r="BB813" s="106">
        <v>150</v>
      </c>
      <c r="BC813" s="106">
        <v>2</v>
      </c>
      <c r="BD813" s="107">
        <v>10</v>
      </c>
      <c r="BE813" s="108">
        <v>41</v>
      </c>
      <c r="BF813" s="82">
        <f t="shared" si="857"/>
        <v>0.18018018018018017</v>
      </c>
      <c r="BG813" s="82">
        <f t="shared" si="858"/>
        <v>0.65614035087719302</v>
      </c>
      <c r="BH813" s="83">
        <f t="shared" si="859"/>
        <v>0.50412087912087911</v>
      </c>
      <c r="BI813" s="83">
        <f t="shared" si="860"/>
        <v>0.64624505928853759</v>
      </c>
      <c r="BJ813" s="83">
        <f t="shared" si="861"/>
        <v>0.63348416289592757</v>
      </c>
      <c r="BK813" s="2">
        <v>223</v>
      </c>
      <c r="BL813" s="2">
        <v>288</v>
      </c>
      <c r="BM813" s="2">
        <v>230</v>
      </c>
      <c r="BN813" s="2">
        <v>166</v>
      </c>
      <c r="BO813" s="2">
        <v>56</v>
      </c>
      <c r="BP813" s="2">
        <v>77</v>
      </c>
      <c r="BQ813" s="109">
        <v>19</v>
      </c>
      <c r="BR813" s="109">
        <v>24</v>
      </c>
      <c r="BS813" s="110">
        <v>25</v>
      </c>
      <c r="BT813" s="109">
        <v>38</v>
      </c>
      <c r="BU813" s="109">
        <v>173</v>
      </c>
      <c r="BV813" s="109">
        <v>150</v>
      </c>
      <c r="BW813" s="109">
        <v>0</v>
      </c>
      <c r="BX813" s="84">
        <f t="shared" si="865"/>
        <v>361</v>
      </c>
      <c r="BY813" s="111">
        <v>43</v>
      </c>
      <c r="BZ813" s="109">
        <v>16</v>
      </c>
      <c r="CA813" s="109">
        <v>1</v>
      </c>
      <c r="CB813" s="2">
        <v>47</v>
      </c>
      <c r="CC813" s="112">
        <f t="shared" si="866"/>
        <v>0.17040358744394618</v>
      </c>
      <c r="CD813" s="112">
        <f t="shared" si="867"/>
        <v>0.60069444444444442</v>
      </c>
      <c r="CE813" s="112">
        <f t="shared" si="868"/>
        <v>0.46558704453441296</v>
      </c>
      <c r="CF813" s="112">
        <f t="shared" si="869"/>
        <v>0.5926640926640927</v>
      </c>
      <c r="CG813" s="112">
        <f t="shared" si="870"/>
        <v>0.58260869565217388</v>
      </c>
      <c r="CH813" s="87">
        <f t="shared" si="871"/>
        <v>96</v>
      </c>
      <c r="CI813" s="31">
        <f t="shared" si="872"/>
        <v>89</v>
      </c>
      <c r="CJ813" s="31">
        <f t="shared" si="873"/>
        <v>0</v>
      </c>
      <c r="CK813" s="31">
        <f t="shared" si="874"/>
        <v>0</v>
      </c>
      <c r="CL813" s="31">
        <f t="shared" si="875"/>
        <v>0</v>
      </c>
      <c r="CM813" s="113">
        <f t="shared" si="876"/>
        <v>0</v>
      </c>
      <c r="CN813" s="31">
        <f t="shared" si="877"/>
        <v>0</v>
      </c>
      <c r="CO813" s="31">
        <f t="shared" si="878"/>
        <v>0</v>
      </c>
      <c r="CP813" s="31">
        <f t="shared" si="879"/>
        <v>0</v>
      </c>
      <c r="CQ813" s="31">
        <f t="shared" si="880"/>
        <v>0</v>
      </c>
      <c r="CU813" s="88">
        <f t="shared" si="864"/>
        <v>0</v>
      </c>
      <c r="DC813" s="88">
        <f t="shared" si="881"/>
        <v>0</v>
      </c>
      <c r="DH813" s="32">
        <v>1</v>
      </c>
      <c r="DI813" s="32">
        <v>3</v>
      </c>
      <c r="DJ813" s="32">
        <v>4</v>
      </c>
      <c r="DK813" s="88">
        <f t="shared" si="882"/>
        <v>56</v>
      </c>
      <c r="DL813" s="32">
        <v>7</v>
      </c>
      <c r="DM813" s="32">
        <v>26</v>
      </c>
      <c r="DN813" s="32">
        <v>23</v>
      </c>
      <c r="DO813" s="32">
        <v>0</v>
      </c>
      <c r="DP813" s="32">
        <v>18</v>
      </c>
      <c r="DQ813" s="32">
        <v>21</v>
      </c>
      <c r="DR813" s="32">
        <v>21</v>
      </c>
      <c r="DS813" s="88">
        <f t="shared" si="883"/>
        <v>305</v>
      </c>
      <c r="DT813" s="32">
        <v>31</v>
      </c>
      <c r="DU813" s="32">
        <v>147</v>
      </c>
      <c r="DV813" s="32">
        <v>127</v>
      </c>
      <c r="DW813" s="32">
        <v>0</v>
      </c>
      <c r="EA813" s="88">
        <f t="shared" si="884"/>
        <v>0</v>
      </c>
      <c r="EI813" s="88">
        <f t="shared" si="885"/>
        <v>0</v>
      </c>
      <c r="EQ813" s="88">
        <f t="shared" si="886"/>
        <v>0</v>
      </c>
      <c r="EY813" s="88">
        <f t="shared" si="887"/>
        <v>0</v>
      </c>
      <c r="FG813" s="88">
        <f t="shared" si="888"/>
        <v>0</v>
      </c>
      <c r="FO813" s="88">
        <f t="shared" si="889"/>
        <v>0</v>
      </c>
      <c r="FW813" s="110">
        <f t="shared" si="890"/>
        <v>0</v>
      </c>
      <c r="GB813" s="110">
        <f t="shared" si="891"/>
        <v>0</v>
      </c>
      <c r="GC813" s="110">
        <f t="shared" si="892"/>
        <v>0</v>
      </c>
      <c r="GD813" s="110">
        <f t="shared" si="893"/>
        <v>0</v>
      </c>
      <c r="GE813" s="110">
        <f t="shared" si="894"/>
        <v>0</v>
      </c>
      <c r="GF813" s="110">
        <f t="shared" si="895"/>
        <v>0</v>
      </c>
      <c r="GG813" s="110">
        <f t="shared" si="896"/>
        <v>0</v>
      </c>
      <c r="GH813" s="110">
        <f t="shared" si="897"/>
        <v>0</v>
      </c>
      <c r="GI813" s="110">
        <f t="shared" si="898"/>
        <v>0</v>
      </c>
      <c r="GJ813" s="114">
        <f t="shared" si="862"/>
        <v>0.18602484472049691</v>
      </c>
      <c r="GK813" s="90">
        <f t="shared" si="863"/>
        <v>-4.7493403693931395E-2</v>
      </c>
      <c r="GL813" s="2" t="s">
        <v>2145</v>
      </c>
      <c r="GM813" s="2" t="s">
        <v>1777</v>
      </c>
      <c r="GN813" s="92" t="s">
        <v>1843</v>
      </c>
      <c r="GO813" s="92" t="s">
        <v>1500</v>
      </c>
      <c r="GP813" s="92" t="s">
        <v>1907</v>
      </c>
      <c r="GQ813" s="2" t="s">
        <v>1540</v>
      </c>
      <c r="GR813" s="115">
        <v>293</v>
      </c>
      <c r="GS813" s="31">
        <f t="shared" si="899"/>
        <v>19</v>
      </c>
      <c r="GT813" s="31">
        <f t="shared" si="900"/>
        <v>25</v>
      </c>
      <c r="GU813" s="31">
        <f t="shared" si="901"/>
        <v>24</v>
      </c>
      <c r="GV813" s="31">
        <f t="shared" si="902"/>
        <v>361</v>
      </c>
      <c r="GW813" s="31">
        <f t="shared" si="903"/>
        <v>150</v>
      </c>
      <c r="GX813" s="31">
        <f t="shared" si="904"/>
        <v>323</v>
      </c>
    </row>
    <row r="814" spans="1:206" ht="15.75" hidden="1" customHeight="1" x14ac:dyDescent="0.25">
      <c r="A814" s="22" t="s">
        <v>1112</v>
      </c>
      <c r="B814" s="2" t="s">
        <v>793</v>
      </c>
      <c r="C814" s="116" t="s">
        <v>796</v>
      </c>
      <c r="D814" s="35" t="s">
        <v>793</v>
      </c>
      <c r="E814" s="117">
        <v>217</v>
      </c>
      <c r="F814" s="117">
        <v>790</v>
      </c>
      <c r="G814" s="117">
        <v>1178</v>
      </c>
      <c r="H814" s="117">
        <v>2185</v>
      </c>
      <c r="I814" s="95">
        <v>195</v>
      </c>
      <c r="J814" s="118">
        <v>267</v>
      </c>
      <c r="K814" s="118">
        <v>896</v>
      </c>
      <c r="L814" s="118">
        <v>1376</v>
      </c>
      <c r="M814" s="118">
        <v>2539</v>
      </c>
      <c r="N814" s="119">
        <v>320</v>
      </c>
      <c r="O814" s="119">
        <v>63</v>
      </c>
      <c r="P814" s="120">
        <v>1661</v>
      </c>
      <c r="Q814" s="120">
        <v>2090</v>
      </c>
      <c r="R814" s="120">
        <v>1587</v>
      </c>
      <c r="S814" s="70">
        <f t="shared" si="845"/>
        <v>0.16074653822998194</v>
      </c>
      <c r="T814" s="70">
        <f t="shared" si="846"/>
        <v>0.42870813397129187</v>
      </c>
      <c r="U814" s="70">
        <f t="shared" si="847"/>
        <v>0.41569876358186586</v>
      </c>
      <c r="V814" s="70">
        <f t="shared" si="848"/>
        <v>0.53086755507206962</v>
      </c>
      <c r="W814" s="70">
        <f t="shared" si="849"/>
        <v>0.66540642722117205</v>
      </c>
      <c r="X814" s="121">
        <v>2138</v>
      </c>
      <c r="Y814" s="121">
        <v>1661</v>
      </c>
      <c r="Z814" s="121">
        <v>2090</v>
      </c>
      <c r="AA814" s="121">
        <v>1587</v>
      </c>
      <c r="AB814" s="121">
        <v>525</v>
      </c>
      <c r="AC814" s="121">
        <v>488</v>
      </c>
      <c r="AD814" s="17">
        <v>65</v>
      </c>
      <c r="AE814" s="17">
        <v>175</v>
      </c>
      <c r="AF814" s="100">
        <v>200</v>
      </c>
      <c r="AG814" s="101">
        <v>343</v>
      </c>
      <c r="AH814" s="101">
        <v>1111</v>
      </c>
      <c r="AI814" s="101">
        <v>1568</v>
      </c>
      <c r="AJ814" s="101">
        <v>64</v>
      </c>
      <c r="AK814" s="101">
        <f t="shared" si="850"/>
        <v>3086</v>
      </c>
      <c r="AL814" s="101">
        <f t="shared" si="851"/>
        <v>346</v>
      </c>
      <c r="AM814" s="101">
        <v>410</v>
      </c>
      <c r="AN814" s="102">
        <v>21</v>
      </c>
      <c r="AO814" s="103">
        <v>114</v>
      </c>
      <c r="AP814" s="74">
        <f t="shared" si="852"/>
        <v>0.20650210716435882</v>
      </c>
      <c r="AQ814" s="74">
        <f t="shared" si="853"/>
        <v>0.53157894736842104</v>
      </c>
      <c r="AR814" s="104">
        <f t="shared" si="854"/>
        <v>0.50131135256650428</v>
      </c>
      <c r="AS814" s="104">
        <f t="shared" si="855"/>
        <v>0.63448463421267343</v>
      </c>
      <c r="AT814" s="104">
        <f t="shared" si="856"/>
        <v>0.77000630119722746</v>
      </c>
      <c r="AU814" s="105">
        <v>1709</v>
      </c>
      <c r="AV814" s="105">
        <v>2324</v>
      </c>
      <c r="AW814" s="105">
        <v>1746</v>
      </c>
      <c r="AX814" s="100">
        <v>219</v>
      </c>
      <c r="AY814" s="106">
        <v>3448</v>
      </c>
      <c r="AZ814" s="106">
        <v>402</v>
      </c>
      <c r="BA814" s="106">
        <v>1185</v>
      </c>
      <c r="BB814" s="106">
        <v>1722</v>
      </c>
      <c r="BC814" s="106">
        <v>139</v>
      </c>
      <c r="BD814" s="107">
        <v>414</v>
      </c>
      <c r="BE814" s="108">
        <v>38</v>
      </c>
      <c r="BF814" s="82">
        <f t="shared" si="857"/>
        <v>0.23024054982817868</v>
      </c>
      <c r="BG814" s="82">
        <f t="shared" si="858"/>
        <v>0.50989672977624789</v>
      </c>
      <c r="BH814" s="83">
        <f t="shared" si="859"/>
        <v>0.50095172175116798</v>
      </c>
      <c r="BI814" s="83">
        <f t="shared" si="860"/>
        <v>0.61815026035209519</v>
      </c>
      <c r="BJ814" s="83">
        <f t="shared" si="861"/>
        <v>0.76535985956699826</v>
      </c>
      <c r="BK814" s="2">
        <v>1994</v>
      </c>
      <c r="BL814" s="2">
        <v>2580</v>
      </c>
      <c r="BM814" s="2">
        <v>1832</v>
      </c>
      <c r="BN814" s="2">
        <v>1255</v>
      </c>
      <c r="BO814" s="2">
        <v>606</v>
      </c>
      <c r="BP814" s="2">
        <v>608</v>
      </c>
      <c r="BQ814" s="109">
        <v>75</v>
      </c>
      <c r="BR814" s="109">
        <v>235</v>
      </c>
      <c r="BS814" s="110">
        <v>285</v>
      </c>
      <c r="BT814" s="109">
        <v>401</v>
      </c>
      <c r="BU814" s="109">
        <v>1074</v>
      </c>
      <c r="BV814" s="109">
        <v>1795</v>
      </c>
      <c r="BW814" s="109">
        <v>141</v>
      </c>
      <c r="BX814" s="84">
        <f t="shared" si="865"/>
        <v>3411</v>
      </c>
      <c r="BY814" s="111">
        <v>24</v>
      </c>
      <c r="BZ814" s="109">
        <v>450</v>
      </c>
      <c r="CA814" s="109">
        <v>141</v>
      </c>
      <c r="CB814" s="2">
        <v>77</v>
      </c>
      <c r="CC814" s="112">
        <f t="shared" si="866"/>
        <v>0.20110330992978936</v>
      </c>
      <c r="CD814" s="112">
        <f t="shared" si="867"/>
        <v>0.41627906976744183</v>
      </c>
      <c r="CE814" s="112">
        <f t="shared" si="868"/>
        <v>0.44021230096784264</v>
      </c>
      <c r="CF814" s="112">
        <f t="shared" si="869"/>
        <v>0.54827742520398914</v>
      </c>
      <c r="CG814" s="112">
        <f t="shared" si="870"/>
        <v>0.73417030567685593</v>
      </c>
      <c r="CH814" s="87">
        <f t="shared" si="871"/>
        <v>487</v>
      </c>
      <c r="CI814" s="31">
        <f t="shared" si="872"/>
        <v>566</v>
      </c>
      <c r="CJ814" s="31">
        <f t="shared" si="873"/>
        <v>31</v>
      </c>
      <c r="CK814" s="31">
        <f t="shared" si="874"/>
        <v>90</v>
      </c>
      <c r="CL814" s="31">
        <f t="shared" si="875"/>
        <v>160</v>
      </c>
      <c r="CM814" s="113">
        <f t="shared" si="876"/>
        <v>1004</v>
      </c>
      <c r="CN814" s="31">
        <f t="shared" si="877"/>
        <v>197</v>
      </c>
      <c r="CO814" s="31">
        <f t="shared" si="878"/>
        <v>380</v>
      </c>
      <c r="CP814" s="31">
        <f t="shared" si="879"/>
        <v>423</v>
      </c>
      <c r="CQ814" s="31">
        <f t="shared" si="880"/>
        <v>4</v>
      </c>
      <c r="CR814" s="32">
        <v>25</v>
      </c>
      <c r="CS814" s="32">
        <v>80</v>
      </c>
      <c r="CT814" s="32">
        <v>142</v>
      </c>
      <c r="CU814" s="88">
        <f t="shared" si="864"/>
        <v>906</v>
      </c>
      <c r="CV814" s="32">
        <v>193</v>
      </c>
      <c r="CW814" s="32">
        <v>349</v>
      </c>
      <c r="CX814" s="32">
        <v>362</v>
      </c>
      <c r="CY814" s="32">
        <v>2</v>
      </c>
      <c r="CZ814" s="32">
        <v>6</v>
      </c>
      <c r="DA814" s="32">
        <v>10</v>
      </c>
      <c r="DB814" s="32">
        <v>18</v>
      </c>
      <c r="DC814" s="88">
        <f t="shared" si="881"/>
        <v>98</v>
      </c>
      <c r="DD814" s="32">
        <v>4</v>
      </c>
      <c r="DE814" s="32">
        <v>31</v>
      </c>
      <c r="DF814" s="32">
        <v>61</v>
      </c>
      <c r="DG814" s="32">
        <v>2</v>
      </c>
      <c r="DH814" s="32">
        <v>5</v>
      </c>
      <c r="DI814" s="32">
        <v>41</v>
      </c>
      <c r="DJ814" s="32">
        <v>23</v>
      </c>
      <c r="DK814" s="88">
        <f t="shared" si="882"/>
        <v>876</v>
      </c>
      <c r="DL814" s="32">
        <v>55</v>
      </c>
      <c r="DM814" s="32">
        <v>277</v>
      </c>
      <c r="DN814" s="32">
        <v>504</v>
      </c>
      <c r="DO814" s="32">
        <v>40</v>
      </c>
      <c r="DP814" s="32">
        <v>26</v>
      </c>
      <c r="DQ814" s="32">
        <v>60</v>
      </c>
      <c r="DR814" s="32">
        <v>46</v>
      </c>
      <c r="DS814" s="88">
        <f t="shared" si="883"/>
        <v>1018</v>
      </c>
      <c r="DT814" s="32">
        <v>13</v>
      </c>
      <c r="DU814" s="32">
        <v>243</v>
      </c>
      <c r="DV814" s="32">
        <v>704</v>
      </c>
      <c r="DW814" s="32">
        <v>58</v>
      </c>
      <c r="DX814" s="32">
        <v>1</v>
      </c>
      <c r="DY814" s="32">
        <v>3</v>
      </c>
      <c r="DZ814" s="32">
        <v>3</v>
      </c>
      <c r="EA814" s="88">
        <f t="shared" si="884"/>
        <v>70</v>
      </c>
      <c r="EB814" s="32">
        <v>2</v>
      </c>
      <c r="EC814" s="32">
        <v>21</v>
      </c>
      <c r="ED814" s="32">
        <v>45</v>
      </c>
      <c r="EE814" s="32">
        <v>2</v>
      </c>
      <c r="EF814" s="32">
        <v>11</v>
      </c>
      <c r="EG814" s="32">
        <v>38</v>
      </c>
      <c r="EH814" s="32">
        <v>51</v>
      </c>
      <c r="EI814" s="88">
        <f t="shared" si="885"/>
        <v>381</v>
      </c>
      <c r="EJ814" s="32">
        <v>134</v>
      </c>
      <c r="EK814" s="32">
        <v>136</v>
      </c>
      <c r="EL814" s="32">
        <v>102</v>
      </c>
      <c r="EM814" s="32">
        <v>9</v>
      </c>
      <c r="EQ814" s="88">
        <f t="shared" si="886"/>
        <v>0</v>
      </c>
      <c r="EV814" s="32">
        <v>1</v>
      </c>
      <c r="EW814" s="32">
        <v>3</v>
      </c>
      <c r="EX814" s="32">
        <v>2</v>
      </c>
      <c r="EY814" s="88">
        <f t="shared" si="887"/>
        <v>34</v>
      </c>
      <c r="EZ814" s="32">
        <v>0</v>
      </c>
      <c r="FA814" s="32">
        <v>17</v>
      </c>
      <c r="FB814" s="32">
        <v>17</v>
      </c>
      <c r="FC814" s="32">
        <v>0</v>
      </c>
      <c r="FG814" s="88">
        <f t="shared" si="888"/>
        <v>0</v>
      </c>
      <c r="FO814" s="88">
        <f t="shared" si="889"/>
        <v>0</v>
      </c>
      <c r="FW814" s="110">
        <f t="shared" si="890"/>
        <v>0</v>
      </c>
      <c r="GB814" s="110">
        <f t="shared" si="891"/>
        <v>1</v>
      </c>
      <c r="GC814" s="110">
        <f t="shared" si="892"/>
        <v>3</v>
      </c>
      <c r="GD814" s="110">
        <f t="shared" si="893"/>
        <v>2</v>
      </c>
      <c r="GE814" s="110">
        <f t="shared" si="894"/>
        <v>34</v>
      </c>
      <c r="GF814" s="110">
        <f t="shared" si="895"/>
        <v>0</v>
      </c>
      <c r="GG814" s="110">
        <f t="shared" si="896"/>
        <v>17</v>
      </c>
      <c r="GH814" s="110">
        <f t="shared" si="897"/>
        <v>17</v>
      </c>
      <c r="GI814" s="110">
        <f t="shared" si="898"/>
        <v>0</v>
      </c>
      <c r="GJ814" s="114">
        <f t="shared" si="862"/>
        <v>0.10334116961095674</v>
      </c>
      <c r="GK814" s="90">
        <f t="shared" si="863"/>
        <v>-1.0730858468677494E-2</v>
      </c>
      <c r="GL814" s="92" t="s">
        <v>1960</v>
      </c>
      <c r="GM814" s="92" t="s">
        <v>1956</v>
      </c>
      <c r="GN814" s="92" t="s">
        <v>1574</v>
      </c>
      <c r="GO814" s="92" t="s">
        <v>2284</v>
      </c>
      <c r="GP814" s="92" t="s">
        <v>2133</v>
      </c>
      <c r="GQ814" s="2" t="s">
        <v>2304</v>
      </c>
      <c r="GR814" s="115">
        <v>2584</v>
      </c>
      <c r="GS814" s="31">
        <f t="shared" si="899"/>
        <v>32</v>
      </c>
      <c r="GT814" s="31">
        <f t="shared" si="900"/>
        <v>72</v>
      </c>
      <c r="GU814" s="31">
        <f t="shared" si="901"/>
        <v>104</v>
      </c>
      <c r="GV814" s="31">
        <f t="shared" si="902"/>
        <v>1964</v>
      </c>
      <c r="GW814" s="31">
        <f t="shared" si="903"/>
        <v>1353</v>
      </c>
      <c r="GX814" s="31">
        <f t="shared" si="904"/>
        <v>1894</v>
      </c>
    </row>
    <row r="815" spans="1:206" ht="15.75" hidden="1" customHeight="1" x14ac:dyDescent="0.25">
      <c r="A815" s="22" t="s">
        <v>1112</v>
      </c>
      <c r="B815" s="2" t="s">
        <v>793</v>
      </c>
      <c r="C815" s="116" t="s">
        <v>969</v>
      </c>
      <c r="D815" s="35" t="s">
        <v>793</v>
      </c>
      <c r="E815" s="117">
        <v>72</v>
      </c>
      <c r="F815" s="117">
        <v>137</v>
      </c>
      <c r="G815" s="117">
        <v>154</v>
      </c>
      <c r="H815" s="117">
        <v>363</v>
      </c>
      <c r="I815" s="95">
        <v>27</v>
      </c>
      <c r="J815" s="118">
        <v>56</v>
      </c>
      <c r="K815" s="118">
        <v>149</v>
      </c>
      <c r="L815" s="118">
        <v>138</v>
      </c>
      <c r="M815" s="118">
        <v>343</v>
      </c>
      <c r="N815" s="119">
        <v>18</v>
      </c>
      <c r="O815" s="119">
        <v>31</v>
      </c>
      <c r="P815" s="120">
        <v>261</v>
      </c>
      <c r="Q815" s="120">
        <v>312</v>
      </c>
      <c r="R815" s="120">
        <v>257</v>
      </c>
      <c r="S815" s="70">
        <f t="shared" si="845"/>
        <v>0.21455938697318008</v>
      </c>
      <c r="T815" s="70">
        <f t="shared" si="846"/>
        <v>0.47756410256410259</v>
      </c>
      <c r="U815" s="70">
        <f t="shared" si="847"/>
        <v>0.39156626506024095</v>
      </c>
      <c r="V815" s="70">
        <f t="shared" si="848"/>
        <v>0.47275922671353249</v>
      </c>
      <c r="W815" s="70">
        <f t="shared" si="849"/>
        <v>0.46692607003891051</v>
      </c>
      <c r="X815" s="121">
        <v>317</v>
      </c>
      <c r="Y815" s="121">
        <v>261</v>
      </c>
      <c r="Z815" s="121">
        <v>312</v>
      </c>
      <c r="AA815" s="121">
        <v>257</v>
      </c>
      <c r="AB815" s="121">
        <v>73</v>
      </c>
      <c r="AC815" s="121">
        <v>100</v>
      </c>
      <c r="AD815" s="17">
        <v>22</v>
      </c>
      <c r="AE815" s="17">
        <v>25</v>
      </c>
      <c r="AF815" s="100">
        <v>28</v>
      </c>
      <c r="AG815" s="101">
        <v>89</v>
      </c>
      <c r="AH815" s="101">
        <v>141</v>
      </c>
      <c r="AI815" s="101">
        <v>131</v>
      </c>
      <c r="AJ815" s="101">
        <v>2</v>
      </c>
      <c r="AK815" s="101">
        <f t="shared" si="850"/>
        <v>363</v>
      </c>
      <c r="AL815" s="101">
        <f t="shared" si="851"/>
        <v>21</v>
      </c>
      <c r="AM815" s="101">
        <v>23</v>
      </c>
      <c r="AN815" s="102">
        <v>24</v>
      </c>
      <c r="AO815" s="103">
        <v>30</v>
      </c>
      <c r="AP815" s="74">
        <f t="shared" si="852"/>
        <v>0.34099616858237547</v>
      </c>
      <c r="AQ815" s="74">
        <f t="shared" si="853"/>
        <v>0.45192307692307693</v>
      </c>
      <c r="AR815" s="104">
        <f t="shared" si="854"/>
        <v>0.40963855421686746</v>
      </c>
      <c r="AS815" s="104">
        <f t="shared" si="855"/>
        <v>0.44112478031634444</v>
      </c>
      <c r="AT815" s="104">
        <f t="shared" si="856"/>
        <v>0.42801556420233461</v>
      </c>
      <c r="AU815" s="105">
        <v>265</v>
      </c>
      <c r="AV815" s="105">
        <v>335</v>
      </c>
      <c r="AW815" s="105">
        <v>213</v>
      </c>
      <c r="AX815" s="100">
        <v>24</v>
      </c>
      <c r="AY815" s="106">
        <v>344</v>
      </c>
      <c r="AZ815" s="106">
        <v>58</v>
      </c>
      <c r="BA815" s="106">
        <v>159</v>
      </c>
      <c r="BB815" s="106">
        <v>121</v>
      </c>
      <c r="BC815" s="106">
        <v>6</v>
      </c>
      <c r="BD815" s="107">
        <v>20</v>
      </c>
      <c r="BE815" s="108">
        <v>19</v>
      </c>
      <c r="BF815" s="82">
        <f t="shared" si="857"/>
        <v>0.27230046948356806</v>
      </c>
      <c r="BG815" s="82">
        <f t="shared" si="858"/>
        <v>0.47462686567164181</v>
      </c>
      <c r="BH815" s="83">
        <f t="shared" si="859"/>
        <v>0.39114391143911437</v>
      </c>
      <c r="BI815" s="83">
        <f t="shared" si="860"/>
        <v>0.43333333333333335</v>
      </c>
      <c r="BJ815" s="83">
        <f t="shared" si="861"/>
        <v>0.38113207547169814</v>
      </c>
      <c r="BK815" s="2">
        <v>226</v>
      </c>
      <c r="BL815" s="2">
        <v>317</v>
      </c>
      <c r="BM815" s="2">
        <v>216</v>
      </c>
      <c r="BN815" s="2">
        <v>140</v>
      </c>
      <c r="BO815" s="2">
        <v>54</v>
      </c>
      <c r="BP815" s="2">
        <v>79</v>
      </c>
      <c r="BQ815" s="109">
        <v>20</v>
      </c>
      <c r="BR815" s="109">
        <v>24</v>
      </c>
      <c r="BS815" s="110">
        <v>23</v>
      </c>
      <c r="BT815" s="109">
        <v>41</v>
      </c>
      <c r="BU815" s="109">
        <v>127</v>
      </c>
      <c r="BV815" s="109">
        <v>171</v>
      </c>
      <c r="BW815" s="109">
        <v>5</v>
      </c>
      <c r="BX815" s="84">
        <f t="shared" si="865"/>
        <v>344</v>
      </c>
      <c r="BY815" s="111">
        <v>20</v>
      </c>
      <c r="BZ815" s="109">
        <v>23</v>
      </c>
      <c r="CA815" s="109">
        <v>5</v>
      </c>
      <c r="CB815" s="2">
        <v>36</v>
      </c>
      <c r="CC815" s="112">
        <f t="shared" si="866"/>
        <v>0.18141592920353983</v>
      </c>
      <c r="CD815" s="112">
        <f t="shared" si="867"/>
        <v>0.40063091482649843</v>
      </c>
      <c r="CE815" s="112">
        <f t="shared" si="868"/>
        <v>0.4163372859025033</v>
      </c>
      <c r="CF815" s="112">
        <f t="shared" si="869"/>
        <v>0.51594746716697937</v>
      </c>
      <c r="CG815" s="112">
        <f t="shared" si="870"/>
        <v>0.68518518518518523</v>
      </c>
      <c r="CH815" s="87">
        <f t="shared" si="871"/>
        <v>68</v>
      </c>
      <c r="CI815" s="31">
        <f t="shared" si="872"/>
        <v>63</v>
      </c>
      <c r="CJ815" s="31">
        <f t="shared" si="873"/>
        <v>0</v>
      </c>
      <c r="CK815" s="31">
        <f t="shared" si="874"/>
        <v>0</v>
      </c>
      <c r="CL815" s="31">
        <f t="shared" si="875"/>
        <v>0</v>
      </c>
      <c r="CM815" s="113">
        <f t="shared" si="876"/>
        <v>0</v>
      </c>
      <c r="CN815" s="31">
        <f t="shared" si="877"/>
        <v>0</v>
      </c>
      <c r="CO815" s="31">
        <f t="shared" si="878"/>
        <v>0</v>
      </c>
      <c r="CP815" s="31">
        <f t="shared" si="879"/>
        <v>0</v>
      </c>
      <c r="CQ815" s="31">
        <f t="shared" si="880"/>
        <v>0</v>
      </c>
      <c r="CU815" s="88">
        <f t="shared" si="864"/>
        <v>0</v>
      </c>
      <c r="DC815" s="88">
        <f t="shared" si="881"/>
        <v>0</v>
      </c>
      <c r="DH815" s="32">
        <v>1</v>
      </c>
      <c r="DI815" s="32">
        <v>4</v>
      </c>
      <c r="DJ815" s="32">
        <v>4</v>
      </c>
      <c r="DK815" s="88">
        <f t="shared" si="882"/>
        <v>84</v>
      </c>
      <c r="DL815" s="32">
        <v>10</v>
      </c>
      <c r="DM815" s="32">
        <v>37</v>
      </c>
      <c r="DN815" s="32">
        <v>36</v>
      </c>
      <c r="DO815" s="32">
        <v>1</v>
      </c>
      <c r="DP815" s="32">
        <v>19</v>
      </c>
      <c r="DQ815" s="32">
        <v>20</v>
      </c>
      <c r="DR815" s="32">
        <v>19</v>
      </c>
      <c r="DS815" s="88">
        <f t="shared" si="883"/>
        <v>260</v>
      </c>
      <c r="DT815" s="32">
        <v>31</v>
      </c>
      <c r="DU815" s="32">
        <v>90</v>
      </c>
      <c r="DV815" s="32">
        <v>135</v>
      </c>
      <c r="DW815" s="32">
        <v>4</v>
      </c>
      <c r="EA815" s="88">
        <f t="shared" si="884"/>
        <v>0</v>
      </c>
      <c r="EI815" s="88">
        <f t="shared" si="885"/>
        <v>0</v>
      </c>
      <c r="EQ815" s="88">
        <f t="shared" si="886"/>
        <v>0</v>
      </c>
      <c r="EY815" s="88">
        <f t="shared" si="887"/>
        <v>0</v>
      </c>
      <c r="FG815" s="88">
        <f t="shared" si="888"/>
        <v>0</v>
      </c>
      <c r="FO815" s="88">
        <f t="shared" si="889"/>
        <v>0</v>
      </c>
      <c r="FW815" s="110">
        <f t="shared" si="890"/>
        <v>0</v>
      </c>
      <c r="GB815" s="110">
        <f t="shared" si="891"/>
        <v>0</v>
      </c>
      <c r="GC815" s="110">
        <f t="shared" si="892"/>
        <v>0</v>
      </c>
      <c r="GD815" s="110">
        <f t="shared" si="893"/>
        <v>0</v>
      </c>
      <c r="GE815" s="110">
        <f t="shared" si="894"/>
        <v>0</v>
      </c>
      <c r="GF815" s="110">
        <f t="shared" si="895"/>
        <v>0</v>
      </c>
      <c r="GG815" s="110">
        <f t="shared" si="896"/>
        <v>0</v>
      </c>
      <c r="GH815" s="110">
        <f t="shared" si="897"/>
        <v>0</v>
      </c>
      <c r="GI815" s="110">
        <f t="shared" si="898"/>
        <v>0</v>
      </c>
      <c r="GJ815" s="114">
        <f t="shared" si="862"/>
        <v>0.46743827160493834</v>
      </c>
      <c r="GK815" s="90">
        <f t="shared" si="863"/>
        <v>0</v>
      </c>
      <c r="GL815" s="2" t="s">
        <v>2155</v>
      </c>
      <c r="GM815" s="92" t="s">
        <v>2258</v>
      </c>
      <c r="GN815" s="2" t="s">
        <v>1797</v>
      </c>
      <c r="GO815" s="92" t="s">
        <v>2187</v>
      </c>
      <c r="GP815" s="92" t="s">
        <v>2311</v>
      </c>
      <c r="GQ815" s="2" t="s">
        <v>2310</v>
      </c>
      <c r="GR815" s="115">
        <v>316</v>
      </c>
      <c r="GS815" s="31">
        <f t="shared" si="899"/>
        <v>20</v>
      </c>
      <c r="GT815" s="31">
        <f t="shared" si="900"/>
        <v>23</v>
      </c>
      <c r="GU815" s="31">
        <f t="shared" si="901"/>
        <v>24</v>
      </c>
      <c r="GV815" s="31">
        <f t="shared" si="902"/>
        <v>344</v>
      </c>
      <c r="GW815" s="31">
        <f t="shared" si="903"/>
        <v>176</v>
      </c>
      <c r="GX815" s="31">
        <f t="shared" si="904"/>
        <v>303</v>
      </c>
    </row>
    <row r="816" spans="1:206" ht="15.75" hidden="1" customHeight="1" x14ac:dyDescent="0.25">
      <c r="A816" s="22" t="s">
        <v>1112</v>
      </c>
      <c r="B816" s="2" t="s">
        <v>793</v>
      </c>
      <c r="C816" s="116" t="s">
        <v>797</v>
      </c>
      <c r="D816" s="35" t="s">
        <v>793</v>
      </c>
      <c r="E816" s="117">
        <v>152</v>
      </c>
      <c r="F816" s="117">
        <v>750</v>
      </c>
      <c r="G816" s="117">
        <v>876</v>
      </c>
      <c r="H816" s="117">
        <v>1778</v>
      </c>
      <c r="I816" s="95">
        <v>112</v>
      </c>
      <c r="J816" s="118">
        <v>159</v>
      </c>
      <c r="K816" s="118">
        <v>634</v>
      </c>
      <c r="L816" s="118">
        <v>1071</v>
      </c>
      <c r="M816" s="118">
        <v>1864</v>
      </c>
      <c r="N816" s="119">
        <v>243</v>
      </c>
      <c r="O816" s="119">
        <v>95</v>
      </c>
      <c r="P816" s="120">
        <v>1240</v>
      </c>
      <c r="Q816" s="120">
        <v>1594</v>
      </c>
      <c r="R816" s="120">
        <v>1274</v>
      </c>
      <c r="S816" s="70">
        <f t="shared" si="845"/>
        <v>0.12822580645161291</v>
      </c>
      <c r="T816" s="70">
        <f t="shared" si="846"/>
        <v>0.39774153074027602</v>
      </c>
      <c r="U816" s="70">
        <f t="shared" si="847"/>
        <v>0.39459591041869524</v>
      </c>
      <c r="V816" s="70">
        <f t="shared" si="848"/>
        <v>0.50976290097629007</v>
      </c>
      <c r="W816" s="70">
        <f t="shared" si="849"/>
        <v>0.64992150706436425</v>
      </c>
      <c r="X816" s="121">
        <v>1570</v>
      </c>
      <c r="Y816" s="121">
        <v>1240</v>
      </c>
      <c r="Z816" s="121">
        <v>1594</v>
      </c>
      <c r="AA816" s="121">
        <v>1274</v>
      </c>
      <c r="AB816" s="121">
        <v>412</v>
      </c>
      <c r="AC816" s="121">
        <v>455</v>
      </c>
      <c r="AD816" s="17">
        <v>50</v>
      </c>
      <c r="AE816" s="17">
        <v>88</v>
      </c>
      <c r="AF816" s="100">
        <v>114</v>
      </c>
      <c r="AG816" s="101">
        <v>178</v>
      </c>
      <c r="AH816" s="101">
        <v>616</v>
      </c>
      <c r="AI816" s="101">
        <v>1037</v>
      </c>
      <c r="AJ816" s="101">
        <v>39</v>
      </c>
      <c r="AK816" s="101">
        <f t="shared" si="850"/>
        <v>1870</v>
      </c>
      <c r="AL816" s="101">
        <f t="shared" si="851"/>
        <v>222</v>
      </c>
      <c r="AM816" s="101">
        <v>261</v>
      </c>
      <c r="AN816" s="102">
        <v>40</v>
      </c>
      <c r="AO816" s="103">
        <v>139</v>
      </c>
      <c r="AP816" s="74">
        <f t="shared" si="852"/>
        <v>0.1435483870967742</v>
      </c>
      <c r="AQ816" s="74">
        <f t="shared" si="853"/>
        <v>0.38644918444165621</v>
      </c>
      <c r="AR816" s="104">
        <f t="shared" si="854"/>
        <v>0.39167478091528724</v>
      </c>
      <c r="AS816" s="104">
        <f t="shared" si="855"/>
        <v>0.4989539748953975</v>
      </c>
      <c r="AT816" s="104">
        <f t="shared" si="856"/>
        <v>0.63971742543171117</v>
      </c>
      <c r="AU816" s="105">
        <v>1235</v>
      </c>
      <c r="AV816" s="105">
        <v>1649</v>
      </c>
      <c r="AW816" s="105">
        <v>1318</v>
      </c>
      <c r="AX816" s="100">
        <v>119</v>
      </c>
      <c r="AY816" s="106">
        <v>2128</v>
      </c>
      <c r="AZ816" s="106">
        <v>185</v>
      </c>
      <c r="BA816" s="106">
        <v>777</v>
      </c>
      <c r="BB816" s="106">
        <v>1089</v>
      </c>
      <c r="BC816" s="106">
        <v>77</v>
      </c>
      <c r="BD816" s="107">
        <v>258</v>
      </c>
      <c r="BE816" s="108">
        <v>69</v>
      </c>
      <c r="BF816" s="82">
        <f t="shared" si="857"/>
        <v>0.14036418816388468</v>
      </c>
      <c r="BG816" s="82">
        <f t="shared" si="858"/>
        <v>0.47119466343238325</v>
      </c>
      <c r="BH816" s="83">
        <f t="shared" si="859"/>
        <v>0.42670157068062825</v>
      </c>
      <c r="BI816" s="83">
        <f t="shared" si="860"/>
        <v>0.55755894590846045</v>
      </c>
      <c r="BJ816" s="83">
        <f t="shared" si="861"/>
        <v>0.67287449392712551</v>
      </c>
      <c r="BK816" s="2">
        <v>1212</v>
      </c>
      <c r="BL816" s="2">
        <v>1656</v>
      </c>
      <c r="BM816" s="2">
        <v>1293</v>
      </c>
      <c r="BN816" s="2">
        <v>858</v>
      </c>
      <c r="BO816" s="2">
        <v>481</v>
      </c>
      <c r="BP816" s="2">
        <v>410</v>
      </c>
      <c r="BQ816" s="109">
        <v>58</v>
      </c>
      <c r="BR816" s="109">
        <v>125</v>
      </c>
      <c r="BS816" s="110">
        <v>108</v>
      </c>
      <c r="BT816" s="109">
        <v>152</v>
      </c>
      <c r="BU816" s="109">
        <v>809</v>
      </c>
      <c r="BV816" s="109">
        <v>1235</v>
      </c>
      <c r="BW816" s="109">
        <v>64</v>
      </c>
      <c r="BX816" s="84">
        <f t="shared" si="865"/>
        <v>2260</v>
      </c>
      <c r="BY816" s="111">
        <v>20</v>
      </c>
      <c r="BZ816" s="109">
        <v>258</v>
      </c>
      <c r="CA816" s="109">
        <v>64</v>
      </c>
      <c r="CB816" s="2">
        <v>102</v>
      </c>
      <c r="CC816" s="112">
        <f t="shared" si="866"/>
        <v>0.1254125412541254</v>
      </c>
      <c r="CD816" s="112">
        <f t="shared" si="867"/>
        <v>0.48852657004830918</v>
      </c>
      <c r="CE816" s="112">
        <f t="shared" si="868"/>
        <v>0.46575342465753422</v>
      </c>
      <c r="CF816" s="112">
        <f t="shared" si="869"/>
        <v>0.60562902678874198</v>
      </c>
      <c r="CG816" s="112">
        <f t="shared" si="870"/>
        <v>0.75560711523588553</v>
      </c>
      <c r="CH816" s="87">
        <f t="shared" si="871"/>
        <v>316</v>
      </c>
      <c r="CI816" s="31">
        <f t="shared" si="872"/>
        <v>437</v>
      </c>
      <c r="CJ816" s="31">
        <f t="shared" si="873"/>
        <v>6</v>
      </c>
      <c r="CK816" s="31">
        <f t="shared" si="874"/>
        <v>15</v>
      </c>
      <c r="CL816" s="31">
        <f t="shared" si="875"/>
        <v>20</v>
      </c>
      <c r="CM816" s="113">
        <f t="shared" si="876"/>
        <v>192</v>
      </c>
      <c r="CN816" s="31">
        <f t="shared" si="877"/>
        <v>49</v>
      </c>
      <c r="CO816" s="31">
        <f t="shared" si="878"/>
        <v>74</v>
      </c>
      <c r="CP816" s="31">
        <f t="shared" si="879"/>
        <v>68</v>
      </c>
      <c r="CQ816" s="31">
        <f t="shared" si="880"/>
        <v>1</v>
      </c>
      <c r="CR816" s="32">
        <v>4</v>
      </c>
      <c r="CS816" s="32">
        <v>13</v>
      </c>
      <c r="CT816" s="32">
        <v>18</v>
      </c>
      <c r="CU816" s="88">
        <f t="shared" si="864"/>
        <v>171</v>
      </c>
      <c r="CV816" s="32">
        <v>49</v>
      </c>
      <c r="CW816" s="32">
        <v>69</v>
      </c>
      <c r="CX816" s="32">
        <v>52</v>
      </c>
      <c r="CY816" s="32">
        <v>1</v>
      </c>
      <c r="CZ816" s="32">
        <v>2</v>
      </c>
      <c r="DA816" s="32">
        <v>2</v>
      </c>
      <c r="DB816" s="32">
        <v>2</v>
      </c>
      <c r="DC816" s="88">
        <f t="shared" si="881"/>
        <v>21</v>
      </c>
      <c r="DD816" s="32">
        <v>0</v>
      </c>
      <c r="DE816" s="32">
        <v>5</v>
      </c>
      <c r="DF816" s="32">
        <v>16</v>
      </c>
      <c r="DG816" s="32">
        <v>0</v>
      </c>
      <c r="DH816" s="32">
        <v>4</v>
      </c>
      <c r="DI816" s="32">
        <v>27</v>
      </c>
      <c r="DJ816" s="32">
        <v>20</v>
      </c>
      <c r="DK816" s="88">
        <f t="shared" si="882"/>
        <v>573</v>
      </c>
      <c r="DL816" s="32">
        <v>60</v>
      </c>
      <c r="DM816" s="32">
        <v>234</v>
      </c>
      <c r="DN816" s="32">
        <v>259</v>
      </c>
      <c r="DO816" s="32">
        <v>20</v>
      </c>
      <c r="DP816" s="32">
        <v>37</v>
      </c>
      <c r="DQ816" s="32">
        <v>70</v>
      </c>
      <c r="DR816" s="32">
        <v>53</v>
      </c>
      <c r="DS816" s="88">
        <f t="shared" si="883"/>
        <v>1299</v>
      </c>
      <c r="DT816" s="32">
        <v>37</v>
      </c>
      <c r="DU816" s="32">
        <v>398</v>
      </c>
      <c r="DV816" s="32">
        <v>827</v>
      </c>
      <c r="DW816" s="32">
        <v>37</v>
      </c>
      <c r="DX816" s="32">
        <v>1</v>
      </c>
      <c r="DY816" s="32">
        <v>2</v>
      </c>
      <c r="DZ816" s="32">
        <v>4</v>
      </c>
      <c r="EA816" s="88">
        <f t="shared" si="884"/>
        <v>41</v>
      </c>
      <c r="EB816" s="32">
        <v>5</v>
      </c>
      <c r="EC816" s="32">
        <v>16</v>
      </c>
      <c r="ED816" s="32">
        <v>19</v>
      </c>
      <c r="EE816" s="32">
        <v>1</v>
      </c>
      <c r="EI816" s="88">
        <f t="shared" si="885"/>
        <v>0</v>
      </c>
      <c r="EQ816" s="88">
        <f t="shared" si="886"/>
        <v>0</v>
      </c>
      <c r="EV816" s="32">
        <v>10</v>
      </c>
      <c r="EW816" s="32">
        <v>11</v>
      </c>
      <c r="EX816" s="32">
        <v>11</v>
      </c>
      <c r="EY816" s="88">
        <f t="shared" si="887"/>
        <v>152</v>
      </c>
      <c r="EZ816" s="32">
        <v>1</v>
      </c>
      <c r="FA816" s="32">
        <v>87</v>
      </c>
      <c r="FB816" s="32">
        <v>62</v>
      </c>
      <c r="FC816" s="32">
        <v>2</v>
      </c>
      <c r="FG816" s="88">
        <f t="shared" si="888"/>
        <v>0</v>
      </c>
      <c r="FO816" s="88">
        <f t="shared" si="889"/>
        <v>0</v>
      </c>
      <c r="FW816" s="110">
        <f t="shared" si="890"/>
        <v>0</v>
      </c>
      <c r="GB816" s="110">
        <f t="shared" si="891"/>
        <v>10</v>
      </c>
      <c r="GC816" s="110">
        <f t="shared" si="892"/>
        <v>11</v>
      </c>
      <c r="GD816" s="110">
        <f t="shared" si="893"/>
        <v>11</v>
      </c>
      <c r="GE816" s="110">
        <f t="shared" si="894"/>
        <v>152</v>
      </c>
      <c r="GF816" s="110">
        <f t="shared" si="895"/>
        <v>1</v>
      </c>
      <c r="GG816" s="110">
        <f t="shared" si="896"/>
        <v>87</v>
      </c>
      <c r="GH816" s="110">
        <f t="shared" si="897"/>
        <v>62</v>
      </c>
      <c r="GI816" s="110">
        <f t="shared" si="898"/>
        <v>2</v>
      </c>
      <c r="GJ816" s="114">
        <f t="shared" si="862"/>
        <v>0.16261288020593975</v>
      </c>
      <c r="GK816" s="90">
        <f t="shared" si="863"/>
        <v>6.2030075187969921E-2</v>
      </c>
      <c r="GL816" s="2" t="s">
        <v>1769</v>
      </c>
      <c r="GM816" s="92" t="s">
        <v>2175</v>
      </c>
      <c r="GN816" s="2" t="s">
        <v>1875</v>
      </c>
      <c r="GO816" s="2" t="s">
        <v>2146</v>
      </c>
      <c r="GP816" s="2" t="s">
        <v>1593</v>
      </c>
      <c r="GQ816" s="2" t="s">
        <v>1949</v>
      </c>
      <c r="GR816" s="115">
        <v>1625</v>
      </c>
      <c r="GS816" s="31">
        <f t="shared" si="899"/>
        <v>42</v>
      </c>
      <c r="GT816" s="31">
        <f t="shared" si="900"/>
        <v>77</v>
      </c>
      <c r="GU816" s="31">
        <f t="shared" si="901"/>
        <v>99</v>
      </c>
      <c r="GV816" s="31">
        <f t="shared" si="902"/>
        <v>1913</v>
      </c>
      <c r="GW816" s="31">
        <f t="shared" si="903"/>
        <v>1163</v>
      </c>
      <c r="GX816" s="31">
        <f t="shared" si="904"/>
        <v>1811</v>
      </c>
    </row>
    <row r="817" spans="1:206" ht="15.75" hidden="1" customHeight="1" x14ac:dyDescent="0.25">
      <c r="A817" s="22" t="s">
        <v>1112</v>
      </c>
      <c r="B817" s="2" t="s">
        <v>793</v>
      </c>
      <c r="C817" s="116" t="s">
        <v>798</v>
      </c>
      <c r="D817" s="35" t="s">
        <v>793</v>
      </c>
      <c r="E817" s="117">
        <v>108</v>
      </c>
      <c r="F817" s="117">
        <v>596</v>
      </c>
      <c r="G817" s="117">
        <v>728</v>
      </c>
      <c r="H817" s="117">
        <v>1432</v>
      </c>
      <c r="I817" s="95">
        <v>86</v>
      </c>
      <c r="J817" s="118">
        <v>251</v>
      </c>
      <c r="K817" s="118">
        <v>562</v>
      </c>
      <c r="L817" s="118">
        <v>819</v>
      </c>
      <c r="M817" s="118">
        <v>1632</v>
      </c>
      <c r="N817" s="119">
        <v>145</v>
      </c>
      <c r="O817" s="119">
        <v>86</v>
      </c>
      <c r="P817" s="120">
        <v>1155</v>
      </c>
      <c r="Q817" s="120">
        <v>1446</v>
      </c>
      <c r="R817" s="120">
        <v>1176</v>
      </c>
      <c r="S817" s="70">
        <f t="shared" si="845"/>
        <v>0.21731601731601732</v>
      </c>
      <c r="T817" s="70">
        <f t="shared" si="846"/>
        <v>0.38865836791147995</v>
      </c>
      <c r="U817" s="70">
        <f t="shared" si="847"/>
        <v>0.39369870267407997</v>
      </c>
      <c r="V817" s="70">
        <f t="shared" si="848"/>
        <v>0.47139588100686497</v>
      </c>
      <c r="W817" s="70">
        <f t="shared" si="849"/>
        <v>0.5731292517006803</v>
      </c>
      <c r="X817" s="121">
        <v>1444</v>
      </c>
      <c r="Y817" s="121">
        <v>1155</v>
      </c>
      <c r="Z817" s="121">
        <v>1446</v>
      </c>
      <c r="AA817" s="121">
        <v>1176</v>
      </c>
      <c r="AB817" s="121">
        <v>345</v>
      </c>
      <c r="AC817" s="121">
        <v>352</v>
      </c>
      <c r="AD817" s="17">
        <v>44</v>
      </c>
      <c r="AE817" s="17">
        <v>91</v>
      </c>
      <c r="AF817" s="100">
        <v>113</v>
      </c>
      <c r="AG817" s="101">
        <v>160</v>
      </c>
      <c r="AH817" s="101">
        <v>615</v>
      </c>
      <c r="AI817" s="101">
        <v>930</v>
      </c>
      <c r="AJ817" s="101">
        <v>38</v>
      </c>
      <c r="AK817" s="101">
        <f t="shared" si="850"/>
        <v>1743</v>
      </c>
      <c r="AL817" s="101">
        <f t="shared" si="851"/>
        <v>191</v>
      </c>
      <c r="AM817" s="101">
        <v>229</v>
      </c>
      <c r="AN817" s="102">
        <v>43</v>
      </c>
      <c r="AO817" s="103">
        <v>148</v>
      </c>
      <c r="AP817" s="74">
        <f t="shared" si="852"/>
        <v>0.13852813852813853</v>
      </c>
      <c r="AQ817" s="74">
        <f t="shared" si="853"/>
        <v>0.42531120331950206</v>
      </c>
      <c r="AR817" s="104">
        <f t="shared" si="854"/>
        <v>0.4008472332539052</v>
      </c>
      <c r="AS817" s="104">
        <f t="shared" si="855"/>
        <v>0.51639969488939741</v>
      </c>
      <c r="AT817" s="104">
        <f t="shared" si="856"/>
        <v>0.62840136054421769</v>
      </c>
      <c r="AU817" s="105">
        <v>1177</v>
      </c>
      <c r="AV817" s="105">
        <v>1554</v>
      </c>
      <c r="AW817" s="105">
        <v>1204</v>
      </c>
      <c r="AX817" s="100">
        <v>105</v>
      </c>
      <c r="AY817" s="106">
        <v>1727</v>
      </c>
      <c r="AZ817" s="106">
        <v>120</v>
      </c>
      <c r="BA817" s="106">
        <v>647</v>
      </c>
      <c r="BB817" s="106">
        <v>906</v>
      </c>
      <c r="BC817" s="106">
        <v>54</v>
      </c>
      <c r="BD817" s="107">
        <v>218</v>
      </c>
      <c r="BE817" s="108">
        <v>60</v>
      </c>
      <c r="BF817" s="82">
        <f t="shared" si="857"/>
        <v>9.9667774086378738E-2</v>
      </c>
      <c r="BG817" s="82">
        <f t="shared" si="858"/>
        <v>0.41634491634491633</v>
      </c>
      <c r="BH817" s="83">
        <f t="shared" si="859"/>
        <v>0.36975857687420582</v>
      </c>
      <c r="BI817" s="83">
        <f t="shared" si="860"/>
        <v>0.48883192969608202</v>
      </c>
      <c r="BJ817" s="83">
        <f t="shared" si="861"/>
        <v>0.58453695836873409</v>
      </c>
      <c r="BK817" s="2">
        <v>1291</v>
      </c>
      <c r="BL817" s="2">
        <v>1617</v>
      </c>
      <c r="BM817" s="2">
        <v>1241</v>
      </c>
      <c r="BN817" s="2">
        <v>841</v>
      </c>
      <c r="BO817" s="2">
        <v>383</v>
      </c>
      <c r="BP817" s="2">
        <v>374</v>
      </c>
      <c r="BQ817" s="109">
        <v>45</v>
      </c>
      <c r="BR817" s="109">
        <v>111</v>
      </c>
      <c r="BS817" s="110">
        <v>108</v>
      </c>
      <c r="BT817" s="109">
        <v>176</v>
      </c>
      <c r="BU817" s="109">
        <v>730</v>
      </c>
      <c r="BV817" s="109">
        <v>1023</v>
      </c>
      <c r="BW817" s="109">
        <v>38</v>
      </c>
      <c r="BX817" s="84">
        <f t="shared" si="865"/>
        <v>1967</v>
      </c>
      <c r="BY817" s="111">
        <v>33</v>
      </c>
      <c r="BZ817" s="109">
        <v>175</v>
      </c>
      <c r="CA817" s="109">
        <v>36</v>
      </c>
      <c r="CB817" s="2">
        <v>118</v>
      </c>
      <c r="CC817" s="112">
        <f t="shared" si="866"/>
        <v>0.13632842757552285</v>
      </c>
      <c r="CD817" s="112">
        <f t="shared" si="867"/>
        <v>0.45145330859616573</v>
      </c>
      <c r="CE817" s="112">
        <f t="shared" si="868"/>
        <v>0.42275247047481324</v>
      </c>
      <c r="CF817" s="112">
        <f t="shared" si="869"/>
        <v>0.55213435969209235</v>
      </c>
      <c r="CG817" s="112">
        <f t="shared" si="870"/>
        <v>0.68331990330378722</v>
      </c>
      <c r="CH817" s="87">
        <f t="shared" si="871"/>
        <v>393</v>
      </c>
      <c r="CI817" s="31">
        <f t="shared" si="872"/>
        <v>483</v>
      </c>
      <c r="CJ817" s="31">
        <f t="shared" si="873"/>
        <v>4</v>
      </c>
      <c r="CK817" s="31">
        <f t="shared" si="874"/>
        <v>8</v>
      </c>
      <c r="CL817" s="31">
        <f t="shared" si="875"/>
        <v>20</v>
      </c>
      <c r="CM817" s="113">
        <f t="shared" si="876"/>
        <v>74</v>
      </c>
      <c r="CN817" s="31">
        <f t="shared" si="877"/>
        <v>33</v>
      </c>
      <c r="CO817" s="31">
        <f t="shared" si="878"/>
        <v>19</v>
      </c>
      <c r="CP817" s="31">
        <f t="shared" si="879"/>
        <v>22</v>
      </c>
      <c r="CQ817" s="31">
        <f t="shared" si="880"/>
        <v>0</v>
      </c>
      <c r="CR817" s="32">
        <v>3</v>
      </c>
      <c r="CS817" s="32">
        <v>7</v>
      </c>
      <c r="CT817" s="32">
        <v>16</v>
      </c>
      <c r="CU817" s="88">
        <f t="shared" si="864"/>
        <v>61</v>
      </c>
      <c r="CV817" s="32">
        <v>33</v>
      </c>
      <c r="CW817" s="32">
        <v>14</v>
      </c>
      <c r="CX817" s="32">
        <v>14</v>
      </c>
      <c r="CY817" s="32">
        <v>0</v>
      </c>
      <c r="CZ817" s="32">
        <v>1</v>
      </c>
      <c r="DA817" s="32">
        <v>1</v>
      </c>
      <c r="DB817" s="32">
        <v>4</v>
      </c>
      <c r="DC817" s="88">
        <f t="shared" si="881"/>
        <v>13</v>
      </c>
      <c r="DD817" s="32">
        <v>0</v>
      </c>
      <c r="DE817" s="32">
        <v>5</v>
      </c>
      <c r="DF817" s="32">
        <v>8</v>
      </c>
      <c r="DG817" s="32">
        <v>0</v>
      </c>
      <c r="DH817" s="32">
        <v>5</v>
      </c>
      <c r="DI817" s="32">
        <v>27</v>
      </c>
      <c r="DJ817" s="32">
        <v>23</v>
      </c>
      <c r="DK817" s="88">
        <f t="shared" si="882"/>
        <v>613</v>
      </c>
      <c r="DL817" s="32">
        <v>119</v>
      </c>
      <c r="DM817" s="32">
        <v>226</v>
      </c>
      <c r="DN817" s="32">
        <v>257</v>
      </c>
      <c r="DO817" s="32">
        <v>11</v>
      </c>
      <c r="DP817" s="32">
        <v>21</v>
      </c>
      <c r="DQ817" s="32">
        <v>39</v>
      </c>
      <c r="DR817" s="32">
        <v>27</v>
      </c>
      <c r="DS817" s="88">
        <f t="shared" si="883"/>
        <v>744</v>
      </c>
      <c r="DT817" s="32">
        <v>18</v>
      </c>
      <c r="DU817" s="32">
        <v>198</v>
      </c>
      <c r="DV817" s="32">
        <v>509</v>
      </c>
      <c r="DW817" s="32">
        <v>19</v>
      </c>
      <c r="DX817" s="32">
        <v>3</v>
      </c>
      <c r="DY817" s="32">
        <v>7</v>
      </c>
      <c r="DZ817" s="32">
        <v>4</v>
      </c>
      <c r="EA817" s="88">
        <f t="shared" si="884"/>
        <v>183</v>
      </c>
      <c r="EB817" s="32">
        <v>1</v>
      </c>
      <c r="EC817" s="32">
        <v>92</v>
      </c>
      <c r="ED817" s="32">
        <v>87</v>
      </c>
      <c r="EE817" s="32">
        <v>3</v>
      </c>
      <c r="EI817" s="88">
        <f t="shared" si="885"/>
        <v>0</v>
      </c>
      <c r="EQ817" s="88">
        <f t="shared" si="886"/>
        <v>0</v>
      </c>
      <c r="EV817" s="32">
        <v>12</v>
      </c>
      <c r="EW817" s="32">
        <v>30</v>
      </c>
      <c r="EX817" s="32">
        <v>34</v>
      </c>
      <c r="EY817" s="88">
        <f t="shared" si="887"/>
        <v>351</v>
      </c>
      <c r="EZ817" s="32">
        <v>5</v>
      </c>
      <c r="FA817" s="32">
        <v>195</v>
      </c>
      <c r="FB817" s="32">
        <v>148</v>
      </c>
      <c r="FC817" s="32">
        <v>3</v>
      </c>
      <c r="FG817" s="88">
        <f t="shared" si="888"/>
        <v>0</v>
      </c>
      <c r="FO817" s="88">
        <f t="shared" si="889"/>
        <v>0</v>
      </c>
      <c r="FW817" s="110">
        <f t="shared" si="890"/>
        <v>0</v>
      </c>
      <c r="GB817" s="110">
        <f t="shared" si="891"/>
        <v>12</v>
      </c>
      <c r="GC817" s="110">
        <f t="shared" si="892"/>
        <v>30</v>
      </c>
      <c r="GD817" s="110">
        <f t="shared" si="893"/>
        <v>34</v>
      </c>
      <c r="GE817" s="110">
        <f t="shared" si="894"/>
        <v>351</v>
      </c>
      <c r="GF817" s="110">
        <f t="shared" si="895"/>
        <v>5</v>
      </c>
      <c r="GG817" s="110">
        <f t="shared" si="896"/>
        <v>195</v>
      </c>
      <c r="GH817" s="110">
        <f t="shared" si="897"/>
        <v>148</v>
      </c>
      <c r="GI817" s="110">
        <f t="shared" si="898"/>
        <v>3</v>
      </c>
      <c r="GJ817" s="114">
        <f t="shared" si="862"/>
        <v>0.1922614336576465</v>
      </c>
      <c r="GK817" s="90">
        <f t="shared" si="863"/>
        <v>0.13896931094383325</v>
      </c>
      <c r="GL817" s="92" t="s">
        <v>2202</v>
      </c>
      <c r="GM817" s="92" t="s">
        <v>1909</v>
      </c>
      <c r="GN817" s="2" t="s">
        <v>2221</v>
      </c>
      <c r="GO817" s="2" t="s">
        <v>2224</v>
      </c>
      <c r="GP817" s="92" t="s">
        <v>1649</v>
      </c>
      <c r="GQ817" s="2" t="s">
        <v>1870</v>
      </c>
      <c r="GR817" s="115">
        <v>1601</v>
      </c>
      <c r="GS817" s="31">
        <f t="shared" si="899"/>
        <v>29</v>
      </c>
      <c r="GT817" s="31">
        <f t="shared" si="900"/>
        <v>54</v>
      </c>
      <c r="GU817" s="31">
        <f t="shared" si="901"/>
        <v>73</v>
      </c>
      <c r="GV817" s="31">
        <f t="shared" si="902"/>
        <v>1540</v>
      </c>
      <c r="GW817" s="31">
        <f t="shared" si="903"/>
        <v>886</v>
      </c>
      <c r="GX817" s="31">
        <f t="shared" si="904"/>
        <v>1402</v>
      </c>
    </row>
    <row r="818" spans="1:206" ht="15.75" hidden="1" customHeight="1" x14ac:dyDescent="0.25">
      <c r="A818" s="22" t="s">
        <v>1112</v>
      </c>
      <c r="B818" s="2" t="s">
        <v>793</v>
      </c>
      <c r="C818" s="116" t="s">
        <v>799</v>
      </c>
      <c r="D818" s="35" t="s">
        <v>793</v>
      </c>
      <c r="E818" s="117">
        <v>157</v>
      </c>
      <c r="F818" s="117">
        <v>739</v>
      </c>
      <c r="G818" s="117">
        <v>944</v>
      </c>
      <c r="H818" s="117">
        <v>1840</v>
      </c>
      <c r="I818" s="95">
        <v>117</v>
      </c>
      <c r="J818" s="118">
        <v>316</v>
      </c>
      <c r="K818" s="118">
        <v>1087</v>
      </c>
      <c r="L818" s="118">
        <v>1091</v>
      </c>
      <c r="M818" s="118">
        <v>2494</v>
      </c>
      <c r="N818" s="119">
        <v>177</v>
      </c>
      <c r="O818" s="119">
        <v>161</v>
      </c>
      <c r="P818" s="120">
        <v>1481</v>
      </c>
      <c r="Q818" s="120">
        <v>1830</v>
      </c>
      <c r="R818" s="120">
        <v>1462</v>
      </c>
      <c r="S818" s="70">
        <f t="shared" si="845"/>
        <v>0.21336934503713706</v>
      </c>
      <c r="T818" s="70">
        <f t="shared" si="846"/>
        <v>0.59398907103825138</v>
      </c>
      <c r="U818" s="70">
        <f t="shared" si="847"/>
        <v>0.48543892729939242</v>
      </c>
      <c r="V818" s="70">
        <f t="shared" si="848"/>
        <v>0.60783718104495743</v>
      </c>
      <c r="W818" s="70">
        <f t="shared" si="849"/>
        <v>0.62517099863201098</v>
      </c>
      <c r="X818" s="121">
        <v>1884</v>
      </c>
      <c r="Y818" s="121">
        <v>1481</v>
      </c>
      <c r="Z818" s="121">
        <v>1830</v>
      </c>
      <c r="AA818" s="121">
        <v>1462</v>
      </c>
      <c r="AB818" s="121">
        <v>463</v>
      </c>
      <c r="AC818" s="121">
        <v>486</v>
      </c>
      <c r="AD818" s="17">
        <v>57</v>
      </c>
      <c r="AE818" s="17">
        <v>94</v>
      </c>
      <c r="AF818" s="100">
        <v>124</v>
      </c>
      <c r="AG818" s="101">
        <v>130</v>
      </c>
      <c r="AH818" s="101">
        <v>1025</v>
      </c>
      <c r="AI818" s="101">
        <v>1135</v>
      </c>
      <c r="AJ818" s="101">
        <v>32</v>
      </c>
      <c r="AK818" s="101">
        <f t="shared" si="850"/>
        <v>2322</v>
      </c>
      <c r="AL818" s="101">
        <f t="shared" si="851"/>
        <v>201</v>
      </c>
      <c r="AM818" s="101">
        <v>233</v>
      </c>
      <c r="AN818" s="102">
        <v>101</v>
      </c>
      <c r="AO818" s="103">
        <v>209</v>
      </c>
      <c r="AP818" s="74">
        <f t="shared" si="852"/>
        <v>8.7778528021607016E-2</v>
      </c>
      <c r="AQ818" s="74">
        <f t="shared" si="853"/>
        <v>0.56010928961748629</v>
      </c>
      <c r="AR818" s="104">
        <f t="shared" si="854"/>
        <v>0.43767022836790281</v>
      </c>
      <c r="AS818" s="104">
        <f t="shared" si="855"/>
        <v>0.59507897934386389</v>
      </c>
      <c r="AT818" s="104">
        <f t="shared" si="856"/>
        <v>0.63885088919288646</v>
      </c>
      <c r="AU818" s="105">
        <v>1485</v>
      </c>
      <c r="AV818" s="105">
        <v>1958</v>
      </c>
      <c r="AW818" s="105">
        <v>1365</v>
      </c>
      <c r="AX818" s="100">
        <v>127</v>
      </c>
      <c r="AY818" s="106">
        <v>2660</v>
      </c>
      <c r="AZ818" s="106">
        <v>173</v>
      </c>
      <c r="BA818" s="106">
        <v>1270</v>
      </c>
      <c r="BB818" s="106">
        <v>1176</v>
      </c>
      <c r="BC818" s="106">
        <v>41</v>
      </c>
      <c r="BD818" s="107">
        <v>209</v>
      </c>
      <c r="BE818" s="108">
        <v>103</v>
      </c>
      <c r="BF818" s="82">
        <f t="shared" si="857"/>
        <v>0.12673992673992673</v>
      </c>
      <c r="BG818" s="82">
        <f t="shared" si="858"/>
        <v>0.6486210418794689</v>
      </c>
      <c r="BH818" s="83">
        <f t="shared" si="859"/>
        <v>0.50124792013311148</v>
      </c>
      <c r="BI818" s="83">
        <f t="shared" si="860"/>
        <v>0.64972407783909381</v>
      </c>
      <c r="BJ818" s="83">
        <f t="shared" si="861"/>
        <v>0.65117845117845119</v>
      </c>
      <c r="BK818" s="2">
        <v>1417</v>
      </c>
      <c r="BL818" s="2">
        <v>1907</v>
      </c>
      <c r="BM818" s="2">
        <v>1377</v>
      </c>
      <c r="BN818" s="2">
        <v>935</v>
      </c>
      <c r="BO818" s="2">
        <v>445</v>
      </c>
      <c r="BP818" s="2">
        <v>469</v>
      </c>
      <c r="BQ818" s="109">
        <v>50</v>
      </c>
      <c r="BR818" s="109">
        <v>120</v>
      </c>
      <c r="BS818" s="110">
        <v>97</v>
      </c>
      <c r="BT818" s="109">
        <v>145</v>
      </c>
      <c r="BU818" s="109">
        <v>786</v>
      </c>
      <c r="BV818" s="109">
        <v>1316</v>
      </c>
      <c r="BW818" s="109">
        <v>43</v>
      </c>
      <c r="BX818" s="84">
        <f t="shared" si="865"/>
        <v>2290</v>
      </c>
      <c r="BY818" s="111">
        <v>64</v>
      </c>
      <c r="BZ818" s="109">
        <v>248</v>
      </c>
      <c r="CA818" s="109">
        <v>41</v>
      </c>
      <c r="CB818" s="2">
        <v>159</v>
      </c>
      <c r="CC818" s="112">
        <f t="shared" si="866"/>
        <v>0.10232886379675371</v>
      </c>
      <c r="CD818" s="112">
        <f t="shared" si="867"/>
        <v>0.41216570529627689</v>
      </c>
      <c r="CE818" s="112">
        <f t="shared" si="868"/>
        <v>0.42522867475005316</v>
      </c>
      <c r="CF818" s="112">
        <f t="shared" si="869"/>
        <v>0.56455542021924487</v>
      </c>
      <c r="CG818" s="112">
        <f t="shared" si="870"/>
        <v>0.77559912854030499</v>
      </c>
      <c r="CH818" s="87">
        <f t="shared" si="871"/>
        <v>309</v>
      </c>
      <c r="CI818" s="31">
        <f t="shared" si="872"/>
        <v>347</v>
      </c>
      <c r="CJ818" s="31">
        <f t="shared" si="873"/>
        <v>2</v>
      </c>
      <c r="CK818" s="31">
        <f t="shared" si="874"/>
        <v>4</v>
      </c>
      <c r="CL818" s="31">
        <f t="shared" si="875"/>
        <v>8</v>
      </c>
      <c r="CM818" s="113">
        <f t="shared" si="876"/>
        <v>54</v>
      </c>
      <c r="CN818" s="31">
        <f t="shared" si="877"/>
        <v>5</v>
      </c>
      <c r="CO818" s="31">
        <f t="shared" si="878"/>
        <v>28</v>
      </c>
      <c r="CP818" s="31">
        <f t="shared" si="879"/>
        <v>18</v>
      </c>
      <c r="CQ818" s="31">
        <f t="shared" si="880"/>
        <v>3</v>
      </c>
      <c r="CR818" s="32">
        <v>1</v>
      </c>
      <c r="CS818" s="32">
        <v>2</v>
      </c>
      <c r="CT818" s="32">
        <v>4</v>
      </c>
      <c r="CU818" s="88">
        <f t="shared" si="864"/>
        <v>29</v>
      </c>
      <c r="CV818" s="32">
        <v>0</v>
      </c>
      <c r="CW818" s="32">
        <v>19</v>
      </c>
      <c r="CX818" s="32">
        <v>8</v>
      </c>
      <c r="CY818" s="32">
        <v>2</v>
      </c>
      <c r="CZ818" s="32">
        <v>1</v>
      </c>
      <c r="DA818" s="32">
        <v>2</v>
      </c>
      <c r="DB818" s="32">
        <v>4</v>
      </c>
      <c r="DC818" s="88">
        <f t="shared" si="881"/>
        <v>25</v>
      </c>
      <c r="DD818" s="32">
        <v>5</v>
      </c>
      <c r="DE818" s="32">
        <v>9</v>
      </c>
      <c r="DF818" s="32">
        <v>10</v>
      </c>
      <c r="DG818" s="32">
        <v>1</v>
      </c>
      <c r="DH818" s="32">
        <v>2</v>
      </c>
      <c r="DI818" s="32">
        <v>16</v>
      </c>
      <c r="DJ818" s="32">
        <v>10</v>
      </c>
      <c r="DK818" s="88">
        <f t="shared" si="882"/>
        <v>335</v>
      </c>
      <c r="DL818" s="32">
        <v>74</v>
      </c>
      <c r="DM818" s="32">
        <v>124</v>
      </c>
      <c r="DN818" s="32">
        <v>131</v>
      </c>
      <c r="DO818" s="32">
        <v>6</v>
      </c>
      <c r="DP818" s="32">
        <v>40</v>
      </c>
      <c r="DQ818" s="32">
        <v>83</v>
      </c>
      <c r="DR818" s="32">
        <v>58</v>
      </c>
      <c r="DS818" s="88">
        <f t="shared" si="883"/>
        <v>1657</v>
      </c>
      <c r="DT818" s="32">
        <v>35</v>
      </c>
      <c r="DU818" s="32">
        <v>513</v>
      </c>
      <c r="DV818" s="32">
        <v>1075</v>
      </c>
      <c r="DW818" s="32">
        <v>34</v>
      </c>
      <c r="DX818" s="32">
        <v>2</v>
      </c>
      <c r="DY818" s="32">
        <v>3</v>
      </c>
      <c r="DZ818" s="32">
        <v>3</v>
      </c>
      <c r="EA818" s="88">
        <f t="shared" si="884"/>
        <v>43</v>
      </c>
      <c r="EB818" s="32">
        <v>16</v>
      </c>
      <c r="EC818" s="32">
        <v>16</v>
      </c>
      <c r="ED818" s="32">
        <v>11</v>
      </c>
      <c r="EF818" s="32">
        <v>2</v>
      </c>
      <c r="EG818" s="32">
        <v>4</v>
      </c>
      <c r="EH818" s="32">
        <v>7</v>
      </c>
      <c r="EI818" s="88">
        <f t="shared" si="885"/>
        <v>41</v>
      </c>
      <c r="EJ818" s="32">
        <v>15</v>
      </c>
      <c r="EK818" s="32">
        <v>16</v>
      </c>
      <c r="EL818" s="32">
        <v>10</v>
      </c>
      <c r="EM818" s="32">
        <v>0</v>
      </c>
      <c r="EQ818" s="88">
        <f t="shared" si="886"/>
        <v>0</v>
      </c>
      <c r="EV818" s="32">
        <v>2</v>
      </c>
      <c r="EW818" s="32">
        <v>10</v>
      </c>
      <c r="EX818" s="32">
        <v>11</v>
      </c>
      <c r="EY818" s="88">
        <f t="shared" si="887"/>
        <v>161</v>
      </c>
      <c r="EZ818" s="32">
        <v>0</v>
      </c>
      <c r="FA818" s="32">
        <v>89</v>
      </c>
      <c r="FB818" s="32">
        <v>71</v>
      </c>
      <c r="FC818" s="32">
        <v>1</v>
      </c>
      <c r="FG818" s="88">
        <f t="shared" si="888"/>
        <v>0</v>
      </c>
      <c r="FO818" s="88">
        <f t="shared" si="889"/>
        <v>0</v>
      </c>
      <c r="FW818" s="110">
        <f t="shared" si="890"/>
        <v>0</v>
      </c>
      <c r="GB818" s="110">
        <f t="shared" si="891"/>
        <v>2</v>
      </c>
      <c r="GC818" s="110">
        <f t="shared" si="892"/>
        <v>10</v>
      </c>
      <c r="GD818" s="110">
        <f t="shared" si="893"/>
        <v>11</v>
      </c>
      <c r="GE818" s="110">
        <f t="shared" si="894"/>
        <v>161</v>
      </c>
      <c r="GF818" s="110">
        <f t="shared" si="895"/>
        <v>0</v>
      </c>
      <c r="GG818" s="110">
        <f t="shared" si="896"/>
        <v>89</v>
      </c>
      <c r="GH818" s="110">
        <f t="shared" si="897"/>
        <v>71</v>
      </c>
      <c r="GI818" s="110">
        <f t="shared" si="898"/>
        <v>1</v>
      </c>
      <c r="GJ818" s="114">
        <f t="shared" si="862"/>
        <v>0.24061917497366067</v>
      </c>
      <c r="GK818" s="90">
        <f t="shared" si="863"/>
        <v>-0.13909774436090225</v>
      </c>
      <c r="GL818" s="92" t="s">
        <v>2213</v>
      </c>
      <c r="GM818" s="92" t="s">
        <v>2252</v>
      </c>
      <c r="GN818" s="92" t="s">
        <v>1497</v>
      </c>
      <c r="GO818" s="2" t="s">
        <v>1863</v>
      </c>
      <c r="GP818" s="92" t="s">
        <v>2059</v>
      </c>
      <c r="GQ818" s="2" t="s">
        <v>2097</v>
      </c>
      <c r="GR818" s="115">
        <v>1924</v>
      </c>
      <c r="GS818" s="31">
        <f t="shared" si="899"/>
        <v>44</v>
      </c>
      <c r="GT818" s="31">
        <f t="shared" si="900"/>
        <v>71</v>
      </c>
      <c r="GU818" s="31">
        <f t="shared" si="901"/>
        <v>102</v>
      </c>
      <c r="GV818" s="31">
        <f t="shared" si="902"/>
        <v>2035</v>
      </c>
      <c r="GW818" s="31">
        <f t="shared" si="903"/>
        <v>1257</v>
      </c>
      <c r="GX818" s="31">
        <f t="shared" si="904"/>
        <v>1910</v>
      </c>
    </row>
    <row r="819" spans="1:206" ht="15.75" hidden="1" customHeight="1" x14ac:dyDescent="0.25">
      <c r="A819" s="22" t="s">
        <v>1112</v>
      </c>
      <c r="B819" s="2" t="s">
        <v>793</v>
      </c>
      <c r="C819" s="116" t="s">
        <v>800</v>
      </c>
      <c r="D819" s="35" t="s">
        <v>793</v>
      </c>
      <c r="E819" s="117">
        <v>43</v>
      </c>
      <c r="F819" s="117">
        <v>212</v>
      </c>
      <c r="G819" s="117">
        <v>272</v>
      </c>
      <c r="H819" s="117">
        <v>527</v>
      </c>
      <c r="I819" s="95">
        <v>39</v>
      </c>
      <c r="J819" s="118">
        <v>57</v>
      </c>
      <c r="K819" s="118">
        <v>234</v>
      </c>
      <c r="L819" s="118">
        <v>295</v>
      </c>
      <c r="M819" s="118">
        <v>586</v>
      </c>
      <c r="N819" s="119">
        <v>38</v>
      </c>
      <c r="O819" s="119">
        <v>64</v>
      </c>
      <c r="P819" s="120">
        <v>382</v>
      </c>
      <c r="Q819" s="120">
        <v>487</v>
      </c>
      <c r="R819" s="120">
        <v>372</v>
      </c>
      <c r="S819" s="70">
        <f t="shared" si="845"/>
        <v>0.14921465968586387</v>
      </c>
      <c r="T819" s="70">
        <f t="shared" si="846"/>
        <v>0.48049281314168379</v>
      </c>
      <c r="U819" s="70">
        <f t="shared" si="847"/>
        <v>0.44157937147461723</v>
      </c>
      <c r="V819" s="70">
        <f t="shared" si="848"/>
        <v>0.57159487776484286</v>
      </c>
      <c r="W819" s="70">
        <f t="shared" si="849"/>
        <v>0.69086021505376349</v>
      </c>
      <c r="X819" s="121">
        <v>476</v>
      </c>
      <c r="Y819" s="121">
        <v>382</v>
      </c>
      <c r="Z819" s="121">
        <v>487</v>
      </c>
      <c r="AA819" s="121">
        <v>372</v>
      </c>
      <c r="AB819" s="121">
        <v>112</v>
      </c>
      <c r="AC819" s="121">
        <v>121</v>
      </c>
      <c r="AD819" s="17">
        <v>29</v>
      </c>
      <c r="AE819" s="17">
        <v>39</v>
      </c>
      <c r="AF819" s="100">
        <v>42</v>
      </c>
      <c r="AG819" s="101">
        <v>95</v>
      </c>
      <c r="AH819" s="101">
        <v>254</v>
      </c>
      <c r="AI819" s="101">
        <v>272</v>
      </c>
      <c r="AJ819" s="101">
        <v>10</v>
      </c>
      <c r="AK819" s="101">
        <f t="shared" si="850"/>
        <v>631</v>
      </c>
      <c r="AL819" s="101">
        <f t="shared" si="851"/>
        <v>49</v>
      </c>
      <c r="AM819" s="101">
        <v>59</v>
      </c>
      <c r="AN819" s="102">
        <v>41</v>
      </c>
      <c r="AO819" s="103">
        <v>58</v>
      </c>
      <c r="AP819" s="74">
        <f t="shared" si="852"/>
        <v>0.2486910994764398</v>
      </c>
      <c r="AQ819" s="74">
        <f t="shared" si="853"/>
        <v>0.52156057494866526</v>
      </c>
      <c r="AR819" s="104">
        <f t="shared" si="854"/>
        <v>0.46091861402095086</v>
      </c>
      <c r="AS819" s="104">
        <f t="shared" si="855"/>
        <v>0.55529685681024443</v>
      </c>
      <c r="AT819" s="104">
        <f t="shared" si="856"/>
        <v>0.59946236559139787</v>
      </c>
      <c r="AU819" s="105">
        <v>387</v>
      </c>
      <c r="AV819" s="105">
        <v>503</v>
      </c>
      <c r="AW819" s="105">
        <v>377</v>
      </c>
      <c r="AX819" s="100">
        <v>42</v>
      </c>
      <c r="AY819" s="106">
        <v>628</v>
      </c>
      <c r="AZ819" s="106">
        <v>73</v>
      </c>
      <c r="BA819" s="106">
        <v>268</v>
      </c>
      <c r="BB819" s="106">
        <v>277</v>
      </c>
      <c r="BC819" s="106">
        <v>10</v>
      </c>
      <c r="BD819" s="107">
        <v>56</v>
      </c>
      <c r="BE819" s="108">
        <v>32</v>
      </c>
      <c r="BF819" s="82">
        <f t="shared" si="857"/>
        <v>0.19363395225464192</v>
      </c>
      <c r="BG819" s="82">
        <f t="shared" si="858"/>
        <v>0.53280318091451295</v>
      </c>
      <c r="BH819" s="83">
        <f t="shared" si="859"/>
        <v>0.44356748224151538</v>
      </c>
      <c r="BI819" s="83">
        <f t="shared" si="860"/>
        <v>0.54943820224719098</v>
      </c>
      <c r="BJ819" s="83">
        <f t="shared" si="861"/>
        <v>0.57105943152454786</v>
      </c>
      <c r="BK819" s="2">
        <v>322</v>
      </c>
      <c r="BL819" s="2">
        <v>463</v>
      </c>
      <c r="BM819" s="2">
        <v>341</v>
      </c>
      <c r="BN819" s="2">
        <v>249</v>
      </c>
      <c r="BO819" s="2">
        <v>122</v>
      </c>
      <c r="BP819" s="2">
        <v>113</v>
      </c>
      <c r="BQ819" s="109">
        <v>28</v>
      </c>
      <c r="BR819" s="109">
        <v>48</v>
      </c>
      <c r="BS819" s="110">
        <v>42</v>
      </c>
      <c r="BT819" s="109">
        <v>77</v>
      </c>
      <c r="BU819" s="109">
        <v>276</v>
      </c>
      <c r="BV819" s="109">
        <v>398</v>
      </c>
      <c r="BW819" s="109">
        <v>14</v>
      </c>
      <c r="BX819" s="84">
        <f t="shared" si="865"/>
        <v>765</v>
      </c>
      <c r="BY819" s="111">
        <v>22</v>
      </c>
      <c r="BZ819" s="109">
        <v>67</v>
      </c>
      <c r="CA819" s="109">
        <v>14</v>
      </c>
      <c r="CB819" s="2">
        <v>46</v>
      </c>
      <c r="CC819" s="112">
        <f t="shared" si="866"/>
        <v>0.2391304347826087</v>
      </c>
      <c r="CD819" s="112">
        <f t="shared" si="867"/>
        <v>0.59611231101511875</v>
      </c>
      <c r="CE819" s="112">
        <f t="shared" si="868"/>
        <v>0.60746003552397865</v>
      </c>
      <c r="CF819" s="112">
        <f t="shared" si="869"/>
        <v>0.75497512437810943</v>
      </c>
      <c r="CG819" s="112">
        <f t="shared" si="870"/>
        <v>0.97067448680351909</v>
      </c>
      <c r="CH819" s="87">
        <f t="shared" si="871"/>
        <v>10</v>
      </c>
      <c r="CI819" s="31">
        <f t="shared" si="872"/>
        <v>19</v>
      </c>
      <c r="CJ819" s="31">
        <f t="shared" si="873"/>
        <v>1</v>
      </c>
      <c r="CK819" s="31">
        <f t="shared" si="874"/>
        <v>3</v>
      </c>
      <c r="CL819" s="31">
        <f t="shared" si="875"/>
        <v>6</v>
      </c>
      <c r="CM819" s="113">
        <f t="shared" si="876"/>
        <v>50</v>
      </c>
      <c r="CN819" s="31">
        <f t="shared" si="877"/>
        <v>4</v>
      </c>
      <c r="CO819" s="31">
        <f t="shared" si="878"/>
        <v>25</v>
      </c>
      <c r="CP819" s="31">
        <f t="shared" si="879"/>
        <v>21</v>
      </c>
      <c r="CQ819" s="31">
        <f t="shared" si="880"/>
        <v>0</v>
      </c>
      <c r="CR819" s="32">
        <v>1</v>
      </c>
      <c r="CS819" s="32">
        <v>3</v>
      </c>
      <c r="CT819" s="32">
        <v>6</v>
      </c>
      <c r="CU819" s="88">
        <f t="shared" si="864"/>
        <v>50</v>
      </c>
      <c r="CV819" s="32">
        <v>4</v>
      </c>
      <c r="CW819" s="32">
        <v>25</v>
      </c>
      <c r="CX819" s="32">
        <v>21</v>
      </c>
      <c r="CY819" s="32">
        <v>0</v>
      </c>
      <c r="DC819" s="88">
        <f t="shared" si="881"/>
        <v>0</v>
      </c>
      <c r="DH819" s="32">
        <v>2</v>
      </c>
      <c r="DI819" s="32">
        <v>10</v>
      </c>
      <c r="DJ819" s="32">
        <v>8</v>
      </c>
      <c r="DK819" s="88">
        <f t="shared" si="882"/>
        <v>186</v>
      </c>
      <c r="DL819" s="32">
        <v>36</v>
      </c>
      <c r="DM819" s="32">
        <v>59</v>
      </c>
      <c r="DN819" s="32">
        <v>86</v>
      </c>
      <c r="DO819" s="32">
        <v>5</v>
      </c>
      <c r="DP819" s="32">
        <v>23</v>
      </c>
      <c r="DQ819" s="32">
        <v>28</v>
      </c>
      <c r="DR819" s="32">
        <v>22</v>
      </c>
      <c r="DS819" s="88">
        <f t="shared" si="883"/>
        <v>457</v>
      </c>
      <c r="DT819" s="32">
        <v>25</v>
      </c>
      <c r="DU819" s="32">
        <v>158</v>
      </c>
      <c r="DV819" s="32">
        <v>267</v>
      </c>
      <c r="DW819" s="32">
        <v>7</v>
      </c>
      <c r="EA819" s="88">
        <f t="shared" si="884"/>
        <v>0</v>
      </c>
      <c r="EF819" s="32">
        <v>1</v>
      </c>
      <c r="EG819" s="32">
        <v>4</v>
      </c>
      <c r="EH819" s="32">
        <v>3</v>
      </c>
      <c r="EI819" s="88">
        <f t="shared" si="885"/>
        <v>30</v>
      </c>
      <c r="EJ819" s="32">
        <v>12</v>
      </c>
      <c r="EK819" s="32">
        <v>9</v>
      </c>
      <c r="EL819" s="32">
        <v>9</v>
      </c>
      <c r="EM819" s="32">
        <v>0</v>
      </c>
      <c r="EQ819" s="88">
        <f t="shared" si="886"/>
        <v>0</v>
      </c>
      <c r="EV819" s="32">
        <v>1</v>
      </c>
      <c r="EW819" s="32">
        <v>3</v>
      </c>
      <c r="EX819" s="32">
        <v>3</v>
      </c>
      <c r="EY819" s="88">
        <f t="shared" si="887"/>
        <v>40</v>
      </c>
      <c r="EZ819" s="32">
        <v>0</v>
      </c>
      <c r="FA819" s="32">
        <v>25</v>
      </c>
      <c r="FB819" s="32">
        <v>15</v>
      </c>
      <c r="FC819" s="32">
        <v>0</v>
      </c>
      <c r="FG819" s="88">
        <f t="shared" si="888"/>
        <v>0</v>
      </c>
      <c r="FO819" s="88">
        <f t="shared" si="889"/>
        <v>0</v>
      </c>
      <c r="FW819" s="110">
        <f t="shared" si="890"/>
        <v>0</v>
      </c>
      <c r="GB819" s="110">
        <f t="shared" si="891"/>
        <v>1</v>
      </c>
      <c r="GC819" s="110">
        <f t="shared" si="892"/>
        <v>3</v>
      </c>
      <c r="GD819" s="110">
        <f t="shared" si="893"/>
        <v>3</v>
      </c>
      <c r="GE819" s="110">
        <f t="shared" si="894"/>
        <v>40</v>
      </c>
      <c r="GF819" s="110">
        <f t="shared" si="895"/>
        <v>0</v>
      </c>
      <c r="GG819" s="110">
        <f t="shared" si="896"/>
        <v>25</v>
      </c>
      <c r="GH819" s="110">
        <f t="shared" si="897"/>
        <v>15</v>
      </c>
      <c r="GI819" s="110">
        <f t="shared" si="898"/>
        <v>0</v>
      </c>
      <c r="GJ819" s="114">
        <f t="shared" si="862"/>
        <v>0.40502299257163066</v>
      </c>
      <c r="GK819" s="90">
        <f t="shared" si="863"/>
        <v>0.21815286624203822</v>
      </c>
      <c r="GL819" s="92" t="s">
        <v>1548</v>
      </c>
      <c r="GM819" s="92" t="s">
        <v>1809</v>
      </c>
      <c r="GN819" s="2" t="s">
        <v>1365</v>
      </c>
      <c r="GO819" s="92" t="s">
        <v>1358</v>
      </c>
      <c r="GP819" s="2" t="s">
        <v>1365</v>
      </c>
      <c r="GQ819" s="2" t="s">
        <v>1998</v>
      </c>
      <c r="GR819" s="115">
        <v>440</v>
      </c>
      <c r="GS819" s="31">
        <f t="shared" si="899"/>
        <v>25</v>
      </c>
      <c r="GT819" s="31">
        <f t="shared" si="900"/>
        <v>30</v>
      </c>
      <c r="GU819" s="31">
        <f t="shared" si="901"/>
        <v>38</v>
      </c>
      <c r="GV819" s="31">
        <f t="shared" si="902"/>
        <v>643</v>
      </c>
      <c r="GW819" s="31">
        <f t="shared" si="903"/>
        <v>365</v>
      </c>
      <c r="GX819" s="31">
        <f t="shared" si="904"/>
        <v>582</v>
      </c>
    </row>
    <row r="820" spans="1:206" ht="15.75" hidden="1" customHeight="1" x14ac:dyDescent="0.25">
      <c r="A820" s="22" t="s">
        <v>1112</v>
      </c>
      <c r="B820" s="2" t="s">
        <v>793</v>
      </c>
      <c r="C820" s="116" t="s">
        <v>801</v>
      </c>
      <c r="D820" s="35" t="s">
        <v>793</v>
      </c>
      <c r="E820" s="117">
        <v>288</v>
      </c>
      <c r="F820" s="117">
        <v>1455</v>
      </c>
      <c r="G820" s="117">
        <v>2344</v>
      </c>
      <c r="H820" s="117">
        <v>4087</v>
      </c>
      <c r="I820" s="95">
        <v>277</v>
      </c>
      <c r="J820" s="118">
        <v>419</v>
      </c>
      <c r="K820" s="118">
        <v>1424</v>
      </c>
      <c r="L820" s="118">
        <v>2649</v>
      </c>
      <c r="M820" s="118">
        <v>4492</v>
      </c>
      <c r="N820" s="119">
        <v>601</v>
      </c>
      <c r="O820" s="119">
        <v>116</v>
      </c>
      <c r="P820" s="120">
        <v>3199</v>
      </c>
      <c r="Q820" s="120">
        <v>4096</v>
      </c>
      <c r="R820" s="120">
        <v>3244</v>
      </c>
      <c r="S820" s="70">
        <f t="shared" si="845"/>
        <v>0.13097843075961238</v>
      </c>
      <c r="T820" s="70">
        <f t="shared" si="846"/>
        <v>0.34765625</v>
      </c>
      <c r="U820" s="70">
        <f t="shared" si="847"/>
        <v>0.36920011386279533</v>
      </c>
      <c r="V820" s="70">
        <f t="shared" si="848"/>
        <v>0.47302452316076293</v>
      </c>
      <c r="W820" s="70">
        <f t="shared" si="849"/>
        <v>0.63131935881627621</v>
      </c>
      <c r="X820" s="121">
        <v>4134</v>
      </c>
      <c r="Y820" s="121">
        <v>3199</v>
      </c>
      <c r="Z820" s="121">
        <v>4096</v>
      </c>
      <c r="AA820" s="121">
        <v>3244</v>
      </c>
      <c r="AB820" s="121">
        <v>1028</v>
      </c>
      <c r="AC820" s="121">
        <v>1017</v>
      </c>
      <c r="AD820" s="17">
        <v>85</v>
      </c>
      <c r="AE820" s="17">
        <v>232</v>
      </c>
      <c r="AF820" s="100">
        <v>293</v>
      </c>
      <c r="AG820" s="101">
        <v>458</v>
      </c>
      <c r="AH820" s="101">
        <v>1385</v>
      </c>
      <c r="AI820" s="101">
        <v>2706</v>
      </c>
      <c r="AJ820" s="101">
        <v>143</v>
      </c>
      <c r="AK820" s="101">
        <f t="shared" si="850"/>
        <v>4692</v>
      </c>
      <c r="AL820" s="101">
        <f t="shared" si="851"/>
        <v>626</v>
      </c>
      <c r="AM820" s="101">
        <v>769</v>
      </c>
      <c r="AN820" s="102">
        <v>44</v>
      </c>
      <c r="AO820" s="103">
        <v>250</v>
      </c>
      <c r="AP820" s="74">
        <f t="shared" si="852"/>
        <v>0.14316974054391998</v>
      </c>
      <c r="AQ820" s="74">
        <f t="shared" si="853"/>
        <v>0.338134765625</v>
      </c>
      <c r="AR820" s="104">
        <f t="shared" si="854"/>
        <v>0.37223645507163866</v>
      </c>
      <c r="AS820" s="104">
        <f t="shared" si="855"/>
        <v>0.47207084468664851</v>
      </c>
      <c r="AT820" s="104">
        <f t="shared" si="856"/>
        <v>0.64118372379778055</v>
      </c>
      <c r="AU820" s="105">
        <v>3342</v>
      </c>
      <c r="AV820" s="105">
        <v>4466</v>
      </c>
      <c r="AW820" s="105">
        <v>3402</v>
      </c>
      <c r="AX820" s="100">
        <v>300</v>
      </c>
      <c r="AY820" s="106">
        <v>4862</v>
      </c>
      <c r="AZ820" s="106">
        <v>466</v>
      </c>
      <c r="BA820" s="106">
        <v>1542</v>
      </c>
      <c r="BB820" s="106">
        <v>2675</v>
      </c>
      <c r="BC820" s="106">
        <v>179</v>
      </c>
      <c r="BD820" s="107">
        <v>627</v>
      </c>
      <c r="BE820" s="108">
        <v>110</v>
      </c>
      <c r="BF820" s="82">
        <f t="shared" si="857"/>
        <v>0.13697824808935921</v>
      </c>
      <c r="BG820" s="82">
        <f t="shared" si="858"/>
        <v>0.3452754142409315</v>
      </c>
      <c r="BH820" s="83">
        <f t="shared" si="859"/>
        <v>0.36181980374665479</v>
      </c>
      <c r="BI820" s="83">
        <f t="shared" si="860"/>
        <v>0.45978483606557374</v>
      </c>
      <c r="BJ820" s="83">
        <f t="shared" si="861"/>
        <v>0.61280670257330938</v>
      </c>
      <c r="BK820" s="2">
        <v>3483</v>
      </c>
      <c r="BL820" s="2">
        <v>4797</v>
      </c>
      <c r="BM820" s="2">
        <v>3593</v>
      </c>
      <c r="BN820" s="2">
        <v>2461</v>
      </c>
      <c r="BO820" s="2">
        <v>1094</v>
      </c>
      <c r="BP820" s="2">
        <v>1131</v>
      </c>
      <c r="BQ820" s="109">
        <v>87</v>
      </c>
      <c r="BR820" s="109">
        <v>311</v>
      </c>
      <c r="BS820" s="110">
        <v>323</v>
      </c>
      <c r="BT820" s="109">
        <v>398</v>
      </c>
      <c r="BU820" s="109">
        <v>1439</v>
      </c>
      <c r="BV820" s="109">
        <v>3047</v>
      </c>
      <c r="BW820" s="109">
        <v>213</v>
      </c>
      <c r="BX820" s="84">
        <f t="shared" si="865"/>
        <v>5097</v>
      </c>
      <c r="BY820" s="111">
        <v>22</v>
      </c>
      <c r="BZ820" s="109">
        <v>716</v>
      </c>
      <c r="CA820" s="109">
        <v>212</v>
      </c>
      <c r="CB820" s="2">
        <v>186</v>
      </c>
      <c r="CC820" s="112">
        <f t="shared" si="866"/>
        <v>0.11426930806775767</v>
      </c>
      <c r="CD820" s="112">
        <f t="shared" si="867"/>
        <v>0.29997915363769023</v>
      </c>
      <c r="CE820" s="112">
        <f t="shared" si="868"/>
        <v>0.35104859765855301</v>
      </c>
      <c r="CF820" s="112">
        <f t="shared" si="869"/>
        <v>0.44934445768772346</v>
      </c>
      <c r="CG820" s="112">
        <f t="shared" si="870"/>
        <v>0.6487614806568327</v>
      </c>
      <c r="CH820" s="87">
        <f t="shared" si="871"/>
        <v>1262</v>
      </c>
      <c r="CI820" s="31">
        <f t="shared" si="872"/>
        <v>1454</v>
      </c>
      <c r="CJ820" s="31">
        <f t="shared" si="873"/>
        <v>16</v>
      </c>
      <c r="CK820" s="31">
        <f t="shared" si="874"/>
        <v>48</v>
      </c>
      <c r="CL820" s="31">
        <f t="shared" si="875"/>
        <v>74</v>
      </c>
      <c r="CM820" s="113">
        <f t="shared" si="876"/>
        <v>641</v>
      </c>
      <c r="CN820" s="31">
        <f t="shared" si="877"/>
        <v>64</v>
      </c>
      <c r="CO820" s="31">
        <f t="shared" si="878"/>
        <v>214</v>
      </c>
      <c r="CP820" s="31">
        <f t="shared" si="879"/>
        <v>350</v>
      </c>
      <c r="CQ820" s="31">
        <f t="shared" si="880"/>
        <v>13</v>
      </c>
      <c r="CR820" s="32">
        <v>10</v>
      </c>
      <c r="CS820" s="32">
        <v>29</v>
      </c>
      <c r="CT820" s="32">
        <v>53</v>
      </c>
      <c r="CU820" s="88">
        <f t="shared" si="864"/>
        <v>364</v>
      </c>
      <c r="CV820" s="32">
        <v>55</v>
      </c>
      <c r="CW820" s="32">
        <v>142</v>
      </c>
      <c r="CX820" s="32">
        <v>166</v>
      </c>
      <c r="CY820" s="32">
        <v>1</v>
      </c>
      <c r="CZ820" s="32">
        <v>6</v>
      </c>
      <c r="DA820" s="32">
        <v>19</v>
      </c>
      <c r="DB820" s="32">
        <v>21</v>
      </c>
      <c r="DC820" s="88">
        <f t="shared" si="881"/>
        <v>277</v>
      </c>
      <c r="DD820" s="32">
        <v>9</v>
      </c>
      <c r="DE820" s="32">
        <v>72</v>
      </c>
      <c r="DF820" s="32">
        <v>184</v>
      </c>
      <c r="DG820" s="32">
        <v>12</v>
      </c>
      <c r="DH820" s="32">
        <v>7</v>
      </c>
      <c r="DI820" s="32">
        <v>47</v>
      </c>
      <c r="DJ820" s="32">
        <v>35</v>
      </c>
      <c r="DK820" s="88">
        <f t="shared" si="882"/>
        <v>987</v>
      </c>
      <c r="DL820" s="32">
        <v>94</v>
      </c>
      <c r="DM820" s="32">
        <v>364</v>
      </c>
      <c r="DN820" s="32">
        <v>501</v>
      </c>
      <c r="DO820" s="32">
        <v>28</v>
      </c>
      <c r="DP820" s="32">
        <v>41</v>
      </c>
      <c r="DQ820" s="32">
        <v>147</v>
      </c>
      <c r="DR820" s="32">
        <v>112</v>
      </c>
      <c r="DS820" s="88">
        <f t="shared" si="883"/>
        <v>2725</v>
      </c>
      <c r="DT820" s="32">
        <v>18</v>
      </c>
      <c r="DU820" s="32">
        <v>589</v>
      </c>
      <c r="DV820" s="32">
        <v>1965</v>
      </c>
      <c r="DW820" s="32">
        <v>153</v>
      </c>
      <c r="DX820" s="32">
        <v>1</v>
      </c>
      <c r="DY820" s="32">
        <v>5</v>
      </c>
      <c r="DZ820" s="32">
        <v>6</v>
      </c>
      <c r="EA820" s="88">
        <f t="shared" si="884"/>
        <v>104</v>
      </c>
      <c r="EB820" s="32">
        <v>23</v>
      </c>
      <c r="EC820" s="32">
        <v>32</v>
      </c>
      <c r="ED820" s="32">
        <v>45</v>
      </c>
      <c r="EE820" s="32">
        <v>4</v>
      </c>
      <c r="EF820" s="32">
        <v>19</v>
      </c>
      <c r="EG820" s="32">
        <v>50</v>
      </c>
      <c r="EH820" s="32">
        <v>81</v>
      </c>
      <c r="EI820" s="88">
        <f t="shared" si="885"/>
        <v>472</v>
      </c>
      <c r="EJ820" s="32">
        <v>174</v>
      </c>
      <c r="EK820" s="32">
        <v>177</v>
      </c>
      <c r="EL820" s="32">
        <v>116</v>
      </c>
      <c r="EM820" s="32">
        <v>5</v>
      </c>
      <c r="EQ820" s="88">
        <f t="shared" si="886"/>
        <v>0</v>
      </c>
      <c r="EV820" s="32">
        <v>1</v>
      </c>
      <c r="EW820" s="32">
        <v>7</v>
      </c>
      <c r="EX820" s="32">
        <v>8</v>
      </c>
      <c r="EY820" s="88">
        <f t="shared" si="887"/>
        <v>82</v>
      </c>
      <c r="EZ820" s="32">
        <v>0</v>
      </c>
      <c r="FA820" s="32">
        <v>39</v>
      </c>
      <c r="FB820" s="32">
        <v>43</v>
      </c>
      <c r="FC820" s="32">
        <v>0</v>
      </c>
      <c r="FD820" s="32">
        <v>2</v>
      </c>
      <c r="FE820" s="32">
        <v>7</v>
      </c>
      <c r="FF820" s="32">
        <v>7</v>
      </c>
      <c r="FG820" s="88">
        <f t="shared" si="888"/>
        <v>76</v>
      </c>
      <c r="FH820" s="32">
        <v>25</v>
      </c>
      <c r="FI820" s="32">
        <v>24</v>
      </c>
      <c r="FJ820" s="32">
        <v>27</v>
      </c>
      <c r="FO820" s="88">
        <f t="shared" si="889"/>
        <v>0</v>
      </c>
      <c r="FW820" s="110">
        <f t="shared" si="890"/>
        <v>0</v>
      </c>
      <c r="GB820" s="110">
        <f t="shared" si="891"/>
        <v>3</v>
      </c>
      <c r="GC820" s="110">
        <f t="shared" si="892"/>
        <v>14</v>
      </c>
      <c r="GD820" s="110">
        <f t="shared" si="893"/>
        <v>15</v>
      </c>
      <c r="GE820" s="110">
        <f t="shared" si="894"/>
        <v>158</v>
      </c>
      <c r="GF820" s="110">
        <f t="shared" si="895"/>
        <v>25</v>
      </c>
      <c r="GG820" s="110">
        <f t="shared" si="896"/>
        <v>63</v>
      </c>
      <c r="GH820" s="110">
        <f t="shared" si="897"/>
        <v>70</v>
      </c>
      <c r="GI820" s="110">
        <f t="shared" si="898"/>
        <v>0</v>
      </c>
      <c r="GJ820" s="114">
        <f t="shared" si="862"/>
        <v>2.7628048462287721E-2</v>
      </c>
      <c r="GK820" s="90">
        <f t="shared" si="863"/>
        <v>4.8334018922254217E-2</v>
      </c>
      <c r="GL820" s="2" t="s">
        <v>1439</v>
      </c>
      <c r="GM820" s="92" t="s">
        <v>1747</v>
      </c>
      <c r="GN820" s="2" t="s">
        <v>1431</v>
      </c>
      <c r="GO820" s="92" t="s">
        <v>2003</v>
      </c>
      <c r="GP820" s="2" t="s">
        <v>1555</v>
      </c>
      <c r="GQ820" s="2" t="s">
        <v>1951</v>
      </c>
      <c r="GR820" s="115">
        <v>4719</v>
      </c>
      <c r="GS820" s="31">
        <f t="shared" si="899"/>
        <v>49</v>
      </c>
      <c r="GT820" s="31">
        <f t="shared" si="900"/>
        <v>153</v>
      </c>
      <c r="GU820" s="31">
        <f t="shared" si="901"/>
        <v>199</v>
      </c>
      <c r="GV820" s="31">
        <f t="shared" si="902"/>
        <v>3816</v>
      </c>
      <c r="GW820" s="31">
        <f t="shared" si="903"/>
        <v>2696</v>
      </c>
      <c r="GX820" s="31">
        <f t="shared" si="904"/>
        <v>3681</v>
      </c>
    </row>
    <row r="821" spans="1:206" ht="15.75" hidden="1" customHeight="1" x14ac:dyDescent="0.25">
      <c r="A821" s="22" t="s">
        <v>1112</v>
      </c>
      <c r="B821" s="2" t="s">
        <v>793</v>
      </c>
      <c r="C821" s="116" t="s">
        <v>802</v>
      </c>
      <c r="D821" s="35" t="s">
        <v>793</v>
      </c>
      <c r="E821" s="117">
        <v>9</v>
      </c>
      <c r="F821" s="117">
        <v>36</v>
      </c>
      <c r="G821" s="117">
        <v>98</v>
      </c>
      <c r="H821" s="117">
        <v>143</v>
      </c>
      <c r="I821" s="95">
        <v>15</v>
      </c>
      <c r="J821" s="118">
        <v>32</v>
      </c>
      <c r="K821" s="118">
        <v>84</v>
      </c>
      <c r="L821" s="118">
        <v>133</v>
      </c>
      <c r="M821" s="118">
        <v>249</v>
      </c>
      <c r="N821" s="119">
        <v>22</v>
      </c>
      <c r="O821" s="119">
        <v>5</v>
      </c>
      <c r="P821" s="120">
        <v>168</v>
      </c>
      <c r="Q821" s="120">
        <v>205</v>
      </c>
      <c r="R821" s="120">
        <v>192</v>
      </c>
      <c r="S821" s="70">
        <f t="shared" si="845"/>
        <v>0.19047619047619047</v>
      </c>
      <c r="T821" s="70">
        <f t="shared" si="846"/>
        <v>0.40975609756097559</v>
      </c>
      <c r="U821" s="70">
        <f t="shared" si="847"/>
        <v>0.40176991150442476</v>
      </c>
      <c r="V821" s="70">
        <f t="shared" si="848"/>
        <v>0.49118387909319899</v>
      </c>
      <c r="W821" s="70">
        <f t="shared" si="849"/>
        <v>0.578125</v>
      </c>
      <c r="X821" s="121">
        <v>212</v>
      </c>
      <c r="Y821" s="121">
        <v>168</v>
      </c>
      <c r="Z821" s="121">
        <v>205</v>
      </c>
      <c r="AA821" s="121">
        <v>192</v>
      </c>
      <c r="AB821" s="121">
        <v>50</v>
      </c>
      <c r="AC821" s="121">
        <v>56</v>
      </c>
      <c r="AD821" s="17">
        <v>8</v>
      </c>
      <c r="AE821" s="17">
        <v>12</v>
      </c>
      <c r="AF821" s="100">
        <v>13</v>
      </c>
      <c r="AG821" s="101">
        <v>12</v>
      </c>
      <c r="AH821" s="101">
        <v>63</v>
      </c>
      <c r="AI821" s="101">
        <v>136</v>
      </c>
      <c r="AJ821" s="101">
        <v>7</v>
      </c>
      <c r="AK821" s="101">
        <f t="shared" si="850"/>
        <v>218</v>
      </c>
      <c r="AL821" s="101">
        <f t="shared" si="851"/>
        <v>27</v>
      </c>
      <c r="AM821" s="101">
        <v>34</v>
      </c>
      <c r="AN821" s="102">
        <v>12</v>
      </c>
      <c r="AO821" s="103">
        <v>18</v>
      </c>
      <c r="AP821" s="74">
        <f t="shared" si="852"/>
        <v>7.1428571428571425E-2</v>
      </c>
      <c r="AQ821" s="74">
        <f t="shared" si="853"/>
        <v>0.3073170731707317</v>
      </c>
      <c r="AR821" s="104">
        <f t="shared" si="854"/>
        <v>0.32566371681415929</v>
      </c>
      <c r="AS821" s="104">
        <f t="shared" si="855"/>
        <v>0.43324937027707811</v>
      </c>
      <c r="AT821" s="104">
        <f t="shared" si="856"/>
        <v>0.56770833333333337</v>
      </c>
      <c r="AU821" s="105">
        <v>163</v>
      </c>
      <c r="AV821" s="105">
        <v>220</v>
      </c>
      <c r="AW821" s="105">
        <v>182</v>
      </c>
      <c r="AX821" s="100">
        <v>14</v>
      </c>
      <c r="AY821" s="106">
        <v>316</v>
      </c>
      <c r="AZ821" s="106">
        <v>37</v>
      </c>
      <c r="BA821" s="106">
        <v>120</v>
      </c>
      <c r="BB821" s="106">
        <v>152</v>
      </c>
      <c r="BC821" s="106">
        <v>7</v>
      </c>
      <c r="BD821" s="107">
        <v>22</v>
      </c>
      <c r="BE821" s="108">
        <v>14</v>
      </c>
      <c r="BF821" s="82">
        <f t="shared" si="857"/>
        <v>0.2032967032967033</v>
      </c>
      <c r="BG821" s="82">
        <f t="shared" si="858"/>
        <v>0.54545454545454541</v>
      </c>
      <c r="BH821" s="83">
        <f t="shared" si="859"/>
        <v>0.50796460176991154</v>
      </c>
      <c r="BI821" s="83">
        <f t="shared" si="860"/>
        <v>0.65274151436031336</v>
      </c>
      <c r="BJ821" s="83">
        <f t="shared" si="861"/>
        <v>0.7975460122699386</v>
      </c>
      <c r="BK821" s="2">
        <v>187</v>
      </c>
      <c r="BL821" s="2">
        <v>241</v>
      </c>
      <c r="BM821" s="2">
        <v>173</v>
      </c>
      <c r="BN821" s="2">
        <v>127</v>
      </c>
      <c r="BO821" s="2">
        <v>51</v>
      </c>
      <c r="BP821" s="2">
        <v>62</v>
      </c>
      <c r="BQ821" s="109">
        <v>8</v>
      </c>
      <c r="BR821" s="109">
        <v>16</v>
      </c>
      <c r="BS821" s="110">
        <v>15</v>
      </c>
      <c r="BT821" s="109">
        <v>24</v>
      </c>
      <c r="BU821" s="109">
        <v>104</v>
      </c>
      <c r="BV821" s="109">
        <v>168</v>
      </c>
      <c r="BW821" s="109">
        <v>4</v>
      </c>
      <c r="BX821" s="84">
        <f t="shared" si="865"/>
        <v>300</v>
      </c>
      <c r="BY821" s="111">
        <v>5</v>
      </c>
      <c r="BZ821" s="109">
        <v>25</v>
      </c>
      <c r="CA821" s="109">
        <v>4</v>
      </c>
      <c r="CB821" s="2">
        <v>22</v>
      </c>
      <c r="CC821" s="112">
        <f t="shared" si="866"/>
        <v>0.12834224598930483</v>
      </c>
      <c r="CD821" s="112">
        <f t="shared" si="867"/>
        <v>0.43153526970954359</v>
      </c>
      <c r="CE821" s="112">
        <f t="shared" si="868"/>
        <v>0.45091514143094841</v>
      </c>
      <c r="CF821" s="112">
        <f t="shared" si="869"/>
        <v>0.59661835748792269</v>
      </c>
      <c r="CG821" s="112">
        <f t="shared" si="870"/>
        <v>0.82658959537572252</v>
      </c>
      <c r="CH821" s="87">
        <f t="shared" si="871"/>
        <v>30</v>
      </c>
      <c r="CI821" s="31">
        <f t="shared" si="872"/>
        <v>34</v>
      </c>
      <c r="CJ821" s="31">
        <f t="shared" si="873"/>
        <v>1</v>
      </c>
      <c r="CK821" s="31">
        <f t="shared" si="874"/>
        <v>1</v>
      </c>
      <c r="CL821" s="31">
        <f t="shared" si="875"/>
        <v>3</v>
      </c>
      <c r="CM821" s="113">
        <f t="shared" si="876"/>
        <v>13</v>
      </c>
      <c r="CN821" s="31">
        <f t="shared" si="877"/>
        <v>0</v>
      </c>
      <c r="CO821" s="31">
        <f t="shared" si="878"/>
        <v>4</v>
      </c>
      <c r="CP821" s="31">
        <f t="shared" si="879"/>
        <v>9</v>
      </c>
      <c r="CQ821" s="31">
        <f t="shared" si="880"/>
        <v>0</v>
      </c>
      <c r="CR821" s="32">
        <v>1</v>
      </c>
      <c r="CS821" s="32">
        <v>1</v>
      </c>
      <c r="CT821" s="32">
        <v>3</v>
      </c>
      <c r="CU821" s="88">
        <f t="shared" si="864"/>
        <v>13</v>
      </c>
      <c r="CV821" s="32">
        <v>0</v>
      </c>
      <c r="CW821" s="32">
        <v>4</v>
      </c>
      <c r="CX821" s="32">
        <v>9</v>
      </c>
      <c r="CY821" s="32">
        <v>0</v>
      </c>
      <c r="DC821" s="88">
        <f t="shared" si="881"/>
        <v>0</v>
      </c>
      <c r="DH821" s="32">
        <v>1</v>
      </c>
      <c r="DI821" s="32">
        <v>6</v>
      </c>
      <c r="DJ821" s="32">
        <v>4</v>
      </c>
      <c r="DK821" s="88">
        <f t="shared" si="882"/>
        <v>114</v>
      </c>
      <c r="DL821" s="32">
        <v>23</v>
      </c>
      <c r="DM821" s="32">
        <v>50</v>
      </c>
      <c r="DN821" s="32">
        <v>39</v>
      </c>
      <c r="DO821" s="32">
        <v>2</v>
      </c>
      <c r="DP821" s="32">
        <v>6</v>
      </c>
      <c r="DQ821" s="32">
        <v>9</v>
      </c>
      <c r="DR821" s="32">
        <v>7</v>
      </c>
      <c r="DS821" s="88">
        <f t="shared" si="883"/>
        <v>173</v>
      </c>
      <c r="DT821" s="32">
        <v>1</v>
      </c>
      <c r="DU821" s="32">
        <v>50</v>
      </c>
      <c r="DV821" s="32">
        <v>120</v>
      </c>
      <c r="DW821" s="32">
        <v>2</v>
      </c>
      <c r="DZ821" s="32">
        <v>1</v>
      </c>
      <c r="EA821" s="88">
        <f t="shared" si="884"/>
        <v>0</v>
      </c>
      <c r="EI821" s="88">
        <f t="shared" si="885"/>
        <v>0</v>
      </c>
      <c r="EQ821" s="88">
        <f t="shared" si="886"/>
        <v>0</v>
      </c>
      <c r="EY821" s="88">
        <f t="shared" si="887"/>
        <v>0</v>
      </c>
      <c r="FG821" s="88">
        <f t="shared" si="888"/>
        <v>0</v>
      </c>
      <c r="FO821" s="88">
        <f t="shared" si="889"/>
        <v>0</v>
      </c>
      <c r="FW821" s="110">
        <f t="shared" si="890"/>
        <v>0</v>
      </c>
      <c r="GB821" s="110">
        <f t="shared" si="891"/>
        <v>0</v>
      </c>
      <c r="GC821" s="110">
        <f t="shared" si="892"/>
        <v>0</v>
      </c>
      <c r="GD821" s="110">
        <f t="shared" si="893"/>
        <v>0</v>
      </c>
      <c r="GE821" s="110">
        <f t="shared" si="894"/>
        <v>0</v>
      </c>
      <c r="GF821" s="110">
        <f t="shared" si="895"/>
        <v>0</v>
      </c>
      <c r="GG821" s="110">
        <f t="shared" si="896"/>
        <v>0</v>
      </c>
      <c r="GH821" s="110">
        <f t="shared" si="897"/>
        <v>0</v>
      </c>
      <c r="GI821" s="110">
        <f t="shared" si="898"/>
        <v>0</v>
      </c>
      <c r="GJ821" s="114">
        <f t="shared" si="862"/>
        <v>0.42977659740665519</v>
      </c>
      <c r="GK821" s="90">
        <f t="shared" si="863"/>
        <v>-5.0632911392405063E-2</v>
      </c>
      <c r="GL821" s="2" t="s">
        <v>2032</v>
      </c>
      <c r="GM821" s="92" t="s">
        <v>1922</v>
      </c>
      <c r="GN821" s="2" t="s">
        <v>1593</v>
      </c>
      <c r="GO821" s="2" t="s">
        <v>1789</v>
      </c>
      <c r="GP821" s="92" t="s">
        <v>1758</v>
      </c>
      <c r="GQ821" s="2" t="s">
        <v>1653</v>
      </c>
      <c r="GR821" s="115">
        <v>249</v>
      </c>
      <c r="GS821" s="31">
        <f t="shared" si="899"/>
        <v>7</v>
      </c>
      <c r="GT821" s="31">
        <f t="shared" si="900"/>
        <v>12</v>
      </c>
      <c r="GU821" s="31">
        <f t="shared" si="901"/>
        <v>15</v>
      </c>
      <c r="GV821" s="31">
        <f t="shared" si="902"/>
        <v>287</v>
      </c>
      <c r="GW821" s="31">
        <f t="shared" si="903"/>
        <v>163</v>
      </c>
      <c r="GX821" s="31">
        <f t="shared" si="904"/>
        <v>263</v>
      </c>
    </row>
    <row r="822" spans="1:206" ht="15.75" hidden="1" customHeight="1" x14ac:dyDescent="0.25">
      <c r="A822" s="22" t="s">
        <v>1112</v>
      </c>
      <c r="B822" s="2" t="s">
        <v>793</v>
      </c>
      <c r="C822" s="116" t="s">
        <v>803</v>
      </c>
      <c r="D822" s="35" t="s">
        <v>793</v>
      </c>
      <c r="E822" s="117">
        <v>16</v>
      </c>
      <c r="F822" s="117">
        <v>68</v>
      </c>
      <c r="G822" s="117">
        <v>120</v>
      </c>
      <c r="H822" s="117">
        <v>204</v>
      </c>
      <c r="I822" s="95">
        <v>13</v>
      </c>
      <c r="J822" s="118">
        <v>33</v>
      </c>
      <c r="K822" s="118">
        <v>71</v>
      </c>
      <c r="L822" s="118">
        <v>140</v>
      </c>
      <c r="M822" s="118">
        <v>244</v>
      </c>
      <c r="N822" s="119">
        <v>24</v>
      </c>
      <c r="O822" s="119">
        <v>4</v>
      </c>
      <c r="P822" s="120">
        <v>131</v>
      </c>
      <c r="Q822" s="120">
        <v>164</v>
      </c>
      <c r="R822" s="120">
        <v>119</v>
      </c>
      <c r="S822" s="70">
        <f t="shared" si="845"/>
        <v>0.25190839694656486</v>
      </c>
      <c r="T822" s="70">
        <f t="shared" si="846"/>
        <v>0.43292682926829268</v>
      </c>
      <c r="U822" s="70">
        <f t="shared" si="847"/>
        <v>0.53140096618357491</v>
      </c>
      <c r="V822" s="70">
        <f t="shared" si="848"/>
        <v>0.66077738515901063</v>
      </c>
      <c r="W822" s="70">
        <f t="shared" si="849"/>
        <v>0.97478991596638653</v>
      </c>
      <c r="X822" s="121">
        <v>180</v>
      </c>
      <c r="Y822" s="121">
        <v>131</v>
      </c>
      <c r="Z822" s="121">
        <v>164</v>
      </c>
      <c r="AA822" s="121">
        <v>119</v>
      </c>
      <c r="AB822" s="121">
        <v>41</v>
      </c>
      <c r="AC822" s="121">
        <v>38</v>
      </c>
      <c r="AD822" s="17">
        <v>4</v>
      </c>
      <c r="AE822" s="17">
        <v>10</v>
      </c>
      <c r="AF822" s="100">
        <v>11</v>
      </c>
      <c r="AG822" s="101">
        <v>23</v>
      </c>
      <c r="AH822" s="101">
        <v>87</v>
      </c>
      <c r="AI822" s="101">
        <v>111</v>
      </c>
      <c r="AJ822" s="101">
        <v>4</v>
      </c>
      <c r="AK822" s="101">
        <f t="shared" si="850"/>
        <v>225</v>
      </c>
      <c r="AL822" s="101">
        <f t="shared" si="851"/>
        <v>29</v>
      </c>
      <c r="AM822" s="101">
        <v>33</v>
      </c>
      <c r="AN822" s="102">
        <v>1</v>
      </c>
      <c r="AO822" s="103">
        <v>5</v>
      </c>
      <c r="AP822" s="74">
        <f t="shared" si="852"/>
        <v>0.17557251908396945</v>
      </c>
      <c r="AQ822" s="74">
        <f t="shared" si="853"/>
        <v>0.53048780487804881</v>
      </c>
      <c r="AR822" s="104">
        <f t="shared" si="854"/>
        <v>0.46376811594202899</v>
      </c>
      <c r="AS822" s="104">
        <f t="shared" si="855"/>
        <v>0.59717314487632511</v>
      </c>
      <c r="AT822" s="104">
        <f t="shared" si="856"/>
        <v>0.68907563025210083</v>
      </c>
      <c r="AU822" s="105">
        <v>118</v>
      </c>
      <c r="AV822" s="105">
        <v>168</v>
      </c>
      <c r="AW822" s="105">
        <v>127</v>
      </c>
      <c r="AX822" s="100">
        <v>12</v>
      </c>
      <c r="AY822" s="106">
        <v>233</v>
      </c>
      <c r="AZ822" s="106">
        <v>17</v>
      </c>
      <c r="BA822" s="106">
        <v>86</v>
      </c>
      <c r="BB822" s="106">
        <v>124</v>
      </c>
      <c r="BC822" s="106">
        <v>6</v>
      </c>
      <c r="BD822" s="107">
        <v>26</v>
      </c>
      <c r="BE822" s="108">
        <v>1</v>
      </c>
      <c r="BF822" s="82">
        <f t="shared" si="857"/>
        <v>0.13385826771653545</v>
      </c>
      <c r="BG822" s="82">
        <f t="shared" si="858"/>
        <v>0.51190476190476186</v>
      </c>
      <c r="BH822" s="83">
        <f t="shared" si="859"/>
        <v>0.48668280871670705</v>
      </c>
      <c r="BI822" s="83">
        <f t="shared" si="860"/>
        <v>0.64335664335664333</v>
      </c>
      <c r="BJ822" s="83">
        <f t="shared" si="861"/>
        <v>0.83050847457627119</v>
      </c>
      <c r="BK822" s="2">
        <v>137</v>
      </c>
      <c r="BL822" s="2">
        <v>146</v>
      </c>
      <c r="BM822" s="2">
        <v>124</v>
      </c>
      <c r="BN822" s="2">
        <v>91</v>
      </c>
      <c r="BO822" s="2">
        <v>36</v>
      </c>
      <c r="BP822" s="2">
        <v>42</v>
      </c>
      <c r="BQ822" s="109">
        <v>5</v>
      </c>
      <c r="BR822" s="109">
        <v>11</v>
      </c>
      <c r="BS822" s="110">
        <v>11</v>
      </c>
      <c r="BT822" s="109">
        <v>23</v>
      </c>
      <c r="BU822" s="109">
        <v>99</v>
      </c>
      <c r="BV822" s="109">
        <v>141</v>
      </c>
      <c r="BW822" s="109">
        <v>10</v>
      </c>
      <c r="BX822" s="84">
        <f t="shared" si="865"/>
        <v>273</v>
      </c>
      <c r="BY822" s="111">
        <v>1</v>
      </c>
      <c r="BZ822" s="109">
        <v>33</v>
      </c>
      <c r="CA822" s="109">
        <v>10</v>
      </c>
      <c r="CB822" s="2">
        <v>12</v>
      </c>
      <c r="CC822" s="112">
        <f t="shared" si="866"/>
        <v>0.16788321167883211</v>
      </c>
      <c r="CD822" s="112">
        <f t="shared" si="867"/>
        <v>0.67808219178082196</v>
      </c>
      <c r="CE822" s="112">
        <f t="shared" si="868"/>
        <v>0.56511056511056512</v>
      </c>
      <c r="CF822" s="112">
        <f t="shared" si="869"/>
        <v>0.76666666666666672</v>
      </c>
      <c r="CG822" s="112">
        <f t="shared" si="870"/>
        <v>0.87096774193548387</v>
      </c>
      <c r="CH822" s="87">
        <f t="shared" si="871"/>
        <v>16</v>
      </c>
      <c r="CI822" s="31">
        <f t="shared" si="872"/>
        <v>7</v>
      </c>
      <c r="CJ822" s="31">
        <f t="shared" si="873"/>
        <v>0</v>
      </c>
      <c r="CK822" s="31">
        <f t="shared" si="874"/>
        <v>0</v>
      </c>
      <c r="CL822" s="31">
        <f t="shared" si="875"/>
        <v>0</v>
      </c>
      <c r="CM822" s="113">
        <f t="shared" si="876"/>
        <v>0</v>
      </c>
      <c r="CN822" s="31">
        <f t="shared" si="877"/>
        <v>0</v>
      </c>
      <c r="CO822" s="31">
        <f t="shared" si="878"/>
        <v>0</v>
      </c>
      <c r="CP822" s="31">
        <f t="shared" si="879"/>
        <v>0</v>
      </c>
      <c r="CQ822" s="31">
        <f t="shared" si="880"/>
        <v>0</v>
      </c>
      <c r="CU822" s="88">
        <f t="shared" si="864"/>
        <v>0</v>
      </c>
      <c r="DC822" s="88">
        <f t="shared" si="881"/>
        <v>0</v>
      </c>
      <c r="DH822" s="32">
        <v>1</v>
      </c>
      <c r="DI822" s="32">
        <v>5</v>
      </c>
      <c r="DJ822" s="32">
        <v>4</v>
      </c>
      <c r="DK822" s="88">
        <f t="shared" si="882"/>
        <v>134</v>
      </c>
      <c r="DL822" s="32">
        <v>16</v>
      </c>
      <c r="DM822" s="32">
        <v>63</v>
      </c>
      <c r="DN822" s="32">
        <v>55</v>
      </c>
      <c r="DO822" s="32">
        <v>0</v>
      </c>
      <c r="DP822" s="32">
        <v>3</v>
      </c>
      <c r="DQ822" s="32">
        <v>5</v>
      </c>
      <c r="DR822" s="32">
        <v>5</v>
      </c>
      <c r="DS822" s="88">
        <f t="shared" si="883"/>
        <v>115</v>
      </c>
      <c r="DT822" s="32">
        <v>7</v>
      </c>
      <c r="DU822" s="32">
        <v>20</v>
      </c>
      <c r="DV822" s="32">
        <v>78</v>
      </c>
      <c r="DW822" s="32">
        <v>10</v>
      </c>
      <c r="EA822" s="88">
        <f t="shared" si="884"/>
        <v>0</v>
      </c>
      <c r="EI822" s="88">
        <f t="shared" si="885"/>
        <v>0</v>
      </c>
      <c r="EQ822" s="88">
        <f t="shared" si="886"/>
        <v>0</v>
      </c>
      <c r="EV822" s="32">
        <v>1</v>
      </c>
      <c r="EW822" s="32">
        <v>1</v>
      </c>
      <c r="EX822" s="32">
        <v>2</v>
      </c>
      <c r="EY822" s="88">
        <f t="shared" si="887"/>
        <v>24</v>
      </c>
      <c r="EZ822" s="32">
        <v>0</v>
      </c>
      <c r="FA822" s="32">
        <v>16</v>
      </c>
      <c r="FB822" s="32">
        <v>8</v>
      </c>
      <c r="FC822" s="32">
        <v>0</v>
      </c>
      <c r="FG822" s="88">
        <f t="shared" si="888"/>
        <v>0</v>
      </c>
      <c r="FO822" s="88">
        <f t="shared" si="889"/>
        <v>0</v>
      </c>
      <c r="FW822" s="110">
        <f t="shared" si="890"/>
        <v>0</v>
      </c>
      <c r="GB822" s="110">
        <f t="shared" si="891"/>
        <v>1</v>
      </c>
      <c r="GC822" s="110">
        <f t="shared" si="892"/>
        <v>1</v>
      </c>
      <c r="GD822" s="110">
        <f t="shared" si="893"/>
        <v>2</v>
      </c>
      <c r="GE822" s="110">
        <f t="shared" si="894"/>
        <v>24</v>
      </c>
      <c r="GF822" s="110">
        <f t="shared" si="895"/>
        <v>0</v>
      </c>
      <c r="GG822" s="110">
        <f t="shared" si="896"/>
        <v>16</v>
      </c>
      <c r="GH822" s="110">
        <f t="shared" si="897"/>
        <v>8</v>
      </c>
      <c r="GI822" s="110">
        <f t="shared" si="898"/>
        <v>0</v>
      </c>
      <c r="GJ822" s="114">
        <f t="shared" si="862"/>
        <v>-0.1065072302558398</v>
      </c>
      <c r="GK822" s="90">
        <f t="shared" si="863"/>
        <v>0.17167381974248927</v>
      </c>
      <c r="GL822" s="2" t="s">
        <v>1526</v>
      </c>
      <c r="GM822" s="2" t="s">
        <v>1467</v>
      </c>
      <c r="GN822" s="2" t="s">
        <v>1741</v>
      </c>
      <c r="GO822" s="92" t="s">
        <v>1453</v>
      </c>
      <c r="GP822" s="2" t="s">
        <v>1941</v>
      </c>
      <c r="GQ822" s="2" t="s">
        <v>2139</v>
      </c>
      <c r="GR822" s="115">
        <v>146</v>
      </c>
      <c r="GS822" s="31">
        <f t="shared" si="899"/>
        <v>4</v>
      </c>
      <c r="GT822" s="31">
        <f t="shared" si="900"/>
        <v>9</v>
      </c>
      <c r="GU822" s="31">
        <f t="shared" si="901"/>
        <v>10</v>
      </c>
      <c r="GV822" s="31">
        <f t="shared" si="902"/>
        <v>249</v>
      </c>
      <c r="GW822" s="31">
        <f t="shared" si="903"/>
        <v>143</v>
      </c>
      <c r="GX822" s="31">
        <f t="shared" si="904"/>
        <v>226</v>
      </c>
    </row>
    <row r="823" spans="1:206" ht="15.75" hidden="1" customHeight="1" x14ac:dyDescent="0.25">
      <c r="A823" s="22" t="s">
        <v>1112</v>
      </c>
      <c r="B823" s="2" t="s">
        <v>793</v>
      </c>
      <c r="C823" s="116" t="s">
        <v>804</v>
      </c>
      <c r="D823" s="35" t="s">
        <v>793</v>
      </c>
      <c r="E823" s="117">
        <v>52</v>
      </c>
      <c r="F823" s="117">
        <v>195</v>
      </c>
      <c r="G823" s="117">
        <v>186</v>
      </c>
      <c r="H823" s="117">
        <v>433</v>
      </c>
      <c r="I823" s="95">
        <v>26</v>
      </c>
      <c r="J823" s="118">
        <v>42</v>
      </c>
      <c r="K823" s="118">
        <v>164</v>
      </c>
      <c r="L823" s="118">
        <v>197</v>
      </c>
      <c r="M823" s="118">
        <v>403</v>
      </c>
      <c r="N823" s="119">
        <v>30</v>
      </c>
      <c r="O823" s="119">
        <v>21</v>
      </c>
      <c r="P823" s="120">
        <v>228</v>
      </c>
      <c r="Q823" s="120">
        <v>270</v>
      </c>
      <c r="R823" s="120">
        <v>245</v>
      </c>
      <c r="S823" s="70">
        <f t="shared" si="845"/>
        <v>0.18421052631578946</v>
      </c>
      <c r="T823" s="70">
        <f t="shared" si="846"/>
        <v>0.6074074074074074</v>
      </c>
      <c r="U823" s="70">
        <f t="shared" si="847"/>
        <v>0.50201884253028262</v>
      </c>
      <c r="V823" s="70">
        <f t="shared" si="848"/>
        <v>0.64271844660194177</v>
      </c>
      <c r="W823" s="70">
        <f t="shared" si="849"/>
        <v>0.68163265306122445</v>
      </c>
      <c r="X823" s="121">
        <v>279</v>
      </c>
      <c r="Y823" s="121">
        <v>228</v>
      </c>
      <c r="Z823" s="121">
        <v>270</v>
      </c>
      <c r="AA823" s="121">
        <v>245</v>
      </c>
      <c r="AB823" s="121">
        <v>59</v>
      </c>
      <c r="AC823" s="121">
        <v>71</v>
      </c>
      <c r="AD823" s="17">
        <v>14</v>
      </c>
      <c r="AE823" s="17">
        <v>26</v>
      </c>
      <c r="AF823" s="100">
        <v>25</v>
      </c>
      <c r="AG823" s="101">
        <v>50</v>
      </c>
      <c r="AH823" s="101">
        <v>145</v>
      </c>
      <c r="AI823" s="101">
        <v>201</v>
      </c>
      <c r="AJ823" s="101">
        <v>9</v>
      </c>
      <c r="AK823" s="101">
        <f t="shared" si="850"/>
        <v>405</v>
      </c>
      <c r="AL823" s="101">
        <f t="shared" si="851"/>
        <v>34</v>
      </c>
      <c r="AM823" s="101">
        <v>43</v>
      </c>
      <c r="AN823" s="102">
        <v>7</v>
      </c>
      <c r="AO823" s="103">
        <v>30</v>
      </c>
      <c r="AP823" s="74">
        <f t="shared" si="852"/>
        <v>0.21929824561403508</v>
      </c>
      <c r="AQ823" s="74">
        <f t="shared" si="853"/>
        <v>0.53703703703703709</v>
      </c>
      <c r="AR823" s="104">
        <f t="shared" si="854"/>
        <v>0.48721399730820997</v>
      </c>
      <c r="AS823" s="104">
        <f t="shared" si="855"/>
        <v>0.60582524271844662</v>
      </c>
      <c r="AT823" s="104">
        <f t="shared" si="856"/>
        <v>0.68163265306122445</v>
      </c>
      <c r="AU823" s="105">
        <v>219</v>
      </c>
      <c r="AV823" s="105">
        <v>296</v>
      </c>
      <c r="AW823" s="105">
        <v>245</v>
      </c>
      <c r="AX823" s="100">
        <v>29</v>
      </c>
      <c r="AY823" s="106">
        <v>459</v>
      </c>
      <c r="AZ823" s="106">
        <v>62</v>
      </c>
      <c r="BA823" s="106">
        <v>191</v>
      </c>
      <c r="BB823" s="106">
        <v>198</v>
      </c>
      <c r="BC823" s="106">
        <v>8</v>
      </c>
      <c r="BD823" s="107">
        <v>43</v>
      </c>
      <c r="BE823" s="108">
        <v>16</v>
      </c>
      <c r="BF823" s="82">
        <f t="shared" si="857"/>
        <v>0.2530612244897959</v>
      </c>
      <c r="BG823" s="82">
        <f t="shared" si="858"/>
        <v>0.64527027027027029</v>
      </c>
      <c r="BH823" s="83">
        <f t="shared" si="859"/>
        <v>0.5368421052631579</v>
      </c>
      <c r="BI823" s="83">
        <f t="shared" si="860"/>
        <v>0.67184466019417477</v>
      </c>
      <c r="BJ823" s="83">
        <f t="shared" si="861"/>
        <v>0.70776255707762559</v>
      </c>
      <c r="BK823" s="2">
        <v>200</v>
      </c>
      <c r="BL823" s="2">
        <v>319</v>
      </c>
      <c r="BM823" s="2">
        <v>237</v>
      </c>
      <c r="BN823" s="2">
        <v>172</v>
      </c>
      <c r="BO823" s="2">
        <v>80</v>
      </c>
      <c r="BP823" s="2">
        <v>77</v>
      </c>
      <c r="BQ823" s="109">
        <v>14</v>
      </c>
      <c r="BR823" s="109">
        <v>26</v>
      </c>
      <c r="BS823" s="110">
        <v>27</v>
      </c>
      <c r="BT823" s="109">
        <v>44</v>
      </c>
      <c r="BU823" s="109">
        <v>149</v>
      </c>
      <c r="BV823" s="109">
        <v>214</v>
      </c>
      <c r="BW823" s="109">
        <v>6</v>
      </c>
      <c r="BX823" s="84">
        <f t="shared" si="865"/>
        <v>413</v>
      </c>
      <c r="BY823" s="111">
        <v>5</v>
      </c>
      <c r="BZ823" s="109">
        <v>45</v>
      </c>
      <c r="CA823" s="109">
        <v>6</v>
      </c>
      <c r="CB823" s="2">
        <v>28</v>
      </c>
      <c r="CC823" s="112">
        <f t="shared" si="866"/>
        <v>0.22</v>
      </c>
      <c r="CD823" s="112">
        <f t="shared" si="867"/>
        <v>0.4670846394984326</v>
      </c>
      <c r="CE823" s="112">
        <f t="shared" si="868"/>
        <v>0.47883597883597884</v>
      </c>
      <c r="CF823" s="112">
        <f t="shared" si="869"/>
        <v>0.57194244604316546</v>
      </c>
      <c r="CG823" s="112">
        <f t="shared" si="870"/>
        <v>0.71308016877637126</v>
      </c>
      <c r="CH823" s="87">
        <f t="shared" si="871"/>
        <v>68</v>
      </c>
      <c r="CI823" s="31">
        <f t="shared" si="872"/>
        <v>75</v>
      </c>
      <c r="CJ823" s="31">
        <f t="shared" si="873"/>
        <v>0</v>
      </c>
      <c r="CK823" s="31">
        <f t="shared" si="874"/>
        <v>0</v>
      </c>
      <c r="CL823" s="31">
        <f t="shared" si="875"/>
        <v>0</v>
      </c>
      <c r="CM823" s="113">
        <f t="shared" si="876"/>
        <v>0</v>
      </c>
      <c r="CN823" s="31">
        <f t="shared" si="877"/>
        <v>0</v>
      </c>
      <c r="CO823" s="31">
        <f t="shared" si="878"/>
        <v>0</v>
      </c>
      <c r="CP823" s="31">
        <f t="shared" si="879"/>
        <v>0</v>
      </c>
      <c r="CQ823" s="31">
        <f t="shared" si="880"/>
        <v>0</v>
      </c>
      <c r="CU823" s="88">
        <f t="shared" si="864"/>
        <v>0</v>
      </c>
      <c r="DC823" s="88">
        <f t="shared" si="881"/>
        <v>0</v>
      </c>
      <c r="DH823" s="32">
        <v>1</v>
      </c>
      <c r="DI823" s="32">
        <v>6</v>
      </c>
      <c r="DJ823" s="32">
        <v>6</v>
      </c>
      <c r="DK823" s="88">
        <f t="shared" si="882"/>
        <v>105</v>
      </c>
      <c r="DL823" s="32">
        <v>31</v>
      </c>
      <c r="DM823" s="32">
        <v>37</v>
      </c>
      <c r="DN823" s="32">
        <v>36</v>
      </c>
      <c r="DO823" s="32">
        <v>1</v>
      </c>
      <c r="DP823" s="32">
        <v>9</v>
      </c>
      <c r="DQ823" s="32">
        <v>12</v>
      </c>
      <c r="DR823" s="32">
        <v>12</v>
      </c>
      <c r="DS823" s="88">
        <f t="shared" si="883"/>
        <v>195</v>
      </c>
      <c r="DT823" s="32">
        <v>6</v>
      </c>
      <c r="DU823" s="32">
        <v>58</v>
      </c>
      <c r="DV823" s="32">
        <v>127</v>
      </c>
      <c r="DW823" s="32">
        <v>4</v>
      </c>
      <c r="DX823" s="32">
        <v>1</v>
      </c>
      <c r="DY823" s="32">
        <v>2</v>
      </c>
      <c r="DZ823" s="32">
        <v>2</v>
      </c>
      <c r="EA823" s="88">
        <f t="shared" si="884"/>
        <v>31</v>
      </c>
      <c r="EB823" s="32">
        <v>6</v>
      </c>
      <c r="EC823" s="32">
        <v>14</v>
      </c>
      <c r="ED823" s="32">
        <v>11</v>
      </c>
      <c r="EI823" s="88">
        <f t="shared" si="885"/>
        <v>0</v>
      </c>
      <c r="EQ823" s="88">
        <f t="shared" si="886"/>
        <v>0</v>
      </c>
      <c r="EV823" s="32">
        <v>3</v>
      </c>
      <c r="EW823" s="32">
        <v>6</v>
      </c>
      <c r="EX823" s="32">
        <v>7</v>
      </c>
      <c r="EY823" s="88">
        <f t="shared" si="887"/>
        <v>82</v>
      </c>
      <c r="EZ823" s="32">
        <v>1</v>
      </c>
      <c r="FA823" s="32">
        <v>40</v>
      </c>
      <c r="FB823" s="32">
        <v>40</v>
      </c>
      <c r="FC823" s="32">
        <v>1</v>
      </c>
      <c r="FG823" s="88">
        <f t="shared" si="888"/>
        <v>0</v>
      </c>
      <c r="FO823" s="88">
        <f t="shared" si="889"/>
        <v>0</v>
      </c>
      <c r="FW823" s="110">
        <f t="shared" si="890"/>
        <v>0</v>
      </c>
      <c r="GB823" s="110">
        <f t="shared" si="891"/>
        <v>3</v>
      </c>
      <c r="GC823" s="110">
        <f t="shared" si="892"/>
        <v>6</v>
      </c>
      <c r="GD823" s="110">
        <f t="shared" si="893"/>
        <v>7</v>
      </c>
      <c r="GE823" s="110">
        <f t="shared" si="894"/>
        <v>82</v>
      </c>
      <c r="GF823" s="110">
        <f t="shared" si="895"/>
        <v>1</v>
      </c>
      <c r="GG823" s="110">
        <f t="shared" si="896"/>
        <v>40</v>
      </c>
      <c r="GH823" s="110">
        <f t="shared" si="897"/>
        <v>40</v>
      </c>
      <c r="GI823" s="110">
        <f t="shared" si="898"/>
        <v>1</v>
      </c>
      <c r="GJ823" s="114">
        <f t="shared" si="862"/>
        <v>4.6135576947371075E-2</v>
      </c>
      <c r="GK823" s="90">
        <f t="shared" si="863"/>
        <v>-0.10021786492374728</v>
      </c>
      <c r="GL823" s="2" t="s">
        <v>1998</v>
      </c>
      <c r="GM823" s="92" t="s">
        <v>1870</v>
      </c>
      <c r="GN823" s="92" t="s">
        <v>2150</v>
      </c>
      <c r="GO823" s="2" t="s">
        <v>2255</v>
      </c>
      <c r="GP823" s="92" t="s">
        <v>1770</v>
      </c>
      <c r="GQ823" s="2" t="s">
        <v>1889</v>
      </c>
      <c r="GR823" s="115">
        <v>316</v>
      </c>
      <c r="GS823" s="31">
        <f t="shared" si="899"/>
        <v>11</v>
      </c>
      <c r="GT823" s="31">
        <f t="shared" si="900"/>
        <v>20</v>
      </c>
      <c r="GU823" s="31">
        <f t="shared" si="901"/>
        <v>20</v>
      </c>
      <c r="GV823" s="31">
        <f t="shared" si="902"/>
        <v>331</v>
      </c>
      <c r="GW823" s="31">
        <f t="shared" si="903"/>
        <v>179</v>
      </c>
      <c r="GX823" s="31">
        <f t="shared" si="904"/>
        <v>288</v>
      </c>
    </row>
    <row r="824" spans="1:206" ht="15.75" hidden="1" customHeight="1" x14ac:dyDescent="0.25">
      <c r="A824" s="22" t="s">
        <v>1112</v>
      </c>
      <c r="B824" s="2" t="s">
        <v>793</v>
      </c>
      <c r="C824" s="116" t="s">
        <v>805</v>
      </c>
      <c r="D824" s="35" t="s">
        <v>793</v>
      </c>
      <c r="E824" s="117">
        <v>23</v>
      </c>
      <c r="F824" s="117">
        <v>86</v>
      </c>
      <c r="G824" s="117">
        <v>86</v>
      </c>
      <c r="H824" s="117">
        <v>195</v>
      </c>
      <c r="I824" s="95">
        <v>12</v>
      </c>
      <c r="J824" s="118">
        <v>24</v>
      </c>
      <c r="K824" s="118">
        <v>63</v>
      </c>
      <c r="L824" s="118">
        <v>83</v>
      </c>
      <c r="M824" s="118">
        <v>170</v>
      </c>
      <c r="N824" s="119">
        <v>17</v>
      </c>
      <c r="O824" s="119">
        <v>28</v>
      </c>
      <c r="P824" s="120">
        <v>153</v>
      </c>
      <c r="Q824" s="120">
        <v>214</v>
      </c>
      <c r="R824" s="120">
        <v>175</v>
      </c>
      <c r="S824" s="70">
        <f t="shared" si="845"/>
        <v>0.15686274509803921</v>
      </c>
      <c r="T824" s="70">
        <f t="shared" si="846"/>
        <v>0.29439252336448596</v>
      </c>
      <c r="U824" s="70">
        <f t="shared" si="847"/>
        <v>0.28228782287822879</v>
      </c>
      <c r="V824" s="70">
        <f t="shared" si="848"/>
        <v>0.33161953727506427</v>
      </c>
      <c r="W824" s="70">
        <f t="shared" si="849"/>
        <v>0.37714285714285717</v>
      </c>
      <c r="X824" s="121">
        <v>212</v>
      </c>
      <c r="Y824" s="121">
        <v>153</v>
      </c>
      <c r="Z824" s="121">
        <v>214</v>
      </c>
      <c r="AA824" s="121">
        <v>175</v>
      </c>
      <c r="AB824" s="121">
        <v>46</v>
      </c>
      <c r="AC824" s="121">
        <v>55</v>
      </c>
      <c r="AD824" s="17">
        <v>8</v>
      </c>
      <c r="AE824" s="17">
        <v>11</v>
      </c>
      <c r="AF824" s="100">
        <v>13</v>
      </c>
      <c r="AG824" s="101">
        <v>18</v>
      </c>
      <c r="AH824" s="101">
        <v>66</v>
      </c>
      <c r="AI824" s="101">
        <v>85</v>
      </c>
      <c r="AJ824" s="101">
        <v>2</v>
      </c>
      <c r="AK824" s="101">
        <f t="shared" si="850"/>
        <v>171</v>
      </c>
      <c r="AL824" s="101">
        <f t="shared" si="851"/>
        <v>9</v>
      </c>
      <c r="AM824" s="101">
        <v>11</v>
      </c>
      <c r="AN824" s="102">
        <v>13</v>
      </c>
      <c r="AO824" s="103">
        <v>27</v>
      </c>
      <c r="AP824" s="74">
        <f t="shared" si="852"/>
        <v>0.11764705882352941</v>
      </c>
      <c r="AQ824" s="74">
        <f t="shared" si="853"/>
        <v>0.30841121495327101</v>
      </c>
      <c r="AR824" s="104">
        <f t="shared" si="854"/>
        <v>0.29520295202952029</v>
      </c>
      <c r="AS824" s="104">
        <f t="shared" si="855"/>
        <v>0.36503856041131105</v>
      </c>
      <c r="AT824" s="104">
        <f t="shared" si="856"/>
        <v>0.43428571428571427</v>
      </c>
      <c r="AU824" s="105">
        <v>157</v>
      </c>
      <c r="AV824" s="105">
        <v>199</v>
      </c>
      <c r="AW824" s="105">
        <v>172</v>
      </c>
      <c r="AX824" s="100">
        <v>13</v>
      </c>
      <c r="AY824" s="106">
        <v>208</v>
      </c>
      <c r="AZ824" s="106">
        <v>22</v>
      </c>
      <c r="BA824" s="106">
        <v>84</v>
      </c>
      <c r="BB824" s="106">
        <v>101</v>
      </c>
      <c r="BC824" s="106">
        <v>1</v>
      </c>
      <c r="BD824" s="107">
        <v>10</v>
      </c>
      <c r="BE824" s="108">
        <v>11</v>
      </c>
      <c r="BF824" s="82">
        <f t="shared" si="857"/>
        <v>0.12790697674418605</v>
      </c>
      <c r="BG824" s="82">
        <f t="shared" si="858"/>
        <v>0.42211055276381909</v>
      </c>
      <c r="BH824" s="83">
        <f t="shared" si="859"/>
        <v>0.37310606060606061</v>
      </c>
      <c r="BI824" s="83">
        <f t="shared" si="860"/>
        <v>0.49157303370786515</v>
      </c>
      <c r="BJ824" s="83">
        <f t="shared" si="861"/>
        <v>0.57961783439490444</v>
      </c>
      <c r="BK824" s="2">
        <v>140</v>
      </c>
      <c r="BL824" s="2">
        <v>209</v>
      </c>
      <c r="BM824" s="2">
        <v>177</v>
      </c>
      <c r="BN824" s="2">
        <v>119</v>
      </c>
      <c r="BO824" s="2">
        <v>54</v>
      </c>
      <c r="BP824" s="2">
        <v>50</v>
      </c>
      <c r="BQ824" s="109">
        <v>7</v>
      </c>
      <c r="BR824" s="109">
        <v>13</v>
      </c>
      <c r="BS824" s="110">
        <v>12</v>
      </c>
      <c r="BT824" s="109">
        <v>14</v>
      </c>
      <c r="BU824" s="109">
        <v>97</v>
      </c>
      <c r="BV824" s="109">
        <v>127</v>
      </c>
      <c r="BW824" s="109">
        <v>1</v>
      </c>
      <c r="BX824" s="84">
        <f t="shared" si="865"/>
        <v>239</v>
      </c>
      <c r="BY824" s="111">
        <v>8</v>
      </c>
      <c r="BZ824" s="109">
        <v>8</v>
      </c>
      <c r="CA824" s="109">
        <v>1</v>
      </c>
      <c r="CB824" s="2">
        <v>24</v>
      </c>
      <c r="CC824" s="112">
        <f t="shared" si="866"/>
        <v>0.1</v>
      </c>
      <c r="CD824" s="112">
        <f t="shared" si="867"/>
        <v>0.46411483253588515</v>
      </c>
      <c r="CE824" s="112">
        <f t="shared" si="868"/>
        <v>0.43726235741444869</v>
      </c>
      <c r="CF824" s="112">
        <f t="shared" si="869"/>
        <v>0.55958549222797926</v>
      </c>
      <c r="CG824" s="112">
        <f t="shared" si="870"/>
        <v>0.67231638418079098</v>
      </c>
      <c r="CH824" s="87">
        <f t="shared" si="871"/>
        <v>58</v>
      </c>
      <c r="CI824" s="31">
        <f t="shared" si="872"/>
        <v>80</v>
      </c>
      <c r="CJ824" s="31">
        <f t="shared" si="873"/>
        <v>0</v>
      </c>
      <c r="CK824" s="31">
        <f t="shared" si="874"/>
        <v>0</v>
      </c>
      <c r="CL824" s="31">
        <f t="shared" si="875"/>
        <v>0</v>
      </c>
      <c r="CM824" s="113">
        <f t="shared" si="876"/>
        <v>0</v>
      </c>
      <c r="CN824" s="31">
        <f t="shared" si="877"/>
        <v>0</v>
      </c>
      <c r="CO824" s="31">
        <f t="shared" si="878"/>
        <v>0</v>
      </c>
      <c r="CP824" s="31">
        <f t="shared" si="879"/>
        <v>0</v>
      </c>
      <c r="CQ824" s="31">
        <f t="shared" si="880"/>
        <v>0</v>
      </c>
      <c r="CU824" s="88">
        <f t="shared" si="864"/>
        <v>0</v>
      </c>
      <c r="DC824" s="88">
        <f t="shared" si="881"/>
        <v>0</v>
      </c>
      <c r="DH824" s="32">
        <v>1</v>
      </c>
      <c r="DI824" s="32">
        <v>6</v>
      </c>
      <c r="DJ824" s="32">
        <v>4</v>
      </c>
      <c r="DK824" s="88">
        <f t="shared" si="882"/>
        <v>126</v>
      </c>
      <c r="DL824" s="32">
        <v>10</v>
      </c>
      <c r="DM824" s="32">
        <v>46</v>
      </c>
      <c r="DN824" s="32">
        <v>69</v>
      </c>
      <c r="DO824" s="32">
        <v>1</v>
      </c>
      <c r="DP824" s="32">
        <v>5</v>
      </c>
      <c r="DQ824" s="32">
        <v>5</v>
      </c>
      <c r="DR824" s="32">
        <v>6</v>
      </c>
      <c r="DS824" s="88">
        <f t="shared" si="883"/>
        <v>67</v>
      </c>
      <c r="DT824" s="32">
        <v>4</v>
      </c>
      <c r="DU824" s="32">
        <v>28</v>
      </c>
      <c r="DV824" s="32">
        <v>35</v>
      </c>
      <c r="DW824" s="32">
        <v>0</v>
      </c>
      <c r="EA824" s="88">
        <f t="shared" si="884"/>
        <v>0</v>
      </c>
      <c r="EI824" s="88">
        <f t="shared" si="885"/>
        <v>0</v>
      </c>
      <c r="EQ824" s="88">
        <f t="shared" si="886"/>
        <v>0</v>
      </c>
      <c r="EV824" s="32">
        <v>1</v>
      </c>
      <c r="EW824" s="32">
        <v>2</v>
      </c>
      <c r="EX824" s="32">
        <v>2</v>
      </c>
      <c r="EY824" s="88">
        <f t="shared" si="887"/>
        <v>46</v>
      </c>
      <c r="EZ824" s="32">
        <v>0</v>
      </c>
      <c r="FA824" s="32">
        <v>23</v>
      </c>
      <c r="FB824" s="32">
        <v>23</v>
      </c>
      <c r="FC824" s="32">
        <v>0</v>
      </c>
      <c r="FG824" s="88">
        <f t="shared" si="888"/>
        <v>0</v>
      </c>
      <c r="FO824" s="88">
        <f t="shared" si="889"/>
        <v>0</v>
      </c>
      <c r="FW824" s="110">
        <f t="shared" si="890"/>
        <v>0</v>
      </c>
      <c r="GB824" s="110">
        <f t="shared" si="891"/>
        <v>1</v>
      </c>
      <c r="GC824" s="110">
        <f t="shared" si="892"/>
        <v>2</v>
      </c>
      <c r="GD824" s="110">
        <f t="shared" si="893"/>
        <v>2</v>
      </c>
      <c r="GE824" s="110">
        <f t="shared" si="894"/>
        <v>46</v>
      </c>
      <c r="GF824" s="110">
        <f t="shared" si="895"/>
        <v>0</v>
      </c>
      <c r="GG824" s="110">
        <f t="shared" si="896"/>
        <v>23</v>
      </c>
      <c r="GH824" s="110">
        <f t="shared" si="897"/>
        <v>23</v>
      </c>
      <c r="GI824" s="110">
        <f t="shared" si="898"/>
        <v>0</v>
      </c>
      <c r="GJ824" s="114">
        <f t="shared" si="862"/>
        <v>0.7826570792672487</v>
      </c>
      <c r="GK824" s="90">
        <f t="shared" si="863"/>
        <v>0.14903846153846154</v>
      </c>
      <c r="GL824" s="92" t="s">
        <v>1681</v>
      </c>
      <c r="GM824" s="2" t="s">
        <v>2107</v>
      </c>
      <c r="GN824" s="92" t="s">
        <v>2201</v>
      </c>
      <c r="GO824" s="92" t="s">
        <v>2202</v>
      </c>
      <c r="GP824" s="92" t="s">
        <v>1920</v>
      </c>
      <c r="GQ824" s="2" t="s">
        <v>1789</v>
      </c>
      <c r="GR824" s="115">
        <v>201</v>
      </c>
      <c r="GS824" s="31">
        <f t="shared" si="899"/>
        <v>6</v>
      </c>
      <c r="GT824" s="31">
        <f t="shared" si="900"/>
        <v>10</v>
      </c>
      <c r="GU824" s="31">
        <f t="shared" si="901"/>
        <v>11</v>
      </c>
      <c r="GV824" s="31">
        <f t="shared" si="902"/>
        <v>193</v>
      </c>
      <c r="GW824" s="31">
        <f t="shared" si="903"/>
        <v>105</v>
      </c>
      <c r="GX824" s="31">
        <f t="shared" si="904"/>
        <v>179</v>
      </c>
    </row>
    <row r="825" spans="1:206" ht="15.75" hidden="1" customHeight="1" x14ac:dyDescent="0.25">
      <c r="A825" s="22" t="s">
        <v>1112</v>
      </c>
      <c r="B825" s="2" t="s">
        <v>793</v>
      </c>
      <c r="C825" s="116" t="s">
        <v>806</v>
      </c>
      <c r="D825" s="35" t="s">
        <v>793</v>
      </c>
      <c r="E825" s="117">
        <v>22</v>
      </c>
      <c r="F825" s="117">
        <v>224</v>
      </c>
      <c r="G825" s="117">
        <v>402</v>
      </c>
      <c r="H825" s="117">
        <v>648</v>
      </c>
      <c r="I825" s="95">
        <v>42</v>
      </c>
      <c r="J825" s="118">
        <v>66</v>
      </c>
      <c r="K825" s="118">
        <v>259</v>
      </c>
      <c r="L825" s="118">
        <v>402</v>
      </c>
      <c r="M825" s="118">
        <v>727</v>
      </c>
      <c r="N825" s="119">
        <v>77</v>
      </c>
      <c r="O825" s="119">
        <v>22</v>
      </c>
      <c r="P825" s="120">
        <v>534</v>
      </c>
      <c r="Q825" s="120">
        <v>690</v>
      </c>
      <c r="R825" s="120">
        <v>530</v>
      </c>
      <c r="S825" s="70">
        <f t="shared" si="845"/>
        <v>0.12359550561797752</v>
      </c>
      <c r="T825" s="70">
        <f t="shared" si="846"/>
        <v>0.37536231884057969</v>
      </c>
      <c r="U825" s="70">
        <f t="shared" si="847"/>
        <v>0.37058152793614596</v>
      </c>
      <c r="V825" s="70">
        <f t="shared" si="848"/>
        <v>0.47868852459016392</v>
      </c>
      <c r="W825" s="70">
        <f t="shared" si="849"/>
        <v>0.6132075471698113</v>
      </c>
      <c r="X825" s="121">
        <v>678</v>
      </c>
      <c r="Y825" s="121">
        <v>534</v>
      </c>
      <c r="Z825" s="121">
        <v>690</v>
      </c>
      <c r="AA825" s="121">
        <v>530</v>
      </c>
      <c r="AB825" s="121">
        <v>194</v>
      </c>
      <c r="AC825" s="121">
        <v>178</v>
      </c>
      <c r="AD825" s="17">
        <v>23</v>
      </c>
      <c r="AE825" s="17">
        <v>34</v>
      </c>
      <c r="AF825" s="100">
        <v>42</v>
      </c>
      <c r="AG825" s="101">
        <v>49</v>
      </c>
      <c r="AH825" s="101">
        <v>266</v>
      </c>
      <c r="AI825" s="101">
        <v>395</v>
      </c>
      <c r="AJ825" s="101">
        <v>2</v>
      </c>
      <c r="AK825" s="101">
        <f t="shared" si="850"/>
        <v>712</v>
      </c>
      <c r="AL825" s="101">
        <f t="shared" si="851"/>
        <v>79</v>
      </c>
      <c r="AM825" s="101">
        <v>81</v>
      </c>
      <c r="AN825" s="102">
        <v>22</v>
      </c>
      <c r="AO825" s="103">
        <v>86</v>
      </c>
      <c r="AP825" s="74">
        <f t="shared" si="852"/>
        <v>9.1760299625468167E-2</v>
      </c>
      <c r="AQ825" s="74">
        <f t="shared" si="853"/>
        <v>0.38550724637681161</v>
      </c>
      <c r="AR825" s="104">
        <f t="shared" si="854"/>
        <v>0.3597491448118586</v>
      </c>
      <c r="AS825" s="104">
        <f t="shared" si="855"/>
        <v>0.47704918032786886</v>
      </c>
      <c r="AT825" s="104">
        <f t="shared" si="856"/>
        <v>0.5962264150943396</v>
      </c>
      <c r="AU825" s="105">
        <v>555</v>
      </c>
      <c r="AV825" s="105">
        <v>711</v>
      </c>
      <c r="AW825" s="105">
        <v>546</v>
      </c>
      <c r="AX825" s="100">
        <v>46</v>
      </c>
      <c r="AY825" s="106">
        <v>824</v>
      </c>
      <c r="AZ825" s="106">
        <v>67</v>
      </c>
      <c r="BA825" s="106">
        <v>281</v>
      </c>
      <c r="BB825" s="106">
        <v>460</v>
      </c>
      <c r="BC825" s="106">
        <v>16</v>
      </c>
      <c r="BD825" s="107">
        <v>90</v>
      </c>
      <c r="BE825" s="108">
        <v>31</v>
      </c>
      <c r="BF825" s="82">
        <f t="shared" si="857"/>
        <v>0.1227106227106227</v>
      </c>
      <c r="BG825" s="82">
        <f t="shared" si="858"/>
        <v>0.39521800281293951</v>
      </c>
      <c r="BH825" s="83">
        <f t="shared" si="859"/>
        <v>0.39624724061810157</v>
      </c>
      <c r="BI825" s="83">
        <f t="shared" si="860"/>
        <v>0.51421800947867302</v>
      </c>
      <c r="BJ825" s="83">
        <f t="shared" si="861"/>
        <v>0.66666666666666663</v>
      </c>
      <c r="BK825" s="2">
        <v>564</v>
      </c>
      <c r="BL825" s="2">
        <v>728</v>
      </c>
      <c r="BM825" s="2">
        <v>568</v>
      </c>
      <c r="BN825" s="2">
        <v>374</v>
      </c>
      <c r="BO825" s="2">
        <v>180</v>
      </c>
      <c r="BP825" s="2">
        <v>165</v>
      </c>
      <c r="BQ825" s="109">
        <v>24</v>
      </c>
      <c r="BR825" s="109">
        <v>44</v>
      </c>
      <c r="BS825" s="110">
        <v>39</v>
      </c>
      <c r="BT825" s="109">
        <v>78</v>
      </c>
      <c r="BU825" s="109">
        <v>289</v>
      </c>
      <c r="BV825" s="109">
        <v>481</v>
      </c>
      <c r="BW825" s="109">
        <v>12</v>
      </c>
      <c r="BX825" s="84">
        <f t="shared" si="865"/>
        <v>860</v>
      </c>
      <c r="BY825" s="111">
        <v>10</v>
      </c>
      <c r="BZ825" s="109">
        <v>84</v>
      </c>
      <c r="CA825" s="109">
        <v>12</v>
      </c>
      <c r="CB825" s="2">
        <v>56</v>
      </c>
      <c r="CC825" s="112">
        <f t="shared" si="866"/>
        <v>0.13829787234042554</v>
      </c>
      <c r="CD825" s="112">
        <f t="shared" si="867"/>
        <v>0.39697802197802196</v>
      </c>
      <c r="CE825" s="112">
        <f t="shared" si="868"/>
        <v>0.41075268817204302</v>
      </c>
      <c r="CF825" s="112">
        <f t="shared" si="869"/>
        <v>0.52932098765432101</v>
      </c>
      <c r="CG825" s="112">
        <f t="shared" si="870"/>
        <v>0.698943661971831</v>
      </c>
      <c r="CH825" s="87">
        <f t="shared" si="871"/>
        <v>171</v>
      </c>
      <c r="CI825" s="31">
        <f t="shared" si="872"/>
        <v>211</v>
      </c>
      <c r="CJ825" s="31">
        <f t="shared" si="873"/>
        <v>0</v>
      </c>
      <c r="CK825" s="31">
        <f t="shared" si="874"/>
        <v>0</v>
      </c>
      <c r="CL825" s="31">
        <f t="shared" si="875"/>
        <v>0</v>
      </c>
      <c r="CM825" s="113">
        <f t="shared" si="876"/>
        <v>0</v>
      </c>
      <c r="CN825" s="31">
        <f t="shared" si="877"/>
        <v>0</v>
      </c>
      <c r="CO825" s="31">
        <f t="shared" si="878"/>
        <v>0</v>
      </c>
      <c r="CP825" s="31">
        <f t="shared" si="879"/>
        <v>0</v>
      </c>
      <c r="CQ825" s="31">
        <f t="shared" si="880"/>
        <v>0</v>
      </c>
      <c r="CU825" s="88">
        <f t="shared" si="864"/>
        <v>0</v>
      </c>
      <c r="DC825" s="88">
        <f t="shared" si="881"/>
        <v>0</v>
      </c>
      <c r="DH825" s="32">
        <v>2</v>
      </c>
      <c r="DI825" s="32">
        <v>12</v>
      </c>
      <c r="DJ825" s="32">
        <v>8</v>
      </c>
      <c r="DK825" s="88">
        <f t="shared" si="882"/>
        <v>258</v>
      </c>
      <c r="DL825" s="32">
        <v>42</v>
      </c>
      <c r="DM825" s="32">
        <v>92</v>
      </c>
      <c r="DN825" s="32">
        <v>119</v>
      </c>
      <c r="DO825" s="32">
        <v>5</v>
      </c>
      <c r="DP825" s="32">
        <v>20</v>
      </c>
      <c r="DQ825" s="32">
        <v>29</v>
      </c>
      <c r="DR825" s="32">
        <v>24</v>
      </c>
      <c r="DS825" s="88">
        <f t="shared" si="883"/>
        <v>515</v>
      </c>
      <c r="DT825" s="32">
        <v>36</v>
      </c>
      <c r="DU825" s="32">
        <v>152</v>
      </c>
      <c r="DV825" s="32">
        <v>321</v>
      </c>
      <c r="DW825" s="32">
        <v>6</v>
      </c>
      <c r="EA825" s="88">
        <f t="shared" si="884"/>
        <v>0</v>
      </c>
      <c r="EI825" s="88">
        <f t="shared" si="885"/>
        <v>0</v>
      </c>
      <c r="EQ825" s="88">
        <f t="shared" si="886"/>
        <v>0</v>
      </c>
      <c r="EV825" s="32">
        <v>2</v>
      </c>
      <c r="EW825" s="32">
        <v>3</v>
      </c>
      <c r="EX825" s="32">
        <v>7</v>
      </c>
      <c r="EY825" s="88">
        <f t="shared" si="887"/>
        <v>87</v>
      </c>
      <c r="EZ825" s="32">
        <v>0</v>
      </c>
      <c r="FA825" s="32">
        <v>45</v>
      </c>
      <c r="FB825" s="32">
        <v>41</v>
      </c>
      <c r="FC825" s="32">
        <v>1</v>
      </c>
      <c r="FG825" s="88">
        <f t="shared" si="888"/>
        <v>0</v>
      </c>
      <c r="FO825" s="88">
        <f t="shared" si="889"/>
        <v>0</v>
      </c>
      <c r="FW825" s="110">
        <f t="shared" si="890"/>
        <v>0</v>
      </c>
      <c r="GB825" s="110">
        <f t="shared" si="891"/>
        <v>2</v>
      </c>
      <c r="GC825" s="110">
        <f t="shared" si="892"/>
        <v>3</v>
      </c>
      <c r="GD825" s="110">
        <f t="shared" si="893"/>
        <v>7</v>
      </c>
      <c r="GE825" s="110">
        <f t="shared" si="894"/>
        <v>87</v>
      </c>
      <c r="GF825" s="110">
        <f t="shared" si="895"/>
        <v>0</v>
      </c>
      <c r="GG825" s="110">
        <f t="shared" si="896"/>
        <v>45</v>
      </c>
      <c r="GH825" s="110">
        <f t="shared" si="897"/>
        <v>41</v>
      </c>
      <c r="GI825" s="110">
        <f t="shared" si="898"/>
        <v>1</v>
      </c>
      <c r="GJ825" s="114">
        <f t="shared" si="862"/>
        <v>0.13981581798483214</v>
      </c>
      <c r="GK825" s="90">
        <f t="shared" si="863"/>
        <v>4.3689320388349516E-2</v>
      </c>
      <c r="GL825" s="2" t="s">
        <v>1851</v>
      </c>
      <c r="GM825" s="92" t="s">
        <v>2120</v>
      </c>
      <c r="GN825" s="92" t="s">
        <v>2052</v>
      </c>
      <c r="GO825" s="92" t="s">
        <v>2017</v>
      </c>
      <c r="GP825" s="92" t="s">
        <v>2129</v>
      </c>
      <c r="GQ825" s="2" t="s">
        <v>2250</v>
      </c>
      <c r="GR825" s="115">
        <v>738</v>
      </c>
      <c r="GS825" s="31">
        <f t="shared" si="899"/>
        <v>22</v>
      </c>
      <c r="GT825" s="31">
        <f t="shared" si="900"/>
        <v>32</v>
      </c>
      <c r="GU825" s="31">
        <f t="shared" si="901"/>
        <v>41</v>
      </c>
      <c r="GV825" s="31">
        <f t="shared" si="902"/>
        <v>773</v>
      </c>
      <c r="GW825" s="31">
        <f t="shared" si="903"/>
        <v>451</v>
      </c>
      <c r="GX825" s="31">
        <f t="shared" si="904"/>
        <v>695</v>
      </c>
    </row>
    <row r="826" spans="1:206" ht="15.75" hidden="1" customHeight="1" x14ac:dyDescent="0.25">
      <c r="A826" s="22" t="s">
        <v>1112</v>
      </c>
      <c r="B826" s="2" t="s">
        <v>793</v>
      </c>
      <c r="C826" s="116" t="s">
        <v>807</v>
      </c>
      <c r="D826" s="35" t="s">
        <v>793</v>
      </c>
      <c r="E826" s="117">
        <v>49</v>
      </c>
      <c r="F826" s="117">
        <v>255</v>
      </c>
      <c r="G826" s="117">
        <v>388</v>
      </c>
      <c r="H826" s="117">
        <v>692</v>
      </c>
      <c r="I826" s="95">
        <v>42</v>
      </c>
      <c r="J826" s="118">
        <v>53</v>
      </c>
      <c r="K826" s="118">
        <v>265</v>
      </c>
      <c r="L826" s="118">
        <v>441</v>
      </c>
      <c r="M826" s="118">
        <v>759</v>
      </c>
      <c r="N826" s="119">
        <v>102</v>
      </c>
      <c r="O826" s="119">
        <v>44</v>
      </c>
      <c r="P826" s="120">
        <v>644</v>
      </c>
      <c r="Q826" s="120">
        <v>884</v>
      </c>
      <c r="R826" s="120">
        <v>675</v>
      </c>
      <c r="S826" s="70">
        <f t="shared" si="845"/>
        <v>8.2298136645962736E-2</v>
      </c>
      <c r="T826" s="70">
        <f t="shared" si="846"/>
        <v>0.29977375565610859</v>
      </c>
      <c r="U826" s="70">
        <f t="shared" si="847"/>
        <v>0.29822968679073991</v>
      </c>
      <c r="V826" s="70">
        <f t="shared" si="848"/>
        <v>0.38742783835792177</v>
      </c>
      <c r="W826" s="70">
        <f t="shared" si="849"/>
        <v>0.50222222222222224</v>
      </c>
      <c r="X826" s="121">
        <v>876</v>
      </c>
      <c r="Y826" s="121">
        <v>644</v>
      </c>
      <c r="Z826" s="121">
        <v>884</v>
      </c>
      <c r="AA826" s="121">
        <v>675</v>
      </c>
      <c r="AB826" s="121">
        <v>249</v>
      </c>
      <c r="AC826" s="121">
        <v>226</v>
      </c>
      <c r="AD826" s="17">
        <v>29</v>
      </c>
      <c r="AE826" s="17">
        <v>38</v>
      </c>
      <c r="AF826" s="100">
        <v>46</v>
      </c>
      <c r="AG826" s="101">
        <v>52</v>
      </c>
      <c r="AH826" s="101">
        <v>268</v>
      </c>
      <c r="AI826" s="101">
        <v>467</v>
      </c>
      <c r="AJ826" s="101">
        <v>21</v>
      </c>
      <c r="AK826" s="101">
        <f t="shared" si="850"/>
        <v>808</v>
      </c>
      <c r="AL826" s="101">
        <f t="shared" si="851"/>
        <v>95</v>
      </c>
      <c r="AM826" s="101">
        <v>116</v>
      </c>
      <c r="AN826" s="102">
        <v>30</v>
      </c>
      <c r="AO826" s="103">
        <v>99</v>
      </c>
      <c r="AP826" s="74">
        <f t="shared" si="852"/>
        <v>8.0745341614906832E-2</v>
      </c>
      <c r="AQ826" s="74">
        <f t="shared" si="853"/>
        <v>0.30316742081447962</v>
      </c>
      <c r="AR826" s="104">
        <f t="shared" si="854"/>
        <v>0.31411711302768952</v>
      </c>
      <c r="AS826" s="104">
        <f t="shared" si="855"/>
        <v>0.41051956382296345</v>
      </c>
      <c r="AT826" s="104">
        <f t="shared" si="856"/>
        <v>0.55111111111111111</v>
      </c>
      <c r="AU826" s="105">
        <v>602</v>
      </c>
      <c r="AV826" s="105">
        <v>817</v>
      </c>
      <c r="AW826" s="105">
        <v>640</v>
      </c>
      <c r="AX826" s="100">
        <v>47</v>
      </c>
      <c r="AY826" s="106">
        <v>976</v>
      </c>
      <c r="AZ826" s="106">
        <v>48</v>
      </c>
      <c r="BA826" s="106">
        <v>344</v>
      </c>
      <c r="BB826" s="106">
        <v>557</v>
      </c>
      <c r="BC826" s="106">
        <v>27</v>
      </c>
      <c r="BD826" s="107">
        <v>116</v>
      </c>
      <c r="BE826" s="108">
        <v>41</v>
      </c>
      <c r="BF826" s="82">
        <f t="shared" si="857"/>
        <v>7.4999999999999997E-2</v>
      </c>
      <c r="BG826" s="82">
        <f t="shared" si="858"/>
        <v>0.42105263157894735</v>
      </c>
      <c r="BH826" s="83">
        <f t="shared" si="859"/>
        <v>0.40456532297231668</v>
      </c>
      <c r="BI826" s="83">
        <f t="shared" si="860"/>
        <v>0.55320648343904155</v>
      </c>
      <c r="BJ826" s="83">
        <f t="shared" si="861"/>
        <v>0.73255813953488369</v>
      </c>
      <c r="BK826" s="2">
        <v>645</v>
      </c>
      <c r="BL826" s="2">
        <v>824</v>
      </c>
      <c r="BM826" s="2">
        <v>666</v>
      </c>
      <c r="BN826" s="2">
        <v>471</v>
      </c>
      <c r="BO826" s="2">
        <v>193</v>
      </c>
      <c r="BP826" s="2">
        <v>171</v>
      </c>
      <c r="BQ826" s="109">
        <v>28</v>
      </c>
      <c r="BR826" s="109">
        <v>51</v>
      </c>
      <c r="BS826" s="110">
        <v>50</v>
      </c>
      <c r="BT826" s="109">
        <v>64</v>
      </c>
      <c r="BU826" s="109">
        <v>315</v>
      </c>
      <c r="BV826" s="109">
        <v>587</v>
      </c>
      <c r="BW826" s="109">
        <v>21</v>
      </c>
      <c r="BX826" s="84">
        <f t="shared" si="865"/>
        <v>987</v>
      </c>
      <c r="BY826" s="111">
        <v>10</v>
      </c>
      <c r="BZ826" s="109">
        <v>115</v>
      </c>
      <c r="CA826" s="109">
        <v>21</v>
      </c>
      <c r="CB826" s="2">
        <v>64</v>
      </c>
      <c r="CC826" s="112">
        <f t="shared" si="866"/>
        <v>9.9224806201550386E-2</v>
      </c>
      <c r="CD826" s="112">
        <f t="shared" si="867"/>
        <v>0.38228155339805825</v>
      </c>
      <c r="CE826" s="112">
        <f t="shared" si="868"/>
        <v>0.39859484777517562</v>
      </c>
      <c r="CF826" s="112">
        <f t="shared" si="869"/>
        <v>0.5281879194630873</v>
      </c>
      <c r="CG826" s="112">
        <f t="shared" si="870"/>
        <v>0.70870870870870872</v>
      </c>
      <c r="CH826" s="87">
        <f t="shared" si="871"/>
        <v>194</v>
      </c>
      <c r="CI826" s="31">
        <f t="shared" si="872"/>
        <v>208</v>
      </c>
      <c r="CJ826" s="31">
        <f t="shared" si="873"/>
        <v>1</v>
      </c>
      <c r="CK826" s="31">
        <f t="shared" si="874"/>
        <v>2</v>
      </c>
      <c r="CL826" s="31">
        <f t="shared" si="875"/>
        <v>8</v>
      </c>
      <c r="CM826" s="113">
        <f t="shared" si="876"/>
        <v>27</v>
      </c>
      <c r="CN826" s="31">
        <f t="shared" si="877"/>
        <v>10</v>
      </c>
      <c r="CO826" s="31">
        <f t="shared" si="878"/>
        <v>12</v>
      </c>
      <c r="CP826" s="31">
        <f t="shared" si="879"/>
        <v>4</v>
      </c>
      <c r="CQ826" s="31">
        <f t="shared" si="880"/>
        <v>1</v>
      </c>
      <c r="CR826" s="32">
        <v>1</v>
      </c>
      <c r="CS826" s="32">
        <v>2</v>
      </c>
      <c r="CT826" s="32">
        <v>8</v>
      </c>
      <c r="CU826" s="88">
        <f t="shared" si="864"/>
        <v>27</v>
      </c>
      <c r="CV826" s="32">
        <v>10</v>
      </c>
      <c r="CW826" s="32">
        <v>12</v>
      </c>
      <c r="CX826" s="32">
        <v>4</v>
      </c>
      <c r="CY826" s="32">
        <v>1</v>
      </c>
      <c r="DC826" s="88">
        <f t="shared" si="881"/>
        <v>0</v>
      </c>
      <c r="DH826" s="32">
        <v>2</v>
      </c>
      <c r="DI826" s="32">
        <v>12</v>
      </c>
      <c r="DJ826" s="32">
        <v>9</v>
      </c>
      <c r="DK826" s="88">
        <f t="shared" si="882"/>
        <v>253</v>
      </c>
      <c r="DL826" s="32">
        <v>35</v>
      </c>
      <c r="DM826" s="32">
        <v>105</v>
      </c>
      <c r="DN826" s="32">
        <v>107</v>
      </c>
      <c r="DO826" s="32">
        <v>6</v>
      </c>
      <c r="DP826" s="32">
        <v>22</v>
      </c>
      <c r="DQ826" s="32">
        <v>34</v>
      </c>
      <c r="DR826" s="32">
        <v>28</v>
      </c>
      <c r="DS826" s="88">
        <f t="shared" si="883"/>
        <v>653</v>
      </c>
      <c r="DT826" s="32">
        <v>13</v>
      </c>
      <c r="DU826" s="32">
        <v>170</v>
      </c>
      <c r="DV826" s="32">
        <v>457</v>
      </c>
      <c r="DW826" s="32">
        <v>13</v>
      </c>
      <c r="DX826" s="32">
        <v>1</v>
      </c>
      <c r="DY826" s="32">
        <v>1</v>
      </c>
      <c r="DZ826" s="32">
        <v>1</v>
      </c>
      <c r="EA826" s="88">
        <f t="shared" si="884"/>
        <v>20</v>
      </c>
      <c r="EB826" s="32">
        <v>6</v>
      </c>
      <c r="EC826" s="32">
        <v>8</v>
      </c>
      <c r="ED826" s="32">
        <v>6</v>
      </c>
      <c r="EI826" s="88">
        <f t="shared" si="885"/>
        <v>0</v>
      </c>
      <c r="EQ826" s="88">
        <f t="shared" si="886"/>
        <v>0</v>
      </c>
      <c r="EV826" s="32">
        <v>2</v>
      </c>
      <c r="EW826" s="32">
        <v>2</v>
      </c>
      <c r="EX826" s="32">
        <v>4</v>
      </c>
      <c r="EY826" s="88">
        <f t="shared" si="887"/>
        <v>34</v>
      </c>
      <c r="EZ826" s="32">
        <v>0</v>
      </c>
      <c r="FA826" s="32">
        <v>20</v>
      </c>
      <c r="FB826" s="32">
        <v>13</v>
      </c>
      <c r="FC826" s="32">
        <v>1</v>
      </c>
      <c r="FG826" s="88">
        <f t="shared" si="888"/>
        <v>0</v>
      </c>
      <c r="FO826" s="88">
        <f t="shared" si="889"/>
        <v>0</v>
      </c>
      <c r="FW826" s="110">
        <f t="shared" si="890"/>
        <v>0</v>
      </c>
      <c r="GB826" s="110">
        <f t="shared" si="891"/>
        <v>2</v>
      </c>
      <c r="GC826" s="110">
        <f t="shared" si="892"/>
        <v>2</v>
      </c>
      <c r="GD826" s="110">
        <f t="shared" si="893"/>
        <v>4</v>
      </c>
      <c r="GE826" s="110">
        <f t="shared" si="894"/>
        <v>34</v>
      </c>
      <c r="GF826" s="110">
        <f t="shared" si="895"/>
        <v>0</v>
      </c>
      <c r="GG826" s="110">
        <f t="shared" si="896"/>
        <v>20</v>
      </c>
      <c r="GH826" s="110">
        <f t="shared" si="897"/>
        <v>13</v>
      </c>
      <c r="GI826" s="110">
        <f t="shared" si="898"/>
        <v>1</v>
      </c>
      <c r="GJ826" s="114">
        <f t="shared" si="862"/>
        <v>0.41114565893326954</v>
      </c>
      <c r="GK826" s="90">
        <f t="shared" si="863"/>
        <v>1.1270491803278689E-2</v>
      </c>
      <c r="GL826" s="92" t="s">
        <v>1634</v>
      </c>
      <c r="GM826" s="2" t="s">
        <v>2212</v>
      </c>
      <c r="GN826" s="2" t="s">
        <v>1827</v>
      </c>
      <c r="GO826" s="92" t="s">
        <v>2289</v>
      </c>
      <c r="GP826" s="2" t="s">
        <v>1797</v>
      </c>
      <c r="GQ826" s="2" t="s">
        <v>1436</v>
      </c>
      <c r="GR826" s="115">
        <v>820</v>
      </c>
      <c r="GS826" s="31">
        <f t="shared" si="899"/>
        <v>25</v>
      </c>
      <c r="GT826" s="31">
        <f t="shared" si="900"/>
        <v>38</v>
      </c>
      <c r="GU826" s="31">
        <f t="shared" si="901"/>
        <v>47</v>
      </c>
      <c r="GV826" s="31">
        <f t="shared" si="902"/>
        <v>926</v>
      </c>
      <c r="GW826" s="31">
        <f t="shared" si="903"/>
        <v>589</v>
      </c>
      <c r="GX826" s="31">
        <f t="shared" si="904"/>
        <v>872</v>
      </c>
    </row>
    <row r="827" spans="1:206" ht="15.75" hidden="1" customHeight="1" x14ac:dyDescent="0.25">
      <c r="A827" s="22" t="s">
        <v>1112</v>
      </c>
      <c r="B827" s="2" t="s">
        <v>793</v>
      </c>
      <c r="C827" s="116" t="s">
        <v>808</v>
      </c>
      <c r="D827" s="35" t="s">
        <v>793</v>
      </c>
      <c r="E827" s="117">
        <v>143</v>
      </c>
      <c r="F827" s="117">
        <v>859</v>
      </c>
      <c r="G827" s="117">
        <v>713</v>
      </c>
      <c r="H827" s="117">
        <v>1715</v>
      </c>
      <c r="I827" s="95">
        <v>105</v>
      </c>
      <c r="J827" s="118">
        <v>132</v>
      </c>
      <c r="K827" s="118">
        <v>658</v>
      </c>
      <c r="L827" s="118">
        <v>805</v>
      </c>
      <c r="M827" s="118">
        <v>1595</v>
      </c>
      <c r="N827" s="119">
        <v>79</v>
      </c>
      <c r="O827" s="119">
        <v>251</v>
      </c>
      <c r="P827" s="120">
        <v>1313</v>
      </c>
      <c r="Q827" s="120">
        <v>1728</v>
      </c>
      <c r="R827" s="120">
        <v>1226</v>
      </c>
      <c r="S827" s="70">
        <f t="shared" si="845"/>
        <v>0.10053313023610053</v>
      </c>
      <c r="T827" s="70">
        <f t="shared" si="846"/>
        <v>0.38078703703703703</v>
      </c>
      <c r="U827" s="70">
        <f t="shared" si="847"/>
        <v>0.35528474337942351</v>
      </c>
      <c r="V827" s="70">
        <f t="shared" si="848"/>
        <v>0.46851726472579552</v>
      </c>
      <c r="W827" s="70">
        <f t="shared" si="849"/>
        <v>0.59216965742251226</v>
      </c>
      <c r="X827" s="121">
        <v>1716</v>
      </c>
      <c r="Y827" s="121">
        <v>1313</v>
      </c>
      <c r="Z827" s="121">
        <v>1728</v>
      </c>
      <c r="AA827" s="121">
        <v>1226</v>
      </c>
      <c r="AB827" s="121">
        <v>376</v>
      </c>
      <c r="AC827" s="121">
        <v>451</v>
      </c>
      <c r="AD827" s="17">
        <v>73</v>
      </c>
      <c r="AE827" s="17">
        <v>86</v>
      </c>
      <c r="AF827" s="100">
        <v>95</v>
      </c>
      <c r="AG827" s="101">
        <v>196</v>
      </c>
      <c r="AH827" s="101">
        <v>692</v>
      </c>
      <c r="AI827" s="101">
        <v>724</v>
      </c>
      <c r="AJ827" s="101">
        <v>16</v>
      </c>
      <c r="AK827" s="101">
        <f t="shared" si="850"/>
        <v>1628</v>
      </c>
      <c r="AL827" s="101">
        <f t="shared" si="851"/>
        <v>93</v>
      </c>
      <c r="AM827" s="101">
        <v>109</v>
      </c>
      <c r="AN827" s="102">
        <v>137</v>
      </c>
      <c r="AO827" s="103">
        <v>239</v>
      </c>
      <c r="AP827" s="74">
        <f t="shared" si="852"/>
        <v>0.14927646610814926</v>
      </c>
      <c r="AQ827" s="74">
        <f t="shared" si="853"/>
        <v>0.40046296296296297</v>
      </c>
      <c r="AR827" s="104">
        <f t="shared" si="854"/>
        <v>0.35598781345207403</v>
      </c>
      <c r="AS827" s="104">
        <f t="shared" si="855"/>
        <v>0.44786729857819907</v>
      </c>
      <c r="AT827" s="104">
        <f t="shared" si="856"/>
        <v>0.5146818923327896</v>
      </c>
      <c r="AU827" s="105">
        <v>1304</v>
      </c>
      <c r="AV827" s="105">
        <v>1686</v>
      </c>
      <c r="AW827" s="105">
        <v>1182</v>
      </c>
      <c r="AX827" s="100">
        <v>97</v>
      </c>
      <c r="AY827" s="106">
        <v>1627</v>
      </c>
      <c r="AZ827" s="106">
        <v>130</v>
      </c>
      <c r="BA827" s="106">
        <v>690</v>
      </c>
      <c r="BB827" s="106">
        <v>781</v>
      </c>
      <c r="BC827" s="106">
        <v>26</v>
      </c>
      <c r="BD827" s="107">
        <v>113</v>
      </c>
      <c r="BE827" s="108">
        <v>142</v>
      </c>
      <c r="BF827" s="82">
        <f t="shared" si="857"/>
        <v>0.10998307952622674</v>
      </c>
      <c r="BG827" s="82">
        <f t="shared" si="858"/>
        <v>0.40925266903914592</v>
      </c>
      <c r="BH827" s="83">
        <f t="shared" si="859"/>
        <v>0.35666347075743049</v>
      </c>
      <c r="BI827" s="83">
        <f t="shared" si="860"/>
        <v>0.45418060200668897</v>
      </c>
      <c r="BJ827" s="83">
        <f t="shared" si="861"/>
        <v>0.51226993865030679</v>
      </c>
      <c r="BK827" s="2">
        <v>1204</v>
      </c>
      <c r="BL827" s="2">
        <v>1601</v>
      </c>
      <c r="BM827" s="2">
        <v>1222</v>
      </c>
      <c r="BN827" s="2">
        <v>813</v>
      </c>
      <c r="BO827" s="2">
        <v>327</v>
      </c>
      <c r="BP827" s="2">
        <v>403</v>
      </c>
      <c r="BQ827" s="109">
        <v>72</v>
      </c>
      <c r="BR827" s="109">
        <v>95</v>
      </c>
      <c r="BS827" s="110">
        <v>91</v>
      </c>
      <c r="BT827" s="109">
        <v>159</v>
      </c>
      <c r="BU827" s="109">
        <v>586</v>
      </c>
      <c r="BV827" s="109">
        <v>869</v>
      </c>
      <c r="BW827" s="109">
        <v>25</v>
      </c>
      <c r="BX827" s="84">
        <f t="shared" si="865"/>
        <v>1639</v>
      </c>
      <c r="BY827" s="111">
        <v>141</v>
      </c>
      <c r="BZ827" s="109">
        <v>111</v>
      </c>
      <c r="CA827" s="109">
        <v>26</v>
      </c>
      <c r="CB827" s="2">
        <v>210</v>
      </c>
      <c r="CC827" s="112">
        <f t="shared" si="866"/>
        <v>0.13205980066445183</v>
      </c>
      <c r="CD827" s="112">
        <f t="shared" si="867"/>
        <v>0.36602123672704562</v>
      </c>
      <c r="CE827" s="112">
        <f t="shared" si="868"/>
        <v>0.37323069282344179</v>
      </c>
      <c r="CF827" s="112">
        <f t="shared" si="869"/>
        <v>0.47608926673751328</v>
      </c>
      <c r="CG827" s="112">
        <f t="shared" si="870"/>
        <v>0.62029459901800332</v>
      </c>
      <c r="CH827" s="87">
        <f t="shared" si="871"/>
        <v>464</v>
      </c>
      <c r="CI827" s="31">
        <f t="shared" si="872"/>
        <v>470</v>
      </c>
      <c r="CJ827" s="31">
        <f t="shared" si="873"/>
        <v>0</v>
      </c>
      <c r="CK827" s="31">
        <f t="shared" si="874"/>
        <v>0</v>
      </c>
      <c r="CL827" s="31">
        <f t="shared" si="875"/>
        <v>0</v>
      </c>
      <c r="CM827" s="113">
        <f t="shared" si="876"/>
        <v>0</v>
      </c>
      <c r="CN827" s="31">
        <f t="shared" si="877"/>
        <v>0</v>
      </c>
      <c r="CO827" s="31">
        <f t="shared" si="878"/>
        <v>0</v>
      </c>
      <c r="CP827" s="31">
        <f t="shared" si="879"/>
        <v>0</v>
      </c>
      <c r="CQ827" s="31">
        <f t="shared" si="880"/>
        <v>0</v>
      </c>
      <c r="CU827" s="88">
        <f t="shared" si="864"/>
        <v>0</v>
      </c>
      <c r="DC827" s="88">
        <f t="shared" si="881"/>
        <v>0</v>
      </c>
      <c r="DH827" s="32">
        <v>2</v>
      </c>
      <c r="DI827" s="32">
        <v>14</v>
      </c>
      <c r="DJ827" s="32">
        <v>10</v>
      </c>
      <c r="DK827" s="88">
        <f t="shared" si="882"/>
        <v>384</v>
      </c>
      <c r="DL827" s="32">
        <v>64</v>
      </c>
      <c r="DM827" s="32">
        <v>139</v>
      </c>
      <c r="DN827" s="32">
        <v>170</v>
      </c>
      <c r="DO827" s="32">
        <v>11</v>
      </c>
      <c r="DP827" s="32">
        <v>65</v>
      </c>
      <c r="DQ827" s="32">
        <v>73</v>
      </c>
      <c r="DR827" s="32">
        <v>66</v>
      </c>
      <c r="DS827" s="88">
        <f t="shared" si="883"/>
        <v>1168</v>
      </c>
      <c r="DT827" s="32">
        <v>90</v>
      </c>
      <c r="DU827" s="32">
        <v>391</v>
      </c>
      <c r="DV827" s="32">
        <v>675</v>
      </c>
      <c r="DW827" s="32">
        <v>12</v>
      </c>
      <c r="DX827" s="32">
        <v>1</v>
      </c>
      <c r="DY827" s="32">
        <v>1</v>
      </c>
      <c r="DZ827" s="32">
        <v>1</v>
      </c>
      <c r="EA827" s="88">
        <f t="shared" si="884"/>
        <v>26</v>
      </c>
      <c r="EB827" s="32">
        <v>4</v>
      </c>
      <c r="EC827" s="32">
        <v>9</v>
      </c>
      <c r="ED827" s="32">
        <v>13</v>
      </c>
      <c r="EI827" s="88">
        <f t="shared" si="885"/>
        <v>0</v>
      </c>
      <c r="EQ827" s="88">
        <f t="shared" si="886"/>
        <v>0</v>
      </c>
      <c r="EV827" s="32">
        <v>4</v>
      </c>
      <c r="EW827" s="32">
        <v>7</v>
      </c>
      <c r="EX827" s="32">
        <v>14</v>
      </c>
      <c r="EY827" s="88">
        <f t="shared" si="887"/>
        <v>61</v>
      </c>
      <c r="EZ827" s="32">
        <v>1</v>
      </c>
      <c r="FA827" s="32">
        <v>47</v>
      </c>
      <c r="FB827" s="32">
        <v>11</v>
      </c>
      <c r="FC827" s="32">
        <v>2</v>
      </c>
      <c r="FG827" s="88">
        <f t="shared" si="888"/>
        <v>0</v>
      </c>
      <c r="FO827" s="88">
        <f t="shared" si="889"/>
        <v>0</v>
      </c>
      <c r="FW827" s="110">
        <f t="shared" si="890"/>
        <v>0</v>
      </c>
      <c r="GB827" s="110">
        <f t="shared" si="891"/>
        <v>4</v>
      </c>
      <c r="GC827" s="110">
        <f t="shared" si="892"/>
        <v>7</v>
      </c>
      <c r="GD827" s="110">
        <f t="shared" si="893"/>
        <v>14</v>
      </c>
      <c r="GE827" s="110">
        <f t="shared" si="894"/>
        <v>61</v>
      </c>
      <c r="GF827" s="110">
        <f t="shared" si="895"/>
        <v>1</v>
      </c>
      <c r="GG827" s="110">
        <f t="shared" si="896"/>
        <v>47</v>
      </c>
      <c r="GH827" s="110">
        <f t="shared" si="897"/>
        <v>11</v>
      </c>
      <c r="GI827" s="110">
        <f t="shared" si="898"/>
        <v>2</v>
      </c>
      <c r="GJ827" s="114">
        <f t="shared" si="862"/>
        <v>4.7494736082743856E-2</v>
      </c>
      <c r="GK827" s="90">
        <f t="shared" si="863"/>
        <v>7.3755377996312229E-3</v>
      </c>
      <c r="GL827" s="2" t="s">
        <v>2224</v>
      </c>
      <c r="GM827" s="92" t="s">
        <v>1958</v>
      </c>
      <c r="GN827" s="92" t="s">
        <v>2314</v>
      </c>
      <c r="GO827" s="92" t="s">
        <v>2048</v>
      </c>
      <c r="GP827" s="92" t="s">
        <v>2117</v>
      </c>
      <c r="GQ827" s="2" t="s">
        <v>1750</v>
      </c>
      <c r="GR827" s="115">
        <v>1595</v>
      </c>
      <c r="GS827" s="31">
        <f t="shared" si="899"/>
        <v>68</v>
      </c>
      <c r="GT827" s="31">
        <f t="shared" si="900"/>
        <v>77</v>
      </c>
      <c r="GU827" s="31">
        <f t="shared" si="901"/>
        <v>88</v>
      </c>
      <c r="GV827" s="31">
        <f t="shared" si="902"/>
        <v>1578</v>
      </c>
      <c r="GW827" s="31">
        <f t="shared" si="903"/>
        <v>881</v>
      </c>
      <c r="GX827" s="31">
        <f t="shared" si="904"/>
        <v>1420</v>
      </c>
    </row>
    <row r="828" spans="1:206" ht="15.75" hidden="1" customHeight="1" x14ac:dyDescent="0.25">
      <c r="A828" s="22" t="s">
        <v>1112</v>
      </c>
      <c r="B828" s="2" t="s">
        <v>793</v>
      </c>
      <c r="C828" s="116" t="s">
        <v>809</v>
      </c>
      <c r="D828" s="35" t="s">
        <v>793</v>
      </c>
      <c r="E828" s="117">
        <v>19</v>
      </c>
      <c r="F828" s="117">
        <v>71</v>
      </c>
      <c r="G828" s="117">
        <v>67</v>
      </c>
      <c r="H828" s="117">
        <v>157</v>
      </c>
      <c r="I828" s="95">
        <v>8</v>
      </c>
      <c r="J828" s="118">
        <v>14</v>
      </c>
      <c r="K828" s="118">
        <v>51</v>
      </c>
      <c r="L828" s="118">
        <v>46</v>
      </c>
      <c r="M828" s="118">
        <v>111</v>
      </c>
      <c r="N828" s="119">
        <v>15</v>
      </c>
      <c r="O828" s="119">
        <v>4</v>
      </c>
      <c r="P828" s="120">
        <v>85</v>
      </c>
      <c r="Q828" s="120">
        <v>111</v>
      </c>
      <c r="R828" s="120">
        <v>75</v>
      </c>
      <c r="S828" s="70">
        <f t="shared" si="845"/>
        <v>0.16470588235294117</v>
      </c>
      <c r="T828" s="70">
        <f t="shared" si="846"/>
        <v>0.45945945945945948</v>
      </c>
      <c r="U828" s="70">
        <f t="shared" si="847"/>
        <v>0.35424354243542433</v>
      </c>
      <c r="V828" s="70">
        <f t="shared" si="848"/>
        <v>0.44086021505376344</v>
      </c>
      <c r="W828" s="70">
        <f t="shared" si="849"/>
        <v>0.41333333333333333</v>
      </c>
      <c r="X828" s="121">
        <v>115</v>
      </c>
      <c r="Y828" s="121">
        <v>85</v>
      </c>
      <c r="Z828" s="121">
        <v>111</v>
      </c>
      <c r="AA828" s="121">
        <v>75</v>
      </c>
      <c r="AB828" s="121">
        <v>26</v>
      </c>
      <c r="AC828" s="121">
        <v>13</v>
      </c>
      <c r="AD828" s="17">
        <v>4</v>
      </c>
      <c r="AE828" s="17">
        <v>7</v>
      </c>
      <c r="AF828" s="100">
        <v>7</v>
      </c>
      <c r="AG828" s="101">
        <v>19</v>
      </c>
      <c r="AH828" s="101">
        <v>39</v>
      </c>
      <c r="AI828" s="101">
        <v>63</v>
      </c>
      <c r="AJ828" s="101">
        <v>0</v>
      </c>
      <c r="AK828" s="101">
        <f t="shared" si="850"/>
        <v>121</v>
      </c>
      <c r="AL828" s="101">
        <f t="shared" si="851"/>
        <v>11</v>
      </c>
      <c r="AM828" s="101">
        <v>11</v>
      </c>
      <c r="AN828" s="102">
        <v>1</v>
      </c>
      <c r="AO828" s="103">
        <v>11</v>
      </c>
      <c r="AP828" s="74">
        <f t="shared" si="852"/>
        <v>0.22352941176470589</v>
      </c>
      <c r="AQ828" s="74">
        <f t="shared" si="853"/>
        <v>0.35135135135135137</v>
      </c>
      <c r="AR828" s="104">
        <f t="shared" si="854"/>
        <v>0.4059040590405904</v>
      </c>
      <c r="AS828" s="104">
        <f t="shared" si="855"/>
        <v>0.489247311827957</v>
      </c>
      <c r="AT828" s="104">
        <f t="shared" si="856"/>
        <v>0.69333333333333336</v>
      </c>
      <c r="AU828" s="105">
        <v>75</v>
      </c>
      <c r="AV828" s="105">
        <v>100</v>
      </c>
      <c r="AW828" s="105">
        <v>86</v>
      </c>
      <c r="AX828" s="100">
        <v>8</v>
      </c>
      <c r="AY828" s="106">
        <v>132</v>
      </c>
      <c r="AZ828" s="106">
        <v>19</v>
      </c>
      <c r="BA828" s="106">
        <v>48</v>
      </c>
      <c r="BB828" s="106">
        <v>63</v>
      </c>
      <c r="BC828" s="106">
        <v>2</v>
      </c>
      <c r="BD828" s="107">
        <v>6</v>
      </c>
      <c r="BE828" s="108">
        <v>7</v>
      </c>
      <c r="BF828" s="82">
        <f t="shared" si="857"/>
        <v>0.22093023255813954</v>
      </c>
      <c r="BG828" s="82">
        <f t="shared" si="858"/>
        <v>0.48</v>
      </c>
      <c r="BH828" s="83">
        <f t="shared" si="859"/>
        <v>0.47509578544061304</v>
      </c>
      <c r="BI828" s="83">
        <f t="shared" si="860"/>
        <v>0.6</v>
      </c>
      <c r="BJ828" s="83">
        <f t="shared" si="861"/>
        <v>0.76</v>
      </c>
      <c r="BK828" s="2">
        <v>58</v>
      </c>
      <c r="BL828" s="2">
        <v>87</v>
      </c>
      <c r="BM828" s="2">
        <v>83</v>
      </c>
      <c r="BN828" s="2">
        <v>57</v>
      </c>
      <c r="BO828" s="2">
        <v>26</v>
      </c>
      <c r="BP828" s="2">
        <v>19</v>
      </c>
      <c r="BQ828" s="109">
        <v>5</v>
      </c>
      <c r="BR828" s="109">
        <v>8</v>
      </c>
      <c r="BS828" s="110">
        <v>8</v>
      </c>
      <c r="BT828" s="109">
        <v>10</v>
      </c>
      <c r="BU828" s="109">
        <v>56</v>
      </c>
      <c r="BV828" s="109">
        <v>70</v>
      </c>
      <c r="BW828" s="109">
        <v>1</v>
      </c>
      <c r="BX828" s="84">
        <f t="shared" si="865"/>
        <v>137</v>
      </c>
      <c r="BY828" s="111">
        <v>1</v>
      </c>
      <c r="BZ828" s="109">
        <v>8</v>
      </c>
      <c r="CA828" s="109">
        <v>1</v>
      </c>
      <c r="CB828" s="2">
        <v>12</v>
      </c>
      <c r="CC828" s="112">
        <f t="shared" si="866"/>
        <v>0.17241379310344829</v>
      </c>
      <c r="CD828" s="112">
        <f t="shared" si="867"/>
        <v>0.64367816091954022</v>
      </c>
      <c r="CE828" s="112">
        <f t="shared" si="868"/>
        <v>0.56140350877192979</v>
      </c>
      <c r="CF828" s="112">
        <f t="shared" si="869"/>
        <v>0.69411764705882351</v>
      </c>
      <c r="CG828" s="112">
        <f t="shared" si="870"/>
        <v>0.74698795180722888</v>
      </c>
      <c r="CH828" s="87">
        <f t="shared" si="871"/>
        <v>21</v>
      </c>
      <c r="CI828" s="31">
        <f t="shared" si="872"/>
        <v>27</v>
      </c>
      <c r="CJ828" s="31">
        <f t="shared" si="873"/>
        <v>0</v>
      </c>
      <c r="CK828" s="31">
        <f t="shared" si="874"/>
        <v>0</v>
      </c>
      <c r="CL828" s="31">
        <f t="shared" si="875"/>
        <v>0</v>
      </c>
      <c r="CM828" s="113">
        <f t="shared" si="876"/>
        <v>0</v>
      </c>
      <c r="CN828" s="31">
        <f t="shared" si="877"/>
        <v>0</v>
      </c>
      <c r="CO828" s="31">
        <f t="shared" si="878"/>
        <v>0</v>
      </c>
      <c r="CP828" s="31">
        <f t="shared" si="879"/>
        <v>0</v>
      </c>
      <c r="CQ828" s="31">
        <f t="shared" si="880"/>
        <v>0</v>
      </c>
      <c r="CU828" s="88">
        <f t="shared" si="864"/>
        <v>0</v>
      </c>
      <c r="DC828" s="88">
        <f t="shared" si="881"/>
        <v>0</v>
      </c>
      <c r="DH828" s="32">
        <v>1</v>
      </c>
      <c r="DI828" s="32">
        <v>4</v>
      </c>
      <c r="DJ828" s="32">
        <v>4</v>
      </c>
      <c r="DK828" s="88">
        <f t="shared" si="882"/>
        <v>74</v>
      </c>
      <c r="DL828" s="32">
        <v>10</v>
      </c>
      <c r="DM828" s="32">
        <v>36</v>
      </c>
      <c r="DN828" s="32">
        <v>27</v>
      </c>
      <c r="DO828" s="32">
        <v>1</v>
      </c>
      <c r="DP828" s="32">
        <v>2</v>
      </c>
      <c r="DQ828" s="32">
        <v>2</v>
      </c>
      <c r="DR828" s="32">
        <v>2</v>
      </c>
      <c r="DS828" s="88">
        <f t="shared" si="883"/>
        <v>39</v>
      </c>
      <c r="DT828" s="32">
        <v>0</v>
      </c>
      <c r="DU828" s="32">
        <v>8</v>
      </c>
      <c r="DV828" s="32">
        <v>31</v>
      </c>
      <c r="DW828" s="32">
        <v>0</v>
      </c>
      <c r="DX828" s="32">
        <v>1</v>
      </c>
      <c r="DY828" s="32">
        <v>1</v>
      </c>
      <c r="DZ828" s="32">
        <v>1</v>
      </c>
      <c r="EA828" s="88">
        <f t="shared" si="884"/>
        <v>11</v>
      </c>
      <c r="EC828" s="32">
        <v>6</v>
      </c>
      <c r="ED828" s="32">
        <v>5</v>
      </c>
      <c r="EI828" s="88">
        <f t="shared" si="885"/>
        <v>0</v>
      </c>
      <c r="EQ828" s="88">
        <f t="shared" si="886"/>
        <v>0</v>
      </c>
      <c r="EV828" s="32">
        <v>1</v>
      </c>
      <c r="EW828" s="32">
        <v>1</v>
      </c>
      <c r="EX828" s="32">
        <v>1</v>
      </c>
      <c r="EY828" s="88">
        <f t="shared" si="887"/>
        <v>13</v>
      </c>
      <c r="EZ828" s="32">
        <v>0</v>
      </c>
      <c r="FA828" s="32">
        <v>6</v>
      </c>
      <c r="FB828" s="32">
        <v>7</v>
      </c>
      <c r="FC828" s="32">
        <v>0</v>
      </c>
      <c r="FG828" s="88">
        <f t="shared" si="888"/>
        <v>0</v>
      </c>
      <c r="FO828" s="88">
        <f t="shared" si="889"/>
        <v>0</v>
      </c>
      <c r="FW828" s="110">
        <f t="shared" si="890"/>
        <v>0</v>
      </c>
      <c r="GB828" s="110">
        <f t="shared" si="891"/>
        <v>1</v>
      </c>
      <c r="GC828" s="110">
        <f t="shared" si="892"/>
        <v>1</v>
      </c>
      <c r="GD828" s="110">
        <f t="shared" si="893"/>
        <v>1</v>
      </c>
      <c r="GE828" s="110">
        <f t="shared" si="894"/>
        <v>13</v>
      </c>
      <c r="GF828" s="110">
        <f t="shared" si="895"/>
        <v>0</v>
      </c>
      <c r="GG828" s="110">
        <f t="shared" si="896"/>
        <v>6</v>
      </c>
      <c r="GH828" s="110">
        <f t="shared" si="897"/>
        <v>7</v>
      </c>
      <c r="GI828" s="110">
        <f t="shared" si="898"/>
        <v>0</v>
      </c>
      <c r="GJ828" s="114">
        <f t="shared" si="862"/>
        <v>0.80722891566265054</v>
      </c>
      <c r="GK828" s="90">
        <f t="shared" si="863"/>
        <v>3.787878787878788E-2</v>
      </c>
      <c r="GL828" s="2" t="s">
        <v>2060</v>
      </c>
      <c r="GM828" s="92" t="s">
        <v>1511</v>
      </c>
      <c r="GN828" s="92" t="s">
        <v>1752</v>
      </c>
      <c r="GO828" s="92" t="s">
        <v>1796</v>
      </c>
      <c r="GP828" s="2" t="s">
        <v>1946</v>
      </c>
      <c r="GQ828" s="2" t="s">
        <v>2014</v>
      </c>
      <c r="GR828" s="115">
        <v>90</v>
      </c>
      <c r="GS828" s="31">
        <f t="shared" si="899"/>
        <v>4</v>
      </c>
      <c r="GT828" s="31">
        <f t="shared" si="900"/>
        <v>7</v>
      </c>
      <c r="GU828" s="31">
        <f t="shared" si="901"/>
        <v>7</v>
      </c>
      <c r="GV828" s="31">
        <f t="shared" si="902"/>
        <v>124</v>
      </c>
      <c r="GW828" s="31">
        <f t="shared" si="903"/>
        <v>64</v>
      </c>
      <c r="GX828" s="31">
        <f t="shared" si="904"/>
        <v>114</v>
      </c>
    </row>
    <row r="829" spans="1:206" ht="15.75" hidden="1" customHeight="1" x14ac:dyDescent="0.25">
      <c r="A829" s="22" t="s">
        <v>1116</v>
      </c>
      <c r="B829" s="2" t="s">
        <v>810</v>
      </c>
      <c r="C829" s="116" t="s">
        <v>811</v>
      </c>
      <c r="D829" s="35" t="s">
        <v>810</v>
      </c>
      <c r="E829" s="117">
        <v>57</v>
      </c>
      <c r="F829" s="117">
        <v>385</v>
      </c>
      <c r="G829" s="117">
        <v>314</v>
      </c>
      <c r="H829" s="117">
        <v>756</v>
      </c>
      <c r="I829" s="95">
        <v>53</v>
      </c>
      <c r="J829" s="118">
        <v>114</v>
      </c>
      <c r="K829" s="118">
        <v>389</v>
      </c>
      <c r="L829" s="118">
        <v>275</v>
      </c>
      <c r="M829" s="118">
        <v>778</v>
      </c>
      <c r="N829" s="119">
        <v>14</v>
      </c>
      <c r="O829" s="119">
        <v>129</v>
      </c>
      <c r="P829" s="120">
        <v>425</v>
      </c>
      <c r="Q829" s="120">
        <v>608</v>
      </c>
      <c r="R829" s="120">
        <v>433</v>
      </c>
      <c r="S829" s="70">
        <f t="shared" si="845"/>
        <v>0.26823529411764707</v>
      </c>
      <c r="T829" s="70">
        <f t="shared" si="846"/>
        <v>0.63980263157894735</v>
      </c>
      <c r="U829" s="70">
        <f t="shared" si="847"/>
        <v>0.52114597544338337</v>
      </c>
      <c r="V829" s="70">
        <f t="shared" si="848"/>
        <v>0.62439961575408265</v>
      </c>
      <c r="W829" s="70">
        <f t="shared" si="849"/>
        <v>0.60277136258660513</v>
      </c>
      <c r="X829" s="121">
        <v>589</v>
      </c>
      <c r="Y829" s="121">
        <v>425</v>
      </c>
      <c r="Z829" s="121">
        <v>608</v>
      </c>
      <c r="AA829" s="121">
        <v>433</v>
      </c>
      <c r="AB829" s="121">
        <v>175</v>
      </c>
      <c r="AC829" s="121">
        <v>162</v>
      </c>
      <c r="AD829" s="17">
        <v>35</v>
      </c>
      <c r="AE829" s="17">
        <v>50</v>
      </c>
      <c r="AF829" s="100">
        <v>58</v>
      </c>
      <c r="AG829" s="101">
        <v>121</v>
      </c>
      <c r="AH829" s="101">
        <v>398</v>
      </c>
      <c r="AI829" s="101">
        <v>258</v>
      </c>
      <c r="AJ829" s="101">
        <v>3</v>
      </c>
      <c r="AK829" s="101">
        <f t="shared" si="850"/>
        <v>780</v>
      </c>
      <c r="AL829" s="101">
        <f t="shared" si="851"/>
        <v>15</v>
      </c>
      <c r="AM829" s="101">
        <v>18</v>
      </c>
      <c r="AN829" s="102">
        <v>95</v>
      </c>
      <c r="AO829" s="103">
        <v>148</v>
      </c>
      <c r="AP829" s="74">
        <f t="shared" si="852"/>
        <v>0.2847058823529412</v>
      </c>
      <c r="AQ829" s="74">
        <f t="shared" si="853"/>
        <v>0.65460526315789469</v>
      </c>
      <c r="AR829" s="104">
        <f t="shared" si="854"/>
        <v>0.51978171896316505</v>
      </c>
      <c r="AS829" s="104">
        <f t="shared" si="855"/>
        <v>0.61575408261287223</v>
      </c>
      <c r="AT829" s="104">
        <f t="shared" si="856"/>
        <v>0.56120092378752884</v>
      </c>
      <c r="AU829" s="105">
        <v>422</v>
      </c>
      <c r="AV829" s="105">
        <v>561</v>
      </c>
      <c r="AW829" s="105">
        <v>439</v>
      </c>
      <c r="AX829" s="100">
        <v>61</v>
      </c>
      <c r="AY829" s="106">
        <v>793</v>
      </c>
      <c r="AZ829" s="106">
        <v>134</v>
      </c>
      <c r="BA829" s="106">
        <v>387</v>
      </c>
      <c r="BB829" s="106">
        <v>262</v>
      </c>
      <c r="BC829" s="106">
        <v>10</v>
      </c>
      <c r="BD829" s="107">
        <v>23</v>
      </c>
      <c r="BE829" s="108">
        <v>78</v>
      </c>
      <c r="BF829" s="82">
        <f t="shared" si="857"/>
        <v>0.30523917995444189</v>
      </c>
      <c r="BG829" s="82">
        <f t="shared" si="858"/>
        <v>0.68983957219251335</v>
      </c>
      <c r="BH829" s="83">
        <f t="shared" si="859"/>
        <v>0.5344585091420534</v>
      </c>
      <c r="BI829" s="83">
        <f t="shared" si="860"/>
        <v>0.63682604272634791</v>
      </c>
      <c r="BJ829" s="83">
        <f t="shared" si="861"/>
        <v>0.56635071090047395</v>
      </c>
      <c r="BK829" s="2">
        <v>462</v>
      </c>
      <c r="BL829" s="2">
        <v>625</v>
      </c>
      <c r="BM829" s="2">
        <v>423</v>
      </c>
      <c r="BN829" s="2">
        <v>280</v>
      </c>
      <c r="BO829" s="2">
        <v>149</v>
      </c>
      <c r="BP829" s="2">
        <v>144</v>
      </c>
      <c r="BQ829" s="109">
        <v>38</v>
      </c>
      <c r="BR829" s="109">
        <v>56</v>
      </c>
      <c r="BS829" s="110">
        <v>54</v>
      </c>
      <c r="BT829" s="109">
        <v>106</v>
      </c>
      <c r="BU829" s="109">
        <v>359</v>
      </c>
      <c r="BV829" s="109">
        <v>253</v>
      </c>
      <c r="BW829" s="109">
        <v>2</v>
      </c>
      <c r="BX829" s="84">
        <f t="shared" si="865"/>
        <v>720</v>
      </c>
      <c r="BY829" s="111">
        <v>87</v>
      </c>
      <c r="BZ829" s="109">
        <v>17</v>
      </c>
      <c r="CA829" s="109">
        <v>2</v>
      </c>
      <c r="CB829" s="2">
        <v>115</v>
      </c>
      <c r="CC829" s="112">
        <f t="shared" si="866"/>
        <v>0.22943722943722944</v>
      </c>
      <c r="CD829" s="112">
        <f t="shared" si="867"/>
        <v>0.57440000000000002</v>
      </c>
      <c r="CE829" s="112">
        <f t="shared" si="868"/>
        <v>0.4642384105960265</v>
      </c>
      <c r="CF829" s="112">
        <f t="shared" si="869"/>
        <v>0.5677480916030534</v>
      </c>
      <c r="CG829" s="112">
        <f t="shared" si="870"/>
        <v>0.55791962174940901</v>
      </c>
      <c r="CH829" s="87">
        <f t="shared" si="871"/>
        <v>187</v>
      </c>
      <c r="CI829" s="31">
        <f t="shared" si="872"/>
        <v>204</v>
      </c>
      <c r="CJ829" s="31">
        <f t="shared" si="873"/>
        <v>0</v>
      </c>
      <c r="CK829" s="31">
        <f t="shared" si="874"/>
        <v>0</v>
      </c>
      <c r="CL829" s="31">
        <f t="shared" si="875"/>
        <v>0</v>
      </c>
      <c r="CM829" s="113">
        <f t="shared" si="876"/>
        <v>0</v>
      </c>
      <c r="CN829" s="31">
        <f t="shared" si="877"/>
        <v>0</v>
      </c>
      <c r="CO829" s="31">
        <f t="shared" si="878"/>
        <v>0</v>
      </c>
      <c r="CP829" s="31">
        <f t="shared" si="879"/>
        <v>0</v>
      </c>
      <c r="CQ829" s="31">
        <f t="shared" si="880"/>
        <v>0</v>
      </c>
      <c r="CU829" s="88">
        <f t="shared" si="864"/>
        <v>0</v>
      </c>
      <c r="DC829" s="88">
        <f t="shared" si="881"/>
        <v>0</v>
      </c>
      <c r="DH829" s="32">
        <v>3</v>
      </c>
      <c r="DI829" s="32">
        <v>12</v>
      </c>
      <c r="DJ829" s="32">
        <v>14</v>
      </c>
      <c r="DK829" s="88">
        <f t="shared" si="882"/>
        <v>188</v>
      </c>
      <c r="DL829" s="32">
        <v>11</v>
      </c>
      <c r="DM829" s="32">
        <v>102</v>
      </c>
      <c r="DN829" s="32">
        <v>75</v>
      </c>
      <c r="DO829" s="32">
        <v>0</v>
      </c>
      <c r="DP829" s="32">
        <v>35</v>
      </c>
      <c r="DQ829" s="32">
        <v>44</v>
      </c>
      <c r="DR829" s="32">
        <v>40</v>
      </c>
      <c r="DS829" s="88">
        <f t="shared" si="883"/>
        <v>532</v>
      </c>
      <c r="DT829" s="32">
        <v>95</v>
      </c>
      <c r="DU829" s="32">
        <v>257</v>
      </c>
      <c r="DV829" s="32">
        <v>178</v>
      </c>
      <c r="DW829" s="32">
        <v>2</v>
      </c>
      <c r="EA829" s="88">
        <f t="shared" si="884"/>
        <v>0</v>
      </c>
      <c r="EI829" s="88">
        <f t="shared" si="885"/>
        <v>0</v>
      </c>
      <c r="EQ829" s="88">
        <f t="shared" si="886"/>
        <v>0</v>
      </c>
      <c r="EY829" s="88">
        <f t="shared" si="887"/>
        <v>0</v>
      </c>
      <c r="FG829" s="88">
        <f t="shared" si="888"/>
        <v>0</v>
      </c>
      <c r="FO829" s="88">
        <f t="shared" si="889"/>
        <v>0</v>
      </c>
      <c r="FW829" s="110">
        <f t="shared" si="890"/>
        <v>0</v>
      </c>
      <c r="GB829" s="110">
        <f t="shared" si="891"/>
        <v>0</v>
      </c>
      <c r="GC829" s="110">
        <f t="shared" si="892"/>
        <v>0</v>
      </c>
      <c r="GD829" s="110">
        <f t="shared" si="893"/>
        <v>0</v>
      </c>
      <c r="GE829" s="110">
        <f t="shared" si="894"/>
        <v>0</v>
      </c>
      <c r="GF829" s="110">
        <f t="shared" si="895"/>
        <v>0</v>
      </c>
      <c r="GG829" s="110">
        <f t="shared" si="896"/>
        <v>0</v>
      </c>
      <c r="GH829" s="110">
        <f t="shared" si="897"/>
        <v>0</v>
      </c>
      <c r="GI829" s="110">
        <f t="shared" si="898"/>
        <v>0</v>
      </c>
      <c r="GJ829" s="114">
        <f t="shared" si="862"/>
        <v>-7.4409209894658684E-2</v>
      </c>
      <c r="GK829" s="90">
        <f t="shared" si="863"/>
        <v>-9.205548549810845E-2</v>
      </c>
      <c r="GL829" s="2" t="s">
        <v>1729</v>
      </c>
      <c r="GM829" s="92" t="s">
        <v>1430</v>
      </c>
      <c r="GN829" s="92" t="s">
        <v>1905</v>
      </c>
      <c r="GO829" s="92" t="s">
        <v>2259</v>
      </c>
      <c r="GP829" s="2" t="s">
        <v>1799</v>
      </c>
      <c r="GQ829" s="2" t="s">
        <v>2321</v>
      </c>
      <c r="GR829" s="115">
        <v>618</v>
      </c>
      <c r="GS829" s="31">
        <f t="shared" si="899"/>
        <v>38</v>
      </c>
      <c r="GT829" s="31">
        <f t="shared" si="900"/>
        <v>54</v>
      </c>
      <c r="GU829" s="31">
        <f t="shared" si="901"/>
        <v>56</v>
      </c>
      <c r="GV829" s="31">
        <f t="shared" si="902"/>
        <v>720</v>
      </c>
      <c r="GW829" s="31">
        <f t="shared" si="903"/>
        <v>255</v>
      </c>
      <c r="GX829" s="31">
        <f t="shared" si="904"/>
        <v>614</v>
      </c>
    </row>
    <row r="830" spans="1:206" ht="15.75" hidden="1" customHeight="1" x14ac:dyDescent="0.25">
      <c r="A830" s="22" t="s">
        <v>1116</v>
      </c>
      <c r="B830" s="2" t="s">
        <v>810</v>
      </c>
      <c r="C830" s="116" t="s">
        <v>812</v>
      </c>
      <c r="D830" s="35" t="s">
        <v>810</v>
      </c>
      <c r="E830" s="117">
        <v>82</v>
      </c>
      <c r="F830" s="117">
        <v>312</v>
      </c>
      <c r="G830" s="117">
        <v>209</v>
      </c>
      <c r="H830" s="117">
        <v>603</v>
      </c>
      <c r="I830" s="95">
        <v>35</v>
      </c>
      <c r="J830" s="118">
        <v>61</v>
      </c>
      <c r="K830" s="118">
        <v>309</v>
      </c>
      <c r="L830" s="118">
        <v>212</v>
      </c>
      <c r="M830" s="118">
        <v>582</v>
      </c>
      <c r="N830" s="119">
        <v>30</v>
      </c>
      <c r="O830" s="119">
        <v>80</v>
      </c>
      <c r="P830" s="120">
        <v>376</v>
      </c>
      <c r="Q830" s="120">
        <v>445</v>
      </c>
      <c r="R830" s="120">
        <v>340</v>
      </c>
      <c r="S830" s="70">
        <f t="shared" ref="S830:S893" si="905">J830/P830</f>
        <v>0.16223404255319149</v>
      </c>
      <c r="T830" s="70">
        <f t="shared" ref="T830:T893" si="906">K830/Q830</f>
        <v>0.69438202247191017</v>
      </c>
      <c r="U830" s="70">
        <f t="shared" ref="U830:U893" si="907">((J830+K830+L830)-N830)/(P830+Q830+R830)</f>
        <v>0.47545219638242892</v>
      </c>
      <c r="V830" s="70">
        <f t="shared" ref="V830:V893" si="908">((K830+L830)-N830)/(Q830+R830)</f>
        <v>0.6254777070063694</v>
      </c>
      <c r="W830" s="70">
        <f t="shared" ref="W830:W893" si="909">(L830-N830)/R830</f>
        <v>0.53529411764705881</v>
      </c>
      <c r="X830" s="121">
        <v>466</v>
      </c>
      <c r="Y830" s="121">
        <v>376</v>
      </c>
      <c r="Z830" s="121">
        <v>445</v>
      </c>
      <c r="AA830" s="121">
        <v>340</v>
      </c>
      <c r="AB830" s="121">
        <v>151</v>
      </c>
      <c r="AC830" s="121">
        <v>106</v>
      </c>
      <c r="AD830" s="17">
        <v>27</v>
      </c>
      <c r="AE830" s="17">
        <v>34</v>
      </c>
      <c r="AF830" s="100">
        <v>37</v>
      </c>
      <c r="AG830" s="101">
        <v>73</v>
      </c>
      <c r="AH830" s="101">
        <v>270</v>
      </c>
      <c r="AI830" s="101">
        <v>223</v>
      </c>
      <c r="AJ830" s="101">
        <v>7</v>
      </c>
      <c r="AK830" s="101">
        <f t="shared" ref="AK830:AK893" si="910">AG830+AH830+AI830+AJ830</f>
        <v>573</v>
      </c>
      <c r="AL830" s="101">
        <f t="shared" ref="AL830:AL893" si="911">AM830-AJ830</f>
        <v>37</v>
      </c>
      <c r="AM830" s="101">
        <v>44</v>
      </c>
      <c r="AN830" s="102">
        <v>44</v>
      </c>
      <c r="AO830" s="103">
        <v>105</v>
      </c>
      <c r="AP830" s="74">
        <f t="shared" ref="AP830:AP893" si="912">AG830/Y830</f>
        <v>0.19414893617021275</v>
      </c>
      <c r="AQ830" s="74">
        <f t="shared" ref="AQ830:AQ893" si="913">AH830/Z830</f>
        <v>0.6067415730337079</v>
      </c>
      <c r="AR830" s="104">
        <f t="shared" ref="AR830:AR893" si="914">((AG830+AH830+AI830)-AL830)/(Y830+Z830+AA830)</f>
        <v>0.45564168819982775</v>
      </c>
      <c r="AS830" s="104">
        <f t="shared" ref="AS830:AS893" si="915">((AH830+AI830)-AL830)/(Z830+AA830)</f>
        <v>0.58089171974522291</v>
      </c>
      <c r="AT830" s="104">
        <f t="shared" ref="AT830:AT893" si="916">(AI830-AL830)/AA830</f>
        <v>0.54705882352941182</v>
      </c>
      <c r="AU830" s="105">
        <v>313</v>
      </c>
      <c r="AV830" s="105">
        <v>455</v>
      </c>
      <c r="AW830" s="105">
        <v>363</v>
      </c>
      <c r="AX830" s="100">
        <v>35</v>
      </c>
      <c r="AY830" s="106">
        <v>560</v>
      </c>
      <c r="AZ830" s="106">
        <v>59</v>
      </c>
      <c r="BA830" s="106">
        <v>269</v>
      </c>
      <c r="BB830" s="106">
        <v>222</v>
      </c>
      <c r="BC830" s="106">
        <v>10</v>
      </c>
      <c r="BD830" s="107">
        <v>26</v>
      </c>
      <c r="BE830" s="108">
        <v>48</v>
      </c>
      <c r="BF830" s="82">
        <f t="shared" ref="BF830:BF893" si="917">AZ830/AW830</f>
        <v>0.16253443526170799</v>
      </c>
      <c r="BG830" s="82">
        <f t="shared" ref="BG830:BG893" si="918">BA830/AV830</f>
        <v>0.59120879120879122</v>
      </c>
      <c r="BH830" s="83">
        <f t="shared" ref="BH830:BH893" si="919">((AZ830+BA830+BB830)-BD830)/(AW830+AV830+AU830)</f>
        <v>0.46330680813439434</v>
      </c>
      <c r="BI830" s="83">
        <f t="shared" ref="BI830:BI893" si="920">((BA830+BB830)-BD830)/(AV830+AU830)</f>
        <v>0.60546875</v>
      </c>
      <c r="BJ830" s="83">
        <f t="shared" ref="BJ830:BJ893" si="921">(BB830-BD830)/AU830</f>
        <v>0.62619808306709268</v>
      </c>
      <c r="BK830" s="2">
        <v>334</v>
      </c>
      <c r="BL830" s="2">
        <v>437</v>
      </c>
      <c r="BM830" s="2">
        <v>348</v>
      </c>
      <c r="BN830" s="2">
        <v>242</v>
      </c>
      <c r="BO830" s="2">
        <v>103</v>
      </c>
      <c r="BP830" s="2">
        <v>86</v>
      </c>
      <c r="BQ830" s="109">
        <v>27</v>
      </c>
      <c r="BR830" s="109">
        <v>34</v>
      </c>
      <c r="BS830" s="110">
        <v>30</v>
      </c>
      <c r="BT830" s="109">
        <v>35</v>
      </c>
      <c r="BU830" s="109">
        <v>244</v>
      </c>
      <c r="BV830" s="109">
        <v>267</v>
      </c>
      <c r="BW830" s="109">
        <v>3</v>
      </c>
      <c r="BX830" s="84">
        <f t="shared" si="865"/>
        <v>549</v>
      </c>
      <c r="BY830" s="111">
        <v>26</v>
      </c>
      <c r="BZ830" s="109">
        <v>36</v>
      </c>
      <c r="CA830" s="109">
        <v>3</v>
      </c>
      <c r="CB830" s="2">
        <v>99</v>
      </c>
      <c r="CC830" s="112">
        <f t="shared" si="866"/>
        <v>0.10479041916167664</v>
      </c>
      <c r="CD830" s="112">
        <f t="shared" si="867"/>
        <v>0.5583524027459954</v>
      </c>
      <c r="CE830" s="112">
        <f t="shared" si="868"/>
        <v>0.45576407506702415</v>
      </c>
      <c r="CF830" s="112">
        <f t="shared" si="869"/>
        <v>0.60509554140127386</v>
      </c>
      <c r="CG830" s="112">
        <f t="shared" si="870"/>
        <v>0.66379310344827591</v>
      </c>
      <c r="CH830" s="87">
        <f t="shared" si="871"/>
        <v>117</v>
      </c>
      <c r="CI830" s="31">
        <f t="shared" si="872"/>
        <v>85</v>
      </c>
      <c r="CJ830" s="31">
        <f t="shared" si="873"/>
        <v>0</v>
      </c>
      <c r="CK830" s="31">
        <f t="shared" si="874"/>
        <v>0</v>
      </c>
      <c r="CL830" s="31">
        <f t="shared" si="875"/>
        <v>0</v>
      </c>
      <c r="CM830" s="113">
        <f t="shared" si="876"/>
        <v>0</v>
      </c>
      <c r="CN830" s="31">
        <f t="shared" si="877"/>
        <v>0</v>
      </c>
      <c r="CO830" s="31">
        <f t="shared" si="878"/>
        <v>0</v>
      </c>
      <c r="CP830" s="31">
        <f t="shared" si="879"/>
        <v>0</v>
      </c>
      <c r="CQ830" s="31">
        <f t="shared" si="880"/>
        <v>0</v>
      </c>
      <c r="CU830" s="88">
        <f t="shared" si="864"/>
        <v>0</v>
      </c>
      <c r="DC830" s="88">
        <f t="shared" si="881"/>
        <v>0</v>
      </c>
      <c r="DH830" s="32">
        <v>1</v>
      </c>
      <c r="DI830" s="32">
        <v>4</v>
      </c>
      <c r="DJ830" s="32">
        <v>4</v>
      </c>
      <c r="DK830" s="88">
        <f t="shared" si="882"/>
        <v>66</v>
      </c>
      <c r="DL830" s="32">
        <v>1</v>
      </c>
      <c r="DM830" s="32">
        <v>31</v>
      </c>
      <c r="DN830" s="32">
        <v>34</v>
      </c>
      <c r="DO830" s="32">
        <v>0</v>
      </c>
      <c r="DP830" s="32">
        <v>26</v>
      </c>
      <c r="DQ830" s="32">
        <v>30</v>
      </c>
      <c r="DR830" s="32">
        <v>26</v>
      </c>
      <c r="DS830" s="88">
        <f t="shared" si="883"/>
        <v>483</v>
      </c>
      <c r="DT830" s="32">
        <v>34</v>
      </c>
      <c r="DU830" s="32">
        <v>213</v>
      </c>
      <c r="DV830" s="32">
        <v>233</v>
      </c>
      <c r="DW830" s="32">
        <v>3</v>
      </c>
      <c r="EA830" s="88">
        <f t="shared" si="884"/>
        <v>0</v>
      </c>
      <c r="EI830" s="88">
        <f t="shared" si="885"/>
        <v>0</v>
      </c>
      <c r="EQ830" s="88">
        <f t="shared" si="886"/>
        <v>0</v>
      </c>
      <c r="EY830" s="88">
        <f t="shared" si="887"/>
        <v>0</v>
      </c>
      <c r="FG830" s="88">
        <f t="shared" si="888"/>
        <v>0</v>
      </c>
      <c r="FO830" s="88">
        <f t="shared" si="889"/>
        <v>0</v>
      </c>
      <c r="FW830" s="110">
        <f t="shared" si="890"/>
        <v>0</v>
      </c>
      <c r="GB830" s="110">
        <f t="shared" si="891"/>
        <v>0</v>
      </c>
      <c r="GC830" s="110">
        <f t="shared" si="892"/>
        <v>0</v>
      </c>
      <c r="GD830" s="110">
        <f t="shared" si="893"/>
        <v>0</v>
      </c>
      <c r="GE830" s="110">
        <f t="shared" si="894"/>
        <v>0</v>
      </c>
      <c r="GF830" s="110">
        <f t="shared" si="895"/>
        <v>0</v>
      </c>
      <c r="GG830" s="110">
        <f t="shared" si="896"/>
        <v>0</v>
      </c>
      <c r="GH830" s="110">
        <f t="shared" si="897"/>
        <v>0</v>
      </c>
      <c r="GI830" s="110">
        <f t="shared" si="898"/>
        <v>0</v>
      </c>
      <c r="GJ830" s="114">
        <f t="shared" ref="GJ830:GJ893" si="922">(CG830-W830)/W830</f>
        <v>0.24005305039787811</v>
      </c>
      <c r="GK830" s="90">
        <f t="shared" ref="GK830:GK893" si="923">(BX830-AY830)/AY830</f>
        <v>-1.9642857142857142E-2</v>
      </c>
      <c r="GL830" s="2" t="s">
        <v>1955</v>
      </c>
      <c r="GM830" s="92" t="s">
        <v>1887</v>
      </c>
      <c r="GN830" s="2" t="s">
        <v>1671</v>
      </c>
      <c r="GO830" s="2" t="s">
        <v>2185</v>
      </c>
      <c r="GP830" s="2" t="s">
        <v>2228</v>
      </c>
      <c r="GQ830" s="2" t="s">
        <v>1724</v>
      </c>
      <c r="GR830" s="115">
        <v>443</v>
      </c>
      <c r="GS830" s="31">
        <f t="shared" si="899"/>
        <v>27</v>
      </c>
      <c r="GT830" s="31">
        <f t="shared" si="900"/>
        <v>30</v>
      </c>
      <c r="GU830" s="31">
        <f t="shared" si="901"/>
        <v>34</v>
      </c>
      <c r="GV830" s="31">
        <f t="shared" si="902"/>
        <v>549</v>
      </c>
      <c r="GW830" s="31">
        <f t="shared" si="903"/>
        <v>270</v>
      </c>
      <c r="GX830" s="31">
        <f t="shared" si="904"/>
        <v>514</v>
      </c>
    </row>
    <row r="831" spans="1:206" ht="15.75" hidden="1" customHeight="1" x14ac:dyDescent="0.25">
      <c r="A831" s="22" t="s">
        <v>1116</v>
      </c>
      <c r="B831" s="2" t="s">
        <v>810</v>
      </c>
      <c r="C831" s="116" t="s">
        <v>813</v>
      </c>
      <c r="D831" s="35" t="s">
        <v>810</v>
      </c>
      <c r="E831" s="117">
        <v>101</v>
      </c>
      <c r="F831" s="117">
        <v>591</v>
      </c>
      <c r="G831" s="117">
        <v>492</v>
      </c>
      <c r="H831" s="117">
        <v>1184</v>
      </c>
      <c r="I831" s="95">
        <v>84</v>
      </c>
      <c r="J831" s="118">
        <v>197</v>
      </c>
      <c r="K831" s="118">
        <v>674</v>
      </c>
      <c r="L831" s="118">
        <v>605</v>
      </c>
      <c r="M831" s="118">
        <v>1476</v>
      </c>
      <c r="N831" s="119">
        <v>44</v>
      </c>
      <c r="O831" s="119">
        <v>208</v>
      </c>
      <c r="P831" s="120">
        <v>1093</v>
      </c>
      <c r="Q831" s="120">
        <v>1428</v>
      </c>
      <c r="R831" s="120">
        <v>1065</v>
      </c>
      <c r="S831" s="70">
        <f t="shared" si="905"/>
        <v>0.18023787740164685</v>
      </c>
      <c r="T831" s="70">
        <f t="shared" si="906"/>
        <v>0.47198879551820727</v>
      </c>
      <c r="U831" s="70">
        <f t="shared" si="907"/>
        <v>0.3993307306190742</v>
      </c>
      <c r="V831" s="70">
        <f t="shared" si="908"/>
        <v>0.49538708383473729</v>
      </c>
      <c r="W831" s="70">
        <f t="shared" si="909"/>
        <v>0.52676056338028165</v>
      </c>
      <c r="X831" s="121">
        <v>1414</v>
      </c>
      <c r="Y831" s="121">
        <v>1093</v>
      </c>
      <c r="Z831" s="121">
        <v>1428</v>
      </c>
      <c r="AA831" s="121">
        <v>1065</v>
      </c>
      <c r="AB831" s="121">
        <v>350</v>
      </c>
      <c r="AC831" s="121">
        <v>366</v>
      </c>
      <c r="AD831" s="17">
        <v>37</v>
      </c>
      <c r="AE831" s="17">
        <v>54</v>
      </c>
      <c r="AF831" s="100">
        <v>85</v>
      </c>
      <c r="AG831" s="101">
        <v>143</v>
      </c>
      <c r="AH831" s="101">
        <v>702</v>
      </c>
      <c r="AI831" s="101">
        <v>583</v>
      </c>
      <c r="AJ831" s="101">
        <v>11</v>
      </c>
      <c r="AK831" s="101">
        <f t="shared" si="910"/>
        <v>1439</v>
      </c>
      <c r="AL831" s="101">
        <f t="shared" si="911"/>
        <v>41</v>
      </c>
      <c r="AM831" s="101">
        <v>52</v>
      </c>
      <c r="AN831" s="102">
        <v>185</v>
      </c>
      <c r="AO831" s="103">
        <v>301</v>
      </c>
      <c r="AP831" s="74">
        <f t="shared" si="912"/>
        <v>0.13083257090576395</v>
      </c>
      <c r="AQ831" s="74">
        <f t="shared" si="913"/>
        <v>0.49159663865546216</v>
      </c>
      <c r="AR831" s="104">
        <f t="shared" si="914"/>
        <v>0.38678192972671499</v>
      </c>
      <c r="AS831" s="104">
        <f t="shared" si="915"/>
        <v>0.49899719213798638</v>
      </c>
      <c r="AT831" s="104">
        <f t="shared" si="916"/>
        <v>0.50892018779342718</v>
      </c>
      <c r="AU831" s="105">
        <v>1063</v>
      </c>
      <c r="AV831" s="105">
        <v>1436</v>
      </c>
      <c r="AW831" s="105">
        <v>1020</v>
      </c>
      <c r="AX831" s="100">
        <v>81</v>
      </c>
      <c r="AY831" s="106">
        <v>1397</v>
      </c>
      <c r="AZ831" s="106">
        <v>140</v>
      </c>
      <c r="BA831" s="106">
        <v>664</v>
      </c>
      <c r="BB831" s="106">
        <v>579</v>
      </c>
      <c r="BC831" s="106">
        <v>14</v>
      </c>
      <c r="BD831" s="107">
        <v>48</v>
      </c>
      <c r="BE831" s="108">
        <v>184</v>
      </c>
      <c r="BF831" s="82">
        <f t="shared" si="917"/>
        <v>0.13725490196078433</v>
      </c>
      <c r="BG831" s="82">
        <f t="shared" si="918"/>
        <v>0.46239554317548748</v>
      </c>
      <c r="BH831" s="83">
        <f t="shared" si="919"/>
        <v>0.3793691389599318</v>
      </c>
      <c r="BI831" s="83">
        <f t="shared" si="920"/>
        <v>0.47819127651060422</v>
      </c>
      <c r="BJ831" s="83">
        <f t="shared" si="921"/>
        <v>0.49952963311382881</v>
      </c>
      <c r="BK831" s="2">
        <v>1125</v>
      </c>
      <c r="BL831" s="2">
        <v>1498</v>
      </c>
      <c r="BM831" s="2">
        <v>1045</v>
      </c>
      <c r="BN831" s="2">
        <v>677</v>
      </c>
      <c r="BO831" s="2">
        <v>328</v>
      </c>
      <c r="BP831" s="2">
        <v>341</v>
      </c>
      <c r="BQ831" s="109">
        <v>42</v>
      </c>
      <c r="BR831" s="109">
        <v>88</v>
      </c>
      <c r="BS831" s="110">
        <v>66</v>
      </c>
      <c r="BT831" s="109">
        <v>130</v>
      </c>
      <c r="BU831" s="109">
        <v>641</v>
      </c>
      <c r="BV831" s="109">
        <v>767</v>
      </c>
      <c r="BW831" s="109">
        <v>22</v>
      </c>
      <c r="BX831" s="84">
        <f t="shared" si="865"/>
        <v>1560</v>
      </c>
      <c r="BY831" s="111">
        <v>141</v>
      </c>
      <c r="BZ831" s="109">
        <v>45</v>
      </c>
      <c r="CA831" s="109">
        <v>22</v>
      </c>
      <c r="CB831" s="2">
        <v>321</v>
      </c>
      <c r="CC831" s="112">
        <f t="shared" si="866"/>
        <v>0.11555555555555555</v>
      </c>
      <c r="CD831" s="112">
        <f t="shared" si="867"/>
        <v>0.4279038718291055</v>
      </c>
      <c r="CE831" s="112">
        <f t="shared" si="868"/>
        <v>0.4070338058887677</v>
      </c>
      <c r="CF831" s="112">
        <f t="shared" si="869"/>
        <v>0.53598112465591818</v>
      </c>
      <c r="CG831" s="112">
        <f t="shared" si="870"/>
        <v>0.69090909090909092</v>
      </c>
      <c r="CH831" s="87">
        <f t="shared" si="871"/>
        <v>323</v>
      </c>
      <c r="CI831" s="31">
        <f t="shared" si="872"/>
        <v>285</v>
      </c>
      <c r="CJ831" s="31">
        <f t="shared" si="873"/>
        <v>0</v>
      </c>
      <c r="CK831" s="31">
        <f t="shared" si="874"/>
        <v>0</v>
      </c>
      <c r="CL831" s="31">
        <f t="shared" si="875"/>
        <v>0</v>
      </c>
      <c r="CM831" s="113">
        <f t="shared" si="876"/>
        <v>0</v>
      </c>
      <c r="CN831" s="31">
        <f t="shared" si="877"/>
        <v>0</v>
      </c>
      <c r="CO831" s="31">
        <f t="shared" si="878"/>
        <v>0</v>
      </c>
      <c r="CP831" s="31">
        <f t="shared" si="879"/>
        <v>0</v>
      </c>
      <c r="CQ831" s="31">
        <f t="shared" si="880"/>
        <v>0</v>
      </c>
      <c r="CU831" s="88">
        <f t="shared" si="864"/>
        <v>0</v>
      </c>
      <c r="DC831" s="88">
        <f t="shared" si="881"/>
        <v>0</v>
      </c>
      <c r="DH831" s="32">
        <v>4</v>
      </c>
      <c r="DI831" s="32">
        <v>26</v>
      </c>
      <c r="DJ831" s="32">
        <v>17</v>
      </c>
      <c r="DK831" s="88">
        <f t="shared" si="882"/>
        <v>500</v>
      </c>
      <c r="DL831" s="32">
        <v>20</v>
      </c>
      <c r="DM831" s="32">
        <v>218</v>
      </c>
      <c r="DN831" s="32">
        <v>258</v>
      </c>
      <c r="DO831" s="32">
        <v>4</v>
      </c>
      <c r="DP831" s="32">
        <v>38</v>
      </c>
      <c r="DQ831" s="32">
        <v>62</v>
      </c>
      <c r="DR831" s="32">
        <v>49</v>
      </c>
      <c r="DS831" s="88">
        <f t="shared" si="883"/>
        <v>1060</v>
      </c>
      <c r="DT831" s="32">
        <v>110</v>
      </c>
      <c r="DU831" s="32">
        <v>423</v>
      </c>
      <c r="DV831" s="32">
        <v>509</v>
      </c>
      <c r="DW831" s="32">
        <v>18</v>
      </c>
      <c r="EA831" s="88">
        <f t="shared" si="884"/>
        <v>0</v>
      </c>
      <c r="EI831" s="88">
        <f t="shared" si="885"/>
        <v>0</v>
      </c>
      <c r="EQ831" s="88">
        <f t="shared" si="886"/>
        <v>0</v>
      </c>
      <c r="EY831" s="88">
        <f t="shared" si="887"/>
        <v>0</v>
      </c>
      <c r="FG831" s="88">
        <f t="shared" si="888"/>
        <v>0</v>
      </c>
      <c r="FO831" s="88">
        <f t="shared" si="889"/>
        <v>0</v>
      </c>
      <c r="FW831" s="110">
        <f t="shared" si="890"/>
        <v>0</v>
      </c>
      <c r="GB831" s="110">
        <f t="shared" si="891"/>
        <v>0</v>
      </c>
      <c r="GC831" s="110">
        <f t="shared" si="892"/>
        <v>0</v>
      </c>
      <c r="GD831" s="110">
        <f t="shared" si="893"/>
        <v>0</v>
      </c>
      <c r="GE831" s="110">
        <f t="shared" si="894"/>
        <v>0</v>
      </c>
      <c r="GF831" s="110">
        <f t="shared" si="895"/>
        <v>0</v>
      </c>
      <c r="GG831" s="110">
        <f t="shared" si="896"/>
        <v>0</v>
      </c>
      <c r="GH831" s="110">
        <f t="shared" si="897"/>
        <v>0</v>
      </c>
      <c r="GI831" s="110">
        <f t="shared" si="898"/>
        <v>0</v>
      </c>
      <c r="GJ831" s="114">
        <f t="shared" si="922"/>
        <v>0.31161886242100156</v>
      </c>
      <c r="GK831" s="90">
        <f t="shared" si="923"/>
        <v>0.11667859699355762</v>
      </c>
      <c r="GL831" s="92" t="s">
        <v>1775</v>
      </c>
      <c r="GM831" s="92" t="s">
        <v>1497</v>
      </c>
      <c r="GN831" s="2" t="s">
        <v>1921</v>
      </c>
      <c r="GO831" s="2" t="s">
        <v>1717</v>
      </c>
      <c r="GP831" s="2" t="s">
        <v>1439</v>
      </c>
      <c r="GQ831" s="2" t="s">
        <v>2180</v>
      </c>
      <c r="GR831" s="115">
        <v>1496</v>
      </c>
      <c r="GS831" s="31">
        <f t="shared" si="899"/>
        <v>42</v>
      </c>
      <c r="GT831" s="31">
        <f t="shared" si="900"/>
        <v>66</v>
      </c>
      <c r="GU831" s="31">
        <f t="shared" si="901"/>
        <v>88</v>
      </c>
      <c r="GV831" s="31">
        <f t="shared" si="902"/>
        <v>1560</v>
      </c>
      <c r="GW831" s="31">
        <f t="shared" si="903"/>
        <v>789</v>
      </c>
      <c r="GX831" s="31">
        <f t="shared" si="904"/>
        <v>1430</v>
      </c>
    </row>
    <row r="832" spans="1:206" ht="15.75" hidden="1" customHeight="1" x14ac:dyDescent="0.25">
      <c r="A832" s="22" t="s">
        <v>1116</v>
      </c>
      <c r="B832" s="2" t="s">
        <v>810</v>
      </c>
      <c r="C832" s="116" t="s">
        <v>1029</v>
      </c>
      <c r="D832" s="35" t="s">
        <v>810</v>
      </c>
      <c r="E832" s="117">
        <v>248</v>
      </c>
      <c r="F832" s="117">
        <v>1337</v>
      </c>
      <c r="G832" s="117">
        <v>1677</v>
      </c>
      <c r="H832" s="117">
        <v>3262</v>
      </c>
      <c r="I832" s="95">
        <v>169</v>
      </c>
      <c r="J832" s="118">
        <v>249</v>
      </c>
      <c r="K832" s="118">
        <v>1438</v>
      </c>
      <c r="L832" s="118">
        <v>1789</v>
      </c>
      <c r="M832" s="118">
        <v>3476</v>
      </c>
      <c r="N832" s="119">
        <v>308</v>
      </c>
      <c r="O832" s="119">
        <v>289</v>
      </c>
      <c r="P832" s="120">
        <v>2819</v>
      </c>
      <c r="Q832" s="120">
        <v>3631</v>
      </c>
      <c r="R832" s="120">
        <v>2511</v>
      </c>
      <c r="S832" s="70">
        <f t="shared" si="905"/>
        <v>8.8329194749911313E-2</v>
      </c>
      <c r="T832" s="70">
        <f t="shared" si="906"/>
        <v>0.3960341503717984</v>
      </c>
      <c r="U832" s="70">
        <f t="shared" si="907"/>
        <v>0.35353197187813862</v>
      </c>
      <c r="V832" s="70">
        <f t="shared" si="908"/>
        <v>0.47525236079452948</v>
      </c>
      <c r="W832" s="70">
        <f t="shared" si="909"/>
        <v>0.58980485862206289</v>
      </c>
      <c r="X832" s="121">
        <v>3632</v>
      </c>
      <c r="Y832" s="121">
        <v>2819</v>
      </c>
      <c r="Z832" s="121">
        <v>3631</v>
      </c>
      <c r="AA832" s="121">
        <v>2511</v>
      </c>
      <c r="AB832" s="121">
        <v>1021</v>
      </c>
      <c r="AC832" s="121">
        <v>808</v>
      </c>
      <c r="AD832" s="17">
        <v>50</v>
      </c>
      <c r="AE832" s="17">
        <v>116</v>
      </c>
      <c r="AF832" s="100">
        <v>180</v>
      </c>
      <c r="AG832" s="101">
        <v>255</v>
      </c>
      <c r="AH832" s="101">
        <v>1264</v>
      </c>
      <c r="AI832" s="101">
        <v>1702</v>
      </c>
      <c r="AJ832" s="101">
        <v>79</v>
      </c>
      <c r="AK832" s="101">
        <f t="shared" si="910"/>
        <v>3300</v>
      </c>
      <c r="AL832" s="101">
        <f t="shared" si="911"/>
        <v>350</v>
      </c>
      <c r="AM832" s="101">
        <v>429</v>
      </c>
      <c r="AN832" s="102">
        <v>210</v>
      </c>
      <c r="AO832" s="103">
        <v>608</v>
      </c>
      <c r="AP832" s="74">
        <f t="shared" si="912"/>
        <v>9.0457609081234486E-2</v>
      </c>
      <c r="AQ832" s="74">
        <f t="shared" si="913"/>
        <v>0.34811346736436244</v>
      </c>
      <c r="AR832" s="104">
        <f t="shared" si="914"/>
        <v>0.32038834951456313</v>
      </c>
      <c r="AS832" s="104">
        <f t="shared" si="915"/>
        <v>0.42591989579941386</v>
      </c>
      <c r="AT832" s="104">
        <f t="shared" si="916"/>
        <v>0.53843090402230187</v>
      </c>
      <c r="AU832" s="105">
        <v>2739</v>
      </c>
      <c r="AV832" s="105">
        <v>3673</v>
      </c>
      <c r="AW832" s="105">
        <v>2733</v>
      </c>
      <c r="AX832" s="100">
        <v>175</v>
      </c>
      <c r="AY832" s="106">
        <v>3283</v>
      </c>
      <c r="AZ832" s="106">
        <v>184</v>
      </c>
      <c r="BA832" s="106">
        <v>1210</v>
      </c>
      <c r="BB832" s="106">
        <v>1808</v>
      </c>
      <c r="BC832" s="106">
        <v>81</v>
      </c>
      <c r="BD832" s="107">
        <v>305</v>
      </c>
      <c r="BE832" s="108">
        <v>330</v>
      </c>
      <c r="BF832" s="82">
        <f t="shared" si="917"/>
        <v>6.732528357116721E-2</v>
      </c>
      <c r="BG832" s="82">
        <f t="shared" si="918"/>
        <v>0.32943098284780831</v>
      </c>
      <c r="BH832" s="83">
        <f t="shared" si="919"/>
        <v>0.31678512848551121</v>
      </c>
      <c r="BI832" s="83">
        <f t="shared" si="920"/>
        <v>0.42311291328758577</v>
      </c>
      <c r="BJ832" s="83">
        <f t="shared" si="921"/>
        <v>0.54874041621029568</v>
      </c>
      <c r="BK832" s="2">
        <v>2982</v>
      </c>
      <c r="BL832" s="2">
        <v>4084</v>
      </c>
      <c r="BM832" s="2">
        <v>2804</v>
      </c>
      <c r="BN832" s="2">
        <v>1873</v>
      </c>
      <c r="BO832" s="2">
        <v>863</v>
      </c>
      <c r="BP832" s="2">
        <v>863</v>
      </c>
      <c r="BQ832" s="109">
        <v>53</v>
      </c>
      <c r="BR832" s="109">
        <v>184</v>
      </c>
      <c r="BS832" s="110">
        <v>156</v>
      </c>
      <c r="BT832" s="109">
        <v>167</v>
      </c>
      <c r="BU832" s="109">
        <v>1341</v>
      </c>
      <c r="BV832" s="109">
        <v>2054</v>
      </c>
      <c r="BW832" s="109">
        <v>66</v>
      </c>
      <c r="BX832" s="84">
        <f t="shared" si="865"/>
        <v>3628</v>
      </c>
      <c r="BY832" s="111">
        <v>250</v>
      </c>
      <c r="BZ832" s="109">
        <v>290</v>
      </c>
      <c r="CA832" s="109">
        <v>65</v>
      </c>
      <c r="CB832" s="2">
        <v>552</v>
      </c>
      <c r="CC832" s="112">
        <f t="shared" si="866"/>
        <v>5.6002682763246145E-2</v>
      </c>
      <c r="CD832" s="112">
        <f t="shared" si="867"/>
        <v>0.32835455435847211</v>
      </c>
      <c r="CE832" s="112">
        <f t="shared" si="868"/>
        <v>0.33150962512664639</v>
      </c>
      <c r="CF832" s="112">
        <f t="shared" si="869"/>
        <v>0.45078397212543553</v>
      </c>
      <c r="CG832" s="112">
        <f t="shared" si="870"/>
        <v>0.62910128388017117</v>
      </c>
      <c r="CH832" s="87">
        <f t="shared" si="871"/>
        <v>1040</v>
      </c>
      <c r="CI832" s="31">
        <f t="shared" si="872"/>
        <v>1061</v>
      </c>
      <c r="CJ832" s="31">
        <f t="shared" si="873"/>
        <v>2</v>
      </c>
      <c r="CK832" s="31">
        <f t="shared" si="874"/>
        <v>6</v>
      </c>
      <c r="CL832" s="31">
        <f t="shared" si="875"/>
        <v>31</v>
      </c>
      <c r="CM832" s="113">
        <f t="shared" si="876"/>
        <v>98</v>
      </c>
      <c r="CN832" s="31">
        <f t="shared" si="877"/>
        <v>15</v>
      </c>
      <c r="CO832" s="31">
        <f t="shared" si="878"/>
        <v>38</v>
      </c>
      <c r="CP832" s="31">
        <f t="shared" si="879"/>
        <v>45</v>
      </c>
      <c r="CQ832" s="31">
        <f t="shared" si="880"/>
        <v>0</v>
      </c>
      <c r="CU832" s="88">
        <f t="shared" si="864"/>
        <v>0</v>
      </c>
      <c r="CZ832" s="32">
        <v>2</v>
      </c>
      <c r="DA832" s="32">
        <v>6</v>
      </c>
      <c r="DB832" s="32">
        <v>31</v>
      </c>
      <c r="DC832" s="88">
        <f t="shared" si="881"/>
        <v>98</v>
      </c>
      <c r="DD832" s="32">
        <v>15</v>
      </c>
      <c r="DE832" s="32">
        <v>38</v>
      </c>
      <c r="DF832" s="32">
        <v>45</v>
      </c>
      <c r="DG832" s="32">
        <v>0</v>
      </c>
      <c r="DH832" s="32">
        <v>11</v>
      </c>
      <c r="DI832" s="32">
        <v>71</v>
      </c>
      <c r="DJ832" s="32">
        <v>51</v>
      </c>
      <c r="DK832" s="88">
        <f t="shared" si="882"/>
        <v>1288</v>
      </c>
      <c r="DL832" s="32">
        <v>93</v>
      </c>
      <c r="DM832" s="32">
        <v>523</v>
      </c>
      <c r="DN832" s="32">
        <v>651</v>
      </c>
      <c r="DO832" s="32">
        <v>21</v>
      </c>
      <c r="DP832" s="32">
        <v>38</v>
      </c>
      <c r="DQ832" s="32">
        <v>102</v>
      </c>
      <c r="DR832" s="32">
        <v>68</v>
      </c>
      <c r="DS832" s="88">
        <f t="shared" si="883"/>
        <v>2181</v>
      </c>
      <c r="DT832" s="32">
        <v>43</v>
      </c>
      <c r="DU832" s="32">
        <v>746</v>
      </c>
      <c r="DV832" s="32">
        <v>1347</v>
      </c>
      <c r="DW832" s="32">
        <v>45</v>
      </c>
      <c r="DX832" s="32">
        <v>1</v>
      </c>
      <c r="DY832" s="32">
        <v>2</v>
      </c>
      <c r="DZ832" s="32">
        <v>2</v>
      </c>
      <c r="EA832" s="88">
        <f t="shared" si="884"/>
        <v>25</v>
      </c>
      <c r="EB832" s="32">
        <v>3</v>
      </c>
      <c r="EC832" s="32">
        <v>14</v>
      </c>
      <c r="ED832" s="32">
        <v>8</v>
      </c>
      <c r="EF832" s="32">
        <v>1</v>
      </c>
      <c r="EG832" s="32">
        <v>3</v>
      </c>
      <c r="EH832" s="32">
        <v>4</v>
      </c>
      <c r="EI832" s="88">
        <f t="shared" si="885"/>
        <v>36</v>
      </c>
      <c r="EJ832" s="32">
        <v>13</v>
      </c>
      <c r="EK832" s="32">
        <v>20</v>
      </c>
      <c r="EL832" s="32">
        <v>3</v>
      </c>
      <c r="EM832" s="32">
        <v>0</v>
      </c>
      <c r="EQ832" s="88">
        <f t="shared" si="886"/>
        <v>0</v>
      </c>
      <c r="EY832" s="88">
        <f t="shared" si="887"/>
        <v>0</v>
      </c>
      <c r="FG832" s="88">
        <f t="shared" si="888"/>
        <v>0</v>
      </c>
      <c r="FO832" s="88">
        <f t="shared" si="889"/>
        <v>0</v>
      </c>
      <c r="FW832" s="110">
        <f t="shared" si="890"/>
        <v>0</v>
      </c>
      <c r="GB832" s="110">
        <f t="shared" si="891"/>
        <v>0</v>
      </c>
      <c r="GC832" s="110">
        <f t="shared" si="892"/>
        <v>0</v>
      </c>
      <c r="GD832" s="110">
        <f t="shared" si="893"/>
        <v>0</v>
      </c>
      <c r="GE832" s="110">
        <f t="shared" si="894"/>
        <v>0</v>
      </c>
      <c r="GF832" s="110">
        <f t="shared" si="895"/>
        <v>0</v>
      </c>
      <c r="GG832" s="110">
        <f t="shared" si="896"/>
        <v>0</v>
      </c>
      <c r="GH832" s="110">
        <f t="shared" si="897"/>
        <v>0</v>
      </c>
      <c r="GI832" s="110">
        <f t="shared" si="898"/>
        <v>0</v>
      </c>
      <c r="GJ832" s="114">
        <f t="shared" si="922"/>
        <v>6.6626147078399658E-2</v>
      </c>
      <c r="GK832" s="90">
        <f t="shared" si="923"/>
        <v>0.10508681084374048</v>
      </c>
      <c r="GL832" s="92" t="s">
        <v>1747</v>
      </c>
      <c r="GM832" s="92" t="s">
        <v>2143</v>
      </c>
      <c r="GN832" s="2" t="s">
        <v>1834</v>
      </c>
      <c r="GO832" s="92" t="s">
        <v>2287</v>
      </c>
      <c r="GP832" s="92" t="s">
        <v>1665</v>
      </c>
      <c r="GQ832" s="2" t="s">
        <v>2221</v>
      </c>
      <c r="GR832" s="115">
        <v>3998</v>
      </c>
      <c r="GS832" s="31">
        <f t="shared" si="899"/>
        <v>50</v>
      </c>
      <c r="GT832" s="31">
        <f t="shared" si="900"/>
        <v>121</v>
      </c>
      <c r="GU832" s="31">
        <f t="shared" si="901"/>
        <v>175</v>
      </c>
      <c r="GV832" s="31">
        <f t="shared" si="902"/>
        <v>3494</v>
      </c>
      <c r="GW832" s="31">
        <f t="shared" si="903"/>
        <v>2072</v>
      </c>
      <c r="GX832" s="31">
        <f t="shared" si="904"/>
        <v>3355</v>
      </c>
    </row>
    <row r="833" spans="1:208" ht="15.75" hidden="1" customHeight="1" x14ac:dyDescent="0.25">
      <c r="A833" s="22" t="s">
        <v>1116</v>
      </c>
      <c r="B833" s="2" t="s">
        <v>810</v>
      </c>
      <c r="C833" s="116" t="s">
        <v>814</v>
      </c>
      <c r="D833" s="35" t="s">
        <v>810</v>
      </c>
      <c r="E833" s="117">
        <v>136</v>
      </c>
      <c r="F833" s="117">
        <v>464</v>
      </c>
      <c r="G833" s="117">
        <v>329</v>
      </c>
      <c r="H833" s="117">
        <v>929</v>
      </c>
      <c r="I833" s="95">
        <v>55</v>
      </c>
      <c r="J833" s="118">
        <v>156</v>
      </c>
      <c r="K833" s="118">
        <v>522</v>
      </c>
      <c r="L833" s="118">
        <v>352</v>
      </c>
      <c r="M833" s="118">
        <v>1030</v>
      </c>
      <c r="N833" s="119">
        <v>11</v>
      </c>
      <c r="O833" s="119">
        <v>178</v>
      </c>
      <c r="P833" s="120">
        <v>728</v>
      </c>
      <c r="Q833" s="120">
        <v>851</v>
      </c>
      <c r="R833" s="120">
        <v>651</v>
      </c>
      <c r="S833" s="70">
        <f t="shared" si="905"/>
        <v>0.21428571428571427</v>
      </c>
      <c r="T833" s="70">
        <f t="shared" si="906"/>
        <v>0.61339600470035249</v>
      </c>
      <c r="U833" s="70">
        <f t="shared" si="907"/>
        <v>0.45695067264573991</v>
      </c>
      <c r="V833" s="70">
        <f t="shared" si="908"/>
        <v>0.57456724367509981</v>
      </c>
      <c r="W833" s="70">
        <f t="shared" si="909"/>
        <v>0.52380952380952384</v>
      </c>
      <c r="X833" s="121">
        <v>831</v>
      </c>
      <c r="Y833" s="121">
        <v>728</v>
      </c>
      <c r="Z833" s="121">
        <v>851</v>
      </c>
      <c r="AA833" s="121">
        <v>651</v>
      </c>
      <c r="AB833" s="121">
        <v>239</v>
      </c>
      <c r="AC833" s="121">
        <v>205</v>
      </c>
      <c r="AD833" s="17">
        <v>36</v>
      </c>
      <c r="AE833" s="17">
        <v>45</v>
      </c>
      <c r="AF833" s="100">
        <v>55</v>
      </c>
      <c r="AG833" s="101">
        <v>115</v>
      </c>
      <c r="AH833" s="101">
        <v>515</v>
      </c>
      <c r="AI833" s="101">
        <v>356</v>
      </c>
      <c r="AJ833" s="101">
        <v>4</v>
      </c>
      <c r="AK833" s="101">
        <f t="shared" si="910"/>
        <v>990</v>
      </c>
      <c r="AL833" s="101">
        <f t="shared" si="911"/>
        <v>24</v>
      </c>
      <c r="AM833" s="101">
        <v>28</v>
      </c>
      <c r="AN833" s="102">
        <v>140</v>
      </c>
      <c r="AO833" s="103">
        <v>209</v>
      </c>
      <c r="AP833" s="74">
        <f t="shared" si="912"/>
        <v>0.15796703296703296</v>
      </c>
      <c r="AQ833" s="74">
        <f t="shared" si="913"/>
        <v>0.60517038777908339</v>
      </c>
      <c r="AR833" s="104">
        <f t="shared" si="914"/>
        <v>0.43139013452914798</v>
      </c>
      <c r="AS833" s="104">
        <f t="shared" si="915"/>
        <v>0.56391478029294273</v>
      </c>
      <c r="AT833" s="104">
        <f t="shared" si="916"/>
        <v>0.50998463901689706</v>
      </c>
      <c r="AU833" s="105">
        <v>673</v>
      </c>
      <c r="AV833" s="105">
        <v>871</v>
      </c>
      <c r="AW833" s="105">
        <v>674</v>
      </c>
      <c r="AX833" s="100">
        <v>57</v>
      </c>
      <c r="AY833" s="106">
        <v>956</v>
      </c>
      <c r="AZ833" s="106">
        <v>92</v>
      </c>
      <c r="BA833" s="106">
        <v>533</v>
      </c>
      <c r="BB833" s="106">
        <v>327</v>
      </c>
      <c r="BC833" s="106">
        <v>4</v>
      </c>
      <c r="BD833" s="107">
        <v>25</v>
      </c>
      <c r="BE833" s="108">
        <v>110</v>
      </c>
      <c r="BF833" s="82">
        <f t="shared" si="917"/>
        <v>0.13649851632047477</v>
      </c>
      <c r="BG833" s="82">
        <f t="shared" si="918"/>
        <v>0.61194029850746268</v>
      </c>
      <c r="BH833" s="83">
        <f t="shared" si="919"/>
        <v>0.41794409377817854</v>
      </c>
      <c r="BI833" s="83">
        <f t="shared" si="920"/>
        <v>0.54080310880829019</v>
      </c>
      <c r="BJ833" s="83">
        <f t="shared" si="921"/>
        <v>0.44873699851411591</v>
      </c>
      <c r="BK833" s="2">
        <v>645</v>
      </c>
      <c r="BL833" s="2">
        <v>908</v>
      </c>
      <c r="BM833" s="2">
        <v>618</v>
      </c>
      <c r="BN833" s="2">
        <v>438</v>
      </c>
      <c r="BO833" s="2">
        <v>215</v>
      </c>
      <c r="BP833" s="2">
        <v>172</v>
      </c>
      <c r="BQ833" s="109">
        <v>36</v>
      </c>
      <c r="BR833" s="109">
        <v>53</v>
      </c>
      <c r="BS833" s="110">
        <v>56</v>
      </c>
      <c r="BT833" s="109">
        <v>108</v>
      </c>
      <c r="BU833" s="109">
        <v>416</v>
      </c>
      <c r="BV833" s="109">
        <v>341</v>
      </c>
      <c r="BW833" s="109">
        <v>3</v>
      </c>
      <c r="BX833" s="84">
        <f t="shared" si="865"/>
        <v>868</v>
      </c>
      <c r="BY833" s="111">
        <v>161</v>
      </c>
      <c r="BZ833" s="109">
        <v>21</v>
      </c>
      <c r="CA833" s="109">
        <v>3</v>
      </c>
      <c r="CB833" s="2">
        <v>163</v>
      </c>
      <c r="CC833" s="112">
        <f t="shared" si="866"/>
        <v>0.16744186046511628</v>
      </c>
      <c r="CD833" s="112">
        <f t="shared" si="867"/>
        <v>0.45814977973568283</v>
      </c>
      <c r="CE833" s="112">
        <f t="shared" si="868"/>
        <v>0.38876093965914327</v>
      </c>
      <c r="CF833" s="112">
        <f t="shared" si="869"/>
        <v>0.48230668414154654</v>
      </c>
      <c r="CG833" s="112">
        <f t="shared" si="870"/>
        <v>0.51779935275080902</v>
      </c>
      <c r="CH833" s="87">
        <f t="shared" si="871"/>
        <v>298</v>
      </c>
      <c r="CI833" s="31">
        <f t="shared" si="872"/>
        <v>329</v>
      </c>
      <c r="CJ833" s="31">
        <f t="shared" si="873"/>
        <v>0</v>
      </c>
      <c r="CK833" s="31">
        <f t="shared" si="874"/>
        <v>0</v>
      </c>
      <c r="CL833" s="31">
        <f t="shared" si="875"/>
        <v>0</v>
      </c>
      <c r="CM833" s="113">
        <f t="shared" si="876"/>
        <v>0</v>
      </c>
      <c r="CN833" s="31">
        <f t="shared" si="877"/>
        <v>0</v>
      </c>
      <c r="CO833" s="31">
        <f t="shared" si="878"/>
        <v>0</v>
      </c>
      <c r="CP833" s="31">
        <f t="shared" si="879"/>
        <v>0</v>
      </c>
      <c r="CQ833" s="31">
        <f t="shared" si="880"/>
        <v>0</v>
      </c>
      <c r="CU833" s="88">
        <f t="shared" si="864"/>
        <v>0</v>
      </c>
      <c r="DC833" s="88">
        <f t="shared" si="881"/>
        <v>0</v>
      </c>
      <c r="DH833" s="32">
        <v>5</v>
      </c>
      <c r="DI833" s="32">
        <v>15</v>
      </c>
      <c r="DJ833" s="32">
        <v>14</v>
      </c>
      <c r="DK833" s="88">
        <f t="shared" si="882"/>
        <v>337</v>
      </c>
      <c r="DL833" s="32">
        <v>71</v>
      </c>
      <c r="DM833" s="32">
        <v>156</v>
      </c>
      <c r="DN833" s="32">
        <v>110</v>
      </c>
      <c r="DO833" s="32">
        <v>0</v>
      </c>
      <c r="DP833" s="32">
        <v>31</v>
      </c>
      <c r="DQ833" s="32">
        <v>38</v>
      </c>
      <c r="DR833" s="32">
        <v>42</v>
      </c>
      <c r="DS833" s="88">
        <f t="shared" si="883"/>
        <v>531</v>
      </c>
      <c r="DT833" s="32">
        <v>37</v>
      </c>
      <c r="DU833" s="32">
        <v>260</v>
      </c>
      <c r="DV833" s="32">
        <v>231</v>
      </c>
      <c r="DW833" s="32">
        <v>3</v>
      </c>
      <c r="EA833" s="88">
        <f t="shared" si="884"/>
        <v>0</v>
      </c>
      <c r="EI833" s="88">
        <f t="shared" si="885"/>
        <v>0</v>
      </c>
      <c r="EQ833" s="88">
        <f t="shared" si="886"/>
        <v>0</v>
      </c>
      <c r="EY833" s="88">
        <f t="shared" si="887"/>
        <v>0</v>
      </c>
      <c r="FG833" s="88">
        <f t="shared" si="888"/>
        <v>0</v>
      </c>
      <c r="FO833" s="88">
        <f t="shared" si="889"/>
        <v>0</v>
      </c>
      <c r="FW833" s="110">
        <f t="shared" si="890"/>
        <v>0</v>
      </c>
      <c r="GB833" s="110">
        <f t="shared" si="891"/>
        <v>0</v>
      </c>
      <c r="GC833" s="110">
        <f t="shared" si="892"/>
        <v>0</v>
      </c>
      <c r="GD833" s="110">
        <f t="shared" si="893"/>
        <v>0</v>
      </c>
      <c r="GE833" s="110">
        <f t="shared" si="894"/>
        <v>0</v>
      </c>
      <c r="GF833" s="110">
        <f t="shared" si="895"/>
        <v>0</v>
      </c>
      <c r="GG833" s="110">
        <f t="shared" si="896"/>
        <v>0</v>
      </c>
      <c r="GH833" s="110">
        <f t="shared" si="897"/>
        <v>0</v>
      </c>
      <c r="GI833" s="110">
        <f t="shared" si="898"/>
        <v>0</v>
      </c>
      <c r="GJ833" s="114">
        <f t="shared" si="922"/>
        <v>-1.1473962930273746E-2</v>
      </c>
      <c r="GK833" s="90">
        <f t="shared" si="923"/>
        <v>-9.2050209205020925E-2</v>
      </c>
      <c r="GL833" s="92" t="s">
        <v>2059</v>
      </c>
      <c r="GM833" s="2" t="s">
        <v>2237</v>
      </c>
      <c r="GN833" s="92" t="s">
        <v>2297</v>
      </c>
      <c r="GO833" s="2" t="s">
        <v>1662</v>
      </c>
      <c r="GP833" s="2" t="s">
        <v>2281</v>
      </c>
      <c r="GQ833" s="2" t="s">
        <v>1607</v>
      </c>
      <c r="GR833" s="115">
        <v>883</v>
      </c>
      <c r="GS833" s="31">
        <f t="shared" si="899"/>
        <v>36</v>
      </c>
      <c r="GT833" s="31">
        <f t="shared" si="900"/>
        <v>56</v>
      </c>
      <c r="GU833" s="31">
        <f t="shared" si="901"/>
        <v>53</v>
      </c>
      <c r="GV833" s="31">
        <f t="shared" si="902"/>
        <v>868</v>
      </c>
      <c r="GW833" s="31">
        <f t="shared" si="903"/>
        <v>344</v>
      </c>
      <c r="GX833" s="31">
        <f t="shared" si="904"/>
        <v>760</v>
      </c>
    </row>
    <row r="834" spans="1:208" ht="15.75" hidden="1" customHeight="1" x14ac:dyDescent="0.25">
      <c r="A834" s="22" t="s">
        <v>1116</v>
      </c>
      <c r="B834" s="2" t="s">
        <v>810</v>
      </c>
      <c r="C834" s="116" t="s">
        <v>815</v>
      </c>
      <c r="D834" s="35" t="s">
        <v>810</v>
      </c>
      <c r="E834" s="117">
        <v>94</v>
      </c>
      <c r="F834" s="117">
        <v>271</v>
      </c>
      <c r="G834" s="117">
        <v>260</v>
      </c>
      <c r="H834" s="117">
        <v>625</v>
      </c>
      <c r="I834" s="95">
        <v>53</v>
      </c>
      <c r="J834" s="118">
        <v>113</v>
      </c>
      <c r="K834" s="118">
        <v>340</v>
      </c>
      <c r="L834" s="118">
        <v>296</v>
      </c>
      <c r="M834" s="118">
        <v>749</v>
      </c>
      <c r="N834" s="119">
        <v>52</v>
      </c>
      <c r="O834" s="119">
        <v>64</v>
      </c>
      <c r="P834" s="120">
        <v>455</v>
      </c>
      <c r="Q834" s="120">
        <v>594</v>
      </c>
      <c r="R834" s="120">
        <v>434</v>
      </c>
      <c r="S834" s="70">
        <f t="shared" si="905"/>
        <v>0.24835164835164836</v>
      </c>
      <c r="T834" s="70">
        <f t="shared" si="906"/>
        <v>0.57239057239057234</v>
      </c>
      <c r="U834" s="70">
        <f t="shared" si="907"/>
        <v>0.46999325691166555</v>
      </c>
      <c r="V834" s="70">
        <f t="shared" si="908"/>
        <v>0.56809338521400776</v>
      </c>
      <c r="W834" s="70">
        <f t="shared" si="909"/>
        <v>0.56221198156682028</v>
      </c>
      <c r="X834" s="121">
        <v>573</v>
      </c>
      <c r="Y834" s="121">
        <v>455</v>
      </c>
      <c r="Z834" s="121">
        <v>594</v>
      </c>
      <c r="AA834" s="121">
        <v>434</v>
      </c>
      <c r="AB834" s="121">
        <v>179</v>
      </c>
      <c r="AC834" s="121">
        <v>159</v>
      </c>
      <c r="AD834" s="17">
        <v>32</v>
      </c>
      <c r="AE834" s="17">
        <v>45</v>
      </c>
      <c r="AF834" s="100">
        <v>41</v>
      </c>
      <c r="AG834" s="101">
        <v>71</v>
      </c>
      <c r="AH834" s="101">
        <v>249</v>
      </c>
      <c r="AI834" s="101">
        <v>208</v>
      </c>
      <c r="AJ834" s="101">
        <v>13</v>
      </c>
      <c r="AK834" s="101">
        <f t="shared" si="910"/>
        <v>541</v>
      </c>
      <c r="AL834" s="101">
        <f t="shared" si="911"/>
        <v>30</v>
      </c>
      <c r="AM834" s="101">
        <v>43</v>
      </c>
      <c r="AN834" s="102">
        <v>82</v>
      </c>
      <c r="AO834" s="103">
        <v>138</v>
      </c>
      <c r="AP834" s="74">
        <f t="shared" si="912"/>
        <v>0.15604395604395604</v>
      </c>
      <c r="AQ834" s="74">
        <f t="shared" si="913"/>
        <v>0.41919191919191917</v>
      </c>
      <c r="AR834" s="104">
        <f t="shared" si="914"/>
        <v>0.33580579905596764</v>
      </c>
      <c r="AS834" s="104">
        <f t="shared" si="915"/>
        <v>0.41536964980544749</v>
      </c>
      <c r="AT834" s="104">
        <f t="shared" si="916"/>
        <v>0.41013824884792627</v>
      </c>
      <c r="AU834" s="105">
        <v>419</v>
      </c>
      <c r="AV834" s="105">
        <v>570</v>
      </c>
      <c r="AW834" s="105">
        <v>449</v>
      </c>
      <c r="AX834" s="100">
        <v>47</v>
      </c>
      <c r="AY834" s="106">
        <v>566</v>
      </c>
      <c r="AZ834" s="106">
        <v>83</v>
      </c>
      <c r="BA834" s="106">
        <v>259</v>
      </c>
      <c r="BB834" s="106">
        <v>208</v>
      </c>
      <c r="BC834" s="106">
        <v>16</v>
      </c>
      <c r="BD834" s="107">
        <v>34</v>
      </c>
      <c r="BE834" s="108">
        <v>78</v>
      </c>
      <c r="BF834" s="82">
        <f t="shared" si="917"/>
        <v>0.18485523385300667</v>
      </c>
      <c r="BG834" s="82">
        <f t="shared" si="918"/>
        <v>0.45438596491228073</v>
      </c>
      <c r="BH834" s="83">
        <f t="shared" si="919"/>
        <v>0.35883171070931852</v>
      </c>
      <c r="BI834" s="83">
        <f t="shared" si="920"/>
        <v>0.43781597573306369</v>
      </c>
      <c r="BJ834" s="83">
        <f t="shared" si="921"/>
        <v>0.41527446300715992</v>
      </c>
      <c r="BK834" s="2">
        <v>448</v>
      </c>
      <c r="BL834" s="2">
        <v>587</v>
      </c>
      <c r="BM834" s="2">
        <v>425</v>
      </c>
      <c r="BN834" s="2">
        <v>295</v>
      </c>
      <c r="BO834" s="2">
        <v>141</v>
      </c>
      <c r="BP834" s="2">
        <v>127</v>
      </c>
      <c r="BQ834" s="109">
        <v>35</v>
      </c>
      <c r="BR834" s="109">
        <v>46</v>
      </c>
      <c r="BS834" s="110">
        <v>48</v>
      </c>
      <c r="BT834" s="109">
        <v>75</v>
      </c>
      <c r="BU834" s="109">
        <v>275</v>
      </c>
      <c r="BV834" s="109">
        <v>223</v>
      </c>
      <c r="BW834" s="109">
        <v>3</v>
      </c>
      <c r="BX834" s="84">
        <f t="shared" si="865"/>
        <v>576</v>
      </c>
      <c r="BY834" s="111">
        <v>52</v>
      </c>
      <c r="BZ834" s="109">
        <v>28</v>
      </c>
      <c r="CA834" s="109">
        <v>3</v>
      </c>
      <c r="CB834" s="2">
        <v>108</v>
      </c>
      <c r="CC834" s="112">
        <f t="shared" si="866"/>
        <v>0.16741071428571427</v>
      </c>
      <c r="CD834" s="112">
        <f t="shared" si="867"/>
        <v>0.4684838160136286</v>
      </c>
      <c r="CE834" s="112">
        <f t="shared" si="868"/>
        <v>0.37328767123287671</v>
      </c>
      <c r="CF834" s="112">
        <f t="shared" si="869"/>
        <v>0.46442687747035571</v>
      </c>
      <c r="CG834" s="112">
        <f t="shared" si="870"/>
        <v>0.45882352941176469</v>
      </c>
      <c r="CH834" s="87">
        <f t="shared" si="871"/>
        <v>230</v>
      </c>
      <c r="CI834" s="31">
        <f t="shared" si="872"/>
        <v>235</v>
      </c>
      <c r="CJ834" s="31">
        <f t="shared" si="873"/>
        <v>0</v>
      </c>
      <c r="CK834" s="31">
        <f t="shared" si="874"/>
        <v>0</v>
      </c>
      <c r="CL834" s="31">
        <f t="shared" si="875"/>
        <v>0</v>
      </c>
      <c r="CM834" s="113">
        <f t="shared" si="876"/>
        <v>0</v>
      </c>
      <c r="CN834" s="31">
        <f t="shared" si="877"/>
        <v>0</v>
      </c>
      <c r="CO834" s="31">
        <f t="shared" si="878"/>
        <v>0</v>
      </c>
      <c r="CP834" s="31">
        <f t="shared" si="879"/>
        <v>0</v>
      </c>
      <c r="CQ834" s="31">
        <f t="shared" si="880"/>
        <v>0</v>
      </c>
      <c r="CU834" s="88">
        <f t="shared" si="864"/>
        <v>0</v>
      </c>
      <c r="DC834" s="88">
        <f t="shared" si="881"/>
        <v>0</v>
      </c>
      <c r="DH834" s="32">
        <v>1</v>
      </c>
      <c r="DI834" s="32">
        <v>6</v>
      </c>
      <c r="DJ834" s="32">
        <v>6</v>
      </c>
      <c r="DK834" s="88">
        <f t="shared" si="882"/>
        <v>95</v>
      </c>
      <c r="DL834" s="32">
        <v>21</v>
      </c>
      <c r="DM834" s="32">
        <v>41</v>
      </c>
      <c r="DN834" s="32">
        <v>32</v>
      </c>
      <c r="DO834" s="32">
        <v>1</v>
      </c>
      <c r="DP834" s="32">
        <v>33</v>
      </c>
      <c r="DQ834" s="32">
        <v>38</v>
      </c>
      <c r="DR834" s="32">
        <v>41</v>
      </c>
      <c r="DS834" s="88">
        <f t="shared" si="883"/>
        <v>456</v>
      </c>
      <c r="DT834" s="32">
        <v>49</v>
      </c>
      <c r="DU834" s="32">
        <v>222</v>
      </c>
      <c r="DV834" s="32">
        <v>183</v>
      </c>
      <c r="DW834" s="32">
        <v>2</v>
      </c>
      <c r="DX834" s="32">
        <v>1</v>
      </c>
      <c r="DY834" s="32">
        <v>2</v>
      </c>
      <c r="DZ834" s="32">
        <v>1</v>
      </c>
      <c r="EA834" s="88">
        <f t="shared" si="884"/>
        <v>25</v>
      </c>
      <c r="EB834" s="32">
        <v>5</v>
      </c>
      <c r="EC834" s="32">
        <v>12</v>
      </c>
      <c r="ED834" s="32">
        <v>8</v>
      </c>
      <c r="EI834" s="88">
        <f t="shared" si="885"/>
        <v>0</v>
      </c>
      <c r="EQ834" s="88">
        <f t="shared" si="886"/>
        <v>0</v>
      </c>
      <c r="EY834" s="88">
        <f t="shared" si="887"/>
        <v>0</v>
      </c>
      <c r="FG834" s="88">
        <f t="shared" si="888"/>
        <v>0</v>
      </c>
      <c r="FO834" s="88">
        <f t="shared" si="889"/>
        <v>0</v>
      </c>
      <c r="FW834" s="110">
        <f t="shared" si="890"/>
        <v>0</v>
      </c>
      <c r="GB834" s="110">
        <f t="shared" si="891"/>
        <v>0</v>
      </c>
      <c r="GC834" s="110">
        <f t="shared" si="892"/>
        <v>0</v>
      </c>
      <c r="GD834" s="110">
        <f t="shared" si="893"/>
        <v>0</v>
      </c>
      <c r="GE834" s="110">
        <f t="shared" si="894"/>
        <v>0</v>
      </c>
      <c r="GF834" s="110">
        <f t="shared" si="895"/>
        <v>0</v>
      </c>
      <c r="GG834" s="110">
        <f t="shared" si="896"/>
        <v>0</v>
      </c>
      <c r="GH834" s="110">
        <f t="shared" si="897"/>
        <v>0</v>
      </c>
      <c r="GI834" s="110">
        <f t="shared" si="898"/>
        <v>0</v>
      </c>
      <c r="GJ834" s="114">
        <f t="shared" si="922"/>
        <v>-0.18389585342333659</v>
      </c>
      <c r="GK834" s="90">
        <f t="shared" si="923"/>
        <v>1.7667844522968199E-2</v>
      </c>
      <c r="GL834" s="2" t="s">
        <v>2206</v>
      </c>
      <c r="GM834" s="92" t="s">
        <v>2134</v>
      </c>
      <c r="GN834" s="2" t="s">
        <v>2081</v>
      </c>
      <c r="GO834" s="92" t="s">
        <v>2103</v>
      </c>
      <c r="GP834" s="2" t="s">
        <v>1963</v>
      </c>
      <c r="GQ834" s="2" t="s">
        <v>2082</v>
      </c>
      <c r="GR834" s="115">
        <v>618</v>
      </c>
      <c r="GS834" s="31">
        <f t="shared" si="899"/>
        <v>35</v>
      </c>
      <c r="GT834" s="31">
        <f t="shared" si="900"/>
        <v>48</v>
      </c>
      <c r="GU834" s="31">
        <f t="shared" si="901"/>
        <v>46</v>
      </c>
      <c r="GV834" s="31">
        <f t="shared" si="902"/>
        <v>576</v>
      </c>
      <c r="GW834" s="31">
        <f t="shared" si="903"/>
        <v>226</v>
      </c>
      <c r="GX834" s="31">
        <f t="shared" si="904"/>
        <v>501</v>
      </c>
    </row>
    <row r="835" spans="1:208" ht="15.75" hidden="1" customHeight="1" x14ac:dyDescent="0.25">
      <c r="A835" s="22" t="s">
        <v>1116</v>
      </c>
      <c r="B835" s="2" t="s">
        <v>810</v>
      </c>
      <c r="C835" s="116" t="s">
        <v>816</v>
      </c>
      <c r="D835" s="35" t="s">
        <v>810</v>
      </c>
      <c r="E835" s="117">
        <v>20</v>
      </c>
      <c r="F835" s="117">
        <v>58</v>
      </c>
      <c r="G835" s="117">
        <v>27</v>
      </c>
      <c r="H835" s="117">
        <v>105</v>
      </c>
      <c r="I835" s="95">
        <v>4</v>
      </c>
      <c r="J835" s="118">
        <v>10</v>
      </c>
      <c r="K835" s="118">
        <v>47</v>
      </c>
      <c r="L835" s="118">
        <v>23</v>
      </c>
      <c r="M835" s="118">
        <v>80</v>
      </c>
      <c r="N835" s="119">
        <v>2</v>
      </c>
      <c r="O835" s="119">
        <v>16</v>
      </c>
      <c r="P835" s="120">
        <v>76</v>
      </c>
      <c r="Q835" s="120">
        <v>81</v>
      </c>
      <c r="R835" s="120">
        <v>56</v>
      </c>
      <c r="S835" s="70">
        <f t="shared" si="905"/>
        <v>0.13157894736842105</v>
      </c>
      <c r="T835" s="70">
        <f t="shared" si="906"/>
        <v>0.58024691358024694</v>
      </c>
      <c r="U835" s="70">
        <f t="shared" si="907"/>
        <v>0.36619718309859156</v>
      </c>
      <c r="V835" s="70">
        <f t="shared" si="908"/>
        <v>0.49635036496350365</v>
      </c>
      <c r="W835" s="70">
        <f t="shared" si="909"/>
        <v>0.375</v>
      </c>
      <c r="X835" s="121">
        <v>82</v>
      </c>
      <c r="Y835" s="121">
        <v>76</v>
      </c>
      <c r="Z835" s="121">
        <v>81</v>
      </c>
      <c r="AA835" s="121">
        <v>56</v>
      </c>
      <c r="AB835" s="121">
        <v>21</v>
      </c>
      <c r="AC835" s="121">
        <v>13</v>
      </c>
      <c r="AD835" s="17">
        <v>4</v>
      </c>
      <c r="AE835" s="17">
        <v>5</v>
      </c>
      <c r="AF835" s="100">
        <v>6</v>
      </c>
      <c r="AG835" s="101">
        <v>18</v>
      </c>
      <c r="AH835" s="101">
        <v>48</v>
      </c>
      <c r="AI835" s="101">
        <v>16</v>
      </c>
      <c r="AJ835" s="101">
        <v>0</v>
      </c>
      <c r="AK835" s="101">
        <f t="shared" si="910"/>
        <v>82</v>
      </c>
      <c r="AL835" s="101">
        <f t="shared" si="911"/>
        <v>0</v>
      </c>
      <c r="AM835" s="101">
        <v>0</v>
      </c>
      <c r="AN835" s="102">
        <v>30</v>
      </c>
      <c r="AO835" s="103">
        <v>16</v>
      </c>
      <c r="AP835" s="74">
        <f t="shared" si="912"/>
        <v>0.23684210526315788</v>
      </c>
      <c r="AQ835" s="74">
        <f t="shared" si="913"/>
        <v>0.59259259259259256</v>
      </c>
      <c r="AR835" s="104">
        <f t="shared" si="914"/>
        <v>0.38497652582159625</v>
      </c>
      <c r="AS835" s="104">
        <f t="shared" si="915"/>
        <v>0.46715328467153283</v>
      </c>
      <c r="AT835" s="104">
        <f t="shared" si="916"/>
        <v>0.2857142857142857</v>
      </c>
      <c r="AU835" s="105">
        <v>63</v>
      </c>
      <c r="AV835" s="105">
        <v>85</v>
      </c>
      <c r="AW835" s="105">
        <v>61</v>
      </c>
      <c r="AX835" s="100">
        <v>6</v>
      </c>
      <c r="AY835" s="106">
        <v>106</v>
      </c>
      <c r="AZ835" s="106">
        <v>14</v>
      </c>
      <c r="BA835" s="106">
        <v>64</v>
      </c>
      <c r="BB835" s="106">
        <v>28</v>
      </c>
      <c r="BC835" s="106">
        <v>0</v>
      </c>
      <c r="BD835" s="107">
        <v>2</v>
      </c>
      <c r="BE835" s="108">
        <v>13</v>
      </c>
      <c r="BF835" s="82">
        <f t="shared" si="917"/>
        <v>0.22950819672131148</v>
      </c>
      <c r="BG835" s="82">
        <f t="shared" si="918"/>
        <v>0.75294117647058822</v>
      </c>
      <c r="BH835" s="83">
        <f t="shared" si="919"/>
        <v>0.49760765550239233</v>
      </c>
      <c r="BI835" s="83">
        <f t="shared" si="920"/>
        <v>0.60810810810810811</v>
      </c>
      <c r="BJ835" s="83">
        <f t="shared" si="921"/>
        <v>0.41269841269841268</v>
      </c>
      <c r="BK835" s="2">
        <v>68</v>
      </c>
      <c r="BL835" s="2">
        <v>98</v>
      </c>
      <c r="BM835" s="2">
        <v>62</v>
      </c>
      <c r="BN835" s="2">
        <v>40</v>
      </c>
      <c r="BO835" s="2">
        <v>20</v>
      </c>
      <c r="BP835" s="2">
        <v>17</v>
      </c>
      <c r="BQ835" s="109">
        <v>4</v>
      </c>
      <c r="BR835" s="109">
        <v>7</v>
      </c>
      <c r="BS835" s="110">
        <v>6</v>
      </c>
      <c r="BT835" s="109">
        <v>16</v>
      </c>
      <c r="BU835" s="109">
        <v>50</v>
      </c>
      <c r="BV835" s="109">
        <v>42</v>
      </c>
      <c r="BW835" s="109">
        <v>0</v>
      </c>
      <c r="BX835" s="84">
        <f t="shared" si="865"/>
        <v>108</v>
      </c>
      <c r="BY835" s="111">
        <v>13</v>
      </c>
      <c r="BZ835" s="109">
        <v>3</v>
      </c>
      <c r="CA835" s="109">
        <v>0</v>
      </c>
      <c r="CB835" s="2">
        <v>16</v>
      </c>
      <c r="CC835" s="112">
        <f t="shared" si="866"/>
        <v>0.23529411764705882</v>
      </c>
      <c r="CD835" s="112">
        <f t="shared" si="867"/>
        <v>0.51020408163265307</v>
      </c>
      <c r="CE835" s="112">
        <f t="shared" si="868"/>
        <v>0.46052631578947367</v>
      </c>
      <c r="CF835" s="112">
        <f t="shared" si="869"/>
        <v>0.55625000000000002</v>
      </c>
      <c r="CG835" s="112">
        <f t="shared" si="870"/>
        <v>0.62903225806451613</v>
      </c>
      <c r="CH835" s="87">
        <f t="shared" si="871"/>
        <v>23</v>
      </c>
      <c r="CI835" s="31">
        <f t="shared" si="872"/>
        <v>24</v>
      </c>
      <c r="CJ835" s="31">
        <f t="shared" si="873"/>
        <v>0</v>
      </c>
      <c r="CK835" s="31">
        <f t="shared" si="874"/>
        <v>0</v>
      </c>
      <c r="CL835" s="31">
        <f t="shared" si="875"/>
        <v>0</v>
      </c>
      <c r="CM835" s="113">
        <f t="shared" si="876"/>
        <v>0</v>
      </c>
      <c r="CN835" s="31">
        <f t="shared" si="877"/>
        <v>0</v>
      </c>
      <c r="CO835" s="31">
        <f t="shared" si="878"/>
        <v>0</v>
      </c>
      <c r="CP835" s="31">
        <f t="shared" si="879"/>
        <v>0</v>
      </c>
      <c r="CQ835" s="31">
        <f t="shared" si="880"/>
        <v>0</v>
      </c>
      <c r="CU835" s="88">
        <f t="shared" si="864"/>
        <v>0</v>
      </c>
      <c r="DC835" s="88">
        <f t="shared" si="881"/>
        <v>0</v>
      </c>
      <c r="DH835" s="32">
        <v>1</v>
      </c>
      <c r="DI835" s="32">
        <v>4</v>
      </c>
      <c r="DJ835" s="32">
        <v>3</v>
      </c>
      <c r="DK835" s="88">
        <f t="shared" si="882"/>
        <v>68</v>
      </c>
      <c r="DL835" s="32">
        <v>10</v>
      </c>
      <c r="DM835" s="32">
        <v>27</v>
      </c>
      <c r="DN835" s="32">
        <v>31</v>
      </c>
      <c r="DO835" s="32">
        <v>0</v>
      </c>
      <c r="DP835" s="32">
        <v>3</v>
      </c>
      <c r="DQ835" s="32">
        <v>3</v>
      </c>
      <c r="DR835" s="32">
        <v>3</v>
      </c>
      <c r="DS835" s="88">
        <f t="shared" si="883"/>
        <v>40</v>
      </c>
      <c r="DT835" s="32">
        <v>6</v>
      </c>
      <c r="DU835" s="32">
        <v>23</v>
      </c>
      <c r="DV835" s="32">
        <v>11</v>
      </c>
      <c r="DW835" s="32">
        <v>0</v>
      </c>
      <c r="EA835" s="88">
        <f t="shared" si="884"/>
        <v>0</v>
      </c>
      <c r="EI835" s="88">
        <f t="shared" si="885"/>
        <v>0</v>
      </c>
      <c r="EQ835" s="88">
        <f t="shared" si="886"/>
        <v>0</v>
      </c>
      <c r="EY835" s="88">
        <f t="shared" si="887"/>
        <v>0</v>
      </c>
      <c r="FG835" s="88">
        <f t="shared" si="888"/>
        <v>0</v>
      </c>
      <c r="FO835" s="88">
        <f t="shared" si="889"/>
        <v>0</v>
      </c>
      <c r="FW835" s="110">
        <f t="shared" si="890"/>
        <v>0</v>
      </c>
      <c r="GB835" s="110">
        <f t="shared" si="891"/>
        <v>0</v>
      </c>
      <c r="GC835" s="110">
        <f t="shared" si="892"/>
        <v>0</v>
      </c>
      <c r="GD835" s="110">
        <f t="shared" si="893"/>
        <v>0</v>
      </c>
      <c r="GE835" s="110">
        <f t="shared" si="894"/>
        <v>0</v>
      </c>
      <c r="GF835" s="110">
        <f t="shared" si="895"/>
        <v>0</v>
      </c>
      <c r="GG835" s="110">
        <f t="shared" si="896"/>
        <v>0</v>
      </c>
      <c r="GH835" s="110">
        <f t="shared" si="897"/>
        <v>0</v>
      </c>
      <c r="GI835" s="110">
        <f t="shared" si="898"/>
        <v>0</v>
      </c>
      <c r="GJ835" s="114">
        <f t="shared" si="922"/>
        <v>0.67741935483870963</v>
      </c>
      <c r="GK835" s="90">
        <f t="shared" si="923"/>
        <v>1.8867924528301886E-2</v>
      </c>
      <c r="GL835" s="2" t="s">
        <v>1533</v>
      </c>
      <c r="GM835" s="2" t="s">
        <v>2094</v>
      </c>
      <c r="GN835" s="92" t="s">
        <v>1500</v>
      </c>
      <c r="GO835" s="2" t="s">
        <v>1890</v>
      </c>
      <c r="GP835" s="2" t="s">
        <v>1737</v>
      </c>
      <c r="GQ835" s="2" t="s">
        <v>1431</v>
      </c>
      <c r="GR835" s="115">
        <v>93</v>
      </c>
      <c r="GS835" s="31">
        <f t="shared" si="899"/>
        <v>4</v>
      </c>
      <c r="GT835" s="31">
        <f t="shared" si="900"/>
        <v>6</v>
      </c>
      <c r="GU835" s="31">
        <f t="shared" si="901"/>
        <v>7</v>
      </c>
      <c r="GV835" s="31">
        <f t="shared" si="902"/>
        <v>108</v>
      </c>
      <c r="GW835" s="31">
        <f t="shared" si="903"/>
        <v>42</v>
      </c>
      <c r="GX835" s="31">
        <f t="shared" si="904"/>
        <v>92</v>
      </c>
    </row>
    <row r="836" spans="1:208" ht="15.75" hidden="1" customHeight="1" x14ac:dyDescent="0.25">
      <c r="A836" s="22" t="s">
        <v>1112</v>
      </c>
      <c r="B836" s="2" t="s">
        <v>817</v>
      </c>
      <c r="C836" s="116" t="s">
        <v>818</v>
      </c>
      <c r="D836" s="35" t="s">
        <v>817</v>
      </c>
      <c r="E836" s="117">
        <v>21</v>
      </c>
      <c r="F836" s="117">
        <v>83</v>
      </c>
      <c r="G836" s="117">
        <v>99</v>
      </c>
      <c r="H836" s="117">
        <v>203</v>
      </c>
      <c r="I836" s="95">
        <v>13</v>
      </c>
      <c r="J836" s="118">
        <v>33</v>
      </c>
      <c r="K836" s="118">
        <v>87</v>
      </c>
      <c r="L836" s="118">
        <v>139</v>
      </c>
      <c r="M836" s="118">
        <v>259</v>
      </c>
      <c r="N836" s="119">
        <v>33</v>
      </c>
      <c r="O836" s="119">
        <v>16</v>
      </c>
      <c r="P836" s="120">
        <v>160</v>
      </c>
      <c r="Q836" s="120">
        <v>197</v>
      </c>
      <c r="R836" s="120">
        <v>146</v>
      </c>
      <c r="S836" s="70">
        <f t="shared" si="905"/>
        <v>0.20624999999999999</v>
      </c>
      <c r="T836" s="70">
        <f t="shared" si="906"/>
        <v>0.44162436548223349</v>
      </c>
      <c r="U836" s="70">
        <f t="shared" si="907"/>
        <v>0.44930417495029823</v>
      </c>
      <c r="V836" s="70">
        <f t="shared" si="908"/>
        <v>0.56268221574344024</v>
      </c>
      <c r="W836" s="70">
        <f t="shared" si="909"/>
        <v>0.72602739726027399</v>
      </c>
      <c r="X836" s="121">
        <v>208</v>
      </c>
      <c r="Y836" s="121">
        <v>160</v>
      </c>
      <c r="Z836" s="121">
        <v>197</v>
      </c>
      <c r="AA836" s="121">
        <v>146</v>
      </c>
      <c r="AB836" s="121">
        <v>42</v>
      </c>
      <c r="AC836" s="121">
        <v>54</v>
      </c>
      <c r="AD836" s="17">
        <v>6</v>
      </c>
      <c r="AE836" s="17">
        <v>15</v>
      </c>
      <c r="AF836" s="100">
        <v>15</v>
      </c>
      <c r="AG836" s="101">
        <v>31</v>
      </c>
      <c r="AH836" s="101">
        <v>83</v>
      </c>
      <c r="AI836" s="101">
        <v>123</v>
      </c>
      <c r="AJ836" s="101">
        <v>6</v>
      </c>
      <c r="AK836" s="101">
        <f t="shared" si="910"/>
        <v>243</v>
      </c>
      <c r="AL836" s="101">
        <f t="shared" si="911"/>
        <v>25</v>
      </c>
      <c r="AM836" s="101">
        <v>31</v>
      </c>
      <c r="AN836" s="102">
        <v>6</v>
      </c>
      <c r="AO836" s="103">
        <v>10</v>
      </c>
      <c r="AP836" s="74">
        <f t="shared" si="912"/>
        <v>0.19375000000000001</v>
      </c>
      <c r="AQ836" s="74">
        <f t="shared" si="913"/>
        <v>0.42131979695431471</v>
      </c>
      <c r="AR836" s="104">
        <f t="shared" si="914"/>
        <v>0.42147117296222664</v>
      </c>
      <c r="AS836" s="104">
        <f t="shared" si="915"/>
        <v>0.5276967930029155</v>
      </c>
      <c r="AT836" s="104">
        <f t="shared" si="916"/>
        <v>0.67123287671232879</v>
      </c>
      <c r="AU836" s="105">
        <v>141</v>
      </c>
      <c r="AV836" s="105">
        <v>199</v>
      </c>
      <c r="AW836" s="105">
        <v>157</v>
      </c>
      <c r="AX836" s="100">
        <v>14</v>
      </c>
      <c r="AY836" s="106">
        <v>255</v>
      </c>
      <c r="AZ836" s="106">
        <v>32</v>
      </c>
      <c r="BA836" s="106">
        <v>87</v>
      </c>
      <c r="BB836" s="106">
        <v>134</v>
      </c>
      <c r="BC836" s="106">
        <v>2</v>
      </c>
      <c r="BD836" s="107">
        <v>32</v>
      </c>
      <c r="BE836" s="108">
        <v>6</v>
      </c>
      <c r="BF836" s="82">
        <f t="shared" si="917"/>
        <v>0.20382165605095542</v>
      </c>
      <c r="BG836" s="82">
        <f t="shared" si="918"/>
        <v>0.43718592964824121</v>
      </c>
      <c r="BH836" s="83">
        <f t="shared" si="919"/>
        <v>0.44466800804828976</v>
      </c>
      <c r="BI836" s="83">
        <f t="shared" si="920"/>
        <v>0.55588235294117649</v>
      </c>
      <c r="BJ836" s="83">
        <f t="shared" si="921"/>
        <v>0.72340425531914898</v>
      </c>
      <c r="BK836" s="2">
        <v>164</v>
      </c>
      <c r="BL836" s="2">
        <v>202</v>
      </c>
      <c r="BM836" s="2">
        <v>160</v>
      </c>
      <c r="BN836" s="2">
        <v>107</v>
      </c>
      <c r="BO836" s="2">
        <v>50</v>
      </c>
      <c r="BP836" s="2">
        <v>41</v>
      </c>
      <c r="BQ836" s="109">
        <v>7</v>
      </c>
      <c r="BR836" s="109">
        <v>16</v>
      </c>
      <c r="BS836" s="110">
        <v>20</v>
      </c>
      <c r="BT836" s="109">
        <v>40</v>
      </c>
      <c r="BU836" s="109">
        <v>92</v>
      </c>
      <c r="BV836" s="109">
        <v>152</v>
      </c>
      <c r="BW836" s="109">
        <v>7</v>
      </c>
      <c r="BX836" s="84">
        <f t="shared" si="865"/>
        <v>291</v>
      </c>
      <c r="BY836" s="111">
        <v>2</v>
      </c>
      <c r="BZ836" s="109">
        <v>46</v>
      </c>
      <c r="CA836" s="109">
        <v>7</v>
      </c>
      <c r="CB836" s="2">
        <v>10</v>
      </c>
      <c r="CC836" s="112">
        <f t="shared" si="866"/>
        <v>0.24390243902439024</v>
      </c>
      <c r="CD836" s="112">
        <f t="shared" si="867"/>
        <v>0.45544554455445546</v>
      </c>
      <c r="CE836" s="112">
        <f t="shared" si="868"/>
        <v>0.45247148288973382</v>
      </c>
      <c r="CF836" s="112">
        <f t="shared" si="869"/>
        <v>0.54696132596685088</v>
      </c>
      <c r="CG836" s="112">
        <f t="shared" si="870"/>
        <v>0.66249999999999998</v>
      </c>
      <c r="CH836" s="87">
        <f t="shared" si="871"/>
        <v>54</v>
      </c>
      <c r="CI836" s="31">
        <f t="shared" si="872"/>
        <v>48</v>
      </c>
      <c r="CJ836" s="31">
        <f t="shared" si="873"/>
        <v>0</v>
      </c>
      <c r="CK836" s="31">
        <f t="shared" si="874"/>
        <v>0</v>
      </c>
      <c r="CL836" s="31">
        <f t="shared" si="875"/>
        <v>0</v>
      </c>
      <c r="CM836" s="113">
        <f t="shared" si="876"/>
        <v>0</v>
      </c>
      <c r="CN836" s="31">
        <f t="shared" si="877"/>
        <v>0</v>
      </c>
      <c r="CO836" s="31">
        <f t="shared" si="878"/>
        <v>0</v>
      </c>
      <c r="CP836" s="31">
        <f t="shared" si="879"/>
        <v>0</v>
      </c>
      <c r="CQ836" s="31">
        <f t="shared" si="880"/>
        <v>0</v>
      </c>
      <c r="CU836" s="88">
        <f t="shared" si="864"/>
        <v>0</v>
      </c>
      <c r="DC836" s="88">
        <f t="shared" si="881"/>
        <v>0</v>
      </c>
      <c r="DH836" s="32">
        <v>1</v>
      </c>
      <c r="DI836" s="32">
        <v>5</v>
      </c>
      <c r="DJ836" s="32">
        <v>5</v>
      </c>
      <c r="DK836" s="88">
        <f t="shared" si="882"/>
        <v>102</v>
      </c>
      <c r="DL836" s="32">
        <v>34</v>
      </c>
      <c r="DM836" s="32">
        <v>43</v>
      </c>
      <c r="DN836" s="32">
        <v>25</v>
      </c>
      <c r="DO836" s="32">
        <v>0</v>
      </c>
      <c r="DP836" s="32">
        <v>5</v>
      </c>
      <c r="DQ836" s="32">
        <v>10</v>
      </c>
      <c r="DR836" s="32">
        <v>10</v>
      </c>
      <c r="DS836" s="88">
        <f t="shared" si="883"/>
        <v>173</v>
      </c>
      <c r="DT836" s="32">
        <v>6</v>
      </c>
      <c r="DU836" s="32">
        <v>38</v>
      </c>
      <c r="DV836" s="32">
        <v>122</v>
      </c>
      <c r="DW836" s="32">
        <v>7</v>
      </c>
      <c r="EA836" s="88">
        <f t="shared" si="884"/>
        <v>0</v>
      </c>
      <c r="EI836" s="88">
        <f t="shared" si="885"/>
        <v>0</v>
      </c>
      <c r="EQ836" s="88">
        <f t="shared" si="886"/>
        <v>0</v>
      </c>
      <c r="EV836" s="32">
        <v>1</v>
      </c>
      <c r="EW836" s="32">
        <v>1</v>
      </c>
      <c r="EX836" s="32">
        <v>5</v>
      </c>
      <c r="EY836" s="88">
        <f t="shared" si="887"/>
        <v>16</v>
      </c>
      <c r="EZ836" s="32">
        <v>0</v>
      </c>
      <c r="FA836" s="32">
        <v>11</v>
      </c>
      <c r="FB836" s="32">
        <v>5</v>
      </c>
      <c r="FC836" s="32">
        <v>0</v>
      </c>
      <c r="FG836" s="88">
        <f t="shared" si="888"/>
        <v>0</v>
      </c>
      <c r="FO836" s="88">
        <f t="shared" si="889"/>
        <v>0</v>
      </c>
      <c r="FW836" s="110">
        <f t="shared" si="890"/>
        <v>0</v>
      </c>
      <c r="GB836" s="110">
        <f t="shared" si="891"/>
        <v>1</v>
      </c>
      <c r="GC836" s="110">
        <f t="shared" si="892"/>
        <v>1</v>
      </c>
      <c r="GD836" s="110">
        <f t="shared" si="893"/>
        <v>5</v>
      </c>
      <c r="GE836" s="110">
        <f t="shared" si="894"/>
        <v>16</v>
      </c>
      <c r="GF836" s="110">
        <f t="shared" si="895"/>
        <v>0</v>
      </c>
      <c r="GG836" s="110">
        <f t="shared" si="896"/>
        <v>11</v>
      </c>
      <c r="GH836" s="110">
        <f t="shared" si="897"/>
        <v>5</v>
      </c>
      <c r="GI836" s="110">
        <f t="shared" si="898"/>
        <v>0</v>
      </c>
      <c r="GJ836" s="114">
        <f t="shared" si="922"/>
        <v>-8.750000000000005E-2</v>
      </c>
      <c r="GK836" s="90">
        <f t="shared" si="923"/>
        <v>0.14117647058823529</v>
      </c>
      <c r="GL836" s="92" t="s">
        <v>1857</v>
      </c>
      <c r="GM836" s="2" t="s">
        <v>1593</v>
      </c>
      <c r="GN836" s="92" t="s">
        <v>2217</v>
      </c>
      <c r="GO836" s="2" t="s">
        <v>2221</v>
      </c>
      <c r="GP836" s="2" t="s">
        <v>2222</v>
      </c>
      <c r="GQ836" s="2" t="s">
        <v>2031</v>
      </c>
      <c r="GR836" s="115">
        <v>196</v>
      </c>
      <c r="GS836" s="31">
        <f t="shared" si="899"/>
        <v>6</v>
      </c>
      <c r="GT836" s="31">
        <f t="shared" si="900"/>
        <v>15</v>
      </c>
      <c r="GU836" s="31">
        <f t="shared" si="901"/>
        <v>15</v>
      </c>
      <c r="GV836" s="31">
        <f t="shared" si="902"/>
        <v>275</v>
      </c>
      <c r="GW836" s="31">
        <f t="shared" si="903"/>
        <v>154</v>
      </c>
      <c r="GX836" s="31">
        <f t="shared" si="904"/>
        <v>235</v>
      </c>
    </row>
    <row r="837" spans="1:208" ht="15.75" hidden="1" customHeight="1" x14ac:dyDescent="0.25">
      <c r="A837" s="22" t="s">
        <v>1112</v>
      </c>
      <c r="B837" s="2" t="s">
        <v>817</v>
      </c>
      <c r="C837" s="116" t="s">
        <v>819</v>
      </c>
      <c r="D837" s="35" t="s">
        <v>817</v>
      </c>
      <c r="E837" s="117">
        <v>42</v>
      </c>
      <c r="F837" s="117">
        <v>226</v>
      </c>
      <c r="G837" s="117">
        <v>341</v>
      </c>
      <c r="H837" s="117">
        <v>609</v>
      </c>
      <c r="I837" s="95">
        <v>34</v>
      </c>
      <c r="J837" s="118">
        <v>50</v>
      </c>
      <c r="K837" s="118">
        <v>188</v>
      </c>
      <c r="L837" s="118">
        <v>344</v>
      </c>
      <c r="M837" s="118">
        <v>582</v>
      </c>
      <c r="N837" s="119">
        <v>65</v>
      </c>
      <c r="O837" s="119">
        <v>40</v>
      </c>
      <c r="P837" s="120">
        <v>507</v>
      </c>
      <c r="Q837" s="120">
        <v>595</v>
      </c>
      <c r="R837" s="120">
        <v>459</v>
      </c>
      <c r="S837" s="70">
        <f t="shared" si="905"/>
        <v>9.8619329388560162E-2</v>
      </c>
      <c r="T837" s="70">
        <f t="shared" si="906"/>
        <v>0.31596638655462184</v>
      </c>
      <c r="U837" s="70">
        <f t="shared" si="907"/>
        <v>0.33119795003203073</v>
      </c>
      <c r="V837" s="70">
        <f t="shared" si="908"/>
        <v>0.4430740037950664</v>
      </c>
      <c r="W837" s="70">
        <f t="shared" si="909"/>
        <v>0.60784313725490191</v>
      </c>
      <c r="X837" s="121">
        <v>620</v>
      </c>
      <c r="Y837" s="121">
        <v>507</v>
      </c>
      <c r="Z837" s="121">
        <v>595</v>
      </c>
      <c r="AA837" s="121">
        <v>459</v>
      </c>
      <c r="AB837" s="121">
        <v>170</v>
      </c>
      <c r="AC837" s="121">
        <v>142</v>
      </c>
      <c r="AD837" s="17">
        <v>14</v>
      </c>
      <c r="AE837" s="17">
        <v>32</v>
      </c>
      <c r="AF837" s="100">
        <v>37</v>
      </c>
      <c r="AG837" s="101">
        <v>56</v>
      </c>
      <c r="AH837" s="101">
        <v>203</v>
      </c>
      <c r="AI837" s="101">
        <v>315</v>
      </c>
      <c r="AJ837" s="101">
        <v>8</v>
      </c>
      <c r="AK837" s="101">
        <f t="shared" si="910"/>
        <v>582</v>
      </c>
      <c r="AL837" s="101">
        <f t="shared" si="911"/>
        <v>70</v>
      </c>
      <c r="AM837" s="101">
        <v>78</v>
      </c>
      <c r="AN837" s="102">
        <v>23</v>
      </c>
      <c r="AO837" s="103">
        <v>75</v>
      </c>
      <c r="AP837" s="74">
        <f t="shared" si="912"/>
        <v>0.11045364891518737</v>
      </c>
      <c r="AQ837" s="74">
        <f t="shared" si="913"/>
        <v>0.3411764705882353</v>
      </c>
      <c r="AR837" s="104">
        <f t="shared" si="914"/>
        <v>0.32286995515695066</v>
      </c>
      <c r="AS837" s="104">
        <f t="shared" si="915"/>
        <v>0.42504743833017078</v>
      </c>
      <c r="AT837" s="104">
        <f t="shared" si="916"/>
        <v>0.53376906318082784</v>
      </c>
      <c r="AU837" s="105">
        <v>495</v>
      </c>
      <c r="AV837" s="105">
        <v>650</v>
      </c>
      <c r="AW837" s="105">
        <v>464</v>
      </c>
      <c r="AX837" s="100">
        <v>40</v>
      </c>
      <c r="AY837" s="106">
        <v>675</v>
      </c>
      <c r="AZ837" s="106">
        <v>60</v>
      </c>
      <c r="BA837" s="106">
        <v>259</v>
      </c>
      <c r="BB837" s="106">
        <v>340</v>
      </c>
      <c r="BC837" s="106">
        <v>16</v>
      </c>
      <c r="BD837" s="107">
        <v>66</v>
      </c>
      <c r="BE837" s="108">
        <v>18</v>
      </c>
      <c r="BF837" s="82">
        <f t="shared" si="917"/>
        <v>0.12931034482758622</v>
      </c>
      <c r="BG837" s="82">
        <f t="shared" si="918"/>
        <v>0.39846153846153848</v>
      </c>
      <c r="BH837" s="83">
        <f t="shared" si="919"/>
        <v>0.36855189558732132</v>
      </c>
      <c r="BI837" s="83">
        <f t="shared" si="920"/>
        <v>0.46550218340611355</v>
      </c>
      <c r="BJ837" s="83">
        <f t="shared" si="921"/>
        <v>0.55353535353535355</v>
      </c>
      <c r="BK837" s="2">
        <v>450</v>
      </c>
      <c r="BL837" s="2">
        <v>658</v>
      </c>
      <c r="BM837" s="2">
        <v>446</v>
      </c>
      <c r="BN837" s="2">
        <v>298</v>
      </c>
      <c r="BO837" s="2">
        <v>153</v>
      </c>
      <c r="BP837" s="2">
        <v>146</v>
      </c>
      <c r="BQ837" s="109">
        <v>14</v>
      </c>
      <c r="BR837" s="109">
        <v>45</v>
      </c>
      <c r="BS837" s="110">
        <v>34</v>
      </c>
      <c r="BT837" s="109">
        <v>82</v>
      </c>
      <c r="BU837" s="109">
        <v>224</v>
      </c>
      <c r="BV837" s="109">
        <v>387</v>
      </c>
      <c r="BW837" s="109">
        <v>16</v>
      </c>
      <c r="BX837" s="84">
        <f t="shared" si="865"/>
        <v>709</v>
      </c>
      <c r="BY837" s="111">
        <v>22</v>
      </c>
      <c r="BZ837" s="109">
        <v>74</v>
      </c>
      <c r="CA837" s="109">
        <v>14</v>
      </c>
      <c r="CB837" s="2">
        <v>58</v>
      </c>
      <c r="CC837" s="112">
        <f t="shared" si="866"/>
        <v>0.18222222222222223</v>
      </c>
      <c r="CD837" s="112">
        <f t="shared" si="867"/>
        <v>0.34042553191489361</v>
      </c>
      <c r="CE837" s="112">
        <f t="shared" si="868"/>
        <v>0.39832689832689833</v>
      </c>
      <c r="CF837" s="112">
        <f t="shared" si="869"/>
        <v>0.48641304347826086</v>
      </c>
      <c r="CG837" s="112">
        <f t="shared" si="870"/>
        <v>0.7017937219730942</v>
      </c>
      <c r="CH837" s="87">
        <f t="shared" si="871"/>
        <v>133</v>
      </c>
      <c r="CI837" s="31">
        <f t="shared" si="872"/>
        <v>154</v>
      </c>
      <c r="CJ837" s="31">
        <f t="shared" si="873"/>
        <v>1</v>
      </c>
      <c r="CK837" s="31">
        <f t="shared" si="874"/>
        <v>3</v>
      </c>
      <c r="CL837" s="31">
        <f t="shared" si="875"/>
        <v>3</v>
      </c>
      <c r="CM837" s="113">
        <f t="shared" si="876"/>
        <v>24</v>
      </c>
      <c r="CN837" s="31">
        <f t="shared" si="877"/>
        <v>8</v>
      </c>
      <c r="CO837" s="31">
        <f t="shared" si="878"/>
        <v>8</v>
      </c>
      <c r="CP837" s="31">
        <f t="shared" si="879"/>
        <v>6</v>
      </c>
      <c r="CQ837" s="31">
        <f t="shared" si="880"/>
        <v>2</v>
      </c>
      <c r="CR837" s="32">
        <v>1</v>
      </c>
      <c r="CS837" s="32">
        <v>3</v>
      </c>
      <c r="CT837" s="32">
        <v>3</v>
      </c>
      <c r="CU837" s="88">
        <f t="shared" si="864"/>
        <v>24</v>
      </c>
      <c r="CV837" s="32">
        <v>8</v>
      </c>
      <c r="CW837" s="32">
        <v>8</v>
      </c>
      <c r="CX837" s="32">
        <v>6</v>
      </c>
      <c r="CY837" s="32">
        <v>2</v>
      </c>
      <c r="DC837" s="88">
        <f t="shared" si="881"/>
        <v>0</v>
      </c>
      <c r="DH837" s="32">
        <v>3</v>
      </c>
      <c r="DI837" s="32">
        <v>15</v>
      </c>
      <c r="DJ837" s="32">
        <v>10</v>
      </c>
      <c r="DK837" s="88">
        <f t="shared" si="882"/>
        <v>250</v>
      </c>
      <c r="DL837" s="32">
        <v>61</v>
      </c>
      <c r="DM837" s="32">
        <v>64</v>
      </c>
      <c r="DN837" s="32">
        <v>123</v>
      </c>
      <c r="DO837" s="32">
        <v>2</v>
      </c>
      <c r="DP837" s="32">
        <v>8</v>
      </c>
      <c r="DQ837" s="32">
        <v>15</v>
      </c>
      <c r="DR837" s="32">
        <v>13</v>
      </c>
      <c r="DS837" s="88">
        <f t="shared" si="883"/>
        <v>239</v>
      </c>
      <c r="DT837" s="32">
        <v>2</v>
      </c>
      <c r="DU837" s="32">
        <v>57</v>
      </c>
      <c r="DV837" s="32">
        <v>170</v>
      </c>
      <c r="DW837" s="32">
        <v>10</v>
      </c>
      <c r="DX837" s="32">
        <v>1</v>
      </c>
      <c r="DY837" s="32">
        <v>2</v>
      </c>
      <c r="DZ837" s="32">
        <v>3</v>
      </c>
      <c r="EA837" s="88">
        <f t="shared" si="884"/>
        <v>40</v>
      </c>
      <c r="EB837" s="32">
        <v>11</v>
      </c>
      <c r="EC837" s="32">
        <v>12</v>
      </c>
      <c r="ED837" s="32">
        <v>17</v>
      </c>
      <c r="EI837" s="88">
        <f t="shared" si="885"/>
        <v>0</v>
      </c>
      <c r="EQ837" s="88">
        <f t="shared" si="886"/>
        <v>0</v>
      </c>
      <c r="EV837" s="32">
        <v>1</v>
      </c>
      <c r="EW837" s="32">
        <v>10</v>
      </c>
      <c r="EX837" s="32">
        <v>5</v>
      </c>
      <c r="EY837" s="88">
        <f t="shared" si="887"/>
        <v>157</v>
      </c>
      <c r="EZ837" s="32">
        <v>0</v>
      </c>
      <c r="FA837" s="32">
        <v>83</v>
      </c>
      <c r="FB837" s="32">
        <v>71</v>
      </c>
      <c r="FC837" s="32">
        <v>3</v>
      </c>
      <c r="FG837" s="88">
        <f t="shared" si="888"/>
        <v>0</v>
      </c>
      <c r="FO837" s="88">
        <f t="shared" si="889"/>
        <v>0</v>
      </c>
      <c r="FW837" s="110">
        <f t="shared" si="890"/>
        <v>0</v>
      </c>
      <c r="GB837" s="110">
        <f t="shared" si="891"/>
        <v>1</v>
      </c>
      <c r="GC837" s="110">
        <f t="shared" si="892"/>
        <v>10</v>
      </c>
      <c r="GD837" s="110">
        <f t="shared" si="893"/>
        <v>5</v>
      </c>
      <c r="GE837" s="110">
        <f t="shared" si="894"/>
        <v>157</v>
      </c>
      <c r="GF837" s="110">
        <f t="shared" si="895"/>
        <v>0</v>
      </c>
      <c r="GG837" s="110">
        <f t="shared" si="896"/>
        <v>83</v>
      </c>
      <c r="GH837" s="110">
        <f t="shared" si="897"/>
        <v>71</v>
      </c>
      <c r="GI837" s="110">
        <f t="shared" si="898"/>
        <v>3</v>
      </c>
      <c r="GJ837" s="114">
        <f t="shared" si="922"/>
        <v>0.15456386518154216</v>
      </c>
      <c r="GK837" s="90">
        <f t="shared" si="923"/>
        <v>5.0370370370370371E-2</v>
      </c>
      <c r="GL837" s="92" t="s">
        <v>2114</v>
      </c>
      <c r="GM837" s="92" t="s">
        <v>2024</v>
      </c>
      <c r="GN837" s="2" t="s">
        <v>2241</v>
      </c>
      <c r="GO837" s="92" t="s">
        <v>1951</v>
      </c>
      <c r="GP837" s="92" t="s">
        <v>2210</v>
      </c>
      <c r="GQ837" s="2" t="s">
        <v>1931</v>
      </c>
      <c r="GR837" s="115">
        <v>629</v>
      </c>
      <c r="GS837" s="31">
        <f t="shared" si="899"/>
        <v>12</v>
      </c>
      <c r="GT837" s="31">
        <f t="shared" si="900"/>
        <v>26</v>
      </c>
      <c r="GU837" s="31">
        <f t="shared" si="901"/>
        <v>32</v>
      </c>
      <c r="GV837" s="31">
        <f t="shared" si="902"/>
        <v>529</v>
      </c>
      <c r="GW837" s="31">
        <f t="shared" si="903"/>
        <v>322</v>
      </c>
      <c r="GX837" s="31">
        <f t="shared" si="904"/>
        <v>455</v>
      </c>
    </row>
    <row r="838" spans="1:208" ht="15.75" hidden="1" customHeight="1" x14ac:dyDescent="0.25">
      <c r="A838" s="22" t="s">
        <v>1112</v>
      </c>
      <c r="B838" s="2" t="s">
        <v>817</v>
      </c>
      <c r="C838" s="116" t="s">
        <v>820</v>
      </c>
      <c r="D838" s="35" t="s">
        <v>817</v>
      </c>
      <c r="E838" s="117">
        <v>1</v>
      </c>
      <c r="F838" s="117">
        <v>8</v>
      </c>
      <c r="G838" s="117">
        <v>18</v>
      </c>
      <c r="H838" s="117">
        <v>27</v>
      </c>
      <c r="I838" s="95">
        <v>2</v>
      </c>
      <c r="J838" s="118">
        <v>1</v>
      </c>
      <c r="K838" s="118">
        <v>15</v>
      </c>
      <c r="L838" s="118">
        <v>16</v>
      </c>
      <c r="M838" s="118">
        <v>32</v>
      </c>
      <c r="N838" s="119">
        <v>3</v>
      </c>
      <c r="O838" s="119">
        <v>3</v>
      </c>
      <c r="P838" s="120">
        <v>34</v>
      </c>
      <c r="Q838" s="120">
        <v>44</v>
      </c>
      <c r="R838" s="120">
        <v>34</v>
      </c>
      <c r="S838" s="70">
        <f t="shared" si="905"/>
        <v>2.9411764705882353E-2</v>
      </c>
      <c r="T838" s="70">
        <f t="shared" si="906"/>
        <v>0.34090909090909088</v>
      </c>
      <c r="U838" s="70">
        <f t="shared" si="907"/>
        <v>0.25892857142857145</v>
      </c>
      <c r="V838" s="70">
        <f t="shared" si="908"/>
        <v>0.35897435897435898</v>
      </c>
      <c r="W838" s="70">
        <f t="shared" si="909"/>
        <v>0.38235294117647056</v>
      </c>
      <c r="X838" s="121">
        <v>36</v>
      </c>
      <c r="Y838" s="121">
        <v>34</v>
      </c>
      <c r="Z838" s="121">
        <v>44</v>
      </c>
      <c r="AA838" s="121">
        <v>34</v>
      </c>
      <c r="AB838" s="121">
        <v>11</v>
      </c>
      <c r="AC838" s="121">
        <v>10</v>
      </c>
      <c r="AD838" s="17">
        <v>2</v>
      </c>
      <c r="AE838" s="17">
        <v>2</v>
      </c>
      <c r="AF838" s="100">
        <v>2</v>
      </c>
      <c r="AG838" s="101">
        <v>1</v>
      </c>
      <c r="AH838" s="101">
        <v>12</v>
      </c>
      <c r="AI838" s="101">
        <v>11</v>
      </c>
      <c r="AJ838" s="101">
        <v>0</v>
      </c>
      <c r="AK838" s="101">
        <f t="shared" si="910"/>
        <v>24</v>
      </c>
      <c r="AL838" s="101">
        <f t="shared" si="911"/>
        <v>0</v>
      </c>
      <c r="AM838" s="101">
        <v>0</v>
      </c>
      <c r="AN838" s="102">
        <v>2</v>
      </c>
      <c r="AO838" s="103">
        <v>7</v>
      </c>
      <c r="AP838" s="74">
        <f t="shared" si="912"/>
        <v>2.9411764705882353E-2</v>
      </c>
      <c r="AQ838" s="74">
        <f t="shared" si="913"/>
        <v>0.27272727272727271</v>
      </c>
      <c r="AR838" s="104">
        <f t="shared" si="914"/>
        <v>0.21428571428571427</v>
      </c>
      <c r="AS838" s="104">
        <f t="shared" si="915"/>
        <v>0.29487179487179488</v>
      </c>
      <c r="AT838" s="104">
        <f t="shared" si="916"/>
        <v>0.3235294117647059</v>
      </c>
      <c r="AU838" s="105">
        <v>32</v>
      </c>
      <c r="AV838" s="105">
        <v>38</v>
      </c>
      <c r="AW838" s="105">
        <v>24</v>
      </c>
      <c r="AX838" s="100">
        <v>2</v>
      </c>
      <c r="AY838" s="106">
        <v>22</v>
      </c>
      <c r="AZ838" s="106">
        <v>2</v>
      </c>
      <c r="BA838" s="106">
        <v>8</v>
      </c>
      <c r="BB838" s="106">
        <v>12</v>
      </c>
      <c r="BC838" s="106">
        <v>0</v>
      </c>
      <c r="BD838" s="107">
        <v>4</v>
      </c>
      <c r="BE838" s="108">
        <v>4</v>
      </c>
      <c r="BF838" s="82">
        <f t="shared" si="917"/>
        <v>8.3333333333333329E-2</v>
      </c>
      <c r="BG838" s="82">
        <f t="shared" si="918"/>
        <v>0.21052631578947367</v>
      </c>
      <c r="BH838" s="83">
        <f t="shared" si="919"/>
        <v>0.19148936170212766</v>
      </c>
      <c r="BI838" s="83">
        <f t="shared" si="920"/>
        <v>0.22857142857142856</v>
      </c>
      <c r="BJ838" s="83">
        <f t="shared" si="921"/>
        <v>0.25</v>
      </c>
      <c r="BK838" s="2">
        <v>28</v>
      </c>
      <c r="BL838" s="2">
        <v>39</v>
      </c>
      <c r="BM838" s="2">
        <v>29</v>
      </c>
      <c r="BN838" s="2">
        <v>20</v>
      </c>
      <c r="BO838" s="2">
        <v>8</v>
      </c>
      <c r="BP838" s="2">
        <v>10</v>
      </c>
      <c r="BQ838" s="109">
        <v>2</v>
      </c>
      <c r="BR838" s="109">
        <v>3</v>
      </c>
      <c r="BS838" s="110">
        <v>4</v>
      </c>
      <c r="BT838" s="109">
        <v>2</v>
      </c>
      <c r="BU838" s="109">
        <v>14</v>
      </c>
      <c r="BV838" s="109">
        <v>17</v>
      </c>
      <c r="BW838" s="109">
        <v>0</v>
      </c>
      <c r="BX838" s="84">
        <f t="shared" si="865"/>
        <v>33</v>
      </c>
      <c r="BY838" s="111">
        <v>2</v>
      </c>
      <c r="BZ838" s="109">
        <v>1</v>
      </c>
      <c r="CA838" s="109">
        <v>0</v>
      </c>
      <c r="CB838" s="2">
        <v>2</v>
      </c>
      <c r="CC838" s="112">
        <f t="shared" si="866"/>
        <v>7.1428571428571425E-2</v>
      </c>
      <c r="CD838" s="112">
        <f t="shared" si="867"/>
        <v>0.35897435897435898</v>
      </c>
      <c r="CE838" s="112">
        <f t="shared" si="868"/>
        <v>0.33333333333333331</v>
      </c>
      <c r="CF838" s="112">
        <f t="shared" si="869"/>
        <v>0.44117647058823528</v>
      </c>
      <c r="CG838" s="112">
        <f t="shared" si="870"/>
        <v>0.55172413793103448</v>
      </c>
      <c r="CH838" s="87">
        <f t="shared" si="871"/>
        <v>13</v>
      </c>
      <c r="CI838" s="31">
        <f t="shared" si="872"/>
        <v>18</v>
      </c>
      <c r="CJ838" s="31">
        <f t="shared" si="873"/>
        <v>0</v>
      </c>
      <c r="CK838" s="31">
        <f t="shared" si="874"/>
        <v>0</v>
      </c>
      <c r="CL838" s="31">
        <f t="shared" si="875"/>
        <v>0</v>
      </c>
      <c r="CM838" s="113">
        <f t="shared" si="876"/>
        <v>0</v>
      </c>
      <c r="CN838" s="31">
        <f t="shared" si="877"/>
        <v>0</v>
      </c>
      <c r="CO838" s="31">
        <f t="shared" si="878"/>
        <v>0</v>
      </c>
      <c r="CP838" s="31">
        <f t="shared" si="879"/>
        <v>0</v>
      </c>
      <c r="CQ838" s="31">
        <f t="shared" si="880"/>
        <v>0</v>
      </c>
      <c r="CU838" s="88">
        <f t="shared" ref="CU838:CU901" si="924">CV838+CW838+CX838+CY838</f>
        <v>0</v>
      </c>
      <c r="DC838" s="88">
        <f t="shared" si="881"/>
        <v>0</v>
      </c>
      <c r="DK838" s="88">
        <f t="shared" si="882"/>
        <v>0</v>
      </c>
      <c r="DP838" s="32">
        <v>2</v>
      </c>
      <c r="DQ838" s="32">
        <v>3</v>
      </c>
      <c r="DR838" s="32">
        <v>4</v>
      </c>
      <c r="DS838" s="88">
        <f t="shared" si="883"/>
        <v>33</v>
      </c>
      <c r="DT838" s="32">
        <v>2</v>
      </c>
      <c r="DU838" s="32">
        <v>14</v>
      </c>
      <c r="DV838" s="32">
        <v>17</v>
      </c>
      <c r="DW838" s="32">
        <v>0</v>
      </c>
      <c r="EA838" s="88">
        <f t="shared" si="884"/>
        <v>0</v>
      </c>
      <c r="EI838" s="88">
        <f t="shared" si="885"/>
        <v>0</v>
      </c>
      <c r="EQ838" s="88">
        <f t="shared" si="886"/>
        <v>0</v>
      </c>
      <c r="EY838" s="88">
        <f t="shared" si="887"/>
        <v>0</v>
      </c>
      <c r="FG838" s="88">
        <f t="shared" si="888"/>
        <v>0</v>
      </c>
      <c r="FO838" s="88">
        <f t="shared" si="889"/>
        <v>0</v>
      </c>
      <c r="FW838" s="110">
        <f t="shared" si="890"/>
        <v>0</v>
      </c>
      <c r="GB838" s="110">
        <f t="shared" si="891"/>
        <v>0</v>
      </c>
      <c r="GC838" s="110">
        <f t="shared" si="892"/>
        <v>0</v>
      </c>
      <c r="GD838" s="110">
        <f t="shared" si="893"/>
        <v>0</v>
      </c>
      <c r="GE838" s="110">
        <f t="shared" si="894"/>
        <v>0</v>
      </c>
      <c r="GF838" s="110">
        <f t="shared" si="895"/>
        <v>0</v>
      </c>
      <c r="GG838" s="110">
        <f t="shared" si="896"/>
        <v>0</v>
      </c>
      <c r="GH838" s="110">
        <f t="shared" si="897"/>
        <v>0</v>
      </c>
      <c r="GI838" s="110">
        <f t="shared" si="898"/>
        <v>0</v>
      </c>
      <c r="GJ838" s="114">
        <f t="shared" si="922"/>
        <v>0.44297082228116719</v>
      </c>
      <c r="GK838" s="90">
        <f t="shared" si="923"/>
        <v>0.5</v>
      </c>
      <c r="GL838" s="2" t="s">
        <v>1512</v>
      </c>
      <c r="GM838" s="92" t="s">
        <v>1513</v>
      </c>
      <c r="GN838" s="2" t="s">
        <v>1514</v>
      </c>
      <c r="GO838" s="2" t="s">
        <v>1515</v>
      </c>
      <c r="GP838" s="2" t="s">
        <v>1516</v>
      </c>
      <c r="GQ838" s="2" t="s">
        <v>1517</v>
      </c>
      <c r="GR838" s="115">
        <v>39</v>
      </c>
      <c r="GS838" s="31">
        <f t="shared" si="899"/>
        <v>2</v>
      </c>
      <c r="GT838" s="31">
        <f t="shared" si="900"/>
        <v>4</v>
      </c>
      <c r="GU838" s="31">
        <f t="shared" si="901"/>
        <v>3</v>
      </c>
      <c r="GV838" s="31">
        <f t="shared" si="902"/>
        <v>33</v>
      </c>
      <c r="GW838" s="31">
        <f t="shared" si="903"/>
        <v>17</v>
      </c>
      <c r="GX838" s="31">
        <f t="shared" si="904"/>
        <v>31</v>
      </c>
    </row>
    <row r="839" spans="1:208" ht="15.75" hidden="1" customHeight="1" x14ac:dyDescent="0.25">
      <c r="A839" s="22" t="s">
        <v>1112</v>
      </c>
      <c r="B839" s="2" t="s">
        <v>817</v>
      </c>
      <c r="C839" s="116" t="s">
        <v>821</v>
      </c>
      <c r="D839" s="35" t="s">
        <v>817</v>
      </c>
      <c r="E839" s="117">
        <v>34</v>
      </c>
      <c r="F839" s="117">
        <v>94</v>
      </c>
      <c r="G839" s="117">
        <v>103</v>
      </c>
      <c r="H839" s="117">
        <v>231</v>
      </c>
      <c r="I839" s="95">
        <v>11</v>
      </c>
      <c r="J839" s="118">
        <v>16</v>
      </c>
      <c r="K839" s="118">
        <v>49</v>
      </c>
      <c r="L839" s="118">
        <v>75</v>
      </c>
      <c r="M839" s="118">
        <v>140</v>
      </c>
      <c r="N839" s="119">
        <v>12</v>
      </c>
      <c r="O839" s="119">
        <v>25</v>
      </c>
      <c r="P839" s="120">
        <v>187</v>
      </c>
      <c r="Q839" s="120">
        <v>305</v>
      </c>
      <c r="R839" s="120">
        <v>189</v>
      </c>
      <c r="S839" s="70">
        <f t="shared" si="905"/>
        <v>8.5561497326203204E-2</v>
      </c>
      <c r="T839" s="70">
        <f t="shared" si="906"/>
        <v>0.16065573770491803</v>
      </c>
      <c r="U839" s="70">
        <f t="shared" si="907"/>
        <v>0.18795888399412627</v>
      </c>
      <c r="V839" s="70">
        <f t="shared" si="908"/>
        <v>0.22672064777327935</v>
      </c>
      <c r="W839" s="70">
        <f t="shared" si="909"/>
        <v>0.33333333333333331</v>
      </c>
      <c r="X839" s="121">
        <v>294</v>
      </c>
      <c r="Y839" s="121">
        <v>187</v>
      </c>
      <c r="Z839" s="121">
        <v>305</v>
      </c>
      <c r="AA839" s="121">
        <v>189</v>
      </c>
      <c r="AB839" s="121">
        <v>67</v>
      </c>
      <c r="AC839" s="121">
        <v>81</v>
      </c>
      <c r="AD839" s="17">
        <v>5</v>
      </c>
      <c r="AE839" s="17">
        <v>10</v>
      </c>
      <c r="AF839" s="100">
        <v>10</v>
      </c>
      <c r="AG839" s="101">
        <v>14</v>
      </c>
      <c r="AH839" s="101">
        <v>48</v>
      </c>
      <c r="AI839" s="101">
        <v>70</v>
      </c>
      <c r="AJ839" s="101">
        <v>2</v>
      </c>
      <c r="AK839" s="101">
        <f t="shared" si="910"/>
        <v>134</v>
      </c>
      <c r="AL839" s="101">
        <f t="shared" si="911"/>
        <v>18</v>
      </c>
      <c r="AM839" s="101">
        <v>20</v>
      </c>
      <c r="AN839" s="102">
        <v>10</v>
      </c>
      <c r="AO839" s="103">
        <v>43</v>
      </c>
      <c r="AP839" s="74">
        <f t="shared" si="912"/>
        <v>7.4866310160427801E-2</v>
      </c>
      <c r="AQ839" s="74">
        <f t="shared" si="913"/>
        <v>0.15737704918032788</v>
      </c>
      <c r="AR839" s="104">
        <f t="shared" si="914"/>
        <v>0.16740088105726872</v>
      </c>
      <c r="AS839" s="104">
        <f t="shared" si="915"/>
        <v>0.20242914979757085</v>
      </c>
      <c r="AT839" s="104">
        <f t="shared" si="916"/>
        <v>0.27513227513227512</v>
      </c>
      <c r="AU839" s="105">
        <v>203</v>
      </c>
      <c r="AV839" s="105">
        <v>256</v>
      </c>
      <c r="AW839" s="105">
        <v>176</v>
      </c>
      <c r="AX839" s="100">
        <v>12</v>
      </c>
      <c r="AY839" s="106">
        <v>172</v>
      </c>
      <c r="AZ839" s="106">
        <v>21</v>
      </c>
      <c r="BA839" s="106">
        <v>65</v>
      </c>
      <c r="BB839" s="106">
        <v>82</v>
      </c>
      <c r="BC839" s="106">
        <v>4</v>
      </c>
      <c r="BD839" s="107">
        <v>13</v>
      </c>
      <c r="BE839" s="108">
        <v>19</v>
      </c>
      <c r="BF839" s="82">
        <f t="shared" si="917"/>
        <v>0.11931818181818182</v>
      </c>
      <c r="BG839" s="82">
        <f t="shared" si="918"/>
        <v>0.25390625</v>
      </c>
      <c r="BH839" s="83">
        <f t="shared" si="919"/>
        <v>0.24409448818897639</v>
      </c>
      <c r="BI839" s="83">
        <f t="shared" si="920"/>
        <v>0.29193899782135074</v>
      </c>
      <c r="BJ839" s="83">
        <f t="shared" si="921"/>
        <v>0.33990147783251229</v>
      </c>
      <c r="BK839" s="2">
        <v>177</v>
      </c>
      <c r="BL839" s="2">
        <v>248</v>
      </c>
      <c r="BM839" s="2">
        <v>187</v>
      </c>
      <c r="BN839" s="2">
        <v>127</v>
      </c>
      <c r="BO839" s="2">
        <v>47</v>
      </c>
      <c r="BP839" s="2">
        <v>60</v>
      </c>
      <c r="BQ839" s="109">
        <v>7</v>
      </c>
      <c r="BR839" s="109">
        <v>13</v>
      </c>
      <c r="BS839" s="110">
        <v>11</v>
      </c>
      <c r="BT839" s="109">
        <v>16</v>
      </c>
      <c r="BU839" s="109">
        <v>71</v>
      </c>
      <c r="BV839" s="109">
        <v>85</v>
      </c>
      <c r="BW839" s="109">
        <v>3</v>
      </c>
      <c r="BX839" s="84">
        <f t="shared" ref="BX839:BX902" si="925">SUM(BT839:BW839)</f>
        <v>175</v>
      </c>
      <c r="BY839" s="111">
        <v>10</v>
      </c>
      <c r="BZ839" s="109">
        <v>8</v>
      </c>
      <c r="CA839" s="109">
        <v>3</v>
      </c>
      <c r="CB839" s="2">
        <v>43</v>
      </c>
      <c r="CC839" s="112">
        <f t="shared" ref="CC839:CC902" si="926">BT839/BK839</f>
        <v>9.03954802259887E-2</v>
      </c>
      <c r="CD839" s="112">
        <f t="shared" ref="CD839:CD902" si="927">BU839/BL839</f>
        <v>0.28629032258064518</v>
      </c>
      <c r="CE839" s="112">
        <f t="shared" ref="CE839:CE902" si="928">((BT839+BU839+BV839)-BZ839)/(BK839+BL839+BM839)</f>
        <v>0.26797385620915032</v>
      </c>
      <c r="CF839" s="112">
        <f t="shared" ref="CF839:CF902" si="929">((BU839+BV839)-BZ839)/(BL839+BM839)</f>
        <v>0.34022988505747126</v>
      </c>
      <c r="CG839" s="112">
        <f t="shared" ref="CG839:CG902" si="930">(BV839-BZ839)/BM839</f>
        <v>0.41176470588235292</v>
      </c>
      <c r="CH839" s="87">
        <f t="shared" ref="CH839:CH902" si="931">BM839-(BV839-BZ839)</f>
        <v>110</v>
      </c>
      <c r="CI839" s="31">
        <f t="shared" ref="CI839:CI902" si="932">(BM839+BO839)-(BV839+CB839)</f>
        <v>106</v>
      </c>
      <c r="CJ839" s="31">
        <f t="shared" ref="CJ839:CJ902" si="933">CR839+CZ839</f>
        <v>0</v>
      </c>
      <c r="CK839" s="31">
        <f t="shared" ref="CK839:CK902" si="934">CS839+DA839</f>
        <v>0</v>
      </c>
      <c r="CL839" s="31">
        <f t="shared" ref="CL839:CL902" si="935">CT839+DB839</f>
        <v>0</v>
      </c>
      <c r="CM839" s="113">
        <f t="shared" ref="CM839:CM902" si="936">CU839+DC839</f>
        <v>0</v>
      </c>
      <c r="CN839" s="31">
        <f t="shared" ref="CN839:CN902" si="937">CV839+DD839</f>
        <v>0</v>
      </c>
      <c r="CO839" s="31">
        <f t="shared" ref="CO839:CO902" si="938">CW839+DE839</f>
        <v>0</v>
      </c>
      <c r="CP839" s="31">
        <f t="shared" ref="CP839:CP902" si="939">CX839+DF839</f>
        <v>0</v>
      </c>
      <c r="CQ839" s="31">
        <f t="shared" ref="CQ839:CQ902" si="940">CY839+DG839</f>
        <v>0</v>
      </c>
      <c r="CU839" s="88">
        <f t="shared" si="924"/>
        <v>0</v>
      </c>
      <c r="DC839" s="88">
        <f t="shared" ref="DC839:DC902" si="941">DD839+DE839+DF839+DG839</f>
        <v>0</v>
      </c>
      <c r="DH839" s="32">
        <v>1</v>
      </c>
      <c r="DI839" s="32">
        <v>3</v>
      </c>
      <c r="DJ839" s="32">
        <v>3</v>
      </c>
      <c r="DK839" s="88">
        <f t="shared" ref="DK839:DK902" si="942">DL839+DM839+DN839+DO839</f>
        <v>42</v>
      </c>
      <c r="DL839" s="32">
        <v>10</v>
      </c>
      <c r="DM839" s="32">
        <v>21</v>
      </c>
      <c r="DN839" s="32">
        <v>11</v>
      </c>
      <c r="DO839" s="32">
        <v>0</v>
      </c>
      <c r="DP839" s="32">
        <v>6</v>
      </c>
      <c r="DQ839" s="32">
        <v>10</v>
      </c>
      <c r="DR839" s="32">
        <v>8</v>
      </c>
      <c r="DS839" s="88">
        <f t="shared" ref="DS839:DS902" si="943">DT839+DU839+DV839+DW839</f>
        <v>133</v>
      </c>
      <c r="DT839" s="32">
        <v>6</v>
      </c>
      <c r="DU839" s="32">
        <v>50</v>
      </c>
      <c r="DV839" s="32">
        <v>74</v>
      </c>
      <c r="DW839" s="32">
        <v>3</v>
      </c>
      <c r="EA839" s="88">
        <f t="shared" ref="EA839:EA902" si="944">EB839+EC839+ED839+EE839</f>
        <v>0</v>
      </c>
      <c r="EI839" s="88">
        <f t="shared" ref="EI839:EI902" si="945">EJ839+EK839+EL839+EM839</f>
        <v>0</v>
      </c>
      <c r="EQ839" s="88">
        <f t="shared" ref="EQ839:EQ902" si="946">ER839+ES839+ET839+EU839</f>
        <v>0</v>
      </c>
      <c r="EY839" s="88">
        <f t="shared" ref="EY839:EY902" si="947">EZ839+FA839+FB839+FC839</f>
        <v>0</v>
      </c>
      <c r="FG839" s="88">
        <f t="shared" ref="FG839:FG902" si="948">FH839+FI839+FJ839+FK839</f>
        <v>0</v>
      </c>
      <c r="FO839" s="88">
        <f t="shared" ref="FO839:FO902" si="949">FP839+FQ839+FR839+FS839</f>
        <v>0</v>
      </c>
      <c r="FW839" s="110">
        <f t="shared" ref="FW839:FW902" si="950">FX839+FY839+FZ839+GA839</f>
        <v>0</v>
      </c>
      <c r="GB839" s="110">
        <f t="shared" ref="GB839:GB902" si="951">EV839+FD839+FL839+FT839</f>
        <v>0</v>
      </c>
      <c r="GC839" s="110">
        <f t="shared" ref="GC839:GC902" si="952">EW839+FE839+FM839+FU839</f>
        <v>0</v>
      </c>
      <c r="GD839" s="110">
        <f t="shared" ref="GD839:GD902" si="953">EX839+FF839+FN839+FV839</f>
        <v>0</v>
      </c>
      <c r="GE839" s="110">
        <f t="shared" ref="GE839:GE902" si="954">EY839+FG839+FO839+FW839</f>
        <v>0</v>
      </c>
      <c r="GF839" s="110">
        <f t="shared" ref="GF839:GF902" si="955">EZ839+FH839+FP839+FX839</f>
        <v>0</v>
      </c>
      <c r="GG839" s="110">
        <f t="shared" ref="GG839:GG902" si="956">FA839+FI839+FQ839+FY839</f>
        <v>0</v>
      </c>
      <c r="GH839" s="110">
        <f t="shared" ref="GH839:GH902" si="957">FB839+FJ839+FR839+FZ839</f>
        <v>0</v>
      </c>
      <c r="GI839" s="110">
        <f t="shared" ref="GI839:GI902" si="958">FC839+FK839+FS839+GA839</f>
        <v>0</v>
      </c>
      <c r="GJ839" s="114">
        <f t="shared" si="922"/>
        <v>0.23529411764705882</v>
      </c>
      <c r="GK839" s="90">
        <f t="shared" si="923"/>
        <v>1.7441860465116279E-2</v>
      </c>
      <c r="GL839" s="92" t="s">
        <v>1951</v>
      </c>
      <c r="GM839" s="2" t="s">
        <v>2273</v>
      </c>
      <c r="GN839" s="92" t="s">
        <v>1678</v>
      </c>
      <c r="GO839" s="2" t="s">
        <v>1803</v>
      </c>
      <c r="GP839" s="92" t="s">
        <v>1395</v>
      </c>
      <c r="GQ839" s="2" t="s">
        <v>2149</v>
      </c>
      <c r="GR839" s="115">
        <v>242</v>
      </c>
      <c r="GS839" s="31">
        <f t="shared" ref="GS839:GS902" si="959">DH839+DP839+DX839</f>
        <v>7</v>
      </c>
      <c r="GT839" s="31">
        <f t="shared" ref="GT839:GT902" si="960">DJ839+DR839+DZ839</f>
        <v>11</v>
      </c>
      <c r="GU839" s="31">
        <f t="shared" ref="GU839:GU902" si="961">DI839+DQ839+DY839</f>
        <v>13</v>
      </c>
      <c r="GV839" s="31">
        <f t="shared" ref="GV839:GV902" si="962">DL839+DM839+DN839+DO839+DT839+DU839+DV839+DW839+EB839+EC839+ED839+EE839</f>
        <v>175</v>
      </c>
      <c r="GW839" s="31">
        <f t="shared" ref="GW839:GW902" si="963">DN839+DO839+DV839+DW839+ED839+EE839</f>
        <v>88</v>
      </c>
      <c r="GX839" s="31">
        <f t="shared" ref="GX839:GX902" si="964">GV839-(DL839+DT839+EB839)</f>
        <v>159</v>
      </c>
    </row>
    <row r="840" spans="1:208" ht="15.75" hidden="1" customHeight="1" x14ac:dyDescent="0.25">
      <c r="A840" s="22" t="s">
        <v>1112</v>
      </c>
      <c r="B840" s="2" t="s">
        <v>817</v>
      </c>
      <c r="C840" s="116" t="s">
        <v>822</v>
      </c>
      <c r="D840" s="35" t="s">
        <v>817</v>
      </c>
      <c r="E840" s="117">
        <v>6</v>
      </c>
      <c r="F840" s="117">
        <v>35</v>
      </c>
      <c r="G840" s="117">
        <v>37</v>
      </c>
      <c r="H840" s="117">
        <v>78</v>
      </c>
      <c r="I840" s="95">
        <v>4</v>
      </c>
      <c r="J840" s="118">
        <v>10</v>
      </c>
      <c r="K840" s="118">
        <v>25</v>
      </c>
      <c r="L840" s="118">
        <v>46</v>
      </c>
      <c r="M840" s="118">
        <v>81</v>
      </c>
      <c r="N840" s="119">
        <v>5</v>
      </c>
      <c r="O840" s="119">
        <v>3</v>
      </c>
      <c r="P840" s="120">
        <v>65</v>
      </c>
      <c r="Q840" s="120">
        <v>118</v>
      </c>
      <c r="R840" s="120">
        <v>79</v>
      </c>
      <c r="S840" s="70">
        <f t="shared" si="905"/>
        <v>0.15384615384615385</v>
      </c>
      <c r="T840" s="70">
        <f t="shared" si="906"/>
        <v>0.21186440677966101</v>
      </c>
      <c r="U840" s="70">
        <f t="shared" si="907"/>
        <v>0.29007633587786258</v>
      </c>
      <c r="V840" s="70">
        <f t="shared" si="908"/>
        <v>0.3350253807106599</v>
      </c>
      <c r="W840" s="70">
        <f t="shared" si="909"/>
        <v>0.51898734177215189</v>
      </c>
      <c r="X840" s="121">
        <v>111</v>
      </c>
      <c r="Y840" s="121">
        <v>65</v>
      </c>
      <c r="Z840" s="121">
        <v>118</v>
      </c>
      <c r="AA840" s="121">
        <v>79</v>
      </c>
      <c r="AB840" s="121">
        <v>21</v>
      </c>
      <c r="AC840" s="121">
        <v>23</v>
      </c>
      <c r="AD840" s="17">
        <v>1</v>
      </c>
      <c r="AE840" s="17">
        <v>4</v>
      </c>
      <c r="AF840" s="100">
        <v>4</v>
      </c>
      <c r="AG840" s="101">
        <v>10</v>
      </c>
      <c r="AH840" s="101">
        <v>24</v>
      </c>
      <c r="AI840" s="101">
        <v>35</v>
      </c>
      <c r="AJ840" s="101">
        <v>0</v>
      </c>
      <c r="AK840" s="101">
        <f t="shared" si="910"/>
        <v>69</v>
      </c>
      <c r="AL840" s="101">
        <f t="shared" si="911"/>
        <v>8</v>
      </c>
      <c r="AM840" s="101">
        <v>8</v>
      </c>
      <c r="AN840" s="102">
        <v>1</v>
      </c>
      <c r="AO840" s="103">
        <v>4</v>
      </c>
      <c r="AP840" s="74">
        <f t="shared" si="912"/>
        <v>0.15384615384615385</v>
      </c>
      <c r="AQ840" s="74">
        <f t="shared" si="913"/>
        <v>0.20338983050847459</v>
      </c>
      <c r="AR840" s="104">
        <f t="shared" si="914"/>
        <v>0.23282442748091603</v>
      </c>
      <c r="AS840" s="104">
        <f t="shared" si="915"/>
        <v>0.25888324873096447</v>
      </c>
      <c r="AT840" s="104">
        <f t="shared" si="916"/>
        <v>0.34177215189873417</v>
      </c>
      <c r="AU840" s="105">
        <v>72</v>
      </c>
      <c r="AV840" s="105">
        <v>92</v>
      </c>
      <c r="AW840" s="105">
        <v>78</v>
      </c>
      <c r="AX840" s="100">
        <v>5</v>
      </c>
      <c r="AY840" s="106">
        <v>103</v>
      </c>
      <c r="AZ840" s="106">
        <v>7</v>
      </c>
      <c r="BA840" s="106">
        <v>28</v>
      </c>
      <c r="BB840" s="106">
        <v>68</v>
      </c>
      <c r="BC840" s="106">
        <v>0</v>
      </c>
      <c r="BD840" s="107">
        <v>15</v>
      </c>
      <c r="BE840" s="108">
        <v>5</v>
      </c>
      <c r="BF840" s="82">
        <f t="shared" si="917"/>
        <v>8.9743589743589744E-2</v>
      </c>
      <c r="BG840" s="82">
        <f t="shared" si="918"/>
        <v>0.30434782608695654</v>
      </c>
      <c r="BH840" s="83">
        <f t="shared" si="919"/>
        <v>0.36363636363636365</v>
      </c>
      <c r="BI840" s="83">
        <f t="shared" si="920"/>
        <v>0.49390243902439024</v>
      </c>
      <c r="BJ840" s="83">
        <f t="shared" si="921"/>
        <v>0.73611111111111116</v>
      </c>
      <c r="BK840" s="2">
        <v>62</v>
      </c>
      <c r="BL840" s="2">
        <v>84</v>
      </c>
      <c r="BM840" s="2">
        <v>82</v>
      </c>
      <c r="BN840" s="2">
        <v>54</v>
      </c>
      <c r="BO840" s="2">
        <v>22</v>
      </c>
      <c r="BP840" s="2">
        <v>25</v>
      </c>
      <c r="BQ840" s="109">
        <v>2</v>
      </c>
      <c r="BR840" s="109">
        <v>6</v>
      </c>
      <c r="BS840" s="110">
        <v>7</v>
      </c>
      <c r="BT840" s="109">
        <v>10</v>
      </c>
      <c r="BU840" s="109">
        <v>30</v>
      </c>
      <c r="BV840" s="109">
        <v>49</v>
      </c>
      <c r="BW840" s="109">
        <v>3</v>
      </c>
      <c r="BX840" s="84">
        <f t="shared" si="925"/>
        <v>92</v>
      </c>
      <c r="BY840" s="111">
        <v>0</v>
      </c>
      <c r="BZ840" s="109">
        <v>11</v>
      </c>
      <c r="CA840" s="109">
        <v>3</v>
      </c>
      <c r="CB840" s="2">
        <v>5</v>
      </c>
      <c r="CC840" s="112">
        <f t="shared" si="926"/>
        <v>0.16129032258064516</v>
      </c>
      <c r="CD840" s="112">
        <f t="shared" si="927"/>
        <v>0.35714285714285715</v>
      </c>
      <c r="CE840" s="112">
        <f t="shared" si="928"/>
        <v>0.34210526315789475</v>
      </c>
      <c r="CF840" s="112">
        <f t="shared" si="929"/>
        <v>0.40963855421686746</v>
      </c>
      <c r="CG840" s="112">
        <f t="shared" si="930"/>
        <v>0.46341463414634149</v>
      </c>
      <c r="CH840" s="87">
        <f t="shared" si="931"/>
        <v>44</v>
      </c>
      <c r="CI840" s="31">
        <f t="shared" si="932"/>
        <v>50</v>
      </c>
      <c r="CJ840" s="31">
        <f t="shared" si="933"/>
        <v>0</v>
      </c>
      <c r="CK840" s="31">
        <f t="shared" si="934"/>
        <v>0</v>
      </c>
      <c r="CL840" s="31">
        <f t="shared" si="935"/>
        <v>0</v>
      </c>
      <c r="CM840" s="113">
        <f t="shared" si="936"/>
        <v>0</v>
      </c>
      <c r="CN840" s="31">
        <f t="shared" si="937"/>
        <v>0</v>
      </c>
      <c r="CO840" s="31">
        <f t="shared" si="938"/>
        <v>0</v>
      </c>
      <c r="CP840" s="31">
        <f t="shared" si="939"/>
        <v>0</v>
      </c>
      <c r="CQ840" s="31">
        <f t="shared" si="940"/>
        <v>0</v>
      </c>
      <c r="CU840" s="88">
        <f t="shared" si="924"/>
        <v>0</v>
      </c>
      <c r="DC840" s="88">
        <f t="shared" si="941"/>
        <v>0</v>
      </c>
      <c r="DH840" s="32">
        <v>1</v>
      </c>
      <c r="DI840" s="32">
        <v>4</v>
      </c>
      <c r="DJ840" s="32">
        <v>5</v>
      </c>
      <c r="DK840" s="88">
        <f t="shared" si="942"/>
        <v>69</v>
      </c>
      <c r="DL840" s="32">
        <v>8</v>
      </c>
      <c r="DM840" s="32">
        <v>20</v>
      </c>
      <c r="DN840" s="32">
        <v>38</v>
      </c>
      <c r="DO840" s="32">
        <v>3</v>
      </c>
      <c r="DS840" s="88">
        <f t="shared" si="943"/>
        <v>0</v>
      </c>
      <c r="EA840" s="88">
        <f t="shared" si="944"/>
        <v>0</v>
      </c>
      <c r="EI840" s="88">
        <f t="shared" si="945"/>
        <v>0</v>
      </c>
      <c r="EQ840" s="88">
        <f t="shared" si="946"/>
        <v>0</v>
      </c>
      <c r="EV840" s="32">
        <v>1</v>
      </c>
      <c r="EW840" s="32">
        <v>2</v>
      </c>
      <c r="EX840" s="32">
        <v>2</v>
      </c>
      <c r="EY840" s="88">
        <f t="shared" si="947"/>
        <v>23</v>
      </c>
      <c r="EZ840" s="32">
        <v>2</v>
      </c>
      <c r="FA840" s="32">
        <v>10</v>
      </c>
      <c r="FB840" s="32">
        <v>11</v>
      </c>
      <c r="FC840" s="32">
        <v>0</v>
      </c>
      <c r="FG840" s="88">
        <f t="shared" si="948"/>
        <v>0</v>
      </c>
      <c r="FO840" s="88">
        <f t="shared" si="949"/>
        <v>0</v>
      </c>
      <c r="FW840" s="110">
        <f t="shared" si="950"/>
        <v>0</v>
      </c>
      <c r="GB840" s="110">
        <f t="shared" si="951"/>
        <v>1</v>
      </c>
      <c r="GC840" s="110">
        <f t="shared" si="952"/>
        <v>2</v>
      </c>
      <c r="GD840" s="110">
        <f t="shared" si="953"/>
        <v>2</v>
      </c>
      <c r="GE840" s="110">
        <f t="shared" si="954"/>
        <v>23</v>
      </c>
      <c r="GF840" s="110">
        <f t="shared" si="955"/>
        <v>2</v>
      </c>
      <c r="GG840" s="110">
        <f t="shared" si="956"/>
        <v>10</v>
      </c>
      <c r="GH840" s="110">
        <f t="shared" si="957"/>
        <v>11</v>
      </c>
      <c r="GI840" s="110">
        <f t="shared" si="958"/>
        <v>0</v>
      </c>
      <c r="GJ840" s="114">
        <f t="shared" si="922"/>
        <v>-0.10707911957168346</v>
      </c>
      <c r="GK840" s="90">
        <f t="shared" si="923"/>
        <v>-0.10679611650485436</v>
      </c>
      <c r="GL840" s="2" t="s">
        <v>1671</v>
      </c>
      <c r="GM840" s="92" t="s">
        <v>1798</v>
      </c>
      <c r="GN840" s="92" t="s">
        <v>1907</v>
      </c>
      <c r="GO840" s="92" t="s">
        <v>1800</v>
      </c>
      <c r="GP840" s="92" t="s">
        <v>1722</v>
      </c>
      <c r="GQ840" s="2" t="s">
        <v>1423</v>
      </c>
      <c r="GR840" s="115">
        <v>81</v>
      </c>
      <c r="GS840" s="31">
        <f t="shared" si="959"/>
        <v>1</v>
      </c>
      <c r="GT840" s="31">
        <f t="shared" si="960"/>
        <v>5</v>
      </c>
      <c r="GU840" s="31">
        <f t="shared" si="961"/>
        <v>4</v>
      </c>
      <c r="GV840" s="31">
        <f t="shared" si="962"/>
        <v>69</v>
      </c>
      <c r="GW840" s="31">
        <f t="shared" si="963"/>
        <v>41</v>
      </c>
      <c r="GX840" s="31">
        <f t="shared" si="964"/>
        <v>61</v>
      </c>
    </row>
    <row r="841" spans="1:208" ht="15.75" hidden="1" customHeight="1" x14ac:dyDescent="0.25">
      <c r="A841" s="22" t="s">
        <v>1112</v>
      </c>
      <c r="B841" s="2" t="s">
        <v>817</v>
      </c>
      <c r="C841" s="116" t="s">
        <v>823</v>
      </c>
      <c r="D841" s="35" t="s">
        <v>817</v>
      </c>
      <c r="E841" s="117">
        <v>32</v>
      </c>
      <c r="F841" s="117">
        <v>105</v>
      </c>
      <c r="G841" s="117">
        <v>130</v>
      </c>
      <c r="H841" s="117">
        <v>267</v>
      </c>
      <c r="I841" s="95">
        <v>14</v>
      </c>
      <c r="J841" s="118">
        <v>32</v>
      </c>
      <c r="K841" s="118">
        <v>79</v>
      </c>
      <c r="L841" s="118">
        <v>153</v>
      </c>
      <c r="M841" s="118">
        <v>264</v>
      </c>
      <c r="N841" s="119">
        <v>38</v>
      </c>
      <c r="O841" s="119">
        <v>6</v>
      </c>
      <c r="P841" s="120">
        <v>173</v>
      </c>
      <c r="Q841" s="120">
        <v>221</v>
      </c>
      <c r="R841" s="120">
        <v>184</v>
      </c>
      <c r="S841" s="70">
        <f t="shared" si="905"/>
        <v>0.18497109826589594</v>
      </c>
      <c r="T841" s="70">
        <f t="shared" si="906"/>
        <v>0.3574660633484163</v>
      </c>
      <c r="U841" s="70">
        <f t="shared" si="907"/>
        <v>0.39100346020761245</v>
      </c>
      <c r="V841" s="70">
        <f t="shared" si="908"/>
        <v>0.47901234567901235</v>
      </c>
      <c r="W841" s="70">
        <f t="shared" si="909"/>
        <v>0.625</v>
      </c>
      <c r="X841" s="121">
        <v>226</v>
      </c>
      <c r="Y841" s="121">
        <v>173</v>
      </c>
      <c r="Z841" s="121">
        <v>221</v>
      </c>
      <c r="AA841" s="121">
        <v>184</v>
      </c>
      <c r="AB841" s="121">
        <v>57</v>
      </c>
      <c r="AC841" s="121">
        <v>51</v>
      </c>
      <c r="AD841" s="17">
        <v>6</v>
      </c>
      <c r="AE841" s="17">
        <v>13</v>
      </c>
      <c r="AF841" s="100">
        <v>15</v>
      </c>
      <c r="AG841" s="101">
        <v>32</v>
      </c>
      <c r="AH841" s="101">
        <v>76</v>
      </c>
      <c r="AI841" s="101">
        <v>134</v>
      </c>
      <c r="AJ841" s="101">
        <v>8</v>
      </c>
      <c r="AK841" s="101">
        <f t="shared" si="910"/>
        <v>250</v>
      </c>
      <c r="AL841" s="101">
        <f t="shared" si="911"/>
        <v>35</v>
      </c>
      <c r="AM841" s="101">
        <v>43</v>
      </c>
      <c r="AN841" s="102">
        <v>4</v>
      </c>
      <c r="AO841" s="103">
        <v>9</v>
      </c>
      <c r="AP841" s="74">
        <f t="shared" si="912"/>
        <v>0.18497109826589594</v>
      </c>
      <c r="AQ841" s="74">
        <f t="shared" si="913"/>
        <v>0.34389140271493213</v>
      </c>
      <c r="AR841" s="104">
        <f t="shared" si="914"/>
        <v>0.35813148788927335</v>
      </c>
      <c r="AS841" s="104">
        <f t="shared" si="915"/>
        <v>0.43209876543209874</v>
      </c>
      <c r="AT841" s="104">
        <f t="shared" si="916"/>
        <v>0.53804347826086951</v>
      </c>
      <c r="AU841" s="105">
        <v>189</v>
      </c>
      <c r="AV841" s="105">
        <v>243</v>
      </c>
      <c r="AW841" s="105">
        <v>156</v>
      </c>
      <c r="AX841" s="100">
        <v>21</v>
      </c>
      <c r="AY841" s="106">
        <v>331</v>
      </c>
      <c r="AZ841" s="106">
        <v>41</v>
      </c>
      <c r="BA841" s="106">
        <v>110</v>
      </c>
      <c r="BB841" s="106">
        <v>166</v>
      </c>
      <c r="BC841" s="106">
        <v>14</v>
      </c>
      <c r="BD841" s="107">
        <v>38</v>
      </c>
      <c r="BE841" s="108">
        <v>4</v>
      </c>
      <c r="BF841" s="82">
        <f t="shared" si="917"/>
        <v>0.26282051282051283</v>
      </c>
      <c r="BG841" s="82">
        <f t="shared" si="918"/>
        <v>0.45267489711934156</v>
      </c>
      <c r="BH841" s="83">
        <f t="shared" si="919"/>
        <v>0.47448979591836737</v>
      </c>
      <c r="BI841" s="83">
        <f t="shared" si="920"/>
        <v>0.55092592592592593</v>
      </c>
      <c r="BJ841" s="83">
        <f t="shared" si="921"/>
        <v>0.67724867724867721</v>
      </c>
      <c r="BK841" s="2">
        <v>169</v>
      </c>
      <c r="BL841" s="2">
        <v>231</v>
      </c>
      <c r="BM841" s="2">
        <v>170</v>
      </c>
      <c r="BN841" s="2">
        <v>111</v>
      </c>
      <c r="BO841" s="2">
        <v>52</v>
      </c>
      <c r="BP841" s="2">
        <v>68</v>
      </c>
      <c r="BQ841" s="109">
        <v>9</v>
      </c>
      <c r="BR841" s="109">
        <v>22</v>
      </c>
      <c r="BS841" s="110">
        <v>19</v>
      </c>
      <c r="BT841" s="109">
        <v>42</v>
      </c>
      <c r="BU841" s="109">
        <v>96</v>
      </c>
      <c r="BV841" s="109">
        <v>204</v>
      </c>
      <c r="BW841" s="109">
        <v>13</v>
      </c>
      <c r="BX841" s="84">
        <f t="shared" si="925"/>
        <v>355</v>
      </c>
      <c r="BY841" s="111">
        <v>0</v>
      </c>
      <c r="BZ841" s="109">
        <v>43</v>
      </c>
      <c r="CA841" s="109">
        <v>11</v>
      </c>
      <c r="CB841" s="2">
        <v>7</v>
      </c>
      <c r="CC841" s="112">
        <f t="shared" si="926"/>
        <v>0.24852071005917159</v>
      </c>
      <c r="CD841" s="112">
        <f t="shared" si="927"/>
        <v>0.41558441558441561</v>
      </c>
      <c r="CE841" s="112">
        <f t="shared" si="928"/>
        <v>0.5245614035087719</v>
      </c>
      <c r="CF841" s="112">
        <f t="shared" si="929"/>
        <v>0.64089775561097262</v>
      </c>
      <c r="CG841" s="112">
        <f t="shared" si="930"/>
        <v>0.94705882352941173</v>
      </c>
      <c r="CH841" s="87">
        <f t="shared" si="931"/>
        <v>9</v>
      </c>
      <c r="CI841" s="31">
        <f t="shared" si="932"/>
        <v>11</v>
      </c>
      <c r="CJ841" s="31">
        <f t="shared" si="933"/>
        <v>1</v>
      </c>
      <c r="CK841" s="31">
        <f t="shared" si="934"/>
        <v>2</v>
      </c>
      <c r="CL841" s="31">
        <f t="shared" si="935"/>
        <v>4</v>
      </c>
      <c r="CM841" s="113">
        <f t="shared" si="936"/>
        <v>20</v>
      </c>
      <c r="CN841" s="31">
        <f t="shared" si="937"/>
        <v>14</v>
      </c>
      <c r="CO841" s="31">
        <f t="shared" si="938"/>
        <v>3</v>
      </c>
      <c r="CP841" s="31">
        <f t="shared" si="939"/>
        <v>3</v>
      </c>
      <c r="CQ841" s="31">
        <f t="shared" si="940"/>
        <v>0</v>
      </c>
      <c r="CR841" s="32">
        <v>1</v>
      </c>
      <c r="CS841" s="32">
        <v>2</v>
      </c>
      <c r="CT841" s="32">
        <v>4</v>
      </c>
      <c r="CU841" s="88">
        <f t="shared" si="924"/>
        <v>20</v>
      </c>
      <c r="CV841" s="32">
        <v>14</v>
      </c>
      <c r="CW841" s="32">
        <v>3</v>
      </c>
      <c r="CX841" s="32">
        <v>3</v>
      </c>
      <c r="CY841" s="32">
        <v>0</v>
      </c>
      <c r="DC841" s="88">
        <f t="shared" si="941"/>
        <v>0</v>
      </c>
      <c r="DH841" s="32">
        <v>1</v>
      </c>
      <c r="DI841" s="32">
        <v>6</v>
      </c>
      <c r="DJ841" s="32">
        <v>5</v>
      </c>
      <c r="DK841" s="88">
        <f t="shared" si="942"/>
        <v>120</v>
      </c>
      <c r="DL841" s="32">
        <v>26</v>
      </c>
      <c r="DM841" s="32">
        <v>44</v>
      </c>
      <c r="DN841" s="32">
        <v>49</v>
      </c>
      <c r="DO841" s="32">
        <v>1</v>
      </c>
      <c r="DP841" s="32">
        <v>6</v>
      </c>
      <c r="DQ841" s="32">
        <v>11</v>
      </c>
      <c r="DR841" s="32">
        <v>8</v>
      </c>
      <c r="DS841" s="88">
        <f t="shared" si="943"/>
        <v>174</v>
      </c>
      <c r="DT841" s="32">
        <v>1</v>
      </c>
      <c r="DU841" s="32">
        <v>26</v>
      </c>
      <c r="DV841" s="32">
        <v>138</v>
      </c>
      <c r="DW841" s="32">
        <v>9</v>
      </c>
      <c r="EA841" s="88">
        <f t="shared" si="944"/>
        <v>0</v>
      </c>
      <c r="EI841" s="88">
        <f t="shared" si="945"/>
        <v>0</v>
      </c>
      <c r="EQ841" s="88">
        <f t="shared" si="946"/>
        <v>0</v>
      </c>
      <c r="EV841" s="32">
        <v>1</v>
      </c>
      <c r="EW841" s="32">
        <v>3</v>
      </c>
      <c r="EX841" s="32">
        <v>2</v>
      </c>
      <c r="EY841" s="88">
        <f t="shared" si="947"/>
        <v>41</v>
      </c>
      <c r="EZ841" s="32">
        <v>1</v>
      </c>
      <c r="FA841" s="32">
        <v>23</v>
      </c>
      <c r="FB841" s="32">
        <v>14</v>
      </c>
      <c r="FC841" s="32">
        <v>3</v>
      </c>
      <c r="FG841" s="88">
        <f t="shared" si="948"/>
        <v>0</v>
      </c>
      <c r="FO841" s="88">
        <f t="shared" si="949"/>
        <v>0</v>
      </c>
      <c r="FW841" s="110">
        <f t="shared" si="950"/>
        <v>0</v>
      </c>
      <c r="GB841" s="110">
        <f t="shared" si="951"/>
        <v>1</v>
      </c>
      <c r="GC841" s="110">
        <f t="shared" si="952"/>
        <v>3</v>
      </c>
      <c r="GD841" s="110">
        <f t="shared" si="953"/>
        <v>2</v>
      </c>
      <c r="GE841" s="110">
        <f t="shared" si="954"/>
        <v>41</v>
      </c>
      <c r="GF841" s="110">
        <f t="shared" si="955"/>
        <v>1</v>
      </c>
      <c r="GG841" s="110">
        <f t="shared" si="956"/>
        <v>23</v>
      </c>
      <c r="GH841" s="110">
        <f t="shared" si="957"/>
        <v>14</v>
      </c>
      <c r="GI841" s="110">
        <f t="shared" si="958"/>
        <v>3</v>
      </c>
      <c r="GJ841" s="114">
        <f t="shared" si="922"/>
        <v>0.51529411764705879</v>
      </c>
      <c r="GK841" s="90">
        <f t="shared" si="923"/>
        <v>7.2507552870090641E-2</v>
      </c>
      <c r="GL841" s="2" t="s">
        <v>1383</v>
      </c>
      <c r="GM841" s="2" t="s">
        <v>1797</v>
      </c>
      <c r="GN841" s="92" t="s">
        <v>1887</v>
      </c>
      <c r="GO841" s="92" t="s">
        <v>1960</v>
      </c>
      <c r="GP841" s="2" t="s">
        <v>1627</v>
      </c>
      <c r="GQ841" s="2" t="s">
        <v>1955</v>
      </c>
      <c r="GR841" s="115">
        <v>238</v>
      </c>
      <c r="GS841" s="31">
        <f t="shared" si="959"/>
        <v>7</v>
      </c>
      <c r="GT841" s="31">
        <f t="shared" si="960"/>
        <v>13</v>
      </c>
      <c r="GU841" s="31">
        <f t="shared" si="961"/>
        <v>17</v>
      </c>
      <c r="GV841" s="31">
        <f t="shared" si="962"/>
        <v>294</v>
      </c>
      <c r="GW841" s="31">
        <f t="shared" si="963"/>
        <v>197</v>
      </c>
      <c r="GX841" s="31">
        <f t="shared" si="964"/>
        <v>267</v>
      </c>
    </row>
    <row r="842" spans="1:208" ht="15.75" hidden="1" customHeight="1" x14ac:dyDescent="0.25">
      <c r="A842" s="22" t="s">
        <v>1112</v>
      </c>
      <c r="B842" s="2" t="s">
        <v>817</v>
      </c>
      <c r="C842" s="116" t="s">
        <v>1030</v>
      </c>
      <c r="D842" s="35" t="s">
        <v>817</v>
      </c>
      <c r="E842" s="117">
        <v>83</v>
      </c>
      <c r="F842" s="117">
        <v>315</v>
      </c>
      <c r="G842" s="117">
        <v>477</v>
      </c>
      <c r="H842" s="117">
        <v>875</v>
      </c>
      <c r="I842" s="95">
        <v>71</v>
      </c>
      <c r="J842" s="118">
        <v>144</v>
      </c>
      <c r="K842" s="118">
        <v>357</v>
      </c>
      <c r="L842" s="118">
        <v>530</v>
      </c>
      <c r="M842" s="118">
        <v>1031</v>
      </c>
      <c r="N842" s="119">
        <v>139</v>
      </c>
      <c r="O842" s="119">
        <v>14</v>
      </c>
      <c r="P842" s="120">
        <v>514</v>
      </c>
      <c r="Q842" s="120">
        <v>631</v>
      </c>
      <c r="R842" s="120">
        <v>479</v>
      </c>
      <c r="S842" s="70">
        <f t="shared" si="905"/>
        <v>0.28015564202334631</v>
      </c>
      <c r="T842" s="70">
        <f t="shared" si="906"/>
        <v>0.56576862123613314</v>
      </c>
      <c r="U842" s="70">
        <f t="shared" si="907"/>
        <v>0.54926108374384242</v>
      </c>
      <c r="V842" s="70">
        <f t="shared" si="908"/>
        <v>0.67387387387387387</v>
      </c>
      <c r="W842" s="70">
        <f t="shared" si="909"/>
        <v>0.81628392484342382</v>
      </c>
      <c r="X842" s="121">
        <v>623</v>
      </c>
      <c r="Y842" s="121">
        <v>514</v>
      </c>
      <c r="Z842" s="121">
        <v>631</v>
      </c>
      <c r="AA842" s="121">
        <v>479</v>
      </c>
      <c r="AB842" s="121">
        <v>157</v>
      </c>
      <c r="AC842" s="121">
        <v>145</v>
      </c>
      <c r="AD842" s="17">
        <v>27</v>
      </c>
      <c r="AE842" s="17">
        <v>68</v>
      </c>
      <c r="AF842" s="100">
        <v>80</v>
      </c>
      <c r="AG842" s="101">
        <v>129</v>
      </c>
      <c r="AH842" s="101">
        <v>377</v>
      </c>
      <c r="AI842" s="101">
        <v>568</v>
      </c>
      <c r="AJ842" s="101">
        <v>38</v>
      </c>
      <c r="AK842" s="101">
        <f t="shared" si="910"/>
        <v>1112</v>
      </c>
      <c r="AL842" s="101">
        <f t="shared" si="911"/>
        <v>145</v>
      </c>
      <c r="AM842" s="101">
        <v>183</v>
      </c>
      <c r="AN842" s="102">
        <v>1</v>
      </c>
      <c r="AO842" s="103">
        <v>16</v>
      </c>
      <c r="AP842" s="74">
        <f t="shared" si="912"/>
        <v>0.25097276264591439</v>
      </c>
      <c r="AQ842" s="74">
        <f t="shared" si="913"/>
        <v>0.59746434231378764</v>
      </c>
      <c r="AR842" s="104">
        <f t="shared" si="914"/>
        <v>0.57204433497536944</v>
      </c>
      <c r="AS842" s="104">
        <f t="shared" si="915"/>
        <v>0.72072072072072069</v>
      </c>
      <c r="AT842" s="104">
        <f t="shared" si="916"/>
        <v>0.8830897703549061</v>
      </c>
      <c r="AU842" s="105">
        <v>570</v>
      </c>
      <c r="AV842" s="105">
        <v>732</v>
      </c>
      <c r="AW842" s="105">
        <v>526</v>
      </c>
      <c r="AX842" s="100">
        <v>76</v>
      </c>
      <c r="AY842" s="106">
        <v>1126</v>
      </c>
      <c r="AZ842" s="106">
        <v>129</v>
      </c>
      <c r="BA842" s="106">
        <v>401</v>
      </c>
      <c r="BB842" s="106">
        <v>549</v>
      </c>
      <c r="BC842" s="106">
        <v>47</v>
      </c>
      <c r="BD842" s="107">
        <v>124</v>
      </c>
      <c r="BE842" s="108">
        <v>17</v>
      </c>
      <c r="BF842" s="82">
        <f t="shared" si="917"/>
        <v>0.24524714828897337</v>
      </c>
      <c r="BG842" s="82">
        <f t="shared" si="918"/>
        <v>0.54781420765027322</v>
      </c>
      <c r="BH842" s="83">
        <f t="shared" si="919"/>
        <v>0.5224288840262582</v>
      </c>
      <c r="BI842" s="83">
        <f t="shared" si="920"/>
        <v>0.63440860215053763</v>
      </c>
      <c r="BJ842" s="83">
        <f t="shared" si="921"/>
        <v>0.74561403508771928</v>
      </c>
      <c r="BK842" s="2">
        <v>505</v>
      </c>
      <c r="BL842" s="2">
        <v>707</v>
      </c>
      <c r="BM842" s="2">
        <v>520</v>
      </c>
      <c r="BN842" s="2">
        <v>355</v>
      </c>
      <c r="BO842" s="2">
        <v>175</v>
      </c>
      <c r="BP842" s="2">
        <v>180</v>
      </c>
      <c r="BQ842" s="109">
        <v>27</v>
      </c>
      <c r="BR842" s="109">
        <v>77</v>
      </c>
      <c r="BS842" s="110">
        <v>73</v>
      </c>
      <c r="BT842" s="109">
        <v>136</v>
      </c>
      <c r="BU842" s="109">
        <v>421</v>
      </c>
      <c r="BV842" s="109">
        <v>632</v>
      </c>
      <c r="BW842" s="109">
        <v>44</v>
      </c>
      <c r="BX842" s="84">
        <f t="shared" si="925"/>
        <v>1233</v>
      </c>
      <c r="BY842" s="111">
        <v>6</v>
      </c>
      <c r="BZ842" s="109">
        <v>132</v>
      </c>
      <c r="CA842" s="109">
        <v>45</v>
      </c>
      <c r="CB842" s="2">
        <v>14</v>
      </c>
      <c r="CC842" s="112">
        <f t="shared" si="926"/>
        <v>0.26930693069306932</v>
      </c>
      <c r="CD842" s="112">
        <f t="shared" si="927"/>
        <v>0.5954738330975955</v>
      </c>
      <c r="CE842" s="112">
        <f t="shared" si="928"/>
        <v>0.61027713625866054</v>
      </c>
      <c r="CF842" s="112">
        <f t="shared" si="929"/>
        <v>0.75061124694376524</v>
      </c>
      <c r="CG842" s="112">
        <f t="shared" si="930"/>
        <v>0.96153846153846156</v>
      </c>
      <c r="CH842" s="87">
        <f t="shared" si="931"/>
        <v>20</v>
      </c>
      <c r="CI842" s="31">
        <f t="shared" si="932"/>
        <v>49</v>
      </c>
      <c r="CJ842" s="31">
        <f t="shared" si="933"/>
        <v>6</v>
      </c>
      <c r="CK842" s="31">
        <f t="shared" si="934"/>
        <v>15</v>
      </c>
      <c r="CL842" s="31">
        <f t="shared" si="935"/>
        <v>24</v>
      </c>
      <c r="CM842" s="113">
        <f t="shared" si="936"/>
        <v>210</v>
      </c>
      <c r="CN842" s="31">
        <f t="shared" si="937"/>
        <v>61</v>
      </c>
      <c r="CO842" s="31">
        <f t="shared" si="938"/>
        <v>76</v>
      </c>
      <c r="CP842" s="31">
        <f t="shared" si="939"/>
        <v>62</v>
      </c>
      <c r="CQ842" s="31">
        <f t="shared" si="940"/>
        <v>11</v>
      </c>
      <c r="CR842" s="32">
        <v>6</v>
      </c>
      <c r="CS842" s="32">
        <v>15</v>
      </c>
      <c r="CT842" s="32">
        <v>24</v>
      </c>
      <c r="CU842" s="88">
        <f t="shared" si="924"/>
        <v>210</v>
      </c>
      <c r="CV842" s="32">
        <v>61</v>
      </c>
      <c r="CW842" s="32">
        <v>76</v>
      </c>
      <c r="CX842" s="32">
        <v>62</v>
      </c>
      <c r="CY842" s="32">
        <v>11</v>
      </c>
      <c r="DC842" s="88">
        <f t="shared" si="941"/>
        <v>0</v>
      </c>
      <c r="DH842" s="32">
        <v>3</v>
      </c>
      <c r="DI842" s="32">
        <v>19</v>
      </c>
      <c r="DJ842" s="32">
        <v>14</v>
      </c>
      <c r="DK842" s="88">
        <f t="shared" si="942"/>
        <v>375</v>
      </c>
      <c r="DL842" s="32">
        <v>70</v>
      </c>
      <c r="DM842" s="32">
        <v>137</v>
      </c>
      <c r="DN842" s="32">
        <v>153</v>
      </c>
      <c r="DO842" s="32">
        <v>15</v>
      </c>
      <c r="DP842" s="32">
        <v>15</v>
      </c>
      <c r="DQ842" s="32">
        <v>37</v>
      </c>
      <c r="DR842" s="32">
        <v>29</v>
      </c>
      <c r="DS842" s="88">
        <f t="shared" si="943"/>
        <v>573</v>
      </c>
      <c r="DT842" s="32">
        <v>4</v>
      </c>
      <c r="DU842" s="32">
        <v>164</v>
      </c>
      <c r="DV842" s="32">
        <v>381</v>
      </c>
      <c r="DW842" s="32">
        <v>24</v>
      </c>
      <c r="DX842" s="32">
        <v>1</v>
      </c>
      <c r="DY842" s="32">
        <v>2</v>
      </c>
      <c r="DZ842" s="32">
        <v>3</v>
      </c>
      <c r="EA842" s="88">
        <f t="shared" si="944"/>
        <v>28</v>
      </c>
      <c r="EB842" s="32">
        <v>1</v>
      </c>
      <c r="EC842" s="32">
        <v>15</v>
      </c>
      <c r="ED842" s="32">
        <v>11</v>
      </c>
      <c r="EE842" s="32">
        <v>1</v>
      </c>
      <c r="EI842" s="88">
        <f t="shared" si="945"/>
        <v>0</v>
      </c>
      <c r="EQ842" s="88">
        <f t="shared" si="946"/>
        <v>0</v>
      </c>
      <c r="EV842" s="32">
        <v>2</v>
      </c>
      <c r="EW842" s="32">
        <v>4</v>
      </c>
      <c r="EX842" s="32">
        <v>3</v>
      </c>
      <c r="EY842" s="88">
        <f t="shared" si="947"/>
        <v>56</v>
      </c>
      <c r="EZ842" s="32">
        <v>0</v>
      </c>
      <c r="FA842" s="32">
        <v>29</v>
      </c>
      <c r="FB842" s="32">
        <v>25</v>
      </c>
      <c r="FC842" s="32">
        <v>2</v>
      </c>
      <c r="FG842" s="88">
        <f t="shared" si="948"/>
        <v>0</v>
      </c>
      <c r="FO842" s="88">
        <f t="shared" si="949"/>
        <v>0</v>
      </c>
      <c r="FW842" s="110">
        <f t="shared" si="950"/>
        <v>0</v>
      </c>
      <c r="GB842" s="110">
        <f t="shared" si="951"/>
        <v>2</v>
      </c>
      <c r="GC842" s="110">
        <f t="shared" si="952"/>
        <v>4</v>
      </c>
      <c r="GD842" s="110">
        <f t="shared" si="953"/>
        <v>3</v>
      </c>
      <c r="GE842" s="110">
        <f t="shared" si="954"/>
        <v>56</v>
      </c>
      <c r="GF842" s="110">
        <f t="shared" si="955"/>
        <v>0</v>
      </c>
      <c r="GG842" s="110">
        <f t="shared" si="956"/>
        <v>29</v>
      </c>
      <c r="GH842" s="110">
        <f t="shared" si="957"/>
        <v>25</v>
      </c>
      <c r="GI842" s="110">
        <f t="shared" si="958"/>
        <v>2</v>
      </c>
      <c r="GJ842" s="114">
        <f t="shared" si="922"/>
        <v>0.17794609482589022</v>
      </c>
      <c r="GK842" s="90">
        <f t="shared" si="923"/>
        <v>9.5026642984014212E-2</v>
      </c>
      <c r="GL842" s="2" t="s">
        <v>1757</v>
      </c>
      <c r="GM842" s="2" t="s">
        <v>1813</v>
      </c>
      <c r="GN842" s="92" t="s">
        <v>1575</v>
      </c>
      <c r="GO842" s="2" t="s">
        <v>1454</v>
      </c>
      <c r="GP842" s="2" t="s">
        <v>1610</v>
      </c>
      <c r="GQ842" s="2" t="s">
        <v>2067</v>
      </c>
      <c r="GR842" s="115">
        <v>712</v>
      </c>
      <c r="GS842" s="31">
        <f t="shared" si="959"/>
        <v>19</v>
      </c>
      <c r="GT842" s="31">
        <f t="shared" si="960"/>
        <v>46</v>
      </c>
      <c r="GU842" s="31">
        <f t="shared" si="961"/>
        <v>58</v>
      </c>
      <c r="GV842" s="31">
        <f t="shared" si="962"/>
        <v>976</v>
      </c>
      <c r="GW842" s="31">
        <f t="shared" si="963"/>
        <v>585</v>
      </c>
      <c r="GX842" s="31">
        <f t="shared" si="964"/>
        <v>901</v>
      </c>
    </row>
    <row r="843" spans="1:208" ht="15.75" hidden="1" customHeight="1" x14ac:dyDescent="0.25">
      <c r="A843" s="22" t="s">
        <v>1112</v>
      </c>
      <c r="B843" s="2" t="s">
        <v>817</v>
      </c>
      <c r="C843" s="116" t="s">
        <v>824</v>
      </c>
      <c r="D843" s="35" t="s">
        <v>817</v>
      </c>
      <c r="E843" s="117">
        <v>1</v>
      </c>
      <c r="F843" s="117">
        <v>12</v>
      </c>
      <c r="G843" s="117">
        <v>14</v>
      </c>
      <c r="H843" s="117">
        <v>27</v>
      </c>
      <c r="I843" s="95">
        <v>1</v>
      </c>
      <c r="J843" s="118">
        <v>0</v>
      </c>
      <c r="K843" s="118">
        <v>7</v>
      </c>
      <c r="L843" s="118">
        <v>19</v>
      </c>
      <c r="M843" s="118">
        <v>26</v>
      </c>
      <c r="N843" s="119">
        <v>2</v>
      </c>
      <c r="O843" s="119"/>
      <c r="P843" s="120">
        <v>29</v>
      </c>
      <c r="Q843" s="120">
        <v>36</v>
      </c>
      <c r="R843" s="120">
        <v>32</v>
      </c>
      <c r="S843" s="70">
        <f t="shared" si="905"/>
        <v>0</v>
      </c>
      <c r="T843" s="70">
        <f t="shared" si="906"/>
        <v>0.19444444444444445</v>
      </c>
      <c r="U843" s="70">
        <f t="shared" si="907"/>
        <v>0.24742268041237114</v>
      </c>
      <c r="V843" s="70">
        <f t="shared" si="908"/>
        <v>0.35294117647058826</v>
      </c>
      <c r="W843" s="70">
        <f t="shared" si="909"/>
        <v>0.53125</v>
      </c>
      <c r="X843" s="121">
        <v>38</v>
      </c>
      <c r="Y843" s="121">
        <v>29</v>
      </c>
      <c r="Z843" s="121">
        <v>36</v>
      </c>
      <c r="AA843" s="121">
        <v>32</v>
      </c>
      <c r="AB843" s="121">
        <v>10</v>
      </c>
      <c r="AC843" s="121">
        <v>10</v>
      </c>
      <c r="AD843" s="17">
        <v>1</v>
      </c>
      <c r="AE843" s="17">
        <v>1</v>
      </c>
      <c r="AF843" s="100">
        <v>1</v>
      </c>
      <c r="AG843" s="101">
        <v>1</v>
      </c>
      <c r="AH843" s="101">
        <v>7</v>
      </c>
      <c r="AI843" s="101">
        <v>16</v>
      </c>
      <c r="AJ843" s="101">
        <v>0</v>
      </c>
      <c r="AK843" s="101">
        <f t="shared" si="910"/>
        <v>24</v>
      </c>
      <c r="AL843" s="101">
        <f t="shared" si="911"/>
        <v>1</v>
      </c>
      <c r="AM843" s="101">
        <v>1</v>
      </c>
      <c r="AN843" s="101"/>
      <c r="AO843" s="103">
        <v>4</v>
      </c>
      <c r="AP843" s="74">
        <f t="shared" si="912"/>
        <v>3.4482758620689655E-2</v>
      </c>
      <c r="AQ843" s="74">
        <f t="shared" si="913"/>
        <v>0.19444444444444445</v>
      </c>
      <c r="AR843" s="104">
        <f t="shared" si="914"/>
        <v>0.23711340206185566</v>
      </c>
      <c r="AS843" s="104">
        <f t="shared" si="915"/>
        <v>0.3235294117647059</v>
      </c>
      <c r="AT843" s="104">
        <f t="shared" si="916"/>
        <v>0.46875</v>
      </c>
      <c r="AU843" s="105">
        <v>22</v>
      </c>
      <c r="AV843" s="105">
        <v>32</v>
      </c>
      <c r="AW843" s="105">
        <v>19</v>
      </c>
      <c r="AX843" s="100">
        <v>1</v>
      </c>
      <c r="AY843" s="106">
        <v>14</v>
      </c>
      <c r="AZ843" s="106">
        <v>0</v>
      </c>
      <c r="BA843" s="106">
        <v>6</v>
      </c>
      <c r="BB843" s="106">
        <v>8</v>
      </c>
      <c r="BC843" s="106">
        <v>0</v>
      </c>
      <c r="BD843" s="107">
        <v>0</v>
      </c>
      <c r="BE843" s="108">
        <v>1</v>
      </c>
      <c r="BF843" s="82">
        <f t="shared" si="917"/>
        <v>0</v>
      </c>
      <c r="BG843" s="82">
        <f t="shared" si="918"/>
        <v>0.1875</v>
      </c>
      <c r="BH843" s="83">
        <f t="shared" si="919"/>
        <v>0.19178082191780821</v>
      </c>
      <c r="BI843" s="83">
        <f t="shared" si="920"/>
        <v>0.25925925925925924</v>
      </c>
      <c r="BJ843" s="83">
        <f t="shared" si="921"/>
        <v>0.36363636363636365</v>
      </c>
      <c r="BK843" s="2">
        <v>26</v>
      </c>
      <c r="BL843" s="2">
        <v>39</v>
      </c>
      <c r="BM843" s="2">
        <v>31</v>
      </c>
      <c r="BN843" s="2">
        <v>18</v>
      </c>
      <c r="BO843" s="2">
        <v>7</v>
      </c>
      <c r="BP843" s="2">
        <v>6</v>
      </c>
      <c r="BQ843" s="109">
        <v>1</v>
      </c>
      <c r="BR843" s="109">
        <v>1</v>
      </c>
      <c r="BS843" s="110">
        <v>1</v>
      </c>
      <c r="BT843" s="109">
        <v>1</v>
      </c>
      <c r="BU843" s="109">
        <v>4</v>
      </c>
      <c r="BV843" s="109">
        <v>17</v>
      </c>
      <c r="BW843" s="109">
        <v>1</v>
      </c>
      <c r="BX843" s="84">
        <f t="shared" si="925"/>
        <v>23</v>
      </c>
      <c r="BY843" s="111">
        <v>2</v>
      </c>
      <c r="BZ843" s="109">
        <v>5</v>
      </c>
      <c r="CA843" s="109">
        <v>1</v>
      </c>
      <c r="CB843" s="2">
        <v>3</v>
      </c>
      <c r="CC843" s="112">
        <f t="shared" si="926"/>
        <v>3.8461538461538464E-2</v>
      </c>
      <c r="CD843" s="112">
        <f t="shared" si="927"/>
        <v>0.10256410256410256</v>
      </c>
      <c r="CE843" s="112">
        <f t="shared" si="928"/>
        <v>0.17708333333333334</v>
      </c>
      <c r="CF843" s="112">
        <f t="shared" si="929"/>
        <v>0.22857142857142856</v>
      </c>
      <c r="CG843" s="112">
        <f t="shared" si="930"/>
        <v>0.38709677419354838</v>
      </c>
      <c r="CH843" s="87">
        <f t="shared" si="931"/>
        <v>19</v>
      </c>
      <c r="CI843" s="31">
        <f t="shared" si="932"/>
        <v>18</v>
      </c>
      <c r="CJ843" s="31">
        <f t="shared" si="933"/>
        <v>0</v>
      </c>
      <c r="CK843" s="31">
        <f t="shared" si="934"/>
        <v>0</v>
      </c>
      <c r="CL843" s="31">
        <f t="shared" si="935"/>
        <v>0</v>
      </c>
      <c r="CM843" s="113">
        <f t="shared" si="936"/>
        <v>0</v>
      </c>
      <c r="CN843" s="31">
        <f t="shared" si="937"/>
        <v>0</v>
      </c>
      <c r="CO843" s="31">
        <f t="shared" si="938"/>
        <v>0</v>
      </c>
      <c r="CP843" s="31">
        <f t="shared" si="939"/>
        <v>0</v>
      </c>
      <c r="CQ843" s="31">
        <f t="shared" si="940"/>
        <v>0</v>
      </c>
      <c r="CU843" s="88">
        <f t="shared" si="924"/>
        <v>0</v>
      </c>
      <c r="DC843" s="88">
        <f t="shared" si="941"/>
        <v>0</v>
      </c>
      <c r="DK843" s="88">
        <f t="shared" si="942"/>
        <v>0</v>
      </c>
      <c r="DP843" s="32">
        <v>1</v>
      </c>
      <c r="DQ843" s="32">
        <v>1</v>
      </c>
      <c r="DR843" s="32">
        <v>1</v>
      </c>
      <c r="DS843" s="88">
        <f t="shared" si="943"/>
        <v>23</v>
      </c>
      <c r="DT843" s="32">
        <v>1</v>
      </c>
      <c r="DU843" s="32">
        <v>4</v>
      </c>
      <c r="DV843" s="32">
        <v>17</v>
      </c>
      <c r="DW843" s="32">
        <v>1</v>
      </c>
      <c r="EA843" s="88">
        <f t="shared" si="944"/>
        <v>0</v>
      </c>
      <c r="EI843" s="88">
        <f t="shared" si="945"/>
        <v>0</v>
      </c>
      <c r="EQ843" s="88">
        <f t="shared" si="946"/>
        <v>0</v>
      </c>
      <c r="EY843" s="88">
        <f t="shared" si="947"/>
        <v>0</v>
      </c>
      <c r="FG843" s="88">
        <f t="shared" si="948"/>
        <v>0</v>
      </c>
      <c r="FO843" s="88">
        <f t="shared" si="949"/>
        <v>0</v>
      </c>
      <c r="FW843" s="110">
        <f t="shared" si="950"/>
        <v>0</v>
      </c>
      <c r="GB843" s="110">
        <f t="shared" si="951"/>
        <v>0</v>
      </c>
      <c r="GC843" s="110">
        <f t="shared" si="952"/>
        <v>0</v>
      </c>
      <c r="GD843" s="110">
        <f t="shared" si="953"/>
        <v>0</v>
      </c>
      <c r="GE843" s="110">
        <f t="shared" si="954"/>
        <v>0</v>
      </c>
      <c r="GF843" s="110">
        <f t="shared" si="955"/>
        <v>0</v>
      </c>
      <c r="GG843" s="110">
        <f t="shared" si="956"/>
        <v>0</v>
      </c>
      <c r="GH843" s="110">
        <f t="shared" si="957"/>
        <v>0</v>
      </c>
      <c r="GI843" s="110">
        <f t="shared" si="958"/>
        <v>0</v>
      </c>
      <c r="GJ843" s="114">
        <f t="shared" si="922"/>
        <v>-0.27134724857685011</v>
      </c>
      <c r="GK843" s="90">
        <f t="shared" si="923"/>
        <v>0.6428571428571429</v>
      </c>
      <c r="GL843" s="2" t="s">
        <v>1448</v>
      </c>
      <c r="GM843" s="2" t="s">
        <v>1449</v>
      </c>
      <c r="GN843" s="92" t="s">
        <v>1450</v>
      </c>
      <c r="GO843" s="92" t="s">
        <v>1451</v>
      </c>
      <c r="GP843" s="2" t="s">
        <v>1452</v>
      </c>
      <c r="GQ843" s="2" t="s">
        <v>1390</v>
      </c>
      <c r="GR843" s="115">
        <v>39</v>
      </c>
      <c r="GS843" s="31">
        <f t="shared" si="959"/>
        <v>1</v>
      </c>
      <c r="GT843" s="31">
        <f t="shared" si="960"/>
        <v>1</v>
      </c>
      <c r="GU843" s="31">
        <f t="shared" si="961"/>
        <v>1</v>
      </c>
      <c r="GV843" s="31">
        <f t="shared" si="962"/>
        <v>23</v>
      </c>
      <c r="GW843" s="31">
        <f t="shared" si="963"/>
        <v>18</v>
      </c>
      <c r="GX843" s="31">
        <f t="shared" si="964"/>
        <v>22</v>
      </c>
    </row>
    <row r="844" spans="1:208" ht="15.75" hidden="1" customHeight="1" x14ac:dyDescent="0.25">
      <c r="A844" s="22" t="s">
        <v>1112</v>
      </c>
      <c r="B844" s="2" t="s">
        <v>817</v>
      </c>
      <c r="C844" s="116" t="s">
        <v>825</v>
      </c>
      <c r="D844" s="35" t="s">
        <v>817</v>
      </c>
      <c r="E844" s="117">
        <v>10</v>
      </c>
      <c r="F844" s="117">
        <v>62</v>
      </c>
      <c r="G844" s="117">
        <v>94</v>
      </c>
      <c r="H844" s="117">
        <v>166</v>
      </c>
      <c r="I844" s="95">
        <v>12</v>
      </c>
      <c r="J844" s="118">
        <v>21</v>
      </c>
      <c r="K844" s="118">
        <v>67</v>
      </c>
      <c r="L844" s="118">
        <v>108</v>
      </c>
      <c r="M844" s="118">
        <v>196</v>
      </c>
      <c r="N844" s="119">
        <v>14</v>
      </c>
      <c r="O844" s="119">
        <v>5</v>
      </c>
      <c r="P844" s="120">
        <v>122</v>
      </c>
      <c r="Q844" s="120">
        <v>168</v>
      </c>
      <c r="R844" s="120">
        <v>132</v>
      </c>
      <c r="S844" s="70">
        <f t="shared" si="905"/>
        <v>0.1721311475409836</v>
      </c>
      <c r="T844" s="70">
        <f t="shared" si="906"/>
        <v>0.39880952380952384</v>
      </c>
      <c r="U844" s="70">
        <f t="shared" si="907"/>
        <v>0.43127962085308058</v>
      </c>
      <c r="V844" s="70">
        <f t="shared" si="908"/>
        <v>0.53666666666666663</v>
      </c>
      <c r="W844" s="70">
        <f t="shared" si="909"/>
        <v>0.71212121212121215</v>
      </c>
      <c r="X844" s="121">
        <v>161</v>
      </c>
      <c r="Y844" s="121">
        <v>122</v>
      </c>
      <c r="Z844" s="121">
        <v>168</v>
      </c>
      <c r="AA844" s="121">
        <v>132</v>
      </c>
      <c r="AB844" s="121">
        <v>35</v>
      </c>
      <c r="AC844" s="121">
        <v>36</v>
      </c>
      <c r="AD844" s="17">
        <v>7</v>
      </c>
      <c r="AE844" s="17">
        <v>11</v>
      </c>
      <c r="AF844" s="100">
        <v>13</v>
      </c>
      <c r="AG844" s="101">
        <v>11</v>
      </c>
      <c r="AH844" s="101">
        <v>62</v>
      </c>
      <c r="AI844" s="101">
        <v>116</v>
      </c>
      <c r="AJ844" s="101">
        <v>0</v>
      </c>
      <c r="AK844" s="101">
        <f t="shared" si="910"/>
        <v>189</v>
      </c>
      <c r="AL844" s="101">
        <f t="shared" si="911"/>
        <v>22</v>
      </c>
      <c r="AM844" s="101">
        <v>22</v>
      </c>
      <c r="AN844" s="102">
        <v>3</v>
      </c>
      <c r="AO844" s="103">
        <v>13</v>
      </c>
      <c r="AP844" s="74">
        <f t="shared" si="912"/>
        <v>9.0163934426229511E-2</v>
      </c>
      <c r="AQ844" s="74">
        <f t="shared" si="913"/>
        <v>0.36904761904761907</v>
      </c>
      <c r="AR844" s="104">
        <f t="shared" si="914"/>
        <v>0.39573459715639808</v>
      </c>
      <c r="AS844" s="104">
        <f t="shared" si="915"/>
        <v>0.52</v>
      </c>
      <c r="AT844" s="104">
        <f t="shared" si="916"/>
        <v>0.71212121212121215</v>
      </c>
      <c r="AU844" s="105">
        <v>126</v>
      </c>
      <c r="AV844" s="105">
        <v>165</v>
      </c>
      <c r="AW844" s="105">
        <v>135</v>
      </c>
      <c r="AX844" s="100">
        <v>13</v>
      </c>
      <c r="AY844" s="106">
        <v>198</v>
      </c>
      <c r="AZ844" s="106">
        <v>17</v>
      </c>
      <c r="BA844" s="106">
        <v>60</v>
      </c>
      <c r="BB844" s="106">
        <v>117</v>
      </c>
      <c r="BC844" s="106">
        <v>4</v>
      </c>
      <c r="BD844" s="107">
        <v>21</v>
      </c>
      <c r="BE844" s="108">
        <v>11</v>
      </c>
      <c r="BF844" s="82">
        <f t="shared" si="917"/>
        <v>0.12592592592592591</v>
      </c>
      <c r="BG844" s="82">
        <f t="shared" si="918"/>
        <v>0.36363636363636365</v>
      </c>
      <c r="BH844" s="83">
        <f t="shared" si="919"/>
        <v>0.4061032863849765</v>
      </c>
      <c r="BI844" s="83">
        <f t="shared" si="920"/>
        <v>0.53608247422680411</v>
      </c>
      <c r="BJ844" s="83">
        <f t="shared" si="921"/>
        <v>0.76190476190476186</v>
      </c>
      <c r="BK844" s="2">
        <v>142</v>
      </c>
      <c r="BL844" s="2">
        <v>182</v>
      </c>
      <c r="BM844" s="2">
        <v>138</v>
      </c>
      <c r="BN844" s="2">
        <v>98</v>
      </c>
      <c r="BO844" s="2">
        <v>35</v>
      </c>
      <c r="BP844" s="2">
        <v>32</v>
      </c>
      <c r="BQ844" s="109">
        <v>8</v>
      </c>
      <c r="BR844" s="109">
        <v>13</v>
      </c>
      <c r="BS844" s="110">
        <v>14</v>
      </c>
      <c r="BT844" s="109">
        <v>17</v>
      </c>
      <c r="BU844" s="109">
        <v>83</v>
      </c>
      <c r="BV844" s="109">
        <v>121</v>
      </c>
      <c r="BW844" s="109">
        <v>0</v>
      </c>
      <c r="BX844" s="84">
        <f t="shared" si="925"/>
        <v>221</v>
      </c>
      <c r="BY844" s="111">
        <v>2</v>
      </c>
      <c r="BZ844" s="109">
        <v>29</v>
      </c>
      <c r="CA844" s="109">
        <v>0</v>
      </c>
      <c r="CB844" s="2">
        <v>9</v>
      </c>
      <c r="CC844" s="112">
        <f t="shared" si="926"/>
        <v>0.11971830985915492</v>
      </c>
      <c r="CD844" s="112">
        <f t="shared" si="927"/>
        <v>0.45604395604395603</v>
      </c>
      <c r="CE844" s="112">
        <f t="shared" si="928"/>
        <v>0.41558441558441561</v>
      </c>
      <c r="CF844" s="112">
        <f t="shared" si="929"/>
        <v>0.546875</v>
      </c>
      <c r="CG844" s="112">
        <f t="shared" si="930"/>
        <v>0.66666666666666663</v>
      </c>
      <c r="CH844" s="87">
        <f t="shared" si="931"/>
        <v>46</v>
      </c>
      <c r="CI844" s="31">
        <f t="shared" si="932"/>
        <v>43</v>
      </c>
      <c r="CJ844" s="31">
        <f t="shared" si="933"/>
        <v>0</v>
      </c>
      <c r="CK844" s="31">
        <f t="shared" si="934"/>
        <v>0</v>
      </c>
      <c r="CL844" s="31">
        <f t="shared" si="935"/>
        <v>0</v>
      </c>
      <c r="CM844" s="113">
        <f t="shared" si="936"/>
        <v>0</v>
      </c>
      <c r="CN844" s="31">
        <f t="shared" si="937"/>
        <v>0</v>
      </c>
      <c r="CO844" s="31">
        <f t="shared" si="938"/>
        <v>0</v>
      </c>
      <c r="CP844" s="31">
        <f t="shared" si="939"/>
        <v>0</v>
      </c>
      <c r="CQ844" s="31">
        <f t="shared" si="940"/>
        <v>0</v>
      </c>
      <c r="CU844" s="88">
        <f t="shared" si="924"/>
        <v>0</v>
      </c>
      <c r="DC844" s="88">
        <f t="shared" si="941"/>
        <v>0</v>
      </c>
      <c r="DH844" s="32">
        <v>1</v>
      </c>
      <c r="DI844" s="32">
        <v>4</v>
      </c>
      <c r="DJ844" s="32">
        <v>4</v>
      </c>
      <c r="DK844" s="88">
        <f t="shared" si="942"/>
        <v>67</v>
      </c>
      <c r="DL844" s="32">
        <v>16</v>
      </c>
      <c r="DM844" s="32">
        <v>31</v>
      </c>
      <c r="DN844" s="32">
        <v>20</v>
      </c>
      <c r="DO844" s="32">
        <v>0</v>
      </c>
      <c r="DP844" s="32">
        <v>6</v>
      </c>
      <c r="DQ844" s="32">
        <v>7</v>
      </c>
      <c r="DR844" s="32">
        <v>8</v>
      </c>
      <c r="DS844" s="88">
        <f t="shared" si="943"/>
        <v>123</v>
      </c>
      <c r="DT844" s="32">
        <v>1</v>
      </c>
      <c r="DU844" s="32">
        <v>28</v>
      </c>
      <c r="DV844" s="32">
        <v>94</v>
      </c>
      <c r="DW844" s="32">
        <v>0</v>
      </c>
      <c r="EA844" s="88">
        <f t="shared" si="944"/>
        <v>0</v>
      </c>
      <c r="EI844" s="88">
        <f t="shared" si="945"/>
        <v>0</v>
      </c>
      <c r="EQ844" s="88">
        <f t="shared" si="946"/>
        <v>0</v>
      </c>
      <c r="EV844" s="32">
        <v>1</v>
      </c>
      <c r="EW844" s="32">
        <v>2</v>
      </c>
      <c r="EX844" s="32">
        <v>2</v>
      </c>
      <c r="EY844" s="88">
        <f t="shared" si="947"/>
        <v>31</v>
      </c>
      <c r="EZ844" s="32">
        <v>0</v>
      </c>
      <c r="FA844" s="32">
        <v>24</v>
      </c>
      <c r="FB844" s="32">
        <v>7</v>
      </c>
      <c r="FC844" s="32">
        <v>0</v>
      </c>
      <c r="FG844" s="88">
        <f t="shared" si="948"/>
        <v>0</v>
      </c>
      <c r="FO844" s="88">
        <f t="shared" si="949"/>
        <v>0</v>
      </c>
      <c r="FW844" s="110">
        <f t="shared" si="950"/>
        <v>0</v>
      </c>
      <c r="GB844" s="110">
        <f t="shared" si="951"/>
        <v>1</v>
      </c>
      <c r="GC844" s="110">
        <f t="shared" si="952"/>
        <v>2</v>
      </c>
      <c r="GD844" s="110">
        <f t="shared" si="953"/>
        <v>2</v>
      </c>
      <c r="GE844" s="110">
        <f t="shared" si="954"/>
        <v>31</v>
      </c>
      <c r="GF844" s="110">
        <f t="shared" si="955"/>
        <v>0</v>
      </c>
      <c r="GG844" s="110">
        <f t="shared" si="956"/>
        <v>24</v>
      </c>
      <c r="GH844" s="110">
        <f t="shared" si="957"/>
        <v>7</v>
      </c>
      <c r="GI844" s="110">
        <f t="shared" si="958"/>
        <v>0</v>
      </c>
      <c r="GJ844" s="114">
        <f t="shared" si="922"/>
        <v>-6.3829787234042645E-2</v>
      </c>
      <c r="GK844" s="90">
        <f t="shared" si="923"/>
        <v>0.11616161616161616</v>
      </c>
      <c r="GL844" s="2" t="s">
        <v>2101</v>
      </c>
      <c r="GM844" s="92" t="s">
        <v>2041</v>
      </c>
      <c r="GN844" s="92" t="s">
        <v>2260</v>
      </c>
      <c r="GO844" s="92" t="s">
        <v>1858</v>
      </c>
      <c r="GP844" s="2" t="s">
        <v>1818</v>
      </c>
      <c r="GQ844" s="2" t="s">
        <v>2088</v>
      </c>
      <c r="GR844" s="115">
        <v>175</v>
      </c>
      <c r="GS844" s="31">
        <f t="shared" si="959"/>
        <v>7</v>
      </c>
      <c r="GT844" s="31">
        <f t="shared" si="960"/>
        <v>12</v>
      </c>
      <c r="GU844" s="31">
        <f t="shared" si="961"/>
        <v>11</v>
      </c>
      <c r="GV844" s="31">
        <f t="shared" si="962"/>
        <v>190</v>
      </c>
      <c r="GW844" s="31">
        <f t="shared" si="963"/>
        <v>114</v>
      </c>
      <c r="GX844" s="31">
        <f t="shared" si="964"/>
        <v>173</v>
      </c>
    </row>
    <row r="845" spans="1:208" s="92" customFormat="1" ht="15" hidden="1" customHeight="1" x14ac:dyDescent="0.25">
      <c r="A845" s="136" t="s">
        <v>1110</v>
      </c>
      <c r="B845" s="33" t="s">
        <v>826</v>
      </c>
      <c r="C845" s="137" t="s">
        <v>827</v>
      </c>
      <c r="D845" s="138" t="s">
        <v>826</v>
      </c>
      <c r="E845" s="117">
        <v>0</v>
      </c>
      <c r="F845" s="117">
        <v>7</v>
      </c>
      <c r="G845" s="117">
        <v>12</v>
      </c>
      <c r="H845" s="117">
        <v>19</v>
      </c>
      <c r="I845" s="95">
        <v>1</v>
      </c>
      <c r="J845" s="118">
        <v>0</v>
      </c>
      <c r="K845" s="118">
        <v>8</v>
      </c>
      <c r="L845" s="118">
        <v>12</v>
      </c>
      <c r="M845" s="118">
        <v>20</v>
      </c>
      <c r="N845" s="119"/>
      <c r="O845" s="119">
        <v>6</v>
      </c>
      <c r="P845" s="120">
        <v>33</v>
      </c>
      <c r="Q845" s="120">
        <v>47</v>
      </c>
      <c r="R845" s="120">
        <v>30</v>
      </c>
      <c r="S845" s="70">
        <f t="shared" si="905"/>
        <v>0</v>
      </c>
      <c r="T845" s="70">
        <f t="shared" si="906"/>
        <v>0.1702127659574468</v>
      </c>
      <c r="U845" s="70">
        <f t="shared" si="907"/>
        <v>0.18181818181818182</v>
      </c>
      <c r="V845" s="70">
        <f t="shared" si="908"/>
        <v>0.25974025974025972</v>
      </c>
      <c r="W845" s="70">
        <f t="shared" si="909"/>
        <v>0.4</v>
      </c>
      <c r="X845" s="121">
        <v>48</v>
      </c>
      <c r="Y845" s="121">
        <v>33</v>
      </c>
      <c r="Z845" s="121">
        <v>47</v>
      </c>
      <c r="AA845" s="121">
        <v>30</v>
      </c>
      <c r="AB845" s="121">
        <v>12</v>
      </c>
      <c r="AC845" s="121">
        <v>13</v>
      </c>
      <c r="AD845" s="17">
        <v>1</v>
      </c>
      <c r="AE845" s="17">
        <v>1</v>
      </c>
      <c r="AF845" s="100">
        <v>1</v>
      </c>
      <c r="AG845" s="101">
        <v>0</v>
      </c>
      <c r="AH845" s="101">
        <v>6</v>
      </c>
      <c r="AI845" s="101">
        <v>18</v>
      </c>
      <c r="AJ845" s="101">
        <v>1</v>
      </c>
      <c r="AK845" s="101">
        <f t="shared" si="910"/>
        <v>25</v>
      </c>
      <c r="AL845" s="101">
        <f t="shared" si="911"/>
        <v>1</v>
      </c>
      <c r="AM845" s="101">
        <v>2</v>
      </c>
      <c r="AN845" s="102">
        <v>1</v>
      </c>
      <c r="AO845" s="103">
        <v>9</v>
      </c>
      <c r="AP845" s="74">
        <f t="shared" si="912"/>
        <v>0</v>
      </c>
      <c r="AQ845" s="74">
        <f t="shared" si="913"/>
        <v>0.1276595744680851</v>
      </c>
      <c r="AR845" s="104">
        <f t="shared" si="914"/>
        <v>0.20909090909090908</v>
      </c>
      <c r="AS845" s="104">
        <f t="shared" si="915"/>
        <v>0.29870129870129869</v>
      </c>
      <c r="AT845" s="104">
        <f t="shared" si="916"/>
        <v>0.56666666666666665</v>
      </c>
      <c r="AU845" s="105">
        <v>31</v>
      </c>
      <c r="AV845" s="105">
        <v>39</v>
      </c>
      <c r="AW845" s="105">
        <v>38</v>
      </c>
      <c r="AX845" s="100">
        <v>2</v>
      </c>
      <c r="AY845" s="106">
        <v>36</v>
      </c>
      <c r="AZ845" s="106">
        <v>1</v>
      </c>
      <c r="BA845" s="106">
        <v>15</v>
      </c>
      <c r="BB845" s="106">
        <v>20</v>
      </c>
      <c r="BC845" s="106">
        <v>0</v>
      </c>
      <c r="BD845" s="107">
        <v>2</v>
      </c>
      <c r="BE845" s="122"/>
      <c r="BF845" s="82">
        <f t="shared" si="917"/>
        <v>2.6315789473684209E-2</v>
      </c>
      <c r="BG845" s="82">
        <f t="shared" si="918"/>
        <v>0.38461538461538464</v>
      </c>
      <c r="BH845" s="83">
        <f t="shared" si="919"/>
        <v>0.31481481481481483</v>
      </c>
      <c r="BI845" s="83">
        <f t="shared" si="920"/>
        <v>0.47142857142857142</v>
      </c>
      <c r="BJ845" s="83">
        <f t="shared" si="921"/>
        <v>0.58064516129032262</v>
      </c>
      <c r="BK845" s="2">
        <v>42</v>
      </c>
      <c r="BL845" s="2">
        <v>53</v>
      </c>
      <c r="BM845" s="2">
        <v>31</v>
      </c>
      <c r="BN845" s="2">
        <v>20</v>
      </c>
      <c r="BO845" s="2">
        <v>16</v>
      </c>
      <c r="BP845" s="2">
        <v>14</v>
      </c>
      <c r="BQ845" s="109">
        <v>1</v>
      </c>
      <c r="BR845" s="109">
        <v>2</v>
      </c>
      <c r="BS845" s="110">
        <v>2</v>
      </c>
      <c r="BT845" s="109">
        <v>0</v>
      </c>
      <c r="BU845" s="109">
        <v>25</v>
      </c>
      <c r="BV845" s="109">
        <v>29</v>
      </c>
      <c r="BW845" s="109">
        <v>1</v>
      </c>
      <c r="BX845" s="84">
        <f t="shared" si="925"/>
        <v>55</v>
      </c>
      <c r="BY845" s="111">
        <v>0</v>
      </c>
      <c r="BZ845" s="109">
        <v>1</v>
      </c>
      <c r="CA845" s="109">
        <v>1</v>
      </c>
      <c r="CB845" s="2">
        <v>5</v>
      </c>
      <c r="CC845" s="112">
        <f t="shared" si="926"/>
        <v>0</v>
      </c>
      <c r="CD845" s="112">
        <f t="shared" si="927"/>
        <v>0.47169811320754718</v>
      </c>
      <c r="CE845" s="112">
        <f t="shared" si="928"/>
        <v>0.42063492063492064</v>
      </c>
      <c r="CF845" s="112">
        <f t="shared" si="929"/>
        <v>0.63095238095238093</v>
      </c>
      <c r="CG845" s="112">
        <f t="shared" si="930"/>
        <v>0.90322580645161288</v>
      </c>
      <c r="CH845" s="87">
        <f t="shared" si="931"/>
        <v>3</v>
      </c>
      <c r="CI845" s="31">
        <f t="shared" si="932"/>
        <v>13</v>
      </c>
      <c r="CJ845" s="31">
        <f t="shared" si="933"/>
        <v>0</v>
      </c>
      <c r="CK845" s="31">
        <f t="shared" si="934"/>
        <v>0</v>
      </c>
      <c r="CL845" s="31">
        <f t="shared" si="935"/>
        <v>0</v>
      </c>
      <c r="CM845" s="113">
        <f t="shared" si="936"/>
        <v>0</v>
      </c>
      <c r="CN845" s="31">
        <f t="shared" si="937"/>
        <v>0</v>
      </c>
      <c r="CO845" s="31">
        <f t="shared" si="938"/>
        <v>0</v>
      </c>
      <c r="CP845" s="31">
        <f t="shared" si="939"/>
        <v>0</v>
      </c>
      <c r="CQ845" s="31">
        <f t="shared" si="940"/>
        <v>0</v>
      </c>
      <c r="CR845" s="32"/>
      <c r="CS845" s="32"/>
      <c r="CT845" s="32"/>
      <c r="CU845" s="88">
        <f t="shared" si="924"/>
        <v>0</v>
      </c>
      <c r="CV845" s="32"/>
      <c r="CW845" s="32"/>
      <c r="CX845" s="32"/>
      <c r="CY845" s="32"/>
      <c r="CZ845" s="32"/>
      <c r="DA845" s="32"/>
      <c r="DB845" s="32"/>
      <c r="DC845" s="88">
        <f t="shared" si="941"/>
        <v>0</v>
      </c>
      <c r="DD845" s="32"/>
      <c r="DE845" s="32"/>
      <c r="DF845" s="32"/>
      <c r="DG845" s="32"/>
      <c r="DH845" s="32"/>
      <c r="DI845" s="32"/>
      <c r="DJ845" s="32"/>
      <c r="DK845" s="88">
        <f t="shared" si="942"/>
        <v>0</v>
      </c>
      <c r="DL845" s="32"/>
      <c r="DM845" s="32"/>
      <c r="DN845" s="32"/>
      <c r="DO845" s="32"/>
      <c r="DP845" s="32">
        <v>1</v>
      </c>
      <c r="DQ845" s="32">
        <v>2</v>
      </c>
      <c r="DR845" s="32">
        <v>2</v>
      </c>
      <c r="DS845" s="88">
        <f t="shared" si="943"/>
        <v>55</v>
      </c>
      <c r="DT845" s="32">
        <v>0</v>
      </c>
      <c r="DU845" s="32">
        <v>25</v>
      </c>
      <c r="DV845" s="32">
        <v>29</v>
      </c>
      <c r="DW845" s="32">
        <v>1</v>
      </c>
      <c r="DX845" s="32"/>
      <c r="DY845" s="32"/>
      <c r="DZ845" s="32"/>
      <c r="EA845" s="88">
        <f t="shared" si="944"/>
        <v>0</v>
      </c>
      <c r="EB845" s="32"/>
      <c r="EC845" s="32"/>
      <c r="ED845" s="32"/>
      <c r="EE845" s="32"/>
      <c r="EF845" s="32"/>
      <c r="EG845" s="32"/>
      <c r="EH845" s="32"/>
      <c r="EI845" s="88">
        <f t="shared" si="945"/>
        <v>0</v>
      </c>
      <c r="EJ845" s="32"/>
      <c r="EK845" s="32"/>
      <c r="EL845" s="32"/>
      <c r="EM845" s="32"/>
      <c r="EN845" s="32"/>
      <c r="EO845" s="32"/>
      <c r="EP845" s="32"/>
      <c r="EQ845" s="88">
        <f t="shared" si="946"/>
        <v>0</v>
      </c>
      <c r="ER845" s="32"/>
      <c r="ES845" s="32"/>
      <c r="ET845" s="32"/>
      <c r="EU845" s="32"/>
      <c r="EV845" s="32"/>
      <c r="EW845" s="32"/>
      <c r="EX845" s="32"/>
      <c r="EY845" s="88">
        <f t="shared" si="947"/>
        <v>0</v>
      </c>
      <c r="EZ845" s="32"/>
      <c r="FA845" s="32"/>
      <c r="FB845" s="32"/>
      <c r="FC845" s="32"/>
      <c r="FD845" s="32"/>
      <c r="FE845" s="32"/>
      <c r="FF845" s="32"/>
      <c r="FG845" s="88">
        <f t="shared" si="948"/>
        <v>0</v>
      </c>
      <c r="FH845" s="32"/>
      <c r="FI845" s="32"/>
      <c r="FJ845" s="32"/>
      <c r="FK845" s="32"/>
      <c r="FL845" s="32"/>
      <c r="FM845" s="32"/>
      <c r="FN845" s="32"/>
      <c r="FO845" s="88">
        <f t="shared" si="949"/>
        <v>0</v>
      </c>
      <c r="FP845" s="32"/>
      <c r="FQ845" s="32"/>
      <c r="FR845" s="32"/>
      <c r="FS845" s="32"/>
      <c r="FT845" s="32"/>
      <c r="FU845" s="32"/>
      <c r="FV845" s="32"/>
      <c r="FW845" s="110">
        <f t="shared" si="950"/>
        <v>0</v>
      </c>
      <c r="FX845" s="32"/>
      <c r="FY845" s="32"/>
      <c r="FZ845" s="32"/>
      <c r="GA845" s="32"/>
      <c r="GB845" s="110">
        <f t="shared" si="951"/>
        <v>0</v>
      </c>
      <c r="GC845" s="110">
        <f t="shared" si="952"/>
        <v>0</v>
      </c>
      <c r="GD845" s="110">
        <f t="shared" si="953"/>
        <v>0</v>
      </c>
      <c r="GE845" s="110">
        <f t="shared" si="954"/>
        <v>0</v>
      </c>
      <c r="GF845" s="110">
        <f t="shared" si="955"/>
        <v>0</v>
      </c>
      <c r="GG845" s="110">
        <f t="shared" si="956"/>
        <v>0</v>
      </c>
      <c r="GH845" s="110">
        <f t="shared" si="957"/>
        <v>0</v>
      </c>
      <c r="GI845" s="110">
        <f t="shared" si="958"/>
        <v>0</v>
      </c>
      <c r="GJ845" s="114">
        <f t="shared" si="922"/>
        <v>1.258064516129032</v>
      </c>
      <c r="GK845" s="90">
        <f t="shared" si="923"/>
        <v>0.52777777777777779</v>
      </c>
      <c r="GL845" s="92" t="s">
        <v>1499</v>
      </c>
      <c r="GM845" s="92" t="s">
        <v>1500</v>
      </c>
      <c r="GN845" s="92" t="s">
        <v>1501</v>
      </c>
      <c r="GO845" s="2" t="s">
        <v>1502</v>
      </c>
      <c r="GP845" s="92" t="s">
        <v>1503</v>
      </c>
      <c r="GQ845" s="2" t="s">
        <v>1370</v>
      </c>
      <c r="GR845" s="115">
        <v>46</v>
      </c>
      <c r="GS845" s="31">
        <f t="shared" si="959"/>
        <v>1</v>
      </c>
      <c r="GT845" s="31">
        <f t="shared" si="960"/>
        <v>2</v>
      </c>
      <c r="GU845" s="31">
        <f t="shared" si="961"/>
        <v>2</v>
      </c>
      <c r="GV845" s="31">
        <f t="shared" si="962"/>
        <v>55</v>
      </c>
      <c r="GW845" s="31">
        <f t="shared" si="963"/>
        <v>30</v>
      </c>
      <c r="GX845" s="31">
        <f t="shared" si="964"/>
        <v>55</v>
      </c>
      <c r="GY845" s="2"/>
      <c r="GZ845" s="2"/>
    </row>
    <row r="846" spans="1:208" ht="15.75" hidden="1" customHeight="1" x14ac:dyDescent="0.25">
      <c r="A846" s="136" t="s">
        <v>1110</v>
      </c>
      <c r="B846" s="33" t="s">
        <v>826</v>
      </c>
      <c r="C846" s="137" t="s">
        <v>965</v>
      </c>
      <c r="D846" s="138" t="s">
        <v>826</v>
      </c>
      <c r="E846" s="117">
        <v>17</v>
      </c>
      <c r="F846" s="117">
        <v>89</v>
      </c>
      <c r="G846" s="117">
        <v>68</v>
      </c>
      <c r="H846" s="117">
        <v>174</v>
      </c>
      <c r="I846" s="95">
        <v>12</v>
      </c>
      <c r="J846" s="118">
        <v>14</v>
      </c>
      <c r="K846" s="118">
        <v>67</v>
      </c>
      <c r="L846" s="118">
        <v>74</v>
      </c>
      <c r="M846" s="118">
        <v>155</v>
      </c>
      <c r="N846" s="119">
        <v>6</v>
      </c>
      <c r="O846" s="119">
        <v>21</v>
      </c>
      <c r="P846" s="120">
        <v>125</v>
      </c>
      <c r="Q846" s="120">
        <v>163</v>
      </c>
      <c r="R846" s="120">
        <v>128</v>
      </c>
      <c r="S846" s="70">
        <f t="shared" si="905"/>
        <v>0.112</v>
      </c>
      <c r="T846" s="70">
        <f t="shared" si="906"/>
        <v>0.41104294478527609</v>
      </c>
      <c r="U846" s="70">
        <f t="shared" si="907"/>
        <v>0.35817307692307693</v>
      </c>
      <c r="V846" s="70">
        <f t="shared" si="908"/>
        <v>0.46391752577319589</v>
      </c>
      <c r="W846" s="70">
        <f t="shared" si="909"/>
        <v>0.53125</v>
      </c>
      <c r="X846" s="121">
        <v>158</v>
      </c>
      <c r="Y846" s="121">
        <v>125</v>
      </c>
      <c r="Z846" s="121">
        <v>163</v>
      </c>
      <c r="AA846" s="121">
        <v>128</v>
      </c>
      <c r="AB846" s="121">
        <v>36</v>
      </c>
      <c r="AC846" s="121">
        <v>38</v>
      </c>
      <c r="AD846" s="17">
        <v>11</v>
      </c>
      <c r="AE846" s="17">
        <v>17</v>
      </c>
      <c r="AF846" s="100">
        <v>15</v>
      </c>
      <c r="AG846" s="101">
        <v>20</v>
      </c>
      <c r="AH846" s="101">
        <v>97</v>
      </c>
      <c r="AI846" s="101">
        <v>95</v>
      </c>
      <c r="AJ846" s="101">
        <v>0</v>
      </c>
      <c r="AK846" s="101">
        <f t="shared" si="910"/>
        <v>212</v>
      </c>
      <c r="AL846" s="101">
        <f t="shared" si="911"/>
        <v>8</v>
      </c>
      <c r="AM846" s="101">
        <v>8</v>
      </c>
      <c r="AN846" s="102">
        <v>12</v>
      </c>
      <c r="AO846" s="103">
        <v>23</v>
      </c>
      <c r="AP846" s="74">
        <f t="shared" si="912"/>
        <v>0.16</v>
      </c>
      <c r="AQ846" s="74">
        <f t="shared" si="913"/>
        <v>0.59509202453987731</v>
      </c>
      <c r="AR846" s="104">
        <f t="shared" si="914"/>
        <v>0.49038461538461536</v>
      </c>
      <c r="AS846" s="104">
        <f t="shared" si="915"/>
        <v>0.63230240549828176</v>
      </c>
      <c r="AT846" s="104">
        <f t="shared" si="916"/>
        <v>0.6796875</v>
      </c>
      <c r="AU846" s="105">
        <v>124</v>
      </c>
      <c r="AV846" s="105">
        <v>159</v>
      </c>
      <c r="AW846" s="105">
        <v>119</v>
      </c>
      <c r="AX846" s="100">
        <v>17</v>
      </c>
      <c r="AY846" s="106">
        <v>228</v>
      </c>
      <c r="AZ846" s="106">
        <v>32</v>
      </c>
      <c r="BA846" s="106">
        <v>102</v>
      </c>
      <c r="BB846" s="106">
        <v>93</v>
      </c>
      <c r="BC846" s="106">
        <v>1</v>
      </c>
      <c r="BD846" s="107">
        <v>9</v>
      </c>
      <c r="BE846" s="108">
        <v>16</v>
      </c>
      <c r="BF846" s="82">
        <f t="shared" si="917"/>
        <v>0.26890756302521007</v>
      </c>
      <c r="BG846" s="82">
        <f t="shared" si="918"/>
        <v>0.64150943396226412</v>
      </c>
      <c r="BH846" s="83">
        <f t="shared" si="919"/>
        <v>0.54228855721393032</v>
      </c>
      <c r="BI846" s="83">
        <f t="shared" si="920"/>
        <v>0.65724381625441697</v>
      </c>
      <c r="BJ846" s="83">
        <f t="shared" si="921"/>
        <v>0.67741935483870963</v>
      </c>
      <c r="BK846" s="2">
        <v>111</v>
      </c>
      <c r="BL846" s="2">
        <v>159</v>
      </c>
      <c r="BM846" s="2">
        <v>114</v>
      </c>
      <c r="BN846" s="2">
        <v>82</v>
      </c>
      <c r="BO846" s="2">
        <v>37</v>
      </c>
      <c r="BP846" s="2">
        <v>30</v>
      </c>
      <c r="BQ846" s="109">
        <v>12</v>
      </c>
      <c r="BR846" s="109">
        <v>16</v>
      </c>
      <c r="BS846" s="110">
        <v>16</v>
      </c>
      <c r="BT846" s="109">
        <v>26</v>
      </c>
      <c r="BU846" s="109">
        <v>94</v>
      </c>
      <c r="BV846" s="109">
        <v>121</v>
      </c>
      <c r="BW846" s="109">
        <v>1</v>
      </c>
      <c r="BX846" s="84">
        <f t="shared" si="925"/>
        <v>242</v>
      </c>
      <c r="BY846" s="111">
        <v>8</v>
      </c>
      <c r="BZ846" s="109">
        <v>18</v>
      </c>
      <c r="CA846" s="109">
        <v>1</v>
      </c>
      <c r="CB846" s="33">
        <v>17</v>
      </c>
      <c r="CC846" s="112">
        <f t="shared" si="926"/>
        <v>0.23423423423423423</v>
      </c>
      <c r="CD846" s="112">
        <f t="shared" si="927"/>
        <v>0.5911949685534591</v>
      </c>
      <c r="CE846" s="112">
        <f t="shared" si="928"/>
        <v>0.58072916666666663</v>
      </c>
      <c r="CF846" s="112">
        <f t="shared" si="929"/>
        <v>0.7216117216117216</v>
      </c>
      <c r="CG846" s="112">
        <f t="shared" si="930"/>
        <v>0.90350877192982459</v>
      </c>
      <c r="CH846" s="87">
        <f t="shared" si="931"/>
        <v>11</v>
      </c>
      <c r="CI846" s="31">
        <f t="shared" si="932"/>
        <v>13</v>
      </c>
      <c r="CJ846" s="31">
        <f t="shared" si="933"/>
        <v>0</v>
      </c>
      <c r="CK846" s="31">
        <f t="shared" si="934"/>
        <v>0</v>
      </c>
      <c r="CL846" s="31">
        <f t="shared" si="935"/>
        <v>0</v>
      </c>
      <c r="CM846" s="113">
        <f t="shared" si="936"/>
        <v>0</v>
      </c>
      <c r="CN846" s="31">
        <f t="shared" si="937"/>
        <v>0</v>
      </c>
      <c r="CO846" s="31">
        <f t="shared" si="938"/>
        <v>0</v>
      </c>
      <c r="CP846" s="31">
        <f t="shared" si="939"/>
        <v>0</v>
      </c>
      <c r="CQ846" s="31">
        <f t="shared" si="940"/>
        <v>0</v>
      </c>
      <c r="CU846" s="88">
        <f t="shared" si="924"/>
        <v>0</v>
      </c>
      <c r="DC846" s="88">
        <f t="shared" si="941"/>
        <v>0</v>
      </c>
      <c r="DH846" s="32">
        <v>1</v>
      </c>
      <c r="DI846" s="32">
        <v>5</v>
      </c>
      <c r="DJ846" s="32">
        <v>5</v>
      </c>
      <c r="DK846" s="88">
        <f t="shared" si="942"/>
        <v>100</v>
      </c>
      <c r="DL846" s="32">
        <v>2</v>
      </c>
      <c r="DM846" s="32">
        <v>44</v>
      </c>
      <c r="DN846" s="32">
        <v>53</v>
      </c>
      <c r="DO846" s="32">
        <v>1</v>
      </c>
      <c r="DP846" s="32">
        <v>11</v>
      </c>
      <c r="DQ846" s="32">
        <v>11</v>
      </c>
      <c r="DR846" s="32">
        <v>11</v>
      </c>
      <c r="DS846" s="88">
        <f t="shared" si="943"/>
        <v>142</v>
      </c>
      <c r="DT846" s="32">
        <v>24</v>
      </c>
      <c r="DU846" s="32">
        <v>50</v>
      </c>
      <c r="DV846" s="32">
        <v>68</v>
      </c>
      <c r="DW846" s="32">
        <v>0</v>
      </c>
      <c r="EA846" s="88">
        <f t="shared" si="944"/>
        <v>0</v>
      </c>
      <c r="EI846" s="88">
        <f t="shared" si="945"/>
        <v>0</v>
      </c>
      <c r="EQ846" s="88">
        <f t="shared" si="946"/>
        <v>0</v>
      </c>
      <c r="EY846" s="88">
        <f t="shared" si="947"/>
        <v>0</v>
      </c>
      <c r="FG846" s="88">
        <f t="shared" si="948"/>
        <v>0</v>
      </c>
      <c r="FO846" s="88">
        <f t="shared" si="949"/>
        <v>0</v>
      </c>
      <c r="FW846" s="110">
        <f t="shared" si="950"/>
        <v>0</v>
      </c>
      <c r="GB846" s="110">
        <f t="shared" si="951"/>
        <v>0</v>
      </c>
      <c r="GC846" s="110">
        <f t="shared" si="952"/>
        <v>0</v>
      </c>
      <c r="GD846" s="110">
        <f t="shared" si="953"/>
        <v>0</v>
      </c>
      <c r="GE846" s="110">
        <f t="shared" si="954"/>
        <v>0</v>
      </c>
      <c r="GF846" s="110">
        <f t="shared" si="955"/>
        <v>0</v>
      </c>
      <c r="GG846" s="110">
        <f t="shared" si="956"/>
        <v>0</v>
      </c>
      <c r="GH846" s="110">
        <f t="shared" si="957"/>
        <v>0</v>
      </c>
      <c r="GI846" s="110">
        <f t="shared" si="958"/>
        <v>0</v>
      </c>
      <c r="GJ846" s="114">
        <f t="shared" si="922"/>
        <v>0.70072239422084626</v>
      </c>
      <c r="GK846" s="90">
        <f t="shared" si="923"/>
        <v>6.1403508771929821E-2</v>
      </c>
      <c r="GL846" s="2" t="s">
        <v>1506</v>
      </c>
      <c r="GM846" s="92" t="s">
        <v>1826</v>
      </c>
      <c r="GN846" s="92" t="s">
        <v>1672</v>
      </c>
      <c r="GO846" s="2" t="s">
        <v>1651</v>
      </c>
      <c r="GP846" s="2" t="s">
        <v>1589</v>
      </c>
      <c r="GQ846" s="2" t="s">
        <v>1621</v>
      </c>
      <c r="GR846" s="115">
        <v>160</v>
      </c>
      <c r="GS846" s="31">
        <f t="shared" si="959"/>
        <v>12</v>
      </c>
      <c r="GT846" s="31">
        <f t="shared" si="960"/>
        <v>16</v>
      </c>
      <c r="GU846" s="31">
        <f t="shared" si="961"/>
        <v>16</v>
      </c>
      <c r="GV846" s="31">
        <f t="shared" si="962"/>
        <v>242</v>
      </c>
      <c r="GW846" s="31">
        <f t="shared" si="963"/>
        <v>122</v>
      </c>
      <c r="GX846" s="31">
        <f t="shared" si="964"/>
        <v>216</v>
      </c>
    </row>
    <row r="847" spans="1:208" ht="15.75" hidden="1" customHeight="1" x14ac:dyDescent="0.25">
      <c r="A847" s="136" t="s">
        <v>1110</v>
      </c>
      <c r="B847" s="33" t="s">
        <v>826</v>
      </c>
      <c r="C847" s="137" t="s">
        <v>828</v>
      </c>
      <c r="D847" s="138" t="s">
        <v>826</v>
      </c>
      <c r="E847" s="117">
        <v>10</v>
      </c>
      <c r="F847" s="117">
        <v>36</v>
      </c>
      <c r="G847" s="117">
        <v>26</v>
      </c>
      <c r="H847" s="117">
        <v>72</v>
      </c>
      <c r="I847" s="95">
        <v>5</v>
      </c>
      <c r="J847" s="118">
        <v>4</v>
      </c>
      <c r="K847" s="118">
        <v>32</v>
      </c>
      <c r="L847" s="118">
        <v>52</v>
      </c>
      <c r="M847" s="118">
        <v>88</v>
      </c>
      <c r="N847" s="119">
        <v>14</v>
      </c>
      <c r="O847" s="119">
        <v>15</v>
      </c>
      <c r="P847" s="120">
        <v>133</v>
      </c>
      <c r="Q847" s="120">
        <v>149</v>
      </c>
      <c r="R847" s="120">
        <v>130</v>
      </c>
      <c r="S847" s="70">
        <f t="shared" si="905"/>
        <v>3.007518796992481E-2</v>
      </c>
      <c r="T847" s="70">
        <f t="shared" si="906"/>
        <v>0.21476510067114093</v>
      </c>
      <c r="U847" s="70">
        <f t="shared" si="907"/>
        <v>0.1796116504854369</v>
      </c>
      <c r="V847" s="70">
        <f t="shared" si="908"/>
        <v>0.25089605734767023</v>
      </c>
      <c r="W847" s="70">
        <f t="shared" si="909"/>
        <v>0.29230769230769232</v>
      </c>
      <c r="X847" s="121">
        <v>155</v>
      </c>
      <c r="Y847" s="121">
        <v>133</v>
      </c>
      <c r="Z847" s="121">
        <v>149</v>
      </c>
      <c r="AA847" s="121">
        <v>130</v>
      </c>
      <c r="AB847" s="121">
        <v>33</v>
      </c>
      <c r="AC847" s="121">
        <v>31</v>
      </c>
      <c r="AD847" s="17">
        <v>5</v>
      </c>
      <c r="AE847" s="17">
        <v>11</v>
      </c>
      <c r="AF847" s="100">
        <v>10</v>
      </c>
      <c r="AG847" s="101">
        <v>9</v>
      </c>
      <c r="AH847" s="101">
        <v>49</v>
      </c>
      <c r="AI847" s="101">
        <v>97</v>
      </c>
      <c r="AJ847" s="101">
        <v>0</v>
      </c>
      <c r="AK847" s="101">
        <f t="shared" si="910"/>
        <v>155</v>
      </c>
      <c r="AL847" s="101">
        <f t="shared" si="911"/>
        <v>14</v>
      </c>
      <c r="AM847" s="101">
        <v>14</v>
      </c>
      <c r="AN847" s="102">
        <v>2</v>
      </c>
      <c r="AO847" s="103">
        <v>6</v>
      </c>
      <c r="AP847" s="74">
        <f t="shared" si="912"/>
        <v>6.7669172932330823E-2</v>
      </c>
      <c r="AQ847" s="74">
        <f t="shared" si="913"/>
        <v>0.32885906040268459</v>
      </c>
      <c r="AR847" s="104">
        <f t="shared" si="914"/>
        <v>0.34223300970873788</v>
      </c>
      <c r="AS847" s="104">
        <f t="shared" si="915"/>
        <v>0.4731182795698925</v>
      </c>
      <c r="AT847" s="104">
        <f t="shared" si="916"/>
        <v>0.63846153846153841</v>
      </c>
      <c r="AU847" s="105">
        <v>132</v>
      </c>
      <c r="AV847" s="105">
        <v>173</v>
      </c>
      <c r="AW847" s="105">
        <v>125</v>
      </c>
      <c r="AX847" s="100">
        <v>11</v>
      </c>
      <c r="AY847" s="106">
        <v>171</v>
      </c>
      <c r="AZ847" s="106">
        <v>15</v>
      </c>
      <c r="BA847" s="106">
        <v>60</v>
      </c>
      <c r="BB847" s="106">
        <v>95</v>
      </c>
      <c r="BC847" s="106">
        <v>1</v>
      </c>
      <c r="BD847" s="107">
        <v>19</v>
      </c>
      <c r="BE847" s="108">
        <v>4</v>
      </c>
      <c r="BF847" s="82">
        <f t="shared" si="917"/>
        <v>0.12</v>
      </c>
      <c r="BG847" s="82">
        <f t="shared" si="918"/>
        <v>0.34682080924855491</v>
      </c>
      <c r="BH847" s="83">
        <f t="shared" si="919"/>
        <v>0.35116279069767442</v>
      </c>
      <c r="BI847" s="83">
        <f t="shared" si="920"/>
        <v>0.4459016393442623</v>
      </c>
      <c r="BJ847" s="83">
        <f t="shared" si="921"/>
        <v>0.5757575757575758</v>
      </c>
      <c r="BK847" s="2">
        <v>108</v>
      </c>
      <c r="BL847" s="2">
        <v>130</v>
      </c>
      <c r="BM847" s="2">
        <v>108</v>
      </c>
      <c r="BN847" s="2">
        <v>84</v>
      </c>
      <c r="BO847" s="2">
        <v>36</v>
      </c>
      <c r="BP847" s="2">
        <v>39</v>
      </c>
      <c r="BQ847" s="109">
        <v>7</v>
      </c>
      <c r="BR847" s="109">
        <v>12</v>
      </c>
      <c r="BS847" s="110">
        <v>12</v>
      </c>
      <c r="BT847" s="109">
        <v>11</v>
      </c>
      <c r="BU847" s="109">
        <v>80</v>
      </c>
      <c r="BV847" s="109">
        <v>93</v>
      </c>
      <c r="BW847" s="109">
        <v>0</v>
      </c>
      <c r="BX847" s="84">
        <f t="shared" si="925"/>
        <v>184</v>
      </c>
      <c r="BY847" s="111">
        <v>9</v>
      </c>
      <c r="BZ847" s="109">
        <v>10</v>
      </c>
      <c r="CA847" s="109">
        <v>0</v>
      </c>
      <c r="CB847" s="33">
        <v>15</v>
      </c>
      <c r="CC847" s="112">
        <f t="shared" si="926"/>
        <v>0.10185185185185185</v>
      </c>
      <c r="CD847" s="112">
        <f t="shared" si="927"/>
        <v>0.61538461538461542</v>
      </c>
      <c r="CE847" s="112">
        <f t="shared" si="928"/>
        <v>0.50289017341040465</v>
      </c>
      <c r="CF847" s="112">
        <f t="shared" si="929"/>
        <v>0.68487394957983194</v>
      </c>
      <c r="CG847" s="112">
        <f t="shared" si="930"/>
        <v>0.76851851851851849</v>
      </c>
      <c r="CH847" s="87">
        <f t="shared" si="931"/>
        <v>25</v>
      </c>
      <c r="CI847" s="31">
        <f t="shared" si="932"/>
        <v>36</v>
      </c>
      <c r="CJ847" s="31">
        <f t="shared" si="933"/>
        <v>0</v>
      </c>
      <c r="CK847" s="31">
        <f t="shared" si="934"/>
        <v>0</v>
      </c>
      <c r="CL847" s="31">
        <f t="shared" si="935"/>
        <v>0</v>
      </c>
      <c r="CM847" s="113">
        <f t="shared" si="936"/>
        <v>0</v>
      </c>
      <c r="CN847" s="31">
        <f t="shared" si="937"/>
        <v>0</v>
      </c>
      <c r="CO847" s="31">
        <f t="shared" si="938"/>
        <v>0</v>
      </c>
      <c r="CP847" s="31">
        <f t="shared" si="939"/>
        <v>0</v>
      </c>
      <c r="CQ847" s="31">
        <f t="shared" si="940"/>
        <v>0</v>
      </c>
      <c r="CU847" s="88">
        <f t="shared" si="924"/>
        <v>0</v>
      </c>
      <c r="DC847" s="88">
        <f t="shared" si="941"/>
        <v>0</v>
      </c>
      <c r="DH847" s="32">
        <v>1</v>
      </c>
      <c r="DI847" s="32">
        <v>5</v>
      </c>
      <c r="DJ847" s="32">
        <v>5</v>
      </c>
      <c r="DK847" s="88">
        <f t="shared" si="942"/>
        <v>82</v>
      </c>
      <c r="DL847" s="32">
        <v>11</v>
      </c>
      <c r="DM847" s="32">
        <v>42</v>
      </c>
      <c r="DN847" s="32">
        <v>29</v>
      </c>
      <c r="DO847" s="32">
        <v>0</v>
      </c>
      <c r="DP847" s="32">
        <v>5</v>
      </c>
      <c r="DQ847" s="32">
        <v>5</v>
      </c>
      <c r="DR847" s="32">
        <v>6</v>
      </c>
      <c r="DS847" s="88">
        <f t="shared" si="943"/>
        <v>75</v>
      </c>
      <c r="DT847" s="32">
        <v>0</v>
      </c>
      <c r="DU847" s="32">
        <v>23</v>
      </c>
      <c r="DV847" s="32">
        <v>52</v>
      </c>
      <c r="DW847" s="32">
        <v>0</v>
      </c>
      <c r="EA847" s="88">
        <f t="shared" si="944"/>
        <v>0</v>
      </c>
      <c r="EI847" s="88">
        <f t="shared" si="945"/>
        <v>0</v>
      </c>
      <c r="EQ847" s="88">
        <f t="shared" si="946"/>
        <v>0</v>
      </c>
      <c r="EV847" s="32">
        <v>1</v>
      </c>
      <c r="EW847" s="32">
        <v>2</v>
      </c>
      <c r="EX847" s="32">
        <v>1</v>
      </c>
      <c r="EY847" s="88">
        <f t="shared" si="947"/>
        <v>27</v>
      </c>
      <c r="EZ847" s="32">
        <v>0</v>
      </c>
      <c r="FA847" s="32">
        <v>15</v>
      </c>
      <c r="FB847" s="32">
        <v>12</v>
      </c>
      <c r="FC847" s="32">
        <v>0</v>
      </c>
      <c r="FG847" s="88">
        <f t="shared" si="948"/>
        <v>0</v>
      </c>
      <c r="FO847" s="88">
        <f t="shared" si="949"/>
        <v>0</v>
      </c>
      <c r="FW847" s="110">
        <f t="shared" si="950"/>
        <v>0</v>
      </c>
      <c r="GB847" s="110">
        <f t="shared" si="951"/>
        <v>1</v>
      </c>
      <c r="GC847" s="110">
        <f t="shared" si="952"/>
        <v>2</v>
      </c>
      <c r="GD847" s="110">
        <f t="shared" si="953"/>
        <v>1</v>
      </c>
      <c r="GE847" s="110">
        <f t="shared" si="954"/>
        <v>27</v>
      </c>
      <c r="GF847" s="110">
        <f t="shared" si="955"/>
        <v>0</v>
      </c>
      <c r="GG847" s="110">
        <f t="shared" si="956"/>
        <v>15</v>
      </c>
      <c r="GH847" s="110">
        <f t="shared" si="957"/>
        <v>12</v>
      </c>
      <c r="GI847" s="110">
        <f t="shared" si="958"/>
        <v>0</v>
      </c>
      <c r="GJ847" s="114">
        <f t="shared" si="922"/>
        <v>1.6291423001949314</v>
      </c>
      <c r="GK847" s="90">
        <f t="shared" si="923"/>
        <v>7.6023391812865493E-2</v>
      </c>
      <c r="GL847" s="92" t="s">
        <v>1687</v>
      </c>
      <c r="GM847" s="2" t="s">
        <v>1726</v>
      </c>
      <c r="GN847" s="92" t="s">
        <v>2056</v>
      </c>
      <c r="GO847" s="92" t="s">
        <v>1853</v>
      </c>
      <c r="GP847" s="92" t="s">
        <v>1718</v>
      </c>
      <c r="GQ847" s="2" t="s">
        <v>2034</v>
      </c>
      <c r="GR847" s="115">
        <v>128</v>
      </c>
      <c r="GS847" s="31">
        <f t="shared" si="959"/>
        <v>6</v>
      </c>
      <c r="GT847" s="31">
        <f t="shared" si="960"/>
        <v>11</v>
      </c>
      <c r="GU847" s="31">
        <f t="shared" si="961"/>
        <v>10</v>
      </c>
      <c r="GV847" s="31">
        <f t="shared" si="962"/>
        <v>157</v>
      </c>
      <c r="GW847" s="31">
        <f t="shared" si="963"/>
        <v>81</v>
      </c>
      <c r="GX847" s="31">
        <f t="shared" si="964"/>
        <v>146</v>
      </c>
    </row>
    <row r="848" spans="1:208" ht="15.75" hidden="1" customHeight="1" x14ac:dyDescent="0.25">
      <c r="A848" s="136" t="s">
        <v>1110</v>
      </c>
      <c r="B848" s="33" t="s">
        <v>826</v>
      </c>
      <c r="C848" s="137" t="s">
        <v>829</v>
      </c>
      <c r="D848" s="138" t="s">
        <v>826</v>
      </c>
      <c r="E848" s="117">
        <v>0</v>
      </c>
      <c r="F848" s="117">
        <v>8</v>
      </c>
      <c r="G848" s="117">
        <v>9</v>
      </c>
      <c r="H848" s="117">
        <v>17</v>
      </c>
      <c r="I848" s="95">
        <v>1</v>
      </c>
      <c r="J848" s="118">
        <v>0</v>
      </c>
      <c r="K848" s="118">
        <v>7</v>
      </c>
      <c r="L848" s="118">
        <v>5</v>
      </c>
      <c r="M848" s="118">
        <v>12</v>
      </c>
      <c r="N848" s="119">
        <v>1</v>
      </c>
      <c r="O848" s="119">
        <v>1</v>
      </c>
      <c r="P848" s="120">
        <v>19</v>
      </c>
      <c r="Q848" s="120">
        <v>38</v>
      </c>
      <c r="R848" s="120">
        <v>19</v>
      </c>
      <c r="S848" s="70">
        <f t="shared" si="905"/>
        <v>0</v>
      </c>
      <c r="T848" s="70">
        <f t="shared" si="906"/>
        <v>0.18421052631578946</v>
      </c>
      <c r="U848" s="70">
        <f t="shared" si="907"/>
        <v>0.14473684210526316</v>
      </c>
      <c r="V848" s="70">
        <f t="shared" si="908"/>
        <v>0.19298245614035087</v>
      </c>
      <c r="W848" s="70">
        <f t="shared" si="909"/>
        <v>0.21052631578947367</v>
      </c>
      <c r="X848" s="121">
        <v>38</v>
      </c>
      <c r="Y848" s="121">
        <v>19</v>
      </c>
      <c r="Z848" s="121">
        <v>38</v>
      </c>
      <c r="AA848" s="121">
        <v>19</v>
      </c>
      <c r="AB848" s="121">
        <v>10</v>
      </c>
      <c r="AC848" s="121">
        <v>10</v>
      </c>
      <c r="AD848" s="17">
        <v>1</v>
      </c>
      <c r="AE848" s="17">
        <v>1</v>
      </c>
      <c r="AF848" s="100">
        <v>1</v>
      </c>
      <c r="AG848" s="101">
        <v>0</v>
      </c>
      <c r="AH848" s="101">
        <v>4</v>
      </c>
      <c r="AI848" s="101">
        <v>8</v>
      </c>
      <c r="AJ848" s="101">
        <v>1</v>
      </c>
      <c r="AK848" s="101">
        <f t="shared" si="910"/>
        <v>13</v>
      </c>
      <c r="AL848" s="101">
        <f t="shared" si="911"/>
        <v>2</v>
      </c>
      <c r="AM848" s="101">
        <v>3</v>
      </c>
      <c r="AN848" s="101"/>
      <c r="AO848" s="103">
        <v>6</v>
      </c>
      <c r="AP848" s="74">
        <f t="shared" si="912"/>
        <v>0</v>
      </c>
      <c r="AQ848" s="74">
        <f t="shared" si="913"/>
        <v>0.10526315789473684</v>
      </c>
      <c r="AR848" s="104">
        <f t="shared" si="914"/>
        <v>0.13157894736842105</v>
      </c>
      <c r="AS848" s="104">
        <f t="shared" si="915"/>
        <v>0.17543859649122806</v>
      </c>
      <c r="AT848" s="104">
        <f t="shared" si="916"/>
        <v>0.31578947368421051</v>
      </c>
      <c r="AU848" s="105">
        <v>14</v>
      </c>
      <c r="AV848" s="105">
        <v>20</v>
      </c>
      <c r="AW848" s="105">
        <v>9</v>
      </c>
      <c r="AX848" s="100">
        <v>1</v>
      </c>
      <c r="AY848" s="106">
        <v>14</v>
      </c>
      <c r="AZ848" s="106">
        <v>0</v>
      </c>
      <c r="BA848" s="106">
        <v>4</v>
      </c>
      <c r="BB848" s="106">
        <v>9</v>
      </c>
      <c r="BC848" s="106">
        <v>1</v>
      </c>
      <c r="BD848" s="107">
        <v>1</v>
      </c>
      <c r="BE848" s="108">
        <v>2</v>
      </c>
      <c r="BF848" s="82">
        <f t="shared" si="917"/>
        <v>0</v>
      </c>
      <c r="BG848" s="82">
        <f t="shared" si="918"/>
        <v>0.2</v>
      </c>
      <c r="BH848" s="83">
        <f t="shared" si="919"/>
        <v>0.27906976744186046</v>
      </c>
      <c r="BI848" s="83">
        <f t="shared" si="920"/>
        <v>0.35294117647058826</v>
      </c>
      <c r="BJ848" s="83">
        <f t="shared" si="921"/>
        <v>0.5714285714285714</v>
      </c>
      <c r="BK848" s="2">
        <v>19</v>
      </c>
      <c r="BL848" s="2">
        <v>27</v>
      </c>
      <c r="BM848" s="2">
        <v>21</v>
      </c>
      <c r="BN848" s="2">
        <v>12</v>
      </c>
      <c r="BO848" s="2">
        <v>6</v>
      </c>
      <c r="BP848" s="2">
        <v>7</v>
      </c>
      <c r="BQ848" s="109">
        <v>1</v>
      </c>
      <c r="BR848" s="109">
        <v>1</v>
      </c>
      <c r="BS848" s="110">
        <v>1</v>
      </c>
      <c r="BT848" s="109">
        <v>7</v>
      </c>
      <c r="BU848" s="109">
        <v>8</v>
      </c>
      <c r="BV848" s="109">
        <v>9</v>
      </c>
      <c r="BW848" s="109">
        <v>0</v>
      </c>
      <c r="BX848" s="84">
        <f t="shared" si="925"/>
        <v>24</v>
      </c>
      <c r="BY848" s="111">
        <v>0</v>
      </c>
      <c r="BZ848" s="109">
        <v>0</v>
      </c>
      <c r="CA848" s="109">
        <v>0</v>
      </c>
      <c r="CB848" s="33">
        <v>5</v>
      </c>
      <c r="CC848" s="112">
        <f t="shared" si="926"/>
        <v>0.36842105263157893</v>
      </c>
      <c r="CD848" s="112">
        <f t="shared" si="927"/>
        <v>0.29629629629629628</v>
      </c>
      <c r="CE848" s="112">
        <f t="shared" si="928"/>
        <v>0.35820895522388058</v>
      </c>
      <c r="CF848" s="112">
        <f t="shared" si="929"/>
        <v>0.35416666666666669</v>
      </c>
      <c r="CG848" s="112">
        <f t="shared" si="930"/>
        <v>0.42857142857142855</v>
      </c>
      <c r="CH848" s="87">
        <f t="shared" si="931"/>
        <v>12</v>
      </c>
      <c r="CI848" s="31">
        <f t="shared" si="932"/>
        <v>13</v>
      </c>
      <c r="CJ848" s="31">
        <f t="shared" si="933"/>
        <v>0</v>
      </c>
      <c r="CK848" s="31">
        <f t="shared" si="934"/>
        <v>0</v>
      </c>
      <c r="CL848" s="31">
        <f t="shared" si="935"/>
        <v>0</v>
      </c>
      <c r="CM848" s="113">
        <f t="shared" si="936"/>
        <v>0</v>
      </c>
      <c r="CN848" s="31">
        <f t="shared" si="937"/>
        <v>0</v>
      </c>
      <c r="CO848" s="31">
        <f t="shared" si="938"/>
        <v>0</v>
      </c>
      <c r="CP848" s="31">
        <f t="shared" si="939"/>
        <v>0</v>
      </c>
      <c r="CQ848" s="31">
        <f t="shared" si="940"/>
        <v>0</v>
      </c>
      <c r="CU848" s="88">
        <f t="shared" si="924"/>
        <v>0</v>
      </c>
      <c r="DC848" s="88">
        <f t="shared" si="941"/>
        <v>0</v>
      </c>
      <c r="DK848" s="88">
        <f t="shared" si="942"/>
        <v>0</v>
      </c>
      <c r="DP848" s="32">
        <v>1</v>
      </c>
      <c r="DQ848" s="32">
        <v>1</v>
      </c>
      <c r="DR848" s="32">
        <v>1</v>
      </c>
      <c r="DS848" s="88">
        <f t="shared" si="943"/>
        <v>24</v>
      </c>
      <c r="DT848" s="32">
        <v>7</v>
      </c>
      <c r="DU848" s="32">
        <v>8</v>
      </c>
      <c r="DV848" s="32">
        <v>9</v>
      </c>
      <c r="DW848" s="32">
        <v>0</v>
      </c>
      <c r="EA848" s="88">
        <f t="shared" si="944"/>
        <v>0</v>
      </c>
      <c r="EI848" s="88">
        <f t="shared" si="945"/>
        <v>0</v>
      </c>
      <c r="EQ848" s="88">
        <f t="shared" si="946"/>
        <v>0</v>
      </c>
      <c r="EY848" s="88">
        <f t="shared" si="947"/>
        <v>0</v>
      </c>
      <c r="FG848" s="88">
        <f t="shared" si="948"/>
        <v>0</v>
      </c>
      <c r="FO848" s="88">
        <f t="shared" si="949"/>
        <v>0</v>
      </c>
      <c r="FW848" s="110">
        <f t="shared" si="950"/>
        <v>0</v>
      </c>
      <c r="GB848" s="110">
        <f t="shared" si="951"/>
        <v>0</v>
      </c>
      <c r="GC848" s="110">
        <f t="shared" si="952"/>
        <v>0</v>
      </c>
      <c r="GD848" s="110">
        <f t="shared" si="953"/>
        <v>0</v>
      </c>
      <c r="GE848" s="110">
        <f t="shared" si="954"/>
        <v>0</v>
      </c>
      <c r="GF848" s="110">
        <f t="shared" si="955"/>
        <v>0</v>
      </c>
      <c r="GG848" s="110">
        <f t="shared" si="956"/>
        <v>0</v>
      </c>
      <c r="GH848" s="110">
        <f t="shared" si="957"/>
        <v>0</v>
      </c>
      <c r="GI848" s="110">
        <f t="shared" si="958"/>
        <v>0</v>
      </c>
      <c r="GJ848" s="114">
        <f t="shared" si="922"/>
        <v>1.0357142857142858</v>
      </c>
      <c r="GK848" s="90">
        <f t="shared" si="923"/>
        <v>0.7142857142857143</v>
      </c>
      <c r="GL848" s="92" t="s">
        <v>1366</v>
      </c>
      <c r="GM848" s="2" t="s">
        <v>1420</v>
      </c>
      <c r="GN848" s="92" t="s">
        <v>1421</v>
      </c>
      <c r="GO848" s="2" t="s">
        <v>1422</v>
      </c>
      <c r="GP848" s="2" t="s">
        <v>1423</v>
      </c>
      <c r="GQ848" s="2" t="s">
        <v>1424</v>
      </c>
      <c r="GR848" s="115">
        <v>25</v>
      </c>
      <c r="GS848" s="31">
        <f t="shared" si="959"/>
        <v>1</v>
      </c>
      <c r="GT848" s="31">
        <f t="shared" si="960"/>
        <v>1</v>
      </c>
      <c r="GU848" s="31">
        <f t="shared" si="961"/>
        <v>1</v>
      </c>
      <c r="GV848" s="31">
        <f t="shared" si="962"/>
        <v>24</v>
      </c>
      <c r="GW848" s="31">
        <f t="shared" si="963"/>
        <v>9</v>
      </c>
      <c r="GX848" s="31">
        <f t="shared" si="964"/>
        <v>17</v>
      </c>
    </row>
    <row r="849" spans="1:206" ht="15.75" hidden="1" customHeight="1" x14ac:dyDescent="0.25">
      <c r="A849" s="136" t="s">
        <v>1110</v>
      </c>
      <c r="B849" s="33" t="s">
        <v>826</v>
      </c>
      <c r="C849" s="137" t="s">
        <v>830</v>
      </c>
      <c r="D849" s="138" t="s">
        <v>826</v>
      </c>
      <c r="E849" s="117">
        <v>0</v>
      </c>
      <c r="F849" s="117">
        <v>51</v>
      </c>
      <c r="G849" s="117">
        <v>145</v>
      </c>
      <c r="H849" s="117">
        <v>196</v>
      </c>
      <c r="I849" s="95">
        <v>13</v>
      </c>
      <c r="J849" s="118">
        <v>2</v>
      </c>
      <c r="K849" s="118">
        <v>66</v>
      </c>
      <c r="L849" s="118">
        <v>127</v>
      </c>
      <c r="M849" s="118">
        <v>195</v>
      </c>
      <c r="N849" s="119">
        <v>19</v>
      </c>
      <c r="O849" s="119">
        <v>18</v>
      </c>
      <c r="P849" s="120">
        <v>220</v>
      </c>
      <c r="Q849" s="120">
        <v>277</v>
      </c>
      <c r="R849" s="120">
        <v>209</v>
      </c>
      <c r="S849" s="70">
        <f t="shared" si="905"/>
        <v>9.0909090909090905E-3</v>
      </c>
      <c r="T849" s="70">
        <f t="shared" si="906"/>
        <v>0.23826714801444043</v>
      </c>
      <c r="U849" s="70">
        <f t="shared" si="907"/>
        <v>0.24929178470254956</v>
      </c>
      <c r="V849" s="70">
        <f t="shared" si="908"/>
        <v>0.35802469135802467</v>
      </c>
      <c r="W849" s="70">
        <f t="shared" si="909"/>
        <v>0.51674641148325362</v>
      </c>
      <c r="X849" s="121">
        <v>276</v>
      </c>
      <c r="Y849" s="121">
        <v>220</v>
      </c>
      <c r="Z849" s="121">
        <v>277</v>
      </c>
      <c r="AA849" s="121">
        <v>209</v>
      </c>
      <c r="AB849" s="121">
        <v>68</v>
      </c>
      <c r="AC849" s="121">
        <v>74</v>
      </c>
      <c r="AD849" s="17">
        <v>6</v>
      </c>
      <c r="AE849" s="17">
        <v>14</v>
      </c>
      <c r="AF849" s="100">
        <v>13</v>
      </c>
      <c r="AG849" s="101">
        <v>23</v>
      </c>
      <c r="AH849" s="101">
        <v>72</v>
      </c>
      <c r="AI849" s="101">
        <v>90</v>
      </c>
      <c r="AJ849" s="101">
        <v>2</v>
      </c>
      <c r="AK849" s="101">
        <f t="shared" si="910"/>
        <v>187</v>
      </c>
      <c r="AL849" s="101">
        <f t="shared" si="911"/>
        <v>12</v>
      </c>
      <c r="AM849" s="101">
        <v>14</v>
      </c>
      <c r="AN849" s="102">
        <v>15</v>
      </c>
      <c r="AO849" s="103">
        <v>26</v>
      </c>
      <c r="AP849" s="74">
        <f t="shared" si="912"/>
        <v>0.10454545454545454</v>
      </c>
      <c r="AQ849" s="74">
        <f t="shared" si="913"/>
        <v>0.25992779783393499</v>
      </c>
      <c r="AR849" s="104">
        <f t="shared" si="914"/>
        <v>0.24504249291784702</v>
      </c>
      <c r="AS849" s="104">
        <f t="shared" si="915"/>
        <v>0.30864197530864196</v>
      </c>
      <c r="AT849" s="104">
        <f t="shared" si="916"/>
        <v>0.37320574162679426</v>
      </c>
      <c r="AU849" s="105">
        <v>224</v>
      </c>
      <c r="AV849" s="105">
        <v>295</v>
      </c>
      <c r="AW849" s="105">
        <v>193</v>
      </c>
      <c r="AX849" s="100">
        <v>15</v>
      </c>
      <c r="AY849" s="106">
        <v>331</v>
      </c>
      <c r="AZ849" s="106">
        <v>44</v>
      </c>
      <c r="BA849" s="106">
        <v>161</v>
      </c>
      <c r="BB849" s="106">
        <v>121</v>
      </c>
      <c r="BC849" s="106">
        <v>5</v>
      </c>
      <c r="BD849" s="107">
        <v>15</v>
      </c>
      <c r="BE849" s="108">
        <v>13</v>
      </c>
      <c r="BF849" s="82">
        <f t="shared" si="917"/>
        <v>0.22797927461139897</v>
      </c>
      <c r="BG849" s="82">
        <f t="shared" si="918"/>
        <v>0.54576271186440672</v>
      </c>
      <c r="BH849" s="83">
        <f t="shared" si="919"/>
        <v>0.43679775280898875</v>
      </c>
      <c r="BI849" s="83">
        <f t="shared" si="920"/>
        <v>0.51445086705202314</v>
      </c>
      <c r="BJ849" s="83">
        <f t="shared" si="921"/>
        <v>0.4732142857142857</v>
      </c>
      <c r="BK849" s="2">
        <v>198</v>
      </c>
      <c r="BL849" s="2">
        <v>266</v>
      </c>
      <c r="BM849" s="2">
        <v>189</v>
      </c>
      <c r="BN849" s="2">
        <v>127</v>
      </c>
      <c r="BO849" s="2">
        <v>50</v>
      </c>
      <c r="BP849" s="2">
        <v>68</v>
      </c>
      <c r="BQ849" s="109">
        <v>7</v>
      </c>
      <c r="BR849" s="109">
        <v>15</v>
      </c>
      <c r="BS849" s="110">
        <v>18</v>
      </c>
      <c r="BT849" s="109">
        <v>147</v>
      </c>
      <c r="BU849" s="109">
        <v>182</v>
      </c>
      <c r="BV849" s="109">
        <v>186</v>
      </c>
      <c r="BW849" s="109">
        <v>3</v>
      </c>
      <c r="BX849" s="84">
        <f t="shared" si="925"/>
        <v>518</v>
      </c>
      <c r="BY849" s="111">
        <v>12</v>
      </c>
      <c r="BZ849" s="109">
        <v>45</v>
      </c>
      <c r="CA849" s="109">
        <v>3</v>
      </c>
      <c r="CB849" s="33">
        <v>15</v>
      </c>
      <c r="CC849" s="112">
        <f t="shared" si="926"/>
        <v>0.74242424242424243</v>
      </c>
      <c r="CD849" s="112">
        <f t="shared" si="927"/>
        <v>0.68421052631578949</v>
      </c>
      <c r="CE849" s="112">
        <f t="shared" si="928"/>
        <v>0.71975497702909652</v>
      </c>
      <c r="CF849" s="112">
        <f t="shared" si="929"/>
        <v>0.70989010989010992</v>
      </c>
      <c r="CG849" s="112">
        <f t="shared" si="930"/>
        <v>0.74603174603174605</v>
      </c>
      <c r="CH849" s="87">
        <f t="shared" si="931"/>
        <v>48</v>
      </c>
      <c r="CI849" s="31">
        <f t="shared" si="932"/>
        <v>38</v>
      </c>
      <c r="CJ849" s="31">
        <f t="shared" si="933"/>
        <v>0</v>
      </c>
      <c r="CK849" s="31">
        <f t="shared" si="934"/>
        <v>0</v>
      </c>
      <c r="CL849" s="31">
        <f t="shared" si="935"/>
        <v>0</v>
      </c>
      <c r="CM849" s="113">
        <f t="shared" si="936"/>
        <v>0</v>
      </c>
      <c r="CN849" s="31">
        <f t="shared" si="937"/>
        <v>0</v>
      </c>
      <c r="CO849" s="31">
        <f t="shared" si="938"/>
        <v>0</v>
      </c>
      <c r="CP849" s="31">
        <f t="shared" si="939"/>
        <v>0</v>
      </c>
      <c r="CQ849" s="31">
        <f t="shared" si="940"/>
        <v>0</v>
      </c>
      <c r="CU849" s="88">
        <f t="shared" si="924"/>
        <v>0</v>
      </c>
      <c r="DC849" s="88">
        <f t="shared" si="941"/>
        <v>0</v>
      </c>
      <c r="DH849" s="32">
        <v>2</v>
      </c>
      <c r="DI849" s="32">
        <v>10</v>
      </c>
      <c r="DJ849" s="32">
        <v>10</v>
      </c>
      <c r="DK849" s="88">
        <f t="shared" si="942"/>
        <v>404</v>
      </c>
      <c r="DL849" s="32">
        <v>126</v>
      </c>
      <c r="DM849" s="32">
        <v>146</v>
      </c>
      <c r="DN849" s="32">
        <v>130</v>
      </c>
      <c r="DO849" s="32">
        <v>2</v>
      </c>
      <c r="DP849" s="32">
        <v>5</v>
      </c>
      <c r="DQ849" s="32">
        <v>5</v>
      </c>
      <c r="DR849" s="32">
        <v>8</v>
      </c>
      <c r="DS849" s="88">
        <f t="shared" si="943"/>
        <v>114</v>
      </c>
      <c r="DT849" s="32">
        <v>21</v>
      </c>
      <c r="DU849" s="32">
        <v>36</v>
      </c>
      <c r="DV849" s="32">
        <v>56</v>
      </c>
      <c r="DW849" s="32">
        <v>1</v>
      </c>
      <c r="EA849" s="88">
        <f t="shared" si="944"/>
        <v>0</v>
      </c>
      <c r="EI849" s="88">
        <f t="shared" si="945"/>
        <v>0</v>
      </c>
      <c r="EQ849" s="88">
        <f t="shared" si="946"/>
        <v>0</v>
      </c>
      <c r="EY849" s="88">
        <f t="shared" si="947"/>
        <v>0</v>
      </c>
      <c r="FG849" s="88">
        <f t="shared" si="948"/>
        <v>0</v>
      </c>
      <c r="FO849" s="88">
        <f t="shared" si="949"/>
        <v>0</v>
      </c>
      <c r="FW849" s="110">
        <f t="shared" si="950"/>
        <v>0</v>
      </c>
      <c r="GB849" s="110">
        <f t="shared" si="951"/>
        <v>0</v>
      </c>
      <c r="GC849" s="110">
        <f t="shared" si="952"/>
        <v>0</v>
      </c>
      <c r="GD849" s="110">
        <f t="shared" si="953"/>
        <v>0</v>
      </c>
      <c r="GE849" s="110">
        <f t="shared" si="954"/>
        <v>0</v>
      </c>
      <c r="GF849" s="110">
        <f t="shared" si="955"/>
        <v>0</v>
      </c>
      <c r="GG849" s="110">
        <f t="shared" si="956"/>
        <v>0</v>
      </c>
      <c r="GH849" s="110">
        <f t="shared" si="957"/>
        <v>0</v>
      </c>
      <c r="GI849" s="110">
        <f t="shared" si="958"/>
        <v>0</v>
      </c>
      <c r="GJ849" s="114">
        <f t="shared" si="922"/>
        <v>0.44370958259847143</v>
      </c>
      <c r="GK849" s="90">
        <f t="shared" si="923"/>
        <v>0.56495468277945615</v>
      </c>
      <c r="GL849" s="92" t="s">
        <v>1375</v>
      </c>
      <c r="GM849" s="2" t="s">
        <v>1478</v>
      </c>
      <c r="GN849" s="92" t="s">
        <v>1441</v>
      </c>
      <c r="GO849" s="2" t="s">
        <v>1471</v>
      </c>
      <c r="GP849" s="2" t="s">
        <v>1479</v>
      </c>
      <c r="GQ849" s="2" t="s">
        <v>1463</v>
      </c>
      <c r="GR849" s="115">
        <v>251</v>
      </c>
      <c r="GS849" s="31">
        <f t="shared" si="959"/>
        <v>7</v>
      </c>
      <c r="GT849" s="31">
        <f t="shared" si="960"/>
        <v>18</v>
      </c>
      <c r="GU849" s="31">
        <f t="shared" si="961"/>
        <v>15</v>
      </c>
      <c r="GV849" s="31">
        <f t="shared" si="962"/>
        <v>518</v>
      </c>
      <c r="GW849" s="31">
        <f t="shared" si="963"/>
        <v>189</v>
      </c>
      <c r="GX849" s="31">
        <f t="shared" si="964"/>
        <v>371</v>
      </c>
    </row>
    <row r="850" spans="1:206" ht="15.75" hidden="1" customHeight="1" x14ac:dyDescent="0.25">
      <c r="A850" s="136" t="s">
        <v>1110</v>
      </c>
      <c r="B850" s="33" t="s">
        <v>826</v>
      </c>
      <c r="C850" s="137" t="s">
        <v>831</v>
      </c>
      <c r="D850" s="138" t="s">
        <v>826</v>
      </c>
      <c r="E850" s="117">
        <v>4</v>
      </c>
      <c r="F850" s="117">
        <v>6</v>
      </c>
      <c r="G850" s="117">
        <v>9</v>
      </c>
      <c r="H850" s="117">
        <v>19</v>
      </c>
      <c r="I850" s="95">
        <v>2</v>
      </c>
      <c r="J850" s="118">
        <v>0</v>
      </c>
      <c r="K850" s="118">
        <v>12</v>
      </c>
      <c r="L850" s="118">
        <v>15</v>
      </c>
      <c r="M850" s="118">
        <v>27</v>
      </c>
      <c r="N850" s="119">
        <v>1</v>
      </c>
      <c r="O850" s="119">
        <v>3</v>
      </c>
      <c r="P850" s="120">
        <v>29</v>
      </c>
      <c r="Q850" s="120">
        <v>30</v>
      </c>
      <c r="R850" s="120">
        <v>30</v>
      </c>
      <c r="S850" s="70">
        <f t="shared" si="905"/>
        <v>0</v>
      </c>
      <c r="T850" s="70">
        <f t="shared" si="906"/>
        <v>0.4</v>
      </c>
      <c r="U850" s="70">
        <f t="shared" si="907"/>
        <v>0.29213483146067415</v>
      </c>
      <c r="V850" s="70">
        <f t="shared" si="908"/>
        <v>0.43333333333333335</v>
      </c>
      <c r="W850" s="70">
        <f t="shared" si="909"/>
        <v>0.46666666666666667</v>
      </c>
      <c r="X850" s="121">
        <v>29</v>
      </c>
      <c r="Y850" s="121">
        <v>29</v>
      </c>
      <c r="Z850" s="121">
        <v>30</v>
      </c>
      <c r="AA850" s="121">
        <v>30</v>
      </c>
      <c r="AB850" s="121">
        <v>6</v>
      </c>
      <c r="AC850" s="121">
        <v>7</v>
      </c>
      <c r="AD850" s="17">
        <v>1</v>
      </c>
      <c r="AE850" s="17">
        <v>3</v>
      </c>
      <c r="AF850" s="100">
        <v>1</v>
      </c>
      <c r="AG850" s="101">
        <v>0</v>
      </c>
      <c r="AH850" s="101">
        <v>9</v>
      </c>
      <c r="AI850" s="101">
        <v>11</v>
      </c>
      <c r="AJ850" s="101">
        <v>0</v>
      </c>
      <c r="AK850" s="101">
        <f t="shared" si="910"/>
        <v>20</v>
      </c>
      <c r="AL850" s="101">
        <f t="shared" si="911"/>
        <v>3</v>
      </c>
      <c r="AM850" s="101">
        <v>3</v>
      </c>
      <c r="AN850" s="102">
        <v>5</v>
      </c>
      <c r="AO850" s="103">
        <v>0</v>
      </c>
      <c r="AP850" s="74">
        <f t="shared" si="912"/>
        <v>0</v>
      </c>
      <c r="AQ850" s="74">
        <f t="shared" si="913"/>
        <v>0.3</v>
      </c>
      <c r="AR850" s="104">
        <f t="shared" si="914"/>
        <v>0.19101123595505617</v>
      </c>
      <c r="AS850" s="104">
        <f t="shared" si="915"/>
        <v>0.28333333333333333</v>
      </c>
      <c r="AT850" s="104">
        <f t="shared" si="916"/>
        <v>0.26666666666666666</v>
      </c>
      <c r="AU850" s="105">
        <v>24</v>
      </c>
      <c r="AV850" s="105">
        <v>26</v>
      </c>
      <c r="AW850" s="105">
        <v>24</v>
      </c>
      <c r="AX850" s="100">
        <v>1</v>
      </c>
      <c r="AY850" s="106">
        <v>26</v>
      </c>
      <c r="AZ850" s="106">
        <v>3</v>
      </c>
      <c r="BA850" s="106">
        <v>10</v>
      </c>
      <c r="BB850" s="106">
        <v>13</v>
      </c>
      <c r="BC850" s="106">
        <v>0</v>
      </c>
      <c r="BD850" s="107">
        <v>2</v>
      </c>
      <c r="BE850" s="108">
        <v>2</v>
      </c>
      <c r="BF850" s="82">
        <f t="shared" si="917"/>
        <v>0.125</v>
      </c>
      <c r="BG850" s="82">
        <f t="shared" si="918"/>
        <v>0.38461538461538464</v>
      </c>
      <c r="BH850" s="83">
        <f t="shared" si="919"/>
        <v>0.32432432432432434</v>
      </c>
      <c r="BI850" s="83">
        <f t="shared" si="920"/>
        <v>0.42</v>
      </c>
      <c r="BJ850" s="83">
        <f t="shared" si="921"/>
        <v>0.45833333333333331</v>
      </c>
      <c r="BK850" s="2">
        <v>26</v>
      </c>
      <c r="BL850" s="2">
        <v>32</v>
      </c>
      <c r="BM850" s="2">
        <v>35</v>
      </c>
      <c r="BN850" s="2">
        <v>22</v>
      </c>
      <c r="BO850" s="2">
        <v>6</v>
      </c>
      <c r="BP850" s="2">
        <v>7</v>
      </c>
      <c r="BQ850" s="109">
        <v>1</v>
      </c>
      <c r="BR850" s="109">
        <v>2</v>
      </c>
      <c r="BS850" s="110">
        <v>1</v>
      </c>
      <c r="BT850" s="109">
        <v>3</v>
      </c>
      <c r="BU850" s="109">
        <v>15</v>
      </c>
      <c r="BV850" s="109">
        <v>12</v>
      </c>
      <c r="BW850" s="109">
        <v>0</v>
      </c>
      <c r="BX850" s="84">
        <f t="shared" si="925"/>
        <v>30</v>
      </c>
      <c r="BY850" s="111">
        <v>2</v>
      </c>
      <c r="BZ850" s="109">
        <v>2</v>
      </c>
      <c r="CA850" s="109">
        <v>0</v>
      </c>
      <c r="CB850" s="33">
        <v>0</v>
      </c>
      <c r="CC850" s="112">
        <f t="shared" si="926"/>
        <v>0.11538461538461539</v>
      </c>
      <c r="CD850" s="112">
        <f t="shared" si="927"/>
        <v>0.46875</v>
      </c>
      <c r="CE850" s="112">
        <f t="shared" si="928"/>
        <v>0.30107526881720431</v>
      </c>
      <c r="CF850" s="112">
        <f t="shared" si="929"/>
        <v>0.37313432835820898</v>
      </c>
      <c r="CG850" s="112">
        <f t="shared" si="930"/>
        <v>0.2857142857142857</v>
      </c>
      <c r="CH850" s="87">
        <f t="shared" si="931"/>
        <v>25</v>
      </c>
      <c r="CI850" s="31">
        <f t="shared" si="932"/>
        <v>29</v>
      </c>
      <c r="CJ850" s="31">
        <f t="shared" si="933"/>
        <v>0</v>
      </c>
      <c r="CK850" s="31">
        <f t="shared" si="934"/>
        <v>0</v>
      </c>
      <c r="CL850" s="31">
        <f t="shared" si="935"/>
        <v>0</v>
      </c>
      <c r="CM850" s="113">
        <f t="shared" si="936"/>
        <v>0</v>
      </c>
      <c r="CN850" s="31">
        <f t="shared" si="937"/>
        <v>0</v>
      </c>
      <c r="CO850" s="31">
        <f t="shared" si="938"/>
        <v>0</v>
      </c>
      <c r="CP850" s="31">
        <f t="shared" si="939"/>
        <v>0</v>
      </c>
      <c r="CQ850" s="31">
        <f t="shared" si="940"/>
        <v>0</v>
      </c>
      <c r="CU850" s="88">
        <f t="shared" si="924"/>
        <v>0</v>
      </c>
      <c r="DC850" s="88">
        <f t="shared" si="941"/>
        <v>0</v>
      </c>
      <c r="DK850" s="88">
        <f t="shared" si="942"/>
        <v>0</v>
      </c>
      <c r="DP850" s="32">
        <v>1</v>
      </c>
      <c r="DQ850" s="32">
        <v>2</v>
      </c>
      <c r="DR850" s="32">
        <v>1</v>
      </c>
      <c r="DS850" s="88">
        <f t="shared" si="943"/>
        <v>30</v>
      </c>
      <c r="DT850" s="32">
        <v>3</v>
      </c>
      <c r="DU850" s="32">
        <v>15</v>
      </c>
      <c r="DV850" s="32">
        <v>12</v>
      </c>
      <c r="DW850" s="32">
        <v>0</v>
      </c>
      <c r="EA850" s="88">
        <f t="shared" si="944"/>
        <v>0</v>
      </c>
      <c r="EI850" s="88">
        <f t="shared" si="945"/>
        <v>0</v>
      </c>
      <c r="EQ850" s="88">
        <f t="shared" si="946"/>
        <v>0</v>
      </c>
      <c r="EY850" s="88">
        <f t="shared" si="947"/>
        <v>0</v>
      </c>
      <c r="FG850" s="88">
        <f t="shared" si="948"/>
        <v>0</v>
      </c>
      <c r="FO850" s="88">
        <f t="shared" si="949"/>
        <v>0</v>
      </c>
      <c r="FW850" s="110">
        <f t="shared" si="950"/>
        <v>0</v>
      </c>
      <c r="GB850" s="110">
        <f t="shared" si="951"/>
        <v>0</v>
      </c>
      <c r="GC850" s="110">
        <f t="shared" si="952"/>
        <v>0</v>
      </c>
      <c r="GD850" s="110">
        <f t="shared" si="953"/>
        <v>0</v>
      </c>
      <c r="GE850" s="110">
        <f t="shared" si="954"/>
        <v>0</v>
      </c>
      <c r="GF850" s="110">
        <f t="shared" si="955"/>
        <v>0</v>
      </c>
      <c r="GG850" s="110">
        <f t="shared" si="956"/>
        <v>0</v>
      </c>
      <c r="GH850" s="110">
        <f t="shared" si="957"/>
        <v>0</v>
      </c>
      <c r="GI850" s="110">
        <f t="shared" si="958"/>
        <v>0</v>
      </c>
      <c r="GJ850" s="114">
        <f t="shared" si="922"/>
        <v>-0.38775510204081637</v>
      </c>
      <c r="GK850" s="90">
        <f t="shared" si="923"/>
        <v>0.15384615384615385</v>
      </c>
      <c r="GL850" s="2" t="s">
        <v>1650</v>
      </c>
      <c r="GM850" s="2" t="s">
        <v>2189</v>
      </c>
      <c r="GN850" s="92" t="s">
        <v>2190</v>
      </c>
      <c r="GO850" s="92" t="s">
        <v>1735</v>
      </c>
      <c r="GP850" s="92" t="s">
        <v>2062</v>
      </c>
      <c r="GQ850" s="2" t="s">
        <v>2191</v>
      </c>
      <c r="GR850" s="115">
        <v>33</v>
      </c>
      <c r="GS850" s="31">
        <f t="shared" si="959"/>
        <v>1</v>
      </c>
      <c r="GT850" s="31">
        <f t="shared" si="960"/>
        <v>1</v>
      </c>
      <c r="GU850" s="31">
        <f t="shared" si="961"/>
        <v>2</v>
      </c>
      <c r="GV850" s="31">
        <f t="shared" si="962"/>
        <v>30</v>
      </c>
      <c r="GW850" s="31">
        <f t="shared" si="963"/>
        <v>12</v>
      </c>
      <c r="GX850" s="31">
        <f t="shared" si="964"/>
        <v>27</v>
      </c>
    </row>
    <row r="851" spans="1:206" ht="15.75" hidden="1" customHeight="1" x14ac:dyDescent="0.25">
      <c r="A851" s="136" t="s">
        <v>1110</v>
      </c>
      <c r="B851" s="33" t="s">
        <v>826</v>
      </c>
      <c r="C851" s="137" t="s">
        <v>832</v>
      </c>
      <c r="D851" s="138" t="s">
        <v>826</v>
      </c>
      <c r="E851" s="117">
        <v>24</v>
      </c>
      <c r="F851" s="117">
        <v>94</v>
      </c>
      <c r="G851" s="117">
        <v>103</v>
      </c>
      <c r="H851" s="117">
        <v>221</v>
      </c>
      <c r="I851" s="95">
        <v>19</v>
      </c>
      <c r="J851" s="118">
        <v>29</v>
      </c>
      <c r="K851" s="118">
        <v>79</v>
      </c>
      <c r="L851" s="118">
        <v>131</v>
      </c>
      <c r="M851" s="118">
        <v>239</v>
      </c>
      <c r="N851" s="119">
        <v>15</v>
      </c>
      <c r="O851" s="119">
        <v>23</v>
      </c>
      <c r="P851" s="120">
        <v>197</v>
      </c>
      <c r="Q851" s="120">
        <v>265</v>
      </c>
      <c r="R851" s="120">
        <v>180</v>
      </c>
      <c r="S851" s="70">
        <f t="shared" si="905"/>
        <v>0.14720812182741116</v>
      </c>
      <c r="T851" s="70">
        <f t="shared" si="906"/>
        <v>0.2981132075471698</v>
      </c>
      <c r="U851" s="70">
        <f t="shared" si="907"/>
        <v>0.34890965732087226</v>
      </c>
      <c r="V851" s="70">
        <f t="shared" si="908"/>
        <v>0.43820224719101125</v>
      </c>
      <c r="W851" s="70">
        <f t="shared" si="909"/>
        <v>0.64444444444444449</v>
      </c>
      <c r="X851" s="121">
        <v>243</v>
      </c>
      <c r="Y851" s="121">
        <v>197</v>
      </c>
      <c r="Z851" s="121">
        <v>265</v>
      </c>
      <c r="AA851" s="121">
        <v>180</v>
      </c>
      <c r="AB851" s="121">
        <v>57</v>
      </c>
      <c r="AC851" s="121">
        <v>54</v>
      </c>
      <c r="AD851" s="17">
        <v>17</v>
      </c>
      <c r="AE851" s="17">
        <v>20</v>
      </c>
      <c r="AF851" s="100">
        <v>20</v>
      </c>
      <c r="AG851" s="101">
        <v>40</v>
      </c>
      <c r="AH851" s="101">
        <v>87</v>
      </c>
      <c r="AI851" s="101">
        <v>115</v>
      </c>
      <c r="AJ851" s="101">
        <v>1</v>
      </c>
      <c r="AK851" s="101">
        <f t="shared" si="910"/>
        <v>243</v>
      </c>
      <c r="AL851" s="101">
        <f t="shared" si="911"/>
        <v>22</v>
      </c>
      <c r="AM851" s="101">
        <v>23</v>
      </c>
      <c r="AN851" s="102">
        <v>12</v>
      </c>
      <c r="AO851" s="103">
        <v>28</v>
      </c>
      <c r="AP851" s="74">
        <f t="shared" si="912"/>
        <v>0.20304568527918782</v>
      </c>
      <c r="AQ851" s="74">
        <f t="shared" si="913"/>
        <v>0.32830188679245281</v>
      </c>
      <c r="AR851" s="104">
        <f t="shared" si="914"/>
        <v>0.34267912772585668</v>
      </c>
      <c r="AS851" s="104">
        <f t="shared" si="915"/>
        <v>0.4044943820224719</v>
      </c>
      <c r="AT851" s="104">
        <f t="shared" si="916"/>
        <v>0.51666666666666672</v>
      </c>
      <c r="AU851" s="105">
        <v>174</v>
      </c>
      <c r="AV851" s="105">
        <v>228</v>
      </c>
      <c r="AW851" s="105">
        <v>202</v>
      </c>
      <c r="AX851" s="100">
        <v>21</v>
      </c>
      <c r="AY851" s="106">
        <v>317</v>
      </c>
      <c r="AZ851" s="106">
        <v>37</v>
      </c>
      <c r="BA851" s="106">
        <v>112</v>
      </c>
      <c r="BB851" s="106">
        <v>166</v>
      </c>
      <c r="BC851" s="106">
        <v>2</v>
      </c>
      <c r="BD851" s="107">
        <v>26</v>
      </c>
      <c r="BE851" s="108">
        <v>22</v>
      </c>
      <c r="BF851" s="82">
        <f t="shared" si="917"/>
        <v>0.18316831683168316</v>
      </c>
      <c r="BG851" s="82">
        <f t="shared" si="918"/>
        <v>0.49122807017543857</v>
      </c>
      <c r="BH851" s="83">
        <f t="shared" si="919"/>
        <v>0.47847682119205298</v>
      </c>
      <c r="BI851" s="83">
        <f t="shared" si="920"/>
        <v>0.62686567164179108</v>
      </c>
      <c r="BJ851" s="83">
        <f t="shared" si="921"/>
        <v>0.8045977011494253</v>
      </c>
      <c r="BK851" s="2">
        <v>172</v>
      </c>
      <c r="BL851" s="2">
        <v>249</v>
      </c>
      <c r="BM851" s="2">
        <v>197</v>
      </c>
      <c r="BN851" s="2">
        <v>149</v>
      </c>
      <c r="BO851" s="2">
        <v>47</v>
      </c>
      <c r="BP851" s="2">
        <v>39</v>
      </c>
      <c r="BQ851" s="109">
        <v>18</v>
      </c>
      <c r="BR851" s="109">
        <v>22</v>
      </c>
      <c r="BS851" s="110">
        <v>29</v>
      </c>
      <c r="BT851" s="109">
        <v>38</v>
      </c>
      <c r="BU851" s="109">
        <v>125</v>
      </c>
      <c r="BV851" s="109">
        <v>166</v>
      </c>
      <c r="BW851" s="109">
        <v>1</v>
      </c>
      <c r="BX851" s="84">
        <f t="shared" si="925"/>
        <v>330</v>
      </c>
      <c r="BY851" s="111">
        <v>13</v>
      </c>
      <c r="BZ851" s="109">
        <v>22</v>
      </c>
      <c r="CA851" s="109">
        <v>1</v>
      </c>
      <c r="CB851" s="33">
        <v>22</v>
      </c>
      <c r="CC851" s="112">
        <f t="shared" si="926"/>
        <v>0.22093023255813954</v>
      </c>
      <c r="CD851" s="112">
        <f t="shared" si="927"/>
        <v>0.50200803212851408</v>
      </c>
      <c r="CE851" s="112">
        <f t="shared" si="928"/>
        <v>0.49676375404530743</v>
      </c>
      <c r="CF851" s="112">
        <f t="shared" si="929"/>
        <v>0.60313901345291476</v>
      </c>
      <c r="CG851" s="112">
        <f t="shared" si="930"/>
        <v>0.73096446700507611</v>
      </c>
      <c r="CH851" s="87">
        <f t="shared" si="931"/>
        <v>53</v>
      </c>
      <c r="CI851" s="31">
        <f t="shared" si="932"/>
        <v>56</v>
      </c>
      <c r="CJ851" s="31">
        <f t="shared" si="933"/>
        <v>1</v>
      </c>
      <c r="CK851" s="31">
        <f t="shared" si="934"/>
        <v>1</v>
      </c>
      <c r="CL851" s="31">
        <f t="shared" si="935"/>
        <v>3</v>
      </c>
      <c r="CM851" s="113">
        <f t="shared" si="936"/>
        <v>4</v>
      </c>
      <c r="CN851" s="31">
        <f t="shared" si="937"/>
        <v>1</v>
      </c>
      <c r="CO851" s="31">
        <f t="shared" si="938"/>
        <v>1</v>
      </c>
      <c r="CP851" s="31">
        <f t="shared" si="939"/>
        <v>2</v>
      </c>
      <c r="CQ851" s="31">
        <f t="shared" si="940"/>
        <v>0</v>
      </c>
      <c r="CR851" s="32">
        <v>1</v>
      </c>
      <c r="CS851" s="32">
        <v>1</v>
      </c>
      <c r="CT851" s="32">
        <v>3</v>
      </c>
      <c r="CU851" s="88">
        <f t="shared" si="924"/>
        <v>4</v>
      </c>
      <c r="CV851" s="32">
        <v>1</v>
      </c>
      <c r="CW851" s="32">
        <v>1</v>
      </c>
      <c r="CX851" s="32">
        <v>2</v>
      </c>
      <c r="CY851" s="32">
        <v>0</v>
      </c>
      <c r="DC851" s="88">
        <f t="shared" si="941"/>
        <v>0</v>
      </c>
      <c r="DH851" s="32">
        <v>1</v>
      </c>
      <c r="DI851" s="32">
        <v>4</v>
      </c>
      <c r="DJ851" s="32">
        <v>5</v>
      </c>
      <c r="DK851" s="88">
        <f t="shared" si="942"/>
        <v>90</v>
      </c>
      <c r="DL851" s="32">
        <v>9</v>
      </c>
      <c r="DM851" s="32">
        <v>41</v>
      </c>
      <c r="DN851" s="32">
        <v>40</v>
      </c>
      <c r="DO851" s="32">
        <v>0</v>
      </c>
      <c r="DP851" s="32">
        <v>14</v>
      </c>
      <c r="DQ851" s="32">
        <v>15</v>
      </c>
      <c r="DR851" s="32">
        <v>17</v>
      </c>
      <c r="DS851" s="88">
        <f t="shared" si="943"/>
        <v>226</v>
      </c>
      <c r="DT851" s="32">
        <v>24</v>
      </c>
      <c r="DU851" s="32">
        <v>79</v>
      </c>
      <c r="DV851" s="32">
        <v>122</v>
      </c>
      <c r="DW851" s="32">
        <v>1</v>
      </c>
      <c r="DX851" s="32">
        <v>1</v>
      </c>
      <c r="DY851" s="32">
        <v>1</v>
      </c>
      <c r="DZ851" s="32">
        <v>3</v>
      </c>
      <c r="EA851" s="88">
        <f t="shared" si="944"/>
        <v>7</v>
      </c>
      <c r="EB851" s="32">
        <v>4</v>
      </c>
      <c r="EC851" s="32">
        <v>1</v>
      </c>
      <c r="ED851" s="32">
        <v>2</v>
      </c>
      <c r="EI851" s="88">
        <f t="shared" si="945"/>
        <v>0</v>
      </c>
      <c r="EQ851" s="88">
        <f t="shared" si="946"/>
        <v>0</v>
      </c>
      <c r="EV851" s="32">
        <v>1</v>
      </c>
      <c r="EW851" s="32">
        <v>1</v>
      </c>
      <c r="EX851" s="32">
        <v>1</v>
      </c>
      <c r="EY851" s="88">
        <f t="shared" si="947"/>
        <v>3</v>
      </c>
      <c r="EZ851" s="32">
        <v>0</v>
      </c>
      <c r="FA851" s="32">
        <v>3</v>
      </c>
      <c r="FB851" s="32">
        <v>0</v>
      </c>
      <c r="FC851" s="32">
        <v>0</v>
      </c>
      <c r="FG851" s="88">
        <f t="shared" si="948"/>
        <v>0</v>
      </c>
      <c r="FO851" s="88">
        <f t="shared" si="949"/>
        <v>0</v>
      </c>
      <c r="FW851" s="110">
        <f t="shared" si="950"/>
        <v>0</v>
      </c>
      <c r="GB851" s="110">
        <f t="shared" si="951"/>
        <v>1</v>
      </c>
      <c r="GC851" s="110">
        <f t="shared" si="952"/>
        <v>1</v>
      </c>
      <c r="GD851" s="110">
        <f t="shared" si="953"/>
        <v>1</v>
      </c>
      <c r="GE851" s="110">
        <f t="shared" si="954"/>
        <v>3</v>
      </c>
      <c r="GF851" s="110">
        <f t="shared" si="955"/>
        <v>0</v>
      </c>
      <c r="GG851" s="110">
        <f t="shared" si="956"/>
        <v>3</v>
      </c>
      <c r="GH851" s="110">
        <f t="shared" si="957"/>
        <v>0</v>
      </c>
      <c r="GI851" s="110">
        <f t="shared" si="958"/>
        <v>0</v>
      </c>
      <c r="GJ851" s="114">
        <f t="shared" si="922"/>
        <v>0.13425520742166977</v>
      </c>
      <c r="GK851" s="90">
        <f t="shared" si="923"/>
        <v>4.1009463722397478E-2</v>
      </c>
      <c r="GL851" s="2" t="s">
        <v>1694</v>
      </c>
      <c r="GM851" s="92" t="s">
        <v>2128</v>
      </c>
      <c r="GN851" s="92" t="s">
        <v>1486</v>
      </c>
      <c r="GO851" s="92" t="s">
        <v>1673</v>
      </c>
      <c r="GP851" s="92" t="s">
        <v>1781</v>
      </c>
      <c r="GQ851" s="2" t="s">
        <v>1918</v>
      </c>
      <c r="GR851" s="115">
        <v>242</v>
      </c>
      <c r="GS851" s="31">
        <f t="shared" si="959"/>
        <v>16</v>
      </c>
      <c r="GT851" s="31">
        <f t="shared" si="960"/>
        <v>25</v>
      </c>
      <c r="GU851" s="31">
        <f t="shared" si="961"/>
        <v>20</v>
      </c>
      <c r="GV851" s="31">
        <f t="shared" si="962"/>
        <v>323</v>
      </c>
      <c r="GW851" s="31">
        <f t="shared" si="963"/>
        <v>165</v>
      </c>
      <c r="GX851" s="31">
        <f t="shared" si="964"/>
        <v>286</v>
      </c>
    </row>
    <row r="852" spans="1:206" ht="15.75" hidden="1" customHeight="1" x14ac:dyDescent="0.25">
      <c r="A852" s="136" t="s">
        <v>1110</v>
      </c>
      <c r="B852" s="33" t="s">
        <v>826</v>
      </c>
      <c r="C852" s="137" t="s">
        <v>833</v>
      </c>
      <c r="D852" s="138" t="s">
        <v>826</v>
      </c>
      <c r="E852" s="117">
        <v>14</v>
      </c>
      <c r="F852" s="117">
        <v>16</v>
      </c>
      <c r="G852" s="117">
        <v>20</v>
      </c>
      <c r="H852" s="117">
        <v>50</v>
      </c>
      <c r="I852" s="95">
        <v>4</v>
      </c>
      <c r="J852" s="118">
        <v>6</v>
      </c>
      <c r="K852" s="118">
        <v>21</v>
      </c>
      <c r="L852" s="118">
        <v>19</v>
      </c>
      <c r="M852" s="118">
        <v>46</v>
      </c>
      <c r="N852" s="119">
        <v>1</v>
      </c>
      <c r="O852" s="119">
        <v>6</v>
      </c>
      <c r="P852" s="120">
        <v>56</v>
      </c>
      <c r="Q852" s="120">
        <v>86</v>
      </c>
      <c r="R852" s="120">
        <v>63</v>
      </c>
      <c r="S852" s="70">
        <f t="shared" si="905"/>
        <v>0.10714285714285714</v>
      </c>
      <c r="T852" s="70">
        <f t="shared" si="906"/>
        <v>0.2441860465116279</v>
      </c>
      <c r="U852" s="70">
        <f t="shared" si="907"/>
        <v>0.21951219512195122</v>
      </c>
      <c r="V852" s="70">
        <f t="shared" si="908"/>
        <v>0.26174496644295303</v>
      </c>
      <c r="W852" s="70">
        <f t="shared" si="909"/>
        <v>0.2857142857142857</v>
      </c>
      <c r="X852" s="121">
        <v>81</v>
      </c>
      <c r="Y852" s="121">
        <v>56</v>
      </c>
      <c r="Z852" s="121">
        <v>86</v>
      </c>
      <c r="AA852" s="121">
        <v>63</v>
      </c>
      <c r="AB852" s="121">
        <v>26</v>
      </c>
      <c r="AC852" s="121">
        <v>11</v>
      </c>
      <c r="AD852" s="17">
        <v>1</v>
      </c>
      <c r="AE852" s="17">
        <v>3</v>
      </c>
      <c r="AF852" s="100">
        <v>3</v>
      </c>
      <c r="AG852" s="101">
        <v>6</v>
      </c>
      <c r="AH852" s="101">
        <v>20</v>
      </c>
      <c r="AI852" s="101">
        <v>22</v>
      </c>
      <c r="AJ852" s="101">
        <v>2</v>
      </c>
      <c r="AK852" s="101">
        <f t="shared" si="910"/>
        <v>50</v>
      </c>
      <c r="AL852" s="101">
        <f t="shared" si="911"/>
        <v>3</v>
      </c>
      <c r="AM852" s="101">
        <v>5</v>
      </c>
      <c r="AN852" s="102">
        <v>7</v>
      </c>
      <c r="AO852" s="103">
        <v>11</v>
      </c>
      <c r="AP852" s="74">
        <f t="shared" si="912"/>
        <v>0.10714285714285714</v>
      </c>
      <c r="AQ852" s="74">
        <f t="shared" si="913"/>
        <v>0.23255813953488372</v>
      </c>
      <c r="AR852" s="104">
        <f t="shared" si="914"/>
        <v>0.21951219512195122</v>
      </c>
      <c r="AS852" s="104">
        <f t="shared" si="915"/>
        <v>0.26174496644295303</v>
      </c>
      <c r="AT852" s="104">
        <f t="shared" si="916"/>
        <v>0.30158730158730157</v>
      </c>
      <c r="AU852" s="105">
        <v>62</v>
      </c>
      <c r="AV852" s="105">
        <v>77</v>
      </c>
      <c r="AW852" s="105">
        <v>54</v>
      </c>
      <c r="AX852" s="100">
        <v>3</v>
      </c>
      <c r="AY852" s="106">
        <v>58</v>
      </c>
      <c r="AZ852" s="106">
        <v>11</v>
      </c>
      <c r="BA852" s="106">
        <v>24</v>
      </c>
      <c r="BB852" s="106">
        <v>22</v>
      </c>
      <c r="BC852" s="106">
        <v>1</v>
      </c>
      <c r="BD852" s="107">
        <v>5</v>
      </c>
      <c r="BE852" s="108">
        <v>10</v>
      </c>
      <c r="BF852" s="82">
        <f t="shared" si="917"/>
        <v>0.20370370370370369</v>
      </c>
      <c r="BG852" s="82">
        <f t="shared" si="918"/>
        <v>0.31168831168831168</v>
      </c>
      <c r="BH852" s="83">
        <f t="shared" si="919"/>
        <v>0.26943005181347152</v>
      </c>
      <c r="BI852" s="83">
        <f t="shared" si="920"/>
        <v>0.29496402877697842</v>
      </c>
      <c r="BJ852" s="83">
        <f t="shared" si="921"/>
        <v>0.27419354838709675</v>
      </c>
      <c r="BK852" s="2">
        <v>57</v>
      </c>
      <c r="BL852" s="2">
        <v>93</v>
      </c>
      <c r="BM852" s="2">
        <v>58</v>
      </c>
      <c r="BN852" s="2">
        <v>38</v>
      </c>
      <c r="BO852" s="2">
        <v>14</v>
      </c>
      <c r="BP852" s="2">
        <v>21</v>
      </c>
      <c r="BQ852" s="109">
        <v>1</v>
      </c>
      <c r="BR852" s="109">
        <v>3</v>
      </c>
      <c r="BS852" s="110">
        <v>3</v>
      </c>
      <c r="BT852" s="109">
        <v>5</v>
      </c>
      <c r="BU852" s="109">
        <v>21</v>
      </c>
      <c r="BV852" s="109">
        <v>44</v>
      </c>
      <c r="BW852" s="109">
        <v>0</v>
      </c>
      <c r="BX852" s="84">
        <f t="shared" si="925"/>
        <v>70</v>
      </c>
      <c r="BY852" s="111">
        <v>2</v>
      </c>
      <c r="BZ852" s="109">
        <v>1</v>
      </c>
      <c r="CA852" s="109">
        <v>0</v>
      </c>
      <c r="CB852" s="33">
        <v>5</v>
      </c>
      <c r="CC852" s="112">
        <f t="shared" si="926"/>
        <v>8.771929824561403E-2</v>
      </c>
      <c r="CD852" s="112">
        <f t="shared" si="927"/>
        <v>0.22580645161290322</v>
      </c>
      <c r="CE852" s="112">
        <f t="shared" si="928"/>
        <v>0.33173076923076922</v>
      </c>
      <c r="CF852" s="112">
        <f t="shared" si="929"/>
        <v>0.42384105960264901</v>
      </c>
      <c r="CG852" s="112">
        <f t="shared" si="930"/>
        <v>0.74137931034482762</v>
      </c>
      <c r="CH852" s="87">
        <f t="shared" si="931"/>
        <v>15</v>
      </c>
      <c r="CI852" s="31">
        <f t="shared" si="932"/>
        <v>23</v>
      </c>
      <c r="CJ852" s="31">
        <f t="shared" si="933"/>
        <v>0</v>
      </c>
      <c r="CK852" s="31">
        <f t="shared" si="934"/>
        <v>0</v>
      </c>
      <c r="CL852" s="31">
        <f t="shared" si="935"/>
        <v>0</v>
      </c>
      <c r="CM852" s="113">
        <f t="shared" si="936"/>
        <v>0</v>
      </c>
      <c r="CN852" s="31">
        <f t="shared" si="937"/>
        <v>0</v>
      </c>
      <c r="CO852" s="31">
        <f t="shared" si="938"/>
        <v>0</v>
      </c>
      <c r="CP852" s="31">
        <f t="shared" si="939"/>
        <v>0</v>
      </c>
      <c r="CQ852" s="31">
        <f t="shared" si="940"/>
        <v>0</v>
      </c>
      <c r="CU852" s="88">
        <f t="shared" si="924"/>
        <v>0</v>
      </c>
      <c r="DC852" s="88">
        <f t="shared" si="941"/>
        <v>0</v>
      </c>
      <c r="DH852" s="32">
        <v>1</v>
      </c>
      <c r="DI852" s="32">
        <v>3</v>
      </c>
      <c r="DJ852" s="32">
        <v>3</v>
      </c>
      <c r="DK852" s="88">
        <f t="shared" si="942"/>
        <v>70</v>
      </c>
      <c r="DL852" s="32">
        <v>5</v>
      </c>
      <c r="DM852" s="32">
        <v>21</v>
      </c>
      <c r="DN852" s="32">
        <v>44</v>
      </c>
      <c r="DO852" s="32">
        <v>0</v>
      </c>
      <c r="DS852" s="88">
        <f t="shared" si="943"/>
        <v>0</v>
      </c>
      <c r="EA852" s="88">
        <f t="shared" si="944"/>
        <v>0</v>
      </c>
      <c r="EI852" s="88">
        <f t="shared" si="945"/>
        <v>0</v>
      </c>
      <c r="EQ852" s="88">
        <f t="shared" si="946"/>
        <v>0</v>
      </c>
      <c r="EY852" s="88">
        <f t="shared" si="947"/>
        <v>0</v>
      </c>
      <c r="FG852" s="88">
        <f t="shared" si="948"/>
        <v>0</v>
      </c>
      <c r="FO852" s="88">
        <f t="shared" si="949"/>
        <v>0</v>
      </c>
      <c r="FW852" s="110">
        <f t="shared" si="950"/>
        <v>0</v>
      </c>
      <c r="GB852" s="110">
        <f t="shared" si="951"/>
        <v>0</v>
      </c>
      <c r="GC852" s="110">
        <f t="shared" si="952"/>
        <v>0</v>
      </c>
      <c r="GD852" s="110">
        <f t="shared" si="953"/>
        <v>0</v>
      </c>
      <c r="GE852" s="110">
        <f t="shared" si="954"/>
        <v>0</v>
      </c>
      <c r="GF852" s="110">
        <f t="shared" si="955"/>
        <v>0</v>
      </c>
      <c r="GG852" s="110">
        <f t="shared" si="956"/>
        <v>0</v>
      </c>
      <c r="GH852" s="110">
        <f t="shared" si="957"/>
        <v>0</v>
      </c>
      <c r="GI852" s="110">
        <f t="shared" si="958"/>
        <v>0</v>
      </c>
      <c r="GJ852" s="114">
        <f t="shared" si="922"/>
        <v>1.5948275862068968</v>
      </c>
      <c r="GK852" s="90">
        <f t="shared" si="923"/>
        <v>0.20689655172413793</v>
      </c>
      <c r="GL852" s="92" t="s">
        <v>1798</v>
      </c>
      <c r="GM852" s="2" t="s">
        <v>2037</v>
      </c>
      <c r="GN852" s="92" t="s">
        <v>2038</v>
      </c>
      <c r="GO852" s="92" t="s">
        <v>2039</v>
      </c>
      <c r="GP852" s="2" t="s">
        <v>1407</v>
      </c>
      <c r="GQ852" s="2" t="s">
        <v>1783</v>
      </c>
      <c r="GR852" s="115">
        <v>97</v>
      </c>
      <c r="GS852" s="31">
        <f t="shared" si="959"/>
        <v>1</v>
      </c>
      <c r="GT852" s="31">
        <f t="shared" si="960"/>
        <v>3</v>
      </c>
      <c r="GU852" s="31">
        <f t="shared" si="961"/>
        <v>3</v>
      </c>
      <c r="GV852" s="31">
        <f t="shared" si="962"/>
        <v>70</v>
      </c>
      <c r="GW852" s="31">
        <f t="shared" si="963"/>
        <v>44</v>
      </c>
      <c r="GX852" s="31">
        <f t="shared" si="964"/>
        <v>65</v>
      </c>
    </row>
    <row r="853" spans="1:206" ht="15.75" hidden="1" customHeight="1" x14ac:dyDescent="0.25">
      <c r="A853" s="136" t="s">
        <v>1110</v>
      </c>
      <c r="B853" s="33" t="s">
        <v>826</v>
      </c>
      <c r="C853" s="137" t="s">
        <v>834</v>
      </c>
      <c r="D853" s="138" t="s">
        <v>826</v>
      </c>
      <c r="E853" s="117">
        <v>8</v>
      </c>
      <c r="F853" s="117">
        <v>21</v>
      </c>
      <c r="G853" s="117">
        <v>14</v>
      </c>
      <c r="H853" s="117">
        <v>43</v>
      </c>
      <c r="I853" s="95">
        <v>3</v>
      </c>
      <c r="J853" s="118">
        <v>7</v>
      </c>
      <c r="K853" s="118">
        <v>21</v>
      </c>
      <c r="L853" s="118">
        <v>20</v>
      </c>
      <c r="M853" s="118">
        <v>48</v>
      </c>
      <c r="N853" s="119">
        <v>3</v>
      </c>
      <c r="O853" s="119">
        <v>2</v>
      </c>
      <c r="P853" s="120">
        <v>41</v>
      </c>
      <c r="Q853" s="120">
        <v>63</v>
      </c>
      <c r="R853" s="120">
        <v>38</v>
      </c>
      <c r="S853" s="70">
        <f t="shared" si="905"/>
        <v>0.17073170731707318</v>
      </c>
      <c r="T853" s="70">
        <f t="shared" si="906"/>
        <v>0.33333333333333331</v>
      </c>
      <c r="U853" s="70">
        <f t="shared" si="907"/>
        <v>0.31690140845070425</v>
      </c>
      <c r="V853" s="70">
        <f t="shared" si="908"/>
        <v>0.37623762376237624</v>
      </c>
      <c r="W853" s="70">
        <f t="shared" si="909"/>
        <v>0.44736842105263158</v>
      </c>
      <c r="X853" s="121">
        <v>65</v>
      </c>
      <c r="Y853" s="121">
        <v>41</v>
      </c>
      <c r="Z853" s="121">
        <v>63</v>
      </c>
      <c r="AA853" s="121">
        <v>38</v>
      </c>
      <c r="AB853" s="121">
        <v>15</v>
      </c>
      <c r="AC853" s="121">
        <v>13</v>
      </c>
      <c r="AD853" s="17">
        <v>1</v>
      </c>
      <c r="AE853" s="17">
        <v>5</v>
      </c>
      <c r="AF853" s="100">
        <v>3</v>
      </c>
      <c r="AG853" s="101">
        <v>19</v>
      </c>
      <c r="AH853" s="101">
        <v>33</v>
      </c>
      <c r="AI853" s="101">
        <v>21</v>
      </c>
      <c r="AJ853" s="101">
        <v>1</v>
      </c>
      <c r="AK853" s="101">
        <f t="shared" si="910"/>
        <v>74</v>
      </c>
      <c r="AL853" s="101">
        <f t="shared" si="911"/>
        <v>5</v>
      </c>
      <c r="AM853" s="101">
        <v>6</v>
      </c>
      <c r="AN853" s="102">
        <v>2</v>
      </c>
      <c r="AO853" s="103">
        <v>7</v>
      </c>
      <c r="AP853" s="74">
        <f t="shared" si="912"/>
        <v>0.46341463414634149</v>
      </c>
      <c r="AQ853" s="74">
        <f t="shared" si="913"/>
        <v>0.52380952380952384</v>
      </c>
      <c r="AR853" s="104">
        <f t="shared" si="914"/>
        <v>0.47887323943661969</v>
      </c>
      <c r="AS853" s="104">
        <f t="shared" si="915"/>
        <v>0.48514851485148514</v>
      </c>
      <c r="AT853" s="104">
        <f t="shared" si="916"/>
        <v>0.42105263157894735</v>
      </c>
      <c r="AU853" s="105">
        <v>37</v>
      </c>
      <c r="AV853" s="105">
        <v>48</v>
      </c>
      <c r="AW853" s="105">
        <v>36</v>
      </c>
      <c r="AX853" s="100">
        <v>3</v>
      </c>
      <c r="AY853" s="106">
        <v>57</v>
      </c>
      <c r="AZ853" s="106">
        <v>12</v>
      </c>
      <c r="BA853" s="106">
        <v>15</v>
      </c>
      <c r="BB853" s="106">
        <v>30</v>
      </c>
      <c r="BC853" s="106">
        <v>0</v>
      </c>
      <c r="BD853" s="107">
        <v>3</v>
      </c>
      <c r="BE853" s="108">
        <v>3</v>
      </c>
      <c r="BF853" s="82">
        <f t="shared" si="917"/>
        <v>0.33333333333333331</v>
      </c>
      <c r="BG853" s="82">
        <f t="shared" si="918"/>
        <v>0.3125</v>
      </c>
      <c r="BH853" s="83">
        <f t="shared" si="919"/>
        <v>0.4462809917355372</v>
      </c>
      <c r="BI853" s="83">
        <f t="shared" si="920"/>
        <v>0.49411764705882355</v>
      </c>
      <c r="BJ853" s="83">
        <f t="shared" si="921"/>
        <v>0.72972972972972971</v>
      </c>
      <c r="BK853" s="2">
        <v>44</v>
      </c>
      <c r="BL853" s="2">
        <v>55</v>
      </c>
      <c r="BM853" s="2">
        <v>34</v>
      </c>
      <c r="BN853" s="2">
        <v>25</v>
      </c>
      <c r="BO853" s="2">
        <v>16</v>
      </c>
      <c r="BP853" s="2">
        <v>15</v>
      </c>
      <c r="BQ853" s="109">
        <v>1</v>
      </c>
      <c r="BR853" s="109">
        <v>3</v>
      </c>
      <c r="BS853" s="110">
        <v>3</v>
      </c>
      <c r="BT853" s="109">
        <v>4</v>
      </c>
      <c r="BU853" s="109">
        <v>19</v>
      </c>
      <c r="BV853" s="109">
        <v>15</v>
      </c>
      <c r="BW853" s="109">
        <v>0</v>
      </c>
      <c r="BX853" s="84">
        <f t="shared" si="925"/>
        <v>38</v>
      </c>
      <c r="BY853" s="111">
        <v>1</v>
      </c>
      <c r="BZ853" s="109">
        <v>0</v>
      </c>
      <c r="CA853" s="109">
        <v>0</v>
      </c>
      <c r="CB853" s="33">
        <v>6</v>
      </c>
      <c r="CC853" s="112">
        <f t="shared" si="926"/>
        <v>9.0909090909090912E-2</v>
      </c>
      <c r="CD853" s="112">
        <f t="shared" si="927"/>
        <v>0.34545454545454546</v>
      </c>
      <c r="CE853" s="112">
        <f t="shared" si="928"/>
        <v>0.2857142857142857</v>
      </c>
      <c r="CF853" s="112">
        <f t="shared" si="929"/>
        <v>0.38202247191011235</v>
      </c>
      <c r="CG853" s="112">
        <f t="shared" si="930"/>
        <v>0.44117647058823528</v>
      </c>
      <c r="CH853" s="87">
        <f t="shared" si="931"/>
        <v>19</v>
      </c>
      <c r="CI853" s="31">
        <f t="shared" si="932"/>
        <v>29</v>
      </c>
      <c r="CJ853" s="31">
        <f t="shared" si="933"/>
        <v>0</v>
      </c>
      <c r="CK853" s="31">
        <f t="shared" si="934"/>
        <v>0</v>
      </c>
      <c r="CL853" s="31">
        <f t="shared" si="935"/>
        <v>0</v>
      </c>
      <c r="CM853" s="113">
        <f t="shared" si="936"/>
        <v>0</v>
      </c>
      <c r="CN853" s="31">
        <f t="shared" si="937"/>
        <v>0</v>
      </c>
      <c r="CO853" s="31">
        <f t="shared" si="938"/>
        <v>0</v>
      </c>
      <c r="CP853" s="31">
        <f t="shared" si="939"/>
        <v>0</v>
      </c>
      <c r="CQ853" s="31">
        <f t="shared" si="940"/>
        <v>0</v>
      </c>
      <c r="CU853" s="88">
        <f t="shared" si="924"/>
        <v>0</v>
      </c>
      <c r="DC853" s="88">
        <f t="shared" si="941"/>
        <v>0</v>
      </c>
      <c r="DH853" s="32">
        <v>1</v>
      </c>
      <c r="DI853" s="32">
        <v>3</v>
      </c>
      <c r="DJ853" s="32">
        <v>3</v>
      </c>
      <c r="DK853" s="88">
        <f t="shared" si="942"/>
        <v>38</v>
      </c>
      <c r="DL853" s="32">
        <v>4</v>
      </c>
      <c r="DM853" s="32">
        <v>19</v>
      </c>
      <c r="DN853" s="32">
        <v>15</v>
      </c>
      <c r="DO853" s="32">
        <v>0</v>
      </c>
      <c r="DS853" s="88">
        <f t="shared" si="943"/>
        <v>0</v>
      </c>
      <c r="EA853" s="88">
        <f t="shared" si="944"/>
        <v>0</v>
      </c>
      <c r="EI853" s="88">
        <f t="shared" si="945"/>
        <v>0</v>
      </c>
      <c r="EQ853" s="88">
        <f t="shared" si="946"/>
        <v>0</v>
      </c>
      <c r="EY853" s="88">
        <f t="shared" si="947"/>
        <v>0</v>
      </c>
      <c r="FG853" s="88">
        <f t="shared" si="948"/>
        <v>0</v>
      </c>
      <c r="FO853" s="88">
        <f t="shared" si="949"/>
        <v>0</v>
      </c>
      <c r="FW853" s="110">
        <f t="shared" si="950"/>
        <v>0</v>
      </c>
      <c r="GB853" s="110">
        <f t="shared" si="951"/>
        <v>0</v>
      </c>
      <c r="GC853" s="110">
        <f t="shared" si="952"/>
        <v>0</v>
      </c>
      <c r="GD853" s="110">
        <f t="shared" si="953"/>
        <v>0</v>
      </c>
      <c r="GE853" s="110">
        <f t="shared" si="954"/>
        <v>0</v>
      </c>
      <c r="GF853" s="110">
        <f t="shared" si="955"/>
        <v>0</v>
      </c>
      <c r="GG853" s="110">
        <f t="shared" si="956"/>
        <v>0</v>
      </c>
      <c r="GH853" s="110">
        <f t="shared" si="957"/>
        <v>0</v>
      </c>
      <c r="GI853" s="110">
        <f t="shared" si="958"/>
        <v>0</v>
      </c>
      <c r="GJ853" s="114">
        <f t="shared" si="922"/>
        <v>-1.3840830449827025E-2</v>
      </c>
      <c r="GK853" s="90">
        <f t="shared" si="923"/>
        <v>-0.33333333333333331</v>
      </c>
      <c r="GL853" s="2" t="s">
        <v>1995</v>
      </c>
      <c r="GM853" s="92" t="s">
        <v>1554</v>
      </c>
      <c r="GN853" s="2" t="s">
        <v>2313</v>
      </c>
      <c r="GO853" s="92" t="s">
        <v>1866</v>
      </c>
      <c r="GP853" s="92" t="s">
        <v>1937</v>
      </c>
      <c r="GQ853" s="2" t="s">
        <v>1394</v>
      </c>
      <c r="GR853" s="115">
        <v>53</v>
      </c>
      <c r="GS853" s="31">
        <f t="shared" si="959"/>
        <v>1</v>
      </c>
      <c r="GT853" s="31">
        <f t="shared" si="960"/>
        <v>3</v>
      </c>
      <c r="GU853" s="31">
        <f t="shared" si="961"/>
        <v>3</v>
      </c>
      <c r="GV853" s="31">
        <f t="shared" si="962"/>
        <v>38</v>
      </c>
      <c r="GW853" s="31">
        <f t="shared" si="963"/>
        <v>15</v>
      </c>
      <c r="GX853" s="31">
        <f t="shared" si="964"/>
        <v>34</v>
      </c>
    </row>
    <row r="854" spans="1:206" ht="15.75" hidden="1" customHeight="1" x14ac:dyDescent="0.25">
      <c r="A854" s="136" t="s">
        <v>1110</v>
      </c>
      <c r="B854" s="33" t="s">
        <v>826</v>
      </c>
      <c r="C854" s="137" t="s">
        <v>835</v>
      </c>
      <c r="D854" s="138" t="s">
        <v>826</v>
      </c>
      <c r="E854" s="117">
        <v>4</v>
      </c>
      <c r="F854" s="117">
        <v>75</v>
      </c>
      <c r="G854" s="117">
        <v>89</v>
      </c>
      <c r="H854" s="117">
        <v>168</v>
      </c>
      <c r="I854" s="95">
        <v>11</v>
      </c>
      <c r="J854" s="118">
        <v>8</v>
      </c>
      <c r="K854" s="118">
        <v>64</v>
      </c>
      <c r="L854" s="118">
        <v>97</v>
      </c>
      <c r="M854" s="118">
        <v>169</v>
      </c>
      <c r="N854" s="119">
        <v>9</v>
      </c>
      <c r="O854" s="119">
        <v>40</v>
      </c>
      <c r="P854" s="120">
        <v>224</v>
      </c>
      <c r="Q854" s="120">
        <v>310</v>
      </c>
      <c r="R854" s="120">
        <v>233</v>
      </c>
      <c r="S854" s="70">
        <f t="shared" si="905"/>
        <v>3.5714285714285712E-2</v>
      </c>
      <c r="T854" s="70">
        <f t="shared" si="906"/>
        <v>0.20645161290322581</v>
      </c>
      <c r="U854" s="70">
        <f t="shared" si="907"/>
        <v>0.20860495436766624</v>
      </c>
      <c r="V854" s="70">
        <f t="shared" si="908"/>
        <v>0.27992633517495397</v>
      </c>
      <c r="W854" s="70">
        <f t="shared" si="909"/>
        <v>0.37768240343347642</v>
      </c>
      <c r="X854" s="121">
        <v>297</v>
      </c>
      <c r="Y854" s="121">
        <v>224</v>
      </c>
      <c r="Z854" s="121">
        <v>310</v>
      </c>
      <c r="AA854" s="121">
        <v>233</v>
      </c>
      <c r="AB854" s="121">
        <v>69</v>
      </c>
      <c r="AC854" s="121">
        <v>58</v>
      </c>
      <c r="AD854" s="17">
        <v>9</v>
      </c>
      <c r="AE854" s="17">
        <v>11</v>
      </c>
      <c r="AF854" s="100">
        <v>13</v>
      </c>
      <c r="AG854" s="101">
        <v>12</v>
      </c>
      <c r="AH854" s="101">
        <v>90</v>
      </c>
      <c r="AI854" s="101">
        <v>117</v>
      </c>
      <c r="AJ854" s="101">
        <v>2</v>
      </c>
      <c r="AK854" s="101">
        <f t="shared" si="910"/>
        <v>221</v>
      </c>
      <c r="AL854" s="101">
        <f t="shared" si="911"/>
        <v>13</v>
      </c>
      <c r="AM854" s="101">
        <v>15</v>
      </c>
      <c r="AN854" s="102">
        <v>23</v>
      </c>
      <c r="AO854" s="103">
        <v>46</v>
      </c>
      <c r="AP854" s="74">
        <f t="shared" si="912"/>
        <v>5.3571428571428568E-2</v>
      </c>
      <c r="AQ854" s="74">
        <f t="shared" si="913"/>
        <v>0.29032258064516131</v>
      </c>
      <c r="AR854" s="104">
        <f t="shared" si="914"/>
        <v>0.26857887874837028</v>
      </c>
      <c r="AS854" s="104">
        <f t="shared" si="915"/>
        <v>0.35727440147329648</v>
      </c>
      <c r="AT854" s="104">
        <f t="shared" si="916"/>
        <v>0.44635193133047213</v>
      </c>
      <c r="AU854" s="105">
        <v>227</v>
      </c>
      <c r="AV854" s="105">
        <v>278</v>
      </c>
      <c r="AW854" s="105">
        <v>215</v>
      </c>
      <c r="AX854" s="100">
        <v>14</v>
      </c>
      <c r="AY854" s="106">
        <v>273</v>
      </c>
      <c r="AZ854" s="106">
        <v>17</v>
      </c>
      <c r="BA854" s="106">
        <v>112</v>
      </c>
      <c r="BB854" s="106">
        <v>141</v>
      </c>
      <c r="BC854" s="106">
        <v>3</v>
      </c>
      <c r="BD854" s="107">
        <v>20</v>
      </c>
      <c r="BE854" s="108">
        <v>20</v>
      </c>
      <c r="BF854" s="82">
        <f t="shared" si="917"/>
        <v>7.9069767441860464E-2</v>
      </c>
      <c r="BG854" s="82">
        <f t="shared" si="918"/>
        <v>0.40287769784172661</v>
      </c>
      <c r="BH854" s="83">
        <f t="shared" si="919"/>
        <v>0.34722222222222221</v>
      </c>
      <c r="BI854" s="83">
        <f t="shared" si="920"/>
        <v>0.46138613861386141</v>
      </c>
      <c r="BJ854" s="83">
        <f t="shared" si="921"/>
        <v>0.53303964757709255</v>
      </c>
      <c r="BK854" s="2">
        <v>222</v>
      </c>
      <c r="BL854" s="2">
        <v>289</v>
      </c>
      <c r="BM854" s="2">
        <v>215</v>
      </c>
      <c r="BN854" s="2">
        <v>148</v>
      </c>
      <c r="BO854" s="2">
        <v>59</v>
      </c>
      <c r="BP854" s="2">
        <v>60</v>
      </c>
      <c r="BQ854" s="109">
        <v>8</v>
      </c>
      <c r="BR854" s="109">
        <v>13</v>
      </c>
      <c r="BS854" s="110">
        <v>13</v>
      </c>
      <c r="BT854" s="109">
        <v>43</v>
      </c>
      <c r="BU854" s="109">
        <v>144</v>
      </c>
      <c r="BV854" s="109">
        <v>136</v>
      </c>
      <c r="BW854" s="109">
        <v>2</v>
      </c>
      <c r="BX854" s="84">
        <f t="shared" si="925"/>
        <v>325</v>
      </c>
      <c r="BY854" s="111">
        <v>19</v>
      </c>
      <c r="BZ854" s="109">
        <v>21</v>
      </c>
      <c r="CA854" s="109">
        <v>2</v>
      </c>
      <c r="CB854" s="33">
        <v>25</v>
      </c>
      <c r="CC854" s="112">
        <f t="shared" si="926"/>
        <v>0.19369369369369369</v>
      </c>
      <c r="CD854" s="112">
        <f t="shared" si="927"/>
        <v>0.4982698961937716</v>
      </c>
      <c r="CE854" s="112">
        <f t="shared" si="928"/>
        <v>0.41597796143250687</v>
      </c>
      <c r="CF854" s="112">
        <f t="shared" si="929"/>
        <v>0.51388888888888884</v>
      </c>
      <c r="CG854" s="112">
        <f t="shared" si="930"/>
        <v>0.53488372093023251</v>
      </c>
      <c r="CH854" s="87">
        <f t="shared" si="931"/>
        <v>100</v>
      </c>
      <c r="CI854" s="31">
        <f t="shared" si="932"/>
        <v>113</v>
      </c>
      <c r="CJ854" s="31">
        <f t="shared" si="933"/>
        <v>0</v>
      </c>
      <c r="CK854" s="31">
        <f t="shared" si="934"/>
        <v>0</v>
      </c>
      <c r="CL854" s="31">
        <f t="shared" si="935"/>
        <v>0</v>
      </c>
      <c r="CM854" s="113">
        <f t="shared" si="936"/>
        <v>0</v>
      </c>
      <c r="CN854" s="31">
        <f t="shared" si="937"/>
        <v>0</v>
      </c>
      <c r="CO854" s="31">
        <f t="shared" si="938"/>
        <v>0</v>
      </c>
      <c r="CP854" s="31">
        <f t="shared" si="939"/>
        <v>0</v>
      </c>
      <c r="CQ854" s="31">
        <f t="shared" si="940"/>
        <v>0</v>
      </c>
      <c r="CU854" s="88">
        <f t="shared" si="924"/>
        <v>0</v>
      </c>
      <c r="DC854" s="88">
        <f t="shared" si="941"/>
        <v>0</v>
      </c>
      <c r="DH854" s="32">
        <v>1</v>
      </c>
      <c r="DI854" s="32">
        <v>3</v>
      </c>
      <c r="DJ854" s="32">
        <v>3</v>
      </c>
      <c r="DK854" s="88">
        <f t="shared" si="942"/>
        <v>56</v>
      </c>
      <c r="DL854" s="32">
        <v>10</v>
      </c>
      <c r="DM854" s="32">
        <v>17</v>
      </c>
      <c r="DN854" s="32">
        <v>28</v>
      </c>
      <c r="DO854" s="32">
        <v>1</v>
      </c>
      <c r="DP854" s="32">
        <v>7</v>
      </c>
      <c r="DQ854" s="32">
        <v>10</v>
      </c>
      <c r="DR854" s="32">
        <v>10</v>
      </c>
      <c r="DS854" s="88">
        <f t="shared" si="943"/>
        <v>269</v>
      </c>
      <c r="DT854" s="32">
        <v>33</v>
      </c>
      <c r="DU854" s="32">
        <v>127</v>
      </c>
      <c r="DV854" s="32">
        <v>108</v>
      </c>
      <c r="DW854" s="32">
        <v>1</v>
      </c>
      <c r="EA854" s="88">
        <f t="shared" si="944"/>
        <v>0</v>
      </c>
      <c r="EI854" s="88">
        <f t="shared" si="945"/>
        <v>0</v>
      </c>
      <c r="EQ854" s="88">
        <f t="shared" si="946"/>
        <v>0</v>
      </c>
      <c r="EY854" s="88">
        <f t="shared" si="947"/>
        <v>0</v>
      </c>
      <c r="FG854" s="88">
        <f t="shared" si="948"/>
        <v>0</v>
      </c>
      <c r="FO854" s="88">
        <f t="shared" si="949"/>
        <v>0</v>
      </c>
      <c r="FW854" s="110">
        <f t="shared" si="950"/>
        <v>0</v>
      </c>
      <c r="GB854" s="110">
        <f t="shared" si="951"/>
        <v>0</v>
      </c>
      <c r="GC854" s="110">
        <f t="shared" si="952"/>
        <v>0</v>
      </c>
      <c r="GD854" s="110">
        <f t="shared" si="953"/>
        <v>0</v>
      </c>
      <c r="GE854" s="110">
        <f t="shared" si="954"/>
        <v>0</v>
      </c>
      <c r="GF854" s="110">
        <f t="shared" si="955"/>
        <v>0</v>
      </c>
      <c r="GG854" s="110">
        <f t="shared" si="956"/>
        <v>0</v>
      </c>
      <c r="GH854" s="110">
        <f t="shared" si="957"/>
        <v>0</v>
      </c>
      <c r="GI854" s="110">
        <f t="shared" si="958"/>
        <v>0</v>
      </c>
      <c r="GJ854" s="114">
        <f t="shared" si="922"/>
        <v>0.41622621564482004</v>
      </c>
      <c r="GK854" s="90">
        <f t="shared" si="923"/>
        <v>0.19047619047619047</v>
      </c>
      <c r="GL854" s="92" t="s">
        <v>1683</v>
      </c>
      <c r="GM854" s="2" t="s">
        <v>1578</v>
      </c>
      <c r="GN854" s="2" t="s">
        <v>2075</v>
      </c>
      <c r="GO854" s="2" t="s">
        <v>2010</v>
      </c>
      <c r="GP854" s="2" t="s">
        <v>1635</v>
      </c>
      <c r="GQ854" s="2" t="s">
        <v>1763</v>
      </c>
      <c r="GR854" s="115">
        <v>271</v>
      </c>
      <c r="GS854" s="31">
        <f t="shared" si="959"/>
        <v>8</v>
      </c>
      <c r="GT854" s="31">
        <f t="shared" si="960"/>
        <v>13</v>
      </c>
      <c r="GU854" s="31">
        <f t="shared" si="961"/>
        <v>13</v>
      </c>
      <c r="GV854" s="31">
        <f t="shared" si="962"/>
        <v>325</v>
      </c>
      <c r="GW854" s="31">
        <f t="shared" si="963"/>
        <v>138</v>
      </c>
      <c r="GX854" s="31">
        <f t="shared" si="964"/>
        <v>282</v>
      </c>
    </row>
    <row r="855" spans="1:206" ht="15.75" hidden="1" customHeight="1" x14ac:dyDescent="0.25">
      <c r="A855" s="136" t="s">
        <v>1110</v>
      </c>
      <c r="B855" s="33" t="s">
        <v>826</v>
      </c>
      <c r="C855" s="137" t="s">
        <v>836</v>
      </c>
      <c r="D855" s="138" t="s">
        <v>826</v>
      </c>
      <c r="E855" s="117">
        <v>2</v>
      </c>
      <c r="F855" s="117">
        <v>25</v>
      </c>
      <c r="G855" s="117">
        <v>19</v>
      </c>
      <c r="H855" s="117">
        <v>46</v>
      </c>
      <c r="I855" s="95">
        <v>4</v>
      </c>
      <c r="J855" s="118">
        <v>2</v>
      </c>
      <c r="K855" s="118">
        <v>29</v>
      </c>
      <c r="L855" s="118">
        <v>21</v>
      </c>
      <c r="M855" s="118">
        <v>52</v>
      </c>
      <c r="N855" s="119">
        <v>2</v>
      </c>
      <c r="O855" s="119">
        <v>11</v>
      </c>
      <c r="P855" s="120">
        <v>84</v>
      </c>
      <c r="Q855" s="120">
        <v>88</v>
      </c>
      <c r="R855" s="120">
        <v>82</v>
      </c>
      <c r="S855" s="70">
        <f t="shared" si="905"/>
        <v>2.3809523809523808E-2</v>
      </c>
      <c r="T855" s="70">
        <f t="shared" si="906"/>
        <v>0.32954545454545453</v>
      </c>
      <c r="U855" s="70">
        <f t="shared" si="907"/>
        <v>0.19685039370078741</v>
      </c>
      <c r="V855" s="70">
        <f t="shared" si="908"/>
        <v>0.28235294117647058</v>
      </c>
      <c r="W855" s="70">
        <f t="shared" si="909"/>
        <v>0.23170731707317074</v>
      </c>
      <c r="X855" s="121">
        <v>100</v>
      </c>
      <c r="Y855" s="121">
        <v>84</v>
      </c>
      <c r="Z855" s="121">
        <v>88</v>
      </c>
      <c r="AA855" s="121">
        <v>82</v>
      </c>
      <c r="AB855" s="121">
        <v>30</v>
      </c>
      <c r="AC855" s="121">
        <v>21</v>
      </c>
      <c r="AD855" s="17">
        <v>2</v>
      </c>
      <c r="AE855" s="17">
        <v>5</v>
      </c>
      <c r="AF855" s="100">
        <v>4</v>
      </c>
      <c r="AG855" s="101">
        <v>7</v>
      </c>
      <c r="AH855" s="101">
        <v>20</v>
      </c>
      <c r="AI855" s="101">
        <v>31</v>
      </c>
      <c r="AJ855" s="101">
        <v>0</v>
      </c>
      <c r="AK855" s="101">
        <f t="shared" si="910"/>
        <v>58</v>
      </c>
      <c r="AL855" s="101">
        <f t="shared" si="911"/>
        <v>10</v>
      </c>
      <c r="AM855" s="101">
        <v>10</v>
      </c>
      <c r="AN855" s="102">
        <v>9</v>
      </c>
      <c r="AO855" s="103">
        <v>14</v>
      </c>
      <c r="AP855" s="74">
        <f t="shared" si="912"/>
        <v>8.3333333333333329E-2</v>
      </c>
      <c r="AQ855" s="74">
        <f t="shared" si="913"/>
        <v>0.22727272727272727</v>
      </c>
      <c r="AR855" s="104">
        <f t="shared" si="914"/>
        <v>0.1889763779527559</v>
      </c>
      <c r="AS855" s="104">
        <f t="shared" si="915"/>
        <v>0.2411764705882353</v>
      </c>
      <c r="AT855" s="104">
        <f t="shared" si="916"/>
        <v>0.25609756097560976</v>
      </c>
      <c r="AU855" s="105">
        <v>66</v>
      </c>
      <c r="AV855" s="105">
        <v>96</v>
      </c>
      <c r="AW855" s="105">
        <v>80</v>
      </c>
      <c r="AX855" s="100">
        <v>6</v>
      </c>
      <c r="AY855" s="106">
        <v>96</v>
      </c>
      <c r="AZ855" s="106">
        <v>19</v>
      </c>
      <c r="BA855" s="106">
        <v>36</v>
      </c>
      <c r="BB855" s="106">
        <v>40</v>
      </c>
      <c r="BC855" s="106">
        <v>1</v>
      </c>
      <c r="BD855" s="107">
        <v>3</v>
      </c>
      <c r="BE855" s="108">
        <v>8</v>
      </c>
      <c r="BF855" s="82">
        <f t="shared" si="917"/>
        <v>0.23749999999999999</v>
      </c>
      <c r="BG855" s="82">
        <f t="shared" si="918"/>
        <v>0.375</v>
      </c>
      <c r="BH855" s="83">
        <f t="shared" si="919"/>
        <v>0.38016528925619836</v>
      </c>
      <c r="BI855" s="83">
        <f t="shared" si="920"/>
        <v>0.45061728395061729</v>
      </c>
      <c r="BJ855" s="83">
        <f t="shared" si="921"/>
        <v>0.56060606060606055</v>
      </c>
      <c r="BK855" s="2">
        <v>93</v>
      </c>
      <c r="BL855" s="2">
        <v>96</v>
      </c>
      <c r="BM855" s="2">
        <v>69</v>
      </c>
      <c r="BN855" s="2">
        <v>47</v>
      </c>
      <c r="BO855" s="2">
        <v>26</v>
      </c>
      <c r="BP855" s="2">
        <v>20</v>
      </c>
      <c r="BQ855" s="109">
        <v>4</v>
      </c>
      <c r="BR855" s="109">
        <v>8</v>
      </c>
      <c r="BS855" s="110">
        <v>9</v>
      </c>
      <c r="BT855" s="109">
        <v>27</v>
      </c>
      <c r="BU855" s="109">
        <v>53</v>
      </c>
      <c r="BV855" s="109">
        <v>60</v>
      </c>
      <c r="BW855" s="109">
        <v>0</v>
      </c>
      <c r="BX855" s="84">
        <f t="shared" si="925"/>
        <v>140</v>
      </c>
      <c r="BY855" s="111">
        <v>9</v>
      </c>
      <c r="BZ855" s="109">
        <v>4</v>
      </c>
      <c r="CA855" s="109">
        <v>0</v>
      </c>
      <c r="CB855" s="33">
        <v>17</v>
      </c>
      <c r="CC855" s="112">
        <f t="shared" si="926"/>
        <v>0.29032258064516131</v>
      </c>
      <c r="CD855" s="112">
        <f t="shared" si="927"/>
        <v>0.55208333333333337</v>
      </c>
      <c r="CE855" s="112">
        <f t="shared" si="928"/>
        <v>0.52713178294573648</v>
      </c>
      <c r="CF855" s="112">
        <f t="shared" si="929"/>
        <v>0.66060606060606064</v>
      </c>
      <c r="CG855" s="112">
        <f t="shared" si="930"/>
        <v>0.81159420289855078</v>
      </c>
      <c r="CH855" s="87">
        <f t="shared" si="931"/>
        <v>13</v>
      </c>
      <c r="CI855" s="31">
        <f t="shared" si="932"/>
        <v>18</v>
      </c>
      <c r="CJ855" s="31">
        <f t="shared" si="933"/>
        <v>0</v>
      </c>
      <c r="CK855" s="31">
        <f t="shared" si="934"/>
        <v>0</v>
      </c>
      <c r="CL855" s="31">
        <f t="shared" si="935"/>
        <v>0</v>
      </c>
      <c r="CM855" s="113">
        <f t="shared" si="936"/>
        <v>0</v>
      </c>
      <c r="CN855" s="31">
        <f t="shared" si="937"/>
        <v>0</v>
      </c>
      <c r="CO855" s="31">
        <f t="shared" si="938"/>
        <v>0</v>
      </c>
      <c r="CP855" s="31">
        <f t="shared" si="939"/>
        <v>0</v>
      </c>
      <c r="CQ855" s="31">
        <f t="shared" si="940"/>
        <v>0</v>
      </c>
      <c r="CU855" s="88">
        <f t="shared" si="924"/>
        <v>0</v>
      </c>
      <c r="DC855" s="88">
        <f t="shared" si="941"/>
        <v>0</v>
      </c>
      <c r="DH855" s="32">
        <v>1</v>
      </c>
      <c r="DI855" s="32">
        <v>5</v>
      </c>
      <c r="DJ855" s="32">
        <v>5</v>
      </c>
      <c r="DK855" s="88">
        <f t="shared" si="942"/>
        <v>92</v>
      </c>
      <c r="DL855" s="32">
        <v>20</v>
      </c>
      <c r="DM855" s="32">
        <v>35</v>
      </c>
      <c r="DN855" s="32">
        <v>37</v>
      </c>
      <c r="DO855" s="32">
        <v>0</v>
      </c>
      <c r="DP855" s="32">
        <v>3</v>
      </c>
      <c r="DQ855" s="32">
        <v>3</v>
      </c>
      <c r="DR855" s="32">
        <v>4</v>
      </c>
      <c r="DS855" s="88">
        <f t="shared" si="943"/>
        <v>48</v>
      </c>
      <c r="DT855" s="32">
        <v>7</v>
      </c>
      <c r="DU855" s="32">
        <v>18</v>
      </c>
      <c r="DV855" s="32">
        <v>23</v>
      </c>
      <c r="DW855" s="32">
        <v>0</v>
      </c>
      <c r="EA855" s="88">
        <f t="shared" si="944"/>
        <v>0</v>
      </c>
      <c r="EI855" s="88">
        <f t="shared" si="945"/>
        <v>0</v>
      </c>
      <c r="EQ855" s="88">
        <f t="shared" si="946"/>
        <v>0</v>
      </c>
      <c r="EY855" s="88">
        <f t="shared" si="947"/>
        <v>0</v>
      </c>
      <c r="FG855" s="88">
        <f t="shared" si="948"/>
        <v>0</v>
      </c>
      <c r="FO855" s="88">
        <f t="shared" si="949"/>
        <v>0</v>
      </c>
      <c r="FW855" s="110">
        <f t="shared" si="950"/>
        <v>0</v>
      </c>
      <c r="GB855" s="110">
        <f t="shared" si="951"/>
        <v>0</v>
      </c>
      <c r="GC855" s="110">
        <f t="shared" si="952"/>
        <v>0</v>
      </c>
      <c r="GD855" s="110">
        <f t="shared" si="953"/>
        <v>0</v>
      </c>
      <c r="GE855" s="110">
        <f t="shared" si="954"/>
        <v>0</v>
      </c>
      <c r="GF855" s="110">
        <f t="shared" si="955"/>
        <v>0</v>
      </c>
      <c r="GG855" s="110">
        <f t="shared" si="956"/>
        <v>0</v>
      </c>
      <c r="GH855" s="110">
        <f t="shared" si="957"/>
        <v>0</v>
      </c>
      <c r="GI855" s="110">
        <f t="shared" si="958"/>
        <v>0</v>
      </c>
      <c r="GJ855" s="114">
        <f t="shared" si="922"/>
        <v>2.5026697177726929</v>
      </c>
      <c r="GK855" s="90">
        <f t="shared" si="923"/>
        <v>0.45833333333333331</v>
      </c>
      <c r="GL855" s="92" t="s">
        <v>1546</v>
      </c>
      <c r="GM855" s="92" t="s">
        <v>1547</v>
      </c>
      <c r="GN855" s="92" t="s">
        <v>1548</v>
      </c>
      <c r="GO855" s="2" t="s">
        <v>1549</v>
      </c>
      <c r="GP855" s="2" t="s">
        <v>1550</v>
      </c>
      <c r="GQ855" s="2" t="s">
        <v>1453</v>
      </c>
      <c r="GR855" s="115">
        <v>100</v>
      </c>
      <c r="GS855" s="31">
        <f t="shared" si="959"/>
        <v>4</v>
      </c>
      <c r="GT855" s="31">
        <f t="shared" si="960"/>
        <v>9</v>
      </c>
      <c r="GU855" s="31">
        <f t="shared" si="961"/>
        <v>8</v>
      </c>
      <c r="GV855" s="31">
        <f t="shared" si="962"/>
        <v>140</v>
      </c>
      <c r="GW855" s="31">
        <f t="shared" si="963"/>
        <v>60</v>
      </c>
      <c r="GX855" s="31">
        <f t="shared" si="964"/>
        <v>113</v>
      </c>
    </row>
    <row r="856" spans="1:206" ht="15.75" hidden="1" customHeight="1" x14ac:dyDescent="0.25">
      <c r="A856" s="136" t="s">
        <v>1110</v>
      </c>
      <c r="B856" s="33" t="s">
        <v>826</v>
      </c>
      <c r="C856" s="137" t="s">
        <v>1031</v>
      </c>
      <c r="D856" s="138" t="s">
        <v>826</v>
      </c>
      <c r="E856" s="117">
        <v>356</v>
      </c>
      <c r="F856" s="117">
        <v>1575</v>
      </c>
      <c r="G856" s="117">
        <v>2483</v>
      </c>
      <c r="H856" s="117">
        <v>4414</v>
      </c>
      <c r="I856" s="95">
        <v>280</v>
      </c>
      <c r="J856" s="118">
        <v>427</v>
      </c>
      <c r="K856" s="118">
        <v>1454</v>
      </c>
      <c r="L856" s="118">
        <v>2895</v>
      </c>
      <c r="M856" s="118">
        <v>4776</v>
      </c>
      <c r="N856" s="119">
        <v>518</v>
      </c>
      <c r="O856" s="119">
        <v>250</v>
      </c>
      <c r="P856" s="120">
        <v>4450</v>
      </c>
      <c r="Q856" s="120">
        <v>5516</v>
      </c>
      <c r="R856" s="120">
        <v>4222</v>
      </c>
      <c r="S856" s="70">
        <f t="shared" si="905"/>
        <v>9.5955056179775275E-2</v>
      </c>
      <c r="T856" s="70">
        <f t="shared" si="906"/>
        <v>0.26359680928208845</v>
      </c>
      <c r="U856" s="70">
        <f t="shared" si="907"/>
        <v>0.30011277135607556</v>
      </c>
      <c r="V856" s="70">
        <f t="shared" si="908"/>
        <v>0.39340727048675295</v>
      </c>
      <c r="W856" s="70">
        <f t="shared" si="909"/>
        <v>0.56300331596399811</v>
      </c>
      <c r="X856" s="121">
        <v>5578</v>
      </c>
      <c r="Y856" s="121">
        <v>4450</v>
      </c>
      <c r="Z856" s="121">
        <v>5516</v>
      </c>
      <c r="AA856" s="121">
        <v>4222</v>
      </c>
      <c r="AB856" s="121">
        <v>1300</v>
      </c>
      <c r="AC856" s="121">
        <v>1193</v>
      </c>
      <c r="AD856" s="17">
        <v>106</v>
      </c>
      <c r="AE856" s="17">
        <v>220</v>
      </c>
      <c r="AF856" s="100">
        <v>299</v>
      </c>
      <c r="AG856" s="101">
        <v>358</v>
      </c>
      <c r="AH856" s="101">
        <v>1615</v>
      </c>
      <c r="AI856" s="101">
        <v>3048</v>
      </c>
      <c r="AJ856" s="101">
        <v>109</v>
      </c>
      <c r="AK856" s="101">
        <f t="shared" si="910"/>
        <v>5130</v>
      </c>
      <c r="AL856" s="101">
        <f t="shared" si="911"/>
        <v>574</v>
      </c>
      <c r="AM856" s="101">
        <v>683</v>
      </c>
      <c r="AN856" s="102">
        <v>149</v>
      </c>
      <c r="AO856" s="103">
        <v>479</v>
      </c>
      <c r="AP856" s="74">
        <f t="shared" si="912"/>
        <v>8.0449438202247189E-2</v>
      </c>
      <c r="AQ856" s="74">
        <f t="shared" si="913"/>
        <v>0.2927846265409717</v>
      </c>
      <c r="AR856" s="104">
        <f t="shared" si="914"/>
        <v>0.3134338877925007</v>
      </c>
      <c r="AS856" s="104">
        <f t="shared" si="915"/>
        <v>0.41990141712877388</v>
      </c>
      <c r="AT856" s="104">
        <f t="shared" si="916"/>
        <v>0.58597820937944101</v>
      </c>
      <c r="AU856" s="105">
        <v>4312</v>
      </c>
      <c r="AV856" s="105">
        <v>5762</v>
      </c>
      <c r="AW856" s="105">
        <v>4290</v>
      </c>
      <c r="AX856" s="100">
        <v>317</v>
      </c>
      <c r="AY856" s="106">
        <v>5473</v>
      </c>
      <c r="AZ856" s="106">
        <v>388</v>
      </c>
      <c r="BA856" s="106">
        <v>1737</v>
      </c>
      <c r="BB856" s="106">
        <v>3232</v>
      </c>
      <c r="BC856" s="106">
        <v>116</v>
      </c>
      <c r="BD856" s="107">
        <v>607</v>
      </c>
      <c r="BE856" s="108">
        <v>267</v>
      </c>
      <c r="BF856" s="82">
        <f t="shared" si="917"/>
        <v>9.0442890442890445E-2</v>
      </c>
      <c r="BG856" s="82">
        <f t="shared" si="918"/>
        <v>0.30145782714335301</v>
      </c>
      <c r="BH856" s="83">
        <f t="shared" si="919"/>
        <v>0.3306878306878307</v>
      </c>
      <c r="BI856" s="83">
        <f t="shared" si="920"/>
        <v>0.43299583085169746</v>
      </c>
      <c r="BJ856" s="83">
        <f t="shared" si="921"/>
        <v>0.60876623376623373</v>
      </c>
      <c r="BK856" s="2">
        <v>4547</v>
      </c>
      <c r="BL856" s="2">
        <v>5763</v>
      </c>
      <c r="BM856" s="2">
        <v>4190</v>
      </c>
      <c r="BN856" s="2">
        <v>2910</v>
      </c>
      <c r="BO856" s="2">
        <v>1429</v>
      </c>
      <c r="BP856" s="2">
        <v>1256</v>
      </c>
      <c r="BQ856" s="109">
        <v>124</v>
      </c>
      <c r="BR856" s="109">
        <v>367</v>
      </c>
      <c r="BS856" s="110">
        <v>307</v>
      </c>
      <c r="BT856" s="109">
        <v>414</v>
      </c>
      <c r="BU856" s="109">
        <v>2384</v>
      </c>
      <c r="BV856" s="109">
        <v>4236</v>
      </c>
      <c r="BW856" s="109">
        <v>129</v>
      </c>
      <c r="BX856" s="84">
        <f t="shared" si="925"/>
        <v>7163</v>
      </c>
      <c r="BY856" s="111">
        <v>121</v>
      </c>
      <c r="BZ856" s="109">
        <v>730</v>
      </c>
      <c r="CA856" s="109">
        <v>131</v>
      </c>
      <c r="CB856" s="33">
        <v>463</v>
      </c>
      <c r="CC856" s="112">
        <f t="shared" si="926"/>
        <v>9.1049043325269405E-2</v>
      </c>
      <c r="CD856" s="112">
        <f t="shared" si="927"/>
        <v>0.41367343397536005</v>
      </c>
      <c r="CE856" s="112">
        <f t="shared" si="928"/>
        <v>0.43475862068965515</v>
      </c>
      <c r="CF856" s="112">
        <f t="shared" si="929"/>
        <v>0.59178137245051743</v>
      </c>
      <c r="CG856" s="112">
        <f t="shared" si="930"/>
        <v>0.83675417661097851</v>
      </c>
      <c r="CH856" s="87">
        <f t="shared" si="931"/>
        <v>684</v>
      </c>
      <c r="CI856" s="31">
        <f t="shared" si="932"/>
        <v>920</v>
      </c>
      <c r="CJ856" s="31">
        <f t="shared" si="933"/>
        <v>13</v>
      </c>
      <c r="CK856" s="31">
        <f t="shared" si="934"/>
        <v>38</v>
      </c>
      <c r="CL856" s="31">
        <f t="shared" si="935"/>
        <v>74</v>
      </c>
      <c r="CM856" s="113">
        <f t="shared" si="936"/>
        <v>499</v>
      </c>
      <c r="CN856" s="31">
        <f t="shared" si="937"/>
        <v>103</v>
      </c>
      <c r="CO856" s="31">
        <f t="shared" si="938"/>
        <v>184</v>
      </c>
      <c r="CP856" s="31">
        <f t="shared" si="939"/>
        <v>208</v>
      </c>
      <c r="CQ856" s="31">
        <f t="shared" si="940"/>
        <v>4</v>
      </c>
      <c r="CR856" s="32">
        <v>9</v>
      </c>
      <c r="CS856" s="32">
        <v>31</v>
      </c>
      <c r="CT856" s="32">
        <v>64</v>
      </c>
      <c r="CU856" s="88">
        <f t="shared" si="924"/>
        <v>400</v>
      </c>
      <c r="CV856" s="32">
        <v>95</v>
      </c>
      <c r="CW856" s="32">
        <v>149</v>
      </c>
      <c r="CX856" s="32">
        <v>154</v>
      </c>
      <c r="CY856" s="32">
        <v>2</v>
      </c>
      <c r="CZ856" s="32">
        <v>4</v>
      </c>
      <c r="DA856" s="32">
        <v>7</v>
      </c>
      <c r="DB856" s="32">
        <v>10</v>
      </c>
      <c r="DC856" s="88">
        <f t="shared" si="941"/>
        <v>99</v>
      </c>
      <c r="DD856" s="32">
        <v>8</v>
      </c>
      <c r="DE856" s="32">
        <v>35</v>
      </c>
      <c r="DF856" s="32">
        <v>54</v>
      </c>
      <c r="DG856" s="32">
        <v>2</v>
      </c>
      <c r="DH856" s="32">
        <v>11</v>
      </c>
      <c r="DI856" s="32">
        <v>99</v>
      </c>
      <c r="DJ856" s="32">
        <v>59</v>
      </c>
      <c r="DK856" s="88">
        <f t="shared" si="942"/>
        <v>2210</v>
      </c>
      <c r="DL856" s="32">
        <v>156</v>
      </c>
      <c r="DM856" s="32">
        <v>832</v>
      </c>
      <c r="DN856" s="32">
        <v>1187</v>
      </c>
      <c r="DO856" s="32">
        <v>35</v>
      </c>
      <c r="DP856" s="32">
        <v>81</v>
      </c>
      <c r="DQ856" s="32">
        <v>173</v>
      </c>
      <c r="DR856" s="32">
        <v>117</v>
      </c>
      <c r="DS856" s="88">
        <f t="shared" si="943"/>
        <v>3773</v>
      </c>
      <c r="DT856" s="32">
        <v>33</v>
      </c>
      <c r="DU856" s="32">
        <v>1065</v>
      </c>
      <c r="DV856" s="32">
        <v>2602</v>
      </c>
      <c r="DW856" s="32">
        <v>73</v>
      </c>
      <c r="DX856" s="32">
        <v>1</v>
      </c>
      <c r="DY856" s="32">
        <v>5</v>
      </c>
      <c r="DZ856" s="32">
        <v>4</v>
      </c>
      <c r="EA856" s="88">
        <f t="shared" si="944"/>
        <v>58</v>
      </c>
      <c r="EB856" s="32">
        <v>19</v>
      </c>
      <c r="EC856" s="32">
        <v>34</v>
      </c>
      <c r="ED856" s="32">
        <v>3</v>
      </c>
      <c r="EE856" s="32">
        <v>2</v>
      </c>
      <c r="EF856" s="32">
        <v>8</v>
      </c>
      <c r="EG856" s="32">
        <v>31</v>
      </c>
      <c r="EH856" s="32">
        <v>36</v>
      </c>
      <c r="EI856" s="88">
        <f t="shared" si="945"/>
        <v>317</v>
      </c>
      <c r="EJ856" s="32">
        <v>103</v>
      </c>
      <c r="EK856" s="32">
        <v>138</v>
      </c>
      <c r="EL856" s="32">
        <v>74</v>
      </c>
      <c r="EM856" s="32">
        <v>2</v>
      </c>
      <c r="EQ856" s="88">
        <f t="shared" si="946"/>
        <v>0</v>
      </c>
      <c r="EV856" s="32">
        <v>10</v>
      </c>
      <c r="EW856" s="32">
        <v>21</v>
      </c>
      <c r="EX856" s="32">
        <v>17</v>
      </c>
      <c r="EY856" s="88">
        <f t="shared" si="947"/>
        <v>270</v>
      </c>
      <c r="EZ856" s="32">
        <v>0</v>
      </c>
      <c r="FA856" s="32">
        <v>131</v>
      </c>
      <c r="FB856" s="32">
        <v>135</v>
      </c>
      <c r="FC856" s="32">
        <v>4</v>
      </c>
      <c r="FG856" s="88">
        <f t="shared" si="948"/>
        <v>0</v>
      </c>
      <c r="FO856" s="88">
        <f t="shared" si="949"/>
        <v>0</v>
      </c>
      <c r="FW856" s="110">
        <f t="shared" si="950"/>
        <v>0</v>
      </c>
      <c r="GB856" s="110">
        <f t="shared" si="951"/>
        <v>10</v>
      </c>
      <c r="GC856" s="110">
        <f t="shared" si="952"/>
        <v>21</v>
      </c>
      <c r="GD856" s="110">
        <f t="shared" si="953"/>
        <v>17</v>
      </c>
      <c r="GE856" s="110">
        <f t="shared" si="954"/>
        <v>270</v>
      </c>
      <c r="GF856" s="110">
        <f t="shared" si="955"/>
        <v>0</v>
      </c>
      <c r="GG856" s="110">
        <f t="shared" si="956"/>
        <v>131</v>
      </c>
      <c r="GH856" s="110">
        <f t="shared" si="957"/>
        <v>135</v>
      </c>
      <c r="GI856" s="110">
        <f t="shared" si="958"/>
        <v>4</v>
      </c>
      <c r="GJ856" s="114">
        <f t="shared" si="922"/>
        <v>0.48623312311802747</v>
      </c>
      <c r="GK856" s="90">
        <f t="shared" si="923"/>
        <v>0.30878859857482183</v>
      </c>
      <c r="GL856" s="2" t="s">
        <v>1716</v>
      </c>
      <c r="GM856" s="2" t="s">
        <v>1717</v>
      </c>
      <c r="GN856" s="92" t="s">
        <v>1611</v>
      </c>
      <c r="GO856" s="92" t="s">
        <v>1718</v>
      </c>
      <c r="GP856" s="2" t="s">
        <v>1719</v>
      </c>
      <c r="GQ856" s="2" t="s">
        <v>1720</v>
      </c>
      <c r="GR856" s="115">
        <v>5737</v>
      </c>
      <c r="GS856" s="31">
        <f t="shared" si="959"/>
        <v>93</v>
      </c>
      <c r="GT856" s="31">
        <f t="shared" si="960"/>
        <v>180</v>
      </c>
      <c r="GU856" s="31">
        <f t="shared" si="961"/>
        <v>277</v>
      </c>
      <c r="GV856" s="31">
        <f t="shared" si="962"/>
        <v>6041</v>
      </c>
      <c r="GW856" s="31">
        <f t="shared" si="963"/>
        <v>3902</v>
      </c>
      <c r="GX856" s="31">
        <f t="shared" si="964"/>
        <v>5833</v>
      </c>
    </row>
    <row r="857" spans="1:206" ht="15.75" hidden="1" customHeight="1" x14ac:dyDescent="0.25">
      <c r="A857" s="136" t="s">
        <v>1110</v>
      </c>
      <c r="B857" s="33" t="s">
        <v>826</v>
      </c>
      <c r="C857" s="137" t="s">
        <v>837</v>
      </c>
      <c r="D857" s="138" t="s">
        <v>826</v>
      </c>
      <c r="E857" s="117">
        <v>33</v>
      </c>
      <c r="F857" s="117">
        <v>97</v>
      </c>
      <c r="G857" s="117">
        <v>151</v>
      </c>
      <c r="H857" s="117">
        <v>281</v>
      </c>
      <c r="I857" s="95">
        <v>17</v>
      </c>
      <c r="J857" s="118">
        <v>25</v>
      </c>
      <c r="K857" s="118">
        <v>93</v>
      </c>
      <c r="L857" s="118">
        <v>160</v>
      </c>
      <c r="M857" s="118">
        <v>278</v>
      </c>
      <c r="N857" s="119">
        <v>40</v>
      </c>
      <c r="O857" s="119">
        <v>20</v>
      </c>
      <c r="P857" s="120">
        <v>263</v>
      </c>
      <c r="Q857" s="120">
        <v>290</v>
      </c>
      <c r="R857" s="120">
        <v>221</v>
      </c>
      <c r="S857" s="70">
        <f t="shared" si="905"/>
        <v>9.5057034220532313E-2</v>
      </c>
      <c r="T857" s="70">
        <f t="shared" si="906"/>
        <v>0.32068965517241377</v>
      </c>
      <c r="U857" s="70">
        <f t="shared" si="907"/>
        <v>0.30749354005167956</v>
      </c>
      <c r="V857" s="70">
        <f t="shared" si="908"/>
        <v>0.41682974559686886</v>
      </c>
      <c r="W857" s="70">
        <f t="shared" si="909"/>
        <v>0.54298642533936647</v>
      </c>
      <c r="X857" s="121">
        <v>304</v>
      </c>
      <c r="Y857" s="121">
        <v>263</v>
      </c>
      <c r="Z857" s="121">
        <v>290</v>
      </c>
      <c r="AA857" s="121">
        <v>221</v>
      </c>
      <c r="AB857" s="121">
        <v>76</v>
      </c>
      <c r="AC857" s="121">
        <v>69</v>
      </c>
      <c r="AD857" s="17">
        <v>10</v>
      </c>
      <c r="AE857" s="17">
        <v>18</v>
      </c>
      <c r="AF857" s="100">
        <v>19</v>
      </c>
      <c r="AG857" s="101">
        <v>42</v>
      </c>
      <c r="AH857" s="101">
        <v>109</v>
      </c>
      <c r="AI857" s="101">
        <v>146</v>
      </c>
      <c r="AJ857" s="101">
        <v>8</v>
      </c>
      <c r="AK857" s="101">
        <f t="shared" si="910"/>
        <v>305</v>
      </c>
      <c r="AL857" s="101">
        <f t="shared" si="911"/>
        <v>27</v>
      </c>
      <c r="AM857" s="101">
        <v>35</v>
      </c>
      <c r="AN857" s="102">
        <v>20</v>
      </c>
      <c r="AO857" s="103">
        <v>31</v>
      </c>
      <c r="AP857" s="74">
        <f t="shared" si="912"/>
        <v>0.1596958174904943</v>
      </c>
      <c r="AQ857" s="74">
        <f t="shared" si="913"/>
        <v>0.37586206896551722</v>
      </c>
      <c r="AR857" s="104">
        <f t="shared" si="914"/>
        <v>0.34883720930232559</v>
      </c>
      <c r="AS857" s="104">
        <f t="shared" si="915"/>
        <v>0.44618395303326808</v>
      </c>
      <c r="AT857" s="104">
        <f t="shared" si="916"/>
        <v>0.53846153846153844</v>
      </c>
      <c r="AU857" s="105">
        <v>245</v>
      </c>
      <c r="AV857" s="105">
        <v>321</v>
      </c>
      <c r="AW857" s="105">
        <v>241</v>
      </c>
      <c r="AX857" s="100">
        <v>19</v>
      </c>
      <c r="AY857" s="106">
        <v>366</v>
      </c>
      <c r="AZ857" s="106">
        <v>33</v>
      </c>
      <c r="BA857" s="106">
        <v>138</v>
      </c>
      <c r="BB857" s="106">
        <v>184</v>
      </c>
      <c r="BC857" s="106">
        <v>11</v>
      </c>
      <c r="BD857" s="107">
        <v>34</v>
      </c>
      <c r="BE857" s="108">
        <v>17</v>
      </c>
      <c r="BF857" s="82">
        <f t="shared" si="917"/>
        <v>0.13692946058091288</v>
      </c>
      <c r="BG857" s="82">
        <f t="shared" si="918"/>
        <v>0.42990654205607476</v>
      </c>
      <c r="BH857" s="83">
        <f t="shared" si="919"/>
        <v>0.39776951672862454</v>
      </c>
      <c r="BI857" s="83">
        <f t="shared" si="920"/>
        <v>0.50883392226148405</v>
      </c>
      <c r="BJ857" s="83">
        <f t="shared" si="921"/>
        <v>0.61224489795918369</v>
      </c>
      <c r="BK857" s="2">
        <v>241</v>
      </c>
      <c r="BL857" s="2">
        <v>307</v>
      </c>
      <c r="BM857" s="2">
        <v>245</v>
      </c>
      <c r="BN857" s="2">
        <v>173</v>
      </c>
      <c r="BO857" s="2">
        <v>64</v>
      </c>
      <c r="BP857" s="2">
        <v>70</v>
      </c>
      <c r="BQ857" s="109">
        <v>10</v>
      </c>
      <c r="BR857" s="109">
        <v>22</v>
      </c>
      <c r="BS857" s="110">
        <v>17</v>
      </c>
      <c r="BT857" s="109">
        <v>32</v>
      </c>
      <c r="BU857" s="109">
        <v>151</v>
      </c>
      <c r="BV857" s="109">
        <v>264</v>
      </c>
      <c r="BW857" s="109">
        <v>9</v>
      </c>
      <c r="BX857" s="84">
        <f t="shared" si="925"/>
        <v>456</v>
      </c>
      <c r="BY857" s="111">
        <v>10</v>
      </c>
      <c r="BZ857" s="109">
        <v>43</v>
      </c>
      <c r="CA857" s="109">
        <v>9</v>
      </c>
      <c r="CB857" s="33">
        <v>17</v>
      </c>
      <c r="CC857" s="112">
        <f t="shared" si="926"/>
        <v>0.13278008298755187</v>
      </c>
      <c r="CD857" s="112">
        <f t="shared" si="927"/>
        <v>0.49185667752442996</v>
      </c>
      <c r="CE857" s="112">
        <f t="shared" si="928"/>
        <v>0.50945775535939475</v>
      </c>
      <c r="CF857" s="112">
        <f t="shared" si="929"/>
        <v>0.67391304347826086</v>
      </c>
      <c r="CG857" s="112">
        <f t="shared" si="930"/>
        <v>0.90204081632653066</v>
      </c>
      <c r="CH857" s="87">
        <f t="shared" si="931"/>
        <v>24</v>
      </c>
      <c r="CI857" s="31">
        <f t="shared" si="932"/>
        <v>28</v>
      </c>
      <c r="CJ857" s="31">
        <f t="shared" si="933"/>
        <v>0</v>
      </c>
      <c r="CK857" s="31">
        <f t="shared" si="934"/>
        <v>0</v>
      </c>
      <c r="CL857" s="31">
        <f t="shared" si="935"/>
        <v>0</v>
      </c>
      <c r="CM857" s="113">
        <f t="shared" si="936"/>
        <v>0</v>
      </c>
      <c r="CN857" s="31">
        <f t="shared" si="937"/>
        <v>0</v>
      </c>
      <c r="CO857" s="31">
        <f t="shared" si="938"/>
        <v>0</v>
      </c>
      <c r="CP857" s="31">
        <f t="shared" si="939"/>
        <v>0</v>
      </c>
      <c r="CQ857" s="31">
        <f t="shared" si="940"/>
        <v>0</v>
      </c>
      <c r="CU857" s="88">
        <f t="shared" si="924"/>
        <v>0</v>
      </c>
      <c r="DC857" s="88">
        <f t="shared" si="941"/>
        <v>0</v>
      </c>
      <c r="DH857" s="32">
        <v>1</v>
      </c>
      <c r="DI857" s="32">
        <v>9</v>
      </c>
      <c r="DJ857" s="32">
        <v>5</v>
      </c>
      <c r="DK857" s="88">
        <f t="shared" si="942"/>
        <v>215</v>
      </c>
      <c r="DL857" s="32">
        <v>32</v>
      </c>
      <c r="DM857" s="32">
        <v>76</v>
      </c>
      <c r="DN857" s="32">
        <v>102</v>
      </c>
      <c r="DO857" s="32">
        <v>5</v>
      </c>
      <c r="DP857" s="32">
        <v>7</v>
      </c>
      <c r="DQ857" s="32">
        <v>9</v>
      </c>
      <c r="DR857" s="32">
        <v>8</v>
      </c>
      <c r="DS857" s="88">
        <f t="shared" si="943"/>
        <v>192</v>
      </c>
      <c r="DT857" s="32">
        <v>0</v>
      </c>
      <c r="DU857" s="32">
        <v>47</v>
      </c>
      <c r="DV857" s="32">
        <v>141</v>
      </c>
      <c r="DW857" s="32">
        <v>4</v>
      </c>
      <c r="DX857" s="32">
        <v>1</v>
      </c>
      <c r="DY857" s="32">
        <v>1</v>
      </c>
      <c r="DZ857" s="32">
        <v>1</v>
      </c>
      <c r="EA857" s="88">
        <f t="shared" si="944"/>
        <v>11</v>
      </c>
      <c r="EC857" s="32">
        <v>3</v>
      </c>
      <c r="ED857" s="32">
        <v>8</v>
      </c>
      <c r="EI857" s="88">
        <f t="shared" si="945"/>
        <v>0</v>
      </c>
      <c r="EQ857" s="88">
        <f t="shared" si="946"/>
        <v>0</v>
      </c>
      <c r="EV857" s="32">
        <v>1</v>
      </c>
      <c r="EW857" s="32">
        <v>3</v>
      </c>
      <c r="EX857" s="32">
        <v>3</v>
      </c>
      <c r="EY857" s="88">
        <f t="shared" si="947"/>
        <v>38</v>
      </c>
      <c r="EZ857" s="32">
        <v>0</v>
      </c>
      <c r="FA857" s="32">
        <v>25</v>
      </c>
      <c r="FB857" s="32">
        <v>13</v>
      </c>
      <c r="FC857" s="32">
        <v>0</v>
      </c>
      <c r="FG857" s="88">
        <f t="shared" si="948"/>
        <v>0</v>
      </c>
      <c r="FO857" s="88">
        <f t="shared" si="949"/>
        <v>0</v>
      </c>
      <c r="FW857" s="110">
        <f t="shared" si="950"/>
        <v>0</v>
      </c>
      <c r="GB857" s="110">
        <f t="shared" si="951"/>
        <v>1</v>
      </c>
      <c r="GC857" s="110">
        <f t="shared" si="952"/>
        <v>3</v>
      </c>
      <c r="GD857" s="110">
        <f t="shared" si="953"/>
        <v>3</v>
      </c>
      <c r="GE857" s="110">
        <f t="shared" si="954"/>
        <v>38</v>
      </c>
      <c r="GF857" s="110">
        <f t="shared" si="955"/>
        <v>0</v>
      </c>
      <c r="GG857" s="110">
        <f t="shared" si="956"/>
        <v>25</v>
      </c>
      <c r="GH857" s="110">
        <f t="shared" si="957"/>
        <v>13</v>
      </c>
      <c r="GI857" s="110">
        <f t="shared" si="958"/>
        <v>0</v>
      </c>
      <c r="GJ857" s="114">
        <f t="shared" si="922"/>
        <v>0.66125850340136072</v>
      </c>
      <c r="GK857" s="90">
        <f t="shared" si="923"/>
        <v>0.24590163934426229</v>
      </c>
      <c r="GL857" s="92" t="s">
        <v>1899</v>
      </c>
      <c r="GM857" s="92" t="s">
        <v>1527</v>
      </c>
      <c r="GN857" s="92" t="s">
        <v>1510</v>
      </c>
      <c r="GO857" s="92" t="s">
        <v>1900</v>
      </c>
      <c r="GP857" s="92" t="s">
        <v>1809</v>
      </c>
      <c r="GQ857" s="2" t="s">
        <v>1533</v>
      </c>
      <c r="GR857" s="115">
        <v>309</v>
      </c>
      <c r="GS857" s="31">
        <f t="shared" si="959"/>
        <v>9</v>
      </c>
      <c r="GT857" s="31">
        <f t="shared" si="960"/>
        <v>14</v>
      </c>
      <c r="GU857" s="31">
        <f t="shared" si="961"/>
        <v>19</v>
      </c>
      <c r="GV857" s="31">
        <f t="shared" si="962"/>
        <v>418</v>
      </c>
      <c r="GW857" s="31">
        <f t="shared" si="963"/>
        <v>260</v>
      </c>
      <c r="GX857" s="31">
        <f t="shared" si="964"/>
        <v>386</v>
      </c>
    </row>
    <row r="858" spans="1:206" ht="15.75" hidden="1" customHeight="1" x14ac:dyDescent="0.25">
      <c r="A858" s="136" t="s">
        <v>1110</v>
      </c>
      <c r="B858" s="33" t="s">
        <v>826</v>
      </c>
      <c r="C858" s="137" t="s">
        <v>838</v>
      </c>
      <c r="D858" s="138" t="s">
        <v>826</v>
      </c>
      <c r="E858" s="117">
        <v>27</v>
      </c>
      <c r="F858" s="117">
        <v>169</v>
      </c>
      <c r="G858" s="117">
        <v>245</v>
      </c>
      <c r="H858" s="117">
        <v>441</v>
      </c>
      <c r="I858" s="95">
        <v>31</v>
      </c>
      <c r="J858" s="118">
        <v>42</v>
      </c>
      <c r="K858" s="118">
        <v>127</v>
      </c>
      <c r="L858" s="118">
        <v>294</v>
      </c>
      <c r="M858" s="118">
        <v>463</v>
      </c>
      <c r="N858" s="119">
        <v>44</v>
      </c>
      <c r="O858" s="119">
        <v>41</v>
      </c>
      <c r="P858" s="120">
        <v>393</v>
      </c>
      <c r="Q858" s="120">
        <v>505</v>
      </c>
      <c r="R858" s="120">
        <v>390</v>
      </c>
      <c r="S858" s="70">
        <f t="shared" si="905"/>
        <v>0.10687022900763359</v>
      </c>
      <c r="T858" s="70">
        <f t="shared" si="906"/>
        <v>0.25148514851485149</v>
      </c>
      <c r="U858" s="70">
        <f t="shared" si="907"/>
        <v>0.3253105590062112</v>
      </c>
      <c r="V858" s="70">
        <f t="shared" si="908"/>
        <v>0.42122905027932961</v>
      </c>
      <c r="W858" s="70">
        <f t="shared" si="909"/>
        <v>0.64102564102564108</v>
      </c>
      <c r="X858" s="121">
        <v>497</v>
      </c>
      <c r="Y858" s="121">
        <v>393</v>
      </c>
      <c r="Z858" s="121">
        <v>505</v>
      </c>
      <c r="AA858" s="121">
        <v>390</v>
      </c>
      <c r="AB858" s="121">
        <v>140</v>
      </c>
      <c r="AC858" s="121">
        <v>112</v>
      </c>
      <c r="AD858" s="17">
        <v>18</v>
      </c>
      <c r="AE858" s="17">
        <v>25</v>
      </c>
      <c r="AF858" s="100">
        <v>31</v>
      </c>
      <c r="AG858" s="101">
        <v>32</v>
      </c>
      <c r="AH858" s="101">
        <v>186</v>
      </c>
      <c r="AI858" s="101">
        <v>281</v>
      </c>
      <c r="AJ858" s="101">
        <v>9</v>
      </c>
      <c r="AK858" s="101">
        <f t="shared" si="910"/>
        <v>508</v>
      </c>
      <c r="AL858" s="101">
        <f t="shared" si="911"/>
        <v>54</v>
      </c>
      <c r="AM858" s="101">
        <v>63</v>
      </c>
      <c r="AN858" s="102">
        <v>18</v>
      </c>
      <c r="AO858" s="103">
        <v>57</v>
      </c>
      <c r="AP858" s="74">
        <f t="shared" si="912"/>
        <v>8.1424936386768454E-2</v>
      </c>
      <c r="AQ858" s="74">
        <f t="shared" si="913"/>
        <v>0.36831683168316831</v>
      </c>
      <c r="AR858" s="104">
        <f t="shared" si="914"/>
        <v>0.34549689440993792</v>
      </c>
      <c r="AS858" s="104">
        <f t="shared" si="915"/>
        <v>0.46145251396648046</v>
      </c>
      <c r="AT858" s="104">
        <f t="shared" si="916"/>
        <v>0.58205128205128209</v>
      </c>
      <c r="AU858" s="105">
        <v>415</v>
      </c>
      <c r="AV858" s="105">
        <v>548</v>
      </c>
      <c r="AW858" s="105">
        <v>418</v>
      </c>
      <c r="AX858" s="100">
        <v>35</v>
      </c>
      <c r="AY858" s="106">
        <v>541</v>
      </c>
      <c r="AZ858" s="106">
        <v>51</v>
      </c>
      <c r="BA858" s="106">
        <v>186</v>
      </c>
      <c r="BB858" s="106">
        <v>297</v>
      </c>
      <c r="BC858" s="106">
        <v>7</v>
      </c>
      <c r="BD858" s="107">
        <v>61</v>
      </c>
      <c r="BE858" s="108">
        <v>27</v>
      </c>
      <c r="BF858" s="82">
        <f t="shared" si="917"/>
        <v>0.12200956937799043</v>
      </c>
      <c r="BG858" s="82">
        <f t="shared" si="918"/>
        <v>0.33941605839416056</v>
      </c>
      <c r="BH858" s="83">
        <f t="shared" si="919"/>
        <v>0.34250543084721219</v>
      </c>
      <c r="BI858" s="83">
        <f t="shared" si="920"/>
        <v>0.43821391484942884</v>
      </c>
      <c r="BJ858" s="83">
        <f t="shared" si="921"/>
        <v>0.56867469879518073</v>
      </c>
      <c r="BK858" s="2">
        <v>400</v>
      </c>
      <c r="BL858" s="2">
        <v>578</v>
      </c>
      <c r="BM858" s="2">
        <v>401</v>
      </c>
      <c r="BN858" s="2">
        <v>279</v>
      </c>
      <c r="BO858" s="2">
        <v>138</v>
      </c>
      <c r="BP858" s="2">
        <v>145</v>
      </c>
      <c r="BQ858" s="109">
        <v>19</v>
      </c>
      <c r="BR858" s="109">
        <v>37</v>
      </c>
      <c r="BS858" s="110">
        <v>29</v>
      </c>
      <c r="BT858" s="109">
        <v>51</v>
      </c>
      <c r="BU858" s="109">
        <v>261</v>
      </c>
      <c r="BV858" s="109">
        <v>404</v>
      </c>
      <c r="BW858" s="109">
        <v>8</v>
      </c>
      <c r="BX858" s="84">
        <f t="shared" si="925"/>
        <v>724</v>
      </c>
      <c r="BY858" s="111">
        <v>18</v>
      </c>
      <c r="BZ858" s="109">
        <v>67</v>
      </c>
      <c r="CA858" s="109">
        <v>8</v>
      </c>
      <c r="CB858" s="33">
        <v>45</v>
      </c>
      <c r="CC858" s="112">
        <f t="shared" si="926"/>
        <v>0.1275</v>
      </c>
      <c r="CD858" s="112">
        <f t="shared" si="927"/>
        <v>0.45155709342560552</v>
      </c>
      <c r="CE858" s="112">
        <f t="shared" si="928"/>
        <v>0.47063089195068891</v>
      </c>
      <c r="CF858" s="112">
        <f t="shared" si="929"/>
        <v>0.61082737487231864</v>
      </c>
      <c r="CG858" s="112">
        <f t="shared" si="930"/>
        <v>0.84039900249376553</v>
      </c>
      <c r="CH858" s="87">
        <f t="shared" si="931"/>
        <v>64</v>
      </c>
      <c r="CI858" s="31">
        <f t="shared" si="932"/>
        <v>90</v>
      </c>
      <c r="CJ858" s="31">
        <f t="shared" si="933"/>
        <v>0</v>
      </c>
      <c r="CK858" s="31">
        <f t="shared" si="934"/>
        <v>0</v>
      </c>
      <c r="CL858" s="31">
        <f t="shared" si="935"/>
        <v>0</v>
      </c>
      <c r="CM858" s="113">
        <f t="shared" si="936"/>
        <v>0</v>
      </c>
      <c r="CN858" s="31">
        <f t="shared" si="937"/>
        <v>0</v>
      </c>
      <c r="CO858" s="31">
        <f t="shared" si="938"/>
        <v>0</v>
      </c>
      <c r="CP858" s="31">
        <f t="shared" si="939"/>
        <v>0</v>
      </c>
      <c r="CQ858" s="31">
        <f t="shared" si="940"/>
        <v>0</v>
      </c>
      <c r="CU858" s="88">
        <f t="shared" si="924"/>
        <v>0</v>
      </c>
      <c r="DC858" s="88">
        <f t="shared" si="941"/>
        <v>0</v>
      </c>
      <c r="DH858" s="32">
        <v>3</v>
      </c>
      <c r="DI858" s="32">
        <v>14</v>
      </c>
      <c r="DJ858" s="32">
        <v>10</v>
      </c>
      <c r="DK858" s="88">
        <f t="shared" si="942"/>
        <v>283</v>
      </c>
      <c r="DL858" s="32">
        <v>46</v>
      </c>
      <c r="DM858" s="32">
        <v>108</v>
      </c>
      <c r="DN858" s="32">
        <v>126</v>
      </c>
      <c r="DO858" s="32">
        <v>3</v>
      </c>
      <c r="DP858" s="32">
        <v>13</v>
      </c>
      <c r="DQ858" s="32">
        <v>19</v>
      </c>
      <c r="DR858" s="32">
        <v>15</v>
      </c>
      <c r="DS858" s="88">
        <f t="shared" si="943"/>
        <v>377</v>
      </c>
      <c r="DT858" s="32">
        <v>1</v>
      </c>
      <c r="DU858" s="32">
        <v>123</v>
      </c>
      <c r="DV858" s="32">
        <v>248</v>
      </c>
      <c r="DW858" s="32">
        <v>5</v>
      </c>
      <c r="DX858" s="32">
        <v>1</v>
      </c>
      <c r="DY858" s="32">
        <v>1</v>
      </c>
      <c r="DZ858" s="32">
        <v>1</v>
      </c>
      <c r="EA858" s="88">
        <f t="shared" si="944"/>
        <v>21</v>
      </c>
      <c r="EC858" s="32">
        <v>8</v>
      </c>
      <c r="ED858" s="32">
        <v>13</v>
      </c>
      <c r="EI858" s="88">
        <f t="shared" si="945"/>
        <v>0</v>
      </c>
      <c r="EQ858" s="88">
        <f t="shared" si="946"/>
        <v>0</v>
      </c>
      <c r="EV858" s="32">
        <v>2</v>
      </c>
      <c r="EW858" s="32">
        <v>3</v>
      </c>
      <c r="EX858" s="32">
        <v>3</v>
      </c>
      <c r="EY858" s="88">
        <f t="shared" si="947"/>
        <v>43</v>
      </c>
      <c r="EZ858" s="32">
        <v>4</v>
      </c>
      <c r="FA858" s="32">
        <v>22</v>
      </c>
      <c r="FB858" s="32">
        <v>17</v>
      </c>
      <c r="FC858" s="32">
        <v>0</v>
      </c>
      <c r="FG858" s="88">
        <f t="shared" si="948"/>
        <v>0</v>
      </c>
      <c r="FO858" s="88">
        <f t="shared" si="949"/>
        <v>0</v>
      </c>
      <c r="FW858" s="110">
        <f t="shared" si="950"/>
        <v>0</v>
      </c>
      <c r="GB858" s="110">
        <f t="shared" si="951"/>
        <v>2</v>
      </c>
      <c r="GC858" s="110">
        <f t="shared" si="952"/>
        <v>3</v>
      </c>
      <c r="GD858" s="110">
        <f t="shared" si="953"/>
        <v>3</v>
      </c>
      <c r="GE858" s="110">
        <f t="shared" si="954"/>
        <v>43</v>
      </c>
      <c r="GF858" s="110">
        <f t="shared" si="955"/>
        <v>4</v>
      </c>
      <c r="GG858" s="110">
        <f t="shared" si="956"/>
        <v>22</v>
      </c>
      <c r="GH858" s="110">
        <f t="shared" si="957"/>
        <v>17</v>
      </c>
      <c r="GI858" s="110">
        <f t="shared" si="958"/>
        <v>0</v>
      </c>
      <c r="GJ858" s="114">
        <f t="shared" si="922"/>
        <v>0.31102244389027411</v>
      </c>
      <c r="GK858" s="90">
        <f t="shared" si="923"/>
        <v>0.33826247689463956</v>
      </c>
      <c r="GL858" s="92" t="s">
        <v>1655</v>
      </c>
      <c r="GM858" s="92" t="s">
        <v>1656</v>
      </c>
      <c r="GN858" s="2" t="s">
        <v>1657</v>
      </c>
      <c r="GO858" s="2" t="s">
        <v>1658</v>
      </c>
      <c r="GP858" s="92" t="s">
        <v>1659</v>
      </c>
      <c r="GQ858" s="2" t="s">
        <v>1660</v>
      </c>
      <c r="GR858" s="115">
        <v>553</v>
      </c>
      <c r="GS858" s="31">
        <f t="shared" si="959"/>
        <v>17</v>
      </c>
      <c r="GT858" s="31">
        <f t="shared" si="960"/>
        <v>26</v>
      </c>
      <c r="GU858" s="31">
        <f t="shared" si="961"/>
        <v>34</v>
      </c>
      <c r="GV858" s="31">
        <f t="shared" si="962"/>
        <v>681</v>
      </c>
      <c r="GW858" s="31">
        <f t="shared" si="963"/>
        <v>395</v>
      </c>
      <c r="GX858" s="31">
        <f t="shared" si="964"/>
        <v>634</v>
      </c>
    </row>
    <row r="859" spans="1:206" ht="15.75" hidden="1" customHeight="1" x14ac:dyDescent="0.25">
      <c r="A859" s="136" t="s">
        <v>1110</v>
      </c>
      <c r="B859" s="33" t="s">
        <v>826</v>
      </c>
      <c r="C859" s="137" t="s">
        <v>839</v>
      </c>
      <c r="D859" s="138" t="s">
        <v>826</v>
      </c>
      <c r="E859" s="117">
        <v>6</v>
      </c>
      <c r="F859" s="117">
        <v>28</v>
      </c>
      <c r="G859" s="117">
        <v>55</v>
      </c>
      <c r="H859" s="117">
        <v>89</v>
      </c>
      <c r="I859" s="95">
        <v>6</v>
      </c>
      <c r="J859" s="118">
        <v>6</v>
      </c>
      <c r="K859" s="118">
        <v>31</v>
      </c>
      <c r="L859" s="118">
        <v>43</v>
      </c>
      <c r="M859" s="118">
        <v>80</v>
      </c>
      <c r="N859" s="119">
        <v>7</v>
      </c>
      <c r="O859" s="119">
        <v>5</v>
      </c>
      <c r="P859" s="120">
        <v>121</v>
      </c>
      <c r="Q859" s="120">
        <v>147</v>
      </c>
      <c r="R859" s="120">
        <v>96</v>
      </c>
      <c r="S859" s="70">
        <f t="shared" si="905"/>
        <v>4.9586776859504134E-2</v>
      </c>
      <c r="T859" s="70">
        <f t="shared" si="906"/>
        <v>0.21088435374149661</v>
      </c>
      <c r="U859" s="70">
        <f t="shared" si="907"/>
        <v>0.20054945054945056</v>
      </c>
      <c r="V859" s="70">
        <f t="shared" si="908"/>
        <v>0.27572016460905352</v>
      </c>
      <c r="W859" s="70">
        <f t="shared" si="909"/>
        <v>0.375</v>
      </c>
      <c r="X859" s="121">
        <v>133</v>
      </c>
      <c r="Y859" s="121">
        <v>121</v>
      </c>
      <c r="Z859" s="121">
        <v>147</v>
      </c>
      <c r="AA859" s="121">
        <v>96</v>
      </c>
      <c r="AB859" s="121">
        <v>29</v>
      </c>
      <c r="AC859" s="121">
        <v>33</v>
      </c>
      <c r="AD859" s="17">
        <v>4</v>
      </c>
      <c r="AE859" s="17">
        <v>6</v>
      </c>
      <c r="AF859" s="100">
        <v>6</v>
      </c>
      <c r="AG859" s="101">
        <v>13</v>
      </c>
      <c r="AH859" s="101">
        <v>41</v>
      </c>
      <c r="AI859" s="101">
        <v>39</v>
      </c>
      <c r="AJ859" s="101">
        <v>0</v>
      </c>
      <c r="AK859" s="101">
        <f t="shared" si="910"/>
        <v>93</v>
      </c>
      <c r="AL859" s="101">
        <f t="shared" si="911"/>
        <v>9</v>
      </c>
      <c r="AM859" s="101">
        <v>9</v>
      </c>
      <c r="AN859" s="102">
        <v>18</v>
      </c>
      <c r="AO859" s="103">
        <v>15</v>
      </c>
      <c r="AP859" s="74">
        <f t="shared" si="912"/>
        <v>0.10743801652892562</v>
      </c>
      <c r="AQ859" s="74">
        <f t="shared" si="913"/>
        <v>0.27891156462585032</v>
      </c>
      <c r="AR859" s="104">
        <f t="shared" si="914"/>
        <v>0.23076923076923078</v>
      </c>
      <c r="AS859" s="104">
        <f t="shared" si="915"/>
        <v>0.29218106995884774</v>
      </c>
      <c r="AT859" s="104">
        <f t="shared" si="916"/>
        <v>0.3125</v>
      </c>
      <c r="AU859" s="105">
        <v>113</v>
      </c>
      <c r="AV859" s="105">
        <v>151</v>
      </c>
      <c r="AW859" s="105">
        <v>95</v>
      </c>
      <c r="AX859" s="100">
        <v>6</v>
      </c>
      <c r="AY859" s="106">
        <v>198</v>
      </c>
      <c r="AZ859" s="106">
        <v>21</v>
      </c>
      <c r="BA859" s="106">
        <v>91</v>
      </c>
      <c r="BB859" s="106">
        <v>83</v>
      </c>
      <c r="BC859" s="106">
        <v>3</v>
      </c>
      <c r="BD859" s="107">
        <v>16</v>
      </c>
      <c r="BE859" s="108">
        <v>20</v>
      </c>
      <c r="BF859" s="82">
        <f t="shared" si="917"/>
        <v>0.22105263157894736</v>
      </c>
      <c r="BG859" s="82">
        <f t="shared" si="918"/>
        <v>0.60264900662251653</v>
      </c>
      <c r="BH859" s="83">
        <f t="shared" si="919"/>
        <v>0.49860724233983289</v>
      </c>
      <c r="BI859" s="83">
        <f t="shared" si="920"/>
        <v>0.59848484848484851</v>
      </c>
      <c r="BJ859" s="83">
        <f t="shared" si="921"/>
        <v>0.59292035398230092</v>
      </c>
      <c r="BK859" s="2">
        <v>88</v>
      </c>
      <c r="BL859" s="2">
        <v>127</v>
      </c>
      <c r="BM859" s="2">
        <v>101</v>
      </c>
      <c r="BN859" s="2">
        <v>65</v>
      </c>
      <c r="BO859" s="2">
        <v>29</v>
      </c>
      <c r="BP859" s="2">
        <v>30</v>
      </c>
      <c r="BQ859" s="109">
        <v>4</v>
      </c>
      <c r="BR859" s="109">
        <v>6</v>
      </c>
      <c r="BS859" s="110">
        <v>7</v>
      </c>
      <c r="BT859" s="109">
        <v>3</v>
      </c>
      <c r="BU859" s="109">
        <v>64</v>
      </c>
      <c r="BV859" s="109">
        <v>64</v>
      </c>
      <c r="BW859" s="109">
        <v>2</v>
      </c>
      <c r="BX859" s="84">
        <f t="shared" si="925"/>
        <v>133</v>
      </c>
      <c r="BY859" s="111">
        <v>8</v>
      </c>
      <c r="BZ859" s="109">
        <v>8</v>
      </c>
      <c r="CA859" s="109">
        <v>2</v>
      </c>
      <c r="CB859" s="33">
        <v>20</v>
      </c>
      <c r="CC859" s="112">
        <f t="shared" si="926"/>
        <v>3.4090909090909088E-2</v>
      </c>
      <c r="CD859" s="112">
        <f t="shared" si="927"/>
        <v>0.50393700787401574</v>
      </c>
      <c r="CE859" s="112">
        <f t="shared" si="928"/>
        <v>0.38924050632911394</v>
      </c>
      <c r="CF859" s="112">
        <f t="shared" si="929"/>
        <v>0.52631578947368418</v>
      </c>
      <c r="CG859" s="112">
        <f t="shared" si="930"/>
        <v>0.5544554455445545</v>
      </c>
      <c r="CH859" s="87">
        <f t="shared" si="931"/>
        <v>45</v>
      </c>
      <c r="CI859" s="31">
        <f t="shared" si="932"/>
        <v>46</v>
      </c>
      <c r="CJ859" s="31">
        <f t="shared" si="933"/>
        <v>0</v>
      </c>
      <c r="CK859" s="31">
        <f t="shared" si="934"/>
        <v>0</v>
      </c>
      <c r="CL859" s="31">
        <f t="shared" si="935"/>
        <v>0</v>
      </c>
      <c r="CM859" s="113">
        <f t="shared" si="936"/>
        <v>0</v>
      </c>
      <c r="CN859" s="31">
        <f t="shared" si="937"/>
        <v>0</v>
      </c>
      <c r="CO859" s="31">
        <f t="shared" si="938"/>
        <v>0</v>
      </c>
      <c r="CP859" s="31">
        <f t="shared" si="939"/>
        <v>0</v>
      </c>
      <c r="CQ859" s="31">
        <f t="shared" si="940"/>
        <v>0</v>
      </c>
      <c r="CU859" s="88">
        <f t="shared" si="924"/>
        <v>0</v>
      </c>
      <c r="DC859" s="88">
        <f t="shared" si="941"/>
        <v>0</v>
      </c>
      <c r="DH859" s="32">
        <v>1</v>
      </c>
      <c r="DI859" s="32">
        <v>3</v>
      </c>
      <c r="DJ859" s="32">
        <v>4</v>
      </c>
      <c r="DK859" s="88">
        <f t="shared" si="942"/>
        <v>65</v>
      </c>
      <c r="DL859" s="32">
        <v>2</v>
      </c>
      <c r="DM859" s="32">
        <v>23</v>
      </c>
      <c r="DN859" s="32">
        <v>38</v>
      </c>
      <c r="DO859" s="32">
        <v>2</v>
      </c>
      <c r="DP859" s="32">
        <v>3</v>
      </c>
      <c r="DQ859" s="32">
        <v>3</v>
      </c>
      <c r="DR859" s="32">
        <v>3</v>
      </c>
      <c r="DS859" s="88">
        <f t="shared" si="943"/>
        <v>68</v>
      </c>
      <c r="DT859" s="32">
        <v>1</v>
      </c>
      <c r="DU859" s="32">
        <v>41</v>
      </c>
      <c r="DV859" s="32">
        <v>26</v>
      </c>
      <c r="DW859" s="32">
        <v>0</v>
      </c>
      <c r="EA859" s="88">
        <f t="shared" si="944"/>
        <v>0</v>
      </c>
      <c r="EI859" s="88">
        <f t="shared" si="945"/>
        <v>0</v>
      </c>
      <c r="EQ859" s="88">
        <f t="shared" si="946"/>
        <v>0</v>
      </c>
      <c r="EY859" s="88">
        <f t="shared" si="947"/>
        <v>0</v>
      </c>
      <c r="FG859" s="88">
        <f t="shared" si="948"/>
        <v>0</v>
      </c>
      <c r="FO859" s="88">
        <f t="shared" si="949"/>
        <v>0</v>
      </c>
      <c r="FW859" s="110">
        <f t="shared" si="950"/>
        <v>0</v>
      </c>
      <c r="GB859" s="110">
        <f t="shared" si="951"/>
        <v>0</v>
      </c>
      <c r="GC859" s="110">
        <f t="shared" si="952"/>
        <v>0</v>
      </c>
      <c r="GD859" s="110">
        <f t="shared" si="953"/>
        <v>0</v>
      </c>
      <c r="GE859" s="110">
        <f t="shared" si="954"/>
        <v>0</v>
      </c>
      <c r="GF859" s="110">
        <f t="shared" si="955"/>
        <v>0</v>
      </c>
      <c r="GG859" s="110">
        <f t="shared" si="956"/>
        <v>0</v>
      </c>
      <c r="GH859" s="110">
        <f t="shared" si="957"/>
        <v>0</v>
      </c>
      <c r="GI859" s="110">
        <f t="shared" si="958"/>
        <v>0</v>
      </c>
      <c r="GJ859" s="114">
        <f t="shared" si="922"/>
        <v>0.47854785478547868</v>
      </c>
      <c r="GK859" s="90">
        <f t="shared" si="923"/>
        <v>-0.32828282828282829</v>
      </c>
      <c r="GL859" s="2" t="s">
        <v>2246</v>
      </c>
      <c r="GM859" s="92" t="s">
        <v>1682</v>
      </c>
      <c r="GN859" s="2" t="s">
        <v>2232</v>
      </c>
      <c r="GO859" s="2" t="s">
        <v>2083</v>
      </c>
      <c r="GP859" s="92" t="s">
        <v>2002</v>
      </c>
      <c r="GQ859" s="2" t="s">
        <v>1938</v>
      </c>
      <c r="GR859" s="115">
        <v>131</v>
      </c>
      <c r="GS859" s="31">
        <f t="shared" si="959"/>
        <v>4</v>
      </c>
      <c r="GT859" s="31">
        <f t="shared" si="960"/>
        <v>7</v>
      </c>
      <c r="GU859" s="31">
        <f t="shared" si="961"/>
        <v>6</v>
      </c>
      <c r="GV859" s="31">
        <f t="shared" si="962"/>
        <v>133</v>
      </c>
      <c r="GW859" s="31">
        <f t="shared" si="963"/>
        <v>66</v>
      </c>
      <c r="GX859" s="31">
        <f t="shared" si="964"/>
        <v>130</v>
      </c>
    </row>
    <row r="860" spans="1:206" ht="15.75" hidden="1" customHeight="1" x14ac:dyDescent="0.25">
      <c r="A860" s="136" t="s">
        <v>1110</v>
      </c>
      <c r="B860" s="33" t="s">
        <v>826</v>
      </c>
      <c r="C860" s="137" t="s">
        <v>840</v>
      </c>
      <c r="D860" s="138" t="s">
        <v>826</v>
      </c>
      <c r="E860" s="117">
        <v>12</v>
      </c>
      <c r="F860" s="117">
        <v>226</v>
      </c>
      <c r="G860" s="117">
        <v>199</v>
      </c>
      <c r="H860" s="117">
        <v>437</v>
      </c>
      <c r="I860" s="95">
        <v>34</v>
      </c>
      <c r="J860" s="118">
        <v>15</v>
      </c>
      <c r="K860" s="118">
        <v>231</v>
      </c>
      <c r="L860" s="118">
        <v>209</v>
      </c>
      <c r="M860" s="118">
        <v>455</v>
      </c>
      <c r="N860" s="119">
        <v>22</v>
      </c>
      <c r="O860" s="119">
        <v>89</v>
      </c>
      <c r="P860" s="120">
        <v>415</v>
      </c>
      <c r="Q860" s="120">
        <v>535</v>
      </c>
      <c r="R860" s="120">
        <v>397</v>
      </c>
      <c r="S860" s="70">
        <f t="shared" si="905"/>
        <v>3.614457831325301E-2</v>
      </c>
      <c r="T860" s="70">
        <f t="shared" si="906"/>
        <v>0.43177570093457945</v>
      </c>
      <c r="U860" s="70">
        <f t="shared" si="907"/>
        <v>0.32145508537490719</v>
      </c>
      <c r="V860" s="70">
        <f t="shared" si="908"/>
        <v>0.44849785407725323</v>
      </c>
      <c r="W860" s="70">
        <f t="shared" si="909"/>
        <v>0.47103274559193953</v>
      </c>
      <c r="X860" s="121">
        <v>560</v>
      </c>
      <c r="Y860" s="121">
        <v>415</v>
      </c>
      <c r="Z860" s="121">
        <v>535</v>
      </c>
      <c r="AA860" s="121">
        <v>397</v>
      </c>
      <c r="AB860" s="121">
        <v>152</v>
      </c>
      <c r="AC860" s="121">
        <v>113</v>
      </c>
      <c r="AD860" s="17">
        <v>35</v>
      </c>
      <c r="AE860" s="17">
        <v>45</v>
      </c>
      <c r="AF860" s="100">
        <v>39</v>
      </c>
      <c r="AG860" s="101">
        <v>55</v>
      </c>
      <c r="AH860" s="101">
        <v>215</v>
      </c>
      <c r="AI860" s="101">
        <v>185</v>
      </c>
      <c r="AJ860" s="101">
        <v>6</v>
      </c>
      <c r="AK860" s="101">
        <f t="shared" si="910"/>
        <v>461</v>
      </c>
      <c r="AL860" s="101">
        <f t="shared" si="911"/>
        <v>27</v>
      </c>
      <c r="AM860" s="101">
        <v>33</v>
      </c>
      <c r="AN860" s="102">
        <v>82</v>
      </c>
      <c r="AO860" s="103">
        <v>106</v>
      </c>
      <c r="AP860" s="74">
        <f t="shared" si="912"/>
        <v>0.13253012048192772</v>
      </c>
      <c r="AQ860" s="74">
        <f t="shared" si="913"/>
        <v>0.40186915887850466</v>
      </c>
      <c r="AR860" s="104">
        <f t="shared" si="914"/>
        <v>0.31774313288789902</v>
      </c>
      <c r="AS860" s="104">
        <f t="shared" si="915"/>
        <v>0.40021459227467809</v>
      </c>
      <c r="AT860" s="104">
        <f t="shared" si="916"/>
        <v>0.39798488664987408</v>
      </c>
      <c r="AU860" s="105">
        <v>348</v>
      </c>
      <c r="AV860" s="105">
        <v>486</v>
      </c>
      <c r="AW860" s="105">
        <v>341</v>
      </c>
      <c r="AX860" s="100">
        <v>34</v>
      </c>
      <c r="AY860" s="106">
        <v>475</v>
      </c>
      <c r="AZ860" s="106">
        <v>46</v>
      </c>
      <c r="BA860" s="106">
        <v>232</v>
      </c>
      <c r="BB860" s="106">
        <v>193</v>
      </c>
      <c r="BC860" s="106">
        <v>4</v>
      </c>
      <c r="BD860" s="107">
        <v>20</v>
      </c>
      <c r="BE860" s="108">
        <v>52</v>
      </c>
      <c r="BF860" s="82">
        <f t="shared" si="917"/>
        <v>0.13489736070381231</v>
      </c>
      <c r="BG860" s="82">
        <f t="shared" si="918"/>
        <v>0.47736625514403291</v>
      </c>
      <c r="BH860" s="83">
        <f t="shared" si="919"/>
        <v>0.38382978723404254</v>
      </c>
      <c r="BI860" s="83">
        <f t="shared" si="920"/>
        <v>0.48561151079136688</v>
      </c>
      <c r="BJ860" s="83">
        <f t="shared" si="921"/>
        <v>0.49712643678160917</v>
      </c>
      <c r="BK860" s="2">
        <v>383</v>
      </c>
      <c r="BL860" s="2">
        <v>465</v>
      </c>
      <c r="BM860" s="2">
        <v>336</v>
      </c>
      <c r="BN860" s="2">
        <v>225</v>
      </c>
      <c r="BO860" s="2">
        <v>108</v>
      </c>
      <c r="BP860" s="2">
        <v>97</v>
      </c>
      <c r="BQ860" s="109">
        <v>30</v>
      </c>
      <c r="BR860" s="109">
        <v>34</v>
      </c>
      <c r="BS860" s="110">
        <v>33</v>
      </c>
      <c r="BT860" s="109">
        <v>38</v>
      </c>
      <c r="BU860" s="109">
        <v>196</v>
      </c>
      <c r="BV860" s="109">
        <v>201</v>
      </c>
      <c r="BW860" s="109">
        <v>2</v>
      </c>
      <c r="BX860" s="84">
        <f t="shared" si="925"/>
        <v>437</v>
      </c>
      <c r="BY860" s="111">
        <v>63</v>
      </c>
      <c r="BZ860" s="109">
        <v>22</v>
      </c>
      <c r="CA860" s="109">
        <v>2</v>
      </c>
      <c r="CB860" s="33">
        <v>85</v>
      </c>
      <c r="CC860" s="112">
        <f t="shared" si="926"/>
        <v>9.921671018276762E-2</v>
      </c>
      <c r="CD860" s="112">
        <f t="shared" si="927"/>
        <v>0.42150537634408602</v>
      </c>
      <c r="CE860" s="112">
        <f t="shared" si="928"/>
        <v>0.34881756756756754</v>
      </c>
      <c r="CF860" s="112">
        <f t="shared" si="929"/>
        <v>0.46816479400749061</v>
      </c>
      <c r="CG860" s="112">
        <f t="shared" si="930"/>
        <v>0.53273809523809523</v>
      </c>
      <c r="CH860" s="87">
        <f t="shared" si="931"/>
        <v>157</v>
      </c>
      <c r="CI860" s="31">
        <f t="shared" si="932"/>
        <v>158</v>
      </c>
      <c r="CJ860" s="31">
        <f t="shared" si="933"/>
        <v>0</v>
      </c>
      <c r="CK860" s="31">
        <f t="shared" si="934"/>
        <v>0</v>
      </c>
      <c r="CL860" s="31">
        <f t="shared" si="935"/>
        <v>0</v>
      </c>
      <c r="CM860" s="113">
        <f t="shared" si="936"/>
        <v>0</v>
      </c>
      <c r="CN860" s="31">
        <f t="shared" si="937"/>
        <v>0</v>
      </c>
      <c r="CO860" s="31">
        <f t="shared" si="938"/>
        <v>0</v>
      </c>
      <c r="CP860" s="31">
        <f t="shared" si="939"/>
        <v>0</v>
      </c>
      <c r="CQ860" s="31">
        <f t="shared" si="940"/>
        <v>0</v>
      </c>
      <c r="CU860" s="88">
        <f t="shared" si="924"/>
        <v>0</v>
      </c>
      <c r="DC860" s="88">
        <f t="shared" si="941"/>
        <v>0</v>
      </c>
      <c r="DH860" s="32">
        <v>1</v>
      </c>
      <c r="DI860" s="32">
        <v>4</v>
      </c>
      <c r="DJ860" s="32">
        <v>4</v>
      </c>
      <c r="DK860" s="88">
        <f t="shared" si="942"/>
        <v>71</v>
      </c>
      <c r="DL860" s="32">
        <v>6</v>
      </c>
      <c r="DM860" s="32">
        <v>24</v>
      </c>
      <c r="DN860" s="32">
        <v>40</v>
      </c>
      <c r="DO860" s="32">
        <v>1</v>
      </c>
      <c r="DP860" s="32">
        <v>29</v>
      </c>
      <c r="DQ860" s="32">
        <v>30</v>
      </c>
      <c r="DR860" s="32">
        <v>29</v>
      </c>
      <c r="DS860" s="88">
        <f t="shared" si="943"/>
        <v>366</v>
      </c>
      <c r="DT860" s="32">
        <v>32</v>
      </c>
      <c r="DU860" s="32">
        <v>172</v>
      </c>
      <c r="DV860" s="32">
        <v>161</v>
      </c>
      <c r="DW860" s="32">
        <v>1</v>
      </c>
      <c r="EA860" s="88">
        <f t="shared" si="944"/>
        <v>0</v>
      </c>
      <c r="EI860" s="88">
        <f t="shared" si="945"/>
        <v>0</v>
      </c>
      <c r="EQ860" s="88">
        <f t="shared" si="946"/>
        <v>0</v>
      </c>
      <c r="EY860" s="88">
        <f t="shared" si="947"/>
        <v>0</v>
      </c>
      <c r="FG860" s="88">
        <f t="shared" si="948"/>
        <v>0</v>
      </c>
      <c r="FO860" s="88">
        <f t="shared" si="949"/>
        <v>0</v>
      </c>
      <c r="FW860" s="110">
        <f t="shared" si="950"/>
        <v>0</v>
      </c>
      <c r="GB860" s="110">
        <f t="shared" si="951"/>
        <v>0</v>
      </c>
      <c r="GC860" s="110">
        <f t="shared" si="952"/>
        <v>0</v>
      </c>
      <c r="GD860" s="110">
        <f t="shared" si="953"/>
        <v>0</v>
      </c>
      <c r="GE860" s="110">
        <f t="shared" si="954"/>
        <v>0</v>
      </c>
      <c r="GF860" s="110">
        <f t="shared" si="955"/>
        <v>0</v>
      </c>
      <c r="GG860" s="110">
        <f t="shared" si="956"/>
        <v>0</v>
      </c>
      <c r="GH860" s="110">
        <f t="shared" si="957"/>
        <v>0</v>
      </c>
      <c r="GI860" s="110">
        <f t="shared" si="958"/>
        <v>0</v>
      </c>
      <c r="GJ860" s="114">
        <f t="shared" si="922"/>
        <v>0.13100012732365676</v>
      </c>
      <c r="GK860" s="90">
        <f t="shared" si="923"/>
        <v>-0.08</v>
      </c>
      <c r="GL860" s="2" t="s">
        <v>1625</v>
      </c>
      <c r="GM860" s="2" t="s">
        <v>1847</v>
      </c>
      <c r="GN860" s="2" t="s">
        <v>1434</v>
      </c>
      <c r="GO860" s="92" t="s">
        <v>1554</v>
      </c>
      <c r="GP860" s="92" t="s">
        <v>2327</v>
      </c>
      <c r="GQ860" s="2" t="s">
        <v>2313</v>
      </c>
      <c r="GR860" s="115">
        <v>466</v>
      </c>
      <c r="GS860" s="31">
        <f t="shared" si="959"/>
        <v>30</v>
      </c>
      <c r="GT860" s="31">
        <f t="shared" si="960"/>
        <v>33</v>
      </c>
      <c r="GU860" s="31">
        <f t="shared" si="961"/>
        <v>34</v>
      </c>
      <c r="GV860" s="31">
        <f t="shared" si="962"/>
        <v>437</v>
      </c>
      <c r="GW860" s="31">
        <f t="shared" si="963"/>
        <v>203</v>
      </c>
      <c r="GX860" s="31">
        <f t="shared" si="964"/>
        <v>399</v>
      </c>
    </row>
    <row r="861" spans="1:206" ht="15.75" hidden="1" customHeight="1" x14ac:dyDescent="0.25">
      <c r="A861" s="136" t="s">
        <v>1110</v>
      </c>
      <c r="B861" s="33" t="s">
        <v>826</v>
      </c>
      <c r="C861" s="137" t="s">
        <v>841</v>
      </c>
      <c r="D861" s="138" t="s">
        <v>826</v>
      </c>
      <c r="E861" s="117">
        <v>15</v>
      </c>
      <c r="F861" s="117">
        <v>80</v>
      </c>
      <c r="G861" s="117">
        <v>98</v>
      </c>
      <c r="H861" s="117">
        <v>193</v>
      </c>
      <c r="I861" s="95">
        <v>13</v>
      </c>
      <c r="J861" s="118">
        <v>23</v>
      </c>
      <c r="K861" s="118">
        <v>82</v>
      </c>
      <c r="L861" s="118">
        <v>114</v>
      </c>
      <c r="M861" s="118">
        <v>219</v>
      </c>
      <c r="N861" s="119">
        <v>15</v>
      </c>
      <c r="O861" s="119">
        <v>16</v>
      </c>
      <c r="P861" s="120">
        <v>166</v>
      </c>
      <c r="Q861" s="120">
        <v>249</v>
      </c>
      <c r="R861" s="120">
        <v>190</v>
      </c>
      <c r="S861" s="70">
        <f t="shared" si="905"/>
        <v>0.13855421686746988</v>
      </c>
      <c r="T861" s="70">
        <f t="shared" si="906"/>
        <v>0.32931726907630521</v>
      </c>
      <c r="U861" s="70">
        <f t="shared" si="907"/>
        <v>0.33719008264462808</v>
      </c>
      <c r="V861" s="70">
        <f t="shared" si="908"/>
        <v>0.41230068337129838</v>
      </c>
      <c r="W861" s="70">
        <f t="shared" si="909"/>
        <v>0.52105263157894732</v>
      </c>
      <c r="X861" s="121">
        <v>233</v>
      </c>
      <c r="Y861" s="121">
        <v>166</v>
      </c>
      <c r="Z861" s="121">
        <v>249</v>
      </c>
      <c r="AA861" s="121">
        <v>190</v>
      </c>
      <c r="AB861" s="121">
        <v>56</v>
      </c>
      <c r="AC861" s="121">
        <v>51</v>
      </c>
      <c r="AD861" s="17">
        <v>9</v>
      </c>
      <c r="AE861" s="17">
        <v>13</v>
      </c>
      <c r="AF861" s="100">
        <v>12</v>
      </c>
      <c r="AG861" s="101">
        <v>16</v>
      </c>
      <c r="AH861" s="101">
        <v>79</v>
      </c>
      <c r="AI861" s="101">
        <v>105</v>
      </c>
      <c r="AJ861" s="101">
        <v>7</v>
      </c>
      <c r="AK861" s="101">
        <f t="shared" si="910"/>
        <v>207</v>
      </c>
      <c r="AL861" s="101">
        <f t="shared" si="911"/>
        <v>19</v>
      </c>
      <c r="AM861" s="101">
        <v>26</v>
      </c>
      <c r="AN861" s="102">
        <v>14</v>
      </c>
      <c r="AO861" s="103">
        <v>29</v>
      </c>
      <c r="AP861" s="74">
        <f t="shared" si="912"/>
        <v>9.6385542168674704E-2</v>
      </c>
      <c r="AQ861" s="74">
        <f t="shared" si="913"/>
        <v>0.31726907630522089</v>
      </c>
      <c r="AR861" s="104">
        <f t="shared" si="914"/>
        <v>0.29917355371900828</v>
      </c>
      <c r="AS861" s="104">
        <f t="shared" si="915"/>
        <v>0.37585421412300685</v>
      </c>
      <c r="AT861" s="104">
        <f t="shared" si="916"/>
        <v>0.45263157894736844</v>
      </c>
      <c r="AU861" s="105">
        <v>166</v>
      </c>
      <c r="AV861" s="105">
        <v>212</v>
      </c>
      <c r="AW861" s="105">
        <v>169</v>
      </c>
      <c r="AX861" s="100">
        <v>13</v>
      </c>
      <c r="AY861" s="106">
        <v>225</v>
      </c>
      <c r="AZ861" s="106">
        <v>16</v>
      </c>
      <c r="BA861" s="106">
        <v>81</v>
      </c>
      <c r="BB861" s="106">
        <v>122</v>
      </c>
      <c r="BC861" s="106">
        <v>6</v>
      </c>
      <c r="BD861" s="107">
        <v>27</v>
      </c>
      <c r="BE861" s="108">
        <v>18</v>
      </c>
      <c r="BF861" s="82">
        <f t="shared" si="917"/>
        <v>9.4674556213017749E-2</v>
      </c>
      <c r="BG861" s="82">
        <f t="shared" si="918"/>
        <v>0.38207547169811323</v>
      </c>
      <c r="BH861" s="83">
        <f t="shared" si="919"/>
        <v>0.35100548446069468</v>
      </c>
      <c r="BI861" s="83">
        <f t="shared" si="920"/>
        <v>0.46560846560846558</v>
      </c>
      <c r="BJ861" s="83">
        <f t="shared" si="921"/>
        <v>0.57228915662650603</v>
      </c>
      <c r="BK861" s="2">
        <v>166</v>
      </c>
      <c r="BL861" s="2">
        <v>212</v>
      </c>
      <c r="BM861" s="2">
        <v>179</v>
      </c>
      <c r="BN861" s="2">
        <v>116</v>
      </c>
      <c r="BO861" s="2">
        <v>50</v>
      </c>
      <c r="BP861" s="2">
        <v>52</v>
      </c>
      <c r="BQ861" s="109">
        <v>8</v>
      </c>
      <c r="BR861" s="109">
        <v>13</v>
      </c>
      <c r="BS861" s="110">
        <v>13</v>
      </c>
      <c r="BT861" s="109">
        <v>14</v>
      </c>
      <c r="BU861" s="109">
        <v>89</v>
      </c>
      <c r="BV861" s="109">
        <v>125</v>
      </c>
      <c r="BW861" s="109">
        <v>1</v>
      </c>
      <c r="BX861" s="84">
        <f t="shared" si="925"/>
        <v>229</v>
      </c>
      <c r="BY861" s="111">
        <v>10</v>
      </c>
      <c r="BZ861" s="109">
        <v>21</v>
      </c>
      <c r="CA861" s="109">
        <v>1</v>
      </c>
      <c r="CB861" s="33">
        <v>15</v>
      </c>
      <c r="CC861" s="112">
        <f t="shared" si="926"/>
        <v>8.4337349397590355E-2</v>
      </c>
      <c r="CD861" s="112">
        <f t="shared" si="927"/>
        <v>0.419811320754717</v>
      </c>
      <c r="CE861" s="112">
        <f t="shared" si="928"/>
        <v>0.37163375224416517</v>
      </c>
      <c r="CF861" s="112">
        <f t="shared" si="929"/>
        <v>0.49360613810741688</v>
      </c>
      <c r="CG861" s="112">
        <f t="shared" si="930"/>
        <v>0.58100558659217882</v>
      </c>
      <c r="CH861" s="87">
        <f t="shared" si="931"/>
        <v>75</v>
      </c>
      <c r="CI861" s="31">
        <f t="shared" si="932"/>
        <v>89</v>
      </c>
      <c r="CJ861" s="31">
        <f t="shared" si="933"/>
        <v>0</v>
      </c>
      <c r="CK861" s="31">
        <f t="shared" si="934"/>
        <v>0</v>
      </c>
      <c r="CL861" s="31">
        <f t="shared" si="935"/>
        <v>0</v>
      </c>
      <c r="CM861" s="113">
        <f t="shared" si="936"/>
        <v>0</v>
      </c>
      <c r="CN861" s="31">
        <f t="shared" si="937"/>
        <v>0</v>
      </c>
      <c r="CO861" s="31">
        <f t="shared" si="938"/>
        <v>0</v>
      </c>
      <c r="CP861" s="31">
        <f t="shared" si="939"/>
        <v>0</v>
      </c>
      <c r="CQ861" s="31">
        <f t="shared" si="940"/>
        <v>0</v>
      </c>
      <c r="CU861" s="88">
        <f t="shared" si="924"/>
        <v>0</v>
      </c>
      <c r="DC861" s="88">
        <f t="shared" si="941"/>
        <v>0</v>
      </c>
      <c r="DH861" s="32">
        <v>1</v>
      </c>
      <c r="DI861" s="32">
        <v>3</v>
      </c>
      <c r="DJ861" s="32">
        <v>3</v>
      </c>
      <c r="DK861" s="88">
        <f t="shared" si="942"/>
        <v>53</v>
      </c>
      <c r="DL861" s="32">
        <v>13</v>
      </c>
      <c r="DM861" s="32">
        <v>19</v>
      </c>
      <c r="DN861" s="32">
        <v>21</v>
      </c>
      <c r="DO861" s="32">
        <v>0</v>
      </c>
      <c r="DP861" s="32">
        <v>7</v>
      </c>
      <c r="DQ861" s="32">
        <v>10</v>
      </c>
      <c r="DR861" s="32">
        <v>10</v>
      </c>
      <c r="DS861" s="88">
        <f t="shared" si="943"/>
        <v>176</v>
      </c>
      <c r="DT861" s="32">
        <v>1</v>
      </c>
      <c r="DU861" s="32">
        <v>70</v>
      </c>
      <c r="DV861" s="32">
        <v>104</v>
      </c>
      <c r="DW861" s="32">
        <v>1</v>
      </c>
      <c r="EA861" s="88">
        <f t="shared" si="944"/>
        <v>0</v>
      </c>
      <c r="EI861" s="88">
        <f t="shared" si="945"/>
        <v>0</v>
      </c>
      <c r="EQ861" s="88">
        <f t="shared" si="946"/>
        <v>0</v>
      </c>
      <c r="EY861" s="88">
        <f t="shared" si="947"/>
        <v>0</v>
      </c>
      <c r="FG861" s="88">
        <f t="shared" si="948"/>
        <v>0</v>
      </c>
      <c r="FO861" s="88">
        <f t="shared" si="949"/>
        <v>0</v>
      </c>
      <c r="FW861" s="110">
        <f t="shared" si="950"/>
        <v>0</v>
      </c>
      <c r="GB861" s="110">
        <f t="shared" si="951"/>
        <v>0</v>
      </c>
      <c r="GC861" s="110">
        <f t="shared" si="952"/>
        <v>0</v>
      </c>
      <c r="GD861" s="110">
        <f t="shared" si="953"/>
        <v>0</v>
      </c>
      <c r="GE861" s="110">
        <f t="shared" si="954"/>
        <v>0</v>
      </c>
      <c r="GF861" s="110">
        <f t="shared" si="955"/>
        <v>0</v>
      </c>
      <c r="GG861" s="110">
        <f t="shared" si="956"/>
        <v>0</v>
      </c>
      <c r="GH861" s="110">
        <f t="shared" si="957"/>
        <v>0</v>
      </c>
      <c r="GI861" s="110">
        <f t="shared" si="958"/>
        <v>0</v>
      </c>
      <c r="GJ861" s="114">
        <f t="shared" si="922"/>
        <v>0.11506122679307057</v>
      </c>
      <c r="GK861" s="90">
        <f t="shared" si="923"/>
        <v>1.7777777777777778E-2</v>
      </c>
      <c r="GL861" s="2" t="s">
        <v>2262</v>
      </c>
      <c r="GM861" s="92" t="s">
        <v>2279</v>
      </c>
      <c r="GN861" s="2" t="s">
        <v>1662</v>
      </c>
      <c r="GO861" s="92" t="s">
        <v>1958</v>
      </c>
      <c r="GP861" s="92" t="s">
        <v>1964</v>
      </c>
      <c r="GQ861" s="2" t="s">
        <v>2043</v>
      </c>
      <c r="GR861" s="115">
        <v>224</v>
      </c>
      <c r="GS861" s="31">
        <f t="shared" si="959"/>
        <v>8</v>
      </c>
      <c r="GT861" s="31">
        <f t="shared" si="960"/>
        <v>13</v>
      </c>
      <c r="GU861" s="31">
        <f t="shared" si="961"/>
        <v>13</v>
      </c>
      <c r="GV861" s="31">
        <f t="shared" si="962"/>
        <v>229</v>
      </c>
      <c r="GW861" s="31">
        <f t="shared" si="963"/>
        <v>126</v>
      </c>
      <c r="GX861" s="31">
        <f t="shared" si="964"/>
        <v>215</v>
      </c>
    </row>
    <row r="862" spans="1:206" ht="15.75" hidden="1" customHeight="1" x14ac:dyDescent="0.25">
      <c r="A862" s="22" t="s">
        <v>1116</v>
      </c>
      <c r="B862" s="2" t="s">
        <v>842</v>
      </c>
      <c r="C862" s="116" t="s">
        <v>843</v>
      </c>
      <c r="D862" s="35" t="s">
        <v>842</v>
      </c>
      <c r="E862" s="117">
        <v>122</v>
      </c>
      <c r="F862" s="117">
        <v>1071</v>
      </c>
      <c r="G862" s="117">
        <v>1047</v>
      </c>
      <c r="H862" s="117">
        <v>2240</v>
      </c>
      <c r="I862" s="95">
        <v>91</v>
      </c>
      <c r="J862" s="118">
        <v>122</v>
      </c>
      <c r="K862" s="118">
        <v>923</v>
      </c>
      <c r="L862" s="118">
        <v>834</v>
      </c>
      <c r="M862" s="118">
        <v>1879</v>
      </c>
      <c r="N862" s="119">
        <v>45</v>
      </c>
      <c r="O862" s="119">
        <v>405</v>
      </c>
      <c r="P862" s="120">
        <v>2845</v>
      </c>
      <c r="Q862" s="120">
        <v>3545</v>
      </c>
      <c r="R862" s="120">
        <v>2518</v>
      </c>
      <c r="S862" s="70">
        <f t="shared" si="905"/>
        <v>4.288224956063269E-2</v>
      </c>
      <c r="T862" s="70">
        <f t="shared" si="906"/>
        <v>0.2603667136812412</v>
      </c>
      <c r="U862" s="70">
        <f t="shared" si="907"/>
        <v>0.20588235294117646</v>
      </c>
      <c r="V862" s="70">
        <f t="shared" si="908"/>
        <v>0.28236846445653968</v>
      </c>
      <c r="W862" s="70">
        <f t="shared" si="909"/>
        <v>0.31334392374900716</v>
      </c>
      <c r="X862" s="121">
        <v>3736</v>
      </c>
      <c r="Y862" s="121">
        <v>2845</v>
      </c>
      <c r="Z862" s="121">
        <v>3545</v>
      </c>
      <c r="AA862" s="121">
        <v>2518</v>
      </c>
      <c r="AB862" s="121">
        <v>899</v>
      </c>
      <c r="AC862" s="121">
        <v>837</v>
      </c>
      <c r="AD862" s="17">
        <v>77</v>
      </c>
      <c r="AE862" s="17">
        <v>98</v>
      </c>
      <c r="AF862" s="100">
        <v>106</v>
      </c>
      <c r="AG862" s="101">
        <v>114</v>
      </c>
      <c r="AH862" s="101">
        <v>1109</v>
      </c>
      <c r="AI862" s="101">
        <v>1020</v>
      </c>
      <c r="AJ862" s="101">
        <v>10</v>
      </c>
      <c r="AK862" s="101">
        <f t="shared" si="910"/>
        <v>2253</v>
      </c>
      <c r="AL862" s="101">
        <f t="shared" si="911"/>
        <v>63</v>
      </c>
      <c r="AM862" s="101">
        <v>73</v>
      </c>
      <c r="AN862" s="102">
        <v>428</v>
      </c>
      <c r="AO862" s="103">
        <v>815</v>
      </c>
      <c r="AP862" s="74">
        <f t="shared" si="912"/>
        <v>4.0070298769771528E-2</v>
      </c>
      <c r="AQ862" s="74">
        <f t="shared" si="913"/>
        <v>0.31283497884344147</v>
      </c>
      <c r="AR862" s="104">
        <f t="shared" si="914"/>
        <v>0.24472384373596767</v>
      </c>
      <c r="AS862" s="104">
        <f t="shared" si="915"/>
        <v>0.34075540161636153</v>
      </c>
      <c r="AT862" s="104">
        <f t="shared" si="916"/>
        <v>0.38006354249404289</v>
      </c>
      <c r="AU862" s="105">
        <v>2737</v>
      </c>
      <c r="AV862" s="105">
        <v>3789</v>
      </c>
      <c r="AW862" s="105">
        <v>2922</v>
      </c>
      <c r="AX862" s="100">
        <v>107</v>
      </c>
      <c r="AY862" s="106">
        <v>2245</v>
      </c>
      <c r="AZ862" s="106">
        <v>167</v>
      </c>
      <c r="BA862" s="106">
        <v>1151</v>
      </c>
      <c r="BB862" s="106">
        <v>920</v>
      </c>
      <c r="BC862" s="106">
        <v>7</v>
      </c>
      <c r="BD862" s="107">
        <v>106</v>
      </c>
      <c r="BE862" s="108">
        <v>486</v>
      </c>
      <c r="BF862" s="82">
        <f t="shared" si="917"/>
        <v>5.7152635181382618E-2</v>
      </c>
      <c r="BG862" s="82">
        <f t="shared" si="918"/>
        <v>0.30377408287147006</v>
      </c>
      <c r="BH862" s="83">
        <f t="shared" si="919"/>
        <v>0.22565622353937342</v>
      </c>
      <c r="BI862" s="83">
        <f t="shared" si="920"/>
        <v>0.30110327919092861</v>
      </c>
      <c r="BJ862" s="83">
        <f t="shared" si="921"/>
        <v>0.29740591888929485</v>
      </c>
      <c r="BK862" s="2">
        <v>3025</v>
      </c>
      <c r="BL862" s="2">
        <v>4190</v>
      </c>
      <c r="BM862" s="2">
        <v>3025</v>
      </c>
      <c r="BN862" s="2">
        <v>1928</v>
      </c>
      <c r="BO862" s="2">
        <v>1017</v>
      </c>
      <c r="BP862" s="2">
        <v>980</v>
      </c>
      <c r="BQ862" s="109">
        <v>79</v>
      </c>
      <c r="BR862" s="109">
        <v>125</v>
      </c>
      <c r="BS862" s="110">
        <v>106</v>
      </c>
      <c r="BT862" s="109">
        <v>88</v>
      </c>
      <c r="BU862" s="109">
        <v>1436</v>
      </c>
      <c r="BV862" s="109">
        <v>1493</v>
      </c>
      <c r="BW862" s="109">
        <v>9</v>
      </c>
      <c r="BX862" s="84">
        <f t="shared" si="925"/>
        <v>3026</v>
      </c>
      <c r="BY862" s="111">
        <v>465</v>
      </c>
      <c r="BZ862" s="109">
        <v>75</v>
      </c>
      <c r="CA862" s="109">
        <v>9</v>
      </c>
      <c r="CB862" s="33">
        <v>957</v>
      </c>
      <c r="CC862" s="112">
        <f t="shared" si="926"/>
        <v>2.9090909090909091E-2</v>
      </c>
      <c r="CD862" s="112">
        <f t="shared" si="927"/>
        <v>0.34272076372315036</v>
      </c>
      <c r="CE862" s="112">
        <f t="shared" si="928"/>
        <v>0.28730468749999999</v>
      </c>
      <c r="CF862" s="112">
        <f t="shared" si="929"/>
        <v>0.39556479556479557</v>
      </c>
      <c r="CG862" s="112">
        <f t="shared" si="930"/>
        <v>0.46876033057851241</v>
      </c>
      <c r="CH862" s="87">
        <f t="shared" si="931"/>
        <v>1607</v>
      </c>
      <c r="CI862" s="31">
        <f t="shared" si="932"/>
        <v>1592</v>
      </c>
      <c r="CJ862" s="31">
        <f t="shared" si="933"/>
        <v>0</v>
      </c>
      <c r="CK862" s="31">
        <f t="shared" si="934"/>
        <v>0</v>
      </c>
      <c r="CL862" s="31">
        <f t="shared" si="935"/>
        <v>0</v>
      </c>
      <c r="CM862" s="113">
        <f t="shared" si="936"/>
        <v>0</v>
      </c>
      <c r="CN862" s="31">
        <f t="shared" si="937"/>
        <v>0</v>
      </c>
      <c r="CO862" s="31">
        <f t="shared" si="938"/>
        <v>0</v>
      </c>
      <c r="CP862" s="31">
        <f t="shared" si="939"/>
        <v>0</v>
      </c>
      <c r="CQ862" s="31">
        <f t="shared" si="940"/>
        <v>0</v>
      </c>
      <c r="CU862" s="88">
        <f t="shared" si="924"/>
        <v>0</v>
      </c>
      <c r="DC862" s="88">
        <f t="shared" si="941"/>
        <v>0</v>
      </c>
      <c r="DH862" s="32">
        <v>3</v>
      </c>
      <c r="DI862" s="32">
        <v>22</v>
      </c>
      <c r="DJ862" s="32">
        <v>13</v>
      </c>
      <c r="DK862" s="88">
        <f t="shared" si="942"/>
        <v>438</v>
      </c>
      <c r="DL862" s="32">
        <v>46</v>
      </c>
      <c r="DM862" s="32">
        <v>226</v>
      </c>
      <c r="DN862" s="32">
        <v>165</v>
      </c>
      <c r="DO862" s="32">
        <v>1</v>
      </c>
      <c r="DP862" s="32">
        <v>75</v>
      </c>
      <c r="DQ862" s="32">
        <v>102</v>
      </c>
      <c r="DR862" s="32">
        <v>91</v>
      </c>
      <c r="DS862" s="88">
        <f t="shared" si="943"/>
        <v>2549</v>
      </c>
      <c r="DT862" s="32">
        <v>32</v>
      </c>
      <c r="DU862" s="32">
        <v>1194</v>
      </c>
      <c r="DV862" s="32">
        <v>1315</v>
      </c>
      <c r="DW862" s="32">
        <v>8</v>
      </c>
      <c r="DX862" s="32">
        <v>1</v>
      </c>
      <c r="DY862" s="32">
        <v>1</v>
      </c>
      <c r="DZ862" s="32">
        <v>2</v>
      </c>
      <c r="EA862" s="88">
        <f t="shared" si="944"/>
        <v>30</v>
      </c>
      <c r="EB862" s="32">
        <v>1</v>
      </c>
      <c r="EC862" s="32">
        <v>16</v>
      </c>
      <c r="ED862" s="32">
        <v>13</v>
      </c>
      <c r="EI862" s="88">
        <f t="shared" si="945"/>
        <v>0</v>
      </c>
      <c r="EQ862" s="88">
        <f t="shared" si="946"/>
        <v>0</v>
      </c>
      <c r="EY862" s="88">
        <f t="shared" si="947"/>
        <v>0</v>
      </c>
      <c r="FG862" s="88">
        <f t="shared" si="948"/>
        <v>0</v>
      </c>
      <c r="FO862" s="88">
        <f t="shared" si="949"/>
        <v>0</v>
      </c>
      <c r="FW862" s="110">
        <f t="shared" si="950"/>
        <v>0</v>
      </c>
      <c r="GB862" s="110">
        <f t="shared" si="951"/>
        <v>0</v>
      </c>
      <c r="GC862" s="110">
        <f t="shared" si="952"/>
        <v>0</v>
      </c>
      <c r="GD862" s="110">
        <f t="shared" si="953"/>
        <v>0</v>
      </c>
      <c r="GE862" s="110">
        <f t="shared" si="954"/>
        <v>0</v>
      </c>
      <c r="GF862" s="110">
        <f t="shared" si="955"/>
        <v>0</v>
      </c>
      <c r="GG862" s="110">
        <f t="shared" si="956"/>
        <v>0</v>
      </c>
      <c r="GH862" s="110">
        <f t="shared" si="957"/>
        <v>0</v>
      </c>
      <c r="GI862" s="110">
        <f t="shared" si="958"/>
        <v>0</v>
      </c>
      <c r="GJ862" s="114">
        <f t="shared" si="922"/>
        <v>0.49599304486273033</v>
      </c>
      <c r="GK862" s="90">
        <f t="shared" si="923"/>
        <v>0.34788418708240537</v>
      </c>
      <c r="GL862" s="92" t="s">
        <v>1643</v>
      </c>
      <c r="GM862" s="2" t="s">
        <v>1475</v>
      </c>
      <c r="GN862" s="2" t="s">
        <v>1609</v>
      </c>
      <c r="GO862" s="92" t="s">
        <v>1644</v>
      </c>
      <c r="GP862" s="92" t="s">
        <v>1488</v>
      </c>
      <c r="GQ862" s="2" t="s">
        <v>1645</v>
      </c>
      <c r="GR862" s="115">
        <v>4259</v>
      </c>
      <c r="GS862" s="31">
        <f t="shared" si="959"/>
        <v>79</v>
      </c>
      <c r="GT862" s="31">
        <f t="shared" si="960"/>
        <v>106</v>
      </c>
      <c r="GU862" s="31">
        <f t="shared" si="961"/>
        <v>125</v>
      </c>
      <c r="GV862" s="31">
        <f t="shared" si="962"/>
        <v>3017</v>
      </c>
      <c r="GW862" s="31">
        <f t="shared" si="963"/>
        <v>1502</v>
      </c>
      <c r="GX862" s="31">
        <f t="shared" si="964"/>
        <v>2938</v>
      </c>
    </row>
    <row r="863" spans="1:206" ht="15.75" hidden="1" customHeight="1" x14ac:dyDescent="0.25">
      <c r="A863" s="22" t="s">
        <v>1116</v>
      </c>
      <c r="B863" s="2" t="s">
        <v>842</v>
      </c>
      <c r="C863" s="116" t="s">
        <v>844</v>
      </c>
      <c r="D863" s="35" t="s">
        <v>842</v>
      </c>
      <c r="E863" s="117">
        <v>320</v>
      </c>
      <c r="F863" s="117">
        <v>1174</v>
      </c>
      <c r="G863" s="117">
        <v>845</v>
      </c>
      <c r="H863" s="117">
        <v>2339</v>
      </c>
      <c r="I863" s="95">
        <v>136</v>
      </c>
      <c r="J863" s="118">
        <v>239</v>
      </c>
      <c r="K863" s="118">
        <v>1139</v>
      </c>
      <c r="L863" s="118">
        <v>941</v>
      </c>
      <c r="M863" s="118">
        <v>2319</v>
      </c>
      <c r="N863" s="119">
        <v>110</v>
      </c>
      <c r="O863" s="119">
        <v>350</v>
      </c>
      <c r="P863" s="120">
        <v>1741</v>
      </c>
      <c r="Q863" s="120">
        <v>2242</v>
      </c>
      <c r="R863" s="120">
        <v>1716</v>
      </c>
      <c r="S863" s="70">
        <f t="shared" si="905"/>
        <v>0.13727742676622631</v>
      </c>
      <c r="T863" s="70">
        <f t="shared" si="906"/>
        <v>0.50802854594112401</v>
      </c>
      <c r="U863" s="70">
        <f t="shared" si="907"/>
        <v>0.38761186173012807</v>
      </c>
      <c r="V863" s="70">
        <f t="shared" si="908"/>
        <v>0.49772612430520463</v>
      </c>
      <c r="W863" s="70">
        <f t="shared" si="909"/>
        <v>0.48426573426573427</v>
      </c>
      <c r="X863" s="121">
        <v>2297</v>
      </c>
      <c r="Y863" s="121">
        <v>1741</v>
      </c>
      <c r="Z863" s="121">
        <v>2242</v>
      </c>
      <c r="AA863" s="121">
        <v>1716</v>
      </c>
      <c r="AB863" s="121">
        <v>613</v>
      </c>
      <c r="AC863" s="121">
        <v>504</v>
      </c>
      <c r="AD863" s="17">
        <v>81</v>
      </c>
      <c r="AE863" s="17">
        <v>105</v>
      </c>
      <c r="AF863" s="100">
        <v>136</v>
      </c>
      <c r="AG863" s="101">
        <v>194</v>
      </c>
      <c r="AH863" s="101">
        <v>963</v>
      </c>
      <c r="AI863" s="101">
        <v>997</v>
      </c>
      <c r="AJ863" s="101">
        <v>16</v>
      </c>
      <c r="AK863" s="101">
        <f t="shared" si="910"/>
        <v>2170</v>
      </c>
      <c r="AL863" s="101">
        <f t="shared" si="911"/>
        <v>121</v>
      </c>
      <c r="AM863" s="101">
        <v>137</v>
      </c>
      <c r="AN863" s="102">
        <v>253</v>
      </c>
      <c r="AO863" s="103">
        <v>463</v>
      </c>
      <c r="AP863" s="74">
        <f t="shared" si="912"/>
        <v>0.11143021252153934</v>
      </c>
      <c r="AQ863" s="74">
        <f t="shared" si="913"/>
        <v>0.42952720785013382</v>
      </c>
      <c r="AR863" s="104">
        <f t="shared" si="914"/>
        <v>0.35672925074574485</v>
      </c>
      <c r="AS863" s="104">
        <f t="shared" si="915"/>
        <v>0.46462860030318343</v>
      </c>
      <c r="AT863" s="104">
        <f t="shared" si="916"/>
        <v>0.51048951048951052</v>
      </c>
      <c r="AU863" s="105">
        <v>1715</v>
      </c>
      <c r="AV863" s="105">
        <v>2305</v>
      </c>
      <c r="AW863" s="105">
        <v>1872</v>
      </c>
      <c r="AX863" s="100">
        <v>137</v>
      </c>
      <c r="AY863" s="106">
        <v>2454</v>
      </c>
      <c r="AZ863" s="106">
        <v>280</v>
      </c>
      <c r="BA863" s="106">
        <v>1090</v>
      </c>
      <c r="BB863" s="106">
        <v>1050</v>
      </c>
      <c r="BC863" s="106">
        <v>34</v>
      </c>
      <c r="BD863" s="107">
        <v>131</v>
      </c>
      <c r="BE863" s="108">
        <v>245</v>
      </c>
      <c r="BF863" s="82">
        <f t="shared" si="917"/>
        <v>0.14957264957264957</v>
      </c>
      <c r="BG863" s="82">
        <f t="shared" si="918"/>
        <v>0.47288503253796094</v>
      </c>
      <c r="BH863" s="83">
        <f t="shared" si="919"/>
        <v>0.38849287169042768</v>
      </c>
      <c r="BI863" s="83">
        <f t="shared" si="920"/>
        <v>0.49975124378109453</v>
      </c>
      <c r="BJ863" s="83">
        <f t="shared" si="921"/>
        <v>0.53586005830903793</v>
      </c>
      <c r="BK863" s="2">
        <v>1882</v>
      </c>
      <c r="BL863" s="2">
        <v>2275</v>
      </c>
      <c r="BM863" s="2">
        <v>1859</v>
      </c>
      <c r="BN863" s="2">
        <v>1230</v>
      </c>
      <c r="BO863" s="2">
        <v>611</v>
      </c>
      <c r="BP863" s="2">
        <v>575</v>
      </c>
      <c r="BQ863" s="109">
        <v>92</v>
      </c>
      <c r="BR863" s="109">
        <v>159</v>
      </c>
      <c r="BS863" s="110">
        <v>130</v>
      </c>
      <c r="BT863" s="109">
        <v>201</v>
      </c>
      <c r="BU863" s="109">
        <v>1298</v>
      </c>
      <c r="BV863" s="109">
        <v>1432</v>
      </c>
      <c r="BW863" s="109">
        <v>20</v>
      </c>
      <c r="BX863" s="84">
        <f t="shared" si="925"/>
        <v>2951</v>
      </c>
      <c r="BY863" s="111">
        <v>202</v>
      </c>
      <c r="BZ863" s="109">
        <v>128</v>
      </c>
      <c r="CA863" s="109">
        <v>16</v>
      </c>
      <c r="CB863" s="2">
        <v>427</v>
      </c>
      <c r="CC863" s="112">
        <f t="shared" si="926"/>
        <v>0.10680127523910733</v>
      </c>
      <c r="CD863" s="112">
        <f t="shared" si="927"/>
        <v>0.5705494505494505</v>
      </c>
      <c r="CE863" s="112">
        <f t="shared" si="928"/>
        <v>0.46592420212765956</v>
      </c>
      <c r="CF863" s="112">
        <f t="shared" si="929"/>
        <v>0.62941461054668602</v>
      </c>
      <c r="CG863" s="112">
        <f t="shared" si="930"/>
        <v>0.70145239376008606</v>
      </c>
      <c r="CH863" s="87">
        <f t="shared" si="931"/>
        <v>555</v>
      </c>
      <c r="CI863" s="31">
        <f t="shared" si="932"/>
        <v>611</v>
      </c>
      <c r="CJ863" s="31">
        <f t="shared" si="933"/>
        <v>2</v>
      </c>
      <c r="CK863" s="31">
        <f t="shared" si="934"/>
        <v>3</v>
      </c>
      <c r="CL863" s="31">
        <f t="shared" si="935"/>
        <v>5</v>
      </c>
      <c r="CM863" s="113">
        <f t="shared" si="936"/>
        <v>24</v>
      </c>
      <c r="CN863" s="31">
        <f t="shared" si="937"/>
        <v>2</v>
      </c>
      <c r="CO863" s="31">
        <f t="shared" si="938"/>
        <v>10</v>
      </c>
      <c r="CP863" s="31">
        <f t="shared" si="939"/>
        <v>9</v>
      </c>
      <c r="CQ863" s="31">
        <f t="shared" si="940"/>
        <v>3</v>
      </c>
      <c r="CR863" s="32">
        <v>1</v>
      </c>
      <c r="CS863" s="32">
        <v>1</v>
      </c>
      <c r="CT863" s="32">
        <v>3</v>
      </c>
      <c r="CU863" s="88">
        <f t="shared" si="924"/>
        <v>6</v>
      </c>
      <c r="CV863" s="32">
        <v>1</v>
      </c>
      <c r="CW863" s="32">
        <v>1</v>
      </c>
      <c r="CX863" s="32">
        <v>1</v>
      </c>
      <c r="CY863" s="32">
        <v>3</v>
      </c>
      <c r="CZ863" s="32">
        <v>1</v>
      </c>
      <c r="DA863" s="32">
        <v>2</v>
      </c>
      <c r="DB863" s="32">
        <v>2</v>
      </c>
      <c r="DC863" s="88">
        <f t="shared" si="941"/>
        <v>18</v>
      </c>
      <c r="DD863" s="32">
        <v>1</v>
      </c>
      <c r="DE863" s="32">
        <v>9</v>
      </c>
      <c r="DF863" s="32">
        <v>8</v>
      </c>
      <c r="DG863" s="32">
        <v>0</v>
      </c>
      <c r="DH863" s="32">
        <v>3</v>
      </c>
      <c r="DI863" s="32">
        <v>17</v>
      </c>
      <c r="DJ863" s="32">
        <v>13</v>
      </c>
      <c r="DK863" s="88">
        <f t="shared" si="942"/>
        <v>386</v>
      </c>
      <c r="DL863" s="32">
        <v>77</v>
      </c>
      <c r="DM863" s="32">
        <v>152</v>
      </c>
      <c r="DN863" s="32">
        <v>155</v>
      </c>
      <c r="DO863" s="32">
        <v>2</v>
      </c>
      <c r="DP863" s="32">
        <v>82</v>
      </c>
      <c r="DQ863" s="32">
        <v>128</v>
      </c>
      <c r="DR863" s="32">
        <v>97</v>
      </c>
      <c r="DS863" s="88">
        <f t="shared" si="943"/>
        <v>2421</v>
      </c>
      <c r="DT863" s="32">
        <v>110</v>
      </c>
      <c r="DU863" s="32">
        <v>1079</v>
      </c>
      <c r="DV863" s="32">
        <v>1214</v>
      </c>
      <c r="DW863" s="32">
        <v>18</v>
      </c>
      <c r="DX863" s="32">
        <v>2</v>
      </c>
      <c r="DY863" s="32">
        <v>3</v>
      </c>
      <c r="DZ863" s="32">
        <v>3</v>
      </c>
      <c r="EA863" s="88">
        <f t="shared" si="944"/>
        <v>33</v>
      </c>
      <c r="EB863" s="32">
        <v>3</v>
      </c>
      <c r="EC863" s="32">
        <v>26</v>
      </c>
      <c r="ED863" s="32">
        <v>4</v>
      </c>
      <c r="EF863" s="32">
        <v>1</v>
      </c>
      <c r="EG863" s="32">
        <v>4</v>
      </c>
      <c r="EH863" s="32">
        <v>9</v>
      </c>
      <c r="EI863" s="88">
        <f t="shared" si="945"/>
        <v>10</v>
      </c>
      <c r="EJ863" s="32">
        <v>5</v>
      </c>
      <c r="EK863" s="32">
        <v>1</v>
      </c>
      <c r="EL863" s="32">
        <v>4</v>
      </c>
      <c r="EM863" s="32">
        <v>0</v>
      </c>
      <c r="EQ863" s="88">
        <f t="shared" si="946"/>
        <v>0</v>
      </c>
      <c r="EV863" s="32">
        <v>2</v>
      </c>
      <c r="EW863" s="32">
        <v>4</v>
      </c>
      <c r="EX863" s="32">
        <v>3</v>
      </c>
      <c r="EY863" s="88">
        <f t="shared" si="947"/>
        <v>44</v>
      </c>
      <c r="EZ863" s="32">
        <v>4</v>
      </c>
      <c r="FA863" s="32">
        <v>30</v>
      </c>
      <c r="FB863" s="32">
        <v>10</v>
      </c>
      <c r="FC863" s="32">
        <v>0</v>
      </c>
      <c r="FG863" s="88">
        <f t="shared" si="948"/>
        <v>0</v>
      </c>
      <c r="FO863" s="88">
        <f t="shared" si="949"/>
        <v>0</v>
      </c>
      <c r="FW863" s="110">
        <f t="shared" si="950"/>
        <v>0</v>
      </c>
      <c r="GB863" s="110">
        <f t="shared" si="951"/>
        <v>2</v>
      </c>
      <c r="GC863" s="110">
        <f t="shared" si="952"/>
        <v>4</v>
      </c>
      <c r="GD863" s="110">
        <f t="shared" si="953"/>
        <v>3</v>
      </c>
      <c r="GE863" s="110">
        <f t="shared" si="954"/>
        <v>44</v>
      </c>
      <c r="GF863" s="110">
        <f t="shared" si="955"/>
        <v>4</v>
      </c>
      <c r="GG863" s="110">
        <f t="shared" si="956"/>
        <v>30</v>
      </c>
      <c r="GH863" s="110">
        <f t="shared" si="957"/>
        <v>10</v>
      </c>
      <c r="GI863" s="110">
        <f t="shared" si="958"/>
        <v>0</v>
      </c>
      <c r="GJ863" s="114">
        <f t="shared" si="922"/>
        <v>0.44848653151902246</v>
      </c>
      <c r="GK863" s="90">
        <f t="shared" si="923"/>
        <v>0.20252648736756315</v>
      </c>
      <c r="GL863" s="2" t="s">
        <v>1408</v>
      </c>
      <c r="GM863" s="92" t="s">
        <v>1677</v>
      </c>
      <c r="GN863" s="92" t="s">
        <v>1642</v>
      </c>
      <c r="GO863" s="2" t="s">
        <v>1947</v>
      </c>
      <c r="GP863" s="92" t="s">
        <v>2052</v>
      </c>
      <c r="GQ863" s="2" t="s">
        <v>1576</v>
      </c>
      <c r="GR863" s="115">
        <v>2374</v>
      </c>
      <c r="GS863" s="31">
        <f t="shared" si="959"/>
        <v>87</v>
      </c>
      <c r="GT863" s="31">
        <f t="shared" si="960"/>
        <v>113</v>
      </c>
      <c r="GU863" s="31">
        <f t="shared" si="961"/>
        <v>148</v>
      </c>
      <c r="GV863" s="31">
        <f t="shared" si="962"/>
        <v>2840</v>
      </c>
      <c r="GW863" s="31">
        <f t="shared" si="963"/>
        <v>1393</v>
      </c>
      <c r="GX863" s="31">
        <f t="shared" si="964"/>
        <v>2650</v>
      </c>
    </row>
    <row r="864" spans="1:206" ht="15.75" hidden="1" customHeight="1" x14ac:dyDescent="0.25">
      <c r="A864" s="22" t="s">
        <v>1116</v>
      </c>
      <c r="B864" s="2" t="s">
        <v>842</v>
      </c>
      <c r="C864" s="116" t="s">
        <v>845</v>
      </c>
      <c r="D864" s="35" t="s">
        <v>842</v>
      </c>
      <c r="E864" s="117">
        <v>82</v>
      </c>
      <c r="F864" s="117">
        <v>659</v>
      </c>
      <c r="G864" s="117">
        <v>479</v>
      </c>
      <c r="H864" s="117">
        <v>1220</v>
      </c>
      <c r="I864" s="95">
        <v>67</v>
      </c>
      <c r="J864" s="118">
        <v>88</v>
      </c>
      <c r="K864" s="118">
        <v>652</v>
      </c>
      <c r="L864" s="118">
        <v>458</v>
      </c>
      <c r="M864" s="118">
        <v>1198</v>
      </c>
      <c r="N864" s="119">
        <v>32</v>
      </c>
      <c r="O864" s="119">
        <v>240</v>
      </c>
      <c r="P864" s="120">
        <v>986</v>
      </c>
      <c r="Q864" s="120">
        <v>1279</v>
      </c>
      <c r="R864" s="120">
        <v>941</v>
      </c>
      <c r="S864" s="70">
        <f t="shared" si="905"/>
        <v>8.9249492900608518E-2</v>
      </c>
      <c r="T864" s="70">
        <f t="shared" si="906"/>
        <v>0.50977326035965598</v>
      </c>
      <c r="U864" s="70">
        <f t="shared" si="907"/>
        <v>0.36369307548346852</v>
      </c>
      <c r="V864" s="70">
        <f t="shared" si="908"/>
        <v>0.48558558558558557</v>
      </c>
      <c r="W864" s="70">
        <f t="shared" si="909"/>
        <v>0.4527098831030818</v>
      </c>
      <c r="X864" s="121">
        <v>1314</v>
      </c>
      <c r="Y864" s="121">
        <v>986</v>
      </c>
      <c r="Z864" s="121">
        <v>1279</v>
      </c>
      <c r="AA864" s="121">
        <v>941</v>
      </c>
      <c r="AB864" s="121">
        <v>341</v>
      </c>
      <c r="AC864" s="121">
        <v>301</v>
      </c>
      <c r="AD864" s="17">
        <v>40</v>
      </c>
      <c r="AE864" s="17">
        <v>62</v>
      </c>
      <c r="AF864" s="100">
        <v>70</v>
      </c>
      <c r="AG864" s="101">
        <v>144</v>
      </c>
      <c r="AH864" s="101">
        <v>638</v>
      </c>
      <c r="AI864" s="101">
        <v>456</v>
      </c>
      <c r="AJ864" s="101">
        <v>4</v>
      </c>
      <c r="AK864" s="101">
        <f t="shared" si="910"/>
        <v>1242</v>
      </c>
      <c r="AL864" s="101">
        <f t="shared" si="911"/>
        <v>46</v>
      </c>
      <c r="AM864" s="101">
        <v>50</v>
      </c>
      <c r="AN864" s="102">
        <v>190</v>
      </c>
      <c r="AO864" s="103">
        <v>285</v>
      </c>
      <c r="AP864" s="74">
        <f t="shared" si="912"/>
        <v>0.1460446247464503</v>
      </c>
      <c r="AQ864" s="74">
        <f t="shared" si="913"/>
        <v>0.49882720875684128</v>
      </c>
      <c r="AR864" s="104">
        <f t="shared" si="914"/>
        <v>0.37180286961946352</v>
      </c>
      <c r="AS864" s="104">
        <f t="shared" si="915"/>
        <v>0.47207207207207208</v>
      </c>
      <c r="AT864" s="104">
        <f t="shared" si="916"/>
        <v>0.4357066950053135</v>
      </c>
      <c r="AU864" s="105">
        <v>947</v>
      </c>
      <c r="AV864" s="105">
        <v>1308</v>
      </c>
      <c r="AW864" s="105">
        <v>915</v>
      </c>
      <c r="AX864" s="100">
        <v>76</v>
      </c>
      <c r="AY864" s="106">
        <v>1313</v>
      </c>
      <c r="AZ864" s="106">
        <v>130</v>
      </c>
      <c r="BA864" s="106">
        <v>663</v>
      </c>
      <c r="BB864" s="106">
        <v>510</v>
      </c>
      <c r="BC864" s="106">
        <v>10</v>
      </c>
      <c r="BD864" s="107">
        <v>57</v>
      </c>
      <c r="BE864" s="108">
        <v>149</v>
      </c>
      <c r="BF864" s="82">
        <f t="shared" si="917"/>
        <v>0.14207650273224043</v>
      </c>
      <c r="BG864" s="82">
        <f t="shared" si="918"/>
        <v>0.50688073394495414</v>
      </c>
      <c r="BH864" s="83">
        <f t="shared" si="919"/>
        <v>0.39305993690851737</v>
      </c>
      <c r="BI864" s="83">
        <f t="shared" si="920"/>
        <v>0.49490022172949</v>
      </c>
      <c r="BJ864" s="83">
        <f t="shared" si="921"/>
        <v>0.47835269271383318</v>
      </c>
      <c r="BK864" s="2">
        <v>1069</v>
      </c>
      <c r="BL864" s="2">
        <v>1320</v>
      </c>
      <c r="BM864" s="2">
        <v>948</v>
      </c>
      <c r="BN864" s="2">
        <v>620</v>
      </c>
      <c r="BO864" s="2">
        <v>278</v>
      </c>
      <c r="BP864" s="2">
        <v>345</v>
      </c>
      <c r="BQ864" s="109">
        <v>46</v>
      </c>
      <c r="BR864" s="109">
        <v>80</v>
      </c>
      <c r="BS864" s="110">
        <v>68</v>
      </c>
      <c r="BT864" s="109">
        <v>162</v>
      </c>
      <c r="BU864" s="109">
        <v>649</v>
      </c>
      <c r="BV864" s="109">
        <v>718</v>
      </c>
      <c r="BW864" s="109">
        <v>5</v>
      </c>
      <c r="BX864" s="84">
        <f t="shared" si="925"/>
        <v>1534</v>
      </c>
      <c r="BY864" s="111">
        <v>148</v>
      </c>
      <c r="BZ864" s="109">
        <v>52</v>
      </c>
      <c r="CA864" s="109">
        <v>5</v>
      </c>
      <c r="CB864" s="2">
        <v>290</v>
      </c>
      <c r="CC864" s="112">
        <f t="shared" si="926"/>
        <v>0.15154349859681945</v>
      </c>
      <c r="CD864" s="112">
        <f t="shared" si="927"/>
        <v>0.49166666666666664</v>
      </c>
      <c r="CE864" s="112">
        <f t="shared" si="928"/>
        <v>0.44261312556188193</v>
      </c>
      <c r="CF864" s="112">
        <f t="shared" si="929"/>
        <v>0.57980599647266318</v>
      </c>
      <c r="CG864" s="112">
        <f t="shared" si="930"/>
        <v>0.70253164556962022</v>
      </c>
      <c r="CH864" s="87">
        <f t="shared" si="931"/>
        <v>282</v>
      </c>
      <c r="CI864" s="31">
        <f t="shared" si="932"/>
        <v>218</v>
      </c>
      <c r="CJ864" s="31">
        <f t="shared" si="933"/>
        <v>0</v>
      </c>
      <c r="CK864" s="31">
        <f t="shared" si="934"/>
        <v>0</v>
      </c>
      <c r="CL864" s="31">
        <f t="shared" si="935"/>
        <v>0</v>
      </c>
      <c r="CM864" s="113">
        <f t="shared" si="936"/>
        <v>0</v>
      </c>
      <c r="CN864" s="31">
        <f t="shared" si="937"/>
        <v>0</v>
      </c>
      <c r="CO864" s="31">
        <f t="shared" si="938"/>
        <v>0</v>
      </c>
      <c r="CP864" s="31">
        <f t="shared" si="939"/>
        <v>0</v>
      </c>
      <c r="CQ864" s="31">
        <f t="shared" si="940"/>
        <v>0</v>
      </c>
      <c r="CU864" s="88">
        <f t="shared" si="924"/>
        <v>0</v>
      </c>
      <c r="DC864" s="88">
        <f t="shared" si="941"/>
        <v>0</v>
      </c>
      <c r="DH864" s="32">
        <v>3</v>
      </c>
      <c r="DI864" s="32">
        <v>23</v>
      </c>
      <c r="DJ864" s="32">
        <v>14</v>
      </c>
      <c r="DK864" s="88">
        <f t="shared" si="942"/>
        <v>547</v>
      </c>
      <c r="DL864" s="32">
        <v>97</v>
      </c>
      <c r="DM864" s="32">
        <v>237</v>
      </c>
      <c r="DN864" s="32">
        <v>212</v>
      </c>
      <c r="DO864" s="32">
        <v>1</v>
      </c>
      <c r="DP864" s="32">
        <v>42</v>
      </c>
      <c r="DQ864" s="32">
        <v>56</v>
      </c>
      <c r="DR864" s="32">
        <v>49</v>
      </c>
      <c r="DS864" s="88">
        <f t="shared" si="943"/>
        <v>972</v>
      </c>
      <c r="DT864" s="32">
        <v>64</v>
      </c>
      <c r="DU864" s="32">
        <v>405</v>
      </c>
      <c r="DV864" s="32">
        <v>499</v>
      </c>
      <c r="DW864" s="32">
        <v>4</v>
      </c>
      <c r="DZ864" s="32">
        <v>4</v>
      </c>
      <c r="EA864" s="88">
        <f t="shared" si="944"/>
        <v>0</v>
      </c>
      <c r="EI864" s="88">
        <f t="shared" si="945"/>
        <v>0</v>
      </c>
      <c r="EQ864" s="88">
        <f t="shared" si="946"/>
        <v>0</v>
      </c>
      <c r="EY864" s="88">
        <f t="shared" si="947"/>
        <v>0</v>
      </c>
      <c r="FG864" s="88">
        <f t="shared" si="948"/>
        <v>0</v>
      </c>
      <c r="FL864" s="32">
        <v>1</v>
      </c>
      <c r="FM864" s="32">
        <v>1</v>
      </c>
      <c r="FN864" s="32">
        <v>1</v>
      </c>
      <c r="FO864" s="88">
        <f t="shared" si="949"/>
        <v>15</v>
      </c>
      <c r="FP864" s="32">
        <v>1</v>
      </c>
      <c r="FQ864" s="32">
        <v>7</v>
      </c>
      <c r="FR864" s="32">
        <v>7</v>
      </c>
      <c r="FS864" s="32">
        <v>0</v>
      </c>
      <c r="FW864" s="110">
        <f t="shared" si="950"/>
        <v>0</v>
      </c>
      <c r="GB864" s="110">
        <f t="shared" si="951"/>
        <v>1</v>
      </c>
      <c r="GC864" s="110">
        <f t="shared" si="952"/>
        <v>1</v>
      </c>
      <c r="GD864" s="110">
        <f t="shared" si="953"/>
        <v>1</v>
      </c>
      <c r="GE864" s="110">
        <f t="shared" si="954"/>
        <v>15</v>
      </c>
      <c r="GF864" s="110">
        <f t="shared" si="955"/>
        <v>1</v>
      </c>
      <c r="GG864" s="110">
        <f t="shared" si="956"/>
        <v>7</v>
      </c>
      <c r="GH864" s="110">
        <f t="shared" si="957"/>
        <v>7</v>
      </c>
      <c r="GI864" s="110">
        <f t="shared" si="958"/>
        <v>0</v>
      </c>
      <c r="GJ864" s="114">
        <f t="shared" si="922"/>
        <v>0.55183633446247105</v>
      </c>
      <c r="GK864" s="90">
        <f t="shared" si="923"/>
        <v>0.16831683168316833</v>
      </c>
      <c r="GL864" s="2" t="s">
        <v>1828</v>
      </c>
      <c r="GM864" s="2" t="s">
        <v>2113</v>
      </c>
      <c r="GN864" s="2" t="s">
        <v>1756</v>
      </c>
      <c r="GO864" s="92" t="s">
        <v>2041</v>
      </c>
      <c r="GP864" s="2" t="s">
        <v>1790</v>
      </c>
      <c r="GQ864" s="2" t="s">
        <v>1842</v>
      </c>
      <c r="GR864" s="115">
        <v>1316</v>
      </c>
      <c r="GS864" s="31">
        <f t="shared" si="959"/>
        <v>45</v>
      </c>
      <c r="GT864" s="31">
        <f t="shared" si="960"/>
        <v>67</v>
      </c>
      <c r="GU864" s="31">
        <f t="shared" si="961"/>
        <v>79</v>
      </c>
      <c r="GV864" s="31">
        <f t="shared" si="962"/>
        <v>1519</v>
      </c>
      <c r="GW864" s="31">
        <f t="shared" si="963"/>
        <v>716</v>
      </c>
      <c r="GX864" s="31">
        <f t="shared" si="964"/>
        <v>1358</v>
      </c>
    </row>
    <row r="865" spans="1:208" ht="15.75" hidden="1" customHeight="1" x14ac:dyDescent="0.25">
      <c r="A865" s="22" t="s">
        <v>1116</v>
      </c>
      <c r="B865" s="2" t="s">
        <v>842</v>
      </c>
      <c r="C865" s="116" t="s">
        <v>846</v>
      </c>
      <c r="D865" s="35" t="s">
        <v>842</v>
      </c>
      <c r="E865" s="117">
        <v>189</v>
      </c>
      <c r="F865" s="117">
        <v>1106</v>
      </c>
      <c r="G865" s="117">
        <v>658</v>
      </c>
      <c r="H865" s="117">
        <v>1953</v>
      </c>
      <c r="I865" s="95">
        <v>116</v>
      </c>
      <c r="J865" s="118">
        <v>298</v>
      </c>
      <c r="K865" s="118">
        <v>1124</v>
      </c>
      <c r="L865" s="118">
        <v>833</v>
      </c>
      <c r="M865" s="118">
        <v>2255</v>
      </c>
      <c r="N865" s="119">
        <v>44</v>
      </c>
      <c r="O865" s="119">
        <v>400</v>
      </c>
      <c r="P865" s="120">
        <v>1840</v>
      </c>
      <c r="Q865" s="120">
        <v>2361</v>
      </c>
      <c r="R865" s="120">
        <v>1736</v>
      </c>
      <c r="S865" s="70">
        <f t="shared" si="905"/>
        <v>0.16195652173913044</v>
      </c>
      <c r="T865" s="70">
        <f t="shared" si="906"/>
        <v>0.47606946209233375</v>
      </c>
      <c r="U865" s="70">
        <f t="shared" si="907"/>
        <v>0.37241030823648308</v>
      </c>
      <c r="V865" s="70">
        <f t="shared" si="908"/>
        <v>0.46692701977056383</v>
      </c>
      <c r="W865" s="70">
        <f t="shared" si="909"/>
        <v>0.4544930875576037</v>
      </c>
      <c r="X865" s="121">
        <v>2427</v>
      </c>
      <c r="Y865" s="121">
        <v>1840</v>
      </c>
      <c r="Z865" s="121">
        <v>2361</v>
      </c>
      <c r="AA865" s="121">
        <v>1736</v>
      </c>
      <c r="AB865" s="121">
        <v>567</v>
      </c>
      <c r="AC865" s="121">
        <v>573</v>
      </c>
      <c r="AD865" s="17">
        <v>53</v>
      </c>
      <c r="AE865" s="17">
        <v>85</v>
      </c>
      <c r="AF865" s="100">
        <v>116</v>
      </c>
      <c r="AG865" s="101">
        <v>279</v>
      </c>
      <c r="AH865" s="101">
        <v>1229</v>
      </c>
      <c r="AI865" s="101">
        <v>844</v>
      </c>
      <c r="AJ865" s="101">
        <v>9</v>
      </c>
      <c r="AK865" s="101">
        <f t="shared" si="910"/>
        <v>2361</v>
      </c>
      <c r="AL865" s="101">
        <f t="shared" si="911"/>
        <v>57</v>
      </c>
      <c r="AM865" s="101">
        <v>66</v>
      </c>
      <c r="AN865" s="102">
        <v>354</v>
      </c>
      <c r="AO865" s="103">
        <v>462</v>
      </c>
      <c r="AP865" s="74">
        <f t="shared" si="912"/>
        <v>0.15163043478260871</v>
      </c>
      <c r="AQ865" s="74">
        <f t="shared" si="913"/>
        <v>0.52054214315967806</v>
      </c>
      <c r="AR865" s="104">
        <f t="shared" si="914"/>
        <v>0.38655886811520968</v>
      </c>
      <c r="AS865" s="104">
        <f t="shared" si="915"/>
        <v>0.49206736636563336</v>
      </c>
      <c r="AT865" s="104">
        <f t="shared" si="916"/>
        <v>0.45334101382488479</v>
      </c>
      <c r="AU865" s="105">
        <v>1794</v>
      </c>
      <c r="AV865" s="105">
        <v>2428</v>
      </c>
      <c r="AW865" s="105">
        <v>1829</v>
      </c>
      <c r="AX865" s="100">
        <v>116</v>
      </c>
      <c r="AY865" s="106">
        <v>2392</v>
      </c>
      <c r="AZ865" s="106">
        <v>233</v>
      </c>
      <c r="BA865" s="106">
        <v>1212</v>
      </c>
      <c r="BB865" s="106">
        <v>931</v>
      </c>
      <c r="BC865" s="106">
        <v>16</v>
      </c>
      <c r="BD865" s="107">
        <v>73</v>
      </c>
      <c r="BE865" s="108">
        <v>282</v>
      </c>
      <c r="BF865" s="82">
        <f t="shared" si="917"/>
        <v>0.1273920174958994</v>
      </c>
      <c r="BG865" s="82">
        <f t="shared" si="918"/>
        <v>0.49917627677100496</v>
      </c>
      <c r="BH865" s="83">
        <f t="shared" si="919"/>
        <v>0.38059824822343413</v>
      </c>
      <c r="BI865" s="83">
        <f t="shared" si="920"/>
        <v>0.49028896257697774</v>
      </c>
      <c r="BJ865" s="83">
        <f t="shared" si="921"/>
        <v>0.47826086956521741</v>
      </c>
      <c r="BK865" s="2">
        <v>1971</v>
      </c>
      <c r="BL865" s="2">
        <v>2634</v>
      </c>
      <c r="BM865" s="2">
        <v>1845</v>
      </c>
      <c r="BN865" s="2">
        <v>1198</v>
      </c>
      <c r="BO865" s="2">
        <v>610</v>
      </c>
      <c r="BP865" s="2">
        <v>596</v>
      </c>
      <c r="BQ865" s="109">
        <v>59</v>
      </c>
      <c r="BR865" s="109">
        <v>170</v>
      </c>
      <c r="BS865" s="110">
        <v>102</v>
      </c>
      <c r="BT865" s="109">
        <v>378</v>
      </c>
      <c r="BU865" s="109">
        <v>2165</v>
      </c>
      <c r="BV865" s="109">
        <v>1286</v>
      </c>
      <c r="BW865" s="109">
        <v>15</v>
      </c>
      <c r="BX865" s="84">
        <f t="shared" si="925"/>
        <v>3844</v>
      </c>
      <c r="BY865" s="111">
        <v>294</v>
      </c>
      <c r="BZ865" s="109">
        <v>74</v>
      </c>
      <c r="CA865" s="109">
        <v>16</v>
      </c>
      <c r="CB865" s="2">
        <v>516</v>
      </c>
      <c r="CC865" s="112">
        <f t="shared" si="926"/>
        <v>0.19178082191780821</v>
      </c>
      <c r="CD865" s="112">
        <f t="shared" si="927"/>
        <v>0.82194381169324227</v>
      </c>
      <c r="CE865" s="112">
        <f t="shared" si="928"/>
        <v>0.58217054263565893</v>
      </c>
      <c r="CF865" s="112">
        <f t="shared" si="929"/>
        <v>0.75396293815583837</v>
      </c>
      <c r="CG865" s="112">
        <f t="shared" si="930"/>
        <v>0.65691056910569101</v>
      </c>
      <c r="CH865" s="87">
        <f t="shared" si="931"/>
        <v>633</v>
      </c>
      <c r="CI865" s="31">
        <f t="shared" si="932"/>
        <v>653</v>
      </c>
      <c r="CJ865" s="31">
        <f t="shared" si="933"/>
        <v>0</v>
      </c>
      <c r="CK865" s="31">
        <f t="shared" si="934"/>
        <v>0</v>
      </c>
      <c r="CL865" s="31">
        <f t="shared" si="935"/>
        <v>0</v>
      </c>
      <c r="CM865" s="113">
        <f t="shared" si="936"/>
        <v>0</v>
      </c>
      <c r="CN865" s="31">
        <f t="shared" si="937"/>
        <v>0</v>
      </c>
      <c r="CO865" s="31">
        <f t="shared" si="938"/>
        <v>0</v>
      </c>
      <c r="CP865" s="31">
        <f t="shared" si="939"/>
        <v>0</v>
      </c>
      <c r="CQ865" s="31">
        <f t="shared" si="940"/>
        <v>0</v>
      </c>
      <c r="CU865" s="88">
        <f t="shared" si="924"/>
        <v>0</v>
      </c>
      <c r="DC865" s="88">
        <f t="shared" si="941"/>
        <v>0</v>
      </c>
      <c r="DH865" s="32">
        <v>3</v>
      </c>
      <c r="DI865" s="32">
        <v>22</v>
      </c>
      <c r="DJ865" s="32">
        <v>19</v>
      </c>
      <c r="DK865" s="88">
        <f t="shared" si="942"/>
        <v>459</v>
      </c>
      <c r="DL865" s="32">
        <v>60</v>
      </c>
      <c r="DM865" s="32">
        <v>213</v>
      </c>
      <c r="DN865" s="32">
        <v>186</v>
      </c>
      <c r="DO865" s="32">
        <v>0</v>
      </c>
      <c r="DP865" s="32">
        <v>53</v>
      </c>
      <c r="DQ865" s="32">
        <v>141</v>
      </c>
      <c r="DR865" s="32">
        <v>76</v>
      </c>
      <c r="DS865" s="88">
        <f t="shared" si="943"/>
        <v>3300</v>
      </c>
      <c r="DT865" s="32">
        <v>283</v>
      </c>
      <c r="DU865" s="32">
        <v>1914</v>
      </c>
      <c r="DV865" s="32">
        <v>1088</v>
      </c>
      <c r="DW865" s="32">
        <v>15</v>
      </c>
      <c r="DX865" s="32">
        <v>2</v>
      </c>
      <c r="DY865" s="32">
        <v>4</v>
      </c>
      <c r="DZ865" s="32">
        <v>4</v>
      </c>
      <c r="EA865" s="88">
        <f t="shared" si="944"/>
        <v>70</v>
      </c>
      <c r="EB865" s="32">
        <v>27</v>
      </c>
      <c r="EC865" s="32">
        <v>31</v>
      </c>
      <c r="ED865" s="32">
        <v>12</v>
      </c>
      <c r="EF865" s="32">
        <v>1</v>
      </c>
      <c r="EG865" s="32">
        <v>3</v>
      </c>
      <c r="EH865" s="32">
        <v>3</v>
      </c>
      <c r="EI865" s="88">
        <f t="shared" si="945"/>
        <v>15</v>
      </c>
      <c r="EJ865" s="32">
        <v>8</v>
      </c>
      <c r="EK865" s="32">
        <v>7</v>
      </c>
      <c r="EL865" s="32">
        <v>0</v>
      </c>
      <c r="EM865" s="32">
        <v>0</v>
      </c>
      <c r="EQ865" s="88">
        <f t="shared" si="946"/>
        <v>0</v>
      </c>
      <c r="EY865" s="88">
        <f t="shared" si="947"/>
        <v>0</v>
      </c>
      <c r="FG865" s="88">
        <f t="shared" si="948"/>
        <v>0</v>
      </c>
      <c r="FO865" s="88">
        <f t="shared" si="949"/>
        <v>0</v>
      </c>
      <c r="FW865" s="110">
        <f t="shared" si="950"/>
        <v>0</v>
      </c>
      <c r="GB865" s="110">
        <f t="shared" si="951"/>
        <v>0</v>
      </c>
      <c r="GC865" s="110">
        <f t="shared" si="952"/>
        <v>0</v>
      </c>
      <c r="GD865" s="110">
        <f t="shared" si="953"/>
        <v>0</v>
      </c>
      <c r="GE865" s="110">
        <f t="shared" si="954"/>
        <v>0</v>
      </c>
      <c r="GF865" s="110">
        <f t="shared" si="955"/>
        <v>0</v>
      </c>
      <c r="GG865" s="110">
        <f t="shared" si="956"/>
        <v>0</v>
      </c>
      <c r="GH865" s="110">
        <f t="shared" si="957"/>
        <v>0</v>
      </c>
      <c r="GI865" s="110">
        <f t="shared" si="958"/>
        <v>0</v>
      </c>
      <c r="GJ865" s="114">
        <f t="shared" si="922"/>
        <v>0.4453697692870463</v>
      </c>
      <c r="GK865" s="90">
        <f t="shared" si="923"/>
        <v>0.6070234113712375</v>
      </c>
      <c r="GL865" s="92" t="s">
        <v>1465</v>
      </c>
      <c r="GM865" s="92" t="s">
        <v>1386</v>
      </c>
      <c r="GN865" s="92" t="s">
        <v>1466</v>
      </c>
      <c r="GO865" s="2" t="s">
        <v>1467</v>
      </c>
      <c r="GP865" s="92" t="s">
        <v>1468</v>
      </c>
      <c r="GQ865" s="2" t="s">
        <v>1469</v>
      </c>
      <c r="GR865" s="115">
        <v>2655</v>
      </c>
      <c r="GS865" s="31">
        <f t="shared" si="959"/>
        <v>58</v>
      </c>
      <c r="GT865" s="31">
        <f t="shared" si="960"/>
        <v>99</v>
      </c>
      <c r="GU865" s="31">
        <f t="shared" si="961"/>
        <v>167</v>
      </c>
      <c r="GV865" s="31">
        <f t="shared" si="962"/>
        <v>3829</v>
      </c>
      <c r="GW865" s="31">
        <f t="shared" si="963"/>
        <v>1301</v>
      </c>
      <c r="GX865" s="31">
        <f t="shared" si="964"/>
        <v>3459</v>
      </c>
    </row>
    <row r="866" spans="1:208" ht="15.75" hidden="1" customHeight="1" x14ac:dyDescent="0.25">
      <c r="A866" s="22" t="s">
        <v>1116</v>
      </c>
      <c r="B866" s="130" t="s">
        <v>842</v>
      </c>
      <c r="C866" s="131" t="s">
        <v>847</v>
      </c>
      <c r="D866" s="35" t="s">
        <v>842</v>
      </c>
      <c r="E866" s="117">
        <v>0</v>
      </c>
      <c r="F866" s="117">
        <v>0</v>
      </c>
      <c r="G866" s="117">
        <v>0</v>
      </c>
      <c r="H866" s="117">
        <v>0</v>
      </c>
      <c r="I866" s="95">
        <v>300</v>
      </c>
      <c r="J866" s="118">
        <v>437</v>
      </c>
      <c r="K866" s="118">
        <v>3433</v>
      </c>
      <c r="L866" s="118">
        <v>2973</v>
      </c>
      <c r="M866" s="118">
        <v>6843</v>
      </c>
      <c r="N866" s="119">
        <v>187</v>
      </c>
      <c r="O866" s="119">
        <v>1517</v>
      </c>
      <c r="P866" s="120">
        <v>8858</v>
      </c>
      <c r="Q866" s="120">
        <v>11485</v>
      </c>
      <c r="R866" s="120">
        <v>8235</v>
      </c>
      <c r="S866" s="70">
        <f t="shared" si="905"/>
        <v>4.9333935425603971E-2</v>
      </c>
      <c r="T866" s="70">
        <f t="shared" si="906"/>
        <v>0.29891162385720504</v>
      </c>
      <c r="U866" s="70">
        <f t="shared" si="907"/>
        <v>0.23290643152075022</v>
      </c>
      <c r="V866" s="70">
        <f t="shared" si="908"/>
        <v>0.31536511156186614</v>
      </c>
      <c r="W866" s="70">
        <f t="shared" si="909"/>
        <v>0.33831208257437767</v>
      </c>
      <c r="X866" s="121">
        <v>11662</v>
      </c>
      <c r="Y866" s="121">
        <v>8858</v>
      </c>
      <c r="Z866" s="121">
        <v>11485</v>
      </c>
      <c r="AA866" s="121">
        <v>8235</v>
      </c>
      <c r="AB866" s="121">
        <v>2886</v>
      </c>
      <c r="AC866" s="121">
        <v>2752</v>
      </c>
      <c r="AD866" s="17">
        <v>105</v>
      </c>
      <c r="AE866" s="17">
        <v>225</v>
      </c>
      <c r="AF866" s="100">
        <v>298</v>
      </c>
      <c r="AG866" s="101">
        <v>411</v>
      </c>
      <c r="AH866" s="101">
        <v>3098</v>
      </c>
      <c r="AI866" s="101">
        <v>2535</v>
      </c>
      <c r="AJ866" s="101">
        <v>37</v>
      </c>
      <c r="AK866" s="101">
        <f t="shared" si="910"/>
        <v>6081</v>
      </c>
      <c r="AL866" s="101">
        <f t="shared" si="911"/>
        <v>141</v>
      </c>
      <c r="AM866" s="101">
        <v>178</v>
      </c>
      <c r="AN866" s="102">
        <v>1264</v>
      </c>
      <c r="AO866" s="103">
        <v>2636</v>
      </c>
      <c r="AP866" s="74">
        <f t="shared" si="912"/>
        <v>4.6398735606231652E-2</v>
      </c>
      <c r="AQ866" s="74">
        <f t="shared" si="913"/>
        <v>0.26974314323030041</v>
      </c>
      <c r="AR866" s="104">
        <f t="shared" si="914"/>
        <v>0.20655749177689131</v>
      </c>
      <c r="AS866" s="104">
        <f t="shared" si="915"/>
        <v>0.27849898580121701</v>
      </c>
      <c r="AT866" s="104">
        <f t="shared" si="916"/>
        <v>0.29071038251366121</v>
      </c>
      <c r="AU866" s="105">
        <v>8720</v>
      </c>
      <c r="AV866" s="105">
        <v>11818</v>
      </c>
      <c r="AW866" s="105">
        <v>8929</v>
      </c>
      <c r="AX866" s="100">
        <v>306</v>
      </c>
      <c r="AY866" s="106">
        <v>6253</v>
      </c>
      <c r="AZ866" s="106">
        <v>368</v>
      </c>
      <c r="BA866" s="106">
        <v>3086</v>
      </c>
      <c r="BB866" s="106">
        <v>2768</v>
      </c>
      <c r="BC866" s="106">
        <v>31</v>
      </c>
      <c r="BD866" s="107">
        <v>231</v>
      </c>
      <c r="BE866" s="108">
        <v>1562</v>
      </c>
      <c r="BF866" s="82">
        <f t="shared" si="917"/>
        <v>4.1214021726957109E-2</v>
      </c>
      <c r="BG866" s="82">
        <f t="shared" si="918"/>
        <v>0.26112709426298863</v>
      </c>
      <c r="BH866" s="83">
        <f t="shared" si="919"/>
        <v>0.2033121797264737</v>
      </c>
      <c r="BI866" s="83">
        <f t="shared" si="920"/>
        <v>0.27378517869315416</v>
      </c>
      <c r="BJ866" s="83">
        <f t="shared" si="921"/>
        <v>0.29094036697247705</v>
      </c>
      <c r="BK866" s="2">
        <v>9270</v>
      </c>
      <c r="BL866" s="2">
        <v>12690</v>
      </c>
      <c r="BM866" s="2">
        <v>9049</v>
      </c>
      <c r="BN866" s="2">
        <v>5872</v>
      </c>
      <c r="BO866" s="2">
        <v>2917</v>
      </c>
      <c r="BP866" s="2">
        <v>3087</v>
      </c>
      <c r="BQ866" s="109">
        <v>114</v>
      </c>
      <c r="BR866" s="109">
        <v>317</v>
      </c>
      <c r="BS866" s="110">
        <v>232</v>
      </c>
      <c r="BT866" s="109">
        <v>248</v>
      </c>
      <c r="BU866" s="109">
        <v>3598</v>
      </c>
      <c r="BV866" s="109">
        <v>4327</v>
      </c>
      <c r="BW866" s="109">
        <v>32</v>
      </c>
      <c r="BX866" s="84">
        <f t="shared" si="925"/>
        <v>8205</v>
      </c>
      <c r="BY866" s="111">
        <v>1011</v>
      </c>
      <c r="BZ866" s="109">
        <v>240</v>
      </c>
      <c r="CA866" s="109">
        <v>28</v>
      </c>
      <c r="CB866" s="2">
        <v>2616</v>
      </c>
      <c r="CC866" s="112">
        <f t="shared" si="926"/>
        <v>2.6752966558791801E-2</v>
      </c>
      <c r="CD866" s="112">
        <f t="shared" si="927"/>
        <v>0.28353033884948781</v>
      </c>
      <c r="CE866" s="112">
        <f t="shared" si="928"/>
        <v>0.25582895288464641</v>
      </c>
      <c r="CF866" s="112">
        <f t="shared" si="929"/>
        <v>0.35351212107272645</v>
      </c>
      <c r="CG866" s="112">
        <f t="shared" si="930"/>
        <v>0.45165211625593987</v>
      </c>
      <c r="CH866" s="87">
        <f t="shared" si="931"/>
        <v>4962</v>
      </c>
      <c r="CI866" s="31">
        <f t="shared" si="932"/>
        <v>5023</v>
      </c>
      <c r="CJ866" s="31">
        <f t="shared" si="933"/>
        <v>0</v>
      </c>
      <c r="CK866" s="31">
        <f t="shared" si="934"/>
        <v>0</v>
      </c>
      <c r="CL866" s="31">
        <f t="shared" si="935"/>
        <v>0</v>
      </c>
      <c r="CM866" s="113">
        <f t="shared" si="936"/>
        <v>0</v>
      </c>
      <c r="CN866" s="31">
        <f t="shared" si="937"/>
        <v>0</v>
      </c>
      <c r="CO866" s="31">
        <f t="shared" si="938"/>
        <v>0</v>
      </c>
      <c r="CP866" s="31">
        <f t="shared" si="939"/>
        <v>0</v>
      </c>
      <c r="CQ866" s="31">
        <f t="shared" si="940"/>
        <v>0</v>
      </c>
      <c r="CU866" s="88">
        <f t="shared" si="924"/>
        <v>0</v>
      </c>
      <c r="DC866" s="88">
        <f t="shared" si="941"/>
        <v>0</v>
      </c>
      <c r="DH866" s="32">
        <v>16</v>
      </c>
      <c r="DI866" s="32">
        <v>143</v>
      </c>
      <c r="DJ866" s="32">
        <v>90</v>
      </c>
      <c r="DK866" s="88">
        <f t="shared" si="942"/>
        <v>3706</v>
      </c>
      <c r="DL866" s="32">
        <v>170</v>
      </c>
      <c r="DM866" s="32">
        <v>1703</v>
      </c>
      <c r="DN866" s="32">
        <v>1824</v>
      </c>
      <c r="DO866" s="32">
        <v>9</v>
      </c>
      <c r="DP866" s="32">
        <v>98</v>
      </c>
      <c r="DQ866" s="32">
        <v>174</v>
      </c>
      <c r="DR866" s="32">
        <v>142</v>
      </c>
      <c r="DS866" s="88">
        <f t="shared" si="943"/>
        <v>4499</v>
      </c>
      <c r="DT866" s="32">
        <v>78</v>
      </c>
      <c r="DU866" s="32">
        <v>1895</v>
      </c>
      <c r="DV866" s="32">
        <v>2503</v>
      </c>
      <c r="DW866" s="32">
        <v>23</v>
      </c>
      <c r="EA866" s="88">
        <f t="shared" si="944"/>
        <v>0</v>
      </c>
      <c r="EI866" s="88">
        <f t="shared" si="945"/>
        <v>0</v>
      </c>
      <c r="EQ866" s="88">
        <f t="shared" si="946"/>
        <v>0</v>
      </c>
      <c r="EY866" s="88">
        <f t="shared" si="947"/>
        <v>0</v>
      </c>
      <c r="FG866" s="88">
        <f t="shared" si="948"/>
        <v>0</v>
      </c>
      <c r="FO866" s="88">
        <f t="shared" si="949"/>
        <v>0</v>
      </c>
      <c r="FW866" s="110">
        <f t="shared" si="950"/>
        <v>0</v>
      </c>
      <c r="GB866" s="110">
        <f t="shared" si="951"/>
        <v>0</v>
      </c>
      <c r="GC866" s="110">
        <f t="shared" si="952"/>
        <v>0</v>
      </c>
      <c r="GD866" s="110">
        <f t="shared" si="953"/>
        <v>0</v>
      </c>
      <c r="GE866" s="110">
        <f t="shared" si="954"/>
        <v>0</v>
      </c>
      <c r="GF866" s="110">
        <f t="shared" si="955"/>
        <v>0</v>
      </c>
      <c r="GG866" s="110">
        <f t="shared" si="956"/>
        <v>0</v>
      </c>
      <c r="GH866" s="110">
        <f t="shared" si="957"/>
        <v>0</v>
      </c>
      <c r="GI866" s="110">
        <f t="shared" si="958"/>
        <v>0</v>
      </c>
      <c r="GJ866" s="114">
        <f t="shared" si="922"/>
        <v>0.33501621585343311</v>
      </c>
      <c r="GK866" s="90">
        <f t="shared" si="923"/>
        <v>0.31217015832400447</v>
      </c>
      <c r="GL866" s="2" t="s">
        <v>1703</v>
      </c>
      <c r="GM866" s="92" t="s">
        <v>1704</v>
      </c>
      <c r="GN866" s="92" t="s">
        <v>1705</v>
      </c>
      <c r="GO866" s="92" t="s">
        <v>1678</v>
      </c>
      <c r="GP866" s="2" t="s">
        <v>1706</v>
      </c>
      <c r="GQ866" s="2" t="s">
        <v>1472</v>
      </c>
      <c r="GR866" s="115">
        <v>12745</v>
      </c>
      <c r="GS866" s="31">
        <f t="shared" si="959"/>
        <v>114</v>
      </c>
      <c r="GT866" s="31">
        <f t="shared" si="960"/>
        <v>232</v>
      </c>
      <c r="GU866" s="31">
        <f t="shared" si="961"/>
        <v>317</v>
      </c>
      <c r="GV866" s="31">
        <f t="shared" si="962"/>
        <v>8205</v>
      </c>
      <c r="GW866" s="31">
        <f t="shared" si="963"/>
        <v>4359</v>
      </c>
      <c r="GX866" s="31">
        <f t="shared" si="964"/>
        <v>7957</v>
      </c>
    </row>
    <row r="867" spans="1:208" ht="15.75" hidden="1" customHeight="1" x14ac:dyDescent="0.25">
      <c r="A867" s="22" t="s">
        <v>1116</v>
      </c>
      <c r="B867" s="2" t="s">
        <v>842</v>
      </c>
      <c r="C867" s="116" t="s">
        <v>848</v>
      </c>
      <c r="D867" s="35" t="s">
        <v>842</v>
      </c>
      <c r="E867" s="117">
        <v>118</v>
      </c>
      <c r="F867" s="117">
        <v>556</v>
      </c>
      <c r="G867" s="117">
        <v>325</v>
      </c>
      <c r="H867" s="117">
        <v>999</v>
      </c>
      <c r="I867" s="95">
        <v>52</v>
      </c>
      <c r="J867" s="118">
        <v>139</v>
      </c>
      <c r="K867" s="118">
        <v>521</v>
      </c>
      <c r="L867" s="118">
        <v>343</v>
      </c>
      <c r="M867" s="118">
        <v>1003</v>
      </c>
      <c r="N867" s="119">
        <v>10</v>
      </c>
      <c r="O867" s="119">
        <v>167</v>
      </c>
      <c r="P867" s="120">
        <v>642</v>
      </c>
      <c r="Q867" s="120">
        <v>899</v>
      </c>
      <c r="R867" s="120">
        <v>632</v>
      </c>
      <c r="S867" s="70">
        <f t="shared" si="905"/>
        <v>0.21651090342679127</v>
      </c>
      <c r="T867" s="70">
        <f t="shared" si="906"/>
        <v>0.57953281423804226</v>
      </c>
      <c r="U867" s="70">
        <f t="shared" si="907"/>
        <v>0.45697192820984811</v>
      </c>
      <c r="V867" s="70">
        <f t="shared" si="908"/>
        <v>0.55780535597648595</v>
      </c>
      <c r="W867" s="70">
        <f t="shared" si="909"/>
        <v>0.52689873417721522</v>
      </c>
      <c r="X867" s="121">
        <v>849</v>
      </c>
      <c r="Y867" s="121">
        <v>642</v>
      </c>
      <c r="Z867" s="121">
        <v>899</v>
      </c>
      <c r="AA867" s="121">
        <v>632</v>
      </c>
      <c r="AB867" s="121">
        <v>222</v>
      </c>
      <c r="AC867" s="121">
        <v>243</v>
      </c>
      <c r="AD867" s="17">
        <v>34</v>
      </c>
      <c r="AE867" s="17">
        <v>50</v>
      </c>
      <c r="AF867" s="100">
        <v>61</v>
      </c>
      <c r="AG867" s="101">
        <v>144</v>
      </c>
      <c r="AH867" s="101">
        <v>566</v>
      </c>
      <c r="AI867" s="101">
        <v>349</v>
      </c>
      <c r="AJ867" s="101">
        <v>3</v>
      </c>
      <c r="AK867" s="101">
        <f t="shared" si="910"/>
        <v>1062</v>
      </c>
      <c r="AL867" s="101">
        <f t="shared" si="911"/>
        <v>23</v>
      </c>
      <c r="AM867" s="101">
        <v>26</v>
      </c>
      <c r="AN867" s="102">
        <v>152</v>
      </c>
      <c r="AO867" s="103">
        <v>187</v>
      </c>
      <c r="AP867" s="74">
        <f t="shared" si="912"/>
        <v>0.22429906542056074</v>
      </c>
      <c r="AQ867" s="74">
        <f t="shared" si="913"/>
        <v>0.62958843159065625</v>
      </c>
      <c r="AR867" s="104">
        <f t="shared" si="914"/>
        <v>0.47676023930050621</v>
      </c>
      <c r="AS867" s="104">
        <f t="shared" si="915"/>
        <v>0.58262573481384716</v>
      </c>
      <c r="AT867" s="104">
        <f t="shared" si="916"/>
        <v>0.51582278481012656</v>
      </c>
      <c r="AU867" s="105">
        <v>655</v>
      </c>
      <c r="AV867" s="105">
        <v>833</v>
      </c>
      <c r="AW867" s="105">
        <v>584</v>
      </c>
      <c r="AX867" s="100">
        <v>57</v>
      </c>
      <c r="AY867" s="106">
        <v>1020</v>
      </c>
      <c r="AZ867" s="106">
        <v>111</v>
      </c>
      <c r="BA867" s="106">
        <v>549</v>
      </c>
      <c r="BB867" s="106">
        <v>357</v>
      </c>
      <c r="BC867" s="106">
        <v>3</v>
      </c>
      <c r="BD867" s="107">
        <v>28</v>
      </c>
      <c r="BE867" s="108">
        <v>115</v>
      </c>
      <c r="BF867" s="82">
        <f t="shared" si="917"/>
        <v>0.19006849315068494</v>
      </c>
      <c r="BG867" s="82">
        <f t="shared" si="918"/>
        <v>0.65906362545018005</v>
      </c>
      <c r="BH867" s="83">
        <f t="shared" si="919"/>
        <v>0.47731660231660233</v>
      </c>
      <c r="BI867" s="83">
        <f t="shared" si="920"/>
        <v>0.59005376344086025</v>
      </c>
      <c r="BJ867" s="83">
        <f t="shared" si="921"/>
        <v>0.50229007633587786</v>
      </c>
      <c r="BK867" s="2">
        <v>683</v>
      </c>
      <c r="BL867" s="2">
        <v>891</v>
      </c>
      <c r="BM867" s="2">
        <v>602</v>
      </c>
      <c r="BN867" s="2">
        <v>406</v>
      </c>
      <c r="BO867" s="2">
        <v>175</v>
      </c>
      <c r="BP867" s="2">
        <v>193</v>
      </c>
      <c r="BQ867" s="109">
        <v>37</v>
      </c>
      <c r="BR867" s="109">
        <v>60</v>
      </c>
      <c r="BS867" s="110">
        <v>59</v>
      </c>
      <c r="BT867" s="109">
        <v>160</v>
      </c>
      <c r="BU867" s="109">
        <v>518</v>
      </c>
      <c r="BV867" s="109">
        <v>492</v>
      </c>
      <c r="BW867" s="109">
        <v>7</v>
      </c>
      <c r="BX867" s="84">
        <f t="shared" si="925"/>
        <v>1177</v>
      </c>
      <c r="BY867" s="111">
        <v>117</v>
      </c>
      <c r="BZ867" s="109">
        <v>17</v>
      </c>
      <c r="CA867" s="109">
        <v>7</v>
      </c>
      <c r="CB867" s="2">
        <v>160</v>
      </c>
      <c r="CC867" s="112">
        <f t="shared" si="926"/>
        <v>0.23426061493411421</v>
      </c>
      <c r="CD867" s="112">
        <f t="shared" si="927"/>
        <v>0.58136924803591472</v>
      </c>
      <c r="CE867" s="112">
        <f t="shared" si="928"/>
        <v>0.5298713235294118</v>
      </c>
      <c r="CF867" s="112">
        <f t="shared" si="929"/>
        <v>0.66510381781647687</v>
      </c>
      <c r="CG867" s="112">
        <f t="shared" si="930"/>
        <v>0.78903654485049834</v>
      </c>
      <c r="CH867" s="87">
        <f t="shared" si="931"/>
        <v>127</v>
      </c>
      <c r="CI867" s="31">
        <f t="shared" si="932"/>
        <v>125</v>
      </c>
      <c r="CJ867" s="31">
        <f t="shared" si="933"/>
        <v>0</v>
      </c>
      <c r="CK867" s="31">
        <f t="shared" si="934"/>
        <v>0</v>
      </c>
      <c r="CL867" s="31">
        <f t="shared" si="935"/>
        <v>0</v>
      </c>
      <c r="CM867" s="113">
        <f t="shared" si="936"/>
        <v>0</v>
      </c>
      <c r="CN867" s="31">
        <f t="shared" si="937"/>
        <v>0</v>
      </c>
      <c r="CO867" s="31">
        <f t="shared" si="938"/>
        <v>0</v>
      </c>
      <c r="CP867" s="31">
        <f t="shared" si="939"/>
        <v>0</v>
      </c>
      <c r="CQ867" s="31">
        <f t="shared" si="940"/>
        <v>0</v>
      </c>
      <c r="CU867" s="88">
        <f t="shared" si="924"/>
        <v>0</v>
      </c>
      <c r="DC867" s="88">
        <f t="shared" si="941"/>
        <v>0</v>
      </c>
      <c r="DH867" s="32">
        <v>4</v>
      </c>
      <c r="DI867" s="32">
        <v>17</v>
      </c>
      <c r="DJ867" s="32">
        <v>20</v>
      </c>
      <c r="DK867" s="88">
        <f t="shared" si="942"/>
        <v>426</v>
      </c>
      <c r="DL867" s="32">
        <v>84</v>
      </c>
      <c r="DM867" s="32">
        <v>158</v>
      </c>
      <c r="DN867" s="32">
        <v>183</v>
      </c>
      <c r="DO867" s="32">
        <v>1</v>
      </c>
      <c r="DP867" s="32">
        <v>33</v>
      </c>
      <c r="DQ867" s="32">
        <v>43</v>
      </c>
      <c r="DR867" s="32">
        <v>39</v>
      </c>
      <c r="DS867" s="88">
        <f t="shared" si="943"/>
        <v>751</v>
      </c>
      <c r="DT867" s="32">
        <v>76</v>
      </c>
      <c r="DU867" s="32">
        <v>360</v>
      </c>
      <c r="DV867" s="32">
        <v>309</v>
      </c>
      <c r="DW867" s="32">
        <v>6</v>
      </c>
      <c r="EA867" s="88">
        <f t="shared" si="944"/>
        <v>0</v>
      </c>
      <c r="EI867" s="88">
        <f t="shared" si="945"/>
        <v>0</v>
      </c>
      <c r="EQ867" s="88">
        <f t="shared" si="946"/>
        <v>0</v>
      </c>
      <c r="EY867" s="88">
        <f t="shared" si="947"/>
        <v>0</v>
      </c>
      <c r="FG867" s="88">
        <f t="shared" si="948"/>
        <v>0</v>
      </c>
      <c r="FO867" s="88">
        <f t="shared" si="949"/>
        <v>0</v>
      </c>
      <c r="FW867" s="110">
        <f t="shared" si="950"/>
        <v>0</v>
      </c>
      <c r="GB867" s="110">
        <f t="shared" si="951"/>
        <v>0</v>
      </c>
      <c r="GC867" s="110">
        <f t="shared" si="952"/>
        <v>0</v>
      </c>
      <c r="GD867" s="110">
        <f t="shared" si="953"/>
        <v>0</v>
      </c>
      <c r="GE867" s="110">
        <f t="shared" si="954"/>
        <v>0</v>
      </c>
      <c r="GF867" s="110">
        <f t="shared" si="955"/>
        <v>0</v>
      </c>
      <c r="GG867" s="110">
        <f t="shared" si="956"/>
        <v>0</v>
      </c>
      <c r="GH867" s="110">
        <f t="shared" si="957"/>
        <v>0</v>
      </c>
      <c r="GI867" s="110">
        <f t="shared" si="958"/>
        <v>0</v>
      </c>
      <c r="GJ867" s="114">
        <f t="shared" si="922"/>
        <v>0.49751079983638113</v>
      </c>
      <c r="GK867" s="90">
        <f t="shared" si="923"/>
        <v>0.15392156862745099</v>
      </c>
      <c r="GL867" s="92" t="s">
        <v>1887</v>
      </c>
      <c r="GM867" s="92" t="s">
        <v>1841</v>
      </c>
      <c r="GN867" s="92" t="s">
        <v>1677</v>
      </c>
      <c r="GO867" s="92" t="s">
        <v>1913</v>
      </c>
      <c r="GP867" s="92" t="s">
        <v>2020</v>
      </c>
      <c r="GQ867" s="2" t="s">
        <v>2060</v>
      </c>
      <c r="GR867" s="115">
        <v>878</v>
      </c>
      <c r="GS867" s="31">
        <f t="shared" si="959"/>
        <v>37</v>
      </c>
      <c r="GT867" s="31">
        <f t="shared" si="960"/>
        <v>59</v>
      </c>
      <c r="GU867" s="31">
        <f t="shared" si="961"/>
        <v>60</v>
      </c>
      <c r="GV867" s="31">
        <f t="shared" si="962"/>
        <v>1177</v>
      </c>
      <c r="GW867" s="31">
        <f t="shared" si="963"/>
        <v>499</v>
      </c>
      <c r="GX867" s="31">
        <f t="shared" si="964"/>
        <v>1017</v>
      </c>
    </row>
    <row r="868" spans="1:208" ht="15.75" hidden="1" customHeight="1" x14ac:dyDescent="0.25">
      <c r="A868" s="22" t="s">
        <v>1116</v>
      </c>
      <c r="B868" s="130" t="s">
        <v>842</v>
      </c>
      <c r="C868" s="131" t="s">
        <v>849</v>
      </c>
      <c r="D868" s="35" t="s">
        <v>842</v>
      </c>
      <c r="E868" s="117">
        <v>0</v>
      </c>
      <c r="F868" s="117">
        <v>0</v>
      </c>
      <c r="G868" s="117">
        <v>0</v>
      </c>
      <c r="H868" s="117">
        <v>0</v>
      </c>
      <c r="I868" s="95">
        <v>345</v>
      </c>
      <c r="J868" s="118">
        <v>439</v>
      </c>
      <c r="K868" s="118">
        <v>3468</v>
      </c>
      <c r="L868" s="118">
        <v>3160</v>
      </c>
      <c r="M868" s="118">
        <v>7067</v>
      </c>
      <c r="N868" s="119">
        <v>317</v>
      </c>
      <c r="O868" s="119">
        <v>1388</v>
      </c>
      <c r="P868" s="120">
        <v>7395</v>
      </c>
      <c r="Q868" s="120">
        <v>9414</v>
      </c>
      <c r="R868" s="120">
        <v>6723</v>
      </c>
      <c r="S868" s="70">
        <f t="shared" si="905"/>
        <v>5.9364435429344151E-2</v>
      </c>
      <c r="T868" s="70">
        <f t="shared" si="906"/>
        <v>0.36838750796685787</v>
      </c>
      <c r="U868" s="70">
        <f t="shared" si="907"/>
        <v>0.28684344722080574</v>
      </c>
      <c r="V868" s="70">
        <f t="shared" si="908"/>
        <v>0.3910888021317469</v>
      </c>
      <c r="W868" s="70">
        <f t="shared" si="909"/>
        <v>0.42287669195299715</v>
      </c>
      <c r="X868" s="121">
        <v>9566</v>
      </c>
      <c r="Y868" s="121">
        <v>7395</v>
      </c>
      <c r="Z868" s="121">
        <v>9414</v>
      </c>
      <c r="AA868" s="121">
        <v>6723</v>
      </c>
      <c r="AB868" s="121">
        <v>2539</v>
      </c>
      <c r="AC868" s="121">
        <v>2176</v>
      </c>
      <c r="AD868" s="17">
        <v>111</v>
      </c>
      <c r="AE868" s="17">
        <v>252</v>
      </c>
      <c r="AF868" s="100">
        <v>341</v>
      </c>
      <c r="AG868" s="101">
        <v>330</v>
      </c>
      <c r="AH868" s="101">
        <v>3013</v>
      </c>
      <c r="AI868" s="101">
        <v>3250</v>
      </c>
      <c r="AJ868" s="101">
        <v>37</v>
      </c>
      <c r="AK868" s="101">
        <f t="shared" si="910"/>
        <v>6630</v>
      </c>
      <c r="AL868" s="101">
        <f t="shared" si="911"/>
        <v>391</v>
      </c>
      <c r="AM868" s="101">
        <v>428</v>
      </c>
      <c r="AN868" s="102">
        <v>1063</v>
      </c>
      <c r="AO868" s="103">
        <v>2110</v>
      </c>
      <c r="AP868" s="74">
        <f t="shared" si="912"/>
        <v>4.4624746450304259E-2</v>
      </c>
      <c r="AQ868" s="74">
        <f t="shared" si="913"/>
        <v>0.32005523688124071</v>
      </c>
      <c r="AR868" s="104">
        <f t="shared" si="914"/>
        <v>0.26355600883902769</v>
      </c>
      <c r="AS868" s="104">
        <f t="shared" si="915"/>
        <v>0.36388424118485468</v>
      </c>
      <c r="AT868" s="104">
        <f t="shared" si="916"/>
        <v>0.4252565818830879</v>
      </c>
      <c r="AU868" s="105">
        <v>7109</v>
      </c>
      <c r="AV868" s="105">
        <v>9730</v>
      </c>
      <c r="AW868" s="105">
        <v>7472</v>
      </c>
      <c r="AX868" s="100">
        <v>345</v>
      </c>
      <c r="AY868" s="106">
        <v>7390</v>
      </c>
      <c r="AZ868" s="106">
        <v>402</v>
      </c>
      <c r="BA868" s="106">
        <v>3374</v>
      </c>
      <c r="BB868" s="106">
        <v>3519</v>
      </c>
      <c r="BC868" s="106">
        <v>95</v>
      </c>
      <c r="BD868" s="107">
        <v>392</v>
      </c>
      <c r="BE868" s="108">
        <v>1184</v>
      </c>
      <c r="BF868" s="82">
        <f t="shared" si="917"/>
        <v>5.3800856531049247E-2</v>
      </c>
      <c r="BG868" s="82">
        <f t="shared" si="918"/>
        <v>0.34676258992805753</v>
      </c>
      <c r="BH868" s="83">
        <f t="shared" si="919"/>
        <v>0.28394553905639425</v>
      </c>
      <c r="BI868" s="83">
        <f t="shared" si="920"/>
        <v>0.38606805629787994</v>
      </c>
      <c r="BJ868" s="83">
        <f t="shared" si="921"/>
        <v>0.43986495990997326</v>
      </c>
      <c r="BK868" s="2">
        <v>7791</v>
      </c>
      <c r="BL868" s="2">
        <v>10538</v>
      </c>
      <c r="BM868" s="2">
        <v>7429</v>
      </c>
      <c r="BN868" s="2">
        <v>4937</v>
      </c>
      <c r="BO868" s="2">
        <v>2560</v>
      </c>
      <c r="BP868" s="2">
        <v>2348</v>
      </c>
      <c r="BQ868" s="109">
        <v>120</v>
      </c>
      <c r="BR868" s="109">
        <v>385</v>
      </c>
      <c r="BS868" s="110">
        <v>285</v>
      </c>
      <c r="BT868" s="109">
        <v>268</v>
      </c>
      <c r="BU868" s="109">
        <v>4055</v>
      </c>
      <c r="BV868" s="109">
        <v>5444</v>
      </c>
      <c r="BW868" s="109">
        <v>66</v>
      </c>
      <c r="BX868" s="84">
        <f t="shared" si="925"/>
        <v>9833</v>
      </c>
      <c r="BY868" s="111">
        <v>837</v>
      </c>
      <c r="BZ868" s="109">
        <v>515</v>
      </c>
      <c r="CA868" s="109">
        <v>65</v>
      </c>
      <c r="CB868" s="2">
        <v>2038</v>
      </c>
      <c r="CC868" s="112">
        <f t="shared" si="926"/>
        <v>3.4398665126427933E-2</v>
      </c>
      <c r="CD868" s="112">
        <f t="shared" si="927"/>
        <v>0.384797874359461</v>
      </c>
      <c r="CE868" s="112">
        <f t="shared" si="928"/>
        <v>0.35918937805730261</v>
      </c>
      <c r="CF868" s="112">
        <f t="shared" si="929"/>
        <v>0.50002782879723939</v>
      </c>
      <c r="CG868" s="112">
        <f t="shared" si="930"/>
        <v>0.66348095302194099</v>
      </c>
      <c r="CH868" s="87">
        <f t="shared" si="931"/>
        <v>2500</v>
      </c>
      <c r="CI868" s="31">
        <f t="shared" si="932"/>
        <v>2507</v>
      </c>
      <c r="CJ868" s="31">
        <f t="shared" si="933"/>
        <v>0</v>
      </c>
      <c r="CK868" s="31">
        <f t="shared" si="934"/>
        <v>0</v>
      </c>
      <c r="CL868" s="31">
        <f t="shared" si="935"/>
        <v>0</v>
      </c>
      <c r="CM868" s="113">
        <f t="shared" si="936"/>
        <v>0</v>
      </c>
      <c r="CN868" s="31">
        <f t="shared" si="937"/>
        <v>0</v>
      </c>
      <c r="CO868" s="31">
        <f t="shared" si="938"/>
        <v>0</v>
      </c>
      <c r="CP868" s="31">
        <f t="shared" si="939"/>
        <v>0</v>
      </c>
      <c r="CQ868" s="31">
        <f t="shared" si="940"/>
        <v>0</v>
      </c>
      <c r="CU868" s="88">
        <f t="shared" si="924"/>
        <v>0</v>
      </c>
      <c r="DC868" s="88">
        <f t="shared" si="941"/>
        <v>0</v>
      </c>
      <c r="DH868" s="32">
        <v>9</v>
      </c>
      <c r="DI868" s="32">
        <v>86</v>
      </c>
      <c r="DJ868" s="32">
        <v>51</v>
      </c>
      <c r="DK868" s="88">
        <f t="shared" si="942"/>
        <v>2250</v>
      </c>
      <c r="DL868" s="32">
        <v>85</v>
      </c>
      <c r="DM868" s="32">
        <v>894</v>
      </c>
      <c r="DN868" s="32">
        <v>1261</v>
      </c>
      <c r="DO868" s="32">
        <v>10</v>
      </c>
      <c r="DP868" s="32">
        <v>85</v>
      </c>
      <c r="DQ868" s="32">
        <v>249</v>
      </c>
      <c r="DR868" s="32">
        <v>159</v>
      </c>
      <c r="DS868" s="88">
        <f t="shared" si="943"/>
        <v>7077</v>
      </c>
      <c r="DT868" s="32">
        <v>78</v>
      </c>
      <c r="DU868" s="32">
        <v>2941</v>
      </c>
      <c r="DV868" s="32">
        <v>4004</v>
      </c>
      <c r="DW868" s="32">
        <v>54</v>
      </c>
      <c r="DX868" s="32">
        <v>4</v>
      </c>
      <c r="DY868" s="32">
        <v>8</v>
      </c>
      <c r="DZ868" s="32">
        <v>6</v>
      </c>
      <c r="EA868" s="88">
        <f t="shared" si="944"/>
        <v>82</v>
      </c>
      <c r="EB868" s="32">
        <v>1</v>
      </c>
      <c r="EC868" s="32">
        <v>72</v>
      </c>
      <c r="ED868" s="32">
        <v>8</v>
      </c>
      <c r="EE868" s="32">
        <v>1</v>
      </c>
      <c r="EF868" s="32">
        <v>13</v>
      </c>
      <c r="EG868" s="32">
        <v>31</v>
      </c>
      <c r="EH868" s="32">
        <v>54</v>
      </c>
      <c r="EI868" s="88">
        <f t="shared" si="945"/>
        <v>252</v>
      </c>
      <c r="EJ868" s="32">
        <v>86</v>
      </c>
      <c r="EK868" s="32">
        <v>92</v>
      </c>
      <c r="EL868" s="32">
        <v>74</v>
      </c>
      <c r="EM868" s="32">
        <v>0</v>
      </c>
      <c r="EQ868" s="88">
        <f t="shared" si="946"/>
        <v>0</v>
      </c>
      <c r="EV868" s="32">
        <v>7</v>
      </c>
      <c r="EW868" s="32">
        <v>9</v>
      </c>
      <c r="EX868" s="32">
        <v>15</v>
      </c>
      <c r="EY868" s="88">
        <f t="shared" si="947"/>
        <v>68</v>
      </c>
      <c r="EZ868" s="32">
        <v>4</v>
      </c>
      <c r="FA868" s="32">
        <v>49</v>
      </c>
      <c r="FB868" s="32">
        <v>14</v>
      </c>
      <c r="FC868" s="32">
        <v>1</v>
      </c>
      <c r="FG868" s="88">
        <f t="shared" si="948"/>
        <v>0</v>
      </c>
      <c r="FO868" s="88">
        <f t="shared" si="949"/>
        <v>0</v>
      </c>
      <c r="FW868" s="110">
        <f t="shared" si="950"/>
        <v>0</v>
      </c>
      <c r="GB868" s="110">
        <f t="shared" si="951"/>
        <v>7</v>
      </c>
      <c r="GC868" s="110">
        <f t="shared" si="952"/>
        <v>9</v>
      </c>
      <c r="GD868" s="110">
        <f t="shared" si="953"/>
        <v>15</v>
      </c>
      <c r="GE868" s="110">
        <f t="shared" si="954"/>
        <v>68</v>
      </c>
      <c r="GF868" s="110">
        <f t="shared" si="955"/>
        <v>4</v>
      </c>
      <c r="GG868" s="110">
        <f t="shared" si="956"/>
        <v>49</v>
      </c>
      <c r="GH868" s="110">
        <f t="shared" si="957"/>
        <v>14</v>
      </c>
      <c r="GI868" s="110">
        <f t="shared" si="958"/>
        <v>1</v>
      </c>
      <c r="GJ868" s="114">
        <f t="shared" si="922"/>
        <v>0.56897025929177258</v>
      </c>
      <c r="GK868" s="90">
        <f t="shared" si="923"/>
        <v>0.33058186738836265</v>
      </c>
      <c r="GL868" s="92" t="s">
        <v>1678</v>
      </c>
      <c r="GM868" s="92" t="s">
        <v>1679</v>
      </c>
      <c r="GN868" s="2" t="s">
        <v>1680</v>
      </c>
      <c r="GO868" s="92" t="s">
        <v>1681</v>
      </c>
      <c r="GP868" s="92" t="s">
        <v>1519</v>
      </c>
      <c r="GQ868" s="2" t="s">
        <v>1600</v>
      </c>
      <c r="GR868" s="115">
        <v>10613</v>
      </c>
      <c r="GS868" s="31">
        <f t="shared" si="959"/>
        <v>98</v>
      </c>
      <c r="GT868" s="31">
        <f t="shared" si="960"/>
        <v>216</v>
      </c>
      <c r="GU868" s="31">
        <f t="shared" si="961"/>
        <v>343</v>
      </c>
      <c r="GV868" s="31">
        <f t="shared" si="962"/>
        <v>9409</v>
      </c>
      <c r="GW868" s="31">
        <f t="shared" si="963"/>
        <v>5338</v>
      </c>
      <c r="GX868" s="31">
        <f t="shared" si="964"/>
        <v>9245</v>
      </c>
    </row>
    <row r="869" spans="1:208" ht="15.75" hidden="1" customHeight="1" x14ac:dyDescent="0.25">
      <c r="A869" s="22" t="s">
        <v>1116</v>
      </c>
      <c r="B869" s="2" t="s">
        <v>842</v>
      </c>
      <c r="C869" s="116" t="s">
        <v>850</v>
      </c>
      <c r="D869" s="35" t="s">
        <v>842</v>
      </c>
      <c r="E869" s="117">
        <v>144</v>
      </c>
      <c r="F869" s="117">
        <v>798</v>
      </c>
      <c r="G869" s="117">
        <v>689</v>
      </c>
      <c r="H869" s="117">
        <v>1631</v>
      </c>
      <c r="I869" s="95">
        <v>84</v>
      </c>
      <c r="J869" s="118">
        <v>172</v>
      </c>
      <c r="K869" s="118">
        <v>904</v>
      </c>
      <c r="L869" s="118">
        <v>791</v>
      </c>
      <c r="M869" s="118">
        <v>1867</v>
      </c>
      <c r="N869" s="119">
        <v>61</v>
      </c>
      <c r="O869" s="119">
        <v>300</v>
      </c>
      <c r="P869" s="120">
        <v>2408</v>
      </c>
      <c r="Q869" s="120">
        <v>3106</v>
      </c>
      <c r="R869" s="120">
        <v>2029</v>
      </c>
      <c r="S869" s="70">
        <f t="shared" si="905"/>
        <v>7.1428571428571425E-2</v>
      </c>
      <c r="T869" s="70">
        <f t="shared" si="906"/>
        <v>0.2910495814552479</v>
      </c>
      <c r="U869" s="70">
        <f t="shared" si="907"/>
        <v>0.23942728357417473</v>
      </c>
      <c r="V869" s="70">
        <f t="shared" si="908"/>
        <v>0.31820837390457646</v>
      </c>
      <c r="W869" s="70">
        <f t="shared" si="909"/>
        <v>0.35978314440611137</v>
      </c>
      <c r="X869" s="121">
        <v>3228</v>
      </c>
      <c r="Y869" s="121">
        <v>2408</v>
      </c>
      <c r="Z869" s="121">
        <v>3106</v>
      </c>
      <c r="AA869" s="121">
        <v>2029</v>
      </c>
      <c r="AB869" s="121">
        <v>787</v>
      </c>
      <c r="AC869" s="121">
        <v>726</v>
      </c>
      <c r="AD869" s="17">
        <v>64</v>
      </c>
      <c r="AE869" s="17">
        <v>79</v>
      </c>
      <c r="AF869" s="100">
        <v>88</v>
      </c>
      <c r="AG869" s="101">
        <v>182</v>
      </c>
      <c r="AH869" s="101">
        <v>920</v>
      </c>
      <c r="AI869" s="101">
        <v>784</v>
      </c>
      <c r="AJ869" s="101">
        <v>4</v>
      </c>
      <c r="AK869" s="101">
        <f t="shared" si="910"/>
        <v>1890</v>
      </c>
      <c r="AL869" s="101">
        <f t="shared" si="911"/>
        <v>55</v>
      </c>
      <c r="AM869" s="101">
        <v>59</v>
      </c>
      <c r="AN869" s="102">
        <v>273</v>
      </c>
      <c r="AO869" s="103">
        <v>712</v>
      </c>
      <c r="AP869" s="74">
        <f t="shared" si="912"/>
        <v>7.5581395348837205E-2</v>
      </c>
      <c r="AQ869" s="74">
        <f t="shared" si="913"/>
        <v>0.29620090148100453</v>
      </c>
      <c r="AR869" s="104">
        <f t="shared" si="914"/>
        <v>0.24274161474214503</v>
      </c>
      <c r="AS869" s="104">
        <f t="shared" si="915"/>
        <v>0.32112950340798441</v>
      </c>
      <c r="AT869" s="104">
        <f t="shared" si="916"/>
        <v>0.35929029078363728</v>
      </c>
      <c r="AU869" s="105">
        <v>2282</v>
      </c>
      <c r="AV869" s="105">
        <v>3170</v>
      </c>
      <c r="AW869" s="105">
        <v>2427</v>
      </c>
      <c r="AX869" s="100">
        <v>81</v>
      </c>
      <c r="AY869" s="106">
        <v>1813</v>
      </c>
      <c r="AZ869" s="106">
        <v>163</v>
      </c>
      <c r="BA869" s="106">
        <v>918</v>
      </c>
      <c r="BB869" s="106">
        <v>724</v>
      </c>
      <c r="BC869" s="106">
        <v>8</v>
      </c>
      <c r="BD869" s="107">
        <v>40</v>
      </c>
      <c r="BE869" s="108">
        <v>419</v>
      </c>
      <c r="BF869" s="82">
        <f t="shared" si="917"/>
        <v>6.7161104243922534E-2</v>
      </c>
      <c r="BG869" s="82">
        <f t="shared" si="918"/>
        <v>0.28958990536277601</v>
      </c>
      <c r="BH869" s="83">
        <f t="shared" si="919"/>
        <v>0.22401319964462496</v>
      </c>
      <c r="BI869" s="83">
        <f t="shared" si="920"/>
        <v>0.29383712399119588</v>
      </c>
      <c r="BJ869" s="83">
        <f t="shared" si="921"/>
        <v>0.29973707274320771</v>
      </c>
      <c r="BK869" s="2">
        <v>2487</v>
      </c>
      <c r="BL869" s="2">
        <v>3351</v>
      </c>
      <c r="BM869" s="2">
        <v>2364</v>
      </c>
      <c r="BN869" s="2">
        <v>1556</v>
      </c>
      <c r="BO869" s="2">
        <v>828</v>
      </c>
      <c r="BP869" s="2">
        <v>817</v>
      </c>
      <c r="BQ869" s="109">
        <v>66</v>
      </c>
      <c r="BR869" s="109">
        <v>97</v>
      </c>
      <c r="BS869" s="110">
        <v>89</v>
      </c>
      <c r="BT869" s="109">
        <v>95</v>
      </c>
      <c r="BU869" s="109">
        <v>1084</v>
      </c>
      <c r="BV869" s="109">
        <v>1160</v>
      </c>
      <c r="BW869" s="109">
        <v>16</v>
      </c>
      <c r="BX869" s="84">
        <f t="shared" si="925"/>
        <v>2355</v>
      </c>
      <c r="BY869" s="111">
        <v>270</v>
      </c>
      <c r="BZ869" s="109">
        <v>74</v>
      </c>
      <c r="CA869" s="109">
        <v>18</v>
      </c>
      <c r="CB869" s="2">
        <v>782</v>
      </c>
      <c r="CC869" s="112">
        <f t="shared" si="926"/>
        <v>3.8198632891033375E-2</v>
      </c>
      <c r="CD869" s="112">
        <f t="shared" si="927"/>
        <v>0.32348552670844521</v>
      </c>
      <c r="CE869" s="112">
        <f t="shared" si="928"/>
        <v>0.2761521580102414</v>
      </c>
      <c r="CF869" s="112">
        <f t="shared" si="929"/>
        <v>0.37970253718285213</v>
      </c>
      <c r="CG869" s="112">
        <f t="shared" si="930"/>
        <v>0.45939086294416243</v>
      </c>
      <c r="CH869" s="87">
        <f t="shared" si="931"/>
        <v>1278</v>
      </c>
      <c r="CI869" s="31">
        <f t="shared" si="932"/>
        <v>1250</v>
      </c>
      <c r="CJ869" s="31">
        <f t="shared" si="933"/>
        <v>0</v>
      </c>
      <c r="CK869" s="31">
        <f t="shared" si="934"/>
        <v>0</v>
      </c>
      <c r="CL869" s="31">
        <f t="shared" si="935"/>
        <v>0</v>
      </c>
      <c r="CM869" s="113">
        <f t="shared" si="936"/>
        <v>0</v>
      </c>
      <c r="CN869" s="31">
        <f t="shared" si="937"/>
        <v>0</v>
      </c>
      <c r="CO869" s="31">
        <f t="shared" si="938"/>
        <v>0</v>
      </c>
      <c r="CP869" s="31">
        <f t="shared" si="939"/>
        <v>0</v>
      </c>
      <c r="CQ869" s="31">
        <f t="shared" si="940"/>
        <v>0</v>
      </c>
      <c r="CU869" s="88">
        <f t="shared" si="924"/>
        <v>0</v>
      </c>
      <c r="DC869" s="88">
        <f t="shared" si="941"/>
        <v>0</v>
      </c>
      <c r="DH869" s="32">
        <v>2</v>
      </c>
      <c r="DI869" s="32">
        <v>17</v>
      </c>
      <c r="DJ869" s="32">
        <v>14</v>
      </c>
      <c r="DK869" s="88">
        <f t="shared" si="942"/>
        <v>388</v>
      </c>
      <c r="DL869" s="32">
        <v>55</v>
      </c>
      <c r="DM869" s="32">
        <v>188</v>
      </c>
      <c r="DN869" s="32">
        <v>140</v>
      </c>
      <c r="DO869" s="32">
        <v>5</v>
      </c>
      <c r="DP869" s="32">
        <v>63</v>
      </c>
      <c r="DQ869" s="32">
        <v>78</v>
      </c>
      <c r="DR869" s="32">
        <v>73</v>
      </c>
      <c r="DS869" s="88">
        <f t="shared" si="943"/>
        <v>1907</v>
      </c>
      <c r="DT869" s="32">
        <v>25</v>
      </c>
      <c r="DU869" s="32">
        <v>868</v>
      </c>
      <c r="DV869" s="32">
        <v>1003</v>
      </c>
      <c r="DW869" s="32">
        <v>11</v>
      </c>
      <c r="DX869" s="32">
        <v>1</v>
      </c>
      <c r="DY869" s="32">
        <v>2</v>
      </c>
      <c r="DZ869" s="32">
        <v>2</v>
      </c>
      <c r="EA869" s="88">
        <f t="shared" si="944"/>
        <v>60</v>
      </c>
      <c r="EB869" s="32">
        <v>15</v>
      </c>
      <c r="EC869" s="32">
        <v>28</v>
      </c>
      <c r="ED869" s="32">
        <v>17</v>
      </c>
      <c r="EI869" s="88">
        <f t="shared" si="945"/>
        <v>0</v>
      </c>
      <c r="EQ869" s="88">
        <f t="shared" si="946"/>
        <v>0</v>
      </c>
      <c r="EY869" s="88">
        <f t="shared" si="947"/>
        <v>0</v>
      </c>
      <c r="FG869" s="88">
        <f t="shared" si="948"/>
        <v>0</v>
      </c>
      <c r="FO869" s="88">
        <f t="shared" si="949"/>
        <v>0</v>
      </c>
      <c r="FW869" s="110">
        <f t="shared" si="950"/>
        <v>0</v>
      </c>
      <c r="GB869" s="110">
        <f t="shared" si="951"/>
        <v>0</v>
      </c>
      <c r="GC869" s="110">
        <f t="shared" si="952"/>
        <v>0</v>
      </c>
      <c r="GD869" s="110">
        <f t="shared" si="953"/>
        <v>0</v>
      </c>
      <c r="GE869" s="110">
        <f t="shared" si="954"/>
        <v>0</v>
      </c>
      <c r="GF869" s="110">
        <f t="shared" si="955"/>
        <v>0</v>
      </c>
      <c r="GG869" s="110">
        <f t="shared" si="956"/>
        <v>0</v>
      </c>
      <c r="GH869" s="110">
        <f t="shared" si="957"/>
        <v>0</v>
      </c>
      <c r="GI869" s="110">
        <f t="shared" si="958"/>
        <v>0</v>
      </c>
      <c r="GJ869" s="114">
        <f t="shared" si="922"/>
        <v>0.27685487796398028</v>
      </c>
      <c r="GK869" s="90">
        <f t="shared" si="923"/>
        <v>0.29895201323772752</v>
      </c>
      <c r="GL869" s="2" t="s">
        <v>1733</v>
      </c>
      <c r="GM869" s="92" t="s">
        <v>1734</v>
      </c>
      <c r="GN869" s="2" t="s">
        <v>1448</v>
      </c>
      <c r="GO869" s="92" t="s">
        <v>1474</v>
      </c>
      <c r="GP869" s="92" t="s">
        <v>1735</v>
      </c>
      <c r="GQ869" s="2" t="s">
        <v>1736</v>
      </c>
      <c r="GR869" s="115">
        <v>3369</v>
      </c>
      <c r="GS869" s="31">
        <f t="shared" si="959"/>
        <v>66</v>
      </c>
      <c r="GT869" s="31">
        <f t="shared" si="960"/>
        <v>89</v>
      </c>
      <c r="GU869" s="31">
        <f t="shared" si="961"/>
        <v>97</v>
      </c>
      <c r="GV869" s="31">
        <f t="shared" si="962"/>
        <v>2355</v>
      </c>
      <c r="GW869" s="31">
        <f t="shared" si="963"/>
        <v>1176</v>
      </c>
      <c r="GX869" s="31">
        <f t="shared" si="964"/>
        <v>2260</v>
      </c>
    </row>
    <row r="870" spans="1:208" ht="15.75" hidden="1" customHeight="1" x14ac:dyDescent="0.25">
      <c r="A870" s="22" t="s">
        <v>1116</v>
      </c>
      <c r="B870" s="2" t="s">
        <v>842</v>
      </c>
      <c r="C870" s="116" t="s">
        <v>851</v>
      </c>
      <c r="D870" s="35" t="s">
        <v>842</v>
      </c>
      <c r="E870" s="117">
        <v>161</v>
      </c>
      <c r="F870" s="117">
        <v>547</v>
      </c>
      <c r="G870" s="117">
        <v>413</v>
      </c>
      <c r="H870" s="117">
        <v>1121</v>
      </c>
      <c r="I870" s="95">
        <v>68</v>
      </c>
      <c r="J870" s="118">
        <v>183</v>
      </c>
      <c r="K870" s="118">
        <v>506</v>
      </c>
      <c r="L870" s="118">
        <v>440</v>
      </c>
      <c r="M870" s="118">
        <v>1129</v>
      </c>
      <c r="N870" s="119">
        <v>62</v>
      </c>
      <c r="O870" s="119">
        <v>101</v>
      </c>
      <c r="P870" s="120">
        <v>750</v>
      </c>
      <c r="Q870" s="120">
        <v>966</v>
      </c>
      <c r="R870" s="120">
        <v>742</v>
      </c>
      <c r="S870" s="70">
        <f t="shared" si="905"/>
        <v>0.24399999999999999</v>
      </c>
      <c r="T870" s="70">
        <f t="shared" si="906"/>
        <v>0.52380952380952384</v>
      </c>
      <c r="U870" s="70">
        <f t="shared" si="907"/>
        <v>0.4340927583401139</v>
      </c>
      <c r="V870" s="70">
        <f t="shared" si="908"/>
        <v>0.51756440281030447</v>
      </c>
      <c r="W870" s="70">
        <f t="shared" si="909"/>
        <v>0.50943396226415094</v>
      </c>
      <c r="X870" s="121">
        <v>998</v>
      </c>
      <c r="Y870" s="121">
        <v>750</v>
      </c>
      <c r="Z870" s="121">
        <v>966</v>
      </c>
      <c r="AA870" s="121">
        <v>742</v>
      </c>
      <c r="AB870" s="121">
        <v>263</v>
      </c>
      <c r="AC870" s="121">
        <v>211</v>
      </c>
      <c r="AD870" s="17">
        <v>36</v>
      </c>
      <c r="AE870" s="17">
        <v>61</v>
      </c>
      <c r="AF870" s="100">
        <v>71</v>
      </c>
      <c r="AG870" s="101">
        <v>177</v>
      </c>
      <c r="AH870" s="101">
        <v>559</v>
      </c>
      <c r="AI870" s="101">
        <v>485</v>
      </c>
      <c r="AJ870" s="101">
        <v>4</v>
      </c>
      <c r="AK870" s="101">
        <f t="shared" si="910"/>
        <v>1225</v>
      </c>
      <c r="AL870" s="101">
        <f t="shared" si="911"/>
        <v>37</v>
      </c>
      <c r="AM870" s="101">
        <v>41</v>
      </c>
      <c r="AN870" s="102">
        <v>106</v>
      </c>
      <c r="AO870" s="103">
        <v>182</v>
      </c>
      <c r="AP870" s="74">
        <f t="shared" si="912"/>
        <v>0.23599999999999999</v>
      </c>
      <c r="AQ870" s="74">
        <f t="shared" si="913"/>
        <v>0.57867494824016563</v>
      </c>
      <c r="AR870" s="104">
        <f t="shared" si="914"/>
        <v>0.48169243287225388</v>
      </c>
      <c r="AS870" s="104">
        <f t="shared" si="915"/>
        <v>0.58957845433255274</v>
      </c>
      <c r="AT870" s="104">
        <f t="shared" si="916"/>
        <v>0.60377358490566035</v>
      </c>
      <c r="AU870" s="105">
        <v>750</v>
      </c>
      <c r="AV870" s="105">
        <v>1012</v>
      </c>
      <c r="AW870" s="105">
        <v>761</v>
      </c>
      <c r="AX870" s="100">
        <v>79</v>
      </c>
      <c r="AY870" s="106">
        <v>1316</v>
      </c>
      <c r="AZ870" s="106">
        <v>178</v>
      </c>
      <c r="BA870" s="106">
        <v>608</v>
      </c>
      <c r="BB870" s="106">
        <v>515</v>
      </c>
      <c r="BC870" s="106">
        <v>15</v>
      </c>
      <c r="BD870" s="107">
        <v>47</v>
      </c>
      <c r="BE870" s="108">
        <v>92</v>
      </c>
      <c r="BF870" s="82">
        <f t="shared" si="917"/>
        <v>0.23390275952693823</v>
      </c>
      <c r="BG870" s="82">
        <f t="shared" si="918"/>
        <v>0.60079051383399207</v>
      </c>
      <c r="BH870" s="83">
        <f t="shared" si="919"/>
        <v>0.49702734839476814</v>
      </c>
      <c r="BI870" s="83">
        <f t="shared" si="920"/>
        <v>0.61066969353007949</v>
      </c>
      <c r="BJ870" s="83">
        <f t="shared" si="921"/>
        <v>0.624</v>
      </c>
      <c r="BK870" s="2">
        <v>819</v>
      </c>
      <c r="BL870" s="2">
        <v>1092</v>
      </c>
      <c r="BM870" s="2">
        <v>725</v>
      </c>
      <c r="BN870" s="2">
        <v>508</v>
      </c>
      <c r="BO870" s="2">
        <v>248</v>
      </c>
      <c r="BP870" s="2">
        <v>251</v>
      </c>
      <c r="BQ870" s="109">
        <v>39</v>
      </c>
      <c r="BR870" s="109">
        <v>74</v>
      </c>
      <c r="BS870" s="110">
        <v>56</v>
      </c>
      <c r="BT870" s="109">
        <v>160</v>
      </c>
      <c r="BU870" s="109">
        <v>575</v>
      </c>
      <c r="BV870" s="109">
        <v>600</v>
      </c>
      <c r="BW870" s="109">
        <v>4</v>
      </c>
      <c r="BX870" s="84">
        <f t="shared" si="925"/>
        <v>1339</v>
      </c>
      <c r="BY870" s="111">
        <v>78</v>
      </c>
      <c r="BZ870" s="109">
        <v>56</v>
      </c>
      <c r="CA870" s="109">
        <v>4</v>
      </c>
      <c r="CB870" s="2">
        <v>173</v>
      </c>
      <c r="CC870" s="112">
        <f t="shared" si="926"/>
        <v>0.19536019536019536</v>
      </c>
      <c r="CD870" s="112">
        <f t="shared" si="927"/>
        <v>0.52655677655677657</v>
      </c>
      <c r="CE870" s="112">
        <f t="shared" si="928"/>
        <v>0.48520485584218515</v>
      </c>
      <c r="CF870" s="112">
        <f t="shared" si="929"/>
        <v>0.61585030269675289</v>
      </c>
      <c r="CG870" s="112">
        <f t="shared" si="930"/>
        <v>0.75034482758620691</v>
      </c>
      <c r="CH870" s="87">
        <f t="shared" si="931"/>
        <v>181</v>
      </c>
      <c r="CI870" s="31">
        <f t="shared" si="932"/>
        <v>200</v>
      </c>
      <c r="CJ870" s="31">
        <f t="shared" si="933"/>
        <v>0</v>
      </c>
      <c r="CK870" s="31">
        <f t="shared" si="934"/>
        <v>0</v>
      </c>
      <c r="CL870" s="31">
        <f t="shared" si="935"/>
        <v>0</v>
      </c>
      <c r="CM870" s="113">
        <f t="shared" si="936"/>
        <v>0</v>
      </c>
      <c r="CN870" s="31">
        <f t="shared" si="937"/>
        <v>0</v>
      </c>
      <c r="CO870" s="31">
        <f t="shared" si="938"/>
        <v>0</v>
      </c>
      <c r="CP870" s="31">
        <f t="shared" si="939"/>
        <v>0</v>
      </c>
      <c r="CQ870" s="31">
        <f t="shared" si="940"/>
        <v>0</v>
      </c>
      <c r="CU870" s="88">
        <f t="shared" si="924"/>
        <v>0</v>
      </c>
      <c r="DC870" s="88">
        <f t="shared" si="941"/>
        <v>0</v>
      </c>
      <c r="DH870" s="32">
        <v>3</v>
      </c>
      <c r="DI870" s="32">
        <v>23</v>
      </c>
      <c r="DJ870" s="32">
        <v>13</v>
      </c>
      <c r="DK870" s="88">
        <f t="shared" si="942"/>
        <v>529</v>
      </c>
      <c r="DL870" s="32">
        <v>57</v>
      </c>
      <c r="DM870" s="32">
        <v>226</v>
      </c>
      <c r="DN870" s="32">
        <v>244</v>
      </c>
      <c r="DO870" s="32">
        <v>2</v>
      </c>
      <c r="DP870" s="32">
        <v>33</v>
      </c>
      <c r="DQ870" s="32">
        <v>48</v>
      </c>
      <c r="DR870" s="32">
        <v>40</v>
      </c>
      <c r="DS870" s="88">
        <f t="shared" si="943"/>
        <v>771</v>
      </c>
      <c r="DT870" s="32">
        <v>97</v>
      </c>
      <c r="DU870" s="32">
        <v>331</v>
      </c>
      <c r="DV870" s="32">
        <v>341</v>
      </c>
      <c r="DW870" s="32">
        <v>2</v>
      </c>
      <c r="DX870" s="32">
        <v>2</v>
      </c>
      <c r="DY870" s="32">
        <v>2</v>
      </c>
      <c r="DZ870" s="32">
        <v>2</v>
      </c>
      <c r="EA870" s="88">
        <f t="shared" si="944"/>
        <v>19</v>
      </c>
      <c r="EB870" s="32">
        <v>5</v>
      </c>
      <c r="EC870" s="32">
        <v>13</v>
      </c>
      <c r="ED870" s="32">
        <v>1</v>
      </c>
      <c r="EI870" s="88">
        <f t="shared" si="945"/>
        <v>0</v>
      </c>
      <c r="EQ870" s="88">
        <f t="shared" si="946"/>
        <v>0</v>
      </c>
      <c r="EY870" s="88">
        <f t="shared" si="947"/>
        <v>0</v>
      </c>
      <c r="FG870" s="88">
        <f t="shared" si="948"/>
        <v>0</v>
      </c>
      <c r="FL870" s="32">
        <v>1</v>
      </c>
      <c r="FM870" s="32">
        <v>1</v>
      </c>
      <c r="FN870" s="32">
        <v>1</v>
      </c>
      <c r="FO870" s="88">
        <f t="shared" si="949"/>
        <v>11</v>
      </c>
      <c r="FP870" s="32">
        <v>1</v>
      </c>
      <c r="FQ870" s="32">
        <v>5</v>
      </c>
      <c r="FR870" s="32">
        <v>5</v>
      </c>
      <c r="FS870" s="32">
        <v>0</v>
      </c>
      <c r="FW870" s="110">
        <f t="shared" si="950"/>
        <v>0</v>
      </c>
      <c r="GB870" s="110">
        <f t="shared" si="951"/>
        <v>1</v>
      </c>
      <c r="GC870" s="110">
        <f t="shared" si="952"/>
        <v>1</v>
      </c>
      <c r="GD870" s="110">
        <f t="shared" si="953"/>
        <v>1</v>
      </c>
      <c r="GE870" s="110">
        <f t="shared" si="954"/>
        <v>11</v>
      </c>
      <c r="GF870" s="110">
        <f t="shared" si="955"/>
        <v>1</v>
      </c>
      <c r="GG870" s="110">
        <f t="shared" si="956"/>
        <v>5</v>
      </c>
      <c r="GH870" s="110">
        <f t="shared" si="957"/>
        <v>5</v>
      </c>
      <c r="GI870" s="110">
        <f t="shared" si="958"/>
        <v>0</v>
      </c>
      <c r="GJ870" s="114">
        <f t="shared" si="922"/>
        <v>0.4728991060025543</v>
      </c>
      <c r="GK870" s="90">
        <f t="shared" si="923"/>
        <v>1.7477203647416412E-2</v>
      </c>
      <c r="GL870" s="2" t="s">
        <v>2091</v>
      </c>
      <c r="GM870" s="92" t="s">
        <v>1783</v>
      </c>
      <c r="GN870" s="92" t="s">
        <v>2128</v>
      </c>
      <c r="GO870" s="2" t="s">
        <v>2113</v>
      </c>
      <c r="GP870" s="92" t="s">
        <v>1656</v>
      </c>
      <c r="GQ870" s="2" t="s">
        <v>1795</v>
      </c>
      <c r="GR870" s="115">
        <v>1072</v>
      </c>
      <c r="GS870" s="31">
        <f t="shared" si="959"/>
        <v>38</v>
      </c>
      <c r="GT870" s="31">
        <f t="shared" si="960"/>
        <v>55</v>
      </c>
      <c r="GU870" s="31">
        <f t="shared" si="961"/>
        <v>73</v>
      </c>
      <c r="GV870" s="31">
        <f t="shared" si="962"/>
        <v>1319</v>
      </c>
      <c r="GW870" s="31">
        <f t="shared" si="963"/>
        <v>590</v>
      </c>
      <c r="GX870" s="31">
        <f t="shared" si="964"/>
        <v>1160</v>
      </c>
    </row>
    <row r="871" spans="1:208" ht="15.75" hidden="1" customHeight="1" x14ac:dyDescent="0.25">
      <c r="A871" s="22" t="s">
        <v>1116</v>
      </c>
      <c r="B871" s="130" t="s">
        <v>842</v>
      </c>
      <c r="C871" s="131" t="s">
        <v>852</v>
      </c>
      <c r="D871" s="35" t="s">
        <v>842</v>
      </c>
      <c r="E871" s="117">
        <v>0</v>
      </c>
      <c r="F871" s="117">
        <v>0</v>
      </c>
      <c r="G871" s="117">
        <v>0</v>
      </c>
      <c r="H871" s="117">
        <v>0</v>
      </c>
      <c r="I871" s="95">
        <v>115</v>
      </c>
      <c r="J871" s="118">
        <v>141</v>
      </c>
      <c r="K871" s="118">
        <v>952</v>
      </c>
      <c r="L871" s="118">
        <v>1033</v>
      </c>
      <c r="M871" s="118">
        <v>2126</v>
      </c>
      <c r="N871" s="119">
        <v>152</v>
      </c>
      <c r="O871" s="119">
        <v>318</v>
      </c>
      <c r="P871" s="120">
        <v>2553</v>
      </c>
      <c r="Q871" s="120">
        <v>3138</v>
      </c>
      <c r="R871" s="120">
        <v>2224</v>
      </c>
      <c r="S871" s="70">
        <f t="shared" si="905"/>
        <v>5.5229142185663924E-2</v>
      </c>
      <c r="T871" s="70">
        <f t="shared" si="906"/>
        <v>0.30337794773741239</v>
      </c>
      <c r="U871" s="70">
        <f t="shared" si="907"/>
        <v>0.24939987365761213</v>
      </c>
      <c r="V871" s="70">
        <f t="shared" si="908"/>
        <v>0.34185005594927265</v>
      </c>
      <c r="W871" s="70">
        <f t="shared" si="909"/>
        <v>0.39613309352517984</v>
      </c>
      <c r="X871" s="121">
        <v>3152</v>
      </c>
      <c r="Y871" s="121">
        <v>2553</v>
      </c>
      <c r="Z871" s="121">
        <v>3138</v>
      </c>
      <c r="AA871" s="121">
        <v>2224</v>
      </c>
      <c r="AB871" s="121">
        <v>772</v>
      </c>
      <c r="AC871" s="121">
        <v>638</v>
      </c>
      <c r="AD871" s="17">
        <v>52</v>
      </c>
      <c r="AE871" s="17">
        <v>106</v>
      </c>
      <c r="AF871" s="100">
        <v>136</v>
      </c>
      <c r="AG871" s="101">
        <v>189</v>
      </c>
      <c r="AH871" s="101">
        <v>1058</v>
      </c>
      <c r="AI871" s="101">
        <v>1183</v>
      </c>
      <c r="AJ871" s="101">
        <v>20</v>
      </c>
      <c r="AK871" s="101">
        <f t="shared" si="910"/>
        <v>2450</v>
      </c>
      <c r="AL871" s="101">
        <f t="shared" si="911"/>
        <v>171</v>
      </c>
      <c r="AM871" s="101">
        <v>191</v>
      </c>
      <c r="AN871" s="102">
        <v>254</v>
      </c>
      <c r="AO871" s="103">
        <v>466</v>
      </c>
      <c r="AP871" s="74">
        <f t="shared" si="912"/>
        <v>7.4030552291421858E-2</v>
      </c>
      <c r="AQ871" s="74">
        <f t="shared" si="913"/>
        <v>0.33715742511153601</v>
      </c>
      <c r="AR871" s="104">
        <f t="shared" si="914"/>
        <v>0.28540745420088437</v>
      </c>
      <c r="AS871" s="104">
        <f t="shared" si="915"/>
        <v>0.38604998135024243</v>
      </c>
      <c r="AT871" s="104">
        <f t="shared" si="916"/>
        <v>0.45503597122302158</v>
      </c>
      <c r="AU871" s="105">
        <v>2765</v>
      </c>
      <c r="AV871" s="105">
        <v>3716</v>
      </c>
      <c r="AW871" s="105">
        <v>2944</v>
      </c>
      <c r="AX871" s="100">
        <v>167</v>
      </c>
      <c r="AY871" s="106">
        <v>3010</v>
      </c>
      <c r="AZ871" s="106">
        <v>214</v>
      </c>
      <c r="BA871" s="106">
        <v>1197</v>
      </c>
      <c r="BB871" s="106">
        <v>1548</v>
      </c>
      <c r="BC871" s="106">
        <v>51</v>
      </c>
      <c r="BD871" s="107">
        <v>271</v>
      </c>
      <c r="BE871" s="108">
        <v>294</v>
      </c>
      <c r="BF871" s="82">
        <f t="shared" si="917"/>
        <v>7.2690217391304351E-2</v>
      </c>
      <c r="BG871" s="82">
        <f t="shared" si="918"/>
        <v>0.32212055974165771</v>
      </c>
      <c r="BH871" s="83">
        <f t="shared" si="919"/>
        <v>0.28519893899204246</v>
      </c>
      <c r="BI871" s="83">
        <f t="shared" si="920"/>
        <v>0.38173121431877799</v>
      </c>
      <c r="BJ871" s="83">
        <f t="shared" si="921"/>
        <v>0.46184448462929478</v>
      </c>
      <c r="BK871" s="2">
        <v>3442</v>
      </c>
      <c r="BL871" s="2">
        <v>4461</v>
      </c>
      <c r="BM871" s="2">
        <v>3086</v>
      </c>
      <c r="BN871" s="2">
        <v>2117</v>
      </c>
      <c r="BO871" s="2">
        <v>1034</v>
      </c>
      <c r="BP871" s="2">
        <v>886</v>
      </c>
      <c r="BQ871" s="109">
        <v>73</v>
      </c>
      <c r="BR871" s="109">
        <v>213</v>
      </c>
      <c r="BS871" s="110">
        <v>179</v>
      </c>
      <c r="BT871" s="109">
        <v>224</v>
      </c>
      <c r="BU871" s="109">
        <v>1443</v>
      </c>
      <c r="BV871" s="109">
        <v>2116</v>
      </c>
      <c r="BW871" s="109">
        <v>56</v>
      </c>
      <c r="BX871" s="84">
        <f t="shared" si="925"/>
        <v>3839</v>
      </c>
      <c r="BY871" s="111">
        <v>215</v>
      </c>
      <c r="BZ871" s="109">
        <v>327</v>
      </c>
      <c r="CA871" s="109">
        <v>53</v>
      </c>
      <c r="CB871" s="2">
        <v>537</v>
      </c>
      <c r="CC871" s="112">
        <f t="shared" si="926"/>
        <v>6.5078442765833813E-2</v>
      </c>
      <c r="CD871" s="112">
        <f t="shared" si="927"/>
        <v>0.32347007397444522</v>
      </c>
      <c r="CE871" s="112">
        <f t="shared" si="928"/>
        <v>0.31449631449631449</v>
      </c>
      <c r="CF871" s="112">
        <f t="shared" si="929"/>
        <v>0.42824963561680141</v>
      </c>
      <c r="CG871" s="112">
        <f t="shared" si="930"/>
        <v>0.57971484121840566</v>
      </c>
      <c r="CH871" s="87">
        <f t="shared" si="931"/>
        <v>1297</v>
      </c>
      <c r="CI871" s="31">
        <f t="shared" si="932"/>
        <v>1467</v>
      </c>
      <c r="CJ871" s="31">
        <f t="shared" si="933"/>
        <v>4</v>
      </c>
      <c r="CK871" s="31">
        <f t="shared" si="934"/>
        <v>16</v>
      </c>
      <c r="CL871" s="31">
        <f t="shared" si="935"/>
        <v>16</v>
      </c>
      <c r="CM871" s="113">
        <f t="shared" si="936"/>
        <v>246</v>
      </c>
      <c r="CN871" s="31">
        <f t="shared" si="937"/>
        <v>38</v>
      </c>
      <c r="CO871" s="31">
        <f t="shared" si="938"/>
        <v>79</v>
      </c>
      <c r="CP871" s="31">
        <f t="shared" si="939"/>
        <v>114</v>
      </c>
      <c r="CQ871" s="31">
        <f t="shared" si="940"/>
        <v>15</v>
      </c>
      <c r="CR871" s="32">
        <v>4</v>
      </c>
      <c r="CS871" s="32">
        <v>16</v>
      </c>
      <c r="CT871" s="32">
        <v>16</v>
      </c>
      <c r="CU871" s="88">
        <f t="shared" si="924"/>
        <v>246</v>
      </c>
      <c r="CV871" s="32">
        <v>38</v>
      </c>
      <c r="CW871" s="32">
        <v>79</v>
      </c>
      <c r="CX871" s="32">
        <v>114</v>
      </c>
      <c r="CY871" s="32">
        <v>15</v>
      </c>
      <c r="DC871" s="88">
        <f t="shared" si="941"/>
        <v>0</v>
      </c>
      <c r="DH871" s="32">
        <v>4</v>
      </c>
      <c r="DI871" s="32">
        <v>42</v>
      </c>
      <c r="DJ871" s="32">
        <v>18</v>
      </c>
      <c r="DK871" s="88">
        <f t="shared" si="942"/>
        <v>1007</v>
      </c>
      <c r="DL871" s="32">
        <v>27</v>
      </c>
      <c r="DM871" s="32">
        <v>377</v>
      </c>
      <c r="DN871" s="32">
        <v>587</v>
      </c>
      <c r="DO871" s="32">
        <v>16</v>
      </c>
      <c r="DP871" s="32">
        <v>42</v>
      </c>
      <c r="DQ871" s="32">
        <v>100</v>
      </c>
      <c r="DR871" s="32">
        <v>71</v>
      </c>
      <c r="DS871" s="88">
        <f t="shared" si="943"/>
        <v>2136</v>
      </c>
      <c r="DT871" s="32">
        <v>50</v>
      </c>
      <c r="DU871" s="32">
        <v>812</v>
      </c>
      <c r="DV871" s="32">
        <v>1242</v>
      </c>
      <c r="DW871" s="32">
        <v>32</v>
      </c>
      <c r="DX871" s="32">
        <v>1</v>
      </c>
      <c r="DY871" s="32">
        <v>2</v>
      </c>
      <c r="DZ871" s="32">
        <v>4</v>
      </c>
      <c r="EA871" s="88">
        <f t="shared" si="944"/>
        <v>19</v>
      </c>
      <c r="EB871" s="32">
        <v>1</v>
      </c>
      <c r="EC871" s="32">
        <v>11</v>
      </c>
      <c r="ED871" s="32">
        <v>7</v>
      </c>
      <c r="EF871" s="32">
        <v>15</v>
      </c>
      <c r="EG871" s="32">
        <v>42</v>
      </c>
      <c r="EH871" s="32">
        <v>67</v>
      </c>
      <c r="EI871" s="88">
        <f t="shared" si="945"/>
        <v>278</v>
      </c>
      <c r="EJ871" s="32">
        <v>106</v>
      </c>
      <c r="EK871" s="32">
        <v>115</v>
      </c>
      <c r="EL871" s="32">
        <v>56</v>
      </c>
      <c r="EM871" s="32">
        <v>1</v>
      </c>
      <c r="EQ871" s="88">
        <f t="shared" si="946"/>
        <v>0</v>
      </c>
      <c r="EV871" s="32">
        <v>3</v>
      </c>
      <c r="EW871" s="32">
        <v>3</v>
      </c>
      <c r="EX871" s="32">
        <v>3</v>
      </c>
      <c r="EY871" s="88">
        <f t="shared" si="947"/>
        <v>56</v>
      </c>
      <c r="EZ871" s="32">
        <v>1</v>
      </c>
      <c r="FA871" s="32">
        <v>22</v>
      </c>
      <c r="FB871" s="32">
        <v>33</v>
      </c>
      <c r="FC871" s="32">
        <v>0</v>
      </c>
      <c r="FG871" s="88">
        <f t="shared" si="948"/>
        <v>0</v>
      </c>
      <c r="FO871" s="88">
        <f t="shared" si="949"/>
        <v>0</v>
      </c>
      <c r="FW871" s="110">
        <f t="shared" si="950"/>
        <v>0</v>
      </c>
      <c r="GB871" s="110">
        <f t="shared" si="951"/>
        <v>3</v>
      </c>
      <c r="GC871" s="110">
        <f t="shared" si="952"/>
        <v>3</v>
      </c>
      <c r="GD871" s="110">
        <f t="shared" si="953"/>
        <v>3</v>
      </c>
      <c r="GE871" s="110">
        <f t="shared" si="954"/>
        <v>56</v>
      </c>
      <c r="GF871" s="110">
        <f t="shared" si="955"/>
        <v>1</v>
      </c>
      <c r="GG871" s="110">
        <f t="shared" si="956"/>
        <v>22</v>
      </c>
      <c r="GH871" s="110">
        <f t="shared" si="957"/>
        <v>33</v>
      </c>
      <c r="GI871" s="110">
        <f t="shared" si="958"/>
        <v>0</v>
      </c>
      <c r="GJ871" s="114">
        <f t="shared" si="922"/>
        <v>0.46343451404056102</v>
      </c>
      <c r="GK871" s="90">
        <f t="shared" si="923"/>
        <v>0.27541528239202656</v>
      </c>
      <c r="GL871" s="2" t="s">
        <v>1799</v>
      </c>
      <c r="GM871" s="2" t="s">
        <v>1512</v>
      </c>
      <c r="GN871" s="92" t="s">
        <v>1800</v>
      </c>
      <c r="GO871" s="92" t="s">
        <v>1801</v>
      </c>
      <c r="GP871" s="92" t="s">
        <v>1802</v>
      </c>
      <c r="GQ871" s="2" t="s">
        <v>1503</v>
      </c>
      <c r="GR871" s="115">
        <v>4499</v>
      </c>
      <c r="GS871" s="31">
        <f t="shared" si="959"/>
        <v>47</v>
      </c>
      <c r="GT871" s="31">
        <f t="shared" si="960"/>
        <v>93</v>
      </c>
      <c r="GU871" s="31">
        <f t="shared" si="961"/>
        <v>144</v>
      </c>
      <c r="GV871" s="31">
        <f t="shared" si="962"/>
        <v>3162</v>
      </c>
      <c r="GW871" s="31">
        <f t="shared" si="963"/>
        <v>1884</v>
      </c>
      <c r="GX871" s="31">
        <f t="shared" si="964"/>
        <v>3084</v>
      </c>
    </row>
    <row r="872" spans="1:208" ht="15.75" hidden="1" customHeight="1" x14ac:dyDescent="0.25">
      <c r="A872" s="22" t="s">
        <v>1116</v>
      </c>
      <c r="B872" s="2" t="s">
        <v>842</v>
      </c>
      <c r="C872" s="116" t="s">
        <v>853</v>
      </c>
      <c r="D872" s="35" t="s">
        <v>842</v>
      </c>
      <c r="E872" s="117">
        <v>372</v>
      </c>
      <c r="F872" s="117">
        <v>2250</v>
      </c>
      <c r="G872" s="117">
        <v>1750</v>
      </c>
      <c r="H872" s="117">
        <v>4372</v>
      </c>
      <c r="I872" s="95">
        <v>356</v>
      </c>
      <c r="J872" s="118">
        <v>522</v>
      </c>
      <c r="K872" s="118">
        <v>2635</v>
      </c>
      <c r="L872" s="118">
        <v>2113</v>
      </c>
      <c r="M872" s="118">
        <v>5270</v>
      </c>
      <c r="N872" s="119">
        <v>128</v>
      </c>
      <c r="O872" s="119">
        <v>1271</v>
      </c>
      <c r="P872" s="120">
        <v>5516</v>
      </c>
      <c r="Q872" s="120">
        <v>7170</v>
      </c>
      <c r="R872" s="120">
        <v>4983</v>
      </c>
      <c r="S872" s="70">
        <f t="shared" si="905"/>
        <v>9.4633792603335751E-2</v>
      </c>
      <c r="T872" s="70">
        <f t="shared" si="906"/>
        <v>0.36750348675034866</v>
      </c>
      <c r="U872" s="70">
        <f t="shared" si="907"/>
        <v>0.29101816741185127</v>
      </c>
      <c r="V872" s="70">
        <f t="shared" si="908"/>
        <v>0.3801530486299679</v>
      </c>
      <c r="W872" s="70">
        <f t="shared" si="909"/>
        <v>0.39835440497692154</v>
      </c>
      <c r="X872" s="121">
        <v>7183</v>
      </c>
      <c r="Y872" s="121">
        <v>5516</v>
      </c>
      <c r="Z872" s="121">
        <v>7170</v>
      </c>
      <c r="AA872" s="121">
        <v>4983</v>
      </c>
      <c r="AB872" s="121">
        <v>1967</v>
      </c>
      <c r="AC872" s="121">
        <v>1550</v>
      </c>
      <c r="AD872" s="17">
        <v>118</v>
      </c>
      <c r="AE872" s="17">
        <v>202</v>
      </c>
      <c r="AF872" s="100">
        <v>239</v>
      </c>
      <c r="AG872" s="101">
        <v>322</v>
      </c>
      <c r="AH872" s="101">
        <v>2181</v>
      </c>
      <c r="AI872" s="101">
        <v>1815</v>
      </c>
      <c r="AJ872" s="101">
        <v>23</v>
      </c>
      <c r="AK872" s="101">
        <f t="shared" si="910"/>
        <v>4341</v>
      </c>
      <c r="AL872" s="101">
        <f t="shared" si="911"/>
        <v>180</v>
      </c>
      <c r="AM872" s="101">
        <v>203</v>
      </c>
      <c r="AN872" s="102">
        <v>948</v>
      </c>
      <c r="AO872" s="103">
        <v>1687</v>
      </c>
      <c r="AP872" s="74">
        <f t="shared" si="912"/>
        <v>5.8375634517766499E-2</v>
      </c>
      <c r="AQ872" s="74">
        <f t="shared" si="913"/>
        <v>0.30418410041841004</v>
      </c>
      <c r="AR872" s="104">
        <f t="shared" si="914"/>
        <v>0.23419548361537154</v>
      </c>
      <c r="AS872" s="104">
        <f t="shared" si="915"/>
        <v>0.31399654406319427</v>
      </c>
      <c r="AT872" s="104">
        <f t="shared" si="916"/>
        <v>0.32811559301625526</v>
      </c>
      <c r="AU872" s="105">
        <v>5321</v>
      </c>
      <c r="AV872" s="105">
        <v>7232</v>
      </c>
      <c r="AW872" s="105">
        <v>5418</v>
      </c>
      <c r="AX872" s="100">
        <v>243</v>
      </c>
      <c r="AY872" s="106">
        <v>4338</v>
      </c>
      <c r="AZ872" s="106">
        <v>275</v>
      </c>
      <c r="BA872" s="106">
        <v>2063</v>
      </c>
      <c r="BB872" s="106">
        <v>1963</v>
      </c>
      <c r="BC872" s="106">
        <v>37</v>
      </c>
      <c r="BD872" s="107">
        <v>166</v>
      </c>
      <c r="BE872" s="108">
        <v>1064</v>
      </c>
      <c r="BF872" s="82">
        <f t="shared" si="917"/>
        <v>5.075673680324843E-2</v>
      </c>
      <c r="BG872" s="82">
        <f t="shared" si="918"/>
        <v>0.28525995575221241</v>
      </c>
      <c r="BH872" s="83">
        <f t="shared" si="919"/>
        <v>0.23009292749429636</v>
      </c>
      <c r="BI872" s="83">
        <f t="shared" si="920"/>
        <v>0.30749621604397354</v>
      </c>
      <c r="BJ872" s="83">
        <f t="shared" si="921"/>
        <v>0.33771847397105809</v>
      </c>
      <c r="BK872" s="2">
        <v>5630</v>
      </c>
      <c r="BL872" s="2">
        <v>7650</v>
      </c>
      <c r="BM872" s="2">
        <v>5397</v>
      </c>
      <c r="BN872" s="2">
        <v>3566</v>
      </c>
      <c r="BO872" s="2">
        <v>1818</v>
      </c>
      <c r="BP872" s="2">
        <v>1753</v>
      </c>
      <c r="BQ872" s="109">
        <v>121</v>
      </c>
      <c r="BR872" s="109">
        <v>254</v>
      </c>
      <c r="BS872" s="110">
        <v>183</v>
      </c>
      <c r="BT872" s="109">
        <v>268</v>
      </c>
      <c r="BU872" s="109">
        <v>2328</v>
      </c>
      <c r="BV872" s="109">
        <v>2965</v>
      </c>
      <c r="BW872" s="109">
        <v>40</v>
      </c>
      <c r="BX872" s="84">
        <f t="shared" si="925"/>
        <v>5601</v>
      </c>
      <c r="BY872" s="111">
        <v>696</v>
      </c>
      <c r="BZ872" s="109">
        <v>222</v>
      </c>
      <c r="CA872" s="109">
        <v>39</v>
      </c>
      <c r="CB872" s="2">
        <v>1551</v>
      </c>
      <c r="CC872" s="112">
        <f t="shared" si="926"/>
        <v>4.7602131438721135E-2</v>
      </c>
      <c r="CD872" s="112">
        <f t="shared" si="927"/>
        <v>0.30431372549019609</v>
      </c>
      <c r="CE872" s="112">
        <f t="shared" si="928"/>
        <v>0.28585961342828076</v>
      </c>
      <c r="CF872" s="112">
        <f t="shared" si="929"/>
        <v>0.38867172530083544</v>
      </c>
      <c r="CG872" s="112">
        <f t="shared" si="930"/>
        <v>0.50824532147489343</v>
      </c>
      <c r="CH872" s="87">
        <f t="shared" si="931"/>
        <v>2654</v>
      </c>
      <c r="CI872" s="31">
        <f t="shared" si="932"/>
        <v>2699</v>
      </c>
      <c r="CJ872" s="31">
        <f t="shared" si="933"/>
        <v>0</v>
      </c>
      <c r="CK872" s="31">
        <f t="shared" si="934"/>
        <v>0</v>
      </c>
      <c r="CL872" s="31">
        <f t="shared" si="935"/>
        <v>0</v>
      </c>
      <c r="CM872" s="113">
        <f t="shared" si="936"/>
        <v>0</v>
      </c>
      <c r="CN872" s="31">
        <f t="shared" si="937"/>
        <v>0</v>
      </c>
      <c r="CO872" s="31">
        <f t="shared" si="938"/>
        <v>0</v>
      </c>
      <c r="CP872" s="31">
        <f t="shared" si="939"/>
        <v>0</v>
      </c>
      <c r="CQ872" s="31">
        <f t="shared" si="940"/>
        <v>0</v>
      </c>
      <c r="CU872" s="88">
        <f t="shared" si="924"/>
        <v>0</v>
      </c>
      <c r="DC872" s="88">
        <f t="shared" si="941"/>
        <v>0</v>
      </c>
      <c r="DH872" s="32">
        <v>9</v>
      </c>
      <c r="DI872" s="32">
        <v>56</v>
      </c>
      <c r="DJ872" s="32">
        <v>38</v>
      </c>
      <c r="DK872" s="88">
        <f t="shared" si="942"/>
        <v>1357</v>
      </c>
      <c r="DL872" s="32">
        <v>142</v>
      </c>
      <c r="DM872" s="32">
        <v>602</v>
      </c>
      <c r="DN872" s="32">
        <v>603</v>
      </c>
      <c r="DO872" s="32">
        <v>10</v>
      </c>
      <c r="DP872" s="32">
        <v>106</v>
      </c>
      <c r="DQ872" s="32">
        <v>189</v>
      </c>
      <c r="DR872" s="32">
        <v>136</v>
      </c>
      <c r="DS872" s="88">
        <f t="shared" si="943"/>
        <v>4150</v>
      </c>
      <c r="DT872" s="32">
        <v>95</v>
      </c>
      <c r="DU872" s="32">
        <v>1684</v>
      </c>
      <c r="DV872" s="32">
        <v>2341</v>
      </c>
      <c r="DW872" s="32">
        <v>30</v>
      </c>
      <c r="DX872" s="32">
        <v>1</v>
      </c>
      <c r="DY872" s="32">
        <v>2</v>
      </c>
      <c r="DZ872" s="32">
        <v>2</v>
      </c>
      <c r="EA872" s="88">
        <f t="shared" si="944"/>
        <v>27</v>
      </c>
      <c r="EB872" s="32">
        <v>5</v>
      </c>
      <c r="EC872" s="32">
        <v>15</v>
      </c>
      <c r="ED872" s="32">
        <v>7</v>
      </c>
      <c r="EF872" s="32">
        <v>2</v>
      </c>
      <c r="EG872" s="32">
        <v>4</v>
      </c>
      <c r="EH872" s="32">
        <v>4</v>
      </c>
      <c r="EI872" s="88">
        <f t="shared" si="945"/>
        <v>27</v>
      </c>
      <c r="EJ872" s="32">
        <v>16</v>
      </c>
      <c r="EK872" s="32">
        <v>7</v>
      </c>
      <c r="EL872" s="32">
        <v>4</v>
      </c>
      <c r="EM872" s="32">
        <v>0</v>
      </c>
      <c r="EQ872" s="88">
        <f t="shared" si="946"/>
        <v>0</v>
      </c>
      <c r="EV872" s="32">
        <v>3</v>
      </c>
      <c r="EW872" s="32">
        <v>3</v>
      </c>
      <c r="EX872" s="32">
        <v>3</v>
      </c>
      <c r="EY872" s="88">
        <f t="shared" si="947"/>
        <v>40</v>
      </c>
      <c r="EZ872" s="32">
        <v>10</v>
      </c>
      <c r="FA872" s="32">
        <v>20</v>
      </c>
      <c r="FB872" s="32">
        <v>10</v>
      </c>
      <c r="FC872" s="32">
        <v>0</v>
      </c>
      <c r="FG872" s="88">
        <f t="shared" si="948"/>
        <v>0</v>
      </c>
      <c r="FO872" s="88">
        <f t="shared" si="949"/>
        <v>0</v>
      </c>
      <c r="FW872" s="110">
        <f t="shared" si="950"/>
        <v>0</v>
      </c>
      <c r="GB872" s="110">
        <f t="shared" si="951"/>
        <v>3</v>
      </c>
      <c r="GC872" s="110">
        <f t="shared" si="952"/>
        <v>3</v>
      </c>
      <c r="GD872" s="110">
        <f t="shared" si="953"/>
        <v>3</v>
      </c>
      <c r="GE872" s="110">
        <f t="shared" si="954"/>
        <v>40</v>
      </c>
      <c r="GF872" s="110">
        <f t="shared" si="955"/>
        <v>10</v>
      </c>
      <c r="GG872" s="110">
        <f t="shared" si="956"/>
        <v>20</v>
      </c>
      <c r="GH872" s="110">
        <f t="shared" si="957"/>
        <v>10</v>
      </c>
      <c r="GI872" s="110">
        <f t="shared" si="958"/>
        <v>0</v>
      </c>
      <c r="GJ872" s="114">
        <f t="shared" si="922"/>
        <v>0.2758621848410045</v>
      </c>
      <c r="GK872" s="90">
        <f t="shared" si="923"/>
        <v>0.29114799446749656</v>
      </c>
      <c r="GL872" s="2" t="s">
        <v>1543</v>
      </c>
      <c r="GM872" s="2" t="s">
        <v>1766</v>
      </c>
      <c r="GN872" s="92" t="s">
        <v>1544</v>
      </c>
      <c r="GO872" s="2" t="s">
        <v>1767</v>
      </c>
      <c r="GP872" s="2" t="s">
        <v>1509</v>
      </c>
      <c r="GQ872" s="2" t="s">
        <v>1504</v>
      </c>
      <c r="GR872" s="115">
        <v>7603</v>
      </c>
      <c r="GS872" s="31">
        <f t="shared" si="959"/>
        <v>116</v>
      </c>
      <c r="GT872" s="31">
        <f t="shared" si="960"/>
        <v>176</v>
      </c>
      <c r="GU872" s="31">
        <f t="shared" si="961"/>
        <v>247</v>
      </c>
      <c r="GV872" s="31">
        <f t="shared" si="962"/>
        <v>5534</v>
      </c>
      <c r="GW872" s="31">
        <f t="shared" si="963"/>
        <v>2991</v>
      </c>
      <c r="GX872" s="31">
        <f t="shared" si="964"/>
        <v>5292</v>
      </c>
    </row>
    <row r="873" spans="1:208" ht="15.75" hidden="1" customHeight="1" x14ac:dyDescent="0.25">
      <c r="A873" s="22" t="s">
        <v>1116</v>
      </c>
      <c r="B873" s="2" t="s">
        <v>842</v>
      </c>
      <c r="C873" s="116" t="s">
        <v>854</v>
      </c>
      <c r="D873" s="35" t="s">
        <v>842</v>
      </c>
      <c r="E873" s="117">
        <v>365</v>
      </c>
      <c r="F873" s="117">
        <v>1389</v>
      </c>
      <c r="G873" s="117">
        <v>751</v>
      </c>
      <c r="H873" s="117">
        <v>2505</v>
      </c>
      <c r="I873" s="95">
        <v>126</v>
      </c>
      <c r="J873" s="118">
        <v>303</v>
      </c>
      <c r="K873" s="118">
        <v>1443</v>
      </c>
      <c r="L873" s="118">
        <v>736</v>
      </c>
      <c r="M873" s="118">
        <v>2482</v>
      </c>
      <c r="N873" s="119">
        <v>62</v>
      </c>
      <c r="O873" s="119">
        <v>547</v>
      </c>
      <c r="P873" s="120">
        <v>2004</v>
      </c>
      <c r="Q873" s="120">
        <v>2598</v>
      </c>
      <c r="R873" s="120">
        <v>1838</v>
      </c>
      <c r="S873" s="70">
        <f t="shared" si="905"/>
        <v>0.15119760479041916</v>
      </c>
      <c r="T873" s="70">
        <f t="shared" si="906"/>
        <v>0.55542725173210161</v>
      </c>
      <c r="U873" s="70">
        <f t="shared" si="907"/>
        <v>0.37577639751552794</v>
      </c>
      <c r="V873" s="70">
        <f t="shared" si="908"/>
        <v>0.4772317403065825</v>
      </c>
      <c r="W873" s="70">
        <f t="shared" si="909"/>
        <v>0.36670293797606096</v>
      </c>
      <c r="X873" s="121">
        <v>2679</v>
      </c>
      <c r="Y873" s="121">
        <v>2004</v>
      </c>
      <c r="Z873" s="121">
        <v>2598</v>
      </c>
      <c r="AA873" s="121">
        <v>1838</v>
      </c>
      <c r="AB873" s="121">
        <v>693</v>
      </c>
      <c r="AC873" s="121">
        <v>649</v>
      </c>
      <c r="AD873" s="17">
        <v>63</v>
      </c>
      <c r="AE873" s="17">
        <v>100</v>
      </c>
      <c r="AF873" s="100">
        <v>134</v>
      </c>
      <c r="AG873" s="101">
        <v>325</v>
      </c>
      <c r="AH873" s="101">
        <v>1431</v>
      </c>
      <c r="AI873" s="101">
        <v>726</v>
      </c>
      <c r="AJ873" s="101">
        <v>10</v>
      </c>
      <c r="AK873" s="101">
        <f t="shared" si="910"/>
        <v>2492</v>
      </c>
      <c r="AL873" s="101">
        <f t="shared" si="911"/>
        <v>48</v>
      </c>
      <c r="AM873" s="101">
        <v>58</v>
      </c>
      <c r="AN873" s="102">
        <v>534</v>
      </c>
      <c r="AO873" s="103">
        <v>632</v>
      </c>
      <c r="AP873" s="74">
        <f t="shared" si="912"/>
        <v>0.16217564870259482</v>
      </c>
      <c r="AQ873" s="74">
        <f t="shared" si="913"/>
        <v>0.55080831408775976</v>
      </c>
      <c r="AR873" s="104">
        <f t="shared" si="914"/>
        <v>0.37795031055900619</v>
      </c>
      <c r="AS873" s="104">
        <f t="shared" si="915"/>
        <v>0.47542831379621281</v>
      </c>
      <c r="AT873" s="104">
        <f t="shared" si="916"/>
        <v>0.36887921653971706</v>
      </c>
      <c r="AU873" s="105">
        <v>1958</v>
      </c>
      <c r="AV873" s="105">
        <v>2661</v>
      </c>
      <c r="AW873" s="105">
        <v>2029</v>
      </c>
      <c r="AX873" s="100">
        <v>131</v>
      </c>
      <c r="AY873" s="106">
        <v>2494</v>
      </c>
      <c r="AZ873" s="106">
        <v>301</v>
      </c>
      <c r="BA873" s="106">
        <v>1373</v>
      </c>
      <c r="BB873" s="106">
        <v>790</v>
      </c>
      <c r="BC873" s="106">
        <v>30</v>
      </c>
      <c r="BD873" s="107">
        <v>78</v>
      </c>
      <c r="BE873" s="108">
        <v>359</v>
      </c>
      <c r="BF873" s="82">
        <f t="shared" si="917"/>
        <v>0.14834894036471169</v>
      </c>
      <c r="BG873" s="82">
        <f t="shared" si="918"/>
        <v>0.51597143930853062</v>
      </c>
      <c r="BH873" s="83">
        <f t="shared" si="919"/>
        <v>0.35890493381468108</v>
      </c>
      <c r="BI873" s="83">
        <f t="shared" si="920"/>
        <v>0.451396406148517</v>
      </c>
      <c r="BJ873" s="83">
        <f t="shared" si="921"/>
        <v>0.36363636363636365</v>
      </c>
      <c r="BK873" s="2">
        <v>2079</v>
      </c>
      <c r="BL873" s="2">
        <v>2983</v>
      </c>
      <c r="BM873" s="2">
        <v>2040</v>
      </c>
      <c r="BN873" s="2">
        <v>1333</v>
      </c>
      <c r="BO873" s="2">
        <v>676</v>
      </c>
      <c r="BP873" s="2">
        <v>691</v>
      </c>
      <c r="BQ873" s="109">
        <v>68</v>
      </c>
      <c r="BR873" s="109">
        <v>143</v>
      </c>
      <c r="BS873" s="110">
        <v>109</v>
      </c>
      <c r="BT873" s="109">
        <v>362</v>
      </c>
      <c r="BU873" s="109">
        <v>1541</v>
      </c>
      <c r="BV873" s="109">
        <v>944</v>
      </c>
      <c r="BW873" s="109">
        <v>14</v>
      </c>
      <c r="BX873" s="84">
        <f t="shared" si="925"/>
        <v>2861</v>
      </c>
      <c r="BY873" s="111">
        <v>479</v>
      </c>
      <c r="BZ873" s="109">
        <v>56</v>
      </c>
      <c r="CA873" s="109">
        <v>14</v>
      </c>
      <c r="CB873" s="2">
        <v>623</v>
      </c>
      <c r="CC873" s="112">
        <f t="shared" si="926"/>
        <v>0.17412217412217412</v>
      </c>
      <c r="CD873" s="112">
        <f t="shared" si="927"/>
        <v>0.51659403285283267</v>
      </c>
      <c r="CE873" s="112">
        <f t="shared" si="928"/>
        <v>0.39298789073500423</v>
      </c>
      <c r="CF873" s="112">
        <f t="shared" si="929"/>
        <v>0.48357555245869005</v>
      </c>
      <c r="CG873" s="112">
        <f t="shared" si="930"/>
        <v>0.43529411764705883</v>
      </c>
      <c r="CH873" s="87">
        <f t="shared" si="931"/>
        <v>1152</v>
      </c>
      <c r="CI873" s="31">
        <f t="shared" si="932"/>
        <v>1149</v>
      </c>
      <c r="CJ873" s="31">
        <f t="shared" si="933"/>
        <v>0</v>
      </c>
      <c r="CK873" s="31">
        <f t="shared" si="934"/>
        <v>0</v>
      </c>
      <c r="CL873" s="31">
        <f t="shared" si="935"/>
        <v>0</v>
      </c>
      <c r="CM873" s="113">
        <f t="shared" si="936"/>
        <v>0</v>
      </c>
      <c r="CN873" s="31">
        <f t="shared" si="937"/>
        <v>0</v>
      </c>
      <c r="CO873" s="31">
        <f t="shared" si="938"/>
        <v>0</v>
      </c>
      <c r="CP873" s="31">
        <f t="shared" si="939"/>
        <v>0</v>
      </c>
      <c r="CQ873" s="31">
        <f t="shared" si="940"/>
        <v>0</v>
      </c>
      <c r="CU873" s="88">
        <f t="shared" si="924"/>
        <v>0</v>
      </c>
      <c r="DC873" s="88">
        <f t="shared" si="941"/>
        <v>0</v>
      </c>
      <c r="DH873" s="32">
        <v>5</v>
      </c>
      <c r="DI873" s="32">
        <v>41</v>
      </c>
      <c r="DJ873" s="32">
        <v>23</v>
      </c>
      <c r="DK873" s="88">
        <f t="shared" si="942"/>
        <v>881</v>
      </c>
      <c r="DL873" s="32">
        <v>173</v>
      </c>
      <c r="DM873" s="32">
        <v>406</v>
      </c>
      <c r="DN873" s="32">
        <v>299</v>
      </c>
      <c r="DO873" s="32">
        <v>3</v>
      </c>
      <c r="DP873" s="32">
        <v>62</v>
      </c>
      <c r="DQ873" s="32">
        <v>99</v>
      </c>
      <c r="DR873" s="32">
        <v>84</v>
      </c>
      <c r="DS873" s="88">
        <f t="shared" si="943"/>
        <v>1939</v>
      </c>
      <c r="DT873" s="32">
        <v>173</v>
      </c>
      <c r="DU873" s="32">
        <v>1117</v>
      </c>
      <c r="DV873" s="32">
        <v>638</v>
      </c>
      <c r="DW873" s="32">
        <v>11</v>
      </c>
      <c r="DX873" s="32">
        <v>1</v>
      </c>
      <c r="DY873" s="32">
        <v>3</v>
      </c>
      <c r="DZ873" s="32">
        <v>2</v>
      </c>
      <c r="EA873" s="88">
        <f t="shared" si="944"/>
        <v>41</v>
      </c>
      <c r="EB873" s="32">
        <v>16</v>
      </c>
      <c r="EC873" s="32">
        <v>18</v>
      </c>
      <c r="ED873" s="32">
        <v>7</v>
      </c>
      <c r="EI873" s="88">
        <f t="shared" si="945"/>
        <v>0</v>
      </c>
      <c r="EQ873" s="88">
        <f t="shared" si="946"/>
        <v>0</v>
      </c>
      <c r="EY873" s="88">
        <f t="shared" si="947"/>
        <v>0</v>
      </c>
      <c r="FG873" s="88">
        <f t="shared" si="948"/>
        <v>0</v>
      </c>
      <c r="FO873" s="88">
        <f t="shared" si="949"/>
        <v>0</v>
      </c>
      <c r="FW873" s="110">
        <f t="shared" si="950"/>
        <v>0</v>
      </c>
      <c r="GB873" s="110">
        <f t="shared" si="951"/>
        <v>0</v>
      </c>
      <c r="GC873" s="110">
        <f t="shared" si="952"/>
        <v>0</v>
      </c>
      <c r="GD873" s="110">
        <f t="shared" si="953"/>
        <v>0</v>
      </c>
      <c r="GE873" s="110">
        <f t="shared" si="954"/>
        <v>0</v>
      </c>
      <c r="GF873" s="110">
        <f t="shared" si="955"/>
        <v>0</v>
      </c>
      <c r="GG873" s="110">
        <f t="shared" si="956"/>
        <v>0</v>
      </c>
      <c r="GH873" s="110">
        <f t="shared" si="957"/>
        <v>0</v>
      </c>
      <c r="GI873" s="110">
        <f t="shared" si="958"/>
        <v>0</v>
      </c>
      <c r="GJ873" s="114">
        <f t="shared" si="922"/>
        <v>0.18704835049746896</v>
      </c>
      <c r="GK873" s="90">
        <f t="shared" si="923"/>
        <v>0.14715316760224539</v>
      </c>
      <c r="GL873" s="2" t="s">
        <v>1657</v>
      </c>
      <c r="GM873" s="2" t="s">
        <v>1763</v>
      </c>
      <c r="GN873" s="2" t="s">
        <v>2010</v>
      </c>
      <c r="GO873" s="2" t="s">
        <v>2085</v>
      </c>
      <c r="GP873" s="92" t="s">
        <v>2203</v>
      </c>
      <c r="GQ873" s="2" t="s">
        <v>2059</v>
      </c>
      <c r="GR873" s="115">
        <v>2911</v>
      </c>
      <c r="GS873" s="31">
        <f t="shared" si="959"/>
        <v>68</v>
      </c>
      <c r="GT873" s="31">
        <f t="shared" si="960"/>
        <v>109</v>
      </c>
      <c r="GU873" s="31">
        <f t="shared" si="961"/>
        <v>143</v>
      </c>
      <c r="GV873" s="31">
        <f t="shared" si="962"/>
        <v>2861</v>
      </c>
      <c r="GW873" s="31">
        <f t="shared" si="963"/>
        <v>958</v>
      </c>
      <c r="GX873" s="31">
        <f t="shared" si="964"/>
        <v>2499</v>
      </c>
    </row>
    <row r="874" spans="1:208" ht="15.75" hidden="1" customHeight="1" x14ac:dyDescent="0.25">
      <c r="A874" s="22" t="s">
        <v>1116</v>
      </c>
      <c r="B874" s="2" t="s">
        <v>842</v>
      </c>
      <c r="C874" s="116" t="s">
        <v>855</v>
      </c>
      <c r="D874" s="35" t="s">
        <v>842</v>
      </c>
      <c r="E874" s="117">
        <v>268</v>
      </c>
      <c r="F874" s="117">
        <v>1761</v>
      </c>
      <c r="G874" s="117">
        <v>1494</v>
      </c>
      <c r="H874" s="117">
        <v>3523</v>
      </c>
      <c r="I874" s="95">
        <v>164</v>
      </c>
      <c r="J874" s="118">
        <v>266</v>
      </c>
      <c r="K874" s="118">
        <v>1954</v>
      </c>
      <c r="L874" s="118">
        <v>1356</v>
      </c>
      <c r="M874" s="118">
        <v>3576</v>
      </c>
      <c r="N874" s="119">
        <v>103</v>
      </c>
      <c r="O874" s="119">
        <v>879</v>
      </c>
      <c r="P874" s="120">
        <v>4364</v>
      </c>
      <c r="Q874" s="120">
        <v>5386</v>
      </c>
      <c r="R874" s="120">
        <v>4146</v>
      </c>
      <c r="S874" s="70">
        <f t="shared" si="905"/>
        <v>6.0953253895508708E-2</v>
      </c>
      <c r="T874" s="70">
        <f t="shared" si="906"/>
        <v>0.36279242480505014</v>
      </c>
      <c r="U874" s="70">
        <f t="shared" si="907"/>
        <v>0.24992803684513529</v>
      </c>
      <c r="V874" s="70">
        <f t="shared" si="908"/>
        <v>0.33644565673520771</v>
      </c>
      <c r="W874" s="70">
        <f t="shared" si="909"/>
        <v>0.30221900627110471</v>
      </c>
      <c r="X874" s="121">
        <v>5523</v>
      </c>
      <c r="Y874" s="121">
        <v>4364</v>
      </c>
      <c r="Z874" s="121">
        <v>5386</v>
      </c>
      <c r="AA874" s="121">
        <v>4146</v>
      </c>
      <c r="AB874" s="121">
        <v>1505</v>
      </c>
      <c r="AC874" s="121">
        <v>1301</v>
      </c>
      <c r="AD874" s="17">
        <v>79</v>
      </c>
      <c r="AE874" s="17">
        <v>138</v>
      </c>
      <c r="AF874" s="100">
        <v>174</v>
      </c>
      <c r="AG874" s="101">
        <v>261</v>
      </c>
      <c r="AH874" s="101">
        <v>1709</v>
      </c>
      <c r="AI874" s="101">
        <v>1515</v>
      </c>
      <c r="AJ874" s="101">
        <v>21</v>
      </c>
      <c r="AK874" s="101">
        <f t="shared" si="910"/>
        <v>3506</v>
      </c>
      <c r="AL874" s="101">
        <f t="shared" si="911"/>
        <v>131</v>
      </c>
      <c r="AM874" s="101">
        <v>152</v>
      </c>
      <c r="AN874" s="102">
        <v>678</v>
      </c>
      <c r="AO874" s="103">
        <v>1344</v>
      </c>
      <c r="AP874" s="74">
        <f t="shared" si="912"/>
        <v>5.9807516040329974E-2</v>
      </c>
      <c r="AQ874" s="74">
        <f t="shared" si="913"/>
        <v>0.31730412179725215</v>
      </c>
      <c r="AR874" s="104">
        <f t="shared" si="914"/>
        <v>0.24136442141623488</v>
      </c>
      <c r="AS874" s="104">
        <f t="shared" si="915"/>
        <v>0.32448594208980275</v>
      </c>
      <c r="AT874" s="104">
        <f t="shared" si="916"/>
        <v>0.33381572600096476</v>
      </c>
      <c r="AU874" s="105">
        <v>4154</v>
      </c>
      <c r="AV874" s="105">
        <v>5723</v>
      </c>
      <c r="AW874" s="105">
        <v>4206</v>
      </c>
      <c r="AX874" s="100">
        <v>188</v>
      </c>
      <c r="AY874" s="106">
        <v>4073</v>
      </c>
      <c r="AZ874" s="106">
        <v>305</v>
      </c>
      <c r="BA874" s="106">
        <v>2197</v>
      </c>
      <c r="BB874" s="106">
        <v>1548</v>
      </c>
      <c r="BC874" s="106">
        <v>23</v>
      </c>
      <c r="BD874" s="107">
        <v>121</v>
      </c>
      <c r="BE874" s="108">
        <v>849</v>
      </c>
      <c r="BF874" s="82">
        <f t="shared" si="917"/>
        <v>7.251545411317166E-2</v>
      </c>
      <c r="BG874" s="82">
        <f t="shared" si="918"/>
        <v>0.38388956840817751</v>
      </c>
      <c r="BH874" s="83">
        <f t="shared" si="919"/>
        <v>0.27898885180714339</v>
      </c>
      <c r="BI874" s="83">
        <f t="shared" si="920"/>
        <v>0.36691303027234989</v>
      </c>
      <c r="BJ874" s="83">
        <f t="shared" si="921"/>
        <v>0.3435243139142995</v>
      </c>
      <c r="BK874" s="2">
        <v>4418</v>
      </c>
      <c r="BL874" s="2">
        <v>6136</v>
      </c>
      <c r="BM874" s="2">
        <v>4067</v>
      </c>
      <c r="BN874" s="2">
        <v>2685</v>
      </c>
      <c r="BO874" s="2">
        <v>1468</v>
      </c>
      <c r="BP874" s="2">
        <v>1367</v>
      </c>
      <c r="BQ874" s="109">
        <v>93</v>
      </c>
      <c r="BR874" s="109">
        <v>224</v>
      </c>
      <c r="BS874" s="110">
        <v>148</v>
      </c>
      <c r="BT874" s="109">
        <v>228</v>
      </c>
      <c r="BU874" s="109">
        <v>1864</v>
      </c>
      <c r="BV874" s="109">
        <v>1983</v>
      </c>
      <c r="BW874" s="109">
        <v>29</v>
      </c>
      <c r="BX874" s="84">
        <f t="shared" si="925"/>
        <v>4104</v>
      </c>
      <c r="BY874" s="111">
        <v>564</v>
      </c>
      <c r="BZ874" s="109">
        <v>136</v>
      </c>
      <c r="CA874" s="109">
        <v>28</v>
      </c>
      <c r="CB874" s="2">
        <v>1376</v>
      </c>
      <c r="CC874" s="112">
        <f t="shared" si="926"/>
        <v>5.1607062019013127E-2</v>
      </c>
      <c r="CD874" s="112">
        <f t="shared" si="927"/>
        <v>0.30378096479791394</v>
      </c>
      <c r="CE874" s="112">
        <f t="shared" si="928"/>
        <v>0.269407017303878</v>
      </c>
      <c r="CF874" s="112">
        <f t="shared" si="929"/>
        <v>0.36371655395471919</v>
      </c>
      <c r="CG874" s="112">
        <f t="shared" si="930"/>
        <v>0.45414310302434224</v>
      </c>
      <c r="CH874" s="87">
        <f t="shared" si="931"/>
        <v>2220</v>
      </c>
      <c r="CI874" s="31">
        <f t="shared" si="932"/>
        <v>2176</v>
      </c>
      <c r="CJ874" s="31">
        <f t="shared" si="933"/>
        <v>0</v>
      </c>
      <c r="CK874" s="31">
        <f t="shared" si="934"/>
        <v>0</v>
      </c>
      <c r="CL874" s="31">
        <f t="shared" si="935"/>
        <v>0</v>
      </c>
      <c r="CM874" s="113">
        <f t="shared" si="936"/>
        <v>0</v>
      </c>
      <c r="CN874" s="31">
        <f t="shared" si="937"/>
        <v>0</v>
      </c>
      <c r="CO874" s="31">
        <f t="shared" si="938"/>
        <v>0</v>
      </c>
      <c r="CP874" s="31">
        <f t="shared" si="939"/>
        <v>0</v>
      </c>
      <c r="CQ874" s="31">
        <f t="shared" si="940"/>
        <v>0</v>
      </c>
      <c r="CU874" s="88">
        <f t="shared" si="924"/>
        <v>0</v>
      </c>
      <c r="DC874" s="88">
        <f t="shared" si="941"/>
        <v>0</v>
      </c>
      <c r="DH874" s="32">
        <v>9</v>
      </c>
      <c r="DI874" s="32">
        <v>59</v>
      </c>
      <c r="DJ874" s="32">
        <v>37</v>
      </c>
      <c r="DK874" s="88">
        <f t="shared" si="942"/>
        <v>974</v>
      </c>
      <c r="DL874" s="32">
        <v>114</v>
      </c>
      <c r="DM874" s="32">
        <v>454</v>
      </c>
      <c r="DN874" s="32">
        <v>401</v>
      </c>
      <c r="DO874" s="32">
        <v>5</v>
      </c>
      <c r="DP874" s="32">
        <v>76</v>
      </c>
      <c r="DQ874" s="32">
        <v>150</v>
      </c>
      <c r="DR874" s="32">
        <v>99</v>
      </c>
      <c r="DS874" s="88">
        <f t="shared" si="943"/>
        <v>2882</v>
      </c>
      <c r="DT874" s="32">
        <v>88</v>
      </c>
      <c r="DU874" s="32">
        <v>1295</v>
      </c>
      <c r="DV874" s="32">
        <v>1475</v>
      </c>
      <c r="DW874" s="32">
        <v>24</v>
      </c>
      <c r="DX874" s="32">
        <v>6</v>
      </c>
      <c r="DY874" s="32">
        <v>11</v>
      </c>
      <c r="DZ874" s="32">
        <v>9</v>
      </c>
      <c r="EA874" s="88">
        <f t="shared" si="944"/>
        <v>35</v>
      </c>
      <c r="EB874" s="32">
        <v>17</v>
      </c>
      <c r="EC874" s="32">
        <v>17</v>
      </c>
      <c r="ED874" s="32">
        <v>1</v>
      </c>
      <c r="EF874" s="32">
        <v>1</v>
      </c>
      <c r="EG874" s="32">
        <v>3</v>
      </c>
      <c r="EH874" s="32">
        <v>3</v>
      </c>
      <c r="EI874" s="88">
        <f t="shared" si="945"/>
        <v>11</v>
      </c>
      <c r="EJ874" s="32">
        <v>9</v>
      </c>
      <c r="EK874" s="32">
        <v>2</v>
      </c>
      <c r="EL874" s="32">
        <v>0</v>
      </c>
      <c r="EM874" s="32">
        <v>0</v>
      </c>
      <c r="EQ874" s="88">
        <f t="shared" si="946"/>
        <v>0</v>
      </c>
      <c r="EY874" s="88">
        <f t="shared" si="947"/>
        <v>0</v>
      </c>
      <c r="FG874" s="88">
        <f t="shared" si="948"/>
        <v>0</v>
      </c>
      <c r="FO874" s="88">
        <f t="shared" si="949"/>
        <v>0</v>
      </c>
      <c r="FW874" s="110">
        <f t="shared" si="950"/>
        <v>0</v>
      </c>
      <c r="GB874" s="110">
        <f t="shared" si="951"/>
        <v>0</v>
      </c>
      <c r="GC874" s="110">
        <f t="shared" si="952"/>
        <v>0</v>
      </c>
      <c r="GD874" s="110">
        <f t="shared" si="953"/>
        <v>0</v>
      </c>
      <c r="GE874" s="110">
        <f t="shared" si="954"/>
        <v>0</v>
      </c>
      <c r="GF874" s="110">
        <f t="shared" si="955"/>
        <v>0</v>
      </c>
      <c r="GG874" s="110">
        <f t="shared" si="956"/>
        <v>0</v>
      </c>
      <c r="GH874" s="110">
        <f t="shared" si="957"/>
        <v>0</v>
      </c>
      <c r="GI874" s="110">
        <f t="shared" si="958"/>
        <v>0</v>
      </c>
      <c r="GJ874" s="114">
        <f t="shared" si="922"/>
        <v>0.50269537521063268</v>
      </c>
      <c r="GK874" s="90">
        <f t="shared" si="923"/>
        <v>7.6110974711514857E-3</v>
      </c>
      <c r="GL874" s="92" t="s">
        <v>1653</v>
      </c>
      <c r="GM874" s="2" t="s">
        <v>1445</v>
      </c>
      <c r="GN874" s="92" t="s">
        <v>1605</v>
      </c>
      <c r="GO874" s="92" t="s">
        <v>2099</v>
      </c>
      <c r="GP874" s="92" t="s">
        <v>2099</v>
      </c>
      <c r="GQ874" s="2" t="s">
        <v>1964</v>
      </c>
      <c r="GR874" s="115">
        <v>6140</v>
      </c>
      <c r="GS874" s="31">
        <f t="shared" si="959"/>
        <v>91</v>
      </c>
      <c r="GT874" s="31">
        <f t="shared" si="960"/>
        <v>145</v>
      </c>
      <c r="GU874" s="31">
        <f t="shared" si="961"/>
        <v>220</v>
      </c>
      <c r="GV874" s="31">
        <f t="shared" si="962"/>
        <v>3891</v>
      </c>
      <c r="GW874" s="31">
        <f t="shared" si="963"/>
        <v>1906</v>
      </c>
      <c r="GX874" s="31">
        <f t="shared" si="964"/>
        <v>3672</v>
      </c>
    </row>
    <row r="875" spans="1:208" ht="15.75" hidden="1" customHeight="1" x14ac:dyDescent="0.25">
      <c r="A875" s="22" t="s">
        <v>1117</v>
      </c>
      <c r="B875" s="2" t="s">
        <v>856</v>
      </c>
      <c r="C875" s="116" t="s">
        <v>857</v>
      </c>
      <c r="D875" s="35" t="s">
        <v>856</v>
      </c>
      <c r="E875" s="117">
        <v>69</v>
      </c>
      <c r="F875" s="117">
        <v>223</v>
      </c>
      <c r="G875" s="117">
        <v>129</v>
      </c>
      <c r="H875" s="117">
        <v>421</v>
      </c>
      <c r="I875" s="95">
        <v>28</v>
      </c>
      <c r="J875" s="118">
        <v>55</v>
      </c>
      <c r="K875" s="118">
        <v>207</v>
      </c>
      <c r="L875" s="118">
        <v>136</v>
      </c>
      <c r="M875" s="118">
        <v>398</v>
      </c>
      <c r="N875" s="119">
        <v>15</v>
      </c>
      <c r="O875" s="119">
        <v>71</v>
      </c>
      <c r="P875" s="120">
        <v>228</v>
      </c>
      <c r="Q875" s="120">
        <v>268</v>
      </c>
      <c r="R875" s="120">
        <v>274</v>
      </c>
      <c r="S875" s="70">
        <f t="shared" si="905"/>
        <v>0.2412280701754386</v>
      </c>
      <c r="T875" s="70">
        <f t="shared" si="906"/>
        <v>0.77238805970149249</v>
      </c>
      <c r="U875" s="70">
        <f t="shared" si="907"/>
        <v>0.4974025974025974</v>
      </c>
      <c r="V875" s="70">
        <f t="shared" si="908"/>
        <v>0.60516605166051662</v>
      </c>
      <c r="W875" s="70">
        <f t="shared" si="909"/>
        <v>0.44160583941605841</v>
      </c>
      <c r="X875" s="121">
        <v>273</v>
      </c>
      <c r="Y875" s="121">
        <v>228</v>
      </c>
      <c r="Z875" s="121">
        <v>268</v>
      </c>
      <c r="AA875" s="121">
        <v>274</v>
      </c>
      <c r="AB875" s="121">
        <v>77</v>
      </c>
      <c r="AC875" s="121">
        <v>73</v>
      </c>
      <c r="AD875" s="17">
        <v>15</v>
      </c>
      <c r="AE875" s="17">
        <v>25</v>
      </c>
      <c r="AF875" s="100">
        <v>22</v>
      </c>
      <c r="AG875" s="101">
        <v>35</v>
      </c>
      <c r="AH875" s="101">
        <v>161</v>
      </c>
      <c r="AI875" s="101">
        <v>103</v>
      </c>
      <c r="AJ875" s="101">
        <v>1</v>
      </c>
      <c r="AK875" s="101">
        <f t="shared" si="910"/>
        <v>300</v>
      </c>
      <c r="AL875" s="101">
        <f t="shared" si="911"/>
        <v>6</v>
      </c>
      <c r="AM875" s="101">
        <v>7</v>
      </c>
      <c r="AN875" s="102">
        <v>71</v>
      </c>
      <c r="AO875" s="103">
        <v>71</v>
      </c>
      <c r="AP875" s="74">
        <f t="shared" si="912"/>
        <v>0.15350877192982457</v>
      </c>
      <c r="AQ875" s="74">
        <f t="shared" si="913"/>
        <v>0.60074626865671643</v>
      </c>
      <c r="AR875" s="104">
        <f t="shared" si="914"/>
        <v>0.38051948051948054</v>
      </c>
      <c r="AS875" s="104">
        <f t="shared" si="915"/>
        <v>0.47601476014760147</v>
      </c>
      <c r="AT875" s="104">
        <f t="shared" si="916"/>
        <v>0.354014598540146</v>
      </c>
      <c r="AU875" s="105">
        <v>210</v>
      </c>
      <c r="AV875" s="105">
        <v>282</v>
      </c>
      <c r="AW875" s="105">
        <v>260</v>
      </c>
      <c r="AX875" s="100">
        <v>30</v>
      </c>
      <c r="AY875" s="106">
        <v>400</v>
      </c>
      <c r="AZ875" s="106">
        <v>93</v>
      </c>
      <c r="BA875" s="106">
        <v>201</v>
      </c>
      <c r="BB875" s="106">
        <v>105</v>
      </c>
      <c r="BC875" s="106">
        <v>1</v>
      </c>
      <c r="BD875" s="107">
        <v>6</v>
      </c>
      <c r="BE875" s="108">
        <v>33</v>
      </c>
      <c r="BF875" s="82">
        <f t="shared" si="917"/>
        <v>0.3576923076923077</v>
      </c>
      <c r="BG875" s="82">
        <f t="shared" si="918"/>
        <v>0.71276595744680848</v>
      </c>
      <c r="BH875" s="83">
        <f t="shared" si="919"/>
        <v>0.52260638297872342</v>
      </c>
      <c r="BI875" s="83">
        <f t="shared" si="920"/>
        <v>0.6097560975609756</v>
      </c>
      <c r="BJ875" s="83">
        <f t="shared" si="921"/>
        <v>0.47142857142857142</v>
      </c>
      <c r="BK875" s="2">
        <v>224</v>
      </c>
      <c r="BL875" s="2">
        <v>292</v>
      </c>
      <c r="BM875" s="2">
        <v>208</v>
      </c>
      <c r="BN875" s="2">
        <v>164</v>
      </c>
      <c r="BO875" s="2">
        <v>72</v>
      </c>
      <c r="BP875" s="2">
        <v>57</v>
      </c>
      <c r="BQ875" s="109">
        <v>24</v>
      </c>
      <c r="BR875" s="109">
        <v>33</v>
      </c>
      <c r="BS875" s="110">
        <v>30</v>
      </c>
      <c r="BT875" s="109">
        <v>141</v>
      </c>
      <c r="BU875" s="109">
        <v>217</v>
      </c>
      <c r="BV875" s="109">
        <v>108</v>
      </c>
      <c r="BW875" s="109">
        <v>0</v>
      </c>
      <c r="BX875" s="84">
        <f t="shared" si="925"/>
        <v>466</v>
      </c>
      <c r="BY875" s="111">
        <v>57</v>
      </c>
      <c r="BZ875" s="109">
        <v>8</v>
      </c>
      <c r="CA875" s="109">
        <v>0</v>
      </c>
      <c r="CB875" s="2">
        <v>65</v>
      </c>
      <c r="CC875" s="112">
        <f t="shared" si="926"/>
        <v>0.6294642857142857</v>
      </c>
      <c r="CD875" s="112">
        <f t="shared" si="927"/>
        <v>0.74315068493150682</v>
      </c>
      <c r="CE875" s="112">
        <f t="shared" si="928"/>
        <v>0.63259668508287292</v>
      </c>
      <c r="CF875" s="112">
        <f t="shared" si="929"/>
        <v>0.63400000000000001</v>
      </c>
      <c r="CG875" s="112">
        <f t="shared" si="930"/>
        <v>0.48076923076923078</v>
      </c>
      <c r="CH875" s="87">
        <f t="shared" si="931"/>
        <v>108</v>
      </c>
      <c r="CI875" s="31">
        <f t="shared" si="932"/>
        <v>107</v>
      </c>
      <c r="CJ875" s="31">
        <f t="shared" si="933"/>
        <v>0</v>
      </c>
      <c r="CK875" s="31">
        <f t="shared" si="934"/>
        <v>0</v>
      </c>
      <c r="CL875" s="31">
        <f t="shared" si="935"/>
        <v>0</v>
      </c>
      <c r="CM875" s="113">
        <f t="shared" si="936"/>
        <v>0</v>
      </c>
      <c r="CN875" s="31">
        <f t="shared" si="937"/>
        <v>0</v>
      </c>
      <c r="CO875" s="31">
        <f t="shared" si="938"/>
        <v>0</v>
      </c>
      <c r="CP875" s="31">
        <f t="shared" si="939"/>
        <v>0</v>
      </c>
      <c r="CQ875" s="31">
        <f t="shared" si="940"/>
        <v>0</v>
      </c>
      <c r="CU875" s="88">
        <f t="shared" si="924"/>
        <v>0</v>
      </c>
      <c r="DC875" s="88">
        <f t="shared" si="941"/>
        <v>0</v>
      </c>
      <c r="DH875" s="32">
        <v>1</v>
      </c>
      <c r="DI875" s="32">
        <v>7</v>
      </c>
      <c r="DJ875" s="32">
        <v>6</v>
      </c>
      <c r="DK875" s="88">
        <f t="shared" si="942"/>
        <v>123</v>
      </c>
      <c r="DL875" s="32">
        <v>58</v>
      </c>
      <c r="DM875" s="32">
        <v>48</v>
      </c>
      <c r="DN875" s="32">
        <v>17</v>
      </c>
      <c r="DO875" s="32">
        <v>0</v>
      </c>
      <c r="DP875" s="32">
        <v>23</v>
      </c>
      <c r="DQ875" s="32">
        <v>26</v>
      </c>
      <c r="DR875" s="32">
        <v>24</v>
      </c>
      <c r="DS875" s="88">
        <f t="shared" si="943"/>
        <v>343</v>
      </c>
      <c r="DT875" s="32">
        <v>83</v>
      </c>
      <c r="DU875" s="32">
        <v>169</v>
      </c>
      <c r="DV875" s="32">
        <v>91</v>
      </c>
      <c r="DW875" s="32">
        <v>0</v>
      </c>
      <c r="EA875" s="88">
        <f t="shared" si="944"/>
        <v>0</v>
      </c>
      <c r="EI875" s="88">
        <f t="shared" si="945"/>
        <v>0</v>
      </c>
      <c r="EQ875" s="88">
        <f t="shared" si="946"/>
        <v>0</v>
      </c>
      <c r="EY875" s="88">
        <f t="shared" si="947"/>
        <v>0</v>
      </c>
      <c r="FG875" s="88">
        <f t="shared" si="948"/>
        <v>0</v>
      </c>
      <c r="FO875" s="88">
        <f t="shared" si="949"/>
        <v>0</v>
      </c>
      <c r="FW875" s="110">
        <f t="shared" si="950"/>
        <v>0</v>
      </c>
      <c r="GB875" s="110">
        <f t="shared" si="951"/>
        <v>0</v>
      </c>
      <c r="GC875" s="110">
        <f t="shared" si="952"/>
        <v>0</v>
      </c>
      <c r="GD875" s="110">
        <f t="shared" si="953"/>
        <v>0</v>
      </c>
      <c r="GE875" s="110">
        <f t="shared" si="954"/>
        <v>0</v>
      </c>
      <c r="GF875" s="110">
        <f t="shared" si="955"/>
        <v>0</v>
      </c>
      <c r="GG875" s="110">
        <f t="shared" si="956"/>
        <v>0</v>
      </c>
      <c r="GH875" s="110">
        <f t="shared" si="957"/>
        <v>0</v>
      </c>
      <c r="GI875" s="110">
        <f t="shared" si="958"/>
        <v>0</v>
      </c>
      <c r="GJ875" s="114">
        <f t="shared" si="922"/>
        <v>8.8684043229497758E-2</v>
      </c>
      <c r="GK875" s="90">
        <f t="shared" si="923"/>
        <v>0.16500000000000001</v>
      </c>
      <c r="GL875" s="2" t="s">
        <v>1424</v>
      </c>
      <c r="GM875" s="92" t="s">
        <v>1384</v>
      </c>
      <c r="GN875" s="2" t="s">
        <v>1401</v>
      </c>
      <c r="GO875" s="2" t="s">
        <v>2094</v>
      </c>
      <c r="GP875" s="92" t="s">
        <v>2163</v>
      </c>
      <c r="GQ875" s="2" t="s">
        <v>2029</v>
      </c>
      <c r="GR875" s="115">
        <v>284</v>
      </c>
      <c r="GS875" s="31">
        <f t="shared" si="959"/>
        <v>24</v>
      </c>
      <c r="GT875" s="31">
        <f t="shared" si="960"/>
        <v>30</v>
      </c>
      <c r="GU875" s="31">
        <f t="shared" si="961"/>
        <v>33</v>
      </c>
      <c r="GV875" s="31">
        <f t="shared" si="962"/>
        <v>466</v>
      </c>
      <c r="GW875" s="31">
        <f t="shared" si="963"/>
        <v>108</v>
      </c>
      <c r="GX875" s="31">
        <f t="shared" si="964"/>
        <v>325</v>
      </c>
      <c r="GY875" s="33"/>
      <c r="GZ875" s="33"/>
    </row>
    <row r="876" spans="1:208" ht="15.75" hidden="1" customHeight="1" x14ac:dyDescent="0.25">
      <c r="A876" s="22" t="s">
        <v>1117</v>
      </c>
      <c r="B876" s="2" t="s">
        <v>856</v>
      </c>
      <c r="C876" s="116" t="s">
        <v>858</v>
      </c>
      <c r="D876" s="35" t="s">
        <v>856</v>
      </c>
      <c r="E876" s="117">
        <v>184</v>
      </c>
      <c r="F876" s="117">
        <v>1047</v>
      </c>
      <c r="G876" s="117">
        <v>715</v>
      </c>
      <c r="H876" s="117">
        <v>1946</v>
      </c>
      <c r="I876" s="95">
        <v>103</v>
      </c>
      <c r="J876" s="118">
        <v>208</v>
      </c>
      <c r="K876" s="118">
        <v>1018</v>
      </c>
      <c r="L876" s="118">
        <v>789</v>
      </c>
      <c r="M876" s="118">
        <v>2015</v>
      </c>
      <c r="N876" s="119">
        <v>51</v>
      </c>
      <c r="O876" s="119">
        <v>582</v>
      </c>
      <c r="P876" s="120">
        <v>2848</v>
      </c>
      <c r="Q876" s="120">
        <v>3797</v>
      </c>
      <c r="R876" s="120">
        <v>2603</v>
      </c>
      <c r="S876" s="70">
        <f t="shared" si="905"/>
        <v>7.3033707865168537E-2</v>
      </c>
      <c r="T876" s="70">
        <f t="shared" si="906"/>
        <v>0.26810639978930734</v>
      </c>
      <c r="U876" s="70">
        <f t="shared" si="907"/>
        <v>0.21237024221453288</v>
      </c>
      <c r="V876" s="70">
        <f t="shared" si="908"/>
        <v>0.27437499999999998</v>
      </c>
      <c r="W876" s="70">
        <f t="shared" si="909"/>
        <v>0.2835190165194007</v>
      </c>
      <c r="X876" s="121">
        <v>3752</v>
      </c>
      <c r="Y876" s="121">
        <v>2848</v>
      </c>
      <c r="Z876" s="121">
        <v>3797</v>
      </c>
      <c r="AA876" s="121">
        <v>2603</v>
      </c>
      <c r="AB876" s="121">
        <v>1001</v>
      </c>
      <c r="AC876" s="121">
        <v>930</v>
      </c>
      <c r="AD876" s="17">
        <v>50</v>
      </c>
      <c r="AE876" s="17">
        <v>73</v>
      </c>
      <c r="AF876" s="100">
        <v>100</v>
      </c>
      <c r="AG876" s="101">
        <v>119</v>
      </c>
      <c r="AH876" s="101">
        <v>956</v>
      </c>
      <c r="AI876" s="101">
        <v>637</v>
      </c>
      <c r="AJ876" s="101">
        <v>12</v>
      </c>
      <c r="AK876" s="101">
        <f t="shared" si="910"/>
        <v>1724</v>
      </c>
      <c r="AL876" s="101">
        <f t="shared" si="911"/>
        <v>49</v>
      </c>
      <c r="AM876" s="101">
        <v>61</v>
      </c>
      <c r="AN876" s="102">
        <v>494</v>
      </c>
      <c r="AO876" s="103">
        <v>883</v>
      </c>
      <c r="AP876" s="74">
        <f t="shared" si="912"/>
        <v>4.1783707865168537E-2</v>
      </c>
      <c r="AQ876" s="74">
        <f t="shared" si="913"/>
        <v>0.25177771925204107</v>
      </c>
      <c r="AR876" s="104">
        <f t="shared" si="914"/>
        <v>0.17982266435986158</v>
      </c>
      <c r="AS876" s="104">
        <f t="shared" si="915"/>
        <v>0.24124999999999999</v>
      </c>
      <c r="AT876" s="104">
        <f t="shared" si="916"/>
        <v>0.22589320015366884</v>
      </c>
      <c r="AU876" s="105">
        <v>2760</v>
      </c>
      <c r="AV876" s="105">
        <v>3769</v>
      </c>
      <c r="AW876" s="105">
        <v>2857</v>
      </c>
      <c r="AX876" s="100">
        <v>123</v>
      </c>
      <c r="AY876" s="106">
        <v>2389</v>
      </c>
      <c r="AZ876" s="106">
        <v>229</v>
      </c>
      <c r="BA876" s="106">
        <v>1250</v>
      </c>
      <c r="BB876" s="106">
        <v>885</v>
      </c>
      <c r="BC876" s="106">
        <v>25</v>
      </c>
      <c r="BD876" s="107">
        <v>63</v>
      </c>
      <c r="BE876" s="108">
        <v>563</v>
      </c>
      <c r="BF876" s="82">
        <f t="shared" si="917"/>
        <v>8.0154007700385013E-2</v>
      </c>
      <c r="BG876" s="82">
        <f t="shared" si="918"/>
        <v>0.3316529583443884</v>
      </c>
      <c r="BH876" s="83">
        <f t="shared" si="919"/>
        <v>0.24515235457063711</v>
      </c>
      <c r="BI876" s="83">
        <f t="shared" si="920"/>
        <v>0.31735334660744369</v>
      </c>
      <c r="BJ876" s="83">
        <f t="shared" si="921"/>
        <v>0.29782608695652174</v>
      </c>
      <c r="BK876" s="2">
        <v>3074</v>
      </c>
      <c r="BL876" s="2">
        <v>4158</v>
      </c>
      <c r="BM876" s="2">
        <v>2892</v>
      </c>
      <c r="BN876" s="2">
        <v>1925</v>
      </c>
      <c r="BO876" s="2">
        <v>960</v>
      </c>
      <c r="BP876" s="2">
        <v>931</v>
      </c>
      <c r="BQ876" s="109">
        <v>64</v>
      </c>
      <c r="BR876" s="109">
        <v>179</v>
      </c>
      <c r="BS876" s="110">
        <v>104</v>
      </c>
      <c r="BT876" s="109">
        <v>226</v>
      </c>
      <c r="BU876" s="109">
        <v>1931</v>
      </c>
      <c r="BV876" s="109">
        <v>1863</v>
      </c>
      <c r="BW876" s="109">
        <v>16</v>
      </c>
      <c r="BX876" s="84">
        <f t="shared" si="925"/>
        <v>4036</v>
      </c>
      <c r="BY876" s="111">
        <v>619</v>
      </c>
      <c r="BZ876" s="109">
        <v>81</v>
      </c>
      <c r="CA876" s="109">
        <v>17</v>
      </c>
      <c r="CB876" s="2">
        <v>910</v>
      </c>
      <c r="CC876" s="112">
        <f t="shared" si="926"/>
        <v>7.3519843851659078E-2</v>
      </c>
      <c r="CD876" s="112">
        <f t="shared" si="927"/>
        <v>0.46440596440596443</v>
      </c>
      <c r="CE876" s="112">
        <f t="shared" si="928"/>
        <v>0.38907546424338207</v>
      </c>
      <c r="CF876" s="112">
        <f t="shared" si="929"/>
        <v>0.52666666666666662</v>
      </c>
      <c r="CG876" s="112">
        <f t="shared" si="930"/>
        <v>0.61618257261410792</v>
      </c>
      <c r="CH876" s="87">
        <f t="shared" si="931"/>
        <v>1110</v>
      </c>
      <c r="CI876" s="31">
        <f t="shared" si="932"/>
        <v>1079</v>
      </c>
      <c r="CJ876" s="31">
        <f t="shared" si="933"/>
        <v>0</v>
      </c>
      <c r="CK876" s="31">
        <f t="shared" si="934"/>
        <v>0</v>
      </c>
      <c r="CL876" s="31">
        <f t="shared" si="935"/>
        <v>0</v>
      </c>
      <c r="CM876" s="113">
        <f t="shared" si="936"/>
        <v>0</v>
      </c>
      <c r="CN876" s="31">
        <f t="shared" si="937"/>
        <v>0</v>
      </c>
      <c r="CO876" s="31">
        <f t="shared" si="938"/>
        <v>0</v>
      </c>
      <c r="CP876" s="31">
        <f t="shared" si="939"/>
        <v>0</v>
      </c>
      <c r="CQ876" s="31">
        <f t="shared" si="940"/>
        <v>0</v>
      </c>
      <c r="CU876" s="88">
        <f t="shared" si="924"/>
        <v>0</v>
      </c>
      <c r="DC876" s="88">
        <f t="shared" si="941"/>
        <v>0</v>
      </c>
      <c r="DH876" s="32">
        <v>5</v>
      </c>
      <c r="DI876" s="32">
        <v>43</v>
      </c>
      <c r="DJ876" s="32">
        <v>21</v>
      </c>
      <c r="DK876" s="88">
        <f t="shared" si="942"/>
        <v>941</v>
      </c>
      <c r="DL876" s="32">
        <v>53</v>
      </c>
      <c r="DM876" s="32">
        <v>473</v>
      </c>
      <c r="DN876" s="32">
        <v>415</v>
      </c>
      <c r="DO876" s="32">
        <v>0</v>
      </c>
      <c r="DP876" s="32">
        <v>50</v>
      </c>
      <c r="DQ876" s="32">
        <v>127</v>
      </c>
      <c r="DR876" s="32">
        <v>74</v>
      </c>
      <c r="DS876" s="88">
        <f t="shared" si="943"/>
        <v>2982</v>
      </c>
      <c r="DT876" s="32">
        <v>170</v>
      </c>
      <c r="DU876" s="32">
        <v>1387</v>
      </c>
      <c r="DV876" s="32">
        <v>1411</v>
      </c>
      <c r="DW876" s="32">
        <v>14</v>
      </c>
      <c r="EA876" s="88">
        <f t="shared" si="944"/>
        <v>0</v>
      </c>
      <c r="EI876" s="88">
        <f t="shared" si="945"/>
        <v>0</v>
      </c>
      <c r="EQ876" s="88">
        <f t="shared" si="946"/>
        <v>0</v>
      </c>
      <c r="EV876" s="32">
        <v>9</v>
      </c>
      <c r="EW876" s="32">
        <v>9</v>
      </c>
      <c r="EX876" s="32">
        <v>9</v>
      </c>
      <c r="EY876" s="88">
        <f t="shared" si="947"/>
        <v>113</v>
      </c>
      <c r="EZ876" s="32">
        <v>3</v>
      </c>
      <c r="FA876" s="32">
        <v>71</v>
      </c>
      <c r="FB876" s="32">
        <v>37</v>
      </c>
      <c r="FC876" s="32">
        <v>2</v>
      </c>
      <c r="FG876" s="88">
        <f t="shared" si="948"/>
        <v>0</v>
      </c>
      <c r="FO876" s="88">
        <f t="shared" si="949"/>
        <v>0</v>
      </c>
      <c r="FW876" s="110">
        <f t="shared" si="950"/>
        <v>0</v>
      </c>
      <c r="GB876" s="110">
        <f t="shared" si="951"/>
        <v>9</v>
      </c>
      <c r="GC876" s="110">
        <f t="shared" si="952"/>
        <v>9</v>
      </c>
      <c r="GD876" s="110">
        <f t="shared" si="953"/>
        <v>9</v>
      </c>
      <c r="GE876" s="110">
        <f t="shared" si="954"/>
        <v>113</v>
      </c>
      <c r="GF876" s="110">
        <f t="shared" si="955"/>
        <v>3</v>
      </c>
      <c r="GG876" s="110">
        <f t="shared" si="956"/>
        <v>71</v>
      </c>
      <c r="GH876" s="110">
        <f t="shared" si="957"/>
        <v>37</v>
      </c>
      <c r="GI876" s="110">
        <f t="shared" si="958"/>
        <v>2</v>
      </c>
      <c r="GJ876" s="114">
        <f t="shared" si="922"/>
        <v>1.173337718854367</v>
      </c>
      <c r="GK876" s="90">
        <f t="shared" si="923"/>
        <v>0.68940979489326082</v>
      </c>
      <c r="GL876" s="2" t="s">
        <v>1436</v>
      </c>
      <c r="GM876" s="92" t="s">
        <v>1437</v>
      </c>
      <c r="GN876" s="92" t="s">
        <v>1438</v>
      </c>
      <c r="GO876" s="2" t="s">
        <v>1439</v>
      </c>
      <c r="GP876" s="92" t="s">
        <v>1440</v>
      </c>
      <c r="GQ876" s="2" t="s">
        <v>1441</v>
      </c>
      <c r="GR876" s="115">
        <v>4185</v>
      </c>
      <c r="GS876" s="31">
        <f t="shared" si="959"/>
        <v>55</v>
      </c>
      <c r="GT876" s="31">
        <f t="shared" si="960"/>
        <v>95</v>
      </c>
      <c r="GU876" s="31">
        <f t="shared" si="961"/>
        <v>170</v>
      </c>
      <c r="GV876" s="31">
        <f t="shared" si="962"/>
        <v>3923</v>
      </c>
      <c r="GW876" s="31">
        <f t="shared" si="963"/>
        <v>1840</v>
      </c>
      <c r="GX876" s="31">
        <f t="shared" si="964"/>
        <v>3700</v>
      </c>
    </row>
    <row r="877" spans="1:208" ht="15.75" hidden="1" customHeight="1" x14ac:dyDescent="0.25">
      <c r="A877" s="22" t="s">
        <v>1117</v>
      </c>
      <c r="B877" s="2" t="s">
        <v>856</v>
      </c>
      <c r="C877" s="116" t="s">
        <v>859</v>
      </c>
      <c r="D877" s="35" t="s">
        <v>856</v>
      </c>
      <c r="E877" s="117">
        <v>82</v>
      </c>
      <c r="F877" s="117">
        <v>207</v>
      </c>
      <c r="G877" s="117">
        <v>94</v>
      </c>
      <c r="H877" s="117">
        <v>383</v>
      </c>
      <c r="I877" s="95">
        <v>21</v>
      </c>
      <c r="J877" s="118">
        <v>69</v>
      </c>
      <c r="K877" s="118">
        <v>178</v>
      </c>
      <c r="L877" s="118">
        <v>93</v>
      </c>
      <c r="M877" s="118">
        <v>340</v>
      </c>
      <c r="N877" s="119">
        <v>1</v>
      </c>
      <c r="O877" s="119">
        <v>79</v>
      </c>
      <c r="P877" s="120">
        <v>239</v>
      </c>
      <c r="Q877" s="120">
        <v>261</v>
      </c>
      <c r="R877" s="120">
        <v>221</v>
      </c>
      <c r="S877" s="70">
        <f t="shared" si="905"/>
        <v>0.28870292887029286</v>
      </c>
      <c r="T877" s="70">
        <f t="shared" si="906"/>
        <v>0.68199233716475094</v>
      </c>
      <c r="U877" s="70">
        <f t="shared" si="907"/>
        <v>0.47018030513176146</v>
      </c>
      <c r="V877" s="70">
        <f t="shared" si="908"/>
        <v>0.56016597510373445</v>
      </c>
      <c r="W877" s="70">
        <f t="shared" si="909"/>
        <v>0.41628959276018102</v>
      </c>
      <c r="X877" s="121">
        <v>284</v>
      </c>
      <c r="Y877" s="121">
        <v>239</v>
      </c>
      <c r="Z877" s="121">
        <v>261</v>
      </c>
      <c r="AA877" s="121">
        <v>221</v>
      </c>
      <c r="AB877" s="121">
        <v>60</v>
      </c>
      <c r="AC877" s="121">
        <v>73</v>
      </c>
      <c r="AD877" s="17">
        <v>12</v>
      </c>
      <c r="AE877" s="17">
        <v>21</v>
      </c>
      <c r="AF877" s="100">
        <v>23</v>
      </c>
      <c r="AG877" s="101">
        <v>92</v>
      </c>
      <c r="AH877" s="101">
        <v>189</v>
      </c>
      <c r="AI877" s="101">
        <v>90</v>
      </c>
      <c r="AJ877" s="101">
        <v>1</v>
      </c>
      <c r="AK877" s="101">
        <f t="shared" si="910"/>
        <v>372</v>
      </c>
      <c r="AL877" s="101">
        <f t="shared" si="911"/>
        <v>3</v>
      </c>
      <c r="AM877" s="101">
        <v>4</v>
      </c>
      <c r="AN877" s="102">
        <v>79</v>
      </c>
      <c r="AO877" s="103">
        <v>57</v>
      </c>
      <c r="AP877" s="74">
        <f t="shared" si="912"/>
        <v>0.38493723849372385</v>
      </c>
      <c r="AQ877" s="74">
        <f t="shared" si="913"/>
        <v>0.72413793103448276</v>
      </c>
      <c r="AR877" s="104">
        <f t="shared" si="914"/>
        <v>0.51040221914008321</v>
      </c>
      <c r="AS877" s="104">
        <f t="shared" si="915"/>
        <v>0.57261410788381739</v>
      </c>
      <c r="AT877" s="104">
        <f t="shared" si="916"/>
        <v>0.39366515837104071</v>
      </c>
      <c r="AU877" s="105">
        <v>243</v>
      </c>
      <c r="AV877" s="105">
        <v>319</v>
      </c>
      <c r="AW877" s="105">
        <v>228</v>
      </c>
      <c r="AX877" s="100">
        <v>23</v>
      </c>
      <c r="AY877" s="106">
        <v>505</v>
      </c>
      <c r="AZ877" s="106">
        <v>157</v>
      </c>
      <c r="BA877" s="106">
        <v>263</v>
      </c>
      <c r="BB877" s="106">
        <v>85</v>
      </c>
      <c r="BC877" s="106">
        <v>0</v>
      </c>
      <c r="BD877" s="107">
        <v>4</v>
      </c>
      <c r="BE877" s="108">
        <v>38</v>
      </c>
      <c r="BF877" s="82">
        <f t="shared" si="917"/>
        <v>0.68859649122807021</v>
      </c>
      <c r="BG877" s="82">
        <f t="shared" si="918"/>
        <v>0.82445141065830718</v>
      </c>
      <c r="BH877" s="83">
        <f t="shared" si="919"/>
        <v>0.63417721518987347</v>
      </c>
      <c r="BI877" s="83">
        <f t="shared" si="920"/>
        <v>0.61209964412811391</v>
      </c>
      <c r="BJ877" s="83">
        <f t="shared" si="921"/>
        <v>0.33333333333333331</v>
      </c>
      <c r="BK877" s="2">
        <v>232</v>
      </c>
      <c r="BL877" s="2">
        <v>299</v>
      </c>
      <c r="BM877" s="2">
        <v>234</v>
      </c>
      <c r="BN877" s="2">
        <v>154</v>
      </c>
      <c r="BO877" s="2">
        <v>61</v>
      </c>
      <c r="BP877" s="2">
        <v>83</v>
      </c>
      <c r="BQ877" s="109">
        <v>17</v>
      </c>
      <c r="BR877" s="109">
        <v>28</v>
      </c>
      <c r="BS877" s="110">
        <v>27</v>
      </c>
      <c r="BT877" s="109">
        <v>149</v>
      </c>
      <c r="BU877" s="109">
        <v>280</v>
      </c>
      <c r="BV877" s="109">
        <v>106</v>
      </c>
      <c r="BW877" s="109">
        <v>0</v>
      </c>
      <c r="BX877" s="84">
        <f t="shared" si="925"/>
        <v>535</v>
      </c>
      <c r="BY877" s="111">
        <v>106</v>
      </c>
      <c r="BZ877" s="109">
        <v>2</v>
      </c>
      <c r="CA877" s="109">
        <v>0</v>
      </c>
      <c r="CB877" s="2">
        <v>72</v>
      </c>
      <c r="CC877" s="112">
        <f t="shared" si="926"/>
        <v>0.64224137931034486</v>
      </c>
      <c r="CD877" s="112">
        <f t="shared" si="927"/>
        <v>0.9364548494983278</v>
      </c>
      <c r="CE877" s="112">
        <f t="shared" si="928"/>
        <v>0.69673202614379082</v>
      </c>
      <c r="CF877" s="112">
        <f t="shared" si="929"/>
        <v>0.72045028142589118</v>
      </c>
      <c r="CG877" s="112">
        <f t="shared" si="930"/>
        <v>0.44444444444444442</v>
      </c>
      <c r="CH877" s="87">
        <f t="shared" si="931"/>
        <v>130</v>
      </c>
      <c r="CI877" s="31">
        <f t="shared" si="932"/>
        <v>117</v>
      </c>
      <c r="CJ877" s="31">
        <f t="shared" si="933"/>
        <v>0</v>
      </c>
      <c r="CK877" s="31">
        <f t="shared" si="934"/>
        <v>0</v>
      </c>
      <c r="CL877" s="31">
        <f t="shared" si="935"/>
        <v>0</v>
      </c>
      <c r="CM877" s="113">
        <f t="shared" si="936"/>
        <v>0</v>
      </c>
      <c r="CN877" s="31">
        <f t="shared" si="937"/>
        <v>0</v>
      </c>
      <c r="CO877" s="31">
        <f t="shared" si="938"/>
        <v>0</v>
      </c>
      <c r="CP877" s="31">
        <f t="shared" si="939"/>
        <v>0</v>
      </c>
      <c r="CQ877" s="31">
        <f t="shared" si="940"/>
        <v>0</v>
      </c>
      <c r="CU877" s="88">
        <f t="shared" si="924"/>
        <v>0</v>
      </c>
      <c r="DC877" s="88">
        <f t="shared" si="941"/>
        <v>0</v>
      </c>
      <c r="DH877" s="32">
        <v>4</v>
      </c>
      <c r="DI877" s="32">
        <v>14</v>
      </c>
      <c r="DJ877" s="32">
        <v>14</v>
      </c>
      <c r="DK877" s="88">
        <f t="shared" si="942"/>
        <v>285</v>
      </c>
      <c r="DL877" s="32">
        <v>111</v>
      </c>
      <c r="DM877" s="32">
        <v>128</v>
      </c>
      <c r="DN877" s="32">
        <v>46</v>
      </c>
      <c r="DO877" s="32">
        <v>0</v>
      </c>
      <c r="DP877" s="32">
        <v>13</v>
      </c>
      <c r="DQ877" s="32">
        <v>14</v>
      </c>
      <c r="DR877" s="32">
        <v>13</v>
      </c>
      <c r="DS877" s="88">
        <f t="shared" si="943"/>
        <v>250</v>
      </c>
      <c r="DT877" s="32">
        <v>38</v>
      </c>
      <c r="DU877" s="32">
        <v>152</v>
      </c>
      <c r="DV877" s="32">
        <v>60</v>
      </c>
      <c r="DW877" s="32">
        <v>0</v>
      </c>
      <c r="EA877" s="88">
        <f t="shared" si="944"/>
        <v>0</v>
      </c>
      <c r="EI877" s="88">
        <f t="shared" si="945"/>
        <v>0</v>
      </c>
      <c r="EQ877" s="88">
        <f t="shared" si="946"/>
        <v>0</v>
      </c>
      <c r="EY877" s="88">
        <f t="shared" si="947"/>
        <v>0</v>
      </c>
      <c r="FG877" s="88">
        <f t="shared" si="948"/>
        <v>0</v>
      </c>
      <c r="FO877" s="88">
        <f t="shared" si="949"/>
        <v>0</v>
      </c>
      <c r="FW877" s="110">
        <f t="shared" si="950"/>
        <v>0</v>
      </c>
      <c r="GB877" s="110">
        <f t="shared" si="951"/>
        <v>0</v>
      </c>
      <c r="GC877" s="110">
        <f t="shared" si="952"/>
        <v>0</v>
      </c>
      <c r="GD877" s="110">
        <f t="shared" si="953"/>
        <v>0</v>
      </c>
      <c r="GE877" s="110">
        <f t="shared" si="954"/>
        <v>0</v>
      </c>
      <c r="GF877" s="110">
        <f t="shared" si="955"/>
        <v>0</v>
      </c>
      <c r="GG877" s="110">
        <f t="shared" si="956"/>
        <v>0</v>
      </c>
      <c r="GH877" s="110">
        <f t="shared" si="957"/>
        <v>0</v>
      </c>
      <c r="GI877" s="110">
        <f t="shared" si="958"/>
        <v>0</v>
      </c>
      <c r="GJ877" s="114">
        <f t="shared" si="922"/>
        <v>6.7632850241545778E-2</v>
      </c>
      <c r="GK877" s="90">
        <f t="shared" si="923"/>
        <v>5.9405940594059403E-2</v>
      </c>
      <c r="GL877" s="2" t="s">
        <v>1414</v>
      </c>
      <c r="GM877" s="92" t="s">
        <v>1387</v>
      </c>
      <c r="GN877" s="2" t="s">
        <v>1457</v>
      </c>
      <c r="GO877" s="92" t="s">
        <v>1672</v>
      </c>
      <c r="GP877" s="2" t="s">
        <v>2061</v>
      </c>
      <c r="GQ877" s="2" t="s">
        <v>2186</v>
      </c>
      <c r="GR877" s="115">
        <v>302</v>
      </c>
      <c r="GS877" s="31">
        <f t="shared" si="959"/>
        <v>17</v>
      </c>
      <c r="GT877" s="31">
        <f t="shared" si="960"/>
        <v>27</v>
      </c>
      <c r="GU877" s="31">
        <f t="shared" si="961"/>
        <v>28</v>
      </c>
      <c r="GV877" s="31">
        <f t="shared" si="962"/>
        <v>535</v>
      </c>
      <c r="GW877" s="31">
        <f t="shared" si="963"/>
        <v>106</v>
      </c>
      <c r="GX877" s="31">
        <f t="shared" si="964"/>
        <v>386</v>
      </c>
    </row>
    <row r="878" spans="1:208" ht="15.75" hidden="1" customHeight="1" x14ac:dyDescent="0.25">
      <c r="A878" s="22" t="s">
        <v>1117</v>
      </c>
      <c r="B878" s="2" t="s">
        <v>856</v>
      </c>
      <c r="C878" s="116" t="s">
        <v>860</v>
      </c>
      <c r="D878" s="35" t="s">
        <v>856</v>
      </c>
      <c r="E878" s="117">
        <v>133</v>
      </c>
      <c r="F878" s="117">
        <v>737</v>
      </c>
      <c r="G878" s="117">
        <v>477</v>
      </c>
      <c r="H878" s="117">
        <v>1347</v>
      </c>
      <c r="I878" s="95">
        <v>119</v>
      </c>
      <c r="J878" s="118">
        <v>258</v>
      </c>
      <c r="K878" s="118">
        <v>982</v>
      </c>
      <c r="L878" s="118">
        <v>541</v>
      </c>
      <c r="M878" s="118">
        <v>1781</v>
      </c>
      <c r="N878" s="119">
        <v>25</v>
      </c>
      <c r="O878" s="119">
        <v>462</v>
      </c>
      <c r="P878" s="120">
        <v>1454</v>
      </c>
      <c r="Q878" s="120">
        <v>2020</v>
      </c>
      <c r="R878" s="120">
        <v>1508</v>
      </c>
      <c r="S878" s="70">
        <f t="shared" si="905"/>
        <v>0.17744154057771663</v>
      </c>
      <c r="T878" s="70">
        <f t="shared" si="906"/>
        <v>0.48613861386138613</v>
      </c>
      <c r="U878" s="70">
        <f t="shared" si="907"/>
        <v>0.35246888799678844</v>
      </c>
      <c r="V878" s="70">
        <f t="shared" si="908"/>
        <v>0.42460317460317459</v>
      </c>
      <c r="W878" s="70">
        <f t="shared" si="909"/>
        <v>0.34217506631299732</v>
      </c>
      <c r="X878" s="121">
        <v>2047</v>
      </c>
      <c r="Y878" s="121">
        <v>1454</v>
      </c>
      <c r="Z878" s="121">
        <v>2020</v>
      </c>
      <c r="AA878" s="121">
        <v>1508</v>
      </c>
      <c r="AB878" s="121">
        <v>557</v>
      </c>
      <c r="AC878" s="121">
        <v>523</v>
      </c>
      <c r="AD878" s="17">
        <v>65</v>
      </c>
      <c r="AE878" s="17">
        <v>81</v>
      </c>
      <c r="AF878" s="100">
        <v>124</v>
      </c>
      <c r="AG878" s="101">
        <v>219</v>
      </c>
      <c r="AH878" s="101">
        <v>947</v>
      </c>
      <c r="AI878" s="101">
        <v>541</v>
      </c>
      <c r="AJ878" s="101">
        <v>8</v>
      </c>
      <c r="AK878" s="101">
        <f t="shared" si="910"/>
        <v>1715</v>
      </c>
      <c r="AL878" s="101">
        <f t="shared" si="911"/>
        <v>26</v>
      </c>
      <c r="AM878" s="101">
        <v>34</v>
      </c>
      <c r="AN878" s="102">
        <v>384</v>
      </c>
      <c r="AO878" s="103">
        <v>499</v>
      </c>
      <c r="AP878" s="74">
        <f t="shared" si="912"/>
        <v>0.15061898211829436</v>
      </c>
      <c r="AQ878" s="74">
        <f t="shared" si="913"/>
        <v>0.46881188118811878</v>
      </c>
      <c r="AR878" s="104">
        <f t="shared" si="914"/>
        <v>0.33741469289441989</v>
      </c>
      <c r="AS878" s="104">
        <f t="shared" si="915"/>
        <v>0.41439909297052152</v>
      </c>
      <c r="AT878" s="104">
        <f t="shared" si="916"/>
        <v>0.34151193633952254</v>
      </c>
      <c r="AU878" s="105">
        <v>1419</v>
      </c>
      <c r="AV878" s="105">
        <v>1946</v>
      </c>
      <c r="AW878" s="105">
        <v>1497</v>
      </c>
      <c r="AX878" s="100">
        <v>134</v>
      </c>
      <c r="AY878" s="106">
        <v>1982</v>
      </c>
      <c r="AZ878" s="106">
        <v>304</v>
      </c>
      <c r="BA878" s="106">
        <v>1045</v>
      </c>
      <c r="BB878" s="106">
        <v>623</v>
      </c>
      <c r="BC878" s="106">
        <v>10</v>
      </c>
      <c r="BD878" s="107">
        <v>30</v>
      </c>
      <c r="BE878" s="108">
        <v>264</v>
      </c>
      <c r="BF878" s="82">
        <f t="shared" si="917"/>
        <v>0.20307281229124916</v>
      </c>
      <c r="BG878" s="82">
        <f t="shared" si="918"/>
        <v>0.53699897225077087</v>
      </c>
      <c r="BH878" s="83">
        <f t="shared" si="919"/>
        <v>0.39942410530645822</v>
      </c>
      <c r="BI878" s="83">
        <f t="shared" si="920"/>
        <v>0.48677563150074293</v>
      </c>
      <c r="BJ878" s="83">
        <f t="shared" si="921"/>
        <v>0.4178999295278365</v>
      </c>
      <c r="BK878" s="2">
        <v>1473</v>
      </c>
      <c r="BL878" s="2">
        <v>2081</v>
      </c>
      <c r="BM878" s="2">
        <v>1531</v>
      </c>
      <c r="BN878" s="2">
        <v>1011</v>
      </c>
      <c r="BO878" s="2">
        <v>476</v>
      </c>
      <c r="BP878" s="2">
        <v>501</v>
      </c>
      <c r="BQ878" s="109">
        <v>76</v>
      </c>
      <c r="BR878" s="109">
        <v>129</v>
      </c>
      <c r="BS878" s="110">
        <v>93</v>
      </c>
      <c r="BT878" s="109">
        <v>147</v>
      </c>
      <c r="BU878" s="109">
        <v>1076</v>
      </c>
      <c r="BV878" s="109">
        <v>956</v>
      </c>
      <c r="BW878" s="109">
        <v>8</v>
      </c>
      <c r="BX878" s="84">
        <f t="shared" si="925"/>
        <v>2187</v>
      </c>
      <c r="BY878" s="111">
        <v>305</v>
      </c>
      <c r="BZ878" s="109">
        <v>31</v>
      </c>
      <c r="CA878" s="109">
        <v>8</v>
      </c>
      <c r="CB878" s="2">
        <v>473</v>
      </c>
      <c r="CC878" s="112">
        <f t="shared" si="926"/>
        <v>9.9796334012219962E-2</v>
      </c>
      <c r="CD878" s="112">
        <f t="shared" si="927"/>
        <v>0.5170591061989428</v>
      </c>
      <c r="CE878" s="112">
        <f t="shared" si="928"/>
        <v>0.42241887905604719</v>
      </c>
      <c r="CF878" s="112">
        <f t="shared" si="929"/>
        <v>0.5539867109634552</v>
      </c>
      <c r="CG878" s="112">
        <f t="shared" si="930"/>
        <v>0.60418027433050292</v>
      </c>
      <c r="CH878" s="87">
        <f t="shared" si="931"/>
        <v>606</v>
      </c>
      <c r="CI878" s="31">
        <f t="shared" si="932"/>
        <v>578</v>
      </c>
      <c r="CJ878" s="31">
        <f t="shared" si="933"/>
        <v>0</v>
      </c>
      <c r="CK878" s="31">
        <f t="shared" si="934"/>
        <v>0</v>
      </c>
      <c r="CL878" s="31">
        <f t="shared" si="935"/>
        <v>0</v>
      </c>
      <c r="CM878" s="113">
        <f t="shared" si="936"/>
        <v>0</v>
      </c>
      <c r="CN878" s="31">
        <f t="shared" si="937"/>
        <v>0</v>
      </c>
      <c r="CO878" s="31">
        <f t="shared" si="938"/>
        <v>0</v>
      </c>
      <c r="CP878" s="31">
        <f t="shared" si="939"/>
        <v>0</v>
      </c>
      <c r="CQ878" s="31">
        <f t="shared" si="940"/>
        <v>0</v>
      </c>
      <c r="CU878" s="88">
        <f t="shared" si="924"/>
        <v>0</v>
      </c>
      <c r="DC878" s="88">
        <f t="shared" si="941"/>
        <v>0</v>
      </c>
      <c r="DH878" s="32">
        <v>4</v>
      </c>
      <c r="DI878" s="32">
        <v>23</v>
      </c>
      <c r="DJ878" s="32">
        <v>16</v>
      </c>
      <c r="DK878" s="88">
        <f t="shared" si="942"/>
        <v>506</v>
      </c>
      <c r="DL878" s="32">
        <v>47</v>
      </c>
      <c r="DM878" s="32">
        <v>248</v>
      </c>
      <c r="DN878" s="32">
        <v>210</v>
      </c>
      <c r="DO878" s="32">
        <v>1</v>
      </c>
      <c r="DP878" s="32">
        <v>71</v>
      </c>
      <c r="DQ878" s="32">
        <v>105</v>
      </c>
      <c r="DR878" s="32">
        <v>76</v>
      </c>
      <c r="DS878" s="88">
        <f t="shared" si="943"/>
        <v>1659</v>
      </c>
      <c r="DT878" s="32">
        <v>96</v>
      </c>
      <c r="DU878" s="32">
        <v>813</v>
      </c>
      <c r="DV878" s="32">
        <v>744</v>
      </c>
      <c r="DW878" s="32">
        <v>6</v>
      </c>
      <c r="EA878" s="88">
        <f t="shared" si="944"/>
        <v>0</v>
      </c>
      <c r="EI878" s="88">
        <f t="shared" si="945"/>
        <v>0</v>
      </c>
      <c r="EQ878" s="88">
        <f t="shared" si="946"/>
        <v>0</v>
      </c>
      <c r="EV878" s="32">
        <v>1</v>
      </c>
      <c r="EW878" s="32">
        <v>1</v>
      </c>
      <c r="EX878" s="32">
        <v>1</v>
      </c>
      <c r="EY878" s="88">
        <f t="shared" si="947"/>
        <v>22</v>
      </c>
      <c r="EZ878" s="32">
        <v>4</v>
      </c>
      <c r="FA878" s="32">
        <v>15</v>
      </c>
      <c r="FB878" s="32">
        <v>2</v>
      </c>
      <c r="FC878" s="32">
        <v>1</v>
      </c>
      <c r="FG878" s="88">
        <f t="shared" si="948"/>
        <v>0</v>
      </c>
      <c r="FO878" s="88">
        <f t="shared" si="949"/>
        <v>0</v>
      </c>
      <c r="FW878" s="110">
        <f t="shared" si="950"/>
        <v>0</v>
      </c>
      <c r="GB878" s="110">
        <f t="shared" si="951"/>
        <v>1</v>
      </c>
      <c r="GC878" s="110">
        <f t="shared" si="952"/>
        <v>1</v>
      </c>
      <c r="GD878" s="110">
        <f t="shared" si="953"/>
        <v>1</v>
      </c>
      <c r="GE878" s="110">
        <f t="shared" si="954"/>
        <v>22</v>
      </c>
      <c r="GF878" s="110">
        <f t="shared" si="955"/>
        <v>4</v>
      </c>
      <c r="GG878" s="110">
        <f t="shared" si="956"/>
        <v>15</v>
      </c>
      <c r="GH878" s="110">
        <f t="shared" si="957"/>
        <v>2</v>
      </c>
      <c r="GI878" s="110">
        <f t="shared" si="958"/>
        <v>1</v>
      </c>
      <c r="GJ878" s="114">
        <f t="shared" si="922"/>
        <v>0.76570514281084978</v>
      </c>
      <c r="GK878" s="90">
        <f t="shared" si="923"/>
        <v>0.10343087790111</v>
      </c>
      <c r="GL878" s="2" t="s">
        <v>2285</v>
      </c>
      <c r="GM878" s="2" t="s">
        <v>1570</v>
      </c>
      <c r="GN878" s="2" t="s">
        <v>1697</v>
      </c>
      <c r="GO878" s="2" t="s">
        <v>2227</v>
      </c>
      <c r="GP878" s="2" t="s">
        <v>2159</v>
      </c>
      <c r="GQ878" s="2" t="s">
        <v>1456</v>
      </c>
      <c r="GR878" s="115">
        <v>2075</v>
      </c>
      <c r="GS878" s="31">
        <f t="shared" si="959"/>
        <v>75</v>
      </c>
      <c r="GT878" s="31">
        <f t="shared" si="960"/>
        <v>92</v>
      </c>
      <c r="GU878" s="31">
        <f t="shared" si="961"/>
        <v>128</v>
      </c>
      <c r="GV878" s="31">
        <f t="shared" si="962"/>
        <v>2165</v>
      </c>
      <c r="GW878" s="31">
        <f t="shared" si="963"/>
        <v>961</v>
      </c>
      <c r="GX878" s="31">
        <f t="shared" si="964"/>
        <v>2022</v>
      </c>
    </row>
    <row r="879" spans="1:208" ht="15.75" hidden="1" customHeight="1" x14ac:dyDescent="0.25">
      <c r="A879" s="22" t="s">
        <v>1117</v>
      </c>
      <c r="B879" s="2" t="s">
        <v>856</v>
      </c>
      <c r="C879" s="116" t="s">
        <v>1032</v>
      </c>
      <c r="D879" s="35" t="s">
        <v>856</v>
      </c>
      <c r="E879" s="117">
        <v>205</v>
      </c>
      <c r="F879" s="117">
        <v>933</v>
      </c>
      <c r="G879" s="117">
        <v>640</v>
      </c>
      <c r="H879" s="117">
        <v>1778</v>
      </c>
      <c r="I879" s="95">
        <v>95</v>
      </c>
      <c r="J879" s="118">
        <v>166</v>
      </c>
      <c r="K879" s="118">
        <v>883</v>
      </c>
      <c r="L879" s="118">
        <v>773</v>
      </c>
      <c r="M879" s="118">
        <v>1822</v>
      </c>
      <c r="N879" s="119">
        <v>63</v>
      </c>
      <c r="O879" s="119">
        <v>409</v>
      </c>
      <c r="P879" s="120">
        <v>1815</v>
      </c>
      <c r="Q879" s="120">
        <v>2175</v>
      </c>
      <c r="R879" s="120">
        <v>1644</v>
      </c>
      <c r="S879" s="70">
        <f t="shared" si="905"/>
        <v>9.1460055096418733E-2</v>
      </c>
      <c r="T879" s="70">
        <f t="shared" si="906"/>
        <v>0.40597701149425286</v>
      </c>
      <c r="U879" s="70">
        <f t="shared" si="907"/>
        <v>0.31221157259495919</v>
      </c>
      <c r="V879" s="70">
        <f t="shared" si="908"/>
        <v>0.41712490180675571</v>
      </c>
      <c r="W879" s="70">
        <f t="shared" si="909"/>
        <v>0.43187347931873482</v>
      </c>
      <c r="X879" s="121">
        <v>2221</v>
      </c>
      <c r="Y879" s="121">
        <v>1815</v>
      </c>
      <c r="Z879" s="121">
        <v>2175</v>
      </c>
      <c r="AA879" s="121">
        <v>1644</v>
      </c>
      <c r="AB879" s="121">
        <v>632</v>
      </c>
      <c r="AC879" s="121">
        <v>611</v>
      </c>
      <c r="AD879" s="17">
        <v>43</v>
      </c>
      <c r="AE879" s="17">
        <v>78</v>
      </c>
      <c r="AF879" s="100">
        <v>91</v>
      </c>
      <c r="AG879" s="101">
        <v>178</v>
      </c>
      <c r="AH879" s="101">
        <v>795</v>
      </c>
      <c r="AI879" s="101">
        <v>695</v>
      </c>
      <c r="AJ879" s="101">
        <v>10</v>
      </c>
      <c r="AK879" s="101">
        <f t="shared" si="910"/>
        <v>1678</v>
      </c>
      <c r="AL879" s="101">
        <f t="shared" si="911"/>
        <v>73</v>
      </c>
      <c r="AM879" s="101">
        <v>83</v>
      </c>
      <c r="AN879" s="102">
        <v>318</v>
      </c>
      <c r="AO879" s="103">
        <v>514</v>
      </c>
      <c r="AP879" s="74">
        <f t="shared" si="912"/>
        <v>9.8071625344352611E-2</v>
      </c>
      <c r="AQ879" s="74">
        <f t="shared" si="913"/>
        <v>0.36551724137931035</v>
      </c>
      <c r="AR879" s="104">
        <f t="shared" si="914"/>
        <v>0.28310259140930066</v>
      </c>
      <c r="AS879" s="104">
        <f t="shared" si="915"/>
        <v>0.37103953914637339</v>
      </c>
      <c r="AT879" s="104">
        <f t="shared" si="916"/>
        <v>0.37834549878345497</v>
      </c>
      <c r="AU879" s="105">
        <v>1591</v>
      </c>
      <c r="AV879" s="105">
        <v>2118</v>
      </c>
      <c r="AW879" s="105">
        <v>1631</v>
      </c>
      <c r="AX879" s="100">
        <v>77</v>
      </c>
      <c r="AY879" s="106">
        <v>1512</v>
      </c>
      <c r="AZ879" s="106">
        <v>144</v>
      </c>
      <c r="BA879" s="106">
        <v>772</v>
      </c>
      <c r="BB879" s="106">
        <v>581</v>
      </c>
      <c r="BC879" s="106">
        <v>15</v>
      </c>
      <c r="BD879" s="107">
        <v>54</v>
      </c>
      <c r="BE879" s="108">
        <v>201</v>
      </c>
      <c r="BF879" s="82">
        <f t="shared" si="917"/>
        <v>8.8289393010423059E-2</v>
      </c>
      <c r="BG879" s="82">
        <f t="shared" si="918"/>
        <v>0.36449480642115201</v>
      </c>
      <c r="BH879" s="83">
        <f t="shared" si="919"/>
        <v>0.27022471910112361</v>
      </c>
      <c r="BI879" s="83">
        <f t="shared" si="920"/>
        <v>0.35022917228363443</v>
      </c>
      <c r="BJ879" s="83">
        <f t="shared" si="921"/>
        <v>0.33123821495914518</v>
      </c>
      <c r="BK879" s="2">
        <v>1709</v>
      </c>
      <c r="BL879" s="2">
        <v>2271</v>
      </c>
      <c r="BM879" s="2">
        <v>1522</v>
      </c>
      <c r="BN879" s="2">
        <v>1050</v>
      </c>
      <c r="BO879" s="2">
        <v>523</v>
      </c>
      <c r="BP879" s="2">
        <v>492</v>
      </c>
      <c r="BQ879" s="109">
        <v>41</v>
      </c>
      <c r="BR879" s="109">
        <v>90</v>
      </c>
      <c r="BS879" s="110">
        <v>77</v>
      </c>
      <c r="BT879" s="109">
        <v>51</v>
      </c>
      <c r="BU879" s="109">
        <v>836</v>
      </c>
      <c r="BV879" s="109">
        <v>1028</v>
      </c>
      <c r="BW879" s="109">
        <v>9</v>
      </c>
      <c r="BX879" s="84">
        <f t="shared" si="925"/>
        <v>1924</v>
      </c>
      <c r="BY879" s="111">
        <v>282</v>
      </c>
      <c r="BZ879" s="109">
        <v>91</v>
      </c>
      <c r="CA879" s="109">
        <v>8</v>
      </c>
      <c r="CB879" s="2">
        <v>389</v>
      </c>
      <c r="CC879" s="112">
        <f t="shared" si="926"/>
        <v>2.984201287302516E-2</v>
      </c>
      <c r="CD879" s="112">
        <f t="shared" si="927"/>
        <v>0.36811977102597976</v>
      </c>
      <c r="CE879" s="112">
        <f t="shared" si="928"/>
        <v>0.33151581243184297</v>
      </c>
      <c r="CF879" s="112">
        <f t="shared" si="929"/>
        <v>0.4674400210914843</v>
      </c>
      <c r="CG879" s="112">
        <f t="shared" si="930"/>
        <v>0.61563731931668852</v>
      </c>
      <c r="CH879" s="87">
        <f t="shared" si="931"/>
        <v>585</v>
      </c>
      <c r="CI879" s="31">
        <f t="shared" si="932"/>
        <v>628</v>
      </c>
      <c r="CJ879" s="31">
        <f t="shared" si="933"/>
        <v>1</v>
      </c>
      <c r="CK879" s="31">
        <f t="shared" si="934"/>
        <v>2</v>
      </c>
      <c r="CL879" s="31">
        <f t="shared" si="935"/>
        <v>3</v>
      </c>
      <c r="CM879" s="113">
        <f t="shared" si="936"/>
        <v>20</v>
      </c>
      <c r="CN879" s="31">
        <f t="shared" si="937"/>
        <v>5</v>
      </c>
      <c r="CO879" s="31">
        <f t="shared" si="938"/>
        <v>7</v>
      </c>
      <c r="CP879" s="31">
        <f t="shared" si="939"/>
        <v>8</v>
      </c>
      <c r="CQ879" s="31">
        <f t="shared" si="940"/>
        <v>0</v>
      </c>
      <c r="CU879" s="88">
        <f t="shared" si="924"/>
        <v>0</v>
      </c>
      <c r="CZ879" s="32">
        <v>1</v>
      </c>
      <c r="DA879" s="32">
        <v>2</v>
      </c>
      <c r="DB879" s="32">
        <v>3</v>
      </c>
      <c r="DC879" s="88">
        <f t="shared" si="941"/>
        <v>20</v>
      </c>
      <c r="DD879" s="32">
        <v>5</v>
      </c>
      <c r="DE879" s="32">
        <v>7</v>
      </c>
      <c r="DF879" s="32">
        <v>8</v>
      </c>
      <c r="DG879" s="32">
        <v>0</v>
      </c>
      <c r="DH879" s="32">
        <v>7</v>
      </c>
      <c r="DI879" s="32">
        <v>39</v>
      </c>
      <c r="DJ879" s="32">
        <v>41</v>
      </c>
      <c r="DK879" s="88">
        <f t="shared" si="942"/>
        <v>806</v>
      </c>
      <c r="DL879" s="32">
        <v>30</v>
      </c>
      <c r="DM879" s="32">
        <v>311</v>
      </c>
      <c r="DN879" s="32">
        <v>460</v>
      </c>
      <c r="DO879" s="32">
        <v>5</v>
      </c>
      <c r="DP879" s="32">
        <v>33</v>
      </c>
      <c r="DQ879" s="32">
        <v>49</v>
      </c>
      <c r="DR879" s="32">
        <v>33</v>
      </c>
      <c r="DS879" s="88">
        <f t="shared" si="943"/>
        <v>1098</v>
      </c>
      <c r="DT879" s="32">
        <v>16</v>
      </c>
      <c r="DU879" s="32">
        <v>518</v>
      </c>
      <c r="DV879" s="32">
        <v>560</v>
      </c>
      <c r="DW879" s="32">
        <v>4</v>
      </c>
      <c r="EA879" s="88">
        <f t="shared" si="944"/>
        <v>0</v>
      </c>
      <c r="EI879" s="88">
        <f t="shared" si="945"/>
        <v>0</v>
      </c>
      <c r="EQ879" s="88">
        <f t="shared" si="946"/>
        <v>0</v>
      </c>
      <c r="EY879" s="88">
        <f t="shared" si="947"/>
        <v>0</v>
      </c>
      <c r="FG879" s="88">
        <f t="shared" si="948"/>
        <v>0</v>
      </c>
      <c r="FO879" s="88">
        <f t="shared" si="949"/>
        <v>0</v>
      </c>
      <c r="FW879" s="110">
        <f t="shared" si="950"/>
        <v>0</v>
      </c>
      <c r="GB879" s="110">
        <f t="shared" si="951"/>
        <v>0</v>
      </c>
      <c r="GC879" s="110">
        <f t="shared" si="952"/>
        <v>0</v>
      </c>
      <c r="GD879" s="110">
        <f t="shared" si="953"/>
        <v>0</v>
      </c>
      <c r="GE879" s="110">
        <f t="shared" si="954"/>
        <v>0</v>
      </c>
      <c r="GF879" s="110">
        <f t="shared" si="955"/>
        <v>0</v>
      </c>
      <c r="GG879" s="110">
        <f t="shared" si="956"/>
        <v>0</v>
      </c>
      <c r="GH879" s="110">
        <f t="shared" si="957"/>
        <v>0</v>
      </c>
      <c r="GI879" s="110">
        <f t="shared" si="958"/>
        <v>0</v>
      </c>
      <c r="GJ879" s="114">
        <f t="shared" si="922"/>
        <v>0.42550387740371248</v>
      </c>
      <c r="GK879" s="90">
        <f t="shared" si="923"/>
        <v>0.2724867724867725</v>
      </c>
      <c r="GL879" s="2" t="s">
        <v>1803</v>
      </c>
      <c r="GM879" s="92" t="s">
        <v>1804</v>
      </c>
      <c r="GN879" s="92" t="s">
        <v>1805</v>
      </c>
      <c r="GO879" s="92" t="s">
        <v>1771</v>
      </c>
      <c r="GP879" s="2" t="s">
        <v>1541</v>
      </c>
      <c r="GQ879" s="2" t="s">
        <v>1442</v>
      </c>
      <c r="GR879" s="115">
        <v>2268</v>
      </c>
      <c r="GS879" s="31">
        <f t="shared" si="959"/>
        <v>40</v>
      </c>
      <c r="GT879" s="31">
        <f t="shared" si="960"/>
        <v>74</v>
      </c>
      <c r="GU879" s="31">
        <f t="shared" si="961"/>
        <v>88</v>
      </c>
      <c r="GV879" s="31">
        <f t="shared" si="962"/>
        <v>1904</v>
      </c>
      <c r="GW879" s="31">
        <f t="shared" si="963"/>
        <v>1029</v>
      </c>
      <c r="GX879" s="31">
        <f t="shared" si="964"/>
        <v>1858</v>
      </c>
    </row>
    <row r="880" spans="1:208" ht="15.75" hidden="1" customHeight="1" x14ac:dyDescent="0.25">
      <c r="A880" s="22" t="s">
        <v>1117</v>
      </c>
      <c r="B880" s="2" t="s">
        <v>856</v>
      </c>
      <c r="C880" s="116" t="s">
        <v>861</v>
      </c>
      <c r="D880" s="35" t="s">
        <v>856</v>
      </c>
      <c r="E880" s="117">
        <v>194</v>
      </c>
      <c r="F880" s="117">
        <v>865</v>
      </c>
      <c r="G880" s="117">
        <v>609</v>
      </c>
      <c r="H880" s="117">
        <v>1668</v>
      </c>
      <c r="I880" s="95">
        <v>88</v>
      </c>
      <c r="J880" s="118">
        <v>192</v>
      </c>
      <c r="K880" s="118">
        <v>942</v>
      </c>
      <c r="L880" s="118">
        <v>481</v>
      </c>
      <c r="M880" s="118">
        <v>1615</v>
      </c>
      <c r="N880" s="119">
        <v>31</v>
      </c>
      <c r="O880" s="119">
        <v>776</v>
      </c>
      <c r="P880" s="120">
        <v>2537</v>
      </c>
      <c r="Q880" s="120">
        <v>3231</v>
      </c>
      <c r="R880" s="120">
        <v>2327</v>
      </c>
      <c r="S880" s="70">
        <f t="shared" si="905"/>
        <v>7.5679936933385886E-2</v>
      </c>
      <c r="T880" s="70">
        <f t="shared" si="906"/>
        <v>0.29155060352831941</v>
      </c>
      <c r="U880" s="70">
        <f t="shared" si="907"/>
        <v>0.19567634342186535</v>
      </c>
      <c r="V880" s="70">
        <f t="shared" si="908"/>
        <v>0.25044980208708167</v>
      </c>
      <c r="W880" s="70">
        <f t="shared" si="909"/>
        <v>0.19338203695745596</v>
      </c>
      <c r="X880" s="121">
        <v>3305</v>
      </c>
      <c r="Y880" s="121">
        <v>2537</v>
      </c>
      <c r="Z880" s="121">
        <v>3231</v>
      </c>
      <c r="AA880" s="121">
        <v>2327</v>
      </c>
      <c r="AB880" s="121">
        <v>875</v>
      </c>
      <c r="AC880" s="121">
        <v>780</v>
      </c>
      <c r="AD880" s="17">
        <v>42</v>
      </c>
      <c r="AE880" s="17">
        <v>68</v>
      </c>
      <c r="AF880" s="100">
        <v>88</v>
      </c>
      <c r="AG880" s="101">
        <v>184</v>
      </c>
      <c r="AH880" s="101">
        <v>865</v>
      </c>
      <c r="AI880" s="101">
        <v>408</v>
      </c>
      <c r="AJ880" s="101">
        <v>2</v>
      </c>
      <c r="AK880" s="101">
        <f t="shared" si="910"/>
        <v>1459</v>
      </c>
      <c r="AL880" s="101">
        <f t="shared" si="911"/>
        <v>16</v>
      </c>
      <c r="AM880" s="101">
        <v>18</v>
      </c>
      <c r="AN880" s="102">
        <v>547</v>
      </c>
      <c r="AO880" s="103">
        <v>816</v>
      </c>
      <c r="AP880" s="74">
        <f t="shared" si="912"/>
        <v>7.2526606227828139E-2</v>
      </c>
      <c r="AQ880" s="74">
        <f t="shared" si="913"/>
        <v>0.2677189724543485</v>
      </c>
      <c r="AR880" s="104">
        <f t="shared" si="914"/>
        <v>0.17801111797405805</v>
      </c>
      <c r="AS880" s="104">
        <f t="shared" si="915"/>
        <v>0.22616048938467073</v>
      </c>
      <c r="AT880" s="104">
        <f t="shared" si="916"/>
        <v>0.16845724108293941</v>
      </c>
      <c r="AU880" s="105">
        <v>2385</v>
      </c>
      <c r="AV880" s="105">
        <v>3310</v>
      </c>
      <c r="AW880" s="105">
        <v>2663</v>
      </c>
      <c r="AX880" s="100">
        <v>111</v>
      </c>
      <c r="AY880" s="106">
        <v>2072</v>
      </c>
      <c r="AZ880" s="106">
        <v>242</v>
      </c>
      <c r="BA880" s="106">
        <v>1187</v>
      </c>
      <c r="BB880" s="106">
        <v>634</v>
      </c>
      <c r="BC880" s="106">
        <v>9</v>
      </c>
      <c r="BD880" s="107">
        <v>45</v>
      </c>
      <c r="BE880" s="108">
        <v>468</v>
      </c>
      <c r="BF880" s="82">
        <f t="shared" si="917"/>
        <v>9.0874953060458133E-2</v>
      </c>
      <c r="BG880" s="82">
        <f t="shared" si="918"/>
        <v>0.35861027190332329</v>
      </c>
      <c r="BH880" s="83">
        <f t="shared" si="919"/>
        <v>0.24144532184733189</v>
      </c>
      <c r="BI880" s="83">
        <f t="shared" si="920"/>
        <v>0.31185250219490779</v>
      </c>
      <c r="BJ880" s="83">
        <f t="shared" si="921"/>
        <v>0.24696016771488469</v>
      </c>
      <c r="BK880" s="2">
        <v>2879</v>
      </c>
      <c r="BL880" s="2">
        <v>3654</v>
      </c>
      <c r="BM880" s="2">
        <v>2731</v>
      </c>
      <c r="BN880" s="2">
        <v>1784</v>
      </c>
      <c r="BO880" s="2">
        <v>909</v>
      </c>
      <c r="BP880" s="2">
        <v>793</v>
      </c>
      <c r="BQ880" s="109">
        <v>47</v>
      </c>
      <c r="BR880" s="109">
        <v>154</v>
      </c>
      <c r="BS880" s="110">
        <v>89</v>
      </c>
      <c r="BT880" s="109">
        <v>120</v>
      </c>
      <c r="BU880" s="109">
        <v>1712</v>
      </c>
      <c r="BV880" s="109">
        <v>1332</v>
      </c>
      <c r="BW880" s="109">
        <v>6</v>
      </c>
      <c r="BX880" s="84">
        <f t="shared" si="925"/>
        <v>3170</v>
      </c>
      <c r="BY880" s="111">
        <v>761</v>
      </c>
      <c r="BZ880" s="109">
        <v>45</v>
      </c>
      <c r="CA880" s="109">
        <v>8</v>
      </c>
      <c r="CB880" s="2">
        <v>869</v>
      </c>
      <c r="CC880" s="112">
        <f t="shared" si="926"/>
        <v>4.1681139284473777E-2</v>
      </c>
      <c r="CD880" s="112">
        <f t="shared" si="927"/>
        <v>0.46852764094143406</v>
      </c>
      <c r="CE880" s="112">
        <f t="shared" si="928"/>
        <v>0.33667962003454233</v>
      </c>
      <c r="CF880" s="112">
        <f t="shared" si="929"/>
        <v>0.46969459671104152</v>
      </c>
      <c r="CG880" s="112">
        <f t="shared" si="930"/>
        <v>0.47125595020139144</v>
      </c>
      <c r="CH880" s="87">
        <f t="shared" si="931"/>
        <v>1444</v>
      </c>
      <c r="CI880" s="31">
        <f t="shared" si="932"/>
        <v>1439</v>
      </c>
      <c r="CJ880" s="31">
        <f t="shared" si="933"/>
        <v>1</v>
      </c>
      <c r="CK880" s="31">
        <f t="shared" si="934"/>
        <v>1</v>
      </c>
      <c r="CL880" s="31">
        <f t="shared" si="935"/>
        <v>2</v>
      </c>
      <c r="CM880" s="113">
        <f t="shared" si="936"/>
        <v>15</v>
      </c>
      <c r="CN880" s="31">
        <f t="shared" si="937"/>
        <v>0</v>
      </c>
      <c r="CO880" s="31">
        <f t="shared" si="938"/>
        <v>8</v>
      </c>
      <c r="CP880" s="31">
        <f t="shared" si="939"/>
        <v>7</v>
      </c>
      <c r="CQ880" s="31">
        <f t="shared" si="940"/>
        <v>0</v>
      </c>
      <c r="CU880" s="88">
        <f t="shared" si="924"/>
        <v>0</v>
      </c>
      <c r="CZ880" s="32">
        <v>1</v>
      </c>
      <c r="DA880" s="32">
        <v>1</v>
      </c>
      <c r="DB880" s="32">
        <v>2</v>
      </c>
      <c r="DC880" s="88">
        <f t="shared" si="941"/>
        <v>15</v>
      </c>
      <c r="DD880" s="32">
        <v>0</v>
      </c>
      <c r="DE880" s="32">
        <v>8</v>
      </c>
      <c r="DF880" s="32">
        <v>7</v>
      </c>
      <c r="DG880" s="32">
        <v>0</v>
      </c>
      <c r="DH880" s="32">
        <v>5</v>
      </c>
      <c r="DI880" s="32">
        <v>43</v>
      </c>
      <c r="DJ880" s="32">
        <v>29</v>
      </c>
      <c r="DK880" s="88">
        <f t="shared" si="942"/>
        <v>867</v>
      </c>
      <c r="DL880" s="32">
        <v>66</v>
      </c>
      <c r="DM880" s="32">
        <v>447</v>
      </c>
      <c r="DN880" s="32">
        <v>350</v>
      </c>
      <c r="DO880" s="32">
        <v>4</v>
      </c>
      <c r="DP880" s="32">
        <v>41</v>
      </c>
      <c r="DQ880" s="32">
        <v>110</v>
      </c>
      <c r="DR880" s="32">
        <v>58</v>
      </c>
      <c r="DS880" s="88">
        <f t="shared" si="943"/>
        <v>2288</v>
      </c>
      <c r="DT880" s="32">
        <v>54</v>
      </c>
      <c r="DU880" s="32">
        <v>1257</v>
      </c>
      <c r="DV880" s="32">
        <v>975</v>
      </c>
      <c r="DW880" s="32">
        <v>2</v>
      </c>
      <c r="EA880" s="88">
        <f t="shared" si="944"/>
        <v>0</v>
      </c>
      <c r="EI880" s="88">
        <f t="shared" si="945"/>
        <v>0</v>
      </c>
      <c r="EQ880" s="88">
        <f t="shared" si="946"/>
        <v>0</v>
      </c>
      <c r="EY880" s="88">
        <f t="shared" si="947"/>
        <v>0</v>
      </c>
      <c r="FG880" s="88">
        <f t="shared" si="948"/>
        <v>0</v>
      </c>
      <c r="FO880" s="88">
        <f t="shared" si="949"/>
        <v>0</v>
      </c>
      <c r="FW880" s="110">
        <f t="shared" si="950"/>
        <v>0</v>
      </c>
      <c r="GB880" s="110">
        <f t="shared" si="951"/>
        <v>0</v>
      </c>
      <c r="GC880" s="110">
        <f t="shared" si="952"/>
        <v>0</v>
      </c>
      <c r="GD880" s="110">
        <f t="shared" si="953"/>
        <v>0</v>
      </c>
      <c r="GE880" s="110">
        <f t="shared" si="954"/>
        <v>0</v>
      </c>
      <c r="GF880" s="110">
        <f t="shared" si="955"/>
        <v>0</v>
      </c>
      <c r="GG880" s="110">
        <f t="shared" si="956"/>
        <v>0</v>
      </c>
      <c r="GH880" s="110">
        <f t="shared" si="957"/>
        <v>0</v>
      </c>
      <c r="GI880" s="110">
        <f t="shared" si="958"/>
        <v>0</v>
      </c>
      <c r="GJ880" s="114">
        <f t="shared" si="922"/>
        <v>1.4369168802636398</v>
      </c>
      <c r="GK880" s="90">
        <f t="shared" si="923"/>
        <v>0.52992277992277992</v>
      </c>
      <c r="GL880" s="92" t="s">
        <v>1488</v>
      </c>
      <c r="GM880" s="2" t="s">
        <v>1489</v>
      </c>
      <c r="GN880" s="92" t="s">
        <v>1490</v>
      </c>
      <c r="GO880" s="2" t="s">
        <v>1491</v>
      </c>
      <c r="GP880" s="2" t="s">
        <v>1492</v>
      </c>
      <c r="GQ880" s="2" t="s">
        <v>1385</v>
      </c>
      <c r="GR880" s="115">
        <v>3759</v>
      </c>
      <c r="GS880" s="31">
        <f t="shared" si="959"/>
        <v>46</v>
      </c>
      <c r="GT880" s="31">
        <f t="shared" si="960"/>
        <v>87</v>
      </c>
      <c r="GU880" s="31">
        <f t="shared" si="961"/>
        <v>153</v>
      </c>
      <c r="GV880" s="31">
        <f t="shared" si="962"/>
        <v>3155</v>
      </c>
      <c r="GW880" s="31">
        <f t="shared" si="963"/>
        <v>1331</v>
      </c>
      <c r="GX880" s="31">
        <f t="shared" si="964"/>
        <v>3035</v>
      </c>
    </row>
    <row r="881" spans="1:208" ht="15.75" hidden="1" customHeight="1" x14ac:dyDescent="0.25">
      <c r="A881" s="22" t="s">
        <v>1117</v>
      </c>
      <c r="B881" s="2" t="s">
        <v>856</v>
      </c>
      <c r="C881" s="116" t="s">
        <v>862</v>
      </c>
      <c r="D881" s="35" t="s">
        <v>856</v>
      </c>
      <c r="E881" s="117">
        <v>42</v>
      </c>
      <c r="F881" s="117">
        <v>418</v>
      </c>
      <c r="G881" s="117">
        <v>279</v>
      </c>
      <c r="H881" s="117">
        <v>739</v>
      </c>
      <c r="I881" s="95">
        <v>42</v>
      </c>
      <c r="J881" s="118">
        <v>80</v>
      </c>
      <c r="K881" s="118">
        <v>482</v>
      </c>
      <c r="L881" s="118">
        <v>255</v>
      </c>
      <c r="M881" s="118">
        <v>817</v>
      </c>
      <c r="N881" s="119">
        <v>6</v>
      </c>
      <c r="O881" s="119">
        <v>213</v>
      </c>
      <c r="P881" s="120">
        <v>695</v>
      </c>
      <c r="Q881" s="120">
        <v>855</v>
      </c>
      <c r="R881" s="120">
        <v>624</v>
      </c>
      <c r="S881" s="70">
        <f t="shared" si="905"/>
        <v>0.11510791366906475</v>
      </c>
      <c r="T881" s="70">
        <f t="shared" si="906"/>
        <v>0.56374269005847955</v>
      </c>
      <c r="U881" s="70">
        <f t="shared" si="907"/>
        <v>0.3730450781968721</v>
      </c>
      <c r="V881" s="70">
        <f t="shared" si="908"/>
        <v>0.4942528735632184</v>
      </c>
      <c r="W881" s="70">
        <f t="shared" si="909"/>
        <v>0.39903846153846156</v>
      </c>
      <c r="X881" s="121">
        <v>842</v>
      </c>
      <c r="Y881" s="121">
        <v>695</v>
      </c>
      <c r="Z881" s="121">
        <v>855</v>
      </c>
      <c r="AA881" s="121">
        <v>624</v>
      </c>
      <c r="AB881" s="121">
        <v>247</v>
      </c>
      <c r="AC881" s="121">
        <v>191</v>
      </c>
      <c r="AD881" s="17">
        <v>27</v>
      </c>
      <c r="AE881" s="17">
        <v>30</v>
      </c>
      <c r="AF881" s="100">
        <v>44</v>
      </c>
      <c r="AG881" s="101">
        <v>82</v>
      </c>
      <c r="AH881" s="101">
        <v>427</v>
      </c>
      <c r="AI881" s="101">
        <v>227</v>
      </c>
      <c r="AJ881" s="101">
        <v>6</v>
      </c>
      <c r="AK881" s="101">
        <f t="shared" si="910"/>
        <v>742</v>
      </c>
      <c r="AL881" s="101">
        <f t="shared" si="911"/>
        <v>13</v>
      </c>
      <c r="AM881" s="101">
        <v>19</v>
      </c>
      <c r="AN881" s="102">
        <v>223</v>
      </c>
      <c r="AO881" s="103">
        <v>214</v>
      </c>
      <c r="AP881" s="74">
        <f t="shared" si="912"/>
        <v>0.11798561151079137</v>
      </c>
      <c r="AQ881" s="74">
        <f t="shared" si="913"/>
        <v>0.49941520467836259</v>
      </c>
      <c r="AR881" s="104">
        <f t="shared" si="914"/>
        <v>0.3325666973321067</v>
      </c>
      <c r="AS881" s="104">
        <f t="shared" si="915"/>
        <v>0.43340094658553074</v>
      </c>
      <c r="AT881" s="104">
        <f t="shared" si="916"/>
        <v>0.34294871794871795</v>
      </c>
      <c r="AU881" s="105">
        <v>671</v>
      </c>
      <c r="AV881" s="105">
        <v>903</v>
      </c>
      <c r="AW881" s="105">
        <v>644</v>
      </c>
      <c r="AX881" s="100">
        <v>47</v>
      </c>
      <c r="AY881" s="106">
        <v>846</v>
      </c>
      <c r="AZ881" s="106">
        <v>78</v>
      </c>
      <c r="BA881" s="106">
        <v>535</v>
      </c>
      <c r="BB881" s="106">
        <v>224</v>
      </c>
      <c r="BC881" s="106">
        <v>9</v>
      </c>
      <c r="BD881" s="107">
        <v>19</v>
      </c>
      <c r="BE881" s="108">
        <v>161</v>
      </c>
      <c r="BF881" s="82">
        <f t="shared" si="917"/>
        <v>0.12111801242236025</v>
      </c>
      <c r="BG881" s="82">
        <f t="shared" si="918"/>
        <v>0.59246954595791801</v>
      </c>
      <c r="BH881" s="83">
        <f t="shared" si="919"/>
        <v>0.36880072137060416</v>
      </c>
      <c r="BI881" s="83">
        <f t="shared" si="920"/>
        <v>0.47013977128335449</v>
      </c>
      <c r="BJ881" s="83">
        <f t="shared" si="921"/>
        <v>0.30551415797317438</v>
      </c>
      <c r="BK881" s="2">
        <v>668</v>
      </c>
      <c r="BL881" s="2">
        <v>977</v>
      </c>
      <c r="BM881" s="2">
        <v>645</v>
      </c>
      <c r="BN881" s="2">
        <v>447</v>
      </c>
      <c r="BO881" s="2">
        <v>236</v>
      </c>
      <c r="BP881" s="2">
        <v>240</v>
      </c>
      <c r="BQ881" s="109">
        <v>27</v>
      </c>
      <c r="BR881" s="109">
        <v>50</v>
      </c>
      <c r="BS881" s="110">
        <v>34</v>
      </c>
      <c r="BT881" s="109">
        <v>36</v>
      </c>
      <c r="BU881" s="109">
        <v>542</v>
      </c>
      <c r="BV881" s="109">
        <v>353</v>
      </c>
      <c r="BW881" s="109">
        <v>5</v>
      </c>
      <c r="BX881" s="84">
        <f t="shared" si="925"/>
        <v>936</v>
      </c>
      <c r="BY881" s="111">
        <v>251</v>
      </c>
      <c r="BZ881" s="109">
        <v>14</v>
      </c>
      <c r="CA881" s="109">
        <v>5</v>
      </c>
      <c r="CB881" s="2">
        <v>218</v>
      </c>
      <c r="CC881" s="112">
        <f t="shared" si="926"/>
        <v>5.3892215568862277E-2</v>
      </c>
      <c r="CD881" s="112">
        <f t="shared" si="927"/>
        <v>0.5547594677584442</v>
      </c>
      <c r="CE881" s="112">
        <f t="shared" si="928"/>
        <v>0.40043668122270742</v>
      </c>
      <c r="CF881" s="112">
        <f t="shared" si="929"/>
        <v>0.54315659679408135</v>
      </c>
      <c r="CG881" s="112">
        <f t="shared" si="930"/>
        <v>0.52558139534883719</v>
      </c>
      <c r="CH881" s="87">
        <f t="shared" si="931"/>
        <v>306</v>
      </c>
      <c r="CI881" s="31">
        <f t="shared" si="932"/>
        <v>310</v>
      </c>
      <c r="CJ881" s="31">
        <f t="shared" si="933"/>
        <v>0</v>
      </c>
      <c r="CK881" s="31">
        <f t="shared" si="934"/>
        <v>0</v>
      </c>
      <c r="CL881" s="31">
        <f t="shared" si="935"/>
        <v>0</v>
      </c>
      <c r="CM881" s="113">
        <f t="shared" si="936"/>
        <v>0</v>
      </c>
      <c r="CN881" s="31">
        <f t="shared" si="937"/>
        <v>0</v>
      </c>
      <c r="CO881" s="31">
        <f t="shared" si="938"/>
        <v>0</v>
      </c>
      <c r="CP881" s="31">
        <f t="shared" si="939"/>
        <v>0</v>
      </c>
      <c r="CQ881" s="31">
        <f t="shared" si="940"/>
        <v>0</v>
      </c>
      <c r="CU881" s="88">
        <f t="shared" si="924"/>
        <v>0</v>
      </c>
      <c r="DC881" s="88">
        <f t="shared" si="941"/>
        <v>0</v>
      </c>
      <c r="DH881" s="32">
        <v>3</v>
      </c>
      <c r="DI881" s="32">
        <v>9</v>
      </c>
      <c r="DJ881" s="32">
        <v>11</v>
      </c>
      <c r="DK881" s="88">
        <f t="shared" si="942"/>
        <v>206</v>
      </c>
      <c r="DL881" s="32">
        <v>19</v>
      </c>
      <c r="DM881" s="32">
        <v>98</v>
      </c>
      <c r="DN881" s="32">
        <v>89</v>
      </c>
      <c r="DO881" s="32">
        <v>0</v>
      </c>
      <c r="DP881" s="32">
        <v>24</v>
      </c>
      <c r="DQ881" s="32">
        <v>41</v>
      </c>
      <c r="DR881" s="32">
        <v>23</v>
      </c>
      <c r="DS881" s="88">
        <f t="shared" si="943"/>
        <v>730</v>
      </c>
      <c r="DT881" s="32">
        <v>17</v>
      </c>
      <c r="DU881" s="32">
        <v>444</v>
      </c>
      <c r="DV881" s="32">
        <v>264</v>
      </c>
      <c r="DW881" s="32">
        <v>5</v>
      </c>
      <c r="EA881" s="88">
        <f t="shared" si="944"/>
        <v>0</v>
      </c>
      <c r="EI881" s="88">
        <f t="shared" si="945"/>
        <v>0</v>
      </c>
      <c r="EQ881" s="88">
        <f t="shared" si="946"/>
        <v>0</v>
      </c>
      <c r="EY881" s="88">
        <f t="shared" si="947"/>
        <v>0</v>
      </c>
      <c r="FG881" s="88">
        <f t="shared" si="948"/>
        <v>0</v>
      </c>
      <c r="FO881" s="88">
        <f t="shared" si="949"/>
        <v>0</v>
      </c>
      <c r="FW881" s="110">
        <f t="shared" si="950"/>
        <v>0</v>
      </c>
      <c r="GB881" s="110">
        <f t="shared" si="951"/>
        <v>0</v>
      </c>
      <c r="GC881" s="110">
        <f t="shared" si="952"/>
        <v>0</v>
      </c>
      <c r="GD881" s="110">
        <f t="shared" si="953"/>
        <v>0</v>
      </c>
      <c r="GE881" s="110">
        <f t="shared" si="954"/>
        <v>0</v>
      </c>
      <c r="GF881" s="110">
        <f t="shared" si="955"/>
        <v>0</v>
      </c>
      <c r="GG881" s="110">
        <f t="shared" si="956"/>
        <v>0</v>
      </c>
      <c r="GH881" s="110">
        <f t="shared" si="957"/>
        <v>0</v>
      </c>
      <c r="GI881" s="110">
        <f t="shared" si="958"/>
        <v>0</v>
      </c>
      <c r="GJ881" s="114">
        <f t="shared" si="922"/>
        <v>0.31711964135612203</v>
      </c>
      <c r="GK881" s="90">
        <f t="shared" si="923"/>
        <v>0.10638297872340426</v>
      </c>
      <c r="GL881" s="2" t="s">
        <v>2281</v>
      </c>
      <c r="GM881" s="2" t="s">
        <v>1729</v>
      </c>
      <c r="GN881" s="92" t="s">
        <v>1538</v>
      </c>
      <c r="GO881" s="92" t="s">
        <v>2164</v>
      </c>
      <c r="GP881" s="92" t="s">
        <v>1561</v>
      </c>
      <c r="GQ881" s="2" t="s">
        <v>1418</v>
      </c>
      <c r="GR881" s="115">
        <v>951</v>
      </c>
      <c r="GS881" s="31">
        <f t="shared" si="959"/>
        <v>27</v>
      </c>
      <c r="GT881" s="31">
        <f t="shared" si="960"/>
        <v>34</v>
      </c>
      <c r="GU881" s="31">
        <f t="shared" si="961"/>
        <v>50</v>
      </c>
      <c r="GV881" s="31">
        <f t="shared" si="962"/>
        <v>936</v>
      </c>
      <c r="GW881" s="31">
        <f t="shared" si="963"/>
        <v>358</v>
      </c>
      <c r="GX881" s="31">
        <f t="shared" si="964"/>
        <v>900</v>
      </c>
    </row>
    <row r="882" spans="1:208" ht="15.75" hidden="1" customHeight="1" x14ac:dyDescent="0.25">
      <c r="A882" s="22" t="s">
        <v>1114</v>
      </c>
      <c r="B882" s="2" t="s">
        <v>863</v>
      </c>
      <c r="C882" s="116" t="s">
        <v>864</v>
      </c>
      <c r="D882" s="35" t="s">
        <v>863</v>
      </c>
      <c r="E882" s="117">
        <v>122</v>
      </c>
      <c r="F882" s="117">
        <v>670</v>
      </c>
      <c r="G882" s="117">
        <v>1573</v>
      </c>
      <c r="H882" s="117">
        <v>2365</v>
      </c>
      <c r="I882" s="95">
        <v>105</v>
      </c>
      <c r="J882" s="118">
        <v>134</v>
      </c>
      <c r="K882" s="118">
        <v>497</v>
      </c>
      <c r="L882" s="118">
        <v>1202</v>
      </c>
      <c r="M882" s="118">
        <v>1833</v>
      </c>
      <c r="N882" s="119">
        <v>275</v>
      </c>
      <c r="O882" s="119">
        <v>43</v>
      </c>
      <c r="P882" s="120">
        <v>1965</v>
      </c>
      <c r="Q882" s="120">
        <v>2460</v>
      </c>
      <c r="R882" s="120">
        <v>1786</v>
      </c>
      <c r="S882" s="70">
        <f t="shared" si="905"/>
        <v>6.8193384223918574E-2</v>
      </c>
      <c r="T882" s="70">
        <f t="shared" si="906"/>
        <v>0.20203252032520325</v>
      </c>
      <c r="U882" s="70">
        <f t="shared" si="907"/>
        <v>0.2508452745129609</v>
      </c>
      <c r="V882" s="70">
        <f t="shared" si="908"/>
        <v>0.335374470089496</v>
      </c>
      <c r="W882" s="70">
        <f t="shared" si="909"/>
        <v>0.51903695408734607</v>
      </c>
      <c r="X882" s="121">
        <v>2448</v>
      </c>
      <c r="Y882" s="121">
        <v>1965</v>
      </c>
      <c r="Z882" s="121">
        <v>2460</v>
      </c>
      <c r="AA882" s="121">
        <v>1786</v>
      </c>
      <c r="AB882" s="121">
        <v>568</v>
      </c>
      <c r="AC882" s="121">
        <v>568</v>
      </c>
      <c r="AD882" s="17">
        <v>30</v>
      </c>
      <c r="AE882" s="17">
        <v>98</v>
      </c>
      <c r="AF882" s="100">
        <v>122</v>
      </c>
      <c r="AG882" s="101">
        <v>181</v>
      </c>
      <c r="AH882" s="101">
        <v>647</v>
      </c>
      <c r="AI882" s="101">
        <v>1339</v>
      </c>
      <c r="AJ882" s="101">
        <v>42</v>
      </c>
      <c r="AK882" s="101">
        <f t="shared" si="910"/>
        <v>2209</v>
      </c>
      <c r="AL882" s="101">
        <f t="shared" si="911"/>
        <v>305</v>
      </c>
      <c r="AM882" s="101">
        <v>347</v>
      </c>
      <c r="AN882" s="102">
        <v>40</v>
      </c>
      <c r="AO882" s="103">
        <v>157</v>
      </c>
      <c r="AP882" s="74">
        <f t="shared" si="912"/>
        <v>9.2111959287531811E-2</v>
      </c>
      <c r="AQ882" s="74">
        <f t="shared" si="913"/>
        <v>0.26300813008130081</v>
      </c>
      <c r="AR882" s="104">
        <f t="shared" si="914"/>
        <v>0.29979069393012397</v>
      </c>
      <c r="AS882" s="104">
        <f t="shared" si="915"/>
        <v>0.39590202543570419</v>
      </c>
      <c r="AT882" s="104">
        <f t="shared" si="916"/>
        <v>0.57894736842105265</v>
      </c>
      <c r="AU882" s="105">
        <v>2189</v>
      </c>
      <c r="AV882" s="105">
        <v>2830</v>
      </c>
      <c r="AW882" s="105">
        <v>2127</v>
      </c>
      <c r="AX882" s="100">
        <v>145</v>
      </c>
      <c r="AY882" s="106">
        <v>2709</v>
      </c>
      <c r="AZ882" s="106">
        <v>216</v>
      </c>
      <c r="BA882" s="106">
        <v>853</v>
      </c>
      <c r="BB882" s="106">
        <v>1579</v>
      </c>
      <c r="BC882" s="106">
        <v>61</v>
      </c>
      <c r="BD882" s="107">
        <v>356</v>
      </c>
      <c r="BE882" s="108">
        <v>99</v>
      </c>
      <c r="BF882" s="82">
        <f t="shared" si="917"/>
        <v>0.10155148095909731</v>
      </c>
      <c r="BG882" s="82">
        <f t="shared" si="918"/>
        <v>0.30141342756183748</v>
      </c>
      <c r="BH882" s="83">
        <f t="shared" si="919"/>
        <v>0.32073887489504616</v>
      </c>
      <c r="BI882" s="83">
        <f t="shared" si="920"/>
        <v>0.41362821279139272</v>
      </c>
      <c r="BJ882" s="83">
        <f t="shared" si="921"/>
        <v>0.55870260392873461</v>
      </c>
      <c r="BK882" s="2">
        <v>2454</v>
      </c>
      <c r="BL882" s="2">
        <v>3049</v>
      </c>
      <c r="BM882" s="2">
        <v>2350</v>
      </c>
      <c r="BN882" s="2">
        <v>1622</v>
      </c>
      <c r="BO882" s="2">
        <v>659</v>
      </c>
      <c r="BP882" s="2">
        <v>748</v>
      </c>
      <c r="BQ882" s="109">
        <v>45</v>
      </c>
      <c r="BR882" s="109">
        <v>176</v>
      </c>
      <c r="BS882" s="110">
        <v>125</v>
      </c>
      <c r="BT882" s="109">
        <v>225</v>
      </c>
      <c r="BU882" s="109">
        <v>976</v>
      </c>
      <c r="BV882" s="109">
        <v>1966</v>
      </c>
      <c r="BW882" s="109">
        <v>110</v>
      </c>
      <c r="BX882" s="84">
        <f t="shared" si="925"/>
        <v>3277</v>
      </c>
      <c r="BY882" s="111">
        <v>48</v>
      </c>
      <c r="BZ882" s="109">
        <v>381</v>
      </c>
      <c r="CA882" s="109">
        <v>109</v>
      </c>
      <c r="CB882" s="2">
        <v>213</v>
      </c>
      <c r="CC882" s="112">
        <f t="shared" si="926"/>
        <v>9.1687041564792182E-2</v>
      </c>
      <c r="CD882" s="112">
        <f t="shared" si="927"/>
        <v>0.32010495244342407</v>
      </c>
      <c r="CE882" s="112">
        <f t="shared" si="928"/>
        <v>0.35476887813574431</v>
      </c>
      <c r="CF882" s="112">
        <f t="shared" si="929"/>
        <v>0.47434710131505836</v>
      </c>
      <c r="CG882" s="112">
        <f t="shared" si="930"/>
        <v>0.67446808510638301</v>
      </c>
      <c r="CH882" s="87">
        <f t="shared" si="931"/>
        <v>765</v>
      </c>
      <c r="CI882" s="31">
        <f t="shared" si="932"/>
        <v>830</v>
      </c>
      <c r="CJ882" s="31">
        <f t="shared" si="933"/>
        <v>8</v>
      </c>
      <c r="CK882" s="31">
        <f t="shared" si="934"/>
        <v>21</v>
      </c>
      <c r="CL882" s="31">
        <f t="shared" si="935"/>
        <v>30</v>
      </c>
      <c r="CM882" s="113">
        <f t="shared" si="936"/>
        <v>262</v>
      </c>
      <c r="CN882" s="31">
        <f t="shared" si="937"/>
        <v>83</v>
      </c>
      <c r="CO882" s="31">
        <f t="shared" si="938"/>
        <v>94</v>
      </c>
      <c r="CP882" s="31">
        <f t="shared" si="939"/>
        <v>82</v>
      </c>
      <c r="CQ882" s="31">
        <f t="shared" si="940"/>
        <v>3</v>
      </c>
      <c r="CR882" s="32">
        <v>8</v>
      </c>
      <c r="CS882" s="32">
        <v>21</v>
      </c>
      <c r="CT882" s="32">
        <v>30</v>
      </c>
      <c r="CU882" s="88">
        <f t="shared" si="924"/>
        <v>262</v>
      </c>
      <c r="CV882" s="32">
        <v>83</v>
      </c>
      <c r="CW882" s="32">
        <v>94</v>
      </c>
      <c r="CX882" s="32">
        <v>82</v>
      </c>
      <c r="CY882" s="32">
        <v>3</v>
      </c>
      <c r="DC882" s="88">
        <f t="shared" si="941"/>
        <v>0</v>
      </c>
      <c r="DH882" s="32">
        <v>5</v>
      </c>
      <c r="DI882" s="32">
        <v>49</v>
      </c>
      <c r="DJ882" s="32">
        <v>26</v>
      </c>
      <c r="DK882" s="88">
        <f t="shared" si="942"/>
        <v>847</v>
      </c>
      <c r="DL882" s="32">
        <v>45</v>
      </c>
      <c r="DM882" s="32">
        <v>332</v>
      </c>
      <c r="DN882" s="32">
        <v>444</v>
      </c>
      <c r="DO882" s="32">
        <v>26</v>
      </c>
      <c r="DP882" s="32">
        <v>17</v>
      </c>
      <c r="DQ882" s="32">
        <v>70</v>
      </c>
      <c r="DR882" s="32">
        <v>43</v>
      </c>
      <c r="DS882" s="88">
        <f t="shared" si="943"/>
        <v>1511</v>
      </c>
      <c r="DT882" s="32">
        <v>2</v>
      </c>
      <c r="DU882" s="32">
        <v>261</v>
      </c>
      <c r="DV882" s="32">
        <v>1174</v>
      </c>
      <c r="DW882" s="32">
        <v>74</v>
      </c>
      <c r="DX882" s="32">
        <v>2</v>
      </c>
      <c r="DY882" s="32">
        <v>9</v>
      </c>
      <c r="DZ882" s="32">
        <v>7</v>
      </c>
      <c r="EA882" s="88">
        <f t="shared" si="944"/>
        <v>196</v>
      </c>
      <c r="EB882" s="32">
        <v>16</v>
      </c>
      <c r="EC882" s="32">
        <v>49</v>
      </c>
      <c r="ED882" s="32">
        <v>128</v>
      </c>
      <c r="EE882" s="32">
        <v>3</v>
      </c>
      <c r="EF882" s="32">
        <v>2</v>
      </c>
      <c r="EG882" s="32">
        <v>10</v>
      </c>
      <c r="EH882" s="32">
        <v>7</v>
      </c>
      <c r="EI882" s="88">
        <f t="shared" si="945"/>
        <v>152</v>
      </c>
      <c r="EJ882" s="32">
        <v>73</v>
      </c>
      <c r="EK882" s="32">
        <v>53</v>
      </c>
      <c r="EL882" s="32">
        <v>22</v>
      </c>
      <c r="EM882" s="32">
        <v>4</v>
      </c>
      <c r="EQ882" s="88">
        <f t="shared" si="946"/>
        <v>0</v>
      </c>
      <c r="EV882" s="32">
        <v>11</v>
      </c>
      <c r="EW882" s="32">
        <v>17</v>
      </c>
      <c r="EX882" s="32">
        <v>12</v>
      </c>
      <c r="EY882" s="88">
        <f t="shared" si="947"/>
        <v>309</v>
      </c>
      <c r="EZ882" s="32">
        <v>6</v>
      </c>
      <c r="FA882" s="32">
        <v>187</v>
      </c>
      <c r="FB882" s="32">
        <v>116</v>
      </c>
      <c r="FC882" s="32">
        <v>0</v>
      </c>
      <c r="FG882" s="88">
        <f t="shared" si="948"/>
        <v>0</v>
      </c>
      <c r="FO882" s="88">
        <f t="shared" si="949"/>
        <v>0</v>
      </c>
      <c r="FW882" s="110">
        <f t="shared" si="950"/>
        <v>0</v>
      </c>
      <c r="GB882" s="110">
        <f t="shared" si="951"/>
        <v>11</v>
      </c>
      <c r="GC882" s="110">
        <f t="shared" si="952"/>
        <v>17</v>
      </c>
      <c r="GD882" s="110">
        <f t="shared" si="953"/>
        <v>12</v>
      </c>
      <c r="GE882" s="110">
        <f t="shared" si="954"/>
        <v>309</v>
      </c>
      <c r="GF882" s="110">
        <f t="shared" si="955"/>
        <v>6</v>
      </c>
      <c r="GG882" s="110">
        <f t="shared" si="956"/>
        <v>187</v>
      </c>
      <c r="GH882" s="110">
        <f t="shared" si="957"/>
        <v>116</v>
      </c>
      <c r="GI882" s="110">
        <f t="shared" si="958"/>
        <v>0</v>
      </c>
      <c r="GJ882" s="114">
        <f t="shared" si="922"/>
        <v>0.29946062567421783</v>
      </c>
      <c r="GK882" s="90">
        <f t="shared" si="923"/>
        <v>0.20967146548541898</v>
      </c>
      <c r="GL882" s="2" t="s">
        <v>1965</v>
      </c>
      <c r="GM882" s="2" t="s">
        <v>2023</v>
      </c>
      <c r="GN882" s="92" t="s">
        <v>2024</v>
      </c>
      <c r="GO882" s="92" t="s">
        <v>2025</v>
      </c>
      <c r="GP882" s="2" t="s">
        <v>2026</v>
      </c>
      <c r="GQ882" s="2" t="s">
        <v>2027</v>
      </c>
      <c r="GR882" s="115">
        <v>3067</v>
      </c>
      <c r="GS882" s="31">
        <f t="shared" si="959"/>
        <v>24</v>
      </c>
      <c r="GT882" s="31">
        <f t="shared" si="960"/>
        <v>76</v>
      </c>
      <c r="GU882" s="31">
        <f t="shared" si="961"/>
        <v>128</v>
      </c>
      <c r="GV882" s="31">
        <f t="shared" si="962"/>
        <v>2554</v>
      </c>
      <c r="GW882" s="31">
        <f t="shared" si="963"/>
        <v>1849</v>
      </c>
      <c r="GX882" s="31">
        <f t="shared" si="964"/>
        <v>2491</v>
      </c>
    </row>
    <row r="883" spans="1:208" ht="15.75" hidden="1" customHeight="1" x14ac:dyDescent="0.25">
      <c r="A883" s="22" t="s">
        <v>1114</v>
      </c>
      <c r="B883" s="2" t="s">
        <v>863</v>
      </c>
      <c r="C883" s="116" t="s">
        <v>865</v>
      </c>
      <c r="D883" s="35" t="s">
        <v>863</v>
      </c>
      <c r="E883" s="117">
        <v>394</v>
      </c>
      <c r="F883" s="117">
        <v>1182</v>
      </c>
      <c r="G883" s="117">
        <v>2225</v>
      </c>
      <c r="H883" s="117">
        <v>3801</v>
      </c>
      <c r="I883" s="95">
        <v>240</v>
      </c>
      <c r="J883" s="118">
        <v>409</v>
      </c>
      <c r="K883" s="118">
        <v>1124</v>
      </c>
      <c r="L883" s="118">
        <v>2122</v>
      </c>
      <c r="M883" s="118">
        <v>3655</v>
      </c>
      <c r="N883" s="119">
        <v>571</v>
      </c>
      <c r="O883" s="119">
        <v>42</v>
      </c>
      <c r="P883" s="120">
        <v>2886</v>
      </c>
      <c r="Q883" s="120">
        <v>3661</v>
      </c>
      <c r="R883" s="120">
        <v>2683</v>
      </c>
      <c r="S883" s="70">
        <f t="shared" si="905"/>
        <v>0.14171864171864171</v>
      </c>
      <c r="T883" s="70">
        <f t="shared" si="906"/>
        <v>0.30701993990712922</v>
      </c>
      <c r="U883" s="70">
        <f t="shared" si="907"/>
        <v>0.33412784398699891</v>
      </c>
      <c r="V883" s="70">
        <f t="shared" si="908"/>
        <v>0.42165825977301385</v>
      </c>
      <c r="W883" s="70">
        <f t="shared" si="909"/>
        <v>0.57808423406634368</v>
      </c>
      <c r="X883" s="121">
        <v>3682</v>
      </c>
      <c r="Y883" s="121">
        <v>2886</v>
      </c>
      <c r="Z883" s="121">
        <v>3661</v>
      </c>
      <c r="AA883" s="121">
        <v>2683</v>
      </c>
      <c r="AB883" s="121">
        <v>936</v>
      </c>
      <c r="AC883" s="121">
        <v>832</v>
      </c>
      <c r="AD883" s="17">
        <v>65</v>
      </c>
      <c r="AE883" s="17">
        <v>228</v>
      </c>
      <c r="AF883" s="100">
        <v>268</v>
      </c>
      <c r="AG883" s="101">
        <v>443</v>
      </c>
      <c r="AH883" s="101">
        <v>1227</v>
      </c>
      <c r="AI883" s="101">
        <v>2319</v>
      </c>
      <c r="AJ883" s="101">
        <v>139</v>
      </c>
      <c r="AK883" s="101">
        <f t="shared" si="910"/>
        <v>4128</v>
      </c>
      <c r="AL883" s="101">
        <f t="shared" si="911"/>
        <v>620</v>
      </c>
      <c r="AM883" s="101">
        <v>759</v>
      </c>
      <c r="AN883" s="102">
        <v>33</v>
      </c>
      <c r="AO883" s="103">
        <v>133</v>
      </c>
      <c r="AP883" s="74">
        <f t="shared" si="912"/>
        <v>0.1534996534996535</v>
      </c>
      <c r="AQ883" s="74">
        <f t="shared" si="913"/>
        <v>0.33515432941819173</v>
      </c>
      <c r="AR883" s="104">
        <f t="shared" si="914"/>
        <v>0.3650054171180932</v>
      </c>
      <c r="AS883" s="104">
        <f t="shared" si="915"/>
        <v>0.46122320302648173</v>
      </c>
      <c r="AT883" s="104">
        <f t="shared" si="916"/>
        <v>0.63324636600819972</v>
      </c>
      <c r="AU883" s="105">
        <v>2928</v>
      </c>
      <c r="AV883" s="105">
        <v>3843</v>
      </c>
      <c r="AW883" s="105">
        <v>3018</v>
      </c>
      <c r="AX883" s="100">
        <v>300</v>
      </c>
      <c r="AY883" s="106">
        <v>5529</v>
      </c>
      <c r="AZ883" s="106">
        <v>532</v>
      </c>
      <c r="BA883" s="106">
        <v>1871</v>
      </c>
      <c r="BB883" s="106">
        <v>2939</v>
      </c>
      <c r="BC883" s="106">
        <v>187</v>
      </c>
      <c r="BD883" s="107">
        <v>559</v>
      </c>
      <c r="BE883" s="108">
        <v>85</v>
      </c>
      <c r="BF883" s="82">
        <f t="shared" si="917"/>
        <v>0.17627567925778662</v>
      </c>
      <c r="BG883" s="82">
        <f t="shared" si="918"/>
        <v>0.4868592245641426</v>
      </c>
      <c r="BH883" s="83">
        <f t="shared" si="919"/>
        <v>0.48860966390846872</v>
      </c>
      <c r="BI883" s="83">
        <f t="shared" si="920"/>
        <v>0.62782454585733272</v>
      </c>
      <c r="BJ883" s="83">
        <f t="shared" si="921"/>
        <v>0.81284153005464477</v>
      </c>
      <c r="BK883" s="2">
        <v>3239</v>
      </c>
      <c r="BL883" s="2">
        <v>4139</v>
      </c>
      <c r="BM883" s="2">
        <v>3011</v>
      </c>
      <c r="BN883" s="2">
        <v>2094</v>
      </c>
      <c r="BO883" s="2">
        <v>975</v>
      </c>
      <c r="BP883" s="2">
        <v>925</v>
      </c>
      <c r="BQ883" s="109">
        <v>79</v>
      </c>
      <c r="BR883" s="109">
        <v>324</v>
      </c>
      <c r="BS883" s="110">
        <v>300</v>
      </c>
      <c r="BT883" s="109">
        <v>587</v>
      </c>
      <c r="BU883" s="109">
        <v>1745</v>
      </c>
      <c r="BV883" s="109">
        <v>3078</v>
      </c>
      <c r="BW883" s="109">
        <v>236</v>
      </c>
      <c r="BX883" s="84">
        <f t="shared" si="925"/>
        <v>5646</v>
      </c>
      <c r="BY883" s="111">
        <v>25</v>
      </c>
      <c r="BZ883" s="109">
        <v>672</v>
      </c>
      <c r="CA883" s="109">
        <v>232</v>
      </c>
      <c r="CB883" s="2">
        <v>118</v>
      </c>
      <c r="CC883" s="112">
        <f t="shared" si="926"/>
        <v>0.18122877431305959</v>
      </c>
      <c r="CD883" s="112">
        <f t="shared" si="927"/>
        <v>0.42159942014979462</v>
      </c>
      <c r="CE883" s="112">
        <f t="shared" si="928"/>
        <v>0.45605929348349217</v>
      </c>
      <c r="CF883" s="112">
        <f t="shared" si="929"/>
        <v>0.58055944055944053</v>
      </c>
      <c r="CG883" s="112">
        <f t="shared" si="930"/>
        <v>0.79907007638658256</v>
      </c>
      <c r="CH883" s="87">
        <f t="shared" si="931"/>
        <v>605</v>
      </c>
      <c r="CI883" s="31">
        <f t="shared" si="932"/>
        <v>790</v>
      </c>
      <c r="CJ883" s="31">
        <f t="shared" si="933"/>
        <v>27</v>
      </c>
      <c r="CK883" s="31">
        <f t="shared" si="934"/>
        <v>92</v>
      </c>
      <c r="CL883" s="31">
        <f t="shared" si="935"/>
        <v>128</v>
      </c>
      <c r="CM883" s="113">
        <f t="shared" si="936"/>
        <v>1147</v>
      </c>
      <c r="CN883" s="31">
        <f t="shared" si="937"/>
        <v>292</v>
      </c>
      <c r="CO883" s="31">
        <f t="shared" si="938"/>
        <v>408</v>
      </c>
      <c r="CP883" s="31">
        <f t="shared" si="939"/>
        <v>419</v>
      </c>
      <c r="CQ883" s="31">
        <f t="shared" si="940"/>
        <v>28</v>
      </c>
      <c r="CR883" s="32">
        <v>22</v>
      </c>
      <c r="CS883" s="32">
        <v>73</v>
      </c>
      <c r="CT883" s="32">
        <v>105</v>
      </c>
      <c r="CU883" s="88">
        <f t="shared" si="924"/>
        <v>876</v>
      </c>
      <c r="CV883" s="32">
        <v>270</v>
      </c>
      <c r="CW883" s="32">
        <v>324</v>
      </c>
      <c r="CX883" s="32">
        <v>279</v>
      </c>
      <c r="CY883" s="32">
        <v>3</v>
      </c>
      <c r="CZ883" s="32">
        <v>5</v>
      </c>
      <c r="DA883" s="32">
        <v>19</v>
      </c>
      <c r="DB883" s="32">
        <v>23</v>
      </c>
      <c r="DC883" s="88">
        <f t="shared" si="941"/>
        <v>271</v>
      </c>
      <c r="DD883" s="32">
        <v>22</v>
      </c>
      <c r="DE883" s="32">
        <v>84</v>
      </c>
      <c r="DF883" s="32">
        <v>140</v>
      </c>
      <c r="DG883" s="32">
        <v>25</v>
      </c>
      <c r="DH883" s="32">
        <v>5</v>
      </c>
      <c r="DI883" s="32">
        <v>68</v>
      </c>
      <c r="DJ883" s="32">
        <v>36</v>
      </c>
      <c r="DK883" s="88">
        <f t="shared" si="942"/>
        <v>1228</v>
      </c>
      <c r="DL883" s="32">
        <v>67</v>
      </c>
      <c r="DM883" s="32">
        <v>509</v>
      </c>
      <c r="DN883" s="32">
        <v>611</v>
      </c>
      <c r="DO883" s="32">
        <v>41</v>
      </c>
      <c r="DP883" s="32">
        <v>29</v>
      </c>
      <c r="DQ883" s="32">
        <v>108</v>
      </c>
      <c r="DR883" s="32">
        <v>56</v>
      </c>
      <c r="DS883" s="88">
        <f t="shared" si="943"/>
        <v>2340</v>
      </c>
      <c r="DT883" s="32">
        <v>18</v>
      </c>
      <c r="DU883" s="32">
        <v>426</v>
      </c>
      <c r="DV883" s="32">
        <v>1748</v>
      </c>
      <c r="DW883" s="32">
        <v>148</v>
      </c>
      <c r="DX883" s="32">
        <v>1</v>
      </c>
      <c r="DY883" s="32">
        <v>4</v>
      </c>
      <c r="DZ883" s="32">
        <v>7</v>
      </c>
      <c r="EA883" s="88">
        <f t="shared" si="944"/>
        <v>87</v>
      </c>
      <c r="EB883" s="32">
        <v>24</v>
      </c>
      <c r="EC883" s="32">
        <v>37</v>
      </c>
      <c r="ED883" s="32">
        <v>23</v>
      </c>
      <c r="EE883" s="32">
        <v>3</v>
      </c>
      <c r="EF883" s="32">
        <v>16</v>
      </c>
      <c r="EG883" s="32">
        <v>43</v>
      </c>
      <c r="EH883" s="32">
        <v>73</v>
      </c>
      <c r="EI883" s="88">
        <f t="shared" si="945"/>
        <v>483</v>
      </c>
      <c r="EJ883" s="32">
        <v>186</v>
      </c>
      <c r="EK883" s="32">
        <v>187</v>
      </c>
      <c r="EL883" s="32">
        <v>107</v>
      </c>
      <c r="EM883" s="32">
        <v>3</v>
      </c>
      <c r="EQ883" s="88">
        <f t="shared" si="946"/>
        <v>0</v>
      </c>
      <c r="EY883" s="88">
        <f t="shared" si="947"/>
        <v>0</v>
      </c>
      <c r="FG883" s="88">
        <f t="shared" si="948"/>
        <v>0</v>
      </c>
      <c r="FO883" s="88">
        <f t="shared" si="949"/>
        <v>0</v>
      </c>
      <c r="FW883" s="110">
        <f t="shared" si="950"/>
        <v>0</v>
      </c>
      <c r="GB883" s="110">
        <f t="shared" si="951"/>
        <v>0</v>
      </c>
      <c r="GC883" s="110">
        <f t="shared" si="952"/>
        <v>0</v>
      </c>
      <c r="GD883" s="110">
        <f t="shared" si="953"/>
        <v>0</v>
      </c>
      <c r="GE883" s="110">
        <f t="shared" si="954"/>
        <v>0</v>
      </c>
      <c r="GF883" s="110">
        <f t="shared" si="955"/>
        <v>0</v>
      </c>
      <c r="GG883" s="110">
        <f t="shared" si="956"/>
        <v>0</v>
      </c>
      <c r="GH883" s="110">
        <f t="shared" si="957"/>
        <v>0</v>
      </c>
      <c r="GI883" s="110">
        <f t="shared" si="958"/>
        <v>0</v>
      </c>
      <c r="GJ883" s="114">
        <f t="shared" si="922"/>
        <v>0.38227273690857566</v>
      </c>
      <c r="GK883" s="90">
        <f t="shared" si="923"/>
        <v>2.1161150298426478E-2</v>
      </c>
      <c r="GL883" s="92" t="s">
        <v>1380</v>
      </c>
      <c r="GM883" s="92" t="s">
        <v>1456</v>
      </c>
      <c r="GN883" s="2" t="s">
        <v>1594</v>
      </c>
      <c r="GO883" s="2" t="s">
        <v>2237</v>
      </c>
      <c r="GP883" s="2" t="s">
        <v>2030</v>
      </c>
      <c r="GQ883" s="2" t="s">
        <v>1402</v>
      </c>
      <c r="GR883" s="115">
        <v>4251</v>
      </c>
      <c r="GS883" s="31">
        <f t="shared" si="959"/>
        <v>35</v>
      </c>
      <c r="GT883" s="31">
        <f t="shared" si="960"/>
        <v>99</v>
      </c>
      <c r="GU883" s="31">
        <f t="shared" si="961"/>
        <v>180</v>
      </c>
      <c r="GV883" s="31">
        <f t="shared" si="962"/>
        <v>3655</v>
      </c>
      <c r="GW883" s="31">
        <f t="shared" si="963"/>
        <v>2574</v>
      </c>
      <c r="GX883" s="31">
        <f t="shared" si="964"/>
        <v>3546</v>
      </c>
    </row>
    <row r="884" spans="1:208" ht="15.75" hidden="1" customHeight="1" x14ac:dyDescent="0.25">
      <c r="A884" s="22" t="s">
        <v>1114</v>
      </c>
      <c r="B884" s="130" t="s">
        <v>863</v>
      </c>
      <c r="C884" s="131" t="s">
        <v>866</v>
      </c>
      <c r="D884" s="35" t="s">
        <v>863</v>
      </c>
      <c r="E884" s="117">
        <v>0</v>
      </c>
      <c r="F884" s="117">
        <v>0</v>
      </c>
      <c r="G884" s="117">
        <v>0</v>
      </c>
      <c r="H884" s="117">
        <v>0</v>
      </c>
      <c r="I884" s="95">
        <v>39</v>
      </c>
      <c r="J884" s="118">
        <v>43</v>
      </c>
      <c r="K884" s="118">
        <v>164</v>
      </c>
      <c r="L884" s="118">
        <v>409</v>
      </c>
      <c r="M884" s="118">
        <v>616</v>
      </c>
      <c r="N884" s="119">
        <v>93</v>
      </c>
      <c r="O884" s="119">
        <v>30</v>
      </c>
      <c r="P884" s="120">
        <v>670</v>
      </c>
      <c r="Q884" s="120">
        <v>847</v>
      </c>
      <c r="R884" s="120">
        <v>628</v>
      </c>
      <c r="S884" s="70">
        <f t="shared" si="905"/>
        <v>6.4179104477611937E-2</v>
      </c>
      <c r="T884" s="70">
        <f t="shared" si="906"/>
        <v>0.1936245572609209</v>
      </c>
      <c r="U884" s="70">
        <f t="shared" si="907"/>
        <v>0.24382284382284383</v>
      </c>
      <c r="V884" s="70">
        <f t="shared" si="908"/>
        <v>0.3254237288135593</v>
      </c>
      <c r="W884" s="70">
        <f t="shared" si="909"/>
        <v>0.50318471337579618</v>
      </c>
      <c r="X884" s="121">
        <v>860</v>
      </c>
      <c r="Y884" s="121">
        <v>670</v>
      </c>
      <c r="Z884" s="121">
        <v>847</v>
      </c>
      <c r="AA884" s="121">
        <v>628</v>
      </c>
      <c r="AB884" s="121">
        <v>167</v>
      </c>
      <c r="AC884" s="121">
        <v>197</v>
      </c>
      <c r="AD884" s="17">
        <v>22</v>
      </c>
      <c r="AE884" s="17">
        <v>33</v>
      </c>
      <c r="AF884" s="100">
        <v>41</v>
      </c>
      <c r="AG884" s="101">
        <v>46</v>
      </c>
      <c r="AH884" s="101">
        <v>229</v>
      </c>
      <c r="AI884" s="101">
        <v>436</v>
      </c>
      <c r="AJ884" s="101">
        <v>11</v>
      </c>
      <c r="AK884" s="101">
        <f t="shared" si="910"/>
        <v>722</v>
      </c>
      <c r="AL884" s="101">
        <f t="shared" si="911"/>
        <v>78</v>
      </c>
      <c r="AM884" s="101">
        <v>89</v>
      </c>
      <c r="AN884" s="102">
        <v>26</v>
      </c>
      <c r="AO884" s="103">
        <v>65</v>
      </c>
      <c r="AP884" s="74">
        <f t="shared" si="912"/>
        <v>6.8656716417910449E-2</v>
      </c>
      <c r="AQ884" s="74">
        <f t="shared" si="913"/>
        <v>0.27036599763872493</v>
      </c>
      <c r="AR884" s="104">
        <f t="shared" si="914"/>
        <v>0.29510489510489513</v>
      </c>
      <c r="AS884" s="104">
        <f t="shared" si="915"/>
        <v>0.39796610169491525</v>
      </c>
      <c r="AT884" s="104">
        <f t="shared" si="916"/>
        <v>0.57006369426751591</v>
      </c>
      <c r="AU884" s="105">
        <v>671</v>
      </c>
      <c r="AV884" s="105">
        <v>892</v>
      </c>
      <c r="AW884" s="105">
        <v>657</v>
      </c>
      <c r="AX884" s="100">
        <v>44</v>
      </c>
      <c r="AY884" s="106">
        <v>772</v>
      </c>
      <c r="AZ884" s="106">
        <v>36</v>
      </c>
      <c r="BA884" s="106">
        <v>233</v>
      </c>
      <c r="BB884" s="106">
        <v>488</v>
      </c>
      <c r="BC884" s="106">
        <v>15</v>
      </c>
      <c r="BD884" s="107">
        <v>101</v>
      </c>
      <c r="BE884" s="108">
        <v>42</v>
      </c>
      <c r="BF884" s="82">
        <f t="shared" si="917"/>
        <v>5.4794520547945202E-2</v>
      </c>
      <c r="BG884" s="82">
        <f t="shared" si="918"/>
        <v>0.26121076233183854</v>
      </c>
      <c r="BH884" s="83">
        <f t="shared" si="919"/>
        <v>0.29549549549549547</v>
      </c>
      <c r="BI884" s="83">
        <f t="shared" si="920"/>
        <v>0.39667306461932184</v>
      </c>
      <c r="BJ884" s="83">
        <f t="shared" si="921"/>
        <v>0.57675111773472432</v>
      </c>
      <c r="BK884" s="2">
        <v>667</v>
      </c>
      <c r="BL884" s="2">
        <v>908</v>
      </c>
      <c r="BM884" s="2">
        <v>690</v>
      </c>
      <c r="BN884" s="2">
        <v>481</v>
      </c>
      <c r="BO884" s="2">
        <v>196</v>
      </c>
      <c r="BP884" s="2">
        <v>211</v>
      </c>
      <c r="BQ884" s="109">
        <v>23</v>
      </c>
      <c r="BR884" s="109">
        <v>54</v>
      </c>
      <c r="BS884" s="110">
        <v>46</v>
      </c>
      <c r="BT884" s="109">
        <v>48</v>
      </c>
      <c r="BU884" s="109">
        <v>289</v>
      </c>
      <c r="BV884" s="109">
        <v>574</v>
      </c>
      <c r="BW884" s="109">
        <v>21</v>
      </c>
      <c r="BX884" s="84">
        <f t="shared" si="925"/>
        <v>932</v>
      </c>
      <c r="BY884" s="111">
        <v>35</v>
      </c>
      <c r="BZ884" s="109">
        <v>115</v>
      </c>
      <c r="CA884" s="109">
        <v>22</v>
      </c>
      <c r="CB884" s="2">
        <v>69</v>
      </c>
      <c r="CC884" s="112">
        <f t="shared" si="926"/>
        <v>7.1964017991004492E-2</v>
      </c>
      <c r="CD884" s="112">
        <f t="shared" si="927"/>
        <v>0.31828193832599116</v>
      </c>
      <c r="CE884" s="112">
        <f t="shared" si="928"/>
        <v>0.35143487858719646</v>
      </c>
      <c r="CF884" s="112">
        <f t="shared" si="929"/>
        <v>0.46808510638297873</v>
      </c>
      <c r="CG884" s="112">
        <f t="shared" si="930"/>
        <v>0.66521739130434787</v>
      </c>
      <c r="CH884" s="87">
        <f t="shared" si="931"/>
        <v>231</v>
      </c>
      <c r="CI884" s="31">
        <f t="shared" si="932"/>
        <v>243</v>
      </c>
      <c r="CJ884" s="31">
        <f t="shared" si="933"/>
        <v>3</v>
      </c>
      <c r="CK884" s="31">
        <f t="shared" si="934"/>
        <v>7</v>
      </c>
      <c r="CL884" s="31">
        <f t="shared" si="935"/>
        <v>17</v>
      </c>
      <c r="CM884" s="113">
        <f t="shared" si="936"/>
        <v>47</v>
      </c>
      <c r="CN884" s="31">
        <f t="shared" si="937"/>
        <v>12</v>
      </c>
      <c r="CO884" s="31">
        <f t="shared" si="938"/>
        <v>17</v>
      </c>
      <c r="CP884" s="31">
        <f t="shared" si="939"/>
        <v>18</v>
      </c>
      <c r="CQ884" s="31">
        <f t="shared" si="940"/>
        <v>0</v>
      </c>
      <c r="CR884" s="32">
        <v>3</v>
      </c>
      <c r="CS884" s="32">
        <v>7</v>
      </c>
      <c r="CT884" s="32">
        <v>13</v>
      </c>
      <c r="CU884" s="88">
        <f t="shared" si="924"/>
        <v>47</v>
      </c>
      <c r="CV884" s="32">
        <v>12</v>
      </c>
      <c r="CW884" s="32">
        <v>17</v>
      </c>
      <c r="CX884" s="32">
        <v>18</v>
      </c>
      <c r="CY884" s="32">
        <v>0</v>
      </c>
      <c r="DB884" s="32">
        <v>4</v>
      </c>
      <c r="DC884" s="88">
        <f t="shared" si="941"/>
        <v>0</v>
      </c>
      <c r="DD884" s="32">
        <v>0</v>
      </c>
      <c r="DE884" s="32">
        <v>0</v>
      </c>
      <c r="DF884" s="32">
        <v>0</v>
      </c>
      <c r="DG884" s="32">
        <v>0</v>
      </c>
      <c r="DH884" s="32">
        <v>1</v>
      </c>
      <c r="DI884" s="32">
        <v>8</v>
      </c>
      <c r="DJ884" s="32">
        <v>4</v>
      </c>
      <c r="DK884" s="88">
        <f t="shared" si="942"/>
        <v>130</v>
      </c>
      <c r="DL884" s="32">
        <v>26</v>
      </c>
      <c r="DM884" s="32">
        <v>45</v>
      </c>
      <c r="DN884" s="32">
        <v>55</v>
      </c>
      <c r="DO884" s="32">
        <v>4</v>
      </c>
      <c r="DP884" s="32">
        <v>17</v>
      </c>
      <c r="DQ884" s="32">
        <v>37</v>
      </c>
      <c r="DR884" s="32">
        <v>23</v>
      </c>
      <c r="DS884" s="88">
        <f t="shared" si="943"/>
        <v>717</v>
      </c>
      <c r="DT884" s="32">
        <v>4</v>
      </c>
      <c r="DU884" s="32">
        <v>202</v>
      </c>
      <c r="DV884" s="32">
        <v>497</v>
      </c>
      <c r="DW884" s="32">
        <v>14</v>
      </c>
      <c r="DX884" s="32">
        <v>1</v>
      </c>
      <c r="DY884" s="32">
        <v>1</v>
      </c>
      <c r="DZ884" s="32">
        <v>1</v>
      </c>
      <c r="EA884" s="88">
        <f t="shared" si="944"/>
        <v>14</v>
      </c>
      <c r="EB884" s="32">
        <v>6</v>
      </c>
      <c r="EC884" s="32">
        <v>7</v>
      </c>
      <c r="ED884" s="32">
        <v>1</v>
      </c>
      <c r="EI884" s="88">
        <f t="shared" si="945"/>
        <v>0</v>
      </c>
      <c r="EQ884" s="88">
        <f t="shared" si="946"/>
        <v>0</v>
      </c>
      <c r="EV884" s="32">
        <v>1</v>
      </c>
      <c r="EW884" s="32">
        <v>1</v>
      </c>
      <c r="EX884" s="32">
        <v>1</v>
      </c>
      <c r="EY884" s="88">
        <f t="shared" si="947"/>
        <v>21</v>
      </c>
      <c r="EZ884" s="32">
        <v>0</v>
      </c>
      <c r="FA884" s="32">
        <v>18</v>
      </c>
      <c r="FB884" s="32">
        <v>3</v>
      </c>
      <c r="FC884" s="32">
        <v>0</v>
      </c>
      <c r="FG884" s="88">
        <f t="shared" si="948"/>
        <v>0</v>
      </c>
      <c r="FO884" s="88">
        <f t="shared" si="949"/>
        <v>0</v>
      </c>
      <c r="FW884" s="110">
        <f t="shared" si="950"/>
        <v>0</v>
      </c>
      <c r="GB884" s="110">
        <f t="shared" si="951"/>
        <v>1</v>
      </c>
      <c r="GC884" s="110">
        <f t="shared" si="952"/>
        <v>1</v>
      </c>
      <c r="GD884" s="110">
        <f t="shared" si="953"/>
        <v>1</v>
      </c>
      <c r="GE884" s="110">
        <f t="shared" si="954"/>
        <v>21</v>
      </c>
      <c r="GF884" s="110">
        <f t="shared" si="955"/>
        <v>0</v>
      </c>
      <c r="GG884" s="110">
        <f t="shared" si="956"/>
        <v>18</v>
      </c>
      <c r="GH884" s="110">
        <f t="shared" si="957"/>
        <v>3</v>
      </c>
      <c r="GI884" s="110">
        <f t="shared" si="958"/>
        <v>0</v>
      </c>
      <c r="GJ884" s="114">
        <f t="shared" si="922"/>
        <v>0.3220143093010458</v>
      </c>
      <c r="GK884" s="90">
        <f t="shared" si="923"/>
        <v>0.20725388601036268</v>
      </c>
      <c r="GL884" s="2" t="s">
        <v>2035</v>
      </c>
      <c r="GM884" s="2" t="s">
        <v>2036</v>
      </c>
      <c r="GN884" s="92" t="s">
        <v>1816</v>
      </c>
      <c r="GO884" s="2" t="s">
        <v>1541</v>
      </c>
      <c r="GP884" s="2" t="s">
        <v>1663</v>
      </c>
      <c r="GQ884" s="2" t="s">
        <v>1971</v>
      </c>
      <c r="GR884" s="115">
        <v>882</v>
      </c>
      <c r="GS884" s="31">
        <f t="shared" si="959"/>
        <v>19</v>
      </c>
      <c r="GT884" s="31">
        <f t="shared" si="960"/>
        <v>28</v>
      </c>
      <c r="GU884" s="31">
        <f t="shared" si="961"/>
        <v>46</v>
      </c>
      <c r="GV884" s="31">
        <f t="shared" si="962"/>
        <v>861</v>
      </c>
      <c r="GW884" s="31">
        <f t="shared" si="963"/>
        <v>571</v>
      </c>
      <c r="GX884" s="31">
        <f t="shared" si="964"/>
        <v>825</v>
      </c>
    </row>
    <row r="885" spans="1:208" ht="15.75" hidden="1" customHeight="1" x14ac:dyDescent="0.25">
      <c r="A885" s="22" t="s">
        <v>1114</v>
      </c>
      <c r="B885" s="2" t="s">
        <v>863</v>
      </c>
      <c r="C885" s="116" t="s">
        <v>867</v>
      </c>
      <c r="D885" s="35" t="s">
        <v>863</v>
      </c>
      <c r="E885" s="117">
        <v>30</v>
      </c>
      <c r="F885" s="117">
        <v>87</v>
      </c>
      <c r="G885" s="117">
        <v>195</v>
      </c>
      <c r="H885" s="117">
        <v>312</v>
      </c>
      <c r="I885" s="95">
        <v>19</v>
      </c>
      <c r="J885" s="118">
        <v>28</v>
      </c>
      <c r="K885" s="118">
        <v>82</v>
      </c>
      <c r="L885" s="118">
        <v>196</v>
      </c>
      <c r="M885" s="118">
        <v>306</v>
      </c>
      <c r="N885" s="119">
        <v>40</v>
      </c>
      <c r="O885" s="119">
        <v>11</v>
      </c>
      <c r="P885" s="120">
        <v>284</v>
      </c>
      <c r="Q885" s="120">
        <v>314</v>
      </c>
      <c r="R885" s="120">
        <v>261</v>
      </c>
      <c r="S885" s="70">
        <f t="shared" si="905"/>
        <v>9.8591549295774641E-2</v>
      </c>
      <c r="T885" s="70">
        <f t="shared" si="906"/>
        <v>0.26114649681528662</v>
      </c>
      <c r="U885" s="70">
        <f t="shared" si="907"/>
        <v>0.30966239813736901</v>
      </c>
      <c r="V885" s="70">
        <f t="shared" si="908"/>
        <v>0.41391304347826086</v>
      </c>
      <c r="W885" s="70">
        <f t="shared" si="909"/>
        <v>0.5977011494252874</v>
      </c>
      <c r="X885" s="121">
        <v>327</v>
      </c>
      <c r="Y885" s="121">
        <v>284</v>
      </c>
      <c r="Z885" s="121">
        <v>314</v>
      </c>
      <c r="AA885" s="121">
        <v>261</v>
      </c>
      <c r="AB885" s="121">
        <v>76</v>
      </c>
      <c r="AC885" s="121">
        <v>65</v>
      </c>
      <c r="AD885" s="17">
        <v>10</v>
      </c>
      <c r="AE885" s="17">
        <v>14</v>
      </c>
      <c r="AF885" s="100">
        <v>21</v>
      </c>
      <c r="AG885" s="101">
        <v>30</v>
      </c>
      <c r="AH885" s="101">
        <v>119</v>
      </c>
      <c r="AI885" s="101">
        <v>239</v>
      </c>
      <c r="AJ885" s="101">
        <v>21</v>
      </c>
      <c r="AK885" s="101">
        <f t="shared" si="910"/>
        <v>409</v>
      </c>
      <c r="AL885" s="101">
        <f t="shared" si="911"/>
        <v>48</v>
      </c>
      <c r="AM885" s="101">
        <v>69</v>
      </c>
      <c r="AN885" s="102">
        <v>4</v>
      </c>
      <c r="AO885" s="103">
        <v>22</v>
      </c>
      <c r="AP885" s="74">
        <f t="shared" si="912"/>
        <v>0.10563380281690141</v>
      </c>
      <c r="AQ885" s="74">
        <f t="shared" si="913"/>
        <v>0.37898089171974525</v>
      </c>
      <c r="AR885" s="104">
        <f t="shared" si="914"/>
        <v>0.39580908032596041</v>
      </c>
      <c r="AS885" s="104">
        <f t="shared" si="915"/>
        <v>0.53913043478260869</v>
      </c>
      <c r="AT885" s="104">
        <f t="shared" si="916"/>
        <v>0.73180076628352486</v>
      </c>
      <c r="AU885" s="105">
        <v>274</v>
      </c>
      <c r="AV885" s="105">
        <v>363</v>
      </c>
      <c r="AW885" s="105">
        <v>245</v>
      </c>
      <c r="AX885" s="100">
        <v>20</v>
      </c>
      <c r="AY885" s="106">
        <v>373</v>
      </c>
      <c r="AZ885" s="106">
        <v>35</v>
      </c>
      <c r="BA885" s="106">
        <v>102</v>
      </c>
      <c r="BB885" s="106">
        <v>217</v>
      </c>
      <c r="BC885" s="106">
        <v>19</v>
      </c>
      <c r="BD885" s="107">
        <v>40</v>
      </c>
      <c r="BE885" s="108">
        <v>16</v>
      </c>
      <c r="BF885" s="82">
        <f t="shared" si="917"/>
        <v>0.14285714285714285</v>
      </c>
      <c r="BG885" s="82">
        <f t="shared" si="918"/>
        <v>0.28099173553719009</v>
      </c>
      <c r="BH885" s="83">
        <f t="shared" si="919"/>
        <v>0.35600907029478457</v>
      </c>
      <c r="BI885" s="83">
        <f t="shared" si="920"/>
        <v>0.43799058084772369</v>
      </c>
      <c r="BJ885" s="83">
        <f t="shared" si="921"/>
        <v>0.64598540145985406</v>
      </c>
      <c r="BK885" s="2">
        <v>281</v>
      </c>
      <c r="BL885" s="2">
        <v>360</v>
      </c>
      <c r="BM885" s="2">
        <v>257</v>
      </c>
      <c r="BN885" s="2">
        <v>176</v>
      </c>
      <c r="BO885" s="2">
        <v>77</v>
      </c>
      <c r="BP885" s="2">
        <v>82</v>
      </c>
      <c r="BQ885" s="109">
        <v>9</v>
      </c>
      <c r="BR885" s="109">
        <v>20</v>
      </c>
      <c r="BS885" s="110">
        <v>13</v>
      </c>
      <c r="BT885" s="109">
        <v>30</v>
      </c>
      <c r="BU885" s="109">
        <v>115</v>
      </c>
      <c r="BV885" s="109">
        <v>241</v>
      </c>
      <c r="BW885" s="109">
        <v>17</v>
      </c>
      <c r="BX885" s="84">
        <f t="shared" si="925"/>
        <v>403</v>
      </c>
      <c r="BY885" s="111">
        <v>1</v>
      </c>
      <c r="BZ885" s="109">
        <v>50</v>
      </c>
      <c r="CA885" s="109">
        <v>17</v>
      </c>
      <c r="CB885" s="2">
        <v>34</v>
      </c>
      <c r="CC885" s="112">
        <f t="shared" si="926"/>
        <v>0.10676156583629894</v>
      </c>
      <c r="CD885" s="112">
        <f t="shared" si="927"/>
        <v>0.31944444444444442</v>
      </c>
      <c r="CE885" s="112">
        <f t="shared" si="928"/>
        <v>0.37416481069042318</v>
      </c>
      <c r="CF885" s="112">
        <f t="shared" si="929"/>
        <v>0.49594813614262562</v>
      </c>
      <c r="CG885" s="112">
        <f t="shared" si="930"/>
        <v>0.74319066147859925</v>
      </c>
      <c r="CH885" s="87">
        <f t="shared" si="931"/>
        <v>66</v>
      </c>
      <c r="CI885" s="31">
        <f t="shared" si="932"/>
        <v>59</v>
      </c>
      <c r="CJ885" s="31">
        <f t="shared" si="933"/>
        <v>0</v>
      </c>
      <c r="CK885" s="31">
        <f t="shared" si="934"/>
        <v>0</v>
      </c>
      <c r="CL885" s="31">
        <f t="shared" si="935"/>
        <v>0</v>
      </c>
      <c r="CM885" s="113">
        <f t="shared" si="936"/>
        <v>0</v>
      </c>
      <c r="CN885" s="31">
        <f t="shared" si="937"/>
        <v>0</v>
      </c>
      <c r="CO885" s="31">
        <f t="shared" si="938"/>
        <v>0</v>
      </c>
      <c r="CP885" s="31">
        <f t="shared" si="939"/>
        <v>0</v>
      </c>
      <c r="CQ885" s="31">
        <f t="shared" si="940"/>
        <v>0</v>
      </c>
      <c r="CU885" s="88">
        <f t="shared" si="924"/>
        <v>0</v>
      </c>
      <c r="DC885" s="88">
        <f t="shared" si="941"/>
        <v>0</v>
      </c>
      <c r="DH885" s="32">
        <v>1</v>
      </c>
      <c r="DI885" s="32">
        <v>8</v>
      </c>
      <c r="DJ885" s="32">
        <v>4</v>
      </c>
      <c r="DK885" s="88">
        <f t="shared" si="942"/>
        <v>132</v>
      </c>
      <c r="DL885" s="32">
        <v>27</v>
      </c>
      <c r="DM885" s="32">
        <v>53</v>
      </c>
      <c r="DN885" s="32">
        <v>47</v>
      </c>
      <c r="DO885" s="32">
        <v>5</v>
      </c>
      <c r="DP885" s="32">
        <v>8</v>
      </c>
      <c r="DQ885" s="32">
        <v>12</v>
      </c>
      <c r="DR885" s="32">
        <v>9</v>
      </c>
      <c r="DS885" s="88">
        <f t="shared" si="943"/>
        <v>271</v>
      </c>
      <c r="DT885" s="32">
        <v>3</v>
      </c>
      <c r="DU885" s="32">
        <v>62</v>
      </c>
      <c r="DV885" s="32">
        <v>194</v>
      </c>
      <c r="DW885" s="32">
        <v>12</v>
      </c>
      <c r="EA885" s="88">
        <f t="shared" si="944"/>
        <v>0</v>
      </c>
      <c r="EI885" s="88">
        <f t="shared" si="945"/>
        <v>0</v>
      </c>
      <c r="EQ885" s="88">
        <f t="shared" si="946"/>
        <v>0</v>
      </c>
      <c r="EY885" s="88">
        <f t="shared" si="947"/>
        <v>0</v>
      </c>
      <c r="FG885" s="88">
        <f t="shared" si="948"/>
        <v>0</v>
      </c>
      <c r="FO885" s="88">
        <f t="shared" si="949"/>
        <v>0</v>
      </c>
      <c r="FW885" s="110">
        <f t="shared" si="950"/>
        <v>0</v>
      </c>
      <c r="GB885" s="110">
        <f t="shared" si="951"/>
        <v>0</v>
      </c>
      <c r="GC885" s="110">
        <f t="shared" si="952"/>
        <v>0</v>
      </c>
      <c r="GD885" s="110">
        <f t="shared" si="953"/>
        <v>0</v>
      </c>
      <c r="GE885" s="110">
        <f t="shared" si="954"/>
        <v>0</v>
      </c>
      <c r="GF885" s="110">
        <f t="shared" si="955"/>
        <v>0</v>
      </c>
      <c r="GG885" s="110">
        <f t="shared" si="956"/>
        <v>0</v>
      </c>
      <c r="GH885" s="110">
        <f t="shared" si="957"/>
        <v>0</v>
      </c>
      <c r="GI885" s="110">
        <f t="shared" si="958"/>
        <v>0</v>
      </c>
      <c r="GJ885" s="114">
        <f t="shared" si="922"/>
        <v>0.24341514516611787</v>
      </c>
      <c r="GK885" s="90">
        <f t="shared" si="923"/>
        <v>8.0428954423592491E-2</v>
      </c>
      <c r="GL885" s="92" t="s">
        <v>2288</v>
      </c>
      <c r="GM885" s="2" t="s">
        <v>2208</v>
      </c>
      <c r="GN885" s="92" t="s">
        <v>2153</v>
      </c>
      <c r="GO885" s="2" t="s">
        <v>2092</v>
      </c>
      <c r="GP885" s="92" t="s">
        <v>2144</v>
      </c>
      <c r="GQ885" s="2" t="s">
        <v>1746</v>
      </c>
      <c r="GR885" s="115">
        <v>376</v>
      </c>
      <c r="GS885" s="31">
        <f t="shared" si="959"/>
        <v>9</v>
      </c>
      <c r="GT885" s="31">
        <f t="shared" si="960"/>
        <v>13</v>
      </c>
      <c r="GU885" s="31">
        <f t="shared" si="961"/>
        <v>20</v>
      </c>
      <c r="GV885" s="31">
        <f t="shared" si="962"/>
        <v>403</v>
      </c>
      <c r="GW885" s="31">
        <f t="shared" si="963"/>
        <v>258</v>
      </c>
      <c r="GX885" s="31">
        <f t="shared" si="964"/>
        <v>373</v>
      </c>
    </row>
    <row r="886" spans="1:208" ht="15.75" hidden="1" customHeight="1" x14ac:dyDescent="0.25">
      <c r="A886" s="22" t="s">
        <v>1114</v>
      </c>
      <c r="B886" s="130" t="s">
        <v>863</v>
      </c>
      <c r="C886" s="131" t="s">
        <v>868</v>
      </c>
      <c r="D886" s="35" t="s">
        <v>863</v>
      </c>
      <c r="E886" s="117">
        <v>0</v>
      </c>
      <c r="F886" s="117">
        <v>0</v>
      </c>
      <c r="G886" s="117">
        <v>0</v>
      </c>
      <c r="H886" s="117">
        <v>0</v>
      </c>
      <c r="I886" s="95">
        <v>49</v>
      </c>
      <c r="J886" s="118">
        <v>19</v>
      </c>
      <c r="K886" s="118">
        <v>237</v>
      </c>
      <c r="L886" s="118">
        <v>778</v>
      </c>
      <c r="M886" s="118">
        <v>1034</v>
      </c>
      <c r="N886" s="119">
        <v>168</v>
      </c>
      <c r="O886" s="119">
        <v>77</v>
      </c>
      <c r="P886" s="120">
        <v>1456</v>
      </c>
      <c r="Q886" s="120">
        <v>1816</v>
      </c>
      <c r="R886" s="120">
        <v>1388</v>
      </c>
      <c r="S886" s="70">
        <f t="shared" si="905"/>
        <v>1.304945054945055E-2</v>
      </c>
      <c r="T886" s="70">
        <f t="shared" si="906"/>
        <v>0.13050660792951541</v>
      </c>
      <c r="U886" s="70">
        <f t="shared" si="907"/>
        <v>0.18583690987124463</v>
      </c>
      <c r="V886" s="70">
        <f t="shared" si="908"/>
        <v>0.26435705368289636</v>
      </c>
      <c r="W886" s="70">
        <f t="shared" si="909"/>
        <v>0.43948126801152737</v>
      </c>
      <c r="X886" s="121">
        <v>1854</v>
      </c>
      <c r="Y886" s="121">
        <v>1456</v>
      </c>
      <c r="Z886" s="121">
        <v>1816</v>
      </c>
      <c r="AA886" s="121">
        <v>1388</v>
      </c>
      <c r="AB886" s="121">
        <v>424</v>
      </c>
      <c r="AC886" s="121">
        <v>460</v>
      </c>
      <c r="AD886" s="17">
        <v>14</v>
      </c>
      <c r="AE886" s="17">
        <v>42</v>
      </c>
      <c r="AF886" s="100">
        <v>62</v>
      </c>
      <c r="AG886" s="101">
        <v>70</v>
      </c>
      <c r="AH886" s="101">
        <v>324</v>
      </c>
      <c r="AI886" s="101">
        <v>826</v>
      </c>
      <c r="AJ886" s="101">
        <v>30</v>
      </c>
      <c r="AK886" s="101">
        <f t="shared" si="910"/>
        <v>1250</v>
      </c>
      <c r="AL886" s="101">
        <f t="shared" si="911"/>
        <v>204</v>
      </c>
      <c r="AM886" s="101">
        <v>234</v>
      </c>
      <c r="AN886" s="102">
        <v>33</v>
      </c>
      <c r="AO886" s="103">
        <v>117</v>
      </c>
      <c r="AP886" s="74">
        <f t="shared" si="912"/>
        <v>4.807692307692308E-2</v>
      </c>
      <c r="AQ886" s="74">
        <f t="shared" si="913"/>
        <v>0.17841409691629956</v>
      </c>
      <c r="AR886" s="104">
        <f t="shared" si="914"/>
        <v>0.21802575107296138</v>
      </c>
      <c r="AS886" s="104">
        <f t="shared" si="915"/>
        <v>0.29525593008739076</v>
      </c>
      <c r="AT886" s="104">
        <f t="shared" si="916"/>
        <v>0.44812680115273773</v>
      </c>
      <c r="AU886" s="105">
        <v>1521</v>
      </c>
      <c r="AV886" s="105">
        <v>2030</v>
      </c>
      <c r="AW886" s="105">
        <v>1483</v>
      </c>
      <c r="AX886" s="100">
        <v>75</v>
      </c>
      <c r="AY886" s="106">
        <v>1381</v>
      </c>
      <c r="AZ886" s="106">
        <v>83</v>
      </c>
      <c r="BA886" s="106">
        <v>395</v>
      </c>
      <c r="BB886" s="106">
        <v>870</v>
      </c>
      <c r="BC886" s="106">
        <v>33</v>
      </c>
      <c r="BD886" s="107">
        <v>179</v>
      </c>
      <c r="BE886" s="108">
        <v>100</v>
      </c>
      <c r="BF886" s="82">
        <f t="shared" si="917"/>
        <v>5.5967633175994604E-2</v>
      </c>
      <c r="BG886" s="82">
        <f t="shared" si="918"/>
        <v>0.19458128078817735</v>
      </c>
      <c r="BH886" s="83">
        <f t="shared" si="919"/>
        <v>0.23222089789431863</v>
      </c>
      <c r="BI886" s="83">
        <f t="shared" si="920"/>
        <v>0.30582934384680371</v>
      </c>
      <c r="BJ886" s="83">
        <f t="shared" si="921"/>
        <v>0.45430637738330049</v>
      </c>
      <c r="BK886" s="2">
        <v>1678</v>
      </c>
      <c r="BL886" s="2">
        <v>2152</v>
      </c>
      <c r="BM886" s="2">
        <v>1604</v>
      </c>
      <c r="BN886" s="2">
        <v>1092</v>
      </c>
      <c r="BO886" s="2">
        <v>467</v>
      </c>
      <c r="BP886" s="2">
        <v>490</v>
      </c>
      <c r="BQ886" s="109">
        <v>20</v>
      </c>
      <c r="BR886" s="109">
        <v>87</v>
      </c>
      <c r="BS886" s="110">
        <v>68</v>
      </c>
      <c r="BT886" s="109">
        <v>78</v>
      </c>
      <c r="BU886" s="109">
        <v>371</v>
      </c>
      <c r="BV886" s="109">
        <v>1010</v>
      </c>
      <c r="BW886" s="109">
        <v>42</v>
      </c>
      <c r="BX886" s="84">
        <f t="shared" si="925"/>
        <v>1501</v>
      </c>
      <c r="BY886" s="111">
        <v>32</v>
      </c>
      <c r="BZ886" s="109">
        <v>236</v>
      </c>
      <c r="CA886" s="109">
        <v>42</v>
      </c>
      <c r="CB886" s="2">
        <v>150</v>
      </c>
      <c r="CC886" s="112">
        <f t="shared" si="926"/>
        <v>4.6483909415971393E-2</v>
      </c>
      <c r="CD886" s="112">
        <f t="shared" si="927"/>
        <v>0.17239776951672864</v>
      </c>
      <c r="CE886" s="112">
        <f t="shared" si="928"/>
        <v>0.2250644092749356</v>
      </c>
      <c r="CF886" s="112">
        <f t="shared" si="929"/>
        <v>0.30484558040468585</v>
      </c>
      <c r="CG886" s="112">
        <f t="shared" si="930"/>
        <v>0.48254364089775559</v>
      </c>
      <c r="CH886" s="87">
        <f t="shared" si="931"/>
        <v>830</v>
      </c>
      <c r="CI886" s="31">
        <f t="shared" si="932"/>
        <v>911</v>
      </c>
      <c r="CJ886" s="31">
        <f t="shared" si="933"/>
        <v>2</v>
      </c>
      <c r="CK886" s="31">
        <f t="shared" si="934"/>
        <v>7</v>
      </c>
      <c r="CL886" s="31">
        <f t="shared" si="935"/>
        <v>11</v>
      </c>
      <c r="CM886" s="113">
        <f t="shared" si="936"/>
        <v>83</v>
      </c>
      <c r="CN886" s="31">
        <f t="shared" si="937"/>
        <v>16</v>
      </c>
      <c r="CO886" s="31">
        <f t="shared" si="938"/>
        <v>36</v>
      </c>
      <c r="CP886" s="31">
        <f t="shared" si="939"/>
        <v>29</v>
      </c>
      <c r="CQ886" s="31">
        <f t="shared" si="940"/>
        <v>2</v>
      </c>
      <c r="CR886" s="32">
        <v>2</v>
      </c>
      <c r="CS886" s="32">
        <v>7</v>
      </c>
      <c r="CT886" s="32">
        <v>11</v>
      </c>
      <c r="CU886" s="88">
        <f t="shared" si="924"/>
        <v>83</v>
      </c>
      <c r="CV886" s="32">
        <v>16</v>
      </c>
      <c r="CW886" s="32">
        <v>36</v>
      </c>
      <c r="CX886" s="32">
        <v>29</v>
      </c>
      <c r="CY886" s="32">
        <v>2</v>
      </c>
      <c r="DC886" s="88">
        <f t="shared" si="941"/>
        <v>0</v>
      </c>
      <c r="DH886" s="32">
        <v>5</v>
      </c>
      <c r="DI886" s="32">
        <v>43</v>
      </c>
      <c r="DJ886" s="32">
        <v>31</v>
      </c>
      <c r="DK886" s="88">
        <f t="shared" si="942"/>
        <v>735</v>
      </c>
      <c r="DL886" s="32">
        <v>49</v>
      </c>
      <c r="DM886" s="32">
        <v>224</v>
      </c>
      <c r="DN886" s="32">
        <v>442</v>
      </c>
      <c r="DO886" s="32">
        <v>20</v>
      </c>
      <c r="DP886" s="32">
        <v>11</v>
      </c>
      <c r="DQ886" s="32">
        <v>33</v>
      </c>
      <c r="DR886" s="32">
        <v>20</v>
      </c>
      <c r="DS886" s="88">
        <f t="shared" si="943"/>
        <v>640</v>
      </c>
      <c r="DT886" s="32">
        <v>1</v>
      </c>
      <c r="DU886" s="32">
        <v>85</v>
      </c>
      <c r="DV886" s="32">
        <v>535</v>
      </c>
      <c r="DW886" s="32">
        <v>19</v>
      </c>
      <c r="EA886" s="88">
        <f t="shared" si="944"/>
        <v>0</v>
      </c>
      <c r="EF886" s="32">
        <v>2</v>
      </c>
      <c r="EG886" s="32">
        <v>4</v>
      </c>
      <c r="EH886" s="32">
        <v>6</v>
      </c>
      <c r="EI886" s="88">
        <f t="shared" si="945"/>
        <v>42</v>
      </c>
      <c r="EJ886" s="32">
        <v>12</v>
      </c>
      <c r="EK886" s="32">
        <v>26</v>
      </c>
      <c r="EL886" s="32">
        <v>4</v>
      </c>
      <c r="EM886" s="32">
        <v>0</v>
      </c>
      <c r="EQ886" s="88">
        <f t="shared" si="946"/>
        <v>0</v>
      </c>
      <c r="EY886" s="88">
        <f t="shared" si="947"/>
        <v>0</v>
      </c>
      <c r="FG886" s="88">
        <f t="shared" si="948"/>
        <v>0</v>
      </c>
      <c r="FO886" s="88">
        <f t="shared" si="949"/>
        <v>0</v>
      </c>
      <c r="FW886" s="110">
        <f t="shared" si="950"/>
        <v>0</v>
      </c>
      <c r="GB886" s="110">
        <f t="shared" si="951"/>
        <v>0</v>
      </c>
      <c r="GC886" s="110">
        <f t="shared" si="952"/>
        <v>0</v>
      </c>
      <c r="GD886" s="110">
        <f t="shared" si="953"/>
        <v>0</v>
      </c>
      <c r="GE886" s="110">
        <f t="shared" si="954"/>
        <v>0</v>
      </c>
      <c r="GF886" s="110">
        <f t="shared" si="955"/>
        <v>0</v>
      </c>
      <c r="GG886" s="110">
        <f t="shared" si="956"/>
        <v>0</v>
      </c>
      <c r="GH886" s="110">
        <f t="shared" si="957"/>
        <v>0</v>
      </c>
      <c r="GI886" s="110">
        <f t="shared" si="958"/>
        <v>0</v>
      </c>
      <c r="GJ886" s="114">
        <f t="shared" si="922"/>
        <v>9.7984546829647162E-2</v>
      </c>
      <c r="GK886" s="90">
        <f t="shared" si="923"/>
        <v>8.6893555394641567E-2</v>
      </c>
      <c r="GL886" s="2" t="s">
        <v>2160</v>
      </c>
      <c r="GM886" s="92" t="s">
        <v>2261</v>
      </c>
      <c r="GN886" s="92" t="s">
        <v>2064</v>
      </c>
      <c r="GO886" s="2" t="s">
        <v>2306</v>
      </c>
      <c r="GP886" s="2" t="s">
        <v>2307</v>
      </c>
      <c r="GQ886" s="2" t="s">
        <v>1650</v>
      </c>
      <c r="GR886" s="115">
        <v>2142</v>
      </c>
      <c r="GS886" s="31">
        <f t="shared" si="959"/>
        <v>16</v>
      </c>
      <c r="GT886" s="31">
        <f t="shared" si="960"/>
        <v>51</v>
      </c>
      <c r="GU886" s="31">
        <f t="shared" si="961"/>
        <v>76</v>
      </c>
      <c r="GV886" s="31">
        <f t="shared" si="962"/>
        <v>1375</v>
      </c>
      <c r="GW886" s="31">
        <f t="shared" si="963"/>
        <v>1016</v>
      </c>
      <c r="GX886" s="31">
        <f t="shared" si="964"/>
        <v>1325</v>
      </c>
      <c r="GY886" s="33"/>
      <c r="GZ886" s="33"/>
    </row>
    <row r="887" spans="1:208" ht="15.75" hidden="1" customHeight="1" x14ac:dyDescent="0.25">
      <c r="A887" s="22" t="s">
        <v>1114</v>
      </c>
      <c r="B887" s="2" t="s">
        <v>863</v>
      </c>
      <c r="C887" s="116" t="s">
        <v>869</v>
      </c>
      <c r="D887" s="35" t="s">
        <v>863</v>
      </c>
      <c r="E887" s="117">
        <v>34</v>
      </c>
      <c r="F887" s="117">
        <v>186</v>
      </c>
      <c r="G887" s="117">
        <v>356</v>
      </c>
      <c r="H887" s="117">
        <v>576</v>
      </c>
      <c r="I887" s="95">
        <v>37</v>
      </c>
      <c r="J887" s="118">
        <v>54</v>
      </c>
      <c r="K887" s="118">
        <v>162</v>
      </c>
      <c r="L887" s="118">
        <v>418</v>
      </c>
      <c r="M887" s="118">
        <v>634</v>
      </c>
      <c r="N887" s="119">
        <v>93</v>
      </c>
      <c r="O887" s="119">
        <v>18</v>
      </c>
      <c r="P887" s="120">
        <v>408</v>
      </c>
      <c r="Q887" s="120">
        <v>533</v>
      </c>
      <c r="R887" s="120">
        <v>396</v>
      </c>
      <c r="S887" s="70">
        <f t="shared" si="905"/>
        <v>0.13235294117647059</v>
      </c>
      <c r="T887" s="70">
        <f t="shared" si="906"/>
        <v>0.30393996247654786</v>
      </c>
      <c r="U887" s="70">
        <f t="shared" si="907"/>
        <v>0.40463724756918473</v>
      </c>
      <c r="V887" s="70">
        <f t="shared" si="908"/>
        <v>0.5242195909580194</v>
      </c>
      <c r="W887" s="70">
        <f t="shared" si="909"/>
        <v>0.82070707070707072</v>
      </c>
      <c r="X887" s="121">
        <v>541</v>
      </c>
      <c r="Y887" s="121">
        <v>408</v>
      </c>
      <c r="Z887" s="121">
        <v>533</v>
      </c>
      <c r="AA887" s="121">
        <v>396</v>
      </c>
      <c r="AB887" s="121">
        <v>114</v>
      </c>
      <c r="AC887" s="121">
        <v>143</v>
      </c>
      <c r="AD887" s="17">
        <v>20</v>
      </c>
      <c r="AE887" s="17">
        <v>31</v>
      </c>
      <c r="AF887" s="100">
        <v>39</v>
      </c>
      <c r="AG887" s="101">
        <v>62</v>
      </c>
      <c r="AH887" s="101">
        <v>194</v>
      </c>
      <c r="AI887" s="101">
        <v>389</v>
      </c>
      <c r="AJ887" s="101">
        <v>27</v>
      </c>
      <c r="AK887" s="101">
        <f t="shared" si="910"/>
        <v>672</v>
      </c>
      <c r="AL887" s="101">
        <f t="shared" si="911"/>
        <v>77</v>
      </c>
      <c r="AM887" s="101">
        <v>104</v>
      </c>
      <c r="AN887" s="102">
        <v>17</v>
      </c>
      <c r="AO887" s="103">
        <v>23</v>
      </c>
      <c r="AP887" s="74">
        <f t="shared" si="912"/>
        <v>0.15196078431372548</v>
      </c>
      <c r="AQ887" s="74">
        <f t="shared" si="913"/>
        <v>0.36397748592870544</v>
      </c>
      <c r="AR887" s="104">
        <f t="shared" si="914"/>
        <v>0.42483171278982795</v>
      </c>
      <c r="AS887" s="104">
        <f t="shared" si="915"/>
        <v>0.54467168998923576</v>
      </c>
      <c r="AT887" s="104">
        <f t="shared" si="916"/>
        <v>0.78787878787878785</v>
      </c>
      <c r="AU887" s="105">
        <v>389</v>
      </c>
      <c r="AV887" s="105">
        <v>523</v>
      </c>
      <c r="AW887" s="105">
        <v>380</v>
      </c>
      <c r="AX887" s="100">
        <v>42</v>
      </c>
      <c r="AY887" s="106">
        <v>775</v>
      </c>
      <c r="AZ887" s="106">
        <v>58</v>
      </c>
      <c r="BA887" s="106">
        <v>275</v>
      </c>
      <c r="BB887" s="106">
        <v>415</v>
      </c>
      <c r="BC887" s="106">
        <v>27</v>
      </c>
      <c r="BD887" s="107">
        <v>81</v>
      </c>
      <c r="BE887" s="108">
        <v>18</v>
      </c>
      <c r="BF887" s="82">
        <f t="shared" si="917"/>
        <v>0.15263157894736842</v>
      </c>
      <c r="BG887" s="82">
        <f t="shared" si="918"/>
        <v>0.52581261950286806</v>
      </c>
      <c r="BH887" s="83">
        <f t="shared" si="919"/>
        <v>0.51625386996904021</v>
      </c>
      <c r="BI887" s="83">
        <f t="shared" si="920"/>
        <v>0.66776315789473684</v>
      </c>
      <c r="BJ887" s="83">
        <f t="shared" si="921"/>
        <v>0.8586118251928021</v>
      </c>
      <c r="BK887" s="2">
        <v>396</v>
      </c>
      <c r="BL887" s="2">
        <v>555</v>
      </c>
      <c r="BM887" s="2">
        <v>382</v>
      </c>
      <c r="BN887" s="2">
        <v>264</v>
      </c>
      <c r="BO887" s="2">
        <v>120</v>
      </c>
      <c r="BP887" s="2">
        <v>124</v>
      </c>
      <c r="BQ887" s="109">
        <v>20</v>
      </c>
      <c r="BR887" s="109">
        <v>42</v>
      </c>
      <c r="BS887" s="110">
        <v>34</v>
      </c>
      <c r="BT887" s="109">
        <v>57</v>
      </c>
      <c r="BU887" s="109">
        <v>255</v>
      </c>
      <c r="BV887" s="109">
        <v>420</v>
      </c>
      <c r="BW887" s="109">
        <v>32</v>
      </c>
      <c r="BX887" s="84">
        <f t="shared" si="925"/>
        <v>764</v>
      </c>
      <c r="BY887" s="111">
        <v>14</v>
      </c>
      <c r="BZ887" s="109">
        <v>88</v>
      </c>
      <c r="CA887" s="109">
        <v>32</v>
      </c>
      <c r="CB887" s="2">
        <v>39</v>
      </c>
      <c r="CC887" s="112">
        <f t="shared" si="926"/>
        <v>0.14393939393939395</v>
      </c>
      <c r="CD887" s="112">
        <f t="shared" si="927"/>
        <v>0.45945945945945948</v>
      </c>
      <c r="CE887" s="112">
        <f t="shared" si="928"/>
        <v>0.48312078019504878</v>
      </c>
      <c r="CF887" s="112">
        <f t="shared" si="929"/>
        <v>0.62646744930629672</v>
      </c>
      <c r="CG887" s="112">
        <f t="shared" si="930"/>
        <v>0.86910994764397909</v>
      </c>
      <c r="CH887" s="87">
        <f t="shared" si="931"/>
        <v>50</v>
      </c>
      <c r="CI887" s="31">
        <f t="shared" si="932"/>
        <v>43</v>
      </c>
      <c r="CJ887" s="31">
        <f t="shared" si="933"/>
        <v>2</v>
      </c>
      <c r="CK887" s="31">
        <f t="shared" si="934"/>
        <v>5</v>
      </c>
      <c r="CL887" s="31">
        <f t="shared" si="935"/>
        <v>6</v>
      </c>
      <c r="CM887" s="113">
        <f t="shared" si="936"/>
        <v>65</v>
      </c>
      <c r="CN887" s="31">
        <f t="shared" si="937"/>
        <v>8</v>
      </c>
      <c r="CO887" s="31">
        <f t="shared" si="938"/>
        <v>19</v>
      </c>
      <c r="CP887" s="31">
        <f t="shared" si="939"/>
        <v>7</v>
      </c>
      <c r="CQ887" s="31">
        <f t="shared" si="940"/>
        <v>31</v>
      </c>
      <c r="CR887" s="32">
        <v>2</v>
      </c>
      <c r="CS887" s="32">
        <v>5</v>
      </c>
      <c r="CT887" s="32">
        <v>6</v>
      </c>
      <c r="CU887" s="88">
        <f t="shared" si="924"/>
        <v>65</v>
      </c>
      <c r="CV887" s="32">
        <v>8</v>
      </c>
      <c r="CW887" s="32">
        <v>19</v>
      </c>
      <c r="CX887" s="32">
        <v>7</v>
      </c>
      <c r="CY887" s="32">
        <v>31</v>
      </c>
      <c r="DC887" s="88">
        <f t="shared" si="941"/>
        <v>0</v>
      </c>
      <c r="DH887" s="32">
        <v>1</v>
      </c>
      <c r="DI887" s="32">
        <v>7</v>
      </c>
      <c r="DJ887" s="32">
        <v>4</v>
      </c>
      <c r="DK887" s="88">
        <f t="shared" si="942"/>
        <v>159</v>
      </c>
      <c r="DL887" s="32">
        <v>36</v>
      </c>
      <c r="DM887" s="32">
        <v>87</v>
      </c>
      <c r="DN887" s="32">
        <v>36</v>
      </c>
      <c r="DO887" s="32">
        <v>0</v>
      </c>
      <c r="DP887" s="32">
        <v>16</v>
      </c>
      <c r="DQ887" s="32">
        <v>28</v>
      </c>
      <c r="DR887" s="32">
        <v>22</v>
      </c>
      <c r="DS887" s="88">
        <f t="shared" si="943"/>
        <v>537</v>
      </c>
      <c r="DT887" s="32">
        <v>1</v>
      </c>
      <c r="DU887" s="32">
        <v>133</v>
      </c>
      <c r="DV887" s="32">
        <v>372</v>
      </c>
      <c r="DW887" s="32">
        <v>31</v>
      </c>
      <c r="DX887" s="32">
        <v>1</v>
      </c>
      <c r="DY887" s="32">
        <v>2</v>
      </c>
      <c r="DZ887" s="32">
        <v>2</v>
      </c>
      <c r="EA887" s="88">
        <f t="shared" si="944"/>
        <v>34</v>
      </c>
      <c r="EB887" s="32">
        <v>12</v>
      </c>
      <c r="EC887" s="32">
        <v>16</v>
      </c>
      <c r="ED887" s="32">
        <v>5</v>
      </c>
      <c r="EE887" s="32">
        <v>1</v>
      </c>
      <c r="EI887" s="88">
        <f t="shared" si="945"/>
        <v>0</v>
      </c>
      <c r="EQ887" s="88">
        <f t="shared" si="946"/>
        <v>0</v>
      </c>
      <c r="EY887" s="88">
        <f t="shared" si="947"/>
        <v>0</v>
      </c>
      <c r="FG887" s="88">
        <f t="shared" si="948"/>
        <v>0</v>
      </c>
      <c r="FO887" s="88">
        <f t="shared" si="949"/>
        <v>0</v>
      </c>
      <c r="FW887" s="110">
        <f t="shared" si="950"/>
        <v>0</v>
      </c>
      <c r="GB887" s="110">
        <f t="shared" si="951"/>
        <v>0</v>
      </c>
      <c r="GC887" s="110">
        <f t="shared" si="952"/>
        <v>0</v>
      </c>
      <c r="GD887" s="110">
        <f t="shared" si="953"/>
        <v>0</v>
      </c>
      <c r="GE887" s="110">
        <f t="shared" si="954"/>
        <v>0</v>
      </c>
      <c r="GF887" s="110">
        <f t="shared" si="955"/>
        <v>0</v>
      </c>
      <c r="GG887" s="110">
        <f t="shared" si="956"/>
        <v>0</v>
      </c>
      <c r="GH887" s="110">
        <f t="shared" si="957"/>
        <v>0</v>
      </c>
      <c r="GI887" s="110">
        <f t="shared" si="958"/>
        <v>0</v>
      </c>
      <c r="GJ887" s="114">
        <f t="shared" si="922"/>
        <v>5.8977043898509884E-2</v>
      </c>
      <c r="GK887" s="90">
        <f t="shared" si="923"/>
        <v>-1.4193548387096775E-2</v>
      </c>
      <c r="GL887" s="92" t="s">
        <v>2205</v>
      </c>
      <c r="GM887" s="92" t="s">
        <v>1915</v>
      </c>
      <c r="GN887" s="2" t="s">
        <v>2012</v>
      </c>
      <c r="GO887" s="2" t="s">
        <v>1984</v>
      </c>
      <c r="GP887" s="2" t="s">
        <v>1460</v>
      </c>
      <c r="GQ887" s="2" t="s">
        <v>2039</v>
      </c>
      <c r="GR887" s="115">
        <v>543</v>
      </c>
      <c r="GS887" s="31">
        <f t="shared" si="959"/>
        <v>18</v>
      </c>
      <c r="GT887" s="31">
        <f t="shared" si="960"/>
        <v>28</v>
      </c>
      <c r="GU887" s="31">
        <f t="shared" si="961"/>
        <v>37</v>
      </c>
      <c r="GV887" s="31">
        <f t="shared" si="962"/>
        <v>730</v>
      </c>
      <c r="GW887" s="31">
        <f t="shared" si="963"/>
        <v>445</v>
      </c>
      <c r="GX887" s="31">
        <f t="shared" si="964"/>
        <v>681</v>
      </c>
    </row>
    <row r="888" spans="1:208" ht="15.75" hidden="1" customHeight="1" x14ac:dyDescent="0.25">
      <c r="A888" s="22" t="s">
        <v>1114</v>
      </c>
      <c r="B888" s="2" t="s">
        <v>863</v>
      </c>
      <c r="C888" s="116" t="s">
        <v>870</v>
      </c>
      <c r="D888" s="35" t="s">
        <v>863</v>
      </c>
      <c r="E888" s="117">
        <v>34</v>
      </c>
      <c r="F888" s="117">
        <v>98</v>
      </c>
      <c r="G888" s="117">
        <v>121</v>
      </c>
      <c r="H888" s="117">
        <v>253</v>
      </c>
      <c r="I888" s="95">
        <v>15</v>
      </c>
      <c r="J888" s="118">
        <v>37</v>
      </c>
      <c r="K888" s="118">
        <v>99</v>
      </c>
      <c r="L888" s="118">
        <v>121</v>
      </c>
      <c r="M888" s="118">
        <v>257</v>
      </c>
      <c r="N888" s="119">
        <v>29</v>
      </c>
      <c r="O888" s="119">
        <v>25</v>
      </c>
      <c r="P888" s="120">
        <v>246</v>
      </c>
      <c r="Q888" s="120">
        <v>308</v>
      </c>
      <c r="R888" s="120">
        <v>216</v>
      </c>
      <c r="S888" s="70">
        <f t="shared" si="905"/>
        <v>0.15040650406504066</v>
      </c>
      <c r="T888" s="70">
        <f t="shared" si="906"/>
        <v>0.32142857142857145</v>
      </c>
      <c r="U888" s="70">
        <f t="shared" si="907"/>
        <v>0.29610389610389609</v>
      </c>
      <c r="V888" s="70">
        <f t="shared" si="908"/>
        <v>0.36450381679389315</v>
      </c>
      <c r="W888" s="70">
        <f t="shared" si="909"/>
        <v>0.42592592592592593</v>
      </c>
      <c r="X888" s="121">
        <v>308</v>
      </c>
      <c r="Y888" s="121">
        <v>246</v>
      </c>
      <c r="Z888" s="121">
        <v>308</v>
      </c>
      <c r="AA888" s="121">
        <v>216</v>
      </c>
      <c r="AB888" s="121">
        <v>55</v>
      </c>
      <c r="AC888" s="121">
        <v>53</v>
      </c>
      <c r="AD888" s="17">
        <v>5</v>
      </c>
      <c r="AE888" s="17">
        <v>13</v>
      </c>
      <c r="AF888" s="100">
        <v>18</v>
      </c>
      <c r="AG888" s="101">
        <v>63</v>
      </c>
      <c r="AH888" s="101">
        <v>139</v>
      </c>
      <c r="AI888" s="101">
        <v>137</v>
      </c>
      <c r="AJ888" s="101">
        <v>7</v>
      </c>
      <c r="AK888" s="101">
        <f t="shared" si="910"/>
        <v>346</v>
      </c>
      <c r="AL888" s="101">
        <f t="shared" si="911"/>
        <v>21</v>
      </c>
      <c r="AM888" s="101">
        <v>28</v>
      </c>
      <c r="AN888" s="102">
        <v>10</v>
      </c>
      <c r="AO888" s="103">
        <v>26</v>
      </c>
      <c r="AP888" s="74">
        <f t="shared" si="912"/>
        <v>0.25609756097560976</v>
      </c>
      <c r="AQ888" s="74">
        <f t="shared" si="913"/>
        <v>0.45129870129870131</v>
      </c>
      <c r="AR888" s="104">
        <f t="shared" si="914"/>
        <v>0.41298701298701301</v>
      </c>
      <c r="AS888" s="104">
        <f t="shared" si="915"/>
        <v>0.48664122137404581</v>
      </c>
      <c r="AT888" s="104">
        <f t="shared" si="916"/>
        <v>0.53703703703703709</v>
      </c>
      <c r="AU888" s="105">
        <v>236</v>
      </c>
      <c r="AV888" s="105">
        <v>320</v>
      </c>
      <c r="AW888" s="105">
        <v>240</v>
      </c>
      <c r="AX888" s="100">
        <v>20</v>
      </c>
      <c r="AY888" s="106">
        <v>379</v>
      </c>
      <c r="AZ888" s="106">
        <v>58</v>
      </c>
      <c r="BA888" s="106">
        <v>135</v>
      </c>
      <c r="BB888" s="106">
        <v>178</v>
      </c>
      <c r="BC888" s="106">
        <v>8</v>
      </c>
      <c r="BD888" s="107">
        <v>34</v>
      </c>
      <c r="BE888" s="108">
        <v>12</v>
      </c>
      <c r="BF888" s="82">
        <f t="shared" si="917"/>
        <v>0.24166666666666667</v>
      </c>
      <c r="BG888" s="82">
        <f t="shared" si="918"/>
        <v>0.421875</v>
      </c>
      <c r="BH888" s="83">
        <f t="shared" si="919"/>
        <v>0.42336683417085424</v>
      </c>
      <c r="BI888" s="83">
        <f t="shared" si="920"/>
        <v>0.50179856115107913</v>
      </c>
      <c r="BJ888" s="83">
        <f t="shared" si="921"/>
        <v>0.61016949152542377</v>
      </c>
      <c r="BK888" s="2">
        <v>222</v>
      </c>
      <c r="BL888" s="2">
        <v>325</v>
      </c>
      <c r="BM888" s="2">
        <v>235</v>
      </c>
      <c r="BN888" s="2">
        <v>155</v>
      </c>
      <c r="BO888" s="2">
        <v>92</v>
      </c>
      <c r="BP888" s="2">
        <v>73</v>
      </c>
      <c r="BQ888" s="109">
        <v>5</v>
      </c>
      <c r="BR888" s="109">
        <v>22</v>
      </c>
      <c r="BS888" s="110">
        <v>16</v>
      </c>
      <c r="BT888" s="109">
        <v>46</v>
      </c>
      <c r="BU888" s="109">
        <v>137</v>
      </c>
      <c r="BV888" s="109">
        <v>211</v>
      </c>
      <c r="BW888" s="109">
        <v>8</v>
      </c>
      <c r="BX888" s="84">
        <f t="shared" si="925"/>
        <v>402</v>
      </c>
      <c r="BY888" s="111">
        <v>8</v>
      </c>
      <c r="BZ888" s="109">
        <v>40</v>
      </c>
      <c r="CA888" s="109">
        <v>8</v>
      </c>
      <c r="CB888" s="2">
        <v>30</v>
      </c>
      <c r="CC888" s="112">
        <f t="shared" si="926"/>
        <v>0.2072072072072072</v>
      </c>
      <c r="CD888" s="112">
        <f t="shared" si="927"/>
        <v>0.42153846153846153</v>
      </c>
      <c r="CE888" s="112">
        <f t="shared" si="928"/>
        <v>0.45268542199488493</v>
      </c>
      <c r="CF888" s="112">
        <f t="shared" si="929"/>
        <v>0.55000000000000004</v>
      </c>
      <c r="CG888" s="112">
        <f t="shared" si="930"/>
        <v>0.72765957446808516</v>
      </c>
      <c r="CH888" s="87">
        <f t="shared" si="931"/>
        <v>64</v>
      </c>
      <c r="CI888" s="31">
        <f t="shared" si="932"/>
        <v>86</v>
      </c>
      <c r="CJ888" s="31">
        <f t="shared" si="933"/>
        <v>0</v>
      </c>
      <c r="CK888" s="31">
        <f t="shared" si="934"/>
        <v>0</v>
      </c>
      <c r="CL888" s="31">
        <f t="shared" si="935"/>
        <v>0</v>
      </c>
      <c r="CM888" s="113">
        <f t="shared" si="936"/>
        <v>0</v>
      </c>
      <c r="CN888" s="31">
        <f t="shared" si="937"/>
        <v>0</v>
      </c>
      <c r="CO888" s="31">
        <f t="shared" si="938"/>
        <v>0</v>
      </c>
      <c r="CP888" s="31">
        <f t="shared" si="939"/>
        <v>0</v>
      </c>
      <c r="CQ888" s="31">
        <f t="shared" si="940"/>
        <v>0</v>
      </c>
      <c r="CU888" s="88">
        <f t="shared" si="924"/>
        <v>0</v>
      </c>
      <c r="DC888" s="88">
        <f t="shared" si="941"/>
        <v>0</v>
      </c>
      <c r="DH888" s="32">
        <v>3</v>
      </c>
      <c r="DI888" s="32">
        <v>18</v>
      </c>
      <c r="DJ888" s="32">
        <v>8</v>
      </c>
      <c r="DK888" s="88">
        <f t="shared" si="942"/>
        <v>318</v>
      </c>
      <c r="DL888" s="32">
        <v>45</v>
      </c>
      <c r="DM888" s="32">
        <v>113</v>
      </c>
      <c r="DN888" s="32">
        <v>157</v>
      </c>
      <c r="DO888" s="32">
        <v>3</v>
      </c>
      <c r="DP888" s="32">
        <v>2</v>
      </c>
      <c r="DQ888" s="32">
        <v>4</v>
      </c>
      <c r="DR888" s="32">
        <v>3</v>
      </c>
      <c r="DS888" s="88">
        <f t="shared" si="943"/>
        <v>84</v>
      </c>
      <c r="DT888" s="32">
        <v>1</v>
      </c>
      <c r="DU888" s="32">
        <v>24</v>
      </c>
      <c r="DV888" s="32">
        <v>54</v>
      </c>
      <c r="DW888" s="32">
        <v>5</v>
      </c>
      <c r="DZ888" s="32">
        <v>5</v>
      </c>
      <c r="EA888" s="88">
        <f t="shared" si="944"/>
        <v>0</v>
      </c>
      <c r="EI888" s="88">
        <f t="shared" si="945"/>
        <v>0</v>
      </c>
      <c r="EQ888" s="88">
        <f t="shared" si="946"/>
        <v>0</v>
      </c>
      <c r="EY888" s="88">
        <f t="shared" si="947"/>
        <v>0</v>
      </c>
      <c r="FG888" s="88">
        <f t="shared" si="948"/>
        <v>0</v>
      </c>
      <c r="FO888" s="88">
        <f t="shared" si="949"/>
        <v>0</v>
      </c>
      <c r="FW888" s="110">
        <f t="shared" si="950"/>
        <v>0</v>
      </c>
      <c r="GB888" s="110">
        <f t="shared" si="951"/>
        <v>0</v>
      </c>
      <c r="GC888" s="110">
        <f t="shared" si="952"/>
        <v>0</v>
      </c>
      <c r="GD888" s="110">
        <f t="shared" si="953"/>
        <v>0</v>
      </c>
      <c r="GE888" s="110">
        <f t="shared" si="954"/>
        <v>0</v>
      </c>
      <c r="GF888" s="110">
        <f t="shared" si="955"/>
        <v>0</v>
      </c>
      <c r="GG888" s="110">
        <f t="shared" si="956"/>
        <v>0</v>
      </c>
      <c r="GH888" s="110">
        <f t="shared" si="957"/>
        <v>0</v>
      </c>
      <c r="GI888" s="110">
        <f t="shared" si="958"/>
        <v>0</v>
      </c>
      <c r="GJ888" s="114">
        <f t="shared" si="922"/>
        <v>0.7084181313598521</v>
      </c>
      <c r="GK888" s="90">
        <f t="shared" si="923"/>
        <v>6.0686015831134567E-2</v>
      </c>
      <c r="GL888" s="2" t="s">
        <v>2016</v>
      </c>
      <c r="GM888" s="92" t="s">
        <v>1655</v>
      </c>
      <c r="GN888" s="2" t="s">
        <v>1855</v>
      </c>
      <c r="GO888" s="2" t="s">
        <v>2165</v>
      </c>
      <c r="GP888" s="92" t="s">
        <v>1639</v>
      </c>
      <c r="GQ888" s="2" t="s">
        <v>1910</v>
      </c>
      <c r="GR888" s="115">
        <v>322</v>
      </c>
      <c r="GS888" s="31">
        <f t="shared" si="959"/>
        <v>5</v>
      </c>
      <c r="GT888" s="31">
        <f t="shared" si="960"/>
        <v>16</v>
      </c>
      <c r="GU888" s="31">
        <f t="shared" si="961"/>
        <v>22</v>
      </c>
      <c r="GV888" s="31">
        <f t="shared" si="962"/>
        <v>402</v>
      </c>
      <c r="GW888" s="31">
        <f t="shared" si="963"/>
        <v>219</v>
      </c>
      <c r="GX888" s="31">
        <f t="shared" si="964"/>
        <v>356</v>
      </c>
    </row>
    <row r="889" spans="1:208" ht="15.75" hidden="1" customHeight="1" x14ac:dyDescent="0.25">
      <c r="A889" s="22" t="s">
        <v>1114</v>
      </c>
      <c r="B889" s="2" t="s">
        <v>863</v>
      </c>
      <c r="C889" s="116" t="s">
        <v>871</v>
      </c>
      <c r="D889" s="35" t="s">
        <v>863</v>
      </c>
      <c r="E889" s="117">
        <v>48</v>
      </c>
      <c r="F889" s="117">
        <v>157</v>
      </c>
      <c r="G889" s="117">
        <v>243</v>
      </c>
      <c r="H889" s="117">
        <v>448</v>
      </c>
      <c r="I889" s="95">
        <v>23</v>
      </c>
      <c r="J889" s="118">
        <v>37</v>
      </c>
      <c r="K889" s="118">
        <v>101</v>
      </c>
      <c r="L889" s="118">
        <v>271</v>
      </c>
      <c r="M889" s="118">
        <v>409</v>
      </c>
      <c r="N889" s="119">
        <v>70</v>
      </c>
      <c r="O889" s="119">
        <v>2</v>
      </c>
      <c r="P889" s="120">
        <v>233</v>
      </c>
      <c r="Q889" s="120">
        <v>312</v>
      </c>
      <c r="R889" s="120">
        <v>238</v>
      </c>
      <c r="S889" s="70">
        <f t="shared" si="905"/>
        <v>0.15879828326180256</v>
      </c>
      <c r="T889" s="70">
        <f t="shared" si="906"/>
        <v>0.32371794871794873</v>
      </c>
      <c r="U889" s="70">
        <f t="shared" si="907"/>
        <v>0.43295019157088122</v>
      </c>
      <c r="V889" s="70">
        <f t="shared" si="908"/>
        <v>0.54909090909090907</v>
      </c>
      <c r="W889" s="70">
        <f t="shared" si="909"/>
        <v>0.84453781512605042</v>
      </c>
      <c r="X889" s="121">
        <v>281</v>
      </c>
      <c r="Y889" s="121">
        <v>233</v>
      </c>
      <c r="Z889" s="121">
        <v>312</v>
      </c>
      <c r="AA889" s="121">
        <v>238</v>
      </c>
      <c r="AB889" s="121">
        <v>62</v>
      </c>
      <c r="AC889" s="121">
        <v>90</v>
      </c>
      <c r="AD889" s="17">
        <v>8</v>
      </c>
      <c r="AE889" s="17">
        <v>15</v>
      </c>
      <c r="AF889" s="100">
        <v>24</v>
      </c>
      <c r="AG889" s="101">
        <v>59</v>
      </c>
      <c r="AH889" s="101">
        <v>132</v>
      </c>
      <c r="AI889" s="101">
        <v>241</v>
      </c>
      <c r="AJ889" s="101">
        <v>14</v>
      </c>
      <c r="AK889" s="101">
        <f t="shared" si="910"/>
        <v>446</v>
      </c>
      <c r="AL889" s="101">
        <f t="shared" si="911"/>
        <v>46</v>
      </c>
      <c r="AM889" s="101">
        <v>60</v>
      </c>
      <c r="AN889" s="102">
        <v>3</v>
      </c>
      <c r="AO889" s="103">
        <v>8</v>
      </c>
      <c r="AP889" s="74">
        <f t="shared" si="912"/>
        <v>0.25321888412017168</v>
      </c>
      <c r="AQ889" s="74">
        <f t="shared" si="913"/>
        <v>0.42307692307692307</v>
      </c>
      <c r="AR889" s="104">
        <f t="shared" si="914"/>
        <v>0.49297573435504471</v>
      </c>
      <c r="AS889" s="104">
        <f t="shared" si="915"/>
        <v>0.5945454545454546</v>
      </c>
      <c r="AT889" s="104">
        <f t="shared" si="916"/>
        <v>0.81932773109243695</v>
      </c>
      <c r="AU889" s="105">
        <v>240</v>
      </c>
      <c r="AV889" s="105">
        <v>304</v>
      </c>
      <c r="AW889" s="105">
        <v>258</v>
      </c>
      <c r="AX889" s="100">
        <v>24</v>
      </c>
      <c r="AY889" s="106">
        <v>427</v>
      </c>
      <c r="AZ889" s="106">
        <v>40</v>
      </c>
      <c r="BA889" s="106">
        <v>134</v>
      </c>
      <c r="BB889" s="106">
        <v>235</v>
      </c>
      <c r="BC889" s="106">
        <v>18</v>
      </c>
      <c r="BD889" s="107">
        <v>79</v>
      </c>
      <c r="BE889" s="108">
        <v>2</v>
      </c>
      <c r="BF889" s="82">
        <f t="shared" si="917"/>
        <v>0.15503875968992248</v>
      </c>
      <c r="BG889" s="82">
        <f t="shared" si="918"/>
        <v>0.44078947368421051</v>
      </c>
      <c r="BH889" s="83">
        <f t="shared" si="919"/>
        <v>0.41147132169576062</v>
      </c>
      <c r="BI889" s="83">
        <f t="shared" si="920"/>
        <v>0.53308823529411764</v>
      </c>
      <c r="BJ889" s="83">
        <f t="shared" si="921"/>
        <v>0.65</v>
      </c>
      <c r="BK889" s="2">
        <v>271</v>
      </c>
      <c r="BL889" s="2">
        <v>352</v>
      </c>
      <c r="BM889" s="2">
        <v>295</v>
      </c>
      <c r="BN889" s="2">
        <v>199</v>
      </c>
      <c r="BO889" s="2">
        <v>69</v>
      </c>
      <c r="BP889" s="2">
        <v>68</v>
      </c>
      <c r="BQ889" s="109">
        <v>8</v>
      </c>
      <c r="BR889" s="109">
        <v>27</v>
      </c>
      <c r="BS889" s="110">
        <v>16</v>
      </c>
      <c r="BT889" s="109">
        <v>50</v>
      </c>
      <c r="BU889" s="109">
        <v>130</v>
      </c>
      <c r="BV889" s="109">
        <v>231</v>
      </c>
      <c r="BW889" s="109">
        <v>18</v>
      </c>
      <c r="BX889" s="84">
        <f t="shared" si="925"/>
        <v>429</v>
      </c>
      <c r="BY889" s="111">
        <v>3</v>
      </c>
      <c r="BZ889" s="109">
        <v>48</v>
      </c>
      <c r="CA889" s="109">
        <v>18</v>
      </c>
      <c r="CB889" s="2">
        <v>12</v>
      </c>
      <c r="CC889" s="112">
        <f t="shared" si="926"/>
        <v>0.18450184501845018</v>
      </c>
      <c r="CD889" s="112">
        <f t="shared" si="927"/>
        <v>0.36931818181818182</v>
      </c>
      <c r="CE889" s="112">
        <f t="shared" si="928"/>
        <v>0.39542483660130717</v>
      </c>
      <c r="CF889" s="112">
        <f t="shared" si="929"/>
        <v>0.48377125193199383</v>
      </c>
      <c r="CG889" s="112">
        <f t="shared" si="930"/>
        <v>0.62033898305084745</v>
      </c>
      <c r="CH889" s="87">
        <f t="shared" si="931"/>
        <v>112</v>
      </c>
      <c r="CI889" s="31">
        <f t="shared" si="932"/>
        <v>121</v>
      </c>
      <c r="CJ889" s="31">
        <f t="shared" si="933"/>
        <v>0</v>
      </c>
      <c r="CK889" s="31">
        <f t="shared" si="934"/>
        <v>0</v>
      </c>
      <c r="CL889" s="31">
        <f t="shared" si="935"/>
        <v>0</v>
      </c>
      <c r="CM889" s="113">
        <f t="shared" si="936"/>
        <v>0</v>
      </c>
      <c r="CN889" s="31">
        <f t="shared" si="937"/>
        <v>0</v>
      </c>
      <c r="CO889" s="31">
        <f t="shared" si="938"/>
        <v>0</v>
      </c>
      <c r="CP889" s="31">
        <f t="shared" si="939"/>
        <v>0</v>
      </c>
      <c r="CQ889" s="31">
        <f t="shared" si="940"/>
        <v>0</v>
      </c>
      <c r="CU889" s="88">
        <f t="shared" si="924"/>
        <v>0</v>
      </c>
      <c r="DC889" s="88">
        <f t="shared" si="941"/>
        <v>0</v>
      </c>
      <c r="DH889" s="32">
        <v>2</v>
      </c>
      <c r="DI889" s="32">
        <v>13</v>
      </c>
      <c r="DJ889" s="32">
        <v>9</v>
      </c>
      <c r="DK889" s="88">
        <f t="shared" si="942"/>
        <v>217</v>
      </c>
      <c r="DL889" s="32">
        <v>50</v>
      </c>
      <c r="DM889" s="32">
        <v>98</v>
      </c>
      <c r="DN889" s="32">
        <v>66</v>
      </c>
      <c r="DO889" s="32">
        <v>3</v>
      </c>
      <c r="DP889" s="32">
        <v>6</v>
      </c>
      <c r="DQ889" s="32">
        <v>14</v>
      </c>
      <c r="DR889" s="32">
        <v>7</v>
      </c>
      <c r="DS889" s="88">
        <f t="shared" si="943"/>
        <v>212</v>
      </c>
      <c r="DT889" s="32">
        <v>0</v>
      </c>
      <c r="DU889" s="32">
        <v>32</v>
      </c>
      <c r="DV889" s="32">
        <v>165</v>
      </c>
      <c r="DW889" s="32">
        <v>15</v>
      </c>
      <c r="EA889" s="88">
        <f t="shared" si="944"/>
        <v>0</v>
      </c>
      <c r="EI889" s="88">
        <f t="shared" si="945"/>
        <v>0</v>
      </c>
      <c r="EQ889" s="88">
        <f t="shared" si="946"/>
        <v>0</v>
      </c>
      <c r="EY889" s="88">
        <f t="shared" si="947"/>
        <v>0</v>
      </c>
      <c r="FG889" s="88">
        <f t="shared" si="948"/>
        <v>0</v>
      </c>
      <c r="FO889" s="88">
        <f t="shared" si="949"/>
        <v>0</v>
      </c>
      <c r="FW889" s="110">
        <f t="shared" si="950"/>
        <v>0</v>
      </c>
      <c r="GB889" s="110">
        <f t="shared" si="951"/>
        <v>0</v>
      </c>
      <c r="GC889" s="110">
        <f t="shared" si="952"/>
        <v>0</v>
      </c>
      <c r="GD889" s="110">
        <f t="shared" si="953"/>
        <v>0</v>
      </c>
      <c r="GE889" s="110">
        <f t="shared" si="954"/>
        <v>0</v>
      </c>
      <c r="GF889" s="110">
        <f t="shared" si="955"/>
        <v>0</v>
      </c>
      <c r="GG889" s="110">
        <f t="shared" si="956"/>
        <v>0</v>
      </c>
      <c r="GH889" s="110">
        <f t="shared" si="957"/>
        <v>0</v>
      </c>
      <c r="GI889" s="110">
        <f t="shared" si="958"/>
        <v>0</v>
      </c>
      <c r="GJ889" s="114">
        <f t="shared" si="922"/>
        <v>-0.26546926385024033</v>
      </c>
      <c r="GK889" s="90">
        <f t="shared" si="923"/>
        <v>4.6838407494145199E-3</v>
      </c>
      <c r="GL889" s="92" t="s">
        <v>1912</v>
      </c>
      <c r="GM889" s="2" t="s">
        <v>2186</v>
      </c>
      <c r="GN889" s="92" t="s">
        <v>2192</v>
      </c>
      <c r="GO889" s="92" t="s">
        <v>2314</v>
      </c>
      <c r="GP889" s="2" t="s">
        <v>2127</v>
      </c>
      <c r="GQ889" s="2" t="s">
        <v>2035</v>
      </c>
      <c r="GR889" s="115">
        <v>361</v>
      </c>
      <c r="GS889" s="31">
        <f t="shared" si="959"/>
        <v>8</v>
      </c>
      <c r="GT889" s="31">
        <f t="shared" si="960"/>
        <v>16</v>
      </c>
      <c r="GU889" s="31">
        <f t="shared" si="961"/>
        <v>27</v>
      </c>
      <c r="GV889" s="31">
        <f t="shared" si="962"/>
        <v>429</v>
      </c>
      <c r="GW889" s="31">
        <f t="shared" si="963"/>
        <v>249</v>
      </c>
      <c r="GX889" s="31">
        <f t="shared" si="964"/>
        <v>379</v>
      </c>
    </row>
    <row r="890" spans="1:208" ht="15.75" hidden="1" customHeight="1" x14ac:dyDescent="0.25">
      <c r="A890" s="22" t="s">
        <v>1114</v>
      </c>
      <c r="B890" s="2" t="s">
        <v>863</v>
      </c>
      <c r="C890" s="116" t="s">
        <v>1047</v>
      </c>
      <c r="D890" s="35" t="s">
        <v>863</v>
      </c>
      <c r="E890" s="117">
        <v>32</v>
      </c>
      <c r="F890" s="117">
        <v>131</v>
      </c>
      <c r="G890" s="117">
        <v>300</v>
      </c>
      <c r="H890" s="117">
        <v>463</v>
      </c>
      <c r="I890" s="95">
        <v>31</v>
      </c>
      <c r="J890" s="118">
        <v>45</v>
      </c>
      <c r="K890" s="118">
        <v>124</v>
      </c>
      <c r="L890" s="118">
        <v>344</v>
      </c>
      <c r="M890" s="118">
        <v>513</v>
      </c>
      <c r="N890" s="119">
        <v>77</v>
      </c>
      <c r="O890" s="119">
        <v>20</v>
      </c>
      <c r="P890" s="120">
        <v>485</v>
      </c>
      <c r="Q890" s="120">
        <v>607</v>
      </c>
      <c r="R890" s="120">
        <v>519</v>
      </c>
      <c r="S890" s="70">
        <f t="shared" si="905"/>
        <v>9.2783505154639179E-2</v>
      </c>
      <c r="T890" s="70">
        <f t="shared" si="906"/>
        <v>0.2042833607907743</v>
      </c>
      <c r="U890" s="70">
        <f t="shared" si="907"/>
        <v>0.27063935443823711</v>
      </c>
      <c r="V890" s="70">
        <f t="shared" si="908"/>
        <v>0.34724689165186501</v>
      </c>
      <c r="W890" s="70">
        <f t="shared" si="909"/>
        <v>0.51445086705202314</v>
      </c>
      <c r="X890" s="121">
        <v>601</v>
      </c>
      <c r="Y890" s="121">
        <v>485</v>
      </c>
      <c r="Z890" s="121">
        <v>607</v>
      </c>
      <c r="AA890" s="121">
        <v>519</v>
      </c>
      <c r="AB890" s="121">
        <v>148</v>
      </c>
      <c r="AC890" s="121">
        <v>155</v>
      </c>
      <c r="AD890" s="17">
        <v>17</v>
      </c>
      <c r="AE890" s="17">
        <v>23</v>
      </c>
      <c r="AF890" s="100">
        <v>34</v>
      </c>
      <c r="AG890" s="101">
        <v>44</v>
      </c>
      <c r="AH890" s="101">
        <v>175</v>
      </c>
      <c r="AI890" s="101">
        <v>455</v>
      </c>
      <c r="AJ890" s="101">
        <v>14</v>
      </c>
      <c r="AK890" s="101">
        <f t="shared" si="910"/>
        <v>688</v>
      </c>
      <c r="AL890" s="101">
        <f t="shared" si="911"/>
        <v>111</v>
      </c>
      <c r="AM890" s="101">
        <v>125</v>
      </c>
      <c r="AN890" s="102">
        <v>11</v>
      </c>
      <c r="AO890" s="103">
        <v>29</v>
      </c>
      <c r="AP890" s="74">
        <f t="shared" si="912"/>
        <v>9.0721649484536079E-2</v>
      </c>
      <c r="AQ890" s="74">
        <f t="shared" si="913"/>
        <v>0.28830313014827019</v>
      </c>
      <c r="AR890" s="104">
        <f t="shared" si="914"/>
        <v>0.34947237740533832</v>
      </c>
      <c r="AS890" s="104">
        <f t="shared" si="915"/>
        <v>0.46092362344582594</v>
      </c>
      <c r="AT890" s="104">
        <f t="shared" si="916"/>
        <v>0.66281310211946054</v>
      </c>
      <c r="AU890" s="105">
        <v>484</v>
      </c>
      <c r="AV890" s="105">
        <v>622</v>
      </c>
      <c r="AW890" s="105">
        <v>510</v>
      </c>
      <c r="AX890" s="100">
        <v>42</v>
      </c>
      <c r="AY890" s="106">
        <v>745</v>
      </c>
      <c r="AZ890" s="106">
        <v>69</v>
      </c>
      <c r="BA890" s="106">
        <v>234</v>
      </c>
      <c r="BB890" s="106">
        <v>415</v>
      </c>
      <c r="BC890" s="106">
        <v>27</v>
      </c>
      <c r="BD890" s="107">
        <v>111</v>
      </c>
      <c r="BE890" s="108">
        <v>21</v>
      </c>
      <c r="BF890" s="82">
        <f t="shared" si="917"/>
        <v>0.13529411764705881</v>
      </c>
      <c r="BG890" s="82">
        <f t="shared" si="918"/>
        <v>0.3762057877813505</v>
      </c>
      <c r="BH890" s="83">
        <f t="shared" si="919"/>
        <v>0.37561881188118812</v>
      </c>
      <c r="BI890" s="83">
        <f t="shared" si="920"/>
        <v>0.48643761301989152</v>
      </c>
      <c r="BJ890" s="83">
        <f t="shared" si="921"/>
        <v>0.62809917355371903</v>
      </c>
      <c r="BK890" s="2">
        <v>473</v>
      </c>
      <c r="BL890" s="2">
        <v>649</v>
      </c>
      <c r="BM890" s="2">
        <v>515</v>
      </c>
      <c r="BN890" s="2">
        <v>366</v>
      </c>
      <c r="BO890" s="2">
        <v>161</v>
      </c>
      <c r="BP890" s="2">
        <v>149</v>
      </c>
      <c r="BQ890" s="109">
        <v>20</v>
      </c>
      <c r="BR890" s="109">
        <v>47</v>
      </c>
      <c r="BS890" s="110">
        <v>35</v>
      </c>
      <c r="BT890" s="109">
        <v>71</v>
      </c>
      <c r="BU890" s="109">
        <v>256</v>
      </c>
      <c r="BV890" s="109">
        <v>457</v>
      </c>
      <c r="BW890" s="109">
        <v>22</v>
      </c>
      <c r="BX890" s="84">
        <f t="shared" si="925"/>
        <v>806</v>
      </c>
      <c r="BY890" s="111">
        <v>5</v>
      </c>
      <c r="BZ890" s="109">
        <v>113</v>
      </c>
      <c r="CA890" s="109">
        <v>22</v>
      </c>
      <c r="CB890" s="2">
        <v>20</v>
      </c>
      <c r="CC890" s="112">
        <f t="shared" si="926"/>
        <v>0.15010570824524314</v>
      </c>
      <c r="CD890" s="112">
        <f t="shared" si="927"/>
        <v>0.39445300462249616</v>
      </c>
      <c r="CE890" s="112">
        <f t="shared" si="928"/>
        <v>0.40989615149664022</v>
      </c>
      <c r="CF890" s="112">
        <f t="shared" si="929"/>
        <v>0.51546391752577314</v>
      </c>
      <c r="CG890" s="112">
        <f t="shared" si="930"/>
        <v>0.66796116504854364</v>
      </c>
      <c r="CH890" s="87">
        <f t="shared" si="931"/>
        <v>171</v>
      </c>
      <c r="CI890" s="31">
        <f t="shared" si="932"/>
        <v>199</v>
      </c>
      <c r="CJ890" s="31">
        <f t="shared" si="933"/>
        <v>1</v>
      </c>
      <c r="CK890" s="31">
        <f t="shared" si="934"/>
        <v>7</v>
      </c>
      <c r="CL890" s="31">
        <f t="shared" si="935"/>
        <v>7</v>
      </c>
      <c r="CM890" s="113">
        <f t="shared" si="936"/>
        <v>107</v>
      </c>
      <c r="CN890" s="31">
        <f t="shared" si="937"/>
        <v>33</v>
      </c>
      <c r="CO890" s="31">
        <f t="shared" si="938"/>
        <v>44</v>
      </c>
      <c r="CP890" s="31">
        <f t="shared" si="939"/>
        <v>30</v>
      </c>
      <c r="CQ890" s="31">
        <f t="shared" si="940"/>
        <v>0</v>
      </c>
      <c r="CR890" s="32">
        <v>1</v>
      </c>
      <c r="CS890" s="32">
        <v>7</v>
      </c>
      <c r="CT890" s="32">
        <v>7</v>
      </c>
      <c r="CU890" s="88">
        <f t="shared" si="924"/>
        <v>107</v>
      </c>
      <c r="CV890" s="32">
        <v>33</v>
      </c>
      <c r="CW890" s="32">
        <v>44</v>
      </c>
      <c r="CX890" s="32">
        <v>30</v>
      </c>
      <c r="CY890" s="32">
        <v>0</v>
      </c>
      <c r="DC890" s="88">
        <f t="shared" si="941"/>
        <v>0</v>
      </c>
      <c r="DH890" s="32">
        <v>1</v>
      </c>
      <c r="DI890" s="32">
        <v>7</v>
      </c>
      <c r="DJ890" s="32">
        <v>4</v>
      </c>
      <c r="DK890" s="88">
        <f t="shared" si="942"/>
        <v>104</v>
      </c>
      <c r="DL890" s="32">
        <v>21</v>
      </c>
      <c r="DM890" s="32">
        <v>47</v>
      </c>
      <c r="DN890" s="32">
        <v>35</v>
      </c>
      <c r="DO890" s="32">
        <v>1</v>
      </c>
      <c r="DP890" s="32">
        <v>16</v>
      </c>
      <c r="DQ890" s="32">
        <v>31</v>
      </c>
      <c r="DR890" s="32">
        <v>22</v>
      </c>
      <c r="DS890" s="88">
        <f t="shared" si="943"/>
        <v>569</v>
      </c>
      <c r="DT890" s="32">
        <v>17</v>
      </c>
      <c r="DU890" s="32">
        <v>156</v>
      </c>
      <c r="DV890" s="32">
        <v>377</v>
      </c>
      <c r="DW890" s="32">
        <v>19</v>
      </c>
      <c r="EA890" s="88">
        <f t="shared" si="944"/>
        <v>0</v>
      </c>
      <c r="EI890" s="88">
        <f t="shared" si="945"/>
        <v>0</v>
      </c>
      <c r="EQ890" s="88">
        <f t="shared" si="946"/>
        <v>0</v>
      </c>
      <c r="EV890" s="32">
        <v>2</v>
      </c>
      <c r="EW890" s="32">
        <v>2</v>
      </c>
      <c r="EX890" s="32">
        <v>2</v>
      </c>
      <c r="EY890" s="88">
        <f t="shared" si="947"/>
        <v>24</v>
      </c>
      <c r="EZ890" s="32">
        <v>0</v>
      </c>
      <c r="FA890" s="32">
        <v>9</v>
      </c>
      <c r="FB890" s="32">
        <v>15</v>
      </c>
      <c r="FC890" s="32">
        <v>0</v>
      </c>
      <c r="FG890" s="88">
        <f t="shared" si="948"/>
        <v>0</v>
      </c>
      <c r="FO890" s="88">
        <f t="shared" si="949"/>
        <v>0</v>
      </c>
      <c r="FW890" s="110">
        <f t="shared" si="950"/>
        <v>0</v>
      </c>
      <c r="GB890" s="110">
        <f t="shared" si="951"/>
        <v>2</v>
      </c>
      <c r="GC890" s="110">
        <f t="shared" si="952"/>
        <v>2</v>
      </c>
      <c r="GD890" s="110">
        <f t="shared" si="953"/>
        <v>2</v>
      </c>
      <c r="GE890" s="110">
        <f t="shared" si="954"/>
        <v>24</v>
      </c>
      <c r="GF890" s="110">
        <f t="shared" si="955"/>
        <v>0</v>
      </c>
      <c r="GG890" s="110">
        <f t="shared" si="956"/>
        <v>9</v>
      </c>
      <c r="GH890" s="110">
        <f t="shared" si="957"/>
        <v>15</v>
      </c>
      <c r="GI890" s="110">
        <f t="shared" si="958"/>
        <v>0</v>
      </c>
      <c r="GJ890" s="114">
        <f t="shared" si="922"/>
        <v>0.29839642194829263</v>
      </c>
      <c r="GK890" s="90">
        <f t="shared" si="923"/>
        <v>8.1879194630872482E-2</v>
      </c>
      <c r="GL890" s="92" t="s">
        <v>2248</v>
      </c>
      <c r="GM890" s="92" t="s">
        <v>2233</v>
      </c>
      <c r="GN890" s="2" t="s">
        <v>2301</v>
      </c>
      <c r="GO890" s="2" t="s">
        <v>1408</v>
      </c>
      <c r="GP890" s="2" t="s">
        <v>2123</v>
      </c>
      <c r="GQ890" s="2" t="s">
        <v>1827</v>
      </c>
      <c r="GR890" s="115">
        <v>616</v>
      </c>
      <c r="GS890" s="31">
        <f t="shared" si="959"/>
        <v>17</v>
      </c>
      <c r="GT890" s="31">
        <f t="shared" si="960"/>
        <v>26</v>
      </c>
      <c r="GU890" s="31">
        <f t="shared" si="961"/>
        <v>38</v>
      </c>
      <c r="GV890" s="31">
        <f t="shared" si="962"/>
        <v>673</v>
      </c>
      <c r="GW890" s="31">
        <f t="shared" si="963"/>
        <v>432</v>
      </c>
      <c r="GX890" s="31">
        <f t="shared" si="964"/>
        <v>635</v>
      </c>
    </row>
    <row r="891" spans="1:208" ht="15.75" hidden="1" customHeight="1" x14ac:dyDescent="0.25">
      <c r="A891" s="22" t="s">
        <v>1114</v>
      </c>
      <c r="B891" s="130" t="s">
        <v>863</v>
      </c>
      <c r="C891" s="131" t="s">
        <v>872</v>
      </c>
      <c r="D891" s="35" t="s">
        <v>863</v>
      </c>
      <c r="E891" s="117">
        <v>0</v>
      </c>
      <c r="F891" s="117">
        <v>0</v>
      </c>
      <c r="G891" s="117">
        <v>0</v>
      </c>
      <c r="H891" s="117">
        <v>0</v>
      </c>
      <c r="I891" s="95">
        <v>158</v>
      </c>
      <c r="J891" s="118">
        <v>361</v>
      </c>
      <c r="K891" s="118">
        <v>803</v>
      </c>
      <c r="L891" s="118">
        <v>1566</v>
      </c>
      <c r="M891" s="118">
        <v>2730</v>
      </c>
      <c r="N891" s="119">
        <v>478</v>
      </c>
      <c r="O891" s="119">
        <v>29</v>
      </c>
      <c r="P891" s="120">
        <v>1674</v>
      </c>
      <c r="Q891" s="120">
        <v>2103</v>
      </c>
      <c r="R891" s="120">
        <v>1631</v>
      </c>
      <c r="S891" s="70">
        <f t="shared" si="905"/>
        <v>0.21565113500597372</v>
      </c>
      <c r="T891" s="70">
        <f t="shared" si="906"/>
        <v>0.38183547313361865</v>
      </c>
      <c r="U891" s="70">
        <f t="shared" si="907"/>
        <v>0.41642011834319526</v>
      </c>
      <c r="V891" s="70">
        <f t="shared" si="908"/>
        <v>0.5064274236743439</v>
      </c>
      <c r="W891" s="70">
        <f t="shared" si="909"/>
        <v>0.66707541385652969</v>
      </c>
      <c r="X891" s="121">
        <v>2124</v>
      </c>
      <c r="Y891" s="121">
        <v>1674</v>
      </c>
      <c r="Z891" s="121">
        <v>2103</v>
      </c>
      <c r="AA891" s="121">
        <v>1631</v>
      </c>
      <c r="AB891" s="121">
        <v>543</v>
      </c>
      <c r="AC891" s="121">
        <v>488</v>
      </c>
      <c r="AD891" s="17">
        <v>61</v>
      </c>
      <c r="AE891" s="17">
        <v>163</v>
      </c>
      <c r="AF891" s="100">
        <v>206</v>
      </c>
      <c r="AG891" s="101">
        <v>460</v>
      </c>
      <c r="AH891" s="101">
        <v>1047</v>
      </c>
      <c r="AI891" s="101">
        <v>1681</v>
      </c>
      <c r="AJ891" s="101">
        <v>104</v>
      </c>
      <c r="AK891" s="101">
        <f t="shared" si="910"/>
        <v>3292</v>
      </c>
      <c r="AL891" s="101">
        <f t="shared" si="911"/>
        <v>432</v>
      </c>
      <c r="AM891" s="101">
        <v>536</v>
      </c>
      <c r="AN891" s="102">
        <v>26</v>
      </c>
      <c r="AO891" s="103">
        <v>97</v>
      </c>
      <c r="AP891" s="74">
        <f t="shared" si="912"/>
        <v>0.27479091995221028</v>
      </c>
      <c r="AQ891" s="74">
        <f t="shared" si="913"/>
        <v>0.49786019971469331</v>
      </c>
      <c r="AR891" s="104">
        <f t="shared" si="914"/>
        <v>0.50961538461538458</v>
      </c>
      <c r="AS891" s="104">
        <f t="shared" si="915"/>
        <v>0.61489019817889667</v>
      </c>
      <c r="AT891" s="104">
        <f t="shared" si="916"/>
        <v>0.76578786020846101</v>
      </c>
      <c r="AU891" s="105">
        <v>1709</v>
      </c>
      <c r="AV891" s="105">
        <v>2249</v>
      </c>
      <c r="AW891" s="105">
        <v>1754</v>
      </c>
      <c r="AX891" s="100">
        <v>209</v>
      </c>
      <c r="AY891" s="106">
        <v>3558</v>
      </c>
      <c r="AZ891" s="106">
        <v>547</v>
      </c>
      <c r="BA891" s="106">
        <v>1183</v>
      </c>
      <c r="BB891" s="106">
        <v>1695</v>
      </c>
      <c r="BC891" s="106">
        <v>133</v>
      </c>
      <c r="BD891" s="107">
        <v>398</v>
      </c>
      <c r="BE891" s="108">
        <v>58</v>
      </c>
      <c r="BF891" s="82">
        <f t="shared" si="917"/>
        <v>0.31185860889395667</v>
      </c>
      <c r="BG891" s="82">
        <f t="shared" si="918"/>
        <v>0.52601156069364163</v>
      </c>
      <c r="BH891" s="83">
        <f t="shared" si="919"/>
        <v>0.52993697478991597</v>
      </c>
      <c r="BI891" s="83">
        <f t="shared" si="920"/>
        <v>0.62657908034360787</v>
      </c>
      <c r="BJ891" s="83">
        <f t="shared" si="921"/>
        <v>0.75892334698654185</v>
      </c>
      <c r="BK891" s="2">
        <v>1853</v>
      </c>
      <c r="BL891" s="2">
        <v>2369</v>
      </c>
      <c r="BM891" s="2">
        <v>1756</v>
      </c>
      <c r="BN891" s="2">
        <v>1203</v>
      </c>
      <c r="BO891" s="2">
        <v>585</v>
      </c>
      <c r="BP891" s="2">
        <v>541</v>
      </c>
      <c r="BQ891" s="109">
        <v>65</v>
      </c>
      <c r="BR891" s="109">
        <v>229</v>
      </c>
      <c r="BS891" s="110">
        <v>193</v>
      </c>
      <c r="BT891" s="109">
        <v>554</v>
      </c>
      <c r="BU891" s="109">
        <v>1199</v>
      </c>
      <c r="BV891" s="109">
        <v>1810</v>
      </c>
      <c r="BW891" s="109">
        <v>163</v>
      </c>
      <c r="BX891" s="84">
        <f t="shared" si="925"/>
        <v>3726</v>
      </c>
      <c r="BY891" s="111">
        <v>30</v>
      </c>
      <c r="BZ891" s="109">
        <v>427</v>
      </c>
      <c r="CA891" s="109">
        <v>166</v>
      </c>
      <c r="CB891" s="2">
        <v>84</v>
      </c>
      <c r="CC891" s="112">
        <f t="shared" si="926"/>
        <v>0.29897463572584998</v>
      </c>
      <c r="CD891" s="112">
        <f t="shared" si="927"/>
        <v>0.50612072604474467</v>
      </c>
      <c r="CE891" s="112">
        <f t="shared" si="928"/>
        <v>0.52459016393442626</v>
      </c>
      <c r="CF891" s="112">
        <f t="shared" si="929"/>
        <v>0.62593939393939391</v>
      </c>
      <c r="CG891" s="112">
        <f t="shared" si="930"/>
        <v>0.7875854214123007</v>
      </c>
      <c r="CH891" s="87">
        <f t="shared" si="931"/>
        <v>373</v>
      </c>
      <c r="CI891" s="31">
        <f t="shared" si="932"/>
        <v>447</v>
      </c>
      <c r="CJ891" s="31">
        <f t="shared" si="933"/>
        <v>14</v>
      </c>
      <c r="CK891" s="31">
        <f t="shared" si="934"/>
        <v>53</v>
      </c>
      <c r="CL891" s="31">
        <f t="shared" si="935"/>
        <v>65</v>
      </c>
      <c r="CM891" s="113">
        <f t="shared" si="936"/>
        <v>667</v>
      </c>
      <c r="CN891" s="31">
        <f t="shared" si="937"/>
        <v>189</v>
      </c>
      <c r="CO891" s="31">
        <f t="shared" si="938"/>
        <v>265</v>
      </c>
      <c r="CP891" s="31">
        <f t="shared" si="939"/>
        <v>213</v>
      </c>
      <c r="CQ891" s="31">
        <f t="shared" si="940"/>
        <v>0</v>
      </c>
      <c r="CR891" s="32">
        <v>12</v>
      </c>
      <c r="CS891" s="32">
        <v>47</v>
      </c>
      <c r="CT891" s="32">
        <v>59</v>
      </c>
      <c r="CU891" s="88">
        <f t="shared" si="924"/>
        <v>620</v>
      </c>
      <c r="CV891" s="32">
        <v>175</v>
      </c>
      <c r="CW891" s="32">
        <v>242</v>
      </c>
      <c r="CX891" s="32">
        <v>203</v>
      </c>
      <c r="CY891" s="32">
        <v>0</v>
      </c>
      <c r="CZ891" s="32">
        <v>2</v>
      </c>
      <c r="DA891" s="32">
        <v>6</v>
      </c>
      <c r="DB891" s="32">
        <v>6</v>
      </c>
      <c r="DC891" s="88">
        <f t="shared" si="941"/>
        <v>47</v>
      </c>
      <c r="DD891" s="32">
        <v>14</v>
      </c>
      <c r="DE891" s="32">
        <v>23</v>
      </c>
      <c r="DF891" s="32">
        <v>10</v>
      </c>
      <c r="DG891" s="32">
        <v>0</v>
      </c>
      <c r="DH891" s="32">
        <v>6</v>
      </c>
      <c r="DI891" s="32">
        <v>81</v>
      </c>
      <c r="DJ891" s="32">
        <v>43</v>
      </c>
      <c r="DK891" s="88">
        <f t="shared" si="942"/>
        <v>1431</v>
      </c>
      <c r="DL891" s="32">
        <v>266</v>
      </c>
      <c r="DM891" s="32">
        <v>582</v>
      </c>
      <c r="DN891" s="32">
        <v>537</v>
      </c>
      <c r="DO891" s="32">
        <v>46</v>
      </c>
      <c r="DP891" s="32">
        <v>29</v>
      </c>
      <c r="DQ891" s="32">
        <v>64</v>
      </c>
      <c r="DR891" s="32">
        <v>42</v>
      </c>
      <c r="DS891" s="88">
        <f t="shared" si="943"/>
        <v>1195</v>
      </c>
      <c r="DT891" s="32">
        <v>7</v>
      </c>
      <c r="DU891" s="32">
        <v>169</v>
      </c>
      <c r="DV891" s="32">
        <v>939</v>
      </c>
      <c r="DW891" s="32">
        <v>80</v>
      </c>
      <c r="DX891" s="32">
        <v>1</v>
      </c>
      <c r="DY891" s="32">
        <v>4</v>
      </c>
      <c r="DZ891" s="32">
        <v>3</v>
      </c>
      <c r="EA891" s="88">
        <f t="shared" si="944"/>
        <v>69</v>
      </c>
      <c r="EB891" s="32">
        <v>24</v>
      </c>
      <c r="EC891" s="32">
        <v>31</v>
      </c>
      <c r="ED891" s="32">
        <v>13</v>
      </c>
      <c r="EE891" s="32">
        <v>1</v>
      </c>
      <c r="EF891" s="32">
        <v>5</v>
      </c>
      <c r="EG891" s="32">
        <v>17</v>
      </c>
      <c r="EH891" s="32">
        <v>21</v>
      </c>
      <c r="EI891" s="88">
        <f t="shared" si="945"/>
        <v>171</v>
      </c>
      <c r="EJ891" s="32">
        <v>66</v>
      </c>
      <c r="EK891" s="32">
        <v>64</v>
      </c>
      <c r="EL891" s="32">
        <v>41</v>
      </c>
      <c r="EM891" s="32">
        <v>0</v>
      </c>
      <c r="EQ891" s="88">
        <f t="shared" si="946"/>
        <v>0</v>
      </c>
      <c r="EV891" s="32">
        <v>10</v>
      </c>
      <c r="EW891" s="32">
        <v>10</v>
      </c>
      <c r="EX891" s="32">
        <v>19</v>
      </c>
      <c r="EY891" s="88">
        <f t="shared" si="947"/>
        <v>162</v>
      </c>
      <c r="EZ891" s="32">
        <v>2</v>
      </c>
      <c r="FA891" s="32">
        <v>88</v>
      </c>
      <c r="FB891" s="32">
        <v>67</v>
      </c>
      <c r="FC891" s="32">
        <v>5</v>
      </c>
      <c r="FG891" s="88">
        <f t="shared" si="948"/>
        <v>0</v>
      </c>
      <c r="FO891" s="88">
        <f t="shared" si="949"/>
        <v>0</v>
      </c>
      <c r="FW891" s="110">
        <f t="shared" si="950"/>
        <v>0</v>
      </c>
      <c r="GB891" s="110">
        <f t="shared" si="951"/>
        <v>10</v>
      </c>
      <c r="GC891" s="110">
        <f t="shared" si="952"/>
        <v>10</v>
      </c>
      <c r="GD891" s="110">
        <f t="shared" si="953"/>
        <v>19</v>
      </c>
      <c r="GE891" s="110">
        <f t="shared" si="954"/>
        <v>162</v>
      </c>
      <c r="GF891" s="110">
        <f t="shared" si="955"/>
        <v>2</v>
      </c>
      <c r="GG891" s="110">
        <f t="shared" si="956"/>
        <v>88</v>
      </c>
      <c r="GH891" s="110">
        <f t="shared" si="957"/>
        <v>67</v>
      </c>
      <c r="GI891" s="110">
        <f t="shared" si="958"/>
        <v>5</v>
      </c>
      <c r="GJ891" s="114">
        <f t="shared" si="922"/>
        <v>0.18065424845906483</v>
      </c>
      <c r="GK891" s="90">
        <f t="shared" si="923"/>
        <v>4.7217537942664416E-2</v>
      </c>
      <c r="GL891" s="92" t="s">
        <v>1485</v>
      </c>
      <c r="GM891" s="92" t="s">
        <v>1926</v>
      </c>
      <c r="GN891" s="2" t="s">
        <v>1903</v>
      </c>
      <c r="GO891" s="92" t="s">
        <v>1728</v>
      </c>
      <c r="GP891" s="2" t="s">
        <v>2146</v>
      </c>
      <c r="GQ891" s="2" t="s">
        <v>2153</v>
      </c>
      <c r="GR891" s="115">
        <v>2400</v>
      </c>
      <c r="GS891" s="31">
        <f t="shared" si="959"/>
        <v>36</v>
      </c>
      <c r="GT891" s="31">
        <f t="shared" si="960"/>
        <v>88</v>
      </c>
      <c r="GU891" s="31">
        <f t="shared" si="961"/>
        <v>149</v>
      </c>
      <c r="GV891" s="31">
        <f t="shared" si="962"/>
        <v>2695</v>
      </c>
      <c r="GW891" s="31">
        <f t="shared" si="963"/>
        <v>1616</v>
      </c>
      <c r="GX891" s="31">
        <f t="shared" si="964"/>
        <v>2398</v>
      </c>
    </row>
    <row r="892" spans="1:208" ht="15.75" hidden="1" customHeight="1" x14ac:dyDescent="0.25">
      <c r="A892" s="22" t="s">
        <v>1114</v>
      </c>
      <c r="B892" s="2" t="s">
        <v>863</v>
      </c>
      <c r="C892" s="116" t="s">
        <v>873</v>
      </c>
      <c r="D892" s="35" t="s">
        <v>863</v>
      </c>
      <c r="E892" s="117">
        <v>22</v>
      </c>
      <c r="F892" s="117">
        <v>81</v>
      </c>
      <c r="G892" s="117">
        <v>155</v>
      </c>
      <c r="H892" s="117">
        <v>258</v>
      </c>
      <c r="I892" s="95">
        <v>15</v>
      </c>
      <c r="J892" s="118">
        <v>39</v>
      </c>
      <c r="K892" s="118">
        <v>64</v>
      </c>
      <c r="L892" s="118">
        <v>168</v>
      </c>
      <c r="M892" s="118">
        <v>271</v>
      </c>
      <c r="N892" s="119">
        <v>46</v>
      </c>
      <c r="O892" s="119">
        <v>3</v>
      </c>
      <c r="P892" s="120">
        <v>259</v>
      </c>
      <c r="Q892" s="120">
        <v>320</v>
      </c>
      <c r="R892" s="120">
        <v>232</v>
      </c>
      <c r="S892" s="70">
        <f t="shared" si="905"/>
        <v>0.15057915057915058</v>
      </c>
      <c r="T892" s="70">
        <f t="shared" si="906"/>
        <v>0.2</v>
      </c>
      <c r="U892" s="70">
        <f t="shared" si="907"/>
        <v>0.27743526510480887</v>
      </c>
      <c r="V892" s="70">
        <f t="shared" si="908"/>
        <v>0.33695652173913043</v>
      </c>
      <c r="W892" s="70">
        <f t="shared" si="909"/>
        <v>0.52586206896551724</v>
      </c>
      <c r="X892" s="121">
        <v>298</v>
      </c>
      <c r="Y892" s="121">
        <v>259</v>
      </c>
      <c r="Z892" s="121">
        <v>320</v>
      </c>
      <c r="AA892" s="121">
        <v>232</v>
      </c>
      <c r="AB892" s="121">
        <v>68</v>
      </c>
      <c r="AC892" s="121">
        <v>61</v>
      </c>
      <c r="AD892" s="17">
        <v>8</v>
      </c>
      <c r="AE892" s="17">
        <v>14</v>
      </c>
      <c r="AF892" s="100">
        <v>19</v>
      </c>
      <c r="AG892" s="101">
        <v>34</v>
      </c>
      <c r="AH892" s="101">
        <v>98</v>
      </c>
      <c r="AI892" s="101">
        <v>187</v>
      </c>
      <c r="AJ892" s="101">
        <v>9</v>
      </c>
      <c r="AK892" s="101">
        <f t="shared" si="910"/>
        <v>328</v>
      </c>
      <c r="AL892" s="101">
        <f t="shared" si="911"/>
        <v>40</v>
      </c>
      <c r="AM892" s="101">
        <v>49</v>
      </c>
      <c r="AN892" s="102">
        <v>3</v>
      </c>
      <c r="AO892" s="103">
        <v>12</v>
      </c>
      <c r="AP892" s="74">
        <f t="shared" si="912"/>
        <v>0.13127413127413126</v>
      </c>
      <c r="AQ892" s="74">
        <f t="shared" si="913"/>
        <v>0.30625000000000002</v>
      </c>
      <c r="AR892" s="104">
        <f t="shared" si="914"/>
        <v>0.344019728729963</v>
      </c>
      <c r="AS892" s="104">
        <f t="shared" si="915"/>
        <v>0.4438405797101449</v>
      </c>
      <c r="AT892" s="104">
        <f t="shared" si="916"/>
        <v>0.63362068965517238</v>
      </c>
      <c r="AU892" s="105">
        <v>274</v>
      </c>
      <c r="AV892" s="105">
        <v>345</v>
      </c>
      <c r="AW892" s="105">
        <v>274</v>
      </c>
      <c r="AX892" s="100">
        <v>23</v>
      </c>
      <c r="AY892" s="106">
        <v>393</v>
      </c>
      <c r="AZ892" s="106">
        <v>44</v>
      </c>
      <c r="BA892" s="106">
        <v>123</v>
      </c>
      <c r="BB892" s="106">
        <v>215</v>
      </c>
      <c r="BC892" s="106">
        <v>11</v>
      </c>
      <c r="BD892" s="107">
        <v>61</v>
      </c>
      <c r="BE892" s="108">
        <v>13</v>
      </c>
      <c r="BF892" s="82">
        <f t="shared" si="917"/>
        <v>0.16058394160583941</v>
      </c>
      <c r="BG892" s="82">
        <f t="shared" si="918"/>
        <v>0.35652173913043478</v>
      </c>
      <c r="BH892" s="83">
        <f t="shared" si="919"/>
        <v>0.35946248600223962</v>
      </c>
      <c r="BI892" s="83">
        <f t="shared" si="920"/>
        <v>0.44749596122778673</v>
      </c>
      <c r="BJ892" s="83">
        <f t="shared" si="921"/>
        <v>0.56204379562043794</v>
      </c>
      <c r="BK892" s="2">
        <v>217</v>
      </c>
      <c r="BL892" s="2">
        <v>308</v>
      </c>
      <c r="BM892" s="2">
        <v>263</v>
      </c>
      <c r="BN892" s="2">
        <v>185</v>
      </c>
      <c r="BO892" s="2">
        <v>91</v>
      </c>
      <c r="BP892" s="2">
        <v>85</v>
      </c>
      <c r="BQ892" s="109">
        <v>8</v>
      </c>
      <c r="BR892" s="109">
        <v>26</v>
      </c>
      <c r="BS892" s="110">
        <v>15</v>
      </c>
      <c r="BT892" s="109">
        <v>41</v>
      </c>
      <c r="BU892" s="109">
        <v>153</v>
      </c>
      <c r="BV892" s="109">
        <v>236</v>
      </c>
      <c r="BW892" s="109">
        <v>16</v>
      </c>
      <c r="BX892" s="84">
        <f t="shared" si="925"/>
        <v>446</v>
      </c>
      <c r="BY892" s="111">
        <v>1</v>
      </c>
      <c r="BZ892" s="109">
        <v>55</v>
      </c>
      <c r="CA892" s="109">
        <v>16</v>
      </c>
      <c r="CB892" s="2">
        <v>10</v>
      </c>
      <c r="CC892" s="112">
        <f t="shared" si="926"/>
        <v>0.1889400921658986</v>
      </c>
      <c r="CD892" s="112">
        <f t="shared" si="927"/>
        <v>0.49675324675324678</v>
      </c>
      <c r="CE892" s="112">
        <f t="shared" si="928"/>
        <v>0.47588832487309646</v>
      </c>
      <c r="CF892" s="112">
        <f t="shared" si="929"/>
        <v>0.58493870402802106</v>
      </c>
      <c r="CG892" s="112">
        <f t="shared" si="930"/>
        <v>0.68821292775665399</v>
      </c>
      <c r="CH892" s="87">
        <f t="shared" si="931"/>
        <v>82</v>
      </c>
      <c r="CI892" s="31">
        <f t="shared" si="932"/>
        <v>108</v>
      </c>
      <c r="CJ892" s="31">
        <f t="shared" si="933"/>
        <v>1</v>
      </c>
      <c r="CK892" s="31">
        <f t="shared" si="934"/>
        <v>3</v>
      </c>
      <c r="CL892" s="31">
        <f t="shared" si="935"/>
        <v>3</v>
      </c>
      <c r="CM892" s="113">
        <f t="shared" si="936"/>
        <v>17</v>
      </c>
      <c r="CN892" s="31">
        <f t="shared" si="937"/>
        <v>4</v>
      </c>
      <c r="CO892" s="31">
        <f t="shared" si="938"/>
        <v>3</v>
      </c>
      <c r="CP892" s="31">
        <f t="shared" si="939"/>
        <v>3</v>
      </c>
      <c r="CQ892" s="31">
        <f t="shared" si="940"/>
        <v>7</v>
      </c>
      <c r="CR892" s="32">
        <v>1</v>
      </c>
      <c r="CS892" s="32">
        <v>3</v>
      </c>
      <c r="CT892" s="32">
        <v>3</v>
      </c>
      <c r="CU892" s="88">
        <f t="shared" si="924"/>
        <v>17</v>
      </c>
      <c r="CV892" s="32">
        <v>4</v>
      </c>
      <c r="CW892" s="32">
        <v>3</v>
      </c>
      <c r="CX892" s="32">
        <v>3</v>
      </c>
      <c r="CY892" s="32">
        <v>7</v>
      </c>
      <c r="DC892" s="88">
        <f t="shared" si="941"/>
        <v>0</v>
      </c>
      <c r="DH892" s="32">
        <v>1</v>
      </c>
      <c r="DI892" s="32">
        <v>8</v>
      </c>
      <c r="DJ892" s="32">
        <v>5</v>
      </c>
      <c r="DK892" s="88">
        <f t="shared" si="942"/>
        <v>172</v>
      </c>
      <c r="DL892" s="32">
        <v>33</v>
      </c>
      <c r="DM892" s="32">
        <v>82</v>
      </c>
      <c r="DN892" s="32">
        <v>52</v>
      </c>
      <c r="DO892" s="32">
        <v>5</v>
      </c>
      <c r="DP892" s="32">
        <v>6</v>
      </c>
      <c r="DQ892" s="32">
        <v>15</v>
      </c>
      <c r="DR892" s="32">
        <v>7</v>
      </c>
      <c r="DS892" s="88">
        <f t="shared" si="943"/>
        <v>264</v>
      </c>
      <c r="DT892" s="32">
        <v>4</v>
      </c>
      <c r="DU892" s="32">
        <v>68</v>
      </c>
      <c r="DV892" s="32">
        <v>181</v>
      </c>
      <c r="DW892" s="32">
        <v>11</v>
      </c>
      <c r="EA892" s="88">
        <f t="shared" si="944"/>
        <v>0</v>
      </c>
      <c r="EI892" s="88">
        <f t="shared" si="945"/>
        <v>0</v>
      </c>
      <c r="EQ892" s="88">
        <f t="shared" si="946"/>
        <v>0</v>
      </c>
      <c r="EY892" s="88">
        <f t="shared" si="947"/>
        <v>0</v>
      </c>
      <c r="FG892" s="88">
        <f t="shared" si="948"/>
        <v>0</v>
      </c>
      <c r="FO892" s="88">
        <f t="shared" si="949"/>
        <v>0</v>
      </c>
      <c r="FW892" s="110">
        <f t="shared" si="950"/>
        <v>0</v>
      </c>
      <c r="GB892" s="110">
        <f t="shared" si="951"/>
        <v>0</v>
      </c>
      <c r="GC892" s="110">
        <f t="shared" si="952"/>
        <v>0</v>
      </c>
      <c r="GD892" s="110">
        <f t="shared" si="953"/>
        <v>0</v>
      </c>
      <c r="GE892" s="110">
        <f t="shared" si="954"/>
        <v>0</v>
      </c>
      <c r="GF892" s="110">
        <f t="shared" si="955"/>
        <v>0</v>
      </c>
      <c r="GG892" s="110">
        <f t="shared" si="956"/>
        <v>0</v>
      </c>
      <c r="GH892" s="110">
        <f t="shared" si="957"/>
        <v>0</v>
      </c>
      <c r="GI892" s="110">
        <f t="shared" si="958"/>
        <v>0</v>
      </c>
      <c r="GJ892" s="114">
        <f t="shared" si="922"/>
        <v>0.30873278065199777</v>
      </c>
      <c r="GK892" s="90">
        <f t="shared" si="923"/>
        <v>0.13486005089058525</v>
      </c>
      <c r="GL892" s="2" t="s">
        <v>2130</v>
      </c>
      <c r="GM892" s="92" t="s">
        <v>2150</v>
      </c>
      <c r="GN892" s="2" t="s">
        <v>1617</v>
      </c>
      <c r="GO892" s="2" t="s">
        <v>2011</v>
      </c>
      <c r="GP892" s="2" t="s">
        <v>2229</v>
      </c>
      <c r="GQ892" s="2" t="s">
        <v>1565</v>
      </c>
      <c r="GR892" s="115">
        <v>283</v>
      </c>
      <c r="GS892" s="31">
        <f t="shared" si="959"/>
        <v>7</v>
      </c>
      <c r="GT892" s="31">
        <f t="shared" si="960"/>
        <v>12</v>
      </c>
      <c r="GU892" s="31">
        <f t="shared" si="961"/>
        <v>23</v>
      </c>
      <c r="GV892" s="31">
        <f t="shared" si="962"/>
        <v>436</v>
      </c>
      <c r="GW892" s="31">
        <f t="shared" si="963"/>
        <v>249</v>
      </c>
      <c r="GX892" s="31">
        <f t="shared" si="964"/>
        <v>399</v>
      </c>
    </row>
    <row r="893" spans="1:208" ht="15.75" hidden="1" customHeight="1" x14ac:dyDescent="0.25">
      <c r="A893" s="22" t="s">
        <v>1112</v>
      </c>
      <c r="B893" s="132" t="s">
        <v>874</v>
      </c>
      <c r="C893" s="133" t="s">
        <v>875</v>
      </c>
      <c r="D893" s="35" t="s">
        <v>874</v>
      </c>
      <c r="E893" s="117">
        <v>13</v>
      </c>
      <c r="F893" s="117">
        <v>83</v>
      </c>
      <c r="G893" s="117">
        <v>105</v>
      </c>
      <c r="H893" s="117">
        <v>201</v>
      </c>
      <c r="I893" s="95">
        <v>15</v>
      </c>
      <c r="J893" s="118">
        <v>105</v>
      </c>
      <c r="K893" s="118">
        <v>148</v>
      </c>
      <c r="L893" s="118">
        <v>116</v>
      </c>
      <c r="M893" s="118">
        <v>369</v>
      </c>
      <c r="N893" s="119">
        <v>21</v>
      </c>
      <c r="O893" s="119">
        <v>18</v>
      </c>
      <c r="P893" s="120">
        <v>205</v>
      </c>
      <c r="Q893" s="120">
        <v>263</v>
      </c>
      <c r="R893" s="120">
        <v>203</v>
      </c>
      <c r="S893" s="70">
        <f t="shared" si="905"/>
        <v>0.51219512195121952</v>
      </c>
      <c r="T893" s="70">
        <f t="shared" si="906"/>
        <v>0.56273764258555137</v>
      </c>
      <c r="U893" s="70">
        <f t="shared" si="907"/>
        <v>0.51862891207153505</v>
      </c>
      <c r="V893" s="70">
        <f t="shared" si="908"/>
        <v>0.52145922746781115</v>
      </c>
      <c r="W893" s="70">
        <f t="shared" si="909"/>
        <v>0.46798029556650245</v>
      </c>
      <c r="X893" s="121">
        <v>252</v>
      </c>
      <c r="Y893" s="121">
        <v>205</v>
      </c>
      <c r="Z893" s="121">
        <v>263</v>
      </c>
      <c r="AA893" s="121">
        <v>203</v>
      </c>
      <c r="AB893" s="121">
        <v>85</v>
      </c>
      <c r="AC893" s="121">
        <v>60</v>
      </c>
      <c r="AD893" s="17">
        <v>11</v>
      </c>
      <c r="AE893" s="17">
        <v>16</v>
      </c>
      <c r="AF893" s="100">
        <v>17</v>
      </c>
      <c r="AG893" s="101">
        <v>76</v>
      </c>
      <c r="AH893" s="101">
        <v>146</v>
      </c>
      <c r="AI893" s="101">
        <v>109</v>
      </c>
      <c r="AJ893" s="101">
        <v>3</v>
      </c>
      <c r="AK893" s="101">
        <f t="shared" si="910"/>
        <v>334</v>
      </c>
      <c r="AL893" s="101">
        <f t="shared" si="911"/>
        <v>17</v>
      </c>
      <c r="AM893" s="101">
        <v>20</v>
      </c>
      <c r="AN893" s="102">
        <v>6</v>
      </c>
      <c r="AO893" s="103">
        <v>20</v>
      </c>
      <c r="AP893" s="74">
        <f t="shared" si="912"/>
        <v>0.37073170731707317</v>
      </c>
      <c r="AQ893" s="74">
        <f t="shared" si="913"/>
        <v>0.55513307984790872</v>
      </c>
      <c r="AR893" s="104">
        <f t="shared" si="914"/>
        <v>0.46795827123695977</v>
      </c>
      <c r="AS893" s="104">
        <f t="shared" si="915"/>
        <v>0.51072961373390557</v>
      </c>
      <c r="AT893" s="104">
        <f t="shared" si="916"/>
        <v>0.45320197044334976</v>
      </c>
      <c r="AU893" s="105">
        <v>219</v>
      </c>
      <c r="AV893" s="105">
        <v>289</v>
      </c>
      <c r="AW893" s="105">
        <v>233</v>
      </c>
      <c r="AX893" s="100">
        <v>16</v>
      </c>
      <c r="AY893" s="106">
        <v>405</v>
      </c>
      <c r="AZ893" s="106">
        <v>101</v>
      </c>
      <c r="BA893" s="106">
        <v>159</v>
      </c>
      <c r="BB893" s="106">
        <v>140</v>
      </c>
      <c r="BC893" s="106">
        <v>5</v>
      </c>
      <c r="BD893" s="107">
        <v>20</v>
      </c>
      <c r="BE893" s="108">
        <v>11</v>
      </c>
      <c r="BF893" s="82">
        <f t="shared" si="917"/>
        <v>0.4334763948497854</v>
      </c>
      <c r="BG893" s="82">
        <f t="shared" si="918"/>
        <v>0.55017301038062283</v>
      </c>
      <c r="BH893" s="83">
        <f t="shared" si="919"/>
        <v>0.51282051282051277</v>
      </c>
      <c r="BI893" s="83">
        <f t="shared" si="920"/>
        <v>0.54921259842519687</v>
      </c>
      <c r="BJ893" s="83">
        <f t="shared" si="921"/>
        <v>0.54794520547945202</v>
      </c>
      <c r="BK893" s="2">
        <v>178</v>
      </c>
      <c r="BL893" s="2">
        <v>274</v>
      </c>
      <c r="BM893" s="2">
        <v>210</v>
      </c>
      <c r="BN893" s="2">
        <v>151</v>
      </c>
      <c r="BO893" s="2">
        <v>81</v>
      </c>
      <c r="BP893" s="2">
        <v>56</v>
      </c>
      <c r="BQ893" s="109">
        <v>9</v>
      </c>
      <c r="BR893" s="109">
        <v>15</v>
      </c>
      <c r="BS893" s="110">
        <v>19</v>
      </c>
      <c r="BT893" s="109">
        <v>27</v>
      </c>
      <c r="BU893" s="109">
        <v>104</v>
      </c>
      <c r="BV893" s="109">
        <v>121</v>
      </c>
      <c r="BW893" s="109">
        <v>1</v>
      </c>
      <c r="BX893" s="84">
        <f t="shared" si="925"/>
        <v>253</v>
      </c>
      <c r="BY893" s="111">
        <v>4</v>
      </c>
      <c r="BZ893" s="109">
        <v>8</v>
      </c>
      <c r="CA893" s="109">
        <v>0</v>
      </c>
      <c r="CB893" s="2">
        <v>21</v>
      </c>
      <c r="CC893" s="112">
        <f t="shared" si="926"/>
        <v>0.15168539325842698</v>
      </c>
      <c r="CD893" s="112">
        <f t="shared" si="927"/>
        <v>0.37956204379562042</v>
      </c>
      <c r="CE893" s="112">
        <f t="shared" si="928"/>
        <v>0.36858006042296071</v>
      </c>
      <c r="CF893" s="112">
        <f t="shared" si="929"/>
        <v>0.44834710743801653</v>
      </c>
      <c r="CG893" s="112">
        <f t="shared" si="930"/>
        <v>0.53809523809523807</v>
      </c>
      <c r="CH893" s="87">
        <f t="shared" si="931"/>
        <v>97</v>
      </c>
      <c r="CI893" s="31">
        <f t="shared" si="932"/>
        <v>149</v>
      </c>
      <c r="CJ893" s="31">
        <f t="shared" si="933"/>
        <v>0</v>
      </c>
      <c r="CK893" s="31">
        <f t="shared" si="934"/>
        <v>0</v>
      </c>
      <c r="CL893" s="31">
        <f t="shared" si="935"/>
        <v>0</v>
      </c>
      <c r="CM893" s="113">
        <f t="shared" si="936"/>
        <v>0</v>
      </c>
      <c r="CN893" s="31">
        <f t="shared" si="937"/>
        <v>0</v>
      </c>
      <c r="CO893" s="31">
        <f t="shared" si="938"/>
        <v>0</v>
      </c>
      <c r="CP893" s="31">
        <f t="shared" si="939"/>
        <v>0</v>
      </c>
      <c r="CQ893" s="31">
        <f t="shared" si="940"/>
        <v>0</v>
      </c>
      <c r="CU893" s="88">
        <f t="shared" si="924"/>
        <v>0</v>
      </c>
      <c r="DC893" s="88">
        <f t="shared" si="941"/>
        <v>0</v>
      </c>
      <c r="DH893" s="32">
        <v>1</v>
      </c>
      <c r="DI893" s="32">
        <v>5</v>
      </c>
      <c r="DJ893" s="32">
        <v>5</v>
      </c>
      <c r="DK893" s="88">
        <f t="shared" si="942"/>
        <v>92</v>
      </c>
      <c r="DL893" s="32">
        <v>13</v>
      </c>
      <c r="DM893" s="32">
        <v>33</v>
      </c>
      <c r="DN893" s="32">
        <v>46</v>
      </c>
      <c r="DO893" s="32">
        <v>0</v>
      </c>
      <c r="DP893" s="32">
        <v>7</v>
      </c>
      <c r="DQ893" s="32">
        <v>9</v>
      </c>
      <c r="DR893" s="32">
        <v>13</v>
      </c>
      <c r="DS893" s="88">
        <f t="shared" si="943"/>
        <v>150</v>
      </c>
      <c r="DT893" s="32">
        <v>14</v>
      </c>
      <c r="DU893" s="32">
        <v>64</v>
      </c>
      <c r="DV893" s="32">
        <v>71</v>
      </c>
      <c r="DW893" s="32">
        <v>1</v>
      </c>
      <c r="EA893" s="88">
        <f t="shared" si="944"/>
        <v>0</v>
      </c>
      <c r="EI893" s="88">
        <f t="shared" si="945"/>
        <v>0</v>
      </c>
      <c r="EQ893" s="88">
        <f t="shared" si="946"/>
        <v>0</v>
      </c>
      <c r="EV893" s="32">
        <v>1</v>
      </c>
      <c r="EW893" s="32">
        <v>1</v>
      </c>
      <c r="EX893" s="32">
        <v>1</v>
      </c>
      <c r="EY893" s="88">
        <f t="shared" si="947"/>
        <v>11</v>
      </c>
      <c r="EZ893" s="32">
        <v>0</v>
      </c>
      <c r="FA893" s="32">
        <v>7</v>
      </c>
      <c r="FB893" s="32">
        <v>4</v>
      </c>
      <c r="FC893" s="32">
        <v>0</v>
      </c>
      <c r="FG893" s="88">
        <f t="shared" si="948"/>
        <v>0</v>
      </c>
      <c r="FO893" s="88">
        <f t="shared" si="949"/>
        <v>0</v>
      </c>
      <c r="FW893" s="110">
        <f t="shared" si="950"/>
        <v>0</v>
      </c>
      <c r="GB893" s="110">
        <f t="shared" si="951"/>
        <v>1</v>
      </c>
      <c r="GC893" s="110">
        <f t="shared" si="952"/>
        <v>1</v>
      </c>
      <c r="GD893" s="110">
        <f t="shared" si="953"/>
        <v>1</v>
      </c>
      <c r="GE893" s="110">
        <f t="shared" si="954"/>
        <v>11</v>
      </c>
      <c r="GF893" s="110">
        <f t="shared" si="955"/>
        <v>0</v>
      </c>
      <c r="GG893" s="110">
        <f t="shared" si="956"/>
        <v>7</v>
      </c>
      <c r="GH893" s="110">
        <f t="shared" si="957"/>
        <v>4</v>
      </c>
      <c r="GI893" s="110">
        <f t="shared" si="958"/>
        <v>0</v>
      </c>
      <c r="GJ893" s="114">
        <f t="shared" si="922"/>
        <v>0.14982456140350875</v>
      </c>
      <c r="GK893" s="90">
        <f t="shared" si="923"/>
        <v>-0.37530864197530867</v>
      </c>
      <c r="GL893" s="92" t="s">
        <v>1362</v>
      </c>
      <c r="GM893" s="2" t="s">
        <v>2293</v>
      </c>
      <c r="GN893" s="2" t="s">
        <v>1918</v>
      </c>
      <c r="GO893" s="2" t="s">
        <v>1774</v>
      </c>
      <c r="GP893" s="2" t="s">
        <v>1766</v>
      </c>
      <c r="GQ893" s="2" t="s">
        <v>1786</v>
      </c>
      <c r="GR893" s="115">
        <v>270</v>
      </c>
      <c r="GS893" s="31">
        <f t="shared" si="959"/>
        <v>8</v>
      </c>
      <c r="GT893" s="31">
        <f t="shared" si="960"/>
        <v>18</v>
      </c>
      <c r="GU893" s="31">
        <f t="shared" si="961"/>
        <v>14</v>
      </c>
      <c r="GV893" s="31">
        <f t="shared" si="962"/>
        <v>242</v>
      </c>
      <c r="GW893" s="31">
        <f t="shared" si="963"/>
        <v>118</v>
      </c>
      <c r="GX893" s="31">
        <f t="shared" si="964"/>
        <v>215</v>
      </c>
    </row>
    <row r="894" spans="1:208" ht="15.75" hidden="1" customHeight="1" x14ac:dyDescent="0.25">
      <c r="A894" s="22" t="s">
        <v>1112</v>
      </c>
      <c r="B894" s="132" t="s">
        <v>874</v>
      </c>
      <c r="C894" s="133" t="s">
        <v>876</v>
      </c>
      <c r="D894" s="35" t="s">
        <v>874</v>
      </c>
      <c r="E894" s="117">
        <v>4</v>
      </c>
      <c r="F894" s="117">
        <v>32</v>
      </c>
      <c r="G894" s="117">
        <v>51</v>
      </c>
      <c r="H894" s="117">
        <v>87</v>
      </c>
      <c r="I894" s="95">
        <v>10</v>
      </c>
      <c r="J894" s="118">
        <v>97</v>
      </c>
      <c r="K894" s="118">
        <v>99</v>
      </c>
      <c r="L894" s="118">
        <v>92</v>
      </c>
      <c r="M894" s="118">
        <v>288</v>
      </c>
      <c r="N894" s="119">
        <v>5</v>
      </c>
      <c r="O894" s="119">
        <v>7</v>
      </c>
      <c r="P894" s="120">
        <v>70</v>
      </c>
      <c r="Q894" s="120">
        <v>105</v>
      </c>
      <c r="R894" s="120">
        <v>89</v>
      </c>
      <c r="S894" s="70">
        <f t="shared" ref="S894:S957" si="965">J894/P894</f>
        <v>1.3857142857142857</v>
      </c>
      <c r="T894" s="70">
        <f t="shared" ref="T894:T957" si="966">K894/Q894</f>
        <v>0.94285714285714284</v>
      </c>
      <c r="U894" s="70">
        <f t="shared" ref="U894:U957" si="967">((J894+K894+L894)-N894)/(P894+Q894+R894)</f>
        <v>1.071969696969697</v>
      </c>
      <c r="V894" s="70">
        <f t="shared" ref="V894:V957" si="968">((K894+L894)-N894)/(Q894+R894)</f>
        <v>0.95876288659793818</v>
      </c>
      <c r="W894" s="70">
        <f t="shared" ref="W894:W957" si="969">(L894-N894)/R894</f>
        <v>0.97752808988764039</v>
      </c>
      <c r="X894" s="121">
        <v>107</v>
      </c>
      <c r="Y894" s="121">
        <v>70</v>
      </c>
      <c r="Z894" s="121">
        <v>105</v>
      </c>
      <c r="AA894" s="121">
        <v>89</v>
      </c>
      <c r="AB894" s="121">
        <v>25</v>
      </c>
      <c r="AC894" s="121">
        <v>26</v>
      </c>
      <c r="AD894" s="17">
        <v>9</v>
      </c>
      <c r="AE894" s="17">
        <v>13</v>
      </c>
      <c r="AF894" s="100">
        <v>12</v>
      </c>
      <c r="AG894" s="101">
        <v>77</v>
      </c>
      <c r="AH894" s="101">
        <v>100</v>
      </c>
      <c r="AI894" s="101">
        <v>77</v>
      </c>
      <c r="AJ894" s="101">
        <v>1</v>
      </c>
      <c r="AK894" s="101">
        <f t="shared" ref="AK894:AK957" si="970">AG894+AH894+AI894+AJ894</f>
        <v>255</v>
      </c>
      <c r="AL894" s="101">
        <f t="shared" ref="AL894:AL957" si="971">AM894-AJ894</f>
        <v>8</v>
      </c>
      <c r="AM894" s="101">
        <v>9</v>
      </c>
      <c r="AN894" s="102">
        <v>8</v>
      </c>
      <c r="AO894" s="103">
        <v>15</v>
      </c>
      <c r="AP894" s="74">
        <f t="shared" ref="AP894:AP957" si="972">AG894/Y894</f>
        <v>1.1000000000000001</v>
      </c>
      <c r="AQ894" s="74">
        <f t="shared" ref="AQ894:AQ957" si="973">AH894/Z894</f>
        <v>0.95238095238095233</v>
      </c>
      <c r="AR894" s="104">
        <f t="shared" ref="AR894:AR957" si="974">((AG894+AH894+AI894)-AL894)/(Y894+Z894+AA894)</f>
        <v>0.93181818181818177</v>
      </c>
      <c r="AS894" s="104">
        <f t="shared" ref="AS894:AS957" si="975">((AH894+AI894)-AL894)/(Z894+AA894)</f>
        <v>0.87113402061855671</v>
      </c>
      <c r="AT894" s="104">
        <f t="shared" ref="AT894:AT957" si="976">(AI894-AL894)/AA894</f>
        <v>0.7752808988764045</v>
      </c>
      <c r="AU894" s="105">
        <v>81</v>
      </c>
      <c r="AV894" s="105">
        <v>110</v>
      </c>
      <c r="AW894" s="105">
        <v>102</v>
      </c>
      <c r="AX894" s="100">
        <v>13</v>
      </c>
      <c r="AY894" s="106">
        <v>261</v>
      </c>
      <c r="AZ894" s="106">
        <v>104</v>
      </c>
      <c r="BA894" s="106">
        <v>85</v>
      </c>
      <c r="BB894" s="106">
        <v>70</v>
      </c>
      <c r="BC894" s="106">
        <v>2</v>
      </c>
      <c r="BD894" s="107">
        <v>9</v>
      </c>
      <c r="BE894" s="108">
        <v>7</v>
      </c>
      <c r="BF894" s="82">
        <f t="shared" ref="BF894:BF957" si="977">AZ894/AW894</f>
        <v>1.0196078431372548</v>
      </c>
      <c r="BG894" s="82">
        <f t="shared" ref="BG894:BG957" si="978">BA894/AV894</f>
        <v>0.77272727272727271</v>
      </c>
      <c r="BH894" s="83">
        <f t="shared" ref="BH894:BH957" si="979">((AZ894+BA894+BB894)-BD894)/(AW894+AV894+AU894)</f>
        <v>0.85324232081911267</v>
      </c>
      <c r="BI894" s="83">
        <f t="shared" ref="BI894:BI957" si="980">((BA894+BB894)-BD894)/(AV894+AU894)</f>
        <v>0.76439790575916233</v>
      </c>
      <c r="BJ894" s="83">
        <f t="shared" ref="BJ894:BJ957" si="981">(BB894-BD894)/AU894</f>
        <v>0.75308641975308643</v>
      </c>
      <c r="BK894" s="2">
        <v>64</v>
      </c>
      <c r="BL894" s="2">
        <v>104</v>
      </c>
      <c r="BM894" s="2">
        <v>82</v>
      </c>
      <c r="BN894" s="2">
        <v>61</v>
      </c>
      <c r="BO894" s="2">
        <v>31</v>
      </c>
      <c r="BP894" s="2">
        <v>27</v>
      </c>
      <c r="BQ894" s="109">
        <v>8</v>
      </c>
      <c r="BR894" s="109">
        <v>12</v>
      </c>
      <c r="BS894" s="110">
        <v>15</v>
      </c>
      <c r="BT894" s="109">
        <v>36</v>
      </c>
      <c r="BU894" s="109">
        <v>91</v>
      </c>
      <c r="BV894" s="109">
        <v>67</v>
      </c>
      <c r="BW894" s="109">
        <v>0</v>
      </c>
      <c r="BX894" s="84">
        <f t="shared" si="925"/>
        <v>194</v>
      </c>
      <c r="BY894" s="111">
        <v>4</v>
      </c>
      <c r="BZ894" s="109">
        <v>15</v>
      </c>
      <c r="CA894" s="109">
        <v>0</v>
      </c>
      <c r="CB894" s="2">
        <v>9</v>
      </c>
      <c r="CC894" s="112">
        <f t="shared" si="926"/>
        <v>0.5625</v>
      </c>
      <c r="CD894" s="112">
        <f t="shared" si="927"/>
        <v>0.875</v>
      </c>
      <c r="CE894" s="112">
        <f t="shared" si="928"/>
        <v>0.71599999999999997</v>
      </c>
      <c r="CF894" s="112">
        <f t="shared" si="929"/>
        <v>0.76881720430107525</v>
      </c>
      <c r="CG894" s="112">
        <f t="shared" si="930"/>
        <v>0.63414634146341464</v>
      </c>
      <c r="CH894" s="87">
        <f t="shared" si="931"/>
        <v>30</v>
      </c>
      <c r="CI894" s="31">
        <f t="shared" si="932"/>
        <v>37</v>
      </c>
      <c r="CJ894" s="31">
        <f t="shared" si="933"/>
        <v>0</v>
      </c>
      <c r="CK894" s="31">
        <f t="shared" si="934"/>
        <v>0</v>
      </c>
      <c r="CL894" s="31">
        <f t="shared" si="935"/>
        <v>0</v>
      </c>
      <c r="CM894" s="113">
        <f t="shared" si="936"/>
        <v>0</v>
      </c>
      <c r="CN894" s="31">
        <f t="shared" si="937"/>
        <v>0</v>
      </c>
      <c r="CO894" s="31">
        <f t="shared" si="938"/>
        <v>0</v>
      </c>
      <c r="CP894" s="31">
        <f t="shared" si="939"/>
        <v>0</v>
      </c>
      <c r="CQ894" s="31">
        <f t="shared" si="940"/>
        <v>0</v>
      </c>
      <c r="CU894" s="88">
        <f t="shared" si="924"/>
        <v>0</v>
      </c>
      <c r="DC894" s="88">
        <f t="shared" si="941"/>
        <v>0</v>
      </c>
      <c r="DH894" s="32">
        <v>1</v>
      </c>
      <c r="DI894" s="32">
        <v>5</v>
      </c>
      <c r="DJ894" s="32">
        <v>7</v>
      </c>
      <c r="DK894" s="88">
        <f t="shared" si="942"/>
        <v>101</v>
      </c>
      <c r="DL894" s="32">
        <v>16</v>
      </c>
      <c r="DM894" s="32">
        <v>42</v>
      </c>
      <c r="DN894" s="32">
        <v>43</v>
      </c>
      <c r="DO894" s="32">
        <v>0</v>
      </c>
      <c r="DP894" s="32">
        <v>7</v>
      </c>
      <c r="DQ894" s="32">
        <v>7</v>
      </c>
      <c r="DR894" s="32">
        <v>8</v>
      </c>
      <c r="DS894" s="88">
        <f t="shared" si="943"/>
        <v>93</v>
      </c>
      <c r="DT894" s="32">
        <v>20</v>
      </c>
      <c r="DU894" s="32">
        <v>49</v>
      </c>
      <c r="DV894" s="32">
        <v>24</v>
      </c>
      <c r="DW894" s="32">
        <v>0</v>
      </c>
      <c r="EA894" s="88">
        <f t="shared" si="944"/>
        <v>0</v>
      </c>
      <c r="EI894" s="88">
        <f t="shared" si="945"/>
        <v>0</v>
      </c>
      <c r="EQ894" s="88">
        <f t="shared" si="946"/>
        <v>0</v>
      </c>
      <c r="EY894" s="88">
        <f t="shared" si="947"/>
        <v>0</v>
      </c>
      <c r="FG894" s="88">
        <f t="shared" si="948"/>
        <v>0</v>
      </c>
      <c r="FO894" s="88">
        <f t="shared" si="949"/>
        <v>0</v>
      </c>
      <c r="FW894" s="110">
        <f t="shared" si="950"/>
        <v>0</v>
      </c>
      <c r="GB894" s="110">
        <f t="shared" si="951"/>
        <v>0</v>
      </c>
      <c r="GC894" s="110">
        <f t="shared" si="952"/>
        <v>0</v>
      </c>
      <c r="GD894" s="110">
        <f t="shared" si="953"/>
        <v>0</v>
      </c>
      <c r="GE894" s="110">
        <f t="shared" si="954"/>
        <v>0</v>
      </c>
      <c r="GF894" s="110">
        <f t="shared" si="955"/>
        <v>0</v>
      </c>
      <c r="GG894" s="110">
        <f t="shared" si="956"/>
        <v>0</v>
      </c>
      <c r="GH894" s="110">
        <f t="shared" si="957"/>
        <v>0</v>
      </c>
      <c r="GI894" s="110">
        <f t="shared" si="958"/>
        <v>0</v>
      </c>
      <c r="GJ894" s="114">
        <f t="shared" ref="GJ894:GJ957" si="982">(CG894-W894)/W894</f>
        <v>-0.35127558172133438</v>
      </c>
      <c r="GK894" s="90">
        <f t="shared" ref="GK894:GK957" si="983">(BX894-AY894)/AY894</f>
        <v>-0.25670498084291188</v>
      </c>
      <c r="GL894" s="92" t="s">
        <v>1441</v>
      </c>
      <c r="GM894" s="2" t="s">
        <v>1403</v>
      </c>
      <c r="GN894" s="2" t="s">
        <v>1447</v>
      </c>
      <c r="GO894" s="92" t="s">
        <v>1366</v>
      </c>
      <c r="GP894" s="2" t="s">
        <v>2151</v>
      </c>
      <c r="GQ894" s="2" t="s">
        <v>1451</v>
      </c>
      <c r="GR894" s="115">
        <v>108</v>
      </c>
      <c r="GS894" s="31">
        <f t="shared" si="959"/>
        <v>8</v>
      </c>
      <c r="GT894" s="31">
        <f t="shared" si="960"/>
        <v>15</v>
      </c>
      <c r="GU894" s="31">
        <f t="shared" si="961"/>
        <v>12</v>
      </c>
      <c r="GV894" s="31">
        <f t="shared" si="962"/>
        <v>194</v>
      </c>
      <c r="GW894" s="31">
        <f t="shared" si="963"/>
        <v>67</v>
      </c>
      <c r="GX894" s="31">
        <f t="shared" si="964"/>
        <v>158</v>
      </c>
    </row>
    <row r="895" spans="1:208" ht="15.75" hidden="1" customHeight="1" x14ac:dyDescent="0.25">
      <c r="A895" s="22" t="s">
        <v>1112</v>
      </c>
      <c r="B895" s="2" t="s">
        <v>874</v>
      </c>
      <c r="C895" s="116" t="s">
        <v>877</v>
      </c>
      <c r="D895" s="35" t="s">
        <v>874</v>
      </c>
      <c r="E895" s="117">
        <v>0</v>
      </c>
      <c r="F895" s="117">
        <v>20</v>
      </c>
      <c r="G895" s="117">
        <v>19</v>
      </c>
      <c r="H895" s="117">
        <v>39</v>
      </c>
      <c r="I895" s="95">
        <v>3</v>
      </c>
      <c r="J895" s="118">
        <v>15</v>
      </c>
      <c r="K895" s="118">
        <v>16</v>
      </c>
      <c r="L895" s="118">
        <v>16</v>
      </c>
      <c r="M895" s="118">
        <v>47</v>
      </c>
      <c r="N895" s="119">
        <v>2</v>
      </c>
      <c r="O895" s="119">
        <v>5</v>
      </c>
      <c r="P895" s="120">
        <v>114</v>
      </c>
      <c r="Q895" s="120">
        <v>174</v>
      </c>
      <c r="R895" s="120">
        <v>116</v>
      </c>
      <c r="S895" s="70">
        <f t="shared" si="965"/>
        <v>0.13157894736842105</v>
      </c>
      <c r="T895" s="70">
        <f t="shared" si="966"/>
        <v>9.1954022988505746E-2</v>
      </c>
      <c r="U895" s="70">
        <f t="shared" si="967"/>
        <v>0.11138613861386139</v>
      </c>
      <c r="V895" s="70">
        <f t="shared" si="968"/>
        <v>0.10344827586206896</v>
      </c>
      <c r="W895" s="70">
        <f t="shared" si="969"/>
        <v>0.1206896551724138</v>
      </c>
      <c r="X895" s="121">
        <v>191</v>
      </c>
      <c r="Y895" s="121">
        <v>114</v>
      </c>
      <c r="Z895" s="121">
        <v>174</v>
      </c>
      <c r="AA895" s="121">
        <v>116</v>
      </c>
      <c r="AB895" s="121">
        <v>37</v>
      </c>
      <c r="AC895" s="121">
        <v>43</v>
      </c>
      <c r="AD895" s="17">
        <v>3</v>
      </c>
      <c r="AE895" s="17">
        <v>5</v>
      </c>
      <c r="AF895" s="100">
        <v>3</v>
      </c>
      <c r="AG895" s="101">
        <v>12</v>
      </c>
      <c r="AH895" s="101">
        <v>23</v>
      </c>
      <c r="AI895" s="101">
        <v>13</v>
      </c>
      <c r="AJ895" s="101">
        <v>0</v>
      </c>
      <c r="AK895" s="101">
        <f t="shared" si="970"/>
        <v>48</v>
      </c>
      <c r="AL895" s="101">
        <f t="shared" si="971"/>
        <v>4</v>
      </c>
      <c r="AM895" s="101">
        <v>4</v>
      </c>
      <c r="AN895" s="102">
        <v>3</v>
      </c>
      <c r="AO895" s="103">
        <v>4</v>
      </c>
      <c r="AP895" s="74">
        <f t="shared" si="972"/>
        <v>0.10526315789473684</v>
      </c>
      <c r="AQ895" s="74">
        <f t="shared" si="973"/>
        <v>0.13218390804597702</v>
      </c>
      <c r="AR895" s="104">
        <f t="shared" si="974"/>
        <v>0.10891089108910891</v>
      </c>
      <c r="AS895" s="104">
        <f t="shared" si="975"/>
        <v>0.1103448275862069</v>
      </c>
      <c r="AT895" s="104">
        <f t="shared" si="976"/>
        <v>7.7586206896551727E-2</v>
      </c>
      <c r="AU895" s="105">
        <v>125</v>
      </c>
      <c r="AV895" s="105">
        <v>159</v>
      </c>
      <c r="AW895" s="105">
        <v>130</v>
      </c>
      <c r="AX895" s="100">
        <v>3</v>
      </c>
      <c r="AY895" s="106">
        <v>31</v>
      </c>
      <c r="AZ895" s="106">
        <v>1</v>
      </c>
      <c r="BA895" s="106">
        <v>9</v>
      </c>
      <c r="BB895" s="106">
        <v>21</v>
      </c>
      <c r="BC895" s="106">
        <v>0</v>
      </c>
      <c r="BD895" s="107">
        <v>1</v>
      </c>
      <c r="BE895" s="108">
        <v>1</v>
      </c>
      <c r="BF895" s="82">
        <f t="shared" si="977"/>
        <v>7.6923076923076927E-3</v>
      </c>
      <c r="BG895" s="82">
        <f t="shared" si="978"/>
        <v>5.6603773584905662E-2</v>
      </c>
      <c r="BH895" s="83">
        <f t="shared" si="979"/>
        <v>7.2463768115942032E-2</v>
      </c>
      <c r="BI895" s="83">
        <f t="shared" si="980"/>
        <v>0.10211267605633803</v>
      </c>
      <c r="BJ895" s="83">
        <f t="shared" si="981"/>
        <v>0.16</v>
      </c>
      <c r="BK895" s="2">
        <v>89</v>
      </c>
      <c r="BL895" s="2">
        <v>139</v>
      </c>
      <c r="BM895" s="2">
        <v>113</v>
      </c>
      <c r="BN895" s="2">
        <v>86</v>
      </c>
      <c r="BO895" s="2">
        <v>26</v>
      </c>
      <c r="BP895" s="2">
        <v>40</v>
      </c>
      <c r="BQ895" s="109">
        <v>3</v>
      </c>
      <c r="BR895" s="109">
        <v>3</v>
      </c>
      <c r="BS895" s="110">
        <v>3</v>
      </c>
      <c r="BT895" s="109">
        <v>7</v>
      </c>
      <c r="BU895" s="109">
        <v>16</v>
      </c>
      <c r="BV895" s="109">
        <v>10</v>
      </c>
      <c r="BW895" s="109">
        <v>1</v>
      </c>
      <c r="BX895" s="84">
        <f t="shared" si="925"/>
        <v>34</v>
      </c>
      <c r="BY895" s="111">
        <v>2</v>
      </c>
      <c r="BZ895" s="109">
        <v>1</v>
      </c>
      <c r="CA895" s="109">
        <v>1</v>
      </c>
      <c r="CB895" s="2">
        <v>2</v>
      </c>
      <c r="CC895" s="112">
        <f t="shared" si="926"/>
        <v>7.8651685393258425E-2</v>
      </c>
      <c r="CD895" s="112">
        <f t="shared" si="927"/>
        <v>0.11510791366906475</v>
      </c>
      <c r="CE895" s="112">
        <f t="shared" si="928"/>
        <v>9.3841642228739003E-2</v>
      </c>
      <c r="CF895" s="112">
        <f t="shared" si="929"/>
        <v>9.9206349206349201E-2</v>
      </c>
      <c r="CG895" s="112">
        <f t="shared" si="930"/>
        <v>7.9646017699115043E-2</v>
      </c>
      <c r="CH895" s="87">
        <f t="shared" si="931"/>
        <v>104</v>
      </c>
      <c r="CI895" s="31">
        <f t="shared" si="932"/>
        <v>127</v>
      </c>
      <c r="CJ895" s="31">
        <f t="shared" si="933"/>
        <v>0</v>
      </c>
      <c r="CK895" s="31">
        <f t="shared" si="934"/>
        <v>0</v>
      </c>
      <c r="CL895" s="31">
        <f t="shared" si="935"/>
        <v>0</v>
      </c>
      <c r="CM895" s="113">
        <f t="shared" si="936"/>
        <v>0</v>
      </c>
      <c r="CN895" s="31">
        <f t="shared" si="937"/>
        <v>0</v>
      </c>
      <c r="CO895" s="31">
        <f t="shared" si="938"/>
        <v>0</v>
      </c>
      <c r="CP895" s="31">
        <f t="shared" si="939"/>
        <v>0</v>
      </c>
      <c r="CQ895" s="31">
        <f t="shared" si="940"/>
        <v>0</v>
      </c>
      <c r="CU895" s="88">
        <f t="shared" si="924"/>
        <v>0</v>
      </c>
      <c r="DC895" s="88">
        <f t="shared" si="941"/>
        <v>0</v>
      </c>
      <c r="DK895" s="88">
        <f t="shared" si="942"/>
        <v>0</v>
      </c>
      <c r="DP895" s="32">
        <v>3</v>
      </c>
      <c r="DQ895" s="32">
        <v>3</v>
      </c>
      <c r="DR895" s="32">
        <v>3</v>
      </c>
      <c r="DS895" s="88">
        <f t="shared" si="943"/>
        <v>34</v>
      </c>
      <c r="DT895" s="32">
        <v>7</v>
      </c>
      <c r="DU895" s="32">
        <v>16</v>
      </c>
      <c r="DV895" s="32">
        <v>10</v>
      </c>
      <c r="DW895" s="32">
        <v>1</v>
      </c>
      <c r="EA895" s="88">
        <f t="shared" si="944"/>
        <v>0</v>
      </c>
      <c r="EI895" s="88">
        <f t="shared" si="945"/>
        <v>0</v>
      </c>
      <c r="EQ895" s="88">
        <f t="shared" si="946"/>
        <v>0</v>
      </c>
      <c r="EY895" s="88">
        <f t="shared" si="947"/>
        <v>0</v>
      </c>
      <c r="FG895" s="88">
        <f t="shared" si="948"/>
        <v>0</v>
      </c>
      <c r="FO895" s="88">
        <f t="shared" si="949"/>
        <v>0</v>
      </c>
      <c r="FW895" s="110">
        <f t="shared" si="950"/>
        <v>0</v>
      </c>
      <c r="GB895" s="110">
        <f t="shared" si="951"/>
        <v>0</v>
      </c>
      <c r="GC895" s="110">
        <f t="shared" si="952"/>
        <v>0</v>
      </c>
      <c r="GD895" s="110">
        <f t="shared" si="953"/>
        <v>0</v>
      </c>
      <c r="GE895" s="110">
        <f t="shared" si="954"/>
        <v>0</v>
      </c>
      <c r="GF895" s="110">
        <f t="shared" si="955"/>
        <v>0</v>
      </c>
      <c r="GG895" s="110">
        <f t="shared" si="956"/>
        <v>0</v>
      </c>
      <c r="GH895" s="110">
        <f t="shared" si="957"/>
        <v>0</v>
      </c>
      <c r="GI895" s="110">
        <f t="shared" si="958"/>
        <v>0</v>
      </c>
      <c r="GJ895" s="114">
        <f t="shared" si="982"/>
        <v>-0.34007585335018969</v>
      </c>
      <c r="GK895" s="90">
        <f t="shared" si="983"/>
        <v>9.6774193548387094E-2</v>
      </c>
      <c r="GL895" s="2" t="s">
        <v>1773</v>
      </c>
      <c r="GM895" s="92" t="s">
        <v>2292</v>
      </c>
      <c r="GN895" s="2" t="s">
        <v>2007</v>
      </c>
      <c r="GO895" s="92" t="s">
        <v>2296</v>
      </c>
      <c r="GP895" s="92" t="s">
        <v>2296</v>
      </c>
      <c r="GQ895" s="2" t="s">
        <v>1990</v>
      </c>
      <c r="GR895" s="115">
        <v>137</v>
      </c>
      <c r="GS895" s="31">
        <f t="shared" si="959"/>
        <v>3</v>
      </c>
      <c r="GT895" s="31">
        <f t="shared" si="960"/>
        <v>3</v>
      </c>
      <c r="GU895" s="31">
        <f t="shared" si="961"/>
        <v>3</v>
      </c>
      <c r="GV895" s="31">
        <f t="shared" si="962"/>
        <v>34</v>
      </c>
      <c r="GW895" s="31">
        <f t="shared" si="963"/>
        <v>11</v>
      </c>
      <c r="GX895" s="31">
        <f t="shared" si="964"/>
        <v>27</v>
      </c>
    </row>
    <row r="896" spans="1:208" ht="15.75" hidden="1" customHeight="1" x14ac:dyDescent="0.25">
      <c r="A896" s="22" t="s">
        <v>1112</v>
      </c>
      <c r="B896" s="2" t="s">
        <v>874</v>
      </c>
      <c r="C896" s="116" t="s">
        <v>878</v>
      </c>
      <c r="D896" s="35" t="s">
        <v>874</v>
      </c>
      <c r="E896" s="117">
        <v>112</v>
      </c>
      <c r="F896" s="117">
        <v>470</v>
      </c>
      <c r="G896" s="117">
        <v>650</v>
      </c>
      <c r="H896" s="117">
        <v>1232</v>
      </c>
      <c r="I896" s="95">
        <v>73</v>
      </c>
      <c r="J896" s="118">
        <v>160</v>
      </c>
      <c r="K896" s="118">
        <v>451</v>
      </c>
      <c r="L896" s="118">
        <v>698</v>
      </c>
      <c r="M896" s="118">
        <v>1309</v>
      </c>
      <c r="N896" s="119">
        <v>112</v>
      </c>
      <c r="O896" s="119">
        <v>102</v>
      </c>
      <c r="P896" s="120">
        <v>982</v>
      </c>
      <c r="Q896" s="120">
        <v>1297</v>
      </c>
      <c r="R896" s="120">
        <v>1003</v>
      </c>
      <c r="S896" s="70">
        <f t="shared" si="965"/>
        <v>0.16293279022403259</v>
      </c>
      <c r="T896" s="70">
        <f t="shared" si="966"/>
        <v>0.34772552043176563</v>
      </c>
      <c r="U896" s="70">
        <f t="shared" si="967"/>
        <v>0.3647166361974406</v>
      </c>
      <c r="V896" s="70">
        <f t="shared" si="968"/>
        <v>0.4508695652173913</v>
      </c>
      <c r="W896" s="70">
        <f t="shared" si="969"/>
        <v>0.58424725822532397</v>
      </c>
      <c r="X896" s="121">
        <v>1303</v>
      </c>
      <c r="Y896" s="121">
        <v>982</v>
      </c>
      <c r="Z896" s="121">
        <v>1297</v>
      </c>
      <c r="AA896" s="121">
        <v>1003</v>
      </c>
      <c r="AB896" s="121">
        <v>326</v>
      </c>
      <c r="AC896" s="121">
        <v>345</v>
      </c>
      <c r="AD896" s="17">
        <v>42</v>
      </c>
      <c r="AE896" s="17">
        <v>54</v>
      </c>
      <c r="AF896" s="100">
        <v>77</v>
      </c>
      <c r="AG896" s="101">
        <v>185</v>
      </c>
      <c r="AH896" s="101">
        <v>544</v>
      </c>
      <c r="AI896" s="101">
        <v>673</v>
      </c>
      <c r="AJ896" s="101">
        <v>35</v>
      </c>
      <c r="AK896" s="101">
        <f t="shared" si="970"/>
        <v>1437</v>
      </c>
      <c r="AL896" s="101">
        <f t="shared" si="971"/>
        <v>125</v>
      </c>
      <c r="AM896" s="101">
        <v>160</v>
      </c>
      <c r="AN896" s="102">
        <v>55</v>
      </c>
      <c r="AO896" s="103">
        <v>150</v>
      </c>
      <c r="AP896" s="74">
        <f t="shared" si="972"/>
        <v>0.18839103869653767</v>
      </c>
      <c r="AQ896" s="74">
        <f t="shared" si="973"/>
        <v>0.41942945258288356</v>
      </c>
      <c r="AR896" s="104">
        <f t="shared" si="974"/>
        <v>0.38909201706276658</v>
      </c>
      <c r="AS896" s="104">
        <f t="shared" si="975"/>
        <v>0.4747826086956522</v>
      </c>
      <c r="AT896" s="104">
        <f t="shared" si="976"/>
        <v>0.5463609172482552</v>
      </c>
      <c r="AU896" s="105">
        <v>932</v>
      </c>
      <c r="AV896" s="105">
        <v>1259</v>
      </c>
      <c r="AW896" s="105">
        <v>1003</v>
      </c>
      <c r="AX896" s="100">
        <v>84</v>
      </c>
      <c r="AY896" s="106">
        <v>1561</v>
      </c>
      <c r="AZ896" s="106">
        <v>115</v>
      </c>
      <c r="BA896" s="106">
        <v>591</v>
      </c>
      <c r="BB896" s="106">
        <v>816</v>
      </c>
      <c r="BC896" s="106">
        <v>39</v>
      </c>
      <c r="BD896" s="107">
        <v>151</v>
      </c>
      <c r="BE896" s="108">
        <v>84</v>
      </c>
      <c r="BF896" s="82">
        <f t="shared" si="977"/>
        <v>0.11465603190428714</v>
      </c>
      <c r="BG896" s="82">
        <f t="shared" si="978"/>
        <v>0.4694201747418586</v>
      </c>
      <c r="BH896" s="83">
        <f t="shared" si="979"/>
        <v>0.42924232936756418</v>
      </c>
      <c r="BI896" s="83">
        <f t="shared" si="980"/>
        <v>0.57325422181652219</v>
      </c>
      <c r="BJ896" s="83">
        <f t="shared" si="981"/>
        <v>0.71351931330472107</v>
      </c>
      <c r="BK896" s="2">
        <v>961</v>
      </c>
      <c r="BL896" s="2">
        <v>1308</v>
      </c>
      <c r="BM896" s="2">
        <v>1031</v>
      </c>
      <c r="BN896" s="2">
        <v>718</v>
      </c>
      <c r="BO896" s="2">
        <v>320</v>
      </c>
      <c r="BP896" s="2">
        <v>296</v>
      </c>
      <c r="BQ896" s="109">
        <v>44</v>
      </c>
      <c r="BR896" s="109">
        <v>94</v>
      </c>
      <c r="BS896" s="110">
        <v>87</v>
      </c>
      <c r="BT896" s="109">
        <v>116</v>
      </c>
      <c r="BU896" s="109">
        <v>635</v>
      </c>
      <c r="BV896" s="109">
        <v>929</v>
      </c>
      <c r="BW896" s="109">
        <v>38</v>
      </c>
      <c r="BX896" s="84">
        <f t="shared" si="925"/>
        <v>1718</v>
      </c>
      <c r="BY896" s="111">
        <v>34</v>
      </c>
      <c r="BZ896" s="109">
        <v>179</v>
      </c>
      <c r="CA896" s="109">
        <v>37</v>
      </c>
      <c r="CB896" s="2">
        <v>115</v>
      </c>
      <c r="CC896" s="112">
        <f t="shared" si="926"/>
        <v>0.12070759625390219</v>
      </c>
      <c r="CD896" s="112">
        <f t="shared" si="927"/>
        <v>0.48547400611620795</v>
      </c>
      <c r="CE896" s="112">
        <f t="shared" si="928"/>
        <v>0.45484848484848484</v>
      </c>
      <c r="CF896" s="112">
        <f t="shared" si="929"/>
        <v>0.59213339033775114</v>
      </c>
      <c r="CG896" s="112">
        <f t="shared" si="930"/>
        <v>0.72744907856450047</v>
      </c>
      <c r="CH896" s="87">
        <f t="shared" si="931"/>
        <v>281</v>
      </c>
      <c r="CI896" s="31">
        <f t="shared" si="932"/>
        <v>307</v>
      </c>
      <c r="CJ896" s="31">
        <f t="shared" si="933"/>
        <v>2</v>
      </c>
      <c r="CK896" s="31">
        <f t="shared" si="934"/>
        <v>5</v>
      </c>
      <c r="CL896" s="31">
        <f t="shared" si="935"/>
        <v>12</v>
      </c>
      <c r="CM896" s="113">
        <f t="shared" si="936"/>
        <v>53</v>
      </c>
      <c r="CN896" s="31">
        <f t="shared" si="937"/>
        <v>16</v>
      </c>
      <c r="CO896" s="31">
        <f t="shared" si="938"/>
        <v>19</v>
      </c>
      <c r="CP896" s="31">
        <f t="shared" si="939"/>
        <v>17</v>
      </c>
      <c r="CQ896" s="31">
        <f t="shared" si="940"/>
        <v>1</v>
      </c>
      <c r="CR896" s="32">
        <v>1</v>
      </c>
      <c r="CS896" s="32">
        <v>3</v>
      </c>
      <c r="CT896" s="32">
        <v>10</v>
      </c>
      <c r="CU896" s="88">
        <f t="shared" si="924"/>
        <v>24</v>
      </c>
      <c r="CV896" s="32">
        <v>8</v>
      </c>
      <c r="CW896" s="32">
        <v>6</v>
      </c>
      <c r="CX896" s="32">
        <v>9</v>
      </c>
      <c r="CY896" s="32">
        <v>1</v>
      </c>
      <c r="CZ896" s="32">
        <v>1</v>
      </c>
      <c r="DA896" s="32">
        <v>2</v>
      </c>
      <c r="DB896" s="32">
        <v>2</v>
      </c>
      <c r="DC896" s="88">
        <f t="shared" si="941"/>
        <v>29</v>
      </c>
      <c r="DD896" s="32">
        <v>8</v>
      </c>
      <c r="DE896" s="32">
        <v>13</v>
      </c>
      <c r="DF896" s="32">
        <v>8</v>
      </c>
      <c r="DG896" s="32">
        <v>0</v>
      </c>
      <c r="DH896" s="32">
        <v>2</v>
      </c>
      <c r="DI896" s="32">
        <v>15</v>
      </c>
      <c r="DJ896" s="32">
        <v>10</v>
      </c>
      <c r="DK896" s="88">
        <f t="shared" si="942"/>
        <v>305</v>
      </c>
      <c r="DL896" s="32">
        <v>65</v>
      </c>
      <c r="DM896" s="32">
        <v>121</v>
      </c>
      <c r="DN896" s="32">
        <v>112</v>
      </c>
      <c r="DO896" s="32">
        <v>7</v>
      </c>
      <c r="DP896" s="32">
        <v>37</v>
      </c>
      <c r="DQ896" s="32">
        <v>59</v>
      </c>
      <c r="DR896" s="32">
        <v>41</v>
      </c>
      <c r="DS896" s="88">
        <f t="shared" si="943"/>
        <v>1094</v>
      </c>
      <c r="DT896" s="32">
        <v>24</v>
      </c>
      <c r="DU896" s="32">
        <v>352</v>
      </c>
      <c r="DV896" s="32">
        <v>689</v>
      </c>
      <c r="DW896" s="32">
        <v>29</v>
      </c>
      <c r="DX896" s="32">
        <v>2</v>
      </c>
      <c r="DY896" s="32">
        <v>3</v>
      </c>
      <c r="DZ896" s="32">
        <v>3</v>
      </c>
      <c r="EA896" s="88">
        <f t="shared" si="944"/>
        <v>31</v>
      </c>
      <c r="EB896" s="32">
        <v>5</v>
      </c>
      <c r="EC896" s="32">
        <v>21</v>
      </c>
      <c r="ED896" s="32">
        <v>3</v>
      </c>
      <c r="EE896" s="32">
        <v>2</v>
      </c>
      <c r="EI896" s="88">
        <f t="shared" si="945"/>
        <v>0</v>
      </c>
      <c r="EQ896" s="88">
        <f t="shared" si="946"/>
        <v>0</v>
      </c>
      <c r="EV896" s="32">
        <v>1</v>
      </c>
      <c r="EW896" s="32">
        <v>12</v>
      </c>
      <c r="EX896" s="32">
        <v>21</v>
      </c>
      <c r="EY896" s="88">
        <f t="shared" si="947"/>
        <v>209</v>
      </c>
      <c r="EZ896" s="32">
        <v>6</v>
      </c>
      <c r="FA896" s="32">
        <v>122</v>
      </c>
      <c r="FB896" s="32">
        <v>81</v>
      </c>
      <c r="FC896" s="32">
        <v>0</v>
      </c>
      <c r="FG896" s="88">
        <f t="shared" si="948"/>
        <v>0</v>
      </c>
      <c r="FO896" s="88">
        <f t="shared" si="949"/>
        <v>0</v>
      </c>
      <c r="FW896" s="110">
        <f t="shared" si="950"/>
        <v>0</v>
      </c>
      <c r="GB896" s="110">
        <f t="shared" si="951"/>
        <v>1</v>
      </c>
      <c r="GC896" s="110">
        <f t="shared" si="952"/>
        <v>12</v>
      </c>
      <c r="GD896" s="110">
        <f t="shared" si="953"/>
        <v>21</v>
      </c>
      <c r="GE896" s="110">
        <f t="shared" si="954"/>
        <v>209</v>
      </c>
      <c r="GF896" s="110">
        <f t="shared" si="955"/>
        <v>6</v>
      </c>
      <c r="GG896" s="110">
        <f t="shared" si="956"/>
        <v>122</v>
      </c>
      <c r="GH896" s="110">
        <f t="shared" si="957"/>
        <v>81</v>
      </c>
      <c r="GI896" s="110">
        <f t="shared" si="958"/>
        <v>0</v>
      </c>
      <c r="GJ896" s="114">
        <f t="shared" si="982"/>
        <v>0.24510482218463148</v>
      </c>
      <c r="GK896" s="90">
        <f t="shared" si="983"/>
        <v>0.10057655349135169</v>
      </c>
      <c r="GL896" s="92" t="s">
        <v>2067</v>
      </c>
      <c r="GM896" s="92" t="s">
        <v>2184</v>
      </c>
      <c r="GN896" s="92" t="s">
        <v>2174</v>
      </c>
      <c r="GO896" s="2" t="s">
        <v>1590</v>
      </c>
      <c r="GP896" s="2" t="s">
        <v>1524</v>
      </c>
      <c r="GQ896" s="2" t="s">
        <v>2162</v>
      </c>
      <c r="GR896" s="115">
        <v>1295</v>
      </c>
      <c r="GS896" s="31">
        <f t="shared" si="959"/>
        <v>41</v>
      </c>
      <c r="GT896" s="31">
        <f t="shared" si="960"/>
        <v>54</v>
      </c>
      <c r="GU896" s="31">
        <f t="shared" si="961"/>
        <v>77</v>
      </c>
      <c r="GV896" s="31">
        <f t="shared" si="962"/>
        <v>1430</v>
      </c>
      <c r="GW896" s="31">
        <f t="shared" si="963"/>
        <v>842</v>
      </c>
      <c r="GX896" s="31">
        <f t="shared" si="964"/>
        <v>1336</v>
      </c>
    </row>
    <row r="897" spans="1:206" ht="15.75" hidden="1" customHeight="1" x14ac:dyDescent="0.25">
      <c r="A897" s="22" t="s">
        <v>1112</v>
      </c>
      <c r="B897" s="2" t="s">
        <v>874</v>
      </c>
      <c r="C897" s="116" t="s">
        <v>1033</v>
      </c>
      <c r="D897" s="35" t="s">
        <v>874</v>
      </c>
      <c r="E897" s="117">
        <v>300</v>
      </c>
      <c r="F897" s="117">
        <v>922</v>
      </c>
      <c r="G897" s="117">
        <v>1522</v>
      </c>
      <c r="H897" s="117">
        <v>2744</v>
      </c>
      <c r="I897" s="95">
        <v>209</v>
      </c>
      <c r="J897" s="118">
        <v>461</v>
      </c>
      <c r="K897" s="118">
        <v>1459</v>
      </c>
      <c r="L897" s="118">
        <v>2055</v>
      </c>
      <c r="M897" s="118">
        <v>3975</v>
      </c>
      <c r="N897" s="119">
        <v>491</v>
      </c>
      <c r="O897" s="119">
        <v>83</v>
      </c>
      <c r="P897" s="120">
        <v>2116</v>
      </c>
      <c r="Q897" s="120">
        <v>2693</v>
      </c>
      <c r="R897" s="120">
        <v>1975</v>
      </c>
      <c r="S897" s="70">
        <f t="shared" si="965"/>
        <v>0.21786389413988658</v>
      </c>
      <c r="T897" s="70">
        <f t="shared" si="966"/>
        <v>0.54177497215001857</v>
      </c>
      <c r="U897" s="70">
        <f t="shared" si="967"/>
        <v>0.51356132075471694</v>
      </c>
      <c r="V897" s="70">
        <f t="shared" si="968"/>
        <v>0.64760068551842331</v>
      </c>
      <c r="W897" s="70">
        <f t="shared" si="969"/>
        <v>0.79189873417721524</v>
      </c>
      <c r="X897" s="121">
        <v>2703</v>
      </c>
      <c r="Y897" s="121">
        <v>2116</v>
      </c>
      <c r="Z897" s="121">
        <v>2693</v>
      </c>
      <c r="AA897" s="121">
        <v>1975</v>
      </c>
      <c r="AB897" s="121">
        <v>612</v>
      </c>
      <c r="AC897" s="121">
        <v>598</v>
      </c>
      <c r="AD897" s="17">
        <v>104</v>
      </c>
      <c r="AE897" s="17">
        <v>176</v>
      </c>
      <c r="AF897" s="100">
        <v>226</v>
      </c>
      <c r="AG897" s="101">
        <v>465</v>
      </c>
      <c r="AH897" s="101">
        <v>1512</v>
      </c>
      <c r="AI897" s="101">
        <v>2035</v>
      </c>
      <c r="AJ897" s="101">
        <v>160</v>
      </c>
      <c r="AK897" s="101">
        <f t="shared" si="970"/>
        <v>4172</v>
      </c>
      <c r="AL897" s="101">
        <f t="shared" si="971"/>
        <v>442</v>
      </c>
      <c r="AM897" s="101">
        <v>602</v>
      </c>
      <c r="AN897" s="102">
        <v>64</v>
      </c>
      <c r="AO897" s="103">
        <v>148</v>
      </c>
      <c r="AP897" s="74">
        <f t="shared" si="972"/>
        <v>0.21975425330812853</v>
      </c>
      <c r="AQ897" s="74">
        <f t="shared" si="973"/>
        <v>0.56145562569624952</v>
      </c>
      <c r="AR897" s="104">
        <f t="shared" si="974"/>
        <v>0.52623820754716977</v>
      </c>
      <c r="AS897" s="104">
        <f t="shared" si="975"/>
        <v>0.66516709511568128</v>
      </c>
      <c r="AT897" s="104">
        <f t="shared" si="976"/>
        <v>0.8065822784810126</v>
      </c>
      <c r="AU897" s="105">
        <v>2049</v>
      </c>
      <c r="AV897" s="105">
        <v>2759</v>
      </c>
      <c r="AW897" s="105">
        <v>2055</v>
      </c>
      <c r="AX897" s="100">
        <v>235</v>
      </c>
      <c r="AY897" s="106">
        <v>4497</v>
      </c>
      <c r="AZ897" s="106">
        <v>487</v>
      </c>
      <c r="BA897" s="106">
        <v>1589</v>
      </c>
      <c r="BB897" s="106">
        <v>2226</v>
      </c>
      <c r="BC897" s="106">
        <v>195</v>
      </c>
      <c r="BD897" s="107">
        <v>514</v>
      </c>
      <c r="BE897" s="108">
        <v>70</v>
      </c>
      <c r="BF897" s="82">
        <f t="shared" si="977"/>
        <v>0.23698296836982968</v>
      </c>
      <c r="BG897" s="82">
        <f t="shared" si="978"/>
        <v>0.57593330916998908</v>
      </c>
      <c r="BH897" s="83">
        <f t="shared" si="979"/>
        <v>0.5519452134634999</v>
      </c>
      <c r="BI897" s="83">
        <f t="shared" si="980"/>
        <v>0.68656405990016633</v>
      </c>
      <c r="BJ897" s="83">
        <f t="shared" si="981"/>
        <v>0.83552952659834068</v>
      </c>
      <c r="BK897" s="2">
        <v>2190</v>
      </c>
      <c r="BL897" s="2">
        <v>2904</v>
      </c>
      <c r="BM897" s="2">
        <v>2053</v>
      </c>
      <c r="BN897" s="2">
        <v>1389</v>
      </c>
      <c r="BO897" s="2">
        <v>668</v>
      </c>
      <c r="BP897" s="2">
        <v>648</v>
      </c>
      <c r="BQ897" s="109">
        <v>111</v>
      </c>
      <c r="BR897" s="109">
        <v>245</v>
      </c>
      <c r="BS897" s="110">
        <v>212</v>
      </c>
      <c r="BT897" s="109">
        <v>412</v>
      </c>
      <c r="BU897" s="109">
        <v>1269</v>
      </c>
      <c r="BV897" s="109">
        <v>2188</v>
      </c>
      <c r="BW897" s="109">
        <v>166</v>
      </c>
      <c r="BX897" s="84">
        <f t="shared" si="925"/>
        <v>4035</v>
      </c>
      <c r="BY897" s="111">
        <v>42</v>
      </c>
      <c r="BZ897" s="109">
        <v>483</v>
      </c>
      <c r="CA897" s="109">
        <v>158</v>
      </c>
      <c r="CB897" s="2">
        <v>143</v>
      </c>
      <c r="CC897" s="112">
        <f t="shared" si="926"/>
        <v>0.18812785388127853</v>
      </c>
      <c r="CD897" s="112">
        <f t="shared" si="927"/>
        <v>0.43698347107438018</v>
      </c>
      <c r="CE897" s="112">
        <f t="shared" si="928"/>
        <v>0.4737652161746187</v>
      </c>
      <c r="CF897" s="112">
        <f t="shared" si="929"/>
        <v>0.59995965301593701</v>
      </c>
      <c r="CG897" s="112">
        <f t="shared" si="930"/>
        <v>0.83049196298100336</v>
      </c>
      <c r="CH897" s="87">
        <f t="shared" si="931"/>
        <v>348</v>
      </c>
      <c r="CI897" s="31">
        <f t="shared" si="932"/>
        <v>390</v>
      </c>
      <c r="CJ897" s="31">
        <f t="shared" si="933"/>
        <v>7</v>
      </c>
      <c r="CK897" s="31">
        <f t="shared" si="934"/>
        <v>27</v>
      </c>
      <c r="CL897" s="31">
        <f t="shared" si="935"/>
        <v>34</v>
      </c>
      <c r="CM897" s="113">
        <f t="shared" si="936"/>
        <v>351</v>
      </c>
      <c r="CN897" s="31">
        <f t="shared" si="937"/>
        <v>49</v>
      </c>
      <c r="CO897" s="31">
        <f t="shared" si="938"/>
        <v>128</v>
      </c>
      <c r="CP897" s="31">
        <f t="shared" si="939"/>
        <v>169</v>
      </c>
      <c r="CQ897" s="31">
        <f t="shared" si="940"/>
        <v>5</v>
      </c>
      <c r="CR897" s="32">
        <v>4</v>
      </c>
      <c r="CS897" s="32">
        <v>21</v>
      </c>
      <c r="CT897" s="32">
        <v>29</v>
      </c>
      <c r="CU897" s="88">
        <f t="shared" si="924"/>
        <v>286</v>
      </c>
      <c r="CV897" s="32">
        <v>48</v>
      </c>
      <c r="CW897" s="32">
        <v>101</v>
      </c>
      <c r="CX897" s="32">
        <v>134</v>
      </c>
      <c r="CY897" s="32">
        <v>3</v>
      </c>
      <c r="CZ897" s="32">
        <v>3</v>
      </c>
      <c r="DA897" s="32">
        <v>6</v>
      </c>
      <c r="DB897" s="32">
        <v>5</v>
      </c>
      <c r="DC897" s="88">
        <f t="shared" si="941"/>
        <v>65</v>
      </c>
      <c r="DD897" s="32">
        <v>1</v>
      </c>
      <c r="DE897" s="32">
        <v>27</v>
      </c>
      <c r="DF897" s="32">
        <v>35</v>
      </c>
      <c r="DG897" s="32">
        <v>2</v>
      </c>
      <c r="DH897" s="32">
        <v>8</v>
      </c>
      <c r="DI897" s="32">
        <v>58</v>
      </c>
      <c r="DJ897" s="32">
        <v>49</v>
      </c>
      <c r="DK897" s="88">
        <f t="shared" si="942"/>
        <v>1094</v>
      </c>
      <c r="DL897" s="32">
        <v>215</v>
      </c>
      <c r="DM897" s="32">
        <v>415</v>
      </c>
      <c r="DN897" s="32">
        <v>414</v>
      </c>
      <c r="DO897" s="32">
        <v>50</v>
      </c>
      <c r="DP897" s="32">
        <v>80</v>
      </c>
      <c r="DQ897" s="32">
        <v>132</v>
      </c>
      <c r="DR897" s="32">
        <v>95</v>
      </c>
      <c r="DS897" s="88">
        <f t="shared" si="943"/>
        <v>2258</v>
      </c>
      <c r="DT897" s="32">
        <v>85</v>
      </c>
      <c r="DU897" s="32">
        <v>563</v>
      </c>
      <c r="DV897" s="32">
        <v>1507</v>
      </c>
      <c r="DW897" s="32">
        <v>103</v>
      </c>
      <c r="DX897" s="32">
        <v>3</v>
      </c>
      <c r="DY897" s="32">
        <v>4</v>
      </c>
      <c r="DZ897" s="32">
        <v>3</v>
      </c>
      <c r="EA897" s="88">
        <f t="shared" si="944"/>
        <v>71</v>
      </c>
      <c r="EB897" s="32">
        <v>14</v>
      </c>
      <c r="EC897" s="32">
        <v>35</v>
      </c>
      <c r="ED897" s="32">
        <v>22</v>
      </c>
      <c r="EF897" s="32">
        <v>3</v>
      </c>
      <c r="EG897" s="32">
        <v>10</v>
      </c>
      <c r="EH897" s="32">
        <v>11</v>
      </c>
      <c r="EI897" s="88">
        <f t="shared" si="945"/>
        <v>79</v>
      </c>
      <c r="EJ897" s="32">
        <v>46</v>
      </c>
      <c r="EK897" s="32">
        <v>24</v>
      </c>
      <c r="EL897" s="32">
        <v>7</v>
      </c>
      <c r="EM897" s="32">
        <v>2</v>
      </c>
      <c r="EQ897" s="88">
        <f t="shared" si="946"/>
        <v>0</v>
      </c>
      <c r="EV897" s="32">
        <v>10</v>
      </c>
      <c r="EW897" s="32">
        <v>14</v>
      </c>
      <c r="EX897" s="32">
        <v>20</v>
      </c>
      <c r="EY897" s="88">
        <f t="shared" si="947"/>
        <v>178</v>
      </c>
      <c r="EZ897" s="32">
        <v>3</v>
      </c>
      <c r="FA897" s="32">
        <v>104</v>
      </c>
      <c r="FB897" s="32">
        <v>69</v>
      </c>
      <c r="FC897" s="32">
        <v>2</v>
      </c>
      <c r="FG897" s="88">
        <f t="shared" si="948"/>
        <v>0</v>
      </c>
      <c r="FO897" s="88">
        <f t="shared" si="949"/>
        <v>0</v>
      </c>
      <c r="FW897" s="110">
        <f t="shared" si="950"/>
        <v>0</v>
      </c>
      <c r="GB897" s="110">
        <f t="shared" si="951"/>
        <v>10</v>
      </c>
      <c r="GC897" s="110">
        <f t="shared" si="952"/>
        <v>14</v>
      </c>
      <c r="GD897" s="110">
        <f t="shared" si="953"/>
        <v>20</v>
      </c>
      <c r="GE897" s="110">
        <f t="shared" si="954"/>
        <v>178</v>
      </c>
      <c r="GF897" s="110">
        <f t="shared" si="955"/>
        <v>3</v>
      </c>
      <c r="GG897" s="110">
        <f t="shared" si="956"/>
        <v>104</v>
      </c>
      <c r="GH897" s="110">
        <f t="shared" si="957"/>
        <v>69</v>
      </c>
      <c r="GI897" s="110">
        <f t="shared" si="958"/>
        <v>2</v>
      </c>
      <c r="GJ897" s="114">
        <f t="shared" si="982"/>
        <v>4.8735055554655717E-2</v>
      </c>
      <c r="GK897" s="90">
        <f t="shared" si="983"/>
        <v>-0.10273515677118079</v>
      </c>
      <c r="GL897" s="2" t="s">
        <v>1550</v>
      </c>
      <c r="GM897" s="2" t="s">
        <v>2223</v>
      </c>
      <c r="GN897" s="2" t="s">
        <v>2167</v>
      </c>
      <c r="GO897" s="2" t="s">
        <v>1845</v>
      </c>
      <c r="GP897" s="2" t="s">
        <v>2079</v>
      </c>
      <c r="GQ897" s="2" t="s">
        <v>2203</v>
      </c>
      <c r="GR897" s="115">
        <v>2899</v>
      </c>
      <c r="GS897" s="31">
        <f t="shared" si="959"/>
        <v>91</v>
      </c>
      <c r="GT897" s="31">
        <f t="shared" si="960"/>
        <v>147</v>
      </c>
      <c r="GU897" s="31">
        <f t="shared" si="961"/>
        <v>194</v>
      </c>
      <c r="GV897" s="31">
        <f t="shared" si="962"/>
        <v>3423</v>
      </c>
      <c r="GW897" s="31">
        <f t="shared" si="963"/>
        <v>2096</v>
      </c>
      <c r="GX897" s="31">
        <f t="shared" si="964"/>
        <v>3109</v>
      </c>
    </row>
    <row r="898" spans="1:206" ht="15.75" hidden="1" customHeight="1" x14ac:dyDescent="0.25">
      <c r="A898" s="22" t="s">
        <v>1112</v>
      </c>
      <c r="B898" s="2" t="s">
        <v>874</v>
      </c>
      <c r="C898" s="116" t="s">
        <v>879</v>
      </c>
      <c r="D898" s="35" t="s">
        <v>874</v>
      </c>
      <c r="E898" s="117">
        <v>107</v>
      </c>
      <c r="F898" s="117">
        <v>279</v>
      </c>
      <c r="G898" s="117">
        <v>401</v>
      </c>
      <c r="H898" s="117">
        <v>787</v>
      </c>
      <c r="I898" s="95">
        <v>60</v>
      </c>
      <c r="J898" s="118">
        <v>134</v>
      </c>
      <c r="K898" s="118">
        <v>300</v>
      </c>
      <c r="L898" s="118">
        <v>486</v>
      </c>
      <c r="M898" s="118">
        <v>920</v>
      </c>
      <c r="N898" s="119">
        <v>132</v>
      </c>
      <c r="O898" s="119">
        <v>15</v>
      </c>
      <c r="P898" s="120">
        <v>534</v>
      </c>
      <c r="Q898" s="120">
        <v>744</v>
      </c>
      <c r="R898" s="120">
        <v>545</v>
      </c>
      <c r="S898" s="70">
        <f t="shared" si="965"/>
        <v>0.25093632958801498</v>
      </c>
      <c r="T898" s="70">
        <f t="shared" si="966"/>
        <v>0.40322580645161288</v>
      </c>
      <c r="U898" s="70">
        <f t="shared" si="967"/>
        <v>0.4322545255074054</v>
      </c>
      <c r="V898" s="70">
        <f t="shared" si="968"/>
        <v>0.50737005430566329</v>
      </c>
      <c r="W898" s="70">
        <f t="shared" si="969"/>
        <v>0.64954128440366976</v>
      </c>
      <c r="X898" s="121">
        <v>731</v>
      </c>
      <c r="Y898" s="121">
        <v>534</v>
      </c>
      <c r="Z898" s="121">
        <v>744</v>
      </c>
      <c r="AA898" s="121">
        <v>545</v>
      </c>
      <c r="AB898" s="121">
        <v>185</v>
      </c>
      <c r="AC898" s="121">
        <v>179</v>
      </c>
      <c r="AD898" s="17">
        <v>35</v>
      </c>
      <c r="AE898" s="17">
        <v>51</v>
      </c>
      <c r="AF898" s="100">
        <v>60</v>
      </c>
      <c r="AG898" s="101">
        <v>135</v>
      </c>
      <c r="AH898" s="101">
        <v>367</v>
      </c>
      <c r="AI898" s="101">
        <v>437</v>
      </c>
      <c r="AJ898" s="101">
        <v>42</v>
      </c>
      <c r="AK898" s="101">
        <f t="shared" si="970"/>
        <v>981</v>
      </c>
      <c r="AL898" s="101">
        <f t="shared" si="971"/>
        <v>99</v>
      </c>
      <c r="AM898" s="101">
        <v>141</v>
      </c>
      <c r="AN898" s="102">
        <v>21</v>
      </c>
      <c r="AO898" s="103">
        <v>53</v>
      </c>
      <c r="AP898" s="74">
        <f t="shared" si="972"/>
        <v>0.25280898876404495</v>
      </c>
      <c r="AQ898" s="74">
        <f t="shared" si="973"/>
        <v>0.49327956989247312</v>
      </c>
      <c r="AR898" s="104">
        <f t="shared" si="974"/>
        <v>0.46077893582007678</v>
      </c>
      <c r="AS898" s="104">
        <f t="shared" si="975"/>
        <v>0.54693560899922422</v>
      </c>
      <c r="AT898" s="104">
        <f t="shared" si="976"/>
        <v>0.62018348623853214</v>
      </c>
      <c r="AU898" s="105">
        <v>560</v>
      </c>
      <c r="AV898" s="105">
        <v>734</v>
      </c>
      <c r="AW898" s="105">
        <v>567</v>
      </c>
      <c r="AX898" s="100">
        <v>56</v>
      </c>
      <c r="AY898" s="106">
        <v>990</v>
      </c>
      <c r="AZ898" s="106">
        <v>124</v>
      </c>
      <c r="BA898" s="106">
        <v>332</v>
      </c>
      <c r="BB898" s="106">
        <v>488</v>
      </c>
      <c r="BC898" s="106">
        <v>46</v>
      </c>
      <c r="BD898" s="107">
        <v>104</v>
      </c>
      <c r="BE898" s="108">
        <v>29</v>
      </c>
      <c r="BF898" s="82">
        <f t="shared" si="977"/>
        <v>0.21869488536155202</v>
      </c>
      <c r="BG898" s="82">
        <f t="shared" si="978"/>
        <v>0.45231607629427795</v>
      </c>
      <c r="BH898" s="83">
        <f t="shared" si="979"/>
        <v>0.45137023105857066</v>
      </c>
      <c r="BI898" s="83">
        <f t="shared" si="980"/>
        <v>0.55332302936630606</v>
      </c>
      <c r="BJ898" s="83">
        <f t="shared" si="981"/>
        <v>0.68571428571428572</v>
      </c>
      <c r="BK898" s="2">
        <v>518</v>
      </c>
      <c r="BL898" s="2">
        <v>715</v>
      </c>
      <c r="BM898" s="2">
        <v>584</v>
      </c>
      <c r="BN898" s="2">
        <v>412</v>
      </c>
      <c r="BO898" s="2">
        <v>177</v>
      </c>
      <c r="BP898" s="2">
        <v>182</v>
      </c>
      <c r="BQ898" s="109">
        <v>37</v>
      </c>
      <c r="BR898" s="109">
        <v>65</v>
      </c>
      <c r="BS898" s="110">
        <v>57</v>
      </c>
      <c r="BT898" s="109">
        <v>93</v>
      </c>
      <c r="BU898" s="109">
        <v>361</v>
      </c>
      <c r="BV898" s="109">
        <v>541</v>
      </c>
      <c r="BW898" s="109">
        <v>39</v>
      </c>
      <c r="BX898" s="84">
        <f t="shared" si="925"/>
        <v>1034</v>
      </c>
      <c r="BY898" s="111">
        <v>17</v>
      </c>
      <c r="BZ898" s="109">
        <v>89</v>
      </c>
      <c r="CA898" s="109">
        <v>38</v>
      </c>
      <c r="CB898" s="2">
        <v>36</v>
      </c>
      <c r="CC898" s="112">
        <f t="shared" si="926"/>
        <v>0.17953667953667954</v>
      </c>
      <c r="CD898" s="112">
        <f t="shared" si="927"/>
        <v>0.50489510489510492</v>
      </c>
      <c r="CE898" s="112">
        <f t="shared" si="928"/>
        <v>0.49862410566868465</v>
      </c>
      <c r="CF898" s="112">
        <f t="shared" si="929"/>
        <v>0.62586605080831403</v>
      </c>
      <c r="CG898" s="112">
        <f t="shared" si="930"/>
        <v>0.77397260273972601</v>
      </c>
      <c r="CH898" s="87">
        <f t="shared" si="931"/>
        <v>132</v>
      </c>
      <c r="CI898" s="31">
        <f t="shared" si="932"/>
        <v>184</v>
      </c>
      <c r="CJ898" s="31">
        <f t="shared" si="933"/>
        <v>1</v>
      </c>
      <c r="CK898" s="31">
        <f t="shared" si="934"/>
        <v>2</v>
      </c>
      <c r="CL898" s="31">
        <f t="shared" si="935"/>
        <v>5</v>
      </c>
      <c r="CM898" s="113">
        <f t="shared" si="936"/>
        <v>15</v>
      </c>
      <c r="CN898" s="31">
        <f t="shared" si="937"/>
        <v>2</v>
      </c>
      <c r="CO898" s="31">
        <f t="shared" si="938"/>
        <v>8</v>
      </c>
      <c r="CP898" s="31">
        <f t="shared" si="939"/>
        <v>4</v>
      </c>
      <c r="CQ898" s="31">
        <f t="shared" si="940"/>
        <v>1</v>
      </c>
      <c r="CR898" s="32">
        <v>1</v>
      </c>
      <c r="CS898" s="32">
        <v>2</v>
      </c>
      <c r="CT898" s="32">
        <v>5</v>
      </c>
      <c r="CU898" s="88">
        <f t="shared" si="924"/>
        <v>15</v>
      </c>
      <c r="CV898" s="32">
        <v>2</v>
      </c>
      <c r="CW898" s="32">
        <v>8</v>
      </c>
      <c r="CX898" s="32">
        <v>4</v>
      </c>
      <c r="CY898" s="32">
        <v>1</v>
      </c>
      <c r="DC898" s="88">
        <f t="shared" si="941"/>
        <v>0</v>
      </c>
      <c r="DH898" s="32">
        <v>2</v>
      </c>
      <c r="DI898" s="32">
        <v>12</v>
      </c>
      <c r="DJ898" s="32">
        <v>10</v>
      </c>
      <c r="DK898" s="88">
        <f t="shared" si="942"/>
        <v>226</v>
      </c>
      <c r="DL898" s="32">
        <v>36</v>
      </c>
      <c r="DM898" s="32">
        <v>93</v>
      </c>
      <c r="DN898" s="32">
        <v>89</v>
      </c>
      <c r="DO898" s="32">
        <v>8</v>
      </c>
      <c r="DP898" s="32">
        <v>32</v>
      </c>
      <c r="DQ898" s="32">
        <v>48</v>
      </c>
      <c r="DR898" s="32">
        <v>38</v>
      </c>
      <c r="DS898" s="88">
        <f t="shared" si="943"/>
        <v>753</v>
      </c>
      <c r="DT898" s="32">
        <v>55</v>
      </c>
      <c r="DU898" s="32">
        <v>241</v>
      </c>
      <c r="DV898" s="32">
        <v>428</v>
      </c>
      <c r="DW898" s="32">
        <v>29</v>
      </c>
      <c r="DX898" s="32">
        <v>1</v>
      </c>
      <c r="DY898" s="32">
        <v>1</v>
      </c>
      <c r="DZ898" s="32">
        <v>2</v>
      </c>
      <c r="EA898" s="88">
        <f t="shared" si="944"/>
        <v>15</v>
      </c>
      <c r="EC898" s="32">
        <v>5</v>
      </c>
      <c r="ED898" s="32">
        <v>9</v>
      </c>
      <c r="EE898" s="32">
        <v>1</v>
      </c>
      <c r="EI898" s="88">
        <f t="shared" si="945"/>
        <v>0</v>
      </c>
      <c r="EQ898" s="88">
        <f t="shared" si="946"/>
        <v>0</v>
      </c>
      <c r="EV898" s="32">
        <v>1</v>
      </c>
      <c r="EW898" s="32">
        <v>2</v>
      </c>
      <c r="EX898" s="32">
        <v>2</v>
      </c>
      <c r="EY898" s="88">
        <f t="shared" si="947"/>
        <v>25</v>
      </c>
      <c r="EZ898" s="32">
        <v>0</v>
      </c>
      <c r="FA898" s="32">
        <v>14</v>
      </c>
      <c r="FB898" s="32">
        <v>11</v>
      </c>
      <c r="FC898" s="32">
        <v>0</v>
      </c>
      <c r="FG898" s="88">
        <f t="shared" si="948"/>
        <v>0</v>
      </c>
      <c r="FO898" s="88">
        <f t="shared" si="949"/>
        <v>0</v>
      </c>
      <c r="FW898" s="110">
        <f t="shared" si="950"/>
        <v>0</v>
      </c>
      <c r="GB898" s="110">
        <f t="shared" si="951"/>
        <v>1</v>
      </c>
      <c r="GC898" s="110">
        <f t="shared" si="952"/>
        <v>2</v>
      </c>
      <c r="GD898" s="110">
        <f t="shared" si="953"/>
        <v>2</v>
      </c>
      <c r="GE898" s="110">
        <f t="shared" si="954"/>
        <v>25</v>
      </c>
      <c r="GF898" s="110">
        <f t="shared" si="955"/>
        <v>0</v>
      </c>
      <c r="GG898" s="110">
        <f t="shared" si="956"/>
        <v>14</v>
      </c>
      <c r="GH898" s="110">
        <f t="shared" si="957"/>
        <v>11</v>
      </c>
      <c r="GI898" s="110">
        <f t="shared" si="958"/>
        <v>0</v>
      </c>
      <c r="GJ898" s="114">
        <f t="shared" si="982"/>
        <v>0.19156799009364592</v>
      </c>
      <c r="GK898" s="90">
        <f t="shared" si="983"/>
        <v>4.4444444444444446E-2</v>
      </c>
      <c r="GL898" s="92" t="s">
        <v>1527</v>
      </c>
      <c r="GM898" s="92" t="s">
        <v>1983</v>
      </c>
      <c r="GN898" s="92" t="s">
        <v>1925</v>
      </c>
      <c r="GO898" s="92" t="s">
        <v>2121</v>
      </c>
      <c r="GP898" s="2" t="s">
        <v>2211</v>
      </c>
      <c r="GQ898" s="2" t="s">
        <v>2151</v>
      </c>
      <c r="GR898" s="115">
        <v>715</v>
      </c>
      <c r="GS898" s="31">
        <f t="shared" si="959"/>
        <v>35</v>
      </c>
      <c r="GT898" s="31">
        <f t="shared" si="960"/>
        <v>50</v>
      </c>
      <c r="GU898" s="31">
        <f t="shared" si="961"/>
        <v>61</v>
      </c>
      <c r="GV898" s="31">
        <f t="shared" si="962"/>
        <v>994</v>
      </c>
      <c r="GW898" s="31">
        <f t="shared" si="963"/>
        <v>564</v>
      </c>
      <c r="GX898" s="31">
        <f t="shared" si="964"/>
        <v>903</v>
      </c>
    </row>
    <row r="899" spans="1:206" ht="15.75" hidden="1" customHeight="1" x14ac:dyDescent="0.25">
      <c r="A899" s="22" t="s">
        <v>1112</v>
      </c>
      <c r="B899" s="2" t="s">
        <v>874</v>
      </c>
      <c r="C899" s="116" t="s">
        <v>1044</v>
      </c>
      <c r="D899" s="35" t="s">
        <v>874</v>
      </c>
      <c r="E899" s="117">
        <v>39</v>
      </c>
      <c r="F899" s="117">
        <v>97</v>
      </c>
      <c r="G899" s="117">
        <v>116</v>
      </c>
      <c r="H899" s="117">
        <v>252</v>
      </c>
      <c r="I899" s="95">
        <v>17</v>
      </c>
      <c r="J899" s="118">
        <v>60</v>
      </c>
      <c r="K899" s="118">
        <v>146</v>
      </c>
      <c r="L899" s="118">
        <v>127</v>
      </c>
      <c r="M899" s="118">
        <v>333</v>
      </c>
      <c r="N899" s="119">
        <v>19</v>
      </c>
      <c r="O899" s="119">
        <v>12</v>
      </c>
      <c r="P899" s="120">
        <v>145</v>
      </c>
      <c r="Q899" s="120">
        <v>171</v>
      </c>
      <c r="R899" s="120">
        <v>151</v>
      </c>
      <c r="S899" s="70">
        <f t="shared" si="965"/>
        <v>0.41379310344827586</v>
      </c>
      <c r="T899" s="70">
        <f t="shared" si="966"/>
        <v>0.85380116959064323</v>
      </c>
      <c r="U899" s="70">
        <f t="shared" si="967"/>
        <v>0.6723768736616702</v>
      </c>
      <c r="V899" s="70">
        <f t="shared" si="968"/>
        <v>0.78881987577639756</v>
      </c>
      <c r="W899" s="70">
        <f t="shared" si="969"/>
        <v>0.71523178807947019</v>
      </c>
      <c r="X899" s="121">
        <v>167</v>
      </c>
      <c r="Y899" s="121">
        <v>145</v>
      </c>
      <c r="Z899" s="121">
        <v>171</v>
      </c>
      <c r="AA899" s="121">
        <v>151</v>
      </c>
      <c r="AB899" s="121">
        <v>54</v>
      </c>
      <c r="AC899" s="121">
        <v>39</v>
      </c>
      <c r="AD899" s="17">
        <v>13</v>
      </c>
      <c r="AE899" s="17">
        <v>17</v>
      </c>
      <c r="AF899" s="100">
        <v>17</v>
      </c>
      <c r="AG899" s="101">
        <v>31</v>
      </c>
      <c r="AH899" s="101">
        <v>102</v>
      </c>
      <c r="AI899" s="101">
        <v>146</v>
      </c>
      <c r="AJ899" s="101">
        <v>2</v>
      </c>
      <c r="AK899" s="101">
        <f t="shared" si="970"/>
        <v>281</v>
      </c>
      <c r="AL899" s="101">
        <f t="shared" si="971"/>
        <v>24</v>
      </c>
      <c r="AM899" s="101">
        <v>26</v>
      </c>
      <c r="AN899" s="102">
        <v>10</v>
      </c>
      <c r="AO899" s="103">
        <v>31</v>
      </c>
      <c r="AP899" s="74">
        <f t="shared" si="972"/>
        <v>0.21379310344827587</v>
      </c>
      <c r="AQ899" s="74">
        <f t="shared" si="973"/>
        <v>0.59649122807017541</v>
      </c>
      <c r="AR899" s="104">
        <f t="shared" si="974"/>
        <v>0.54603854389721629</v>
      </c>
      <c r="AS899" s="104">
        <f t="shared" si="975"/>
        <v>0.69565217391304346</v>
      </c>
      <c r="AT899" s="104">
        <f t="shared" si="976"/>
        <v>0.80794701986754969</v>
      </c>
      <c r="AU899" s="105">
        <v>145</v>
      </c>
      <c r="AV899" s="105">
        <v>180</v>
      </c>
      <c r="AW899" s="105">
        <v>163</v>
      </c>
      <c r="AX899" s="100">
        <v>18</v>
      </c>
      <c r="AY899" s="106">
        <v>271</v>
      </c>
      <c r="AZ899" s="106">
        <v>36</v>
      </c>
      <c r="BA899" s="106">
        <v>120</v>
      </c>
      <c r="BB899" s="106">
        <v>115</v>
      </c>
      <c r="BC899" s="106">
        <v>0</v>
      </c>
      <c r="BD899" s="107">
        <v>20</v>
      </c>
      <c r="BE899" s="108">
        <v>12</v>
      </c>
      <c r="BF899" s="82">
        <f t="shared" si="977"/>
        <v>0.22085889570552147</v>
      </c>
      <c r="BG899" s="82">
        <f t="shared" si="978"/>
        <v>0.66666666666666663</v>
      </c>
      <c r="BH899" s="83">
        <f t="shared" si="979"/>
        <v>0.51434426229508201</v>
      </c>
      <c r="BI899" s="83">
        <f t="shared" si="980"/>
        <v>0.66153846153846152</v>
      </c>
      <c r="BJ899" s="83">
        <f t="shared" si="981"/>
        <v>0.65517241379310343</v>
      </c>
      <c r="BK899" s="2">
        <v>135</v>
      </c>
      <c r="BL899" s="2">
        <v>160</v>
      </c>
      <c r="BM899" s="2">
        <v>151</v>
      </c>
      <c r="BN899" s="2">
        <v>106</v>
      </c>
      <c r="BO899" s="2">
        <v>53</v>
      </c>
      <c r="BP899" s="2">
        <v>36</v>
      </c>
      <c r="BQ899" s="109">
        <v>13</v>
      </c>
      <c r="BR899" s="109">
        <v>17</v>
      </c>
      <c r="BS899" s="110">
        <v>17</v>
      </c>
      <c r="BT899" s="109">
        <v>12</v>
      </c>
      <c r="BU899" s="109">
        <v>94</v>
      </c>
      <c r="BV899" s="109">
        <v>135</v>
      </c>
      <c r="BW899" s="109">
        <v>4</v>
      </c>
      <c r="BX899" s="84">
        <f t="shared" si="925"/>
        <v>245</v>
      </c>
      <c r="BY899" s="111">
        <v>7</v>
      </c>
      <c r="BZ899" s="109">
        <v>25</v>
      </c>
      <c r="CA899" s="109">
        <v>4</v>
      </c>
      <c r="CB899" s="2">
        <v>12</v>
      </c>
      <c r="CC899" s="112">
        <f t="shared" si="926"/>
        <v>8.8888888888888892E-2</v>
      </c>
      <c r="CD899" s="112">
        <f t="shared" si="927"/>
        <v>0.58750000000000002</v>
      </c>
      <c r="CE899" s="112">
        <f t="shared" si="928"/>
        <v>0.48430493273542602</v>
      </c>
      <c r="CF899" s="112">
        <f t="shared" si="929"/>
        <v>0.65594855305466238</v>
      </c>
      <c r="CG899" s="112">
        <f t="shared" si="930"/>
        <v>0.72847682119205293</v>
      </c>
      <c r="CH899" s="87">
        <f t="shared" si="931"/>
        <v>41</v>
      </c>
      <c r="CI899" s="31">
        <f t="shared" si="932"/>
        <v>57</v>
      </c>
      <c r="CJ899" s="31">
        <f t="shared" si="933"/>
        <v>0</v>
      </c>
      <c r="CK899" s="31">
        <f t="shared" si="934"/>
        <v>0</v>
      </c>
      <c r="CL899" s="31">
        <f t="shared" si="935"/>
        <v>0</v>
      </c>
      <c r="CM899" s="113">
        <f t="shared" si="936"/>
        <v>0</v>
      </c>
      <c r="CN899" s="31">
        <f t="shared" si="937"/>
        <v>0</v>
      </c>
      <c r="CO899" s="31">
        <f t="shared" si="938"/>
        <v>0</v>
      </c>
      <c r="CP899" s="31">
        <f t="shared" si="939"/>
        <v>0</v>
      </c>
      <c r="CQ899" s="31">
        <f t="shared" si="940"/>
        <v>0</v>
      </c>
      <c r="CU899" s="88">
        <f t="shared" si="924"/>
        <v>0</v>
      </c>
      <c r="DC899" s="88">
        <f t="shared" si="941"/>
        <v>0</v>
      </c>
      <c r="DH899" s="32">
        <v>2</v>
      </c>
      <c r="DI899" s="32">
        <v>5</v>
      </c>
      <c r="DJ899" s="32">
        <v>6</v>
      </c>
      <c r="DK899" s="88">
        <f t="shared" si="942"/>
        <v>97</v>
      </c>
      <c r="DL899" s="32">
        <v>0</v>
      </c>
      <c r="DM899" s="32">
        <v>35</v>
      </c>
      <c r="DN899" s="32">
        <v>60</v>
      </c>
      <c r="DO899" s="32">
        <v>2</v>
      </c>
      <c r="DP899" s="32">
        <v>9</v>
      </c>
      <c r="DQ899" s="32">
        <v>9</v>
      </c>
      <c r="DR899" s="32">
        <v>8</v>
      </c>
      <c r="DS899" s="88">
        <f t="shared" si="943"/>
        <v>109</v>
      </c>
      <c r="DT899" s="32">
        <v>10</v>
      </c>
      <c r="DU899" s="32">
        <v>37</v>
      </c>
      <c r="DV899" s="32">
        <v>60</v>
      </c>
      <c r="DW899" s="32">
        <v>2</v>
      </c>
      <c r="DX899" s="32">
        <v>1</v>
      </c>
      <c r="DY899" s="32">
        <v>2</v>
      </c>
      <c r="DZ899" s="32">
        <v>2</v>
      </c>
      <c r="EA899" s="88">
        <f t="shared" si="944"/>
        <v>25</v>
      </c>
      <c r="EB899" s="32">
        <v>2</v>
      </c>
      <c r="EC899" s="32">
        <v>14</v>
      </c>
      <c r="ED899" s="32">
        <v>9</v>
      </c>
      <c r="EI899" s="88">
        <f t="shared" si="945"/>
        <v>0</v>
      </c>
      <c r="EQ899" s="88">
        <f t="shared" si="946"/>
        <v>0</v>
      </c>
      <c r="EV899" s="32">
        <v>1</v>
      </c>
      <c r="EW899" s="32">
        <v>1</v>
      </c>
      <c r="EX899" s="32">
        <v>1</v>
      </c>
      <c r="EY899" s="88">
        <f t="shared" si="947"/>
        <v>14</v>
      </c>
      <c r="EZ899" s="32">
        <v>0</v>
      </c>
      <c r="FA899" s="32">
        <v>8</v>
      </c>
      <c r="FB899" s="32">
        <v>6</v>
      </c>
      <c r="FC899" s="32">
        <v>0</v>
      </c>
      <c r="FG899" s="88">
        <f t="shared" si="948"/>
        <v>0</v>
      </c>
      <c r="FO899" s="88">
        <f t="shared" si="949"/>
        <v>0</v>
      </c>
      <c r="FW899" s="110">
        <f t="shared" si="950"/>
        <v>0</v>
      </c>
      <c r="GB899" s="110">
        <f t="shared" si="951"/>
        <v>1</v>
      </c>
      <c r="GC899" s="110">
        <f t="shared" si="952"/>
        <v>1</v>
      </c>
      <c r="GD899" s="110">
        <f t="shared" si="953"/>
        <v>1</v>
      </c>
      <c r="GE899" s="110">
        <f t="shared" si="954"/>
        <v>14</v>
      </c>
      <c r="GF899" s="110">
        <f t="shared" si="955"/>
        <v>0</v>
      </c>
      <c r="GG899" s="110">
        <f t="shared" si="956"/>
        <v>8</v>
      </c>
      <c r="GH899" s="110">
        <f t="shared" si="957"/>
        <v>6</v>
      </c>
      <c r="GI899" s="110">
        <f t="shared" si="958"/>
        <v>0</v>
      </c>
      <c r="GJ899" s="114">
        <f t="shared" si="982"/>
        <v>1.8518518518518459E-2</v>
      </c>
      <c r="GK899" s="90">
        <f t="shared" si="983"/>
        <v>-9.5940959409594101E-2</v>
      </c>
      <c r="GL899" s="92" t="s">
        <v>1513</v>
      </c>
      <c r="GM899" s="92" t="s">
        <v>1836</v>
      </c>
      <c r="GN899" s="92" t="s">
        <v>2121</v>
      </c>
      <c r="GO899" s="92" t="s">
        <v>1999</v>
      </c>
      <c r="GP899" s="2" t="s">
        <v>1620</v>
      </c>
      <c r="GQ899" s="2" t="s">
        <v>1678</v>
      </c>
      <c r="GR899" s="115">
        <v>164</v>
      </c>
      <c r="GS899" s="31">
        <f t="shared" si="959"/>
        <v>12</v>
      </c>
      <c r="GT899" s="31">
        <f t="shared" si="960"/>
        <v>16</v>
      </c>
      <c r="GU899" s="31">
        <f t="shared" si="961"/>
        <v>16</v>
      </c>
      <c r="GV899" s="31">
        <f t="shared" si="962"/>
        <v>231</v>
      </c>
      <c r="GW899" s="31">
        <f t="shared" si="963"/>
        <v>133</v>
      </c>
      <c r="GX899" s="31">
        <f t="shared" si="964"/>
        <v>219</v>
      </c>
    </row>
    <row r="900" spans="1:206" ht="15.75" hidden="1" customHeight="1" x14ac:dyDescent="0.25">
      <c r="A900" s="22" t="s">
        <v>1112</v>
      </c>
      <c r="B900" s="2" t="s">
        <v>874</v>
      </c>
      <c r="C900" s="116" t="s">
        <v>880</v>
      </c>
      <c r="D900" s="35" t="s">
        <v>874</v>
      </c>
      <c r="E900" s="117">
        <v>31</v>
      </c>
      <c r="F900" s="117">
        <v>131</v>
      </c>
      <c r="G900" s="117">
        <v>138</v>
      </c>
      <c r="H900" s="117">
        <v>300</v>
      </c>
      <c r="I900" s="95">
        <v>42</v>
      </c>
      <c r="J900" s="118">
        <v>258</v>
      </c>
      <c r="K900" s="118">
        <v>317</v>
      </c>
      <c r="L900" s="118">
        <v>209</v>
      </c>
      <c r="M900" s="118">
        <v>784</v>
      </c>
      <c r="N900" s="119">
        <v>28</v>
      </c>
      <c r="O900" s="119">
        <v>25</v>
      </c>
      <c r="P900" s="120">
        <v>323</v>
      </c>
      <c r="Q900" s="120">
        <v>396</v>
      </c>
      <c r="R900" s="120">
        <v>334</v>
      </c>
      <c r="S900" s="70">
        <f t="shared" si="965"/>
        <v>0.79876160990712075</v>
      </c>
      <c r="T900" s="70">
        <f t="shared" si="966"/>
        <v>0.8005050505050505</v>
      </c>
      <c r="U900" s="70">
        <f t="shared" si="967"/>
        <v>0.71794871794871795</v>
      </c>
      <c r="V900" s="70">
        <f t="shared" si="968"/>
        <v>0.68219178082191778</v>
      </c>
      <c r="W900" s="70">
        <f t="shared" si="969"/>
        <v>0.54191616766467066</v>
      </c>
      <c r="X900" s="121">
        <v>397</v>
      </c>
      <c r="Y900" s="121">
        <v>323</v>
      </c>
      <c r="Z900" s="121">
        <v>396</v>
      </c>
      <c r="AA900" s="121">
        <v>334</v>
      </c>
      <c r="AB900" s="121">
        <v>115</v>
      </c>
      <c r="AC900" s="121">
        <v>96</v>
      </c>
      <c r="AD900" s="17">
        <v>16</v>
      </c>
      <c r="AE900" s="17">
        <v>20</v>
      </c>
      <c r="AF900" s="100">
        <v>28</v>
      </c>
      <c r="AG900" s="101">
        <v>81</v>
      </c>
      <c r="AH900" s="101">
        <v>156</v>
      </c>
      <c r="AI900" s="101">
        <v>203</v>
      </c>
      <c r="AJ900" s="101">
        <v>5</v>
      </c>
      <c r="AK900" s="101">
        <f t="shared" si="970"/>
        <v>445</v>
      </c>
      <c r="AL900" s="101">
        <f t="shared" si="971"/>
        <v>34</v>
      </c>
      <c r="AM900" s="101">
        <v>39</v>
      </c>
      <c r="AN900" s="102">
        <v>14</v>
      </c>
      <c r="AO900" s="103">
        <v>37</v>
      </c>
      <c r="AP900" s="74">
        <f t="shared" si="972"/>
        <v>0.25077399380804954</v>
      </c>
      <c r="AQ900" s="74">
        <f t="shared" si="973"/>
        <v>0.39393939393939392</v>
      </c>
      <c r="AR900" s="104">
        <f t="shared" si="974"/>
        <v>0.38556505223171889</v>
      </c>
      <c r="AS900" s="104">
        <f t="shared" si="975"/>
        <v>0.4452054794520548</v>
      </c>
      <c r="AT900" s="104">
        <f t="shared" si="976"/>
        <v>0.50598802395209586</v>
      </c>
      <c r="AU900" s="105">
        <v>339</v>
      </c>
      <c r="AV900" s="105">
        <v>446</v>
      </c>
      <c r="AW900" s="105">
        <v>329</v>
      </c>
      <c r="AX900" s="100">
        <v>23</v>
      </c>
      <c r="AY900" s="106">
        <v>377</v>
      </c>
      <c r="AZ900" s="106">
        <v>41</v>
      </c>
      <c r="BA900" s="106">
        <v>165</v>
      </c>
      <c r="BB900" s="106">
        <v>167</v>
      </c>
      <c r="BC900" s="106">
        <v>4</v>
      </c>
      <c r="BD900" s="107">
        <v>31</v>
      </c>
      <c r="BE900" s="108">
        <v>15</v>
      </c>
      <c r="BF900" s="82">
        <f t="shared" si="977"/>
        <v>0.12462006079027356</v>
      </c>
      <c r="BG900" s="82">
        <f t="shared" si="978"/>
        <v>0.36995515695067266</v>
      </c>
      <c r="BH900" s="83">
        <f t="shared" si="979"/>
        <v>0.30700179533213645</v>
      </c>
      <c r="BI900" s="83">
        <f t="shared" si="980"/>
        <v>0.3834394904458599</v>
      </c>
      <c r="BJ900" s="83">
        <f t="shared" si="981"/>
        <v>0.40117994100294985</v>
      </c>
      <c r="BK900" s="2">
        <v>346</v>
      </c>
      <c r="BL900" s="2">
        <v>483</v>
      </c>
      <c r="BM900" s="2">
        <v>331</v>
      </c>
      <c r="BN900" s="2">
        <v>216</v>
      </c>
      <c r="BO900" s="2">
        <v>93</v>
      </c>
      <c r="BP900" s="2">
        <v>117</v>
      </c>
      <c r="BQ900" s="109">
        <v>15</v>
      </c>
      <c r="BR900" s="109">
        <v>26</v>
      </c>
      <c r="BS900" s="110">
        <v>23</v>
      </c>
      <c r="BT900" s="109">
        <v>44</v>
      </c>
      <c r="BU900" s="109">
        <v>144</v>
      </c>
      <c r="BV900" s="109">
        <v>169</v>
      </c>
      <c r="BW900" s="109">
        <v>5</v>
      </c>
      <c r="BX900" s="84">
        <f t="shared" si="925"/>
        <v>362</v>
      </c>
      <c r="BY900" s="111">
        <v>19</v>
      </c>
      <c r="BZ900" s="109">
        <v>35</v>
      </c>
      <c r="CA900" s="109">
        <v>5</v>
      </c>
      <c r="CB900" s="2">
        <v>24</v>
      </c>
      <c r="CC900" s="112">
        <f t="shared" si="926"/>
        <v>0.12716763005780346</v>
      </c>
      <c r="CD900" s="112">
        <f t="shared" si="927"/>
        <v>0.29813664596273293</v>
      </c>
      <c r="CE900" s="112">
        <f t="shared" si="928"/>
        <v>0.27758620689655172</v>
      </c>
      <c r="CF900" s="112">
        <f t="shared" si="929"/>
        <v>0.34152334152334152</v>
      </c>
      <c r="CG900" s="112">
        <f t="shared" si="930"/>
        <v>0.40483383685800606</v>
      </c>
      <c r="CH900" s="87">
        <f t="shared" si="931"/>
        <v>197</v>
      </c>
      <c r="CI900" s="31">
        <f t="shared" si="932"/>
        <v>231</v>
      </c>
      <c r="CJ900" s="31">
        <f t="shared" si="933"/>
        <v>0</v>
      </c>
      <c r="CK900" s="31">
        <f t="shared" si="934"/>
        <v>0</v>
      </c>
      <c r="CL900" s="31">
        <f t="shared" si="935"/>
        <v>0</v>
      </c>
      <c r="CM900" s="113">
        <f t="shared" si="936"/>
        <v>0</v>
      </c>
      <c r="CN900" s="31">
        <f t="shared" si="937"/>
        <v>0</v>
      </c>
      <c r="CO900" s="31">
        <f t="shared" si="938"/>
        <v>0</v>
      </c>
      <c r="CP900" s="31">
        <f t="shared" si="939"/>
        <v>0</v>
      </c>
      <c r="CQ900" s="31">
        <f t="shared" si="940"/>
        <v>0</v>
      </c>
      <c r="CU900" s="88">
        <f t="shared" si="924"/>
        <v>0</v>
      </c>
      <c r="DC900" s="88">
        <f t="shared" si="941"/>
        <v>0</v>
      </c>
      <c r="DH900" s="32">
        <v>2</v>
      </c>
      <c r="DI900" s="32">
        <v>8</v>
      </c>
      <c r="DJ900" s="32">
        <v>5</v>
      </c>
      <c r="DK900" s="88">
        <f t="shared" si="942"/>
        <v>125</v>
      </c>
      <c r="DL900" s="32">
        <v>30</v>
      </c>
      <c r="DM900" s="32">
        <v>41</v>
      </c>
      <c r="DN900" s="32">
        <v>53</v>
      </c>
      <c r="DO900" s="32">
        <v>1</v>
      </c>
      <c r="DP900" s="32">
        <v>11</v>
      </c>
      <c r="DQ900" s="32">
        <v>15</v>
      </c>
      <c r="DR900" s="32">
        <v>12</v>
      </c>
      <c r="DS900" s="88">
        <f t="shared" si="943"/>
        <v>203</v>
      </c>
      <c r="DT900" s="32">
        <v>13</v>
      </c>
      <c r="DU900" s="32">
        <v>82</v>
      </c>
      <c r="DV900" s="32">
        <v>104</v>
      </c>
      <c r="DW900" s="32">
        <v>4</v>
      </c>
      <c r="DZ900" s="32">
        <v>1</v>
      </c>
      <c r="EA900" s="88">
        <f t="shared" si="944"/>
        <v>0</v>
      </c>
      <c r="EI900" s="88">
        <f t="shared" si="945"/>
        <v>0</v>
      </c>
      <c r="EQ900" s="88">
        <f t="shared" si="946"/>
        <v>0</v>
      </c>
      <c r="EV900" s="32">
        <v>2</v>
      </c>
      <c r="EW900" s="32">
        <v>3</v>
      </c>
      <c r="EX900" s="32">
        <v>5</v>
      </c>
      <c r="EY900" s="88">
        <f t="shared" si="947"/>
        <v>34</v>
      </c>
      <c r="EZ900" s="32">
        <v>1</v>
      </c>
      <c r="FA900" s="32">
        <v>21</v>
      </c>
      <c r="FB900" s="32">
        <v>12</v>
      </c>
      <c r="FC900" s="32">
        <v>0</v>
      </c>
      <c r="FG900" s="88">
        <f t="shared" si="948"/>
        <v>0</v>
      </c>
      <c r="FO900" s="88">
        <f t="shared" si="949"/>
        <v>0</v>
      </c>
      <c r="FW900" s="110">
        <f t="shared" si="950"/>
        <v>0</v>
      </c>
      <c r="GB900" s="110">
        <f t="shared" si="951"/>
        <v>2</v>
      </c>
      <c r="GC900" s="110">
        <f t="shared" si="952"/>
        <v>3</v>
      </c>
      <c r="GD900" s="110">
        <f t="shared" si="953"/>
        <v>5</v>
      </c>
      <c r="GE900" s="110">
        <f t="shared" si="954"/>
        <v>34</v>
      </c>
      <c r="GF900" s="110">
        <f t="shared" si="955"/>
        <v>1</v>
      </c>
      <c r="GG900" s="110">
        <f t="shared" si="956"/>
        <v>21</v>
      </c>
      <c r="GH900" s="110">
        <f t="shared" si="957"/>
        <v>12</v>
      </c>
      <c r="GI900" s="110">
        <f t="shared" si="958"/>
        <v>0</v>
      </c>
      <c r="GJ900" s="114">
        <f t="shared" si="982"/>
        <v>-0.25295855519019877</v>
      </c>
      <c r="GK900" s="90">
        <f t="shared" si="983"/>
        <v>-3.9787798408488062E-2</v>
      </c>
      <c r="GL900" s="92" t="s">
        <v>2164</v>
      </c>
      <c r="GM900" s="92" t="s">
        <v>1561</v>
      </c>
      <c r="GN900" s="2" t="s">
        <v>1963</v>
      </c>
      <c r="GO900" s="2" t="s">
        <v>1423</v>
      </c>
      <c r="GP900" s="92" t="s">
        <v>1482</v>
      </c>
      <c r="GQ900" s="2" t="s">
        <v>1509</v>
      </c>
      <c r="GR900" s="115">
        <v>464</v>
      </c>
      <c r="GS900" s="31">
        <f t="shared" si="959"/>
        <v>13</v>
      </c>
      <c r="GT900" s="31">
        <f t="shared" si="960"/>
        <v>18</v>
      </c>
      <c r="GU900" s="31">
        <f t="shared" si="961"/>
        <v>23</v>
      </c>
      <c r="GV900" s="31">
        <f t="shared" si="962"/>
        <v>328</v>
      </c>
      <c r="GW900" s="31">
        <f t="shared" si="963"/>
        <v>162</v>
      </c>
      <c r="GX900" s="31">
        <f t="shared" si="964"/>
        <v>285</v>
      </c>
    </row>
    <row r="901" spans="1:206" ht="15.75" hidden="1" customHeight="1" x14ac:dyDescent="0.25">
      <c r="A901" s="22" t="s">
        <v>1112</v>
      </c>
      <c r="B901" s="2" t="s">
        <v>874</v>
      </c>
      <c r="C901" s="116" t="s">
        <v>881</v>
      </c>
      <c r="D901" s="35" t="s">
        <v>874</v>
      </c>
      <c r="E901" s="117">
        <v>40</v>
      </c>
      <c r="F901" s="117">
        <v>104</v>
      </c>
      <c r="G901" s="117">
        <v>99</v>
      </c>
      <c r="H901" s="117">
        <v>243</v>
      </c>
      <c r="I901" s="95">
        <v>14</v>
      </c>
      <c r="J901" s="118">
        <v>55</v>
      </c>
      <c r="K901" s="118">
        <v>108</v>
      </c>
      <c r="L901" s="118">
        <v>91</v>
      </c>
      <c r="M901" s="118">
        <v>254</v>
      </c>
      <c r="N901" s="119">
        <v>20</v>
      </c>
      <c r="O901" s="119">
        <v>9</v>
      </c>
      <c r="P901" s="120">
        <v>109</v>
      </c>
      <c r="Q901" s="120">
        <v>151</v>
      </c>
      <c r="R901" s="120">
        <v>109</v>
      </c>
      <c r="S901" s="70">
        <f t="shared" si="965"/>
        <v>0.50458715596330272</v>
      </c>
      <c r="T901" s="70">
        <f t="shared" si="966"/>
        <v>0.71523178807947019</v>
      </c>
      <c r="U901" s="70">
        <f t="shared" si="967"/>
        <v>0.63414634146341464</v>
      </c>
      <c r="V901" s="70">
        <f t="shared" si="968"/>
        <v>0.68846153846153846</v>
      </c>
      <c r="W901" s="70">
        <f t="shared" si="969"/>
        <v>0.65137614678899081</v>
      </c>
      <c r="X901" s="121">
        <v>159</v>
      </c>
      <c r="Y901" s="121">
        <v>109</v>
      </c>
      <c r="Z901" s="121">
        <v>151</v>
      </c>
      <c r="AA901" s="121">
        <v>109</v>
      </c>
      <c r="AB901" s="121">
        <v>26</v>
      </c>
      <c r="AC901" s="121">
        <v>38</v>
      </c>
      <c r="AD901" s="17">
        <v>12</v>
      </c>
      <c r="AE901" s="17">
        <v>12</v>
      </c>
      <c r="AF901" s="100">
        <v>14</v>
      </c>
      <c r="AG901" s="101">
        <v>56</v>
      </c>
      <c r="AH901" s="101">
        <v>118</v>
      </c>
      <c r="AI901" s="101">
        <v>81</v>
      </c>
      <c r="AJ901" s="101">
        <v>1</v>
      </c>
      <c r="AK901" s="101">
        <f t="shared" si="970"/>
        <v>256</v>
      </c>
      <c r="AL901" s="101">
        <f t="shared" si="971"/>
        <v>12</v>
      </c>
      <c r="AM901" s="101">
        <v>13</v>
      </c>
      <c r="AN901" s="102">
        <v>6</v>
      </c>
      <c r="AO901" s="103">
        <v>12</v>
      </c>
      <c r="AP901" s="74">
        <f t="shared" si="972"/>
        <v>0.51376146788990829</v>
      </c>
      <c r="AQ901" s="74">
        <f t="shared" si="973"/>
        <v>0.7814569536423841</v>
      </c>
      <c r="AR901" s="104">
        <f t="shared" si="974"/>
        <v>0.65853658536585369</v>
      </c>
      <c r="AS901" s="104">
        <f t="shared" si="975"/>
        <v>0.71923076923076923</v>
      </c>
      <c r="AT901" s="104">
        <f t="shared" si="976"/>
        <v>0.6330275229357798</v>
      </c>
      <c r="AU901" s="105">
        <v>102</v>
      </c>
      <c r="AV901" s="105">
        <v>134</v>
      </c>
      <c r="AW901" s="105">
        <v>85</v>
      </c>
      <c r="AX901" s="100">
        <v>14</v>
      </c>
      <c r="AY901" s="106">
        <v>214</v>
      </c>
      <c r="AZ901" s="106">
        <v>27</v>
      </c>
      <c r="BA901" s="106">
        <v>98</v>
      </c>
      <c r="BB901" s="106">
        <v>87</v>
      </c>
      <c r="BC901" s="106">
        <v>2</v>
      </c>
      <c r="BD901" s="107">
        <v>8</v>
      </c>
      <c r="BE901" s="108">
        <v>5</v>
      </c>
      <c r="BF901" s="82">
        <f t="shared" si="977"/>
        <v>0.31764705882352939</v>
      </c>
      <c r="BG901" s="82">
        <f t="shared" si="978"/>
        <v>0.73134328358208955</v>
      </c>
      <c r="BH901" s="83">
        <f t="shared" si="979"/>
        <v>0.63551401869158874</v>
      </c>
      <c r="BI901" s="83">
        <f t="shared" si="980"/>
        <v>0.75</v>
      </c>
      <c r="BJ901" s="83">
        <f t="shared" si="981"/>
        <v>0.77450980392156865</v>
      </c>
      <c r="BK901" s="2">
        <v>92</v>
      </c>
      <c r="BL901" s="2">
        <v>103</v>
      </c>
      <c r="BM901" s="2">
        <v>94</v>
      </c>
      <c r="BN901" s="2">
        <v>59</v>
      </c>
      <c r="BO901" s="2">
        <v>18</v>
      </c>
      <c r="BP901" s="2">
        <v>26</v>
      </c>
      <c r="BQ901" s="109">
        <v>13</v>
      </c>
      <c r="BR901" s="109">
        <v>15</v>
      </c>
      <c r="BS901" s="110">
        <v>14</v>
      </c>
      <c r="BT901" s="109">
        <v>46</v>
      </c>
      <c r="BU901" s="109">
        <v>65</v>
      </c>
      <c r="BV901" s="109">
        <v>83</v>
      </c>
      <c r="BW901" s="109">
        <v>1</v>
      </c>
      <c r="BX901" s="84">
        <f t="shared" si="925"/>
        <v>195</v>
      </c>
      <c r="BY901" s="111">
        <v>8</v>
      </c>
      <c r="BZ901" s="109">
        <v>14</v>
      </c>
      <c r="CA901" s="109">
        <v>1</v>
      </c>
      <c r="CB901" s="2">
        <v>15</v>
      </c>
      <c r="CC901" s="112">
        <f t="shared" si="926"/>
        <v>0.5</v>
      </c>
      <c r="CD901" s="112">
        <f t="shared" si="927"/>
        <v>0.6310679611650486</v>
      </c>
      <c r="CE901" s="112">
        <f t="shared" si="928"/>
        <v>0.62283737024221453</v>
      </c>
      <c r="CF901" s="112">
        <f t="shared" si="929"/>
        <v>0.68020304568527923</v>
      </c>
      <c r="CG901" s="112">
        <f t="shared" si="930"/>
        <v>0.73404255319148937</v>
      </c>
      <c r="CH901" s="87">
        <f t="shared" si="931"/>
        <v>25</v>
      </c>
      <c r="CI901" s="31">
        <f t="shared" si="932"/>
        <v>14</v>
      </c>
      <c r="CJ901" s="31">
        <f t="shared" si="933"/>
        <v>0</v>
      </c>
      <c r="CK901" s="31">
        <f t="shared" si="934"/>
        <v>0</v>
      </c>
      <c r="CL901" s="31">
        <f t="shared" si="935"/>
        <v>0</v>
      </c>
      <c r="CM901" s="113">
        <f t="shared" si="936"/>
        <v>0</v>
      </c>
      <c r="CN901" s="31">
        <f t="shared" si="937"/>
        <v>0</v>
      </c>
      <c r="CO901" s="31">
        <f t="shared" si="938"/>
        <v>0</v>
      </c>
      <c r="CP901" s="31">
        <f t="shared" si="939"/>
        <v>0</v>
      </c>
      <c r="CQ901" s="31">
        <f t="shared" si="940"/>
        <v>0</v>
      </c>
      <c r="CU901" s="88">
        <f t="shared" si="924"/>
        <v>0</v>
      </c>
      <c r="DC901" s="88">
        <f t="shared" si="941"/>
        <v>0</v>
      </c>
      <c r="DK901" s="88">
        <f t="shared" si="942"/>
        <v>0</v>
      </c>
      <c r="DP901" s="32">
        <v>12</v>
      </c>
      <c r="DQ901" s="32">
        <v>14</v>
      </c>
      <c r="DR901" s="32">
        <v>12</v>
      </c>
      <c r="DS901" s="88">
        <f t="shared" si="943"/>
        <v>187</v>
      </c>
      <c r="DT901" s="32">
        <v>46</v>
      </c>
      <c r="DU901" s="32">
        <v>60</v>
      </c>
      <c r="DV901" s="32">
        <v>80</v>
      </c>
      <c r="DW901" s="32">
        <v>1</v>
      </c>
      <c r="EA901" s="88">
        <f t="shared" si="944"/>
        <v>0</v>
      </c>
      <c r="EI901" s="88">
        <f t="shared" si="945"/>
        <v>0</v>
      </c>
      <c r="EQ901" s="88">
        <f t="shared" si="946"/>
        <v>0</v>
      </c>
      <c r="EV901" s="32">
        <v>1</v>
      </c>
      <c r="EW901" s="32">
        <v>1</v>
      </c>
      <c r="EX901" s="32">
        <v>2</v>
      </c>
      <c r="EY901" s="88">
        <f t="shared" si="947"/>
        <v>8</v>
      </c>
      <c r="EZ901" s="32">
        <v>0</v>
      </c>
      <c r="FA901" s="32">
        <v>5</v>
      </c>
      <c r="FB901" s="32">
        <v>3</v>
      </c>
      <c r="FC901" s="32">
        <v>0</v>
      </c>
      <c r="FG901" s="88">
        <f t="shared" si="948"/>
        <v>0</v>
      </c>
      <c r="FO901" s="88">
        <f t="shared" si="949"/>
        <v>0</v>
      </c>
      <c r="FW901" s="110">
        <f t="shared" si="950"/>
        <v>0</v>
      </c>
      <c r="GB901" s="110">
        <f t="shared" si="951"/>
        <v>1</v>
      </c>
      <c r="GC901" s="110">
        <f t="shared" si="952"/>
        <v>1</v>
      </c>
      <c r="GD901" s="110">
        <f t="shared" si="953"/>
        <v>2</v>
      </c>
      <c r="GE901" s="110">
        <f t="shared" si="954"/>
        <v>8</v>
      </c>
      <c r="GF901" s="110">
        <f t="shared" si="955"/>
        <v>0</v>
      </c>
      <c r="GG901" s="110">
        <f t="shared" si="956"/>
        <v>5</v>
      </c>
      <c r="GH901" s="110">
        <f t="shared" si="957"/>
        <v>3</v>
      </c>
      <c r="GI901" s="110">
        <f t="shared" si="958"/>
        <v>0</v>
      </c>
      <c r="GJ901" s="114">
        <f t="shared" si="982"/>
        <v>0.12691039856158229</v>
      </c>
      <c r="GK901" s="90">
        <f t="shared" si="983"/>
        <v>-8.8785046728971959E-2</v>
      </c>
      <c r="GL901" s="92" t="s">
        <v>1462</v>
      </c>
      <c r="GM901" s="92" t="s">
        <v>1654</v>
      </c>
      <c r="GN901" s="2" t="s">
        <v>1545</v>
      </c>
      <c r="GO901" s="2" t="s">
        <v>1879</v>
      </c>
      <c r="GP901" s="92" t="s">
        <v>2179</v>
      </c>
      <c r="GQ901" s="2" t="s">
        <v>2009</v>
      </c>
      <c r="GR901" s="115">
        <v>100</v>
      </c>
      <c r="GS901" s="31">
        <f t="shared" si="959"/>
        <v>12</v>
      </c>
      <c r="GT901" s="31">
        <f t="shared" si="960"/>
        <v>12</v>
      </c>
      <c r="GU901" s="31">
        <f t="shared" si="961"/>
        <v>14</v>
      </c>
      <c r="GV901" s="31">
        <f t="shared" si="962"/>
        <v>187</v>
      </c>
      <c r="GW901" s="31">
        <f t="shared" si="963"/>
        <v>81</v>
      </c>
      <c r="GX901" s="31">
        <f t="shared" si="964"/>
        <v>141</v>
      </c>
    </row>
    <row r="902" spans="1:206" ht="15.75" hidden="1" customHeight="1" x14ac:dyDescent="0.25">
      <c r="A902" s="22" t="s">
        <v>1112</v>
      </c>
      <c r="B902" s="2" t="s">
        <v>874</v>
      </c>
      <c r="C902" s="116" t="s">
        <v>882</v>
      </c>
      <c r="D902" s="35" t="s">
        <v>874</v>
      </c>
      <c r="E902" s="117">
        <v>61</v>
      </c>
      <c r="F902" s="117">
        <v>389</v>
      </c>
      <c r="G902" s="117">
        <v>558</v>
      </c>
      <c r="H902" s="117">
        <v>1008</v>
      </c>
      <c r="I902" s="95">
        <v>70</v>
      </c>
      <c r="J902" s="118">
        <v>168</v>
      </c>
      <c r="K902" s="118">
        <v>539</v>
      </c>
      <c r="L902" s="118">
        <v>703</v>
      </c>
      <c r="M902" s="118">
        <v>1410</v>
      </c>
      <c r="N902" s="119">
        <v>138</v>
      </c>
      <c r="O902" s="119">
        <v>91</v>
      </c>
      <c r="P902" s="120">
        <v>776</v>
      </c>
      <c r="Q902" s="120">
        <v>1049</v>
      </c>
      <c r="R902" s="120">
        <v>871</v>
      </c>
      <c r="S902" s="70">
        <f t="shared" si="965"/>
        <v>0.21649484536082475</v>
      </c>
      <c r="T902" s="70">
        <f t="shared" si="966"/>
        <v>0.51382268827454713</v>
      </c>
      <c r="U902" s="70">
        <f t="shared" si="967"/>
        <v>0.47181008902077154</v>
      </c>
      <c r="V902" s="70">
        <f t="shared" si="968"/>
        <v>0.57499999999999996</v>
      </c>
      <c r="W902" s="70">
        <f t="shared" si="969"/>
        <v>0.64867967853042485</v>
      </c>
      <c r="X902" s="121">
        <v>1044</v>
      </c>
      <c r="Y902" s="121">
        <v>776</v>
      </c>
      <c r="Z902" s="121">
        <v>1049</v>
      </c>
      <c r="AA902" s="121">
        <v>871</v>
      </c>
      <c r="AB902" s="121">
        <v>323</v>
      </c>
      <c r="AC902" s="121">
        <v>258</v>
      </c>
      <c r="AD902" s="17">
        <v>52</v>
      </c>
      <c r="AE902" s="17">
        <v>83</v>
      </c>
      <c r="AF902" s="100">
        <v>91</v>
      </c>
      <c r="AG902" s="101">
        <v>181</v>
      </c>
      <c r="AH902" s="101">
        <v>612</v>
      </c>
      <c r="AI902" s="101">
        <v>836</v>
      </c>
      <c r="AJ902" s="101">
        <v>33</v>
      </c>
      <c r="AK902" s="101">
        <f t="shared" si="970"/>
        <v>1662</v>
      </c>
      <c r="AL902" s="101">
        <f t="shared" si="971"/>
        <v>165</v>
      </c>
      <c r="AM902" s="101">
        <v>198</v>
      </c>
      <c r="AN902" s="102">
        <v>62</v>
      </c>
      <c r="AO902" s="103">
        <v>130</v>
      </c>
      <c r="AP902" s="74">
        <f t="shared" si="972"/>
        <v>0.23324742268041238</v>
      </c>
      <c r="AQ902" s="74">
        <f t="shared" si="973"/>
        <v>0.58341277407054337</v>
      </c>
      <c r="AR902" s="104">
        <f t="shared" si="974"/>
        <v>0.54302670623145399</v>
      </c>
      <c r="AS902" s="104">
        <f t="shared" si="975"/>
        <v>0.66822916666666665</v>
      </c>
      <c r="AT902" s="104">
        <f t="shared" si="976"/>
        <v>0.77037887485648682</v>
      </c>
      <c r="AU902" s="105">
        <v>742</v>
      </c>
      <c r="AV902" s="105">
        <v>984</v>
      </c>
      <c r="AW902" s="105">
        <v>797</v>
      </c>
      <c r="AX902" s="100">
        <v>82</v>
      </c>
      <c r="AY902" s="106">
        <v>1419</v>
      </c>
      <c r="AZ902" s="106">
        <v>126</v>
      </c>
      <c r="BA902" s="106">
        <v>529</v>
      </c>
      <c r="BB902" s="106">
        <v>723</v>
      </c>
      <c r="BC902" s="106">
        <v>41</v>
      </c>
      <c r="BD902" s="107">
        <v>146</v>
      </c>
      <c r="BE902" s="108">
        <v>44</v>
      </c>
      <c r="BF902" s="82">
        <f t="shared" si="977"/>
        <v>0.15809284818067754</v>
      </c>
      <c r="BG902" s="82">
        <f t="shared" si="978"/>
        <v>0.53760162601626016</v>
      </c>
      <c r="BH902" s="83">
        <f t="shared" si="979"/>
        <v>0.48830757035275468</v>
      </c>
      <c r="BI902" s="83">
        <f t="shared" si="980"/>
        <v>0.64078794901506375</v>
      </c>
      <c r="BJ902" s="83">
        <f t="shared" si="981"/>
        <v>0.77762803234501343</v>
      </c>
      <c r="BK902" s="2">
        <v>736</v>
      </c>
      <c r="BL902" s="2">
        <v>1028</v>
      </c>
      <c r="BM902" s="2">
        <v>774</v>
      </c>
      <c r="BN902" s="2">
        <v>523</v>
      </c>
      <c r="BO902" s="2">
        <v>265</v>
      </c>
      <c r="BP902" s="2">
        <v>211</v>
      </c>
      <c r="BQ902" s="109">
        <v>50</v>
      </c>
      <c r="BR902" s="109">
        <v>85</v>
      </c>
      <c r="BS902" s="110">
        <v>84</v>
      </c>
      <c r="BT902" s="109">
        <v>126</v>
      </c>
      <c r="BU902" s="109">
        <v>456</v>
      </c>
      <c r="BV902" s="109">
        <v>671</v>
      </c>
      <c r="BW902" s="109">
        <v>35</v>
      </c>
      <c r="BX902" s="84">
        <f t="shared" si="925"/>
        <v>1288</v>
      </c>
      <c r="BY902" s="111">
        <v>29</v>
      </c>
      <c r="BZ902" s="109">
        <v>128</v>
      </c>
      <c r="CA902" s="109">
        <v>34</v>
      </c>
      <c r="CB902" s="2">
        <v>96</v>
      </c>
      <c r="CC902" s="112">
        <f t="shared" si="926"/>
        <v>0.17119565217391305</v>
      </c>
      <c r="CD902" s="112">
        <f t="shared" si="927"/>
        <v>0.44357976653696496</v>
      </c>
      <c r="CE902" s="112">
        <f t="shared" si="928"/>
        <v>0.4432624113475177</v>
      </c>
      <c r="CF902" s="112">
        <f t="shared" si="929"/>
        <v>0.55438401775804658</v>
      </c>
      <c r="CG902" s="112">
        <f t="shared" si="930"/>
        <v>0.70155038759689925</v>
      </c>
      <c r="CH902" s="87">
        <f t="shared" si="931"/>
        <v>231</v>
      </c>
      <c r="CI902" s="31">
        <f t="shared" si="932"/>
        <v>272</v>
      </c>
      <c r="CJ902" s="31">
        <f t="shared" si="933"/>
        <v>3</v>
      </c>
      <c r="CK902" s="31">
        <f t="shared" si="934"/>
        <v>6</v>
      </c>
      <c r="CL902" s="31">
        <f t="shared" si="935"/>
        <v>9</v>
      </c>
      <c r="CM902" s="113">
        <f t="shared" si="936"/>
        <v>70</v>
      </c>
      <c r="CN902" s="31">
        <f t="shared" si="937"/>
        <v>12</v>
      </c>
      <c r="CO902" s="31">
        <f t="shared" si="938"/>
        <v>33</v>
      </c>
      <c r="CP902" s="31">
        <f t="shared" si="939"/>
        <v>25</v>
      </c>
      <c r="CQ902" s="31">
        <f t="shared" si="940"/>
        <v>0</v>
      </c>
      <c r="CR902" s="32">
        <v>2</v>
      </c>
      <c r="CS902" s="32">
        <v>5</v>
      </c>
      <c r="CT902" s="32">
        <v>8</v>
      </c>
      <c r="CU902" s="88">
        <f t="shared" ref="CU902:CU965" si="984">CV902+CW902+CX902+CY902</f>
        <v>64</v>
      </c>
      <c r="CV902" s="32">
        <v>12</v>
      </c>
      <c r="CW902" s="32">
        <v>31</v>
      </c>
      <c r="CX902" s="32">
        <v>21</v>
      </c>
      <c r="CY902" s="32">
        <v>0</v>
      </c>
      <c r="CZ902" s="32">
        <v>1</v>
      </c>
      <c r="DA902" s="32">
        <v>1</v>
      </c>
      <c r="DB902" s="32">
        <v>1</v>
      </c>
      <c r="DC902" s="88">
        <f t="shared" si="941"/>
        <v>6</v>
      </c>
      <c r="DD902" s="32">
        <v>0</v>
      </c>
      <c r="DE902" s="32">
        <v>2</v>
      </c>
      <c r="DF902" s="32">
        <v>4</v>
      </c>
      <c r="DG902" s="32">
        <v>0</v>
      </c>
      <c r="DH902" s="32">
        <v>2</v>
      </c>
      <c r="DI902" s="32">
        <v>12</v>
      </c>
      <c r="DJ902" s="32">
        <v>8</v>
      </c>
      <c r="DK902" s="88">
        <f t="shared" si="942"/>
        <v>244</v>
      </c>
      <c r="DL902" s="32">
        <v>58</v>
      </c>
      <c r="DM902" s="32">
        <v>86</v>
      </c>
      <c r="DN902" s="32">
        <v>95</v>
      </c>
      <c r="DO902" s="32">
        <v>5</v>
      </c>
      <c r="DP902" s="32">
        <v>34</v>
      </c>
      <c r="DQ902" s="32">
        <v>46</v>
      </c>
      <c r="DR902" s="32">
        <v>38</v>
      </c>
      <c r="DS902" s="88">
        <f t="shared" si="943"/>
        <v>738</v>
      </c>
      <c r="DT902" s="32">
        <v>28</v>
      </c>
      <c r="DU902" s="32">
        <v>216</v>
      </c>
      <c r="DV902" s="32">
        <v>468</v>
      </c>
      <c r="DW902" s="32">
        <v>26</v>
      </c>
      <c r="EA902" s="88">
        <f t="shared" si="944"/>
        <v>0</v>
      </c>
      <c r="EF902" s="32">
        <v>2</v>
      </c>
      <c r="EG902" s="32">
        <v>8</v>
      </c>
      <c r="EH902" s="32">
        <v>14</v>
      </c>
      <c r="EI902" s="88">
        <f t="shared" si="945"/>
        <v>98</v>
      </c>
      <c r="EJ902" s="32">
        <v>27</v>
      </c>
      <c r="EK902" s="32">
        <v>41</v>
      </c>
      <c r="EL902" s="32">
        <v>29</v>
      </c>
      <c r="EM902" s="32">
        <v>1</v>
      </c>
      <c r="EQ902" s="88">
        <f t="shared" si="946"/>
        <v>0</v>
      </c>
      <c r="EV902" s="32">
        <v>9</v>
      </c>
      <c r="EW902" s="32">
        <v>13</v>
      </c>
      <c r="EX902" s="32">
        <v>15</v>
      </c>
      <c r="EY902" s="88">
        <f t="shared" si="947"/>
        <v>135</v>
      </c>
      <c r="EZ902" s="32">
        <v>1</v>
      </c>
      <c r="FA902" s="32">
        <v>80</v>
      </c>
      <c r="FB902" s="32">
        <v>54</v>
      </c>
      <c r="FC902" s="32">
        <v>0</v>
      </c>
      <c r="FG902" s="88">
        <f t="shared" si="948"/>
        <v>0</v>
      </c>
      <c r="FO902" s="88">
        <f t="shared" si="949"/>
        <v>0</v>
      </c>
      <c r="FW902" s="110">
        <f t="shared" si="950"/>
        <v>0</v>
      </c>
      <c r="GB902" s="110">
        <f t="shared" si="951"/>
        <v>9</v>
      </c>
      <c r="GC902" s="110">
        <f t="shared" si="952"/>
        <v>13</v>
      </c>
      <c r="GD902" s="110">
        <f t="shared" si="953"/>
        <v>15</v>
      </c>
      <c r="GE902" s="110">
        <f t="shared" si="954"/>
        <v>135</v>
      </c>
      <c r="GF902" s="110">
        <f t="shared" si="955"/>
        <v>1</v>
      </c>
      <c r="GG902" s="110">
        <f t="shared" si="956"/>
        <v>80</v>
      </c>
      <c r="GH902" s="110">
        <f t="shared" si="957"/>
        <v>54</v>
      </c>
      <c r="GI902" s="110">
        <f t="shared" si="958"/>
        <v>0</v>
      </c>
      <c r="GJ902" s="114">
        <f t="shared" si="982"/>
        <v>8.150511079097203E-2</v>
      </c>
      <c r="GK902" s="90">
        <f t="shared" si="983"/>
        <v>-9.2318534178999295E-2</v>
      </c>
      <c r="GL902" s="2" t="s">
        <v>1530</v>
      </c>
      <c r="GM902" s="2" t="s">
        <v>1407</v>
      </c>
      <c r="GN902" s="92" t="s">
        <v>2230</v>
      </c>
      <c r="GO902" s="92" t="s">
        <v>1922</v>
      </c>
      <c r="GP902" s="2" t="s">
        <v>2100</v>
      </c>
      <c r="GQ902" s="2" t="s">
        <v>2061</v>
      </c>
      <c r="GR902" s="115">
        <v>1005</v>
      </c>
      <c r="GS902" s="31">
        <f t="shared" si="959"/>
        <v>36</v>
      </c>
      <c r="GT902" s="31">
        <f t="shared" si="960"/>
        <v>46</v>
      </c>
      <c r="GU902" s="31">
        <f t="shared" si="961"/>
        <v>58</v>
      </c>
      <c r="GV902" s="31">
        <f t="shared" si="962"/>
        <v>982</v>
      </c>
      <c r="GW902" s="31">
        <f t="shared" si="963"/>
        <v>594</v>
      </c>
      <c r="GX902" s="31">
        <f t="shared" si="964"/>
        <v>896</v>
      </c>
    </row>
    <row r="903" spans="1:206" ht="15.75" hidden="1" customHeight="1" x14ac:dyDescent="0.25">
      <c r="A903" s="22" t="s">
        <v>1112</v>
      </c>
      <c r="B903" s="2" t="s">
        <v>874</v>
      </c>
      <c r="C903" s="116" t="s">
        <v>1059</v>
      </c>
      <c r="D903" s="35" t="s">
        <v>874</v>
      </c>
      <c r="E903" s="117">
        <v>16</v>
      </c>
      <c r="F903" s="117">
        <v>104</v>
      </c>
      <c r="G903" s="117">
        <v>91</v>
      </c>
      <c r="H903" s="117">
        <v>211</v>
      </c>
      <c r="I903" s="95">
        <v>12</v>
      </c>
      <c r="J903" s="118">
        <v>67</v>
      </c>
      <c r="K903" s="118">
        <v>99</v>
      </c>
      <c r="L903" s="118">
        <v>99</v>
      </c>
      <c r="M903" s="118">
        <v>265</v>
      </c>
      <c r="N903" s="119">
        <v>10</v>
      </c>
      <c r="O903" s="119">
        <v>14</v>
      </c>
      <c r="P903" s="120">
        <v>134</v>
      </c>
      <c r="Q903" s="120">
        <v>154</v>
      </c>
      <c r="R903" s="120">
        <v>126</v>
      </c>
      <c r="S903" s="70">
        <f t="shared" si="965"/>
        <v>0.5</v>
      </c>
      <c r="T903" s="70">
        <f t="shared" si="966"/>
        <v>0.6428571428571429</v>
      </c>
      <c r="U903" s="70">
        <f t="shared" si="967"/>
        <v>0.61594202898550721</v>
      </c>
      <c r="V903" s="70">
        <f t="shared" si="968"/>
        <v>0.67142857142857137</v>
      </c>
      <c r="W903" s="70">
        <f t="shared" si="969"/>
        <v>0.70634920634920639</v>
      </c>
      <c r="X903" s="121">
        <v>158</v>
      </c>
      <c r="Y903" s="121">
        <v>134</v>
      </c>
      <c r="Z903" s="121">
        <v>154</v>
      </c>
      <c r="AA903" s="121">
        <v>126</v>
      </c>
      <c r="AB903" s="121">
        <v>34</v>
      </c>
      <c r="AC903" s="121">
        <v>30</v>
      </c>
      <c r="AD903" s="17">
        <v>10</v>
      </c>
      <c r="AE903" s="17">
        <v>11</v>
      </c>
      <c r="AF903" s="100">
        <v>12</v>
      </c>
      <c r="AG903" s="101">
        <v>26</v>
      </c>
      <c r="AH903" s="101">
        <v>87</v>
      </c>
      <c r="AI903" s="101">
        <v>105</v>
      </c>
      <c r="AJ903" s="101">
        <v>1</v>
      </c>
      <c r="AK903" s="101">
        <f t="shared" si="970"/>
        <v>219</v>
      </c>
      <c r="AL903" s="101">
        <f t="shared" si="971"/>
        <v>8</v>
      </c>
      <c r="AM903" s="101">
        <v>9</v>
      </c>
      <c r="AN903" s="102">
        <v>13</v>
      </c>
      <c r="AO903" s="103">
        <v>20</v>
      </c>
      <c r="AP903" s="74">
        <f t="shared" si="972"/>
        <v>0.19402985074626866</v>
      </c>
      <c r="AQ903" s="74">
        <f t="shared" si="973"/>
        <v>0.56493506493506496</v>
      </c>
      <c r="AR903" s="104">
        <f t="shared" si="974"/>
        <v>0.50724637681159424</v>
      </c>
      <c r="AS903" s="104">
        <f t="shared" si="975"/>
        <v>0.65714285714285714</v>
      </c>
      <c r="AT903" s="104">
        <f t="shared" si="976"/>
        <v>0.76984126984126988</v>
      </c>
      <c r="AU903" s="105">
        <v>134</v>
      </c>
      <c r="AV903" s="105">
        <v>172</v>
      </c>
      <c r="AW903" s="105">
        <v>112</v>
      </c>
      <c r="AX903" s="100">
        <v>15</v>
      </c>
      <c r="AY903" s="106">
        <v>249</v>
      </c>
      <c r="AZ903" s="106">
        <v>16</v>
      </c>
      <c r="BA903" s="106">
        <v>127</v>
      </c>
      <c r="BB903" s="106">
        <v>105</v>
      </c>
      <c r="BC903" s="106">
        <v>1</v>
      </c>
      <c r="BD903" s="107">
        <v>14</v>
      </c>
      <c r="BE903" s="108">
        <v>7</v>
      </c>
      <c r="BF903" s="82">
        <f t="shared" si="977"/>
        <v>0.14285714285714285</v>
      </c>
      <c r="BG903" s="82">
        <f t="shared" si="978"/>
        <v>0.73837209302325579</v>
      </c>
      <c r="BH903" s="83">
        <f t="shared" si="979"/>
        <v>0.55980861244019142</v>
      </c>
      <c r="BI903" s="83">
        <f t="shared" si="980"/>
        <v>0.71241830065359479</v>
      </c>
      <c r="BJ903" s="83">
        <f t="shared" si="981"/>
        <v>0.67910447761194026</v>
      </c>
      <c r="BK903" s="2">
        <v>100</v>
      </c>
      <c r="BL903" s="2">
        <v>107</v>
      </c>
      <c r="BM903" s="2">
        <v>99</v>
      </c>
      <c r="BN903" s="2">
        <v>76</v>
      </c>
      <c r="BO903" s="2">
        <v>36</v>
      </c>
      <c r="BP903" s="2">
        <v>31</v>
      </c>
      <c r="BQ903" s="109">
        <v>11</v>
      </c>
      <c r="BR903" s="109">
        <v>15</v>
      </c>
      <c r="BS903" s="110">
        <v>17</v>
      </c>
      <c r="BT903" s="109">
        <v>30</v>
      </c>
      <c r="BU903" s="109">
        <v>79</v>
      </c>
      <c r="BV903" s="109">
        <v>99</v>
      </c>
      <c r="BW903" s="109">
        <v>1</v>
      </c>
      <c r="BX903" s="84">
        <f t="shared" ref="BX903:BX966" si="985">SUM(BT903:BW903)</f>
        <v>209</v>
      </c>
      <c r="BY903" s="111">
        <v>13</v>
      </c>
      <c r="BZ903" s="109">
        <v>10</v>
      </c>
      <c r="CA903" s="109">
        <v>1</v>
      </c>
      <c r="CB903" s="2">
        <v>22</v>
      </c>
      <c r="CC903" s="112">
        <f t="shared" ref="CC903:CC966" si="986">BT903/BK903</f>
        <v>0.3</v>
      </c>
      <c r="CD903" s="112">
        <f t="shared" ref="CD903:CD966" si="987">BU903/BL903</f>
        <v>0.73831775700934577</v>
      </c>
      <c r="CE903" s="112">
        <f t="shared" ref="CE903:CE966" si="988">((BT903+BU903+BV903)-BZ903)/(BK903+BL903+BM903)</f>
        <v>0.6470588235294118</v>
      </c>
      <c r="CF903" s="112">
        <f t="shared" ref="CF903:CF966" si="989">((BU903+BV903)-BZ903)/(BL903+BM903)</f>
        <v>0.81553398058252424</v>
      </c>
      <c r="CG903" s="112">
        <f t="shared" ref="CG903:CG966" si="990">(BV903-BZ903)/BM903</f>
        <v>0.89898989898989901</v>
      </c>
      <c r="CH903" s="87">
        <f t="shared" ref="CH903:CH966" si="991">BM903-(BV903-BZ903)</f>
        <v>10</v>
      </c>
      <c r="CI903" s="31">
        <f t="shared" ref="CI903:CI966" si="992">(BM903+BO903)-(BV903+CB903)</f>
        <v>14</v>
      </c>
      <c r="CJ903" s="31">
        <f t="shared" ref="CJ903:CJ966" si="993">CR903+CZ903</f>
        <v>0</v>
      </c>
      <c r="CK903" s="31">
        <f t="shared" ref="CK903:CK966" si="994">CS903+DA903</f>
        <v>0</v>
      </c>
      <c r="CL903" s="31">
        <f t="shared" ref="CL903:CL966" si="995">CT903+DB903</f>
        <v>0</v>
      </c>
      <c r="CM903" s="113">
        <f t="shared" ref="CM903:CM966" si="996">CU903+DC903</f>
        <v>0</v>
      </c>
      <c r="CN903" s="31">
        <f t="shared" ref="CN903:CN966" si="997">CV903+DD903</f>
        <v>0</v>
      </c>
      <c r="CO903" s="31">
        <f t="shared" ref="CO903:CO966" si="998">CW903+DE903</f>
        <v>0</v>
      </c>
      <c r="CP903" s="31">
        <f t="shared" ref="CP903:CP966" si="999">CX903+DF903</f>
        <v>0</v>
      </c>
      <c r="CQ903" s="31">
        <f t="shared" ref="CQ903:CQ966" si="1000">CY903+DG903</f>
        <v>0</v>
      </c>
      <c r="CU903" s="88">
        <f t="shared" si="984"/>
        <v>0</v>
      </c>
      <c r="DC903" s="88">
        <f t="shared" ref="DC903:DC966" si="1001">DD903+DE903+DF903+DG903</f>
        <v>0</v>
      </c>
      <c r="DH903" s="32">
        <v>1</v>
      </c>
      <c r="DI903" s="32">
        <v>4</v>
      </c>
      <c r="DJ903" s="32">
        <v>4</v>
      </c>
      <c r="DK903" s="88">
        <f t="shared" ref="DK903:DK966" si="1002">DL903+DM903+DN903+DO903</f>
        <v>59</v>
      </c>
      <c r="DL903" s="32">
        <v>13</v>
      </c>
      <c r="DM903" s="32">
        <v>15</v>
      </c>
      <c r="DN903" s="32">
        <v>30</v>
      </c>
      <c r="DO903" s="32">
        <v>1</v>
      </c>
      <c r="DP903" s="32">
        <v>9</v>
      </c>
      <c r="DQ903" s="32">
        <v>10</v>
      </c>
      <c r="DR903" s="32">
        <v>11</v>
      </c>
      <c r="DS903" s="88">
        <f t="shared" ref="DS903:DS966" si="1003">DT903+DU903+DV903+DW903</f>
        <v>135</v>
      </c>
      <c r="DT903" s="32">
        <v>17</v>
      </c>
      <c r="DU903" s="32">
        <v>58</v>
      </c>
      <c r="DV903" s="32">
        <v>60</v>
      </c>
      <c r="DW903" s="32">
        <v>0</v>
      </c>
      <c r="EA903" s="88">
        <f t="shared" ref="EA903:EA966" si="1004">EB903+EC903+ED903+EE903</f>
        <v>0</v>
      </c>
      <c r="EI903" s="88">
        <f t="shared" ref="EI903:EI966" si="1005">EJ903+EK903+EL903+EM903</f>
        <v>0</v>
      </c>
      <c r="EQ903" s="88">
        <f t="shared" ref="EQ903:EQ966" si="1006">ER903+ES903+ET903+EU903</f>
        <v>0</v>
      </c>
      <c r="EV903" s="32">
        <v>1</v>
      </c>
      <c r="EW903" s="32">
        <v>1</v>
      </c>
      <c r="EX903" s="32">
        <v>2</v>
      </c>
      <c r="EY903" s="88">
        <f t="shared" ref="EY903:EY966" si="1007">EZ903+FA903+FB903+FC903</f>
        <v>15</v>
      </c>
      <c r="EZ903" s="32">
        <v>0</v>
      </c>
      <c r="FA903" s="32">
        <v>6</v>
      </c>
      <c r="FB903" s="32">
        <v>9</v>
      </c>
      <c r="FC903" s="32">
        <v>0</v>
      </c>
      <c r="FG903" s="88">
        <f t="shared" ref="FG903:FG966" si="1008">FH903+FI903+FJ903+FK903</f>
        <v>0</v>
      </c>
      <c r="FO903" s="88">
        <f t="shared" ref="FO903:FO966" si="1009">FP903+FQ903+FR903+FS903</f>
        <v>0</v>
      </c>
      <c r="FW903" s="110">
        <f t="shared" ref="FW903:FW966" si="1010">FX903+FY903+FZ903+GA903</f>
        <v>0</v>
      </c>
      <c r="GB903" s="110">
        <f t="shared" ref="GB903:GB966" si="1011">EV903+FD903+FL903+FT903</f>
        <v>1</v>
      </c>
      <c r="GC903" s="110">
        <f t="shared" ref="GC903:GC966" si="1012">EW903+FE903+FM903+FU903</f>
        <v>1</v>
      </c>
      <c r="GD903" s="110">
        <f t="shared" ref="GD903:GD966" si="1013">EX903+FF903+FN903+FV903</f>
        <v>2</v>
      </c>
      <c r="GE903" s="110">
        <f t="shared" ref="GE903:GE966" si="1014">EY903+FG903+FO903+FW903</f>
        <v>15</v>
      </c>
      <c r="GF903" s="110">
        <f t="shared" ref="GF903:GF966" si="1015">EZ903+FH903+FP903+FX903</f>
        <v>0</v>
      </c>
      <c r="GG903" s="110">
        <f t="shared" ref="GG903:GG966" si="1016">FA903+FI903+FQ903+FY903</f>
        <v>6</v>
      </c>
      <c r="GH903" s="110">
        <f t="shared" ref="GH903:GH966" si="1017">FB903+FJ903+FR903+FZ903</f>
        <v>9</v>
      </c>
      <c r="GI903" s="110">
        <f t="shared" ref="GI903:GI966" si="1018">FC903+FK903+FS903+GA903</f>
        <v>0</v>
      </c>
      <c r="GJ903" s="114">
        <f t="shared" si="982"/>
        <v>0.27272727272727265</v>
      </c>
      <c r="GK903" s="90">
        <f t="shared" si="983"/>
        <v>-0.1606425702811245</v>
      </c>
      <c r="GL903" s="2" t="s">
        <v>1685</v>
      </c>
      <c r="GM903" s="2" t="s">
        <v>1463</v>
      </c>
      <c r="GN903" s="92" t="s">
        <v>1389</v>
      </c>
      <c r="GO903" s="2" t="s">
        <v>1364</v>
      </c>
      <c r="GP903" s="2" t="s">
        <v>1831</v>
      </c>
      <c r="GQ903" s="2" t="s">
        <v>2278</v>
      </c>
      <c r="GR903" s="115">
        <v>111</v>
      </c>
      <c r="GS903" s="31">
        <f t="shared" ref="GS903:GS966" si="1019">DH903+DP903+DX903</f>
        <v>10</v>
      </c>
      <c r="GT903" s="31">
        <f t="shared" ref="GT903:GT966" si="1020">DJ903+DR903+DZ903</f>
        <v>15</v>
      </c>
      <c r="GU903" s="31">
        <f t="shared" ref="GU903:GU966" si="1021">DI903+DQ903+DY903</f>
        <v>14</v>
      </c>
      <c r="GV903" s="31">
        <f t="shared" ref="GV903:GV966" si="1022">DL903+DM903+DN903+DO903+DT903+DU903+DV903+DW903+EB903+EC903+ED903+EE903</f>
        <v>194</v>
      </c>
      <c r="GW903" s="31">
        <f t="shared" ref="GW903:GW966" si="1023">DN903+DO903+DV903+DW903+ED903+EE903</f>
        <v>91</v>
      </c>
      <c r="GX903" s="31">
        <f t="shared" ref="GX903:GX966" si="1024">GV903-(DL903+DT903+EB903)</f>
        <v>164</v>
      </c>
    </row>
    <row r="904" spans="1:206" ht="15.75" hidden="1" customHeight="1" x14ac:dyDescent="0.25">
      <c r="A904" s="22" t="s">
        <v>1112</v>
      </c>
      <c r="B904" s="2" t="s">
        <v>874</v>
      </c>
      <c r="C904" s="116" t="s">
        <v>883</v>
      </c>
      <c r="D904" s="35" t="s">
        <v>874</v>
      </c>
      <c r="E904" s="117">
        <v>73</v>
      </c>
      <c r="F904" s="117">
        <v>210</v>
      </c>
      <c r="G904" s="117">
        <v>346</v>
      </c>
      <c r="H904" s="117">
        <v>629</v>
      </c>
      <c r="I904" s="95">
        <v>50</v>
      </c>
      <c r="J904" s="118">
        <v>98</v>
      </c>
      <c r="K904" s="118">
        <v>378</v>
      </c>
      <c r="L904" s="118">
        <v>456</v>
      </c>
      <c r="M904" s="118">
        <v>932</v>
      </c>
      <c r="N904" s="119">
        <v>105</v>
      </c>
      <c r="O904" s="119">
        <v>20</v>
      </c>
      <c r="P904" s="120">
        <v>428</v>
      </c>
      <c r="Q904" s="120">
        <v>571</v>
      </c>
      <c r="R904" s="120">
        <v>477</v>
      </c>
      <c r="S904" s="70">
        <f t="shared" si="965"/>
        <v>0.22897196261682243</v>
      </c>
      <c r="T904" s="70">
        <f t="shared" si="966"/>
        <v>0.66199649737302979</v>
      </c>
      <c r="U904" s="70">
        <f t="shared" si="967"/>
        <v>0.56029810298102978</v>
      </c>
      <c r="V904" s="70">
        <f t="shared" si="968"/>
        <v>0.69561068702290074</v>
      </c>
      <c r="W904" s="70">
        <f t="shared" si="969"/>
        <v>0.73584905660377353</v>
      </c>
      <c r="X904" s="121">
        <v>551</v>
      </c>
      <c r="Y904" s="121">
        <v>428</v>
      </c>
      <c r="Z904" s="121">
        <v>571</v>
      </c>
      <c r="AA904" s="121">
        <v>477</v>
      </c>
      <c r="AB904" s="121">
        <v>179</v>
      </c>
      <c r="AC904" s="121">
        <v>139</v>
      </c>
      <c r="AD904" s="17">
        <v>35</v>
      </c>
      <c r="AE904" s="17">
        <v>49</v>
      </c>
      <c r="AF904" s="100">
        <v>60</v>
      </c>
      <c r="AG904" s="101">
        <v>104</v>
      </c>
      <c r="AH904" s="101">
        <v>306</v>
      </c>
      <c r="AI904" s="101">
        <v>416</v>
      </c>
      <c r="AJ904" s="101">
        <v>16</v>
      </c>
      <c r="AK904" s="101">
        <f t="shared" si="970"/>
        <v>842</v>
      </c>
      <c r="AL904" s="101">
        <f t="shared" si="971"/>
        <v>105</v>
      </c>
      <c r="AM904" s="101">
        <v>121</v>
      </c>
      <c r="AN904" s="102">
        <v>31</v>
      </c>
      <c r="AO904" s="103">
        <v>56</v>
      </c>
      <c r="AP904" s="74">
        <f t="shared" si="972"/>
        <v>0.24299065420560748</v>
      </c>
      <c r="AQ904" s="74">
        <f t="shared" si="973"/>
        <v>0.53590192644483359</v>
      </c>
      <c r="AR904" s="104">
        <f t="shared" si="974"/>
        <v>0.48848238482384826</v>
      </c>
      <c r="AS904" s="104">
        <f t="shared" si="975"/>
        <v>0.5887404580152672</v>
      </c>
      <c r="AT904" s="104">
        <f t="shared" si="976"/>
        <v>0.65199161425576524</v>
      </c>
      <c r="AU904" s="105">
        <v>435</v>
      </c>
      <c r="AV904" s="105">
        <v>561</v>
      </c>
      <c r="AW904" s="105">
        <v>445</v>
      </c>
      <c r="AX904" s="100">
        <v>54</v>
      </c>
      <c r="AY904" s="106">
        <v>708</v>
      </c>
      <c r="AZ904" s="106">
        <v>95</v>
      </c>
      <c r="BA904" s="106">
        <v>251</v>
      </c>
      <c r="BB904" s="106">
        <v>335</v>
      </c>
      <c r="BC904" s="106">
        <v>27</v>
      </c>
      <c r="BD904" s="107">
        <v>75</v>
      </c>
      <c r="BE904" s="108">
        <v>31</v>
      </c>
      <c r="BF904" s="82">
        <f t="shared" si="977"/>
        <v>0.21348314606741572</v>
      </c>
      <c r="BG904" s="82">
        <f t="shared" si="978"/>
        <v>0.44741532976827092</v>
      </c>
      <c r="BH904" s="83">
        <f t="shared" si="979"/>
        <v>0.42054129077029839</v>
      </c>
      <c r="BI904" s="83">
        <f t="shared" si="980"/>
        <v>0.51305220883534142</v>
      </c>
      <c r="BJ904" s="83">
        <f t="shared" si="981"/>
        <v>0.5977011494252874</v>
      </c>
      <c r="BK904" s="2">
        <v>389</v>
      </c>
      <c r="BL904" s="2">
        <v>573</v>
      </c>
      <c r="BM904" s="2">
        <v>418</v>
      </c>
      <c r="BN904" s="2">
        <v>284</v>
      </c>
      <c r="BO904" s="2">
        <v>165</v>
      </c>
      <c r="BP904" s="2">
        <v>124</v>
      </c>
      <c r="BQ904" s="109">
        <v>27</v>
      </c>
      <c r="BR904" s="109">
        <v>54</v>
      </c>
      <c r="BS904" s="110">
        <v>36</v>
      </c>
      <c r="BT904" s="109">
        <v>70</v>
      </c>
      <c r="BU904" s="109">
        <v>280</v>
      </c>
      <c r="BV904" s="109">
        <v>450</v>
      </c>
      <c r="BW904" s="109">
        <v>23</v>
      </c>
      <c r="BX904" s="84">
        <f t="shared" si="985"/>
        <v>823</v>
      </c>
      <c r="BY904" s="111">
        <v>11</v>
      </c>
      <c r="BZ904" s="109">
        <v>90</v>
      </c>
      <c r="CA904" s="109">
        <v>23</v>
      </c>
      <c r="CB904" s="2">
        <v>35</v>
      </c>
      <c r="CC904" s="112">
        <f t="shared" si="986"/>
        <v>0.17994858611825193</v>
      </c>
      <c r="CD904" s="112">
        <f t="shared" si="987"/>
        <v>0.48865619546247818</v>
      </c>
      <c r="CE904" s="112">
        <f t="shared" si="988"/>
        <v>0.51449275362318836</v>
      </c>
      <c r="CF904" s="112">
        <f t="shared" si="989"/>
        <v>0.6458123107971746</v>
      </c>
      <c r="CG904" s="112">
        <f t="shared" si="990"/>
        <v>0.86124401913875603</v>
      </c>
      <c r="CH904" s="87">
        <f t="shared" si="991"/>
        <v>58</v>
      </c>
      <c r="CI904" s="31">
        <f t="shared" si="992"/>
        <v>98</v>
      </c>
      <c r="CJ904" s="31">
        <f t="shared" si="993"/>
        <v>0</v>
      </c>
      <c r="CK904" s="31">
        <f t="shared" si="994"/>
        <v>0</v>
      </c>
      <c r="CL904" s="31">
        <f t="shared" si="995"/>
        <v>0</v>
      </c>
      <c r="CM904" s="113">
        <f t="shared" si="996"/>
        <v>0</v>
      </c>
      <c r="CN904" s="31">
        <f t="shared" si="997"/>
        <v>0</v>
      </c>
      <c r="CO904" s="31">
        <f t="shared" si="998"/>
        <v>0</v>
      </c>
      <c r="CP904" s="31">
        <f t="shared" si="999"/>
        <v>0</v>
      </c>
      <c r="CQ904" s="31">
        <f t="shared" si="1000"/>
        <v>0</v>
      </c>
      <c r="CU904" s="88">
        <f t="shared" si="984"/>
        <v>0</v>
      </c>
      <c r="DC904" s="88">
        <f t="shared" si="1001"/>
        <v>0</v>
      </c>
      <c r="DH904" s="32">
        <v>2</v>
      </c>
      <c r="DI904" s="32">
        <v>14</v>
      </c>
      <c r="DJ904" s="32">
        <v>5</v>
      </c>
      <c r="DK904" s="88">
        <f t="shared" si="1002"/>
        <v>237</v>
      </c>
      <c r="DL904" s="32">
        <v>33</v>
      </c>
      <c r="DM904" s="32">
        <v>71</v>
      </c>
      <c r="DN904" s="32">
        <v>126</v>
      </c>
      <c r="DO904" s="32">
        <v>7</v>
      </c>
      <c r="DP904" s="32">
        <v>22</v>
      </c>
      <c r="DQ904" s="32">
        <v>33</v>
      </c>
      <c r="DR904" s="32">
        <v>23</v>
      </c>
      <c r="DS904" s="88">
        <f t="shared" si="1003"/>
        <v>491</v>
      </c>
      <c r="DT904" s="32">
        <v>24</v>
      </c>
      <c r="DU904" s="32">
        <v>166</v>
      </c>
      <c r="DV904" s="32">
        <v>286</v>
      </c>
      <c r="DW904" s="32">
        <v>15</v>
      </c>
      <c r="EA904" s="88">
        <f t="shared" si="1004"/>
        <v>0</v>
      </c>
      <c r="EF904" s="32">
        <v>1</v>
      </c>
      <c r="EG904" s="32">
        <v>3</v>
      </c>
      <c r="EH904" s="32">
        <v>4</v>
      </c>
      <c r="EI904" s="88">
        <f t="shared" si="1005"/>
        <v>27</v>
      </c>
      <c r="EJ904" s="32">
        <v>13</v>
      </c>
      <c r="EK904" s="32">
        <v>7</v>
      </c>
      <c r="EL904" s="32">
        <v>6</v>
      </c>
      <c r="EM904" s="32">
        <v>1</v>
      </c>
      <c r="EQ904" s="88">
        <f t="shared" si="1006"/>
        <v>0</v>
      </c>
      <c r="EV904" s="32">
        <v>2</v>
      </c>
      <c r="EW904" s="32">
        <v>4</v>
      </c>
      <c r="EX904" s="32">
        <v>4</v>
      </c>
      <c r="EY904" s="88">
        <f t="shared" si="1007"/>
        <v>68</v>
      </c>
      <c r="EZ904" s="32">
        <v>0</v>
      </c>
      <c r="FA904" s="32">
        <v>36</v>
      </c>
      <c r="FB904" s="32">
        <v>32</v>
      </c>
      <c r="FC904" s="32">
        <v>0</v>
      </c>
      <c r="FG904" s="88">
        <f t="shared" si="1008"/>
        <v>0</v>
      </c>
      <c r="FO904" s="88">
        <f t="shared" si="1009"/>
        <v>0</v>
      </c>
      <c r="FW904" s="110">
        <f t="shared" si="1010"/>
        <v>0</v>
      </c>
      <c r="GB904" s="110">
        <f t="shared" si="1011"/>
        <v>2</v>
      </c>
      <c r="GC904" s="110">
        <f t="shared" si="1012"/>
        <v>4</v>
      </c>
      <c r="GD904" s="110">
        <f t="shared" si="1013"/>
        <v>4</v>
      </c>
      <c r="GE904" s="110">
        <f t="shared" si="1014"/>
        <v>68</v>
      </c>
      <c r="GF904" s="110">
        <f t="shared" si="1015"/>
        <v>0</v>
      </c>
      <c r="GG904" s="110">
        <f t="shared" si="1016"/>
        <v>36</v>
      </c>
      <c r="GH904" s="110">
        <f t="shared" si="1017"/>
        <v>32</v>
      </c>
      <c r="GI904" s="110">
        <f t="shared" si="1018"/>
        <v>0</v>
      </c>
      <c r="GJ904" s="114">
        <f t="shared" si="982"/>
        <v>0.17040853882959162</v>
      </c>
      <c r="GK904" s="90">
        <f t="shared" si="983"/>
        <v>0.16242937853107345</v>
      </c>
      <c r="GL904" s="92" t="s">
        <v>2029</v>
      </c>
      <c r="GM904" s="2" t="s">
        <v>2167</v>
      </c>
      <c r="GN904" s="92" t="s">
        <v>1979</v>
      </c>
      <c r="GO904" s="2" t="s">
        <v>1576</v>
      </c>
      <c r="GP904" s="2" t="s">
        <v>1549</v>
      </c>
      <c r="GQ904" s="2" t="s">
        <v>2113</v>
      </c>
      <c r="GR904" s="115">
        <v>554</v>
      </c>
      <c r="GS904" s="31">
        <f t="shared" si="1019"/>
        <v>24</v>
      </c>
      <c r="GT904" s="31">
        <f t="shared" si="1020"/>
        <v>28</v>
      </c>
      <c r="GU904" s="31">
        <f t="shared" si="1021"/>
        <v>47</v>
      </c>
      <c r="GV904" s="31">
        <f t="shared" si="1022"/>
        <v>728</v>
      </c>
      <c r="GW904" s="31">
        <f t="shared" si="1023"/>
        <v>434</v>
      </c>
      <c r="GX904" s="31">
        <f t="shared" si="1024"/>
        <v>671</v>
      </c>
    </row>
    <row r="905" spans="1:206" ht="15.75" hidden="1" customHeight="1" x14ac:dyDescent="0.25">
      <c r="A905" s="22" t="s">
        <v>1112</v>
      </c>
      <c r="B905" s="2" t="s">
        <v>884</v>
      </c>
      <c r="C905" s="116" t="s">
        <v>885</v>
      </c>
      <c r="D905" s="35" t="s">
        <v>884</v>
      </c>
      <c r="E905" s="117">
        <v>186</v>
      </c>
      <c r="F905" s="117">
        <v>841</v>
      </c>
      <c r="G905" s="117">
        <v>831</v>
      </c>
      <c r="H905" s="117">
        <v>1858</v>
      </c>
      <c r="I905" s="95">
        <v>123</v>
      </c>
      <c r="J905" s="118">
        <v>215</v>
      </c>
      <c r="K905" s="118">
        <v>768</v>
      </c>
      <c r="L905" s="118">
        <v>1067</v>
      </c>
      <c r="M905" s="118">
        <v>2050</v>
      </c>
      <c r="N905" s="119">
        <v>210</v>
      </c>
      <c r="O905" s="119">
        <v>109</v>
      </c>
      <c r="P905" s="120">
        <v>1204</v>
      </c>
      <c r="Q905" s="120">
        <v>1564</v>
      </c>
      <c r="R905" s="120">
        <v>1230</v>
      </c>
      <c r="S905" s="70">
        <f t="shared" si="965"/>
        <v>0.17857142857142858</v>
      </c>
      <c r="T905" s="70">
        <f t="shared" si="966"/>
        <v>0.49104859335038364</v>
      </c>
      <c r="U905" s="70">
        <f t="shared" si="967"/>
        <v>0.46023011505752875</v>
      </c>
      <c r="V905" s="70">
        <f t="shared" si="968"/>
        <v>0.58160343593414454</v>
      </c>
      <c r="W905" s="70">
        <f t="shared" si="969"/>
        <v>0.69674796747967482</v>
      </c>
      <c r="X905" s="121">
        <v>1574</v>
      </c>
      <c r="Y905" s="121">
        <v>1204</v>
      </c>
      <c r="Z905" s="121">
        <v>1564</v>
      </c>
      <c r="AA905" s="121">
        <v>1230</v>
      </c>
      <c r="AB905" s="121">
        <v>364</v>
      </c>
      <c r="AC905" s="121">
        <v>401</v>
      </c>
      <c r="AD905" s="17">
        <v>58</v>
      </c>
      <c r="AE905" s="17">
        <v>101</v>
      </c>
      <c r="AF905" s="100">
        <v>127</v>
      </c>
      <c r="AG905" s="101">
        <v>199</v>
      </c>
      <c r="AH905" s="101">
        <v>918</v>
      </c>
      <c r="AI905" s="101">
        <v>1110</v>
      </c>
      <c r="AJ905" s="101">
        <v>40</v>
      </c>
      <c r="AK905" s="101">
        <f t="shared" si="970"/>
        <v>2267</v>
      </c>
      <c r="AL905" s="101">
        <f t="shared" si="971"/>
        <v>181</v>
      </c>
      <c r="AM905" s="101">
        <v>221</v>
      </c>
      <c r="AN905" s="102">
        <v>50</v>
      </c>
      <c r="AO905" s="103">
        <v>142</v>
      </c>
      <c r="AP905" s="74">
        <f t="shared" si="972"/>
        <v>0.16528239202657807</v>
      </c>
      <c r="AQ905" s="74">
        <f t="shared" si="973"/>
        <v>0.58695652173913049</v>
      </c>
      <c r="AR905" s="104">
        <f t="shared" si="974"/>
        <v>0.51175587793896948</v>
      </c>
      <c r="AS905" s="104">
        <f t="shared" si="975"/>
        <v>0.66105941302791693</v>
      </c>
      <c r="AT905" s="104">
        <f t="shared" si="976"/>
        <v>0.75528455284552842</v>
      </c>
      <c r="AU905" s="105">
        <v>1251</v>
      </c>
      <c r="AV905" s="105">
        <v>1647</v>
      </c>
      <c r="AW905" s="105">
        <v>1210</v>
      </c>
      <c r="AX905" s="100">
        <v>133</v>
      </c>
      <c r="AY905" s="106">
        <v>2180</v>
      </c>
      <c r="AZ905" s="106">
        <v>193</v>
      </c>
      <c r="BA905" s="106">
        <v>822</v>
      </c>
      <c r="BB905" s="106">
        <v>1111</v>
      </c>
      <c r="BC905" s="106">
        <v>54</v>
      </c>
      <c r="BD905" s="107">
        <v>218</v>
      </c>
      <c r="BE905" s="108">
        <v>62</v>
      </c>
      <c r="BF905" s="82">
        <f t="shared" si="977"/>
        <v>0.15950413223140497</v>
      </c>
      <c r="BG905" s="82">
        <f t="shared" si="978"/>
        <v>0.49908925318761382</v>
      </c>
      <c r="BH905" s="83">
        <f t="shared" si="979"/>
        <v>0.46445959104186951</v>
      </c>
      <c r="BI905" s="83">
        <f t="shared" si="980"/>
        <v>0.59178743961352653</v>
      </c>
      <c r="BJ905" s="83">
        <f t="shared" si="981"/>
        <v>0.71382893685051962</v>
      </c>
      <c r="BK905" s="2">
        <v>1299</v>
      </c>
      <c r="BL905" s="2">
        <v>1670</v>
      </c>
      <c r="BM905" s="2">
        <v>1204</v>
      </c>
      <c r="BN905" s="2">
        <v>810</v>
      </c>
      <c r="BO905" s="2">
        <v>426</v>
      </c>
      <c r="BP905" s="2">
        <v>411</v>
      </c>
      <c r="BQ905" s="109">
        <v>61</v>
      </c>
      <c r="BR905" s="109">
        <v>145</v>
      </c>
      <c r="BS905" s="110">
        <v>149</v>
      </c>
      <c r="BT905" s="109">
        <v>202</v>
      </c>
      <c r="BU905" s="109">
        <v>831</v>
      </c>
      <c r="BV905" s="109">
        <v>1232</v>
      </c>
      <c r="BW905" s="109">
        <v>47</v>
      </c>
      <c r="BX905" s="84">
        <f t="shared" si="985"/>
        <v>2312</v>
      </c>
      <c r="BY905" s="111">
        <v>41</v>
      </c>
      <c r="BZ905" s="109">
        <v>242</v>
      </c>
      <c r="CA905" s="109">
        <v>46</v>
      </c>
      <c r="CB905" s="2">
        <v>105</v>
      </c>
      <c r="CC905" s="112">
        <f t="shared" si="986"/>
        <v>0.15550423402617397</v>
      </c>
      <c r="CD905" s="112">
        <f t="shared" si="987"/>
        <v>0.49760479041916167</v>
      </c>
      <c r="CE905" s="112">
        <f t="shared" si="988"/>
        <v>0.48478312964294273</v>
      </c>
      <c r="CF905" s="112">
        <f t="shared" si="989"/>
        <v>0.63361169102296455</v>
      </c>
      <c r="CG905" s="112">
        <f t="shared" si="990"/>
        <v>0.82225913621262459</v>
      </c>
      <c r="CH905" s="87">
        <f t="shared" si="991"/>
        <v>214</v>
      </c>
      <c r="CI905" s="31">
        <f t="shared" si="992"/>
        <v>293</v>
      </c>
      <c r="CJ905" s="31">
        <f t="shared" si="993"/>
        <v>4</v>
      </c>
      <c r="CK905" s="31">
        <f t="shared" si="994"/>
        <v>8</v>
      </c>
      <c r="CL905" s="31">
        <f t="shared" si="995"/>
        <v>20</v>
      </c>
      <c r="CM905" s="113">
        <f t="shared" si="996"/>
        <v>130</v>
      </c>
      <c r="CN905" s="31">
        <f t="shared" si="997"/>
        <v>24</v>
      </c>
      <c r="CO905" s="31">
        <f t="shared" si="998"/>
        <v>48</v>
      </c>
      <c r="CP905" s="31">
        <f t="shared" si="999"/>
        <v>46</v>
      </c>
      <c r="CQ905" s="31">
        <f t="shared" si="1000"/>
        <v>12</v>
      </c>
      <c r="CR905" s="32">
        <v>2</v>
      </c>
      <c r="CS905" s="32">
        <v>5</v>
      </c>
      <c r="CT905" s="32">
        <v>11</v>
      </c>
      <c r="CU905" s="88">
        <f t="shared" si="984"/>
        <v>100</v>
      </c>
      <c r="CV905" s="32">
        <v>22</v>
      </c>
      <c r="CW905" s="32">
        <v>36</v>
      </c>
      <c r="CX905" s="32">
        <v>31</v>
      </c>
      <c r="CY905" s="32">
        <v>11</v>
      </c>
      <c r="CZ905" s="32">
        <v>2</v>
      </c>
      <c r="DA905" s="32">
        <v>3</v>
      </c>
      <c r="DB905" s="32">
        <v>9</v>
      </c>
      <c r="DC905" s="88">
        <f t="shared" si="1001"/>
        <v>30</v>
      </c>
      <c r="DD905" s="32">
        <v>2</v>
      </c>
      <c r="DE905" s="32">
        <v>12</v>
      </c>
      <c r="DF905" s="32">
        <v>15</v>
      </c>
      <c r="DG905" s="32">
        <v>1</v>
      </c>
      <c r="DH905" s="32">
        <v>6</v>
      </c>
      <c r="DI905" s="32">
        <v>36</v>
      </c>
      <c r="DJ905" s="32">
        <v>37</v>
      </c>
      <c r="DK905" s="88">
        <f t="shared" si="1002"/>
        <v>675</v>
      </c>
      <c r="DL905" s="32">
        <v>86</v>
      </c>
      <c r="DM905" s="32">
        <v>244</v>
      </c>
      <c r="DN905" s="32">
        <v>329</v>
      </c>
      <c r="DO905" s="32">
        <v>16</v>
      </c>
      <c r="DP905" s="32">
        <v>37</v>
      </c>
      <c r="DQ905" s="32">
        <v>59</v>
      </c>
      <c r="DR905" s="32">
        <v>49</v>
      </c>
      <c r="DS905" s="88">
        <f t="shared" si="1003"/>
        <v>983</v>
      </c>
      <c r="DT905" s="32">
        <v>37</v>
      </c>
      <c r="DU905" s="32">
        <v>295</v>
      </c>
      <c r="DV905" s="32">
        <v>625</v>
      </c>
      <c r="DW905" s="32">
        <v>26</v>
      </c>
      <c r="DX905" s="32">
        <v>2</v>
      </c>
      <c r="DY905" s="32">
        <v>7</v>
      </c>
      <c r="DZ905" s="32">
        <v>7</v>
      </c>
      <c r="EA905" s="88">
        <f t="shared" si="1004"/>
        <v>48</v>
      </c>
      <c r="EB905" s="32">
        <v>7</v>
      </c>
      <c r="EC905" s="32">
        <v>33</v>
      </c>
      <c r="ED905" s="32">
        <v>5</v>
      </c>
      <c r="EE905" s="32">
        <v>3</v>
      </c>
      <c r="EF905" s="32">
        <v>4</v>
      </c>
      <c r="EG905" s="32">
        <v>14</v>
      </c>
      <c r="EH905" s="32">
        <v>19</v>
      </c>
      <c r="EI905" s="88">
        <f t="shared" si="1005"/>
        <v>166</v>
      </c>
      <c r="EJ905" s="32">
        <v>45</v>
      </c>
      <c r="EK905" s="32">
        <v>79</v>
      </c>
      <c r="EL905" s="32">
        <v>42</v>
      </c>
      <c r="EM905" s="32">
        <v>0</v>
      </c>
      <c r="EQ905" s="88">
        <f t="shared" si="1006"/>
        <v>0</v>
      </c>
      <c r="EV905" s="32">
        <v>8</v>
      </c>
      <c r="EW905" s="32">
        <v>21</v>
      </c>
      <c r="EX905" s="32">
        <v>17</v>
      </c>
      <c r="EY905" s="88">
        <f t="shared" si="1007"/>
        <v>275</v>
      </c>
      <c r="EZ905" s="32">
        <v>3</v>
      </c>
      <c r="FA905" s="32">
        <v>132</v>
      </c>
      <c r="FB905" s="32">
        <v>140</v>
      </c>
      <c r="FC905" s="32">
        <v>0</v>
      </c>
      <c r="FG905" s="88">
        <f t="shared" si="1008"/>
        <v>0</v>
      </c>
      <c r="FO905" s="88">
        <f t="shared" si="1009"/>
        <v>0</v>
      </c>
      <c r="FW905" s="110">
        <f t="shared" si="1010"/>
        <v>0</v>
      </c>
      <c r="GB905" s="110">
        <f t="shared" si="1011"/>
        <v>8</v>
      </c>
      <c r="GC905" s="110">
        <f t="shared" si="1012"/>
        <v>21</v>
      </c>
      <c r="GD905" s="110">
        <f t="shared" si="1013"/>
        <v>17</v>
      </c>
      <c r="GE905" s="110">
        <f t="shared" si="1014"/>
        <v>275</v>
      </c>
      <c r="GF905" s="110">
        <f t="shared" si="1015"/>
        <v>3</v>
      </c>
      <c r="GG905" s="110">
        <f t="shared" si="1016"/>
        <v>132</v>
      </c>
      <c r="GH905" s="110">
        <f t="shared" si="1017"/>
        <v>140</v>
      </c>
      <c r="GI905" s="110">
        <f t="shared" si="1018"/>
        <v>0</v>
      </c>
      <c r="GJ905" s="114">
        <f t="shared" si="982"/>
        <v>0.18013855022348682</v>
      </c>
      <c r="GK905" s="90">
        <f t="shared" si="983"/>
        <v>6.0550458715596334E-2</v>
      </c>
      <c r="GL905" s="2" t="s">
        <v>1855</v>
      </c>
      <c r="GM905" s="2" t="s">
        <v>1428</v>
      </c>
      <c r="GN905" s="2" t="s">
        <v>2130</v>
      </c>
      <c r="GO905" s="92" t="s">
        <v>1392</v>
      </c>
      <c r="GP905" s="2" t="s">
        <v>2094</v>
      </c>
      <c r="GQ905" s="2" t="s">
        <v>1681</v>
      </c>
      <c r="GR905" s="115">
        <v>1639</v>
      </c>
      <c r="GS905" s="31">
        <f t="shared" si="1019"/>
        <v>45</v>
      </c>
      <c r="GT905" s="31">
        <f t="shared" si="1020"/>
        <v>93</v>
      </c>
      <c r="GU905" s="31">
        <f t="shared" si="1021"/>
        <v>102</v>
      </c>
      <c r="GV905" s="31">
        <f t="shared" si="1022"/>
        <v>1706</v>
      </c>
      <c r="GW905" s="31">
        <f t="shared" si="1023"/>
        <v>1004</v>
      </c>
      <c r="GX905" s="31">
        <f t="shared" si="1024"/>
        <v>1576</v>
      </c>
    </row>
    <row r="906" spans="1:206" ht="15.75" hidden="1" customHeight="1" x14ac:dyDescent="0.25">
      <c r="A906" s="22" t="s">
        <v>1112</v>
      </c>
      <c r="B906" s="2" t="s">
        <v>884</v>
      </c>
      <c r="C906" s="116" t="s">
        <v>886</v>
      </c>
      <c r="D906" s="35" t="s">
        <v>884</v>
      </c>
      <c r="E906" s="117">
        <v>36</v>
      </c>
      <c r="F906" s="117">
        <v>252</v>
      </c>
      <c r="G906" s="117">
        <v>324</v>
      </c>
      <c r="H906" s="117">
        <v>612</v>
      </c>
      <c r="I906" s="95">
        <v>35</v>
      </c>
      <c r="J906" s="118">
        <v>66</v>
      </c>
      <c r="K906" s="118">
        <v>240</v>
      </c>
      <c r="L906" s="118">
        <v>308</v>
      </c>
      <c r="M906" s="118">
        <v>614</v>
      </c>
      <c r="N906" s="119">
        <v>39</v>
      </c>
      <c r="O906" s="119">
        <v>73</v>
      </c>
      <c r="P906" s="120">
        <v>575</v>
      </c>
      <c r="Q906" s="120">
        <v>759</v>
      </c>
      <c r="R906" s="120">
        <v>598</v>
      </c>
      <c r="S906" s="70">
        <f t="shared" si="965"/>
        <v>0.11478260869565217</v>
      </c>
      <c r="T906" s="70">
        <f t="shared" si="966"/>
        <v>0.31620553359683795</v>
      </c>
      <c r="U906" s="70">
        <f t="shared" si="967"/>
        <v>0.29761904761904762</v>
      </c>
      <c r="V906" s="70">
        <f t="shared" si="968"/>
        <v>0.37509211495946942</v>
      </c>
      <c r="W906" s="70">
        <f t="shared" si="969"/>
        <v>0.44983277591973242</v>
      </c>
      <c r="X906" s="121">
        <v>763</v>
      </c>
      <c r="Y906" s="121">
        <v>575</v>
      </c>
      <c r="Z906" s="121">
        <v>759</v>
      </c>
      <c r="AA906" s="121">
        <v>598</v>
      </c>
      <c r="AB906" s="121">
        <v>146</v>
      </c>
      <c r="AC906" s="121">
        <v>202</v>
      </c>
      <c r="AD906" s="17">
        <v>18</v>
      </c>
      <c r="AE906" s="17">
        <v>29</v>
      </c>
      <c r="AF906" s="100">
        <v>33</v>
      </c>
      <c r="AG906" s="101">
        <v>53</v>
      </c>
      <c r="AH906" s="101">
        <v>237</v>
      </c>
      <c r="AI906" s="101">
        <v>319</v>
      </c>
      <c r="AJ906" s="101">
        <v>10</v>
      </c>
      <c r="AK906" s="101">
        <f t="shared" si="970"/>
        <v>619</v>
      </c>
      <c r="AL906" s="101">
        <f t="shared" si="971"/>
        <v>39</v>
      </c>
      <c r="AM906" s="101">
        <v>49</v>
      </c>
      <c r="AN906" s="102">
        <v>58</v>
      </c>
      <c r="AO906" s="103">
        <v>97</v>
      </c>
      <c r="AP906" s="74">
        <f t="shared" si="972"/>
        <v>9.2173913043478259E-2</v>
      </c>
      <c r="AQ906" s="74">
        <f t="shared" si="973"/>
        <v>0.31225296442687744</v>
      </c>
      <c r="AR906" s="104">
        <f t="shared" si="974"/>
        <v>0.29503105590062112</v>
      </c>
      <c r="AS906" s="104">
        <f t="shared" si="975"/>
        <v>0.38098747236551217</v>
      </c>
      <c r="AT906" s="104">
        <f t="shared" si="976"/>
        <v>0.4682274247491639</v>
      </c>
      <c r="AU906" s="105">
        <v>551</v>
      </c>
      <c r="AV906" s="105">
        <v>746</v>
      </c>
      <c r="AW906" s="105">
        <v>531</v>
      </c>
      <c r="AX906" s="100">
        <v>36</v>
      </c>
      <c r="AY906" s="106">
        <v>691</v>
      </c>
      <c r="AZ906" s="106">
        <v>44</v>
      </c>
      <c r="BA906" s="106">
        <v>276</v>
      </c>
      <c r="BB906" s="106">
        <v>361</v>
      </c>
      <c r="BC906" s="106">
        <v>10</v>
      </c>
      <c r="BD906" s="107">
        <v>64</v>
      </c>
      <c r="BE906" s="108">
        <v>65</v>
      </c>
      <c r="BF906" s="82">
        <f t="shared" si="977"/>
        <v>8.2862523540489647E-2</v>
      </c>
      <c r="BG906" s="82">
        <f t="shared" si="978"/>
        <v>0.36997319034852549</v>
      </c>
      <c r="BH906" s="83">
        <f t="shared" si="979"/>
        <v>0.33752735229759301</v>
      </c>
      <c r="BI906" s="83">
        <f t="shared" si="980"/>
        <v>0.4417887432536623</v>
      </c>
      <c r="BJ906" s="83">
        <f t="shared" si="981"/>
        <v>0.53901996370235938</v>
      </c>
      <c r="BK906" s="2">
        <v>543</v>
      </c>
      <c r="BL906" s="2">
        <v>723</v>
      </c>
      <c r="BM906" s="2">
        <v>562</v>
      </c>
      <c r="BN906" s="2">
        <v>344</v>
      </c>
      <c r="BO906" s="2">
        <v>184</v>
      </c>
      <c r="BP906" s="2">
        <v>187</v>
      </c>
      <c r="BQ906" s="109">
        <v>17</v>
      </c>
      <c r="BR906" s="109">
        <v>34</v>
      </c>
      <c r="BS906" s="110">
        <v>29</v>
      </c>
      <c r="BT906" s="109">
        <v>30</v>
      </c>
      <c r="BU906" s="109">
        <v>231</v>
      </c>
      <c r="BV906" s="109">
        <v>440</v>
      </c>
      <c r="BW906" s="109">
        <v>7</v>
      </c>
      <c r="BX906" s="84">
        <f t="shared" si="985"/>
        <v>708</v>
      </c>
      <c r="BY906" s="111">
        <v>31</v>
      </c>
      <c r="BZ906" s="109">
        <v>87</v>
      </c>
      <c r="CA906" s="109">
        <v>7</v>
      </c>
      <c r="CB906" s="2">
        <v>87</v>
      </c>
      <c r="CC906" s="112">
        <f t="shared" si="986"/>
        <v>5.5248618784530384E-2</v>
      </c>
      <c r="CD906" s="112">
        <f t="shared" si="987"/>
        <v>0.31950207468879666</v>
      </c>
      <c r="CE906" s="112">
        <f t="shared" si="988"/>
        <v>0.33588621444201311</v>
      </c>
      <c r="CF906" s="112">
        <f t="shared" si="989"/>
        <v>0.45447470817120622</v>
      </c>
      <c r="CG906" s="112">
        <f t="shared" si="990"/>
        <v>0.62811387900355875</v>
      </c>
      <c r="CH906" s="87">
        <f t="shared" si="991"/>
        <v>209</v>
      </c>
      <c r="CI906" s="31">
        <f t="shared" si="992"/>
        <v>219</v>
      </c>
      <c r="CJ906" s="31">
        <f t="shared" si="993"/>
        <v>1</v>
      </c>
      <c r="CK906" s="31">
        <f t="shared" si="994"/>
        <v>2</v>
      </c>
      <c r="CL906" s="31">
        <f t="shared" si="995"/>
        <v>3</v>
      </c>
      <c r="CM906" s="113">
        <f t="shared" si="996"/>
        <v>45</v>
      </c>
      <c r="CN906" s="31">
        <f t="shared" si="997"/>
        <v>4</v>
      </c>
      <c r="CO906" s="31">
        <f t="shared" si="998"/>
        <v>4</v>
      </c>
      <c r="CP906" s="31">
        <f t="shared" si="999"/>
        <v>6</v>
      </c>
      <c r="CQ906" s="31">
        <f t="shared" si="1000"/>
        <v>31</v>
      </c>
      <c r="CR906" s="32">
        <v>1</v>
      </c>
      <c r="CS906" s="32">
        <v>2</v>
      </c>
      <c r="CT906" s="32">
        <v>3</v>
      </c>
      <c r="CU906" s="88">
        <f t="shared" si="984"/>
        <v>45</v>
      </c>
      <c r="CV906" s="32">
        <v>4</v>
      </c>
      <c r="CW906" s="32">
        <v>4</v>
      </c>
      <c r="CX906" s="32">
        <v>6</v>
      </c>
      <c r="CY906" s="32">
        <v>31</v>
      </c>
      <c r="DC906" s="88">
        <f t="shared" si="1001"/>
        <v>0</v>
      </c>
      <c r="DH906" s="32">
        <v>1</v>
      </c>
      <c r="DI906" s="32">
        <v>7</v>
      </c>
      <c r="DJ906" s="32">
        <v>5</v>
      </c>
      <c r="DK906" s="88">
        <f t="shared" si="1002"/>
        <v>144</v>
      </c>
      <c r="DL906" s="32">
        <v>21</v>
      </c>
      <c r="DM906" s="32">
        <v>61</v>
      </c>
      <c r="DN906" s="32">
        <v>62</v>
      </c>
      <c r="DO906" s="32">
        <v>0</v>
      </c>
      <c r="DP906" s="32">
        <v>14</v>
      </c>
      <c r="DQ906" s="32">
        <v>24</v>
      </c>
      <c r="DR906" s="32">
        <v>20</v>
      </c>
      <c r="DS906" s="88">
        <f t="shared" si="1003"/>
        <v>544</v>
      </c>
      <c r="DT906" s="32">
        <v>3</v>
      </c>
      <c r="DU906" s="32">
        <v>164</v>
      </c>
      <c r="DV906" s="32">
        <v>370</v>
      </c>
      <c r="DW906" s="32">
        <v>7</v>
      </c>
      <c r="EA906" s="88">
        <f t="shared" si="1004"/>
        <v>0</v>
      </c>
      <c r="EF906" s="32">
        <v>1</v>
      </c>
      <c r="EG906" s="32">
        <v>1</v>
      </c>
      <c r="EH906" s="32">
        <v>1</v>
      </c>
      <c r="EI906" s="88">
        <f t="shared" si="1005"/>
        <v>6</v>
      </c>
      <c r="EJ906" s="32">
        <v>2</v>
      </c>
      <c r="EK906" s="32">
        <v>2</v>
      </c>
      <c r="EL906" s="32">
        <v>2</v>
      </c>
      <c r="EM906" s="32">
        <v>0</v>
      </c>
      <c r="EQ906" s="88">
        <f t="shared" si="1006"/>
        <v>0</v>
      </c>
      <c r="EY906" s="88">
        <f t="shared" si="1007"/>
        <v>0</v>
      </c>
      <c r="FG906" s="88">
        <f t="shared" si="1008"/>
        <v>0</v>
      </c>
      <c r="FO906" s="88">
        <f t="shared" si="1009"/>
        <v>0</v>
      </c>
      <c r="FW906" s="110">
        <f t="shared" si="1010"/>
        <v>0</v>
      </c>
      <c r="GB906" s="110">
        <f t="shared" si="1011"/>
        <v>0</v>
      </c>
      <c r="GC906" s="110">
        <f t="shared" si="1012"/>
        <v>0</v>
      </c>
      <c r="GD906" s="110">
        <f t="shared" si="1013"/>
        <v>0</v>
      </c>
      <c r="GE906" s="110">
        <f t="shared" si="1014"/>
        <v>0</v>
      </c>
      <c r="GF906" s="110">
        <f t="shared" si="1015"/>
        <v>0</v>
      </c>
      <c r="GG906" s="110">
        <f t="shared" si="1016"/>
        <v>0</v>
      </c>
      <c r="GH906" s="110">
        <f t="shared" si="1017"/>
        <v>0</v>
      </c>
      <c r="GI906" s="110">
        <f t="shared" si="1018"/>
        <v>0</v>
      </c>
      <c r="GJ906" s="114">
        <f t="shared" si="982"/>
        <v>0.39632750797073663</v>
      </c>
      <c r="GK906" s="90">
        <f t="shared" si="983"/>
        <v>2.4602026049204053E-2</v>
      </c>
      <c r="GL906" s="2" t="s">
        <v>1521</v>
      </c>
      <c r="GM906" s="92" t="s">
        <v>2218</v>
      </c>
      <c r="GN906" s="2" t="s">
        <v>1557</v>
      </c>
      <c r="GO906" s="2" t="s">
        <v>2149</v>
      </c>
      <c r="GP906" s="2" t="s">
        <v>2070</v>
      </c>
      <c r="GQ906" s="2" t="s">
        <v>1425</v>
      </c>
      <c r="GR906" s="115">
        <v>713</v>
      </c>
      <c r="GS906" s="31">
        <f t="shared" si="1019"/>
        <v>15</v>
      </c>
      <c r="GT906" s="31">
        <f t="shared" si="1020"/>
        <v>25</v>
      </c>
      <c r="GU906" s="31">
        <f t="shared" si="1021"/>
        <v>31</v>
      </c>
      <c r="GV906" s="31">
        <f t="shared" si="1022"/>
        <v>688</v>
      </c>
      <c r="GW906" s="31">
        <f t="shared" si="1023"/>
        <v>439</v>
      </c>
      <c r="GX906" s="31">
        <f t="shared" si="1024"/>
        <v>664</v>
      </c>
    </row>
    <row r="907" spans="1:206" ht="15.75" hidden="1" customHeight="1" x14ac:dyDescent="0.25">
      <c r="A907" s="22" t="s">
        <v>1112</v>
      </c>
      <c r="B907" s="2" t="s">
        <v>884</v>
      </c>
      <c r="C907" s="116" t="s">
        <v>887</v>
      </c>
      <c r="D907" s="35" t="s">
        <v>884</v>
      </c>
      <c r="E907" s="117">
        <v>25</v>
      </c>
      <c r="F907" s="117">
        <v>130</v>
      </c>
      <c r="G907" s="117">
        <v>163</v>
      </c>
      <c r="H907" s="117">
        <v>318</v>
      </c>
      <c r="I907" s="95">
        <v>20</v>
      </c>
      <c r="J907" s="118">
        <v>24</v>
      </c>
      <c r="K907" s="118">
        <v>111</v>
      </c>
      <c r="L907" s="118">
        <v>169</v>
      </c>
      <c r="M907" s="118">
        <v>304</v>
      </c>
      <c r="N907" s="119">
        <v>32</v>
      </c>
      <c r="O907" s="119">
        <v>25</v>
      </c>
      <c r="P907" s="120">
        <v>324</v>
      </c>
      <c r="Q907" s="120">
        <v>367</v>
      </c>
      <c r="R907" s="120">
        <v>296</v>
      </c>
      <c r="S907" s="70">
        <f t="shared" si="965"/>
        <v>7.407407407407407E-2</v>
      </c>
      <c r="T907" s="70">
        <f t="shared" si="966"/>
        <v>0.3024523160762943</v>
      </c>
      <c r="U907" s="70">
        <f t="shared" si="967"/>
        <v>0.27558257345491388</v>
      </c>
      <c r="V907" s="70">
        <f t="shared" si="968"/>
        <v>0.37405731523378583</v>
      </c>
      <c r="W907" s="70">
        <f t="shared" si="969"/>
        <v>0.46283783783783783</v>
      </c>
      <c r="X907" s="121">
        <v>372</v>
      </c>
      <c r="Y907" s="121">
        <v>324</v>
      </c>
      <c r="Z907" s="121">
        <v>367</v>
      </c>
      <c r="AA907" s="121">
        <v>296</v>
      </c>
      <c r="AB907" s="121">
        <v>109</v>
      </c>
      <c r="AC907" s="121">
        <v>90</v>
      </c>
      <c r="AD907" s="17">
        <v>12</v>
      </c>
      <c r="AE907" s="17">
        <v>16</v>
      </c>
      <c r="AF907" s="100">
        <v>20</v>
      </c>
      <c r="AG907" s="101">
        <v>36</v>
      </c>
      <c r="AH907" s="101">
        <v>150</v>
      </c>
      <c r="AI907" s="101">
        <v>198</v>
      </c>
      <c r="AJ907" s="101">
        <v>4</v>
      </c>
      <c r="AK907" s="101">
        <f t="shared" si="970"/>
        <v>388</v>
      </c>
      <c r="AL907" s="101">
        <f t="shared" si="971"/>
        <v>43</v>
      </c>
      <c r="AM907" s="101">
        <v>47</v>
      </c>
      <c r="AN907" s="102">
        <v>22</v>
      </c>
      <c r="AO907" s="103">
        <v>55</v>
      </c>
      <c r="AP907" s="74">
        <f t="shared" si="972"/>
        <v>0.1111111111111111</v>
      </c>
      <c r="AQ907" s="74">
        <f t="shared" si="973"/>
        <v>0.40871934604904631</v>
      </c>
      <c r="AR907" s="104">
        <f t="shared" si="974"/>
        <v>0.34549138804457952</v>
      </c>
      <c r="AS907" s="104">
        <f t="shared" si="975"/>
        <v>0.46003016591251883</v>
      </c>
      <c r="AT907" s="104">
        <f t="shared" si="976"/>
        <v>0.52364864864864868</v>
      </c>
      <c r="AU907" s="105">
        <v>320</v>
      </c>
      <c r="AV907" s="105">
        <v>419</v>
      </c>
      <c r="AW907" s="105">
        <v>289</v>
      </c>
      <c r="AX907" s="100">
        <v>19</v>
      </c>
      <c r="AY907" s="106">
        <v>429</v>
      </c>
      <c r="AZ907" s="106">
        <v>38</v>
      </c>
      <c r="BA907" s="106">
        <v>181</v>
      </c>
      <c r="BB907" s="106">
        <v>202</v>
      </c>
      <c r="BC907" s="106">
        <v>8</v>
      </c>
      <c r="BD907" s="107">
        <v>47</v>
      </c>
      <c r="BE907" s="108">
        <v>28</v>
      </c>
      <c r="BF907" s="82">
        <f t="shared" si="977"/>
        <v>0.13148788927335639</v>
      </c>
      <c r="BG907" s="82">
        <f t="shared" si="978"/>
        <v>0.43198090692124103</v>
      </c>
      <c r="BH907" s="83">
        <f t="shared" si="979"/>
        <v>0.36381322957198442</v>
      </c>
      <c r="BI907" s="83">
        <f t="shared" si="980"/>
        <v>0.4546684709066306</v>
      </c>
      <c r="BJ907" s="83">
        <f t="shared" si="981"/>
        <v>0.484375</v>
      </c>
      <c r="BK907" s="2">
        <v>330</v>
      </c>
      <c r="BL907" s="2">
        <v>424</v>
      </c>
      <c r="BM907" s="2">
        <v>275</v>
      </c>
      <c r="BN907" s="2">
        <v>196</v>
      </c>
      <c r="BO907" s="2">
        <v>92</v>
      </c>
      <c r="BP907" s="2">
        <v>104</v>
      </c>
      <c r="BQ907" s="109">
        <v>10</v>
      </c>
      <c r="BR907" s="109">
        <v>18</v>
      </c>
      <c r="BS907" s="110">
        <v>15</v>
      </c>
      <c r="BT907" s="109">
        <v>14</v>
      </c>
      <c r="BU907" s="109">
        <v>134</v>
      </c>
      <c r="BV907" s="109">
        <v>256</v>
      </c>
      <c r="BW907" s="109">
        <v>8</v>
      </c>
      <c r="BX907" s="84">
        <f t="shared" si="985"/>
        <v>412</v>
      </c>
      <c r="BY907" s="111">
        <v>23</v>
      </c>
      <c r="BZ907" s="109">
        <v>53</v>
      </c>
      <c r="CA907" s="109">
        <v>8</v>
      </c>
      <c r="CB907" s="2">
        <v>37</v>
      </c>
      <c r="CC907" s="112">
        <f t="shared" si="986"/>
        <v>4.2424242424242427E-2</v>
      </c>
      <c r="CD907" s="112">
        <f t="shared" si="987"/>
        <v>0.31603773584905659</v>
      </c>
      <c r="CE907" s="112">
        <f t="shared" si="988"/>
        <v>0.34110787172011664</v>
      </c>
      <c r="CF907" s="112">
        <f t="shared" si="989"/>
        <v>0.48211731044349071</v>
      </c>
      <c r="CG907" s="112">
        <f t="shared" si="990"/>
        <v>0.73818181818181816</v>
      </c>
      <c r="CH907" s="87">
        <f t="shared" si="991"/>
        <v>72</v>
      </c>
      <c r="CI907" s="31">
        <f t="shared" si="992"/>
        <v>74</v>
      </c>
      <c r="CJ907" s="31">
        <f t="shared" si="993"/>
        <v>0</v>
      </c>
      <c r="CK907" s="31">
        <f t="shared" si="994"/>
        <v>0</v>
      </c>
      <c r="CL907" s="31">
        <f t="shared" si="995"/>
        <v>0</v>
      </c>
      <c r="CM907" s="113">
        <f t="shared" si="996"/>
        <v>0</v>
      </c>
      <c r="CN907" s="31">
        <f t="shared" si="997"/>
        <v>0</v>
      </c>
      <c r="CO907" s="31">
        <f t="shared" si="998"/>
        <v>0</v>
      </c>
      <c r="CP907" s="31">
        <f t="shared" si="999"/>
        <v>0</v>
      </c>
      <c r="CQ907" s="31">
        <f t="shared" si="1000"/>
        <v>0</v>
      </c>
      <c r="CU907" s="88">
        <f t="shared" si="984"/>
        <v>0</v>
      </c>
      <c r="DC907" s="88">
        <f t="shared" si="1001"/>
        <v>0</v>
      </c>
      <c r="DH907" s="32">
        <v>1</v>
      </c>
      <c r="DI907" s="32">
        <v>5</v>
      </c>
      <c r="DJ907" s="32">
        <v>4</v>
      </c>
      <c r="DK907" s="88">
        <f t="shared" si="1002"/>
        <v>115</v>
      </c>
      <c r="DL907" s="32">
        <v>14</v>
      </c>
      <c r="DM907" s="32">
        <v>38</v>
      </c>
      <c r="DN907" s="32">
        <v>61</v>
      </c>
      <c r="DO907" s="32">
        <v>2</v>
      </c>
      <c r="DP907" s="32">
        <v>9</v>
      </c>
      <c r="DQ907" s="32">
        <v>13</v>
      </c>
      <c r="DR907" s="32">
        <v>11</v>
      </c>
      <c r="DS907" s="88">
        <f t="shared" si="1003"/>
        <v>297</v>
      </c>
      <c r="DT907" s="32">
        <v>0</v>
      </c>
      <c r="DU907" s="32">
        <v>96</v>
      </c>
      <c r="DV907" s="32">
        <v>195</v>
      </c>
      <c r="DW907" s="32">
        <v>6</v>
      </c>
      <c r="EA907" s="88">
        <f t="shared" si="1004"/>
        <v>0</v>
      </c>
      <c r="EI907" s="88">
        <f t="shared" si="1005"/>
        <v>0</v>
      </c>
      <c r="EQ907" s="88">
        <f t="shared" si="1006"/>
        <v>0</v>
      </c>
      <c r="EY907" s="88">
        <f t="shared" si="1007"/>
        <v>0</v>
      </c>
      <c r="FG907" s="88">
        <f t="shared" si="1008"/>
        <v>0</v>
      </c>
      <c r="FO907" s="88">
        <f t="shared" si="1009"/>
        <v>0</v>
      </c>
      <c r="FW907" s="110">
        <f t="shared" si="1010"/>
        <v>0</v>
      </c>
      <c r="GB907" s="110">
        <f t="shared" si="1011"/>
        <v>0</v>
      </c>
      <c r="GC907" s="110">
        <f t="shared" si="1012"/>
        <v>0</v>
      </c>
      <c r="GD907" s="110">
        <f t="shared" si="1013"/>
        <v>0</v>
      </c>
      <c r="GE907" s="110">
        <f t="shared" si="1014"/>
        <v>0</v>
      </c>
      <c r="GF907" s="110">
        <f t="shared" si="1015"/>
        <v>0</v>
      </c>
      <c r="GG907" s="110">
        <f t="shared" si="1016"/>
        <v>0</v>
      </c>
      <c r="GH907" s="110">
        <f t="shared" si="1017"/>
        <v>0</v>
      </c>
      <c r="GI907" s="110">
        <f t="shared" si="1018"/>
        <v>0</v>
      </c>
      <c r="GJ907" s="114">
        <f t="shared" si="982"/>
        <v>0.59490378234903785</v>
      </c>
      <c r="GK907" s="90">
        <f t="shared" si="983"/>
        <v>-3.9627039627039624E-2</v>
      </c>
      <c r="GL907" s="92" t="s">
        <v>1544</v>
      </c>
      <c r="GM907" s="92" t="s">
        <v>2038</v>
      </c>
      <c r="GN907" s="92" t="s">
        <v>2188</v>
      </c>
      <c r="GO907" s="92" t="s">
        <v>2238</v>
      </c>
      <c r="GP907" s="2" t="s">
        <v>1698</v>
      </c>
      <c r="GQ907" s="2" t="s">
        <v>1689</v>
      </c>
      <c r="GR907" s="115">
        <v>425</v>
      </c>
      <c r="GS907" s="31">
        <f t="shared" si="1019"/>
        <v>10</v>
      </c>
      <c r="GT907" s="31">
        <f t="shared" si="1020"/>
        <v>15</v>
      </c>
      <c r="GU907" s="31">
        <f t="shared" si="1021"/>
        <v>18</v>
      </c>
      <c r="GV907" s="31">
        <f t="shared" si="1022"/>
        <v>412</v>
      </c>
      <c r="GW907" s="31">
        <f t="shared" si="1023"/>
        <v>264</v>
      </c>
      <c r="GX907" s="31">
        <f t="shared" si="1024"/>
        <v>398</v>
      </c>
    </row>
    <row r="908" spans="1:206" ht="15.75" hidden="1" customHeight="1" x14ac:dyDescent="0.25">
      <c r="A908" s="22" t="s">
        <v>1112</v>
      </c>
      <c r="B908" s="2" t="s">
        <v>884</v>
      </c>
      <c r="C908" s="116" t="s">
        <v>888</v>
      </c>
      <c r="D908" s="35" t="s">
        <v>884</v>
      </c>
      <c r="E908" s="117">
        <v>55</v>
      </c>
      <c r="F908" s="117">
        <v>135</v>
      </c>
      <c r="G908" s="117">
        <v>141</v>
      </c>
      <c r="H908" s="117">
        <v>331</v>
      </c>
      <c r="I908" s="95">
        <v>18</v>
      </c>
      <c r="J908" s="118">
        <v>30</v>
      </c>
      <c r="K908" s="118">
        <v>117</v>
      </c>
      <c r="L908" s="118">
        <v>160</v>
      </c>
      <c r="M908" s="118">
        <v>307</v>
      </c>
      <c r="N908" s="119">
        <v>39</v>
      </c>
      <c r="O908" s="119">
        <v>4</v>
      </c>
      <c r="P908" s="120">
        <v>145</v>
      </c>
      <c r="Q908" s="120">
        <v>168</v>
      </c>
      <c r="R908" s="120">
        <v>167</v>
      </c>
      <c r="S908" s="70">
        <f t="shared" si="965"/>
        <v>0.20689655172413793</v>
      </c>
      <c r="T908" s="70">
        <f t="shared" si="966"/>
        <v>0.6964285714285714</v>
      </c>
      <c r="U908" s="70">
        <f t="shared" si="967"/>
        <v>0.55833333333333335</v>
      </c>
      <c r="V908" s="70">
        <f t="shared" si="968"/>
        <v>0.71044776119402986</v>
      </c>
      <c r="W908" s="70">
        <f t="shared" si="969"/>
        <v>0.72455089820359286</v>
      </c>
      <c r="X908" s="121">
        <v>176</v>
      </c>
      <c r="Y908" s="121">
        <v>145</v>
      </c>
      <c r="Z908" s="121">
        <v>168</v>
      </c>
      <c r="AA908" s="121">
        <v>167</v>
      </c>
      <c r="AB908" s="121">
        <v>49</v>
      </c>
      <c r="AC908" s="121">
        <v>55</v>
      </c>
      <c r="AD908" s="17">
        <v>7</v>
      </c>
      <c r="AE908" s="17">
        <v>14</v>
      </c>
      <c r="AF908" s="100">
        <v>19</v>
      </c>
      <c r="AG908" s="101">
        <v>55</v>
      </c>
      <c r="AH908" s="101">
        <v>102</v>
      </c>
      <c r="AI908" s="101">
        <v>201</v>
      </c>
      <c r="AJ908" s="101">
        <v>11</v>
      </c>
      <c r="AK908" s="101">
        <f t="shared" si="970"/>
        <v>369</v>
      </c>
      <c r="AL908" s="101">
        <f t="shared" si="971"/>
        <v>39</v>
      </c>
      <c r="AM908" s="101">
        <v>50</v>
      </c>
      <c r="AN908" s="102">
        <v>1</v>
      </c>
      <c r="AO908" s="103">
        <v>6</v>
      </c>
      <c r="AP908" s="74">
        <f t="shared" si="972"/>
        <v>0.37931034482758619</v>
      </c>
      <c r="AQ908" s="74">
        <f t="shared" si="973"/>
        <v>0.6071428571428571</v>
      </c>
      <c r="AR908" s="104">
        <f t="shared" si="974"/>
        <v>0.6645833333333333</v>
      </c>
      <c r="AS908" s="104">
        <f t="shared" si="975"/>
        <v>0.78805970149253735</v>
      </c>
      <c r="AT908" s="104">
        <f t="shared" si="976"/>
        <v>0.97005988023952094</v>
      </c>
      <c r="AU908" s="105">
        <v>159</v>
      </c>
      <c r="AV908" s="105">
        <v>210</v>
      </c>
      <c r="AW908" s="105">
        <v>153</v>
      </c>
      <c r="AX908" s="100">
        <v>20</v>
      </c>
      <c r="AY908" s="106">
        <v>305</v>
      </c>
      <c r="AZ908" s="106">
        <v>37</v>
      </c>
      <c r="BA908" s="106">
        <v>111</v>
      </c>
      <c r="BB908" s="106">
        <v>143</v>
      </c>
      <c r="BC908" s="106">
        <v>14</v>
      </c>
      <c r="BD908" s="107">
        <v>34</v>
      </c>
      <c r="BE908" s="108">
        <v>4</v>
      </c>
      <c r="BF908" s="82">
        <f t="shared" si="977"/>
        <v>0.24183006535947713</v>
      </c>
      <c r="BG908" s="82">
        <f t="shared" si="978"/>
        <v>0.52857142857142858</v>
      </c>
      <c r="BH908" s="83">
        <f t="shared" si="979"/>
        <v>0.49233716475095785</v>
      </c>
      <c r="BI908" s="83">
        <f t="shared" si="980"/>
        <v>0.59620596205962062</v>
      </c>
      <c r="BJ908" s="83">
        <f t="shared" si="981"/>
        <v>0.68553459119496851</v>
      </c>
      <c r="BK908" s="2">
        <v>144</v>
      </c>
      <c r="BL908" s="2">
        <v>202</v>
      </c>
      <c r="BM908" s="2">
        <v>170</v>
      </c>
      <c r="BN908" s="2">
        <v>123</v>
      </c>
      <c r="BO908" s="2">
        <v>34</v>
      </c>
      <c r="BP908" s="2">
        <v>56</v>
      </c>
      <c r="BQ908" s="109">
        <v>6</v>
      </c>
      <c r="BR908" s="109">
        <v>18</v>
      </c>
      <c r="BS908" s="110">
        <v>14</v>
      </c>
      <c r="BT908" s="109">
        <v>18</v>
      </c>
      <c r="BU908" s="109">
        <v>108</v>
      </c>
      <c r="BV908" s="109">
        <v>171</v>
      </c>
      <c r="BW908" s="109">
        <v>13</v>
      </c>
      <c r="BX908" s="84">
        <f t="shared" si="985"/>
        <v>310</v>
      </c>
      <c r="BY908" s="111">
        <v>0</v>
      </c>
      <c r="BZ908" s="109">
        <v>48</v>
      </c>
      <c r="CA908" s="109">
        <v>13</v>
      </c>
      <c r="CB908" s="2">
        <v>4</v>
      </c>
      <c r="CC908" s="112">
        <f t="shared" si="986"/>
        <v>0.125</v>
      </c>
      <c r="CD908" s="112">
        <f t="shared" si="987"/>
        <v>0.53465346534653468</v>
      </c>
      <c r="CE908" s="112">
        <f t="shared" si="988"/>
        <v>0.48255813953488375</v>
      </c>
      <c r="CF908" s="112">
        <f t="shared" si="989"/>
        <v>0.62096774193548387</v>
      </c>
      <c r="CG908" s="112">
        <f t="shared" si="990"/>
        <v>0.72352941176470587</v>
      </c>
      <c r="CH908" s="87">
        <f t="shared" si="991"/>
        <v>47</v>
      </c>
      <c r="CI908" s="31">
        <f t="shared" si="992"/>
        <v>29</v>
      </c>
      <c r="CJ908" s="31">
        <f t="shared" si="993"/>
        <v>0</v>
      </c>
      <c r="CK908" s="31">
        <f t="shared" si="994"/>
        <v>0</v>
      </c>
      <c r="CL908" s="31">
        <f t="shared" si="995"/>
        <v>0</v>
      </c>
      <c r="CM908" s="113">
        <f t="shared" si="996"/>
        <v>0</v>
      </c>
      <c r="CN908" s="31">
        <f t="shared" si="997"/>
        <v>0</v>
      </c>
      <c r="CO908" s="31">
        <f t="shared" si="998"/>
        <v>0</v>
      </c>
      <c r="CP908" s="31">
        <f t="shared" si="999"/>
        <v>0</v>
      </c>
      <c r="CQ908" s="31">
        <f t="shared" si="1000"/>
        <v>0</v>
      </c>
      <c r="CU908" s="88">
        <f t="shared" si="984"/>
        <v>0</v>
      </c>
      <c r="DC908" s="88">
        <f t="shared" si="1001"/>
        <v>0</v>
      </c>
      <c r="DH908" s="32">
        <v>1</v>
      </c>
      <c r="DI908" s="32">
        <v>9</v>
      </c>
      <c r="DJ908" s="32">
        <v>5</v>
      </c>
      <c r="DK908" s="88">
        <f t="shared" si="1002"/>
        <v>153</v>
      </c>
      <c r="DL908" s="32">
        <v>15</v>
      </c>
      <c r="DM908" s="32">
        <v>63</v>
      </c>
      <c r="DN908" s="32">
        <v>73</v>
      </c>
      <c r="DO908" s="32">
        <v>2</v>
      </c>
      <c r="DP908" s="32">
        <v>4</v>
      </c>
      <c r="DQ908" s="32">
        <v>8</v>
      </c>
      <c r="DR908" s="32">
        <v>7</v>
      </c>
      <c r="DS908" s="88">
        <f t="shared" si="1003"/>
        <v>143</v>
      </c>
      <c r="DT908" s="32">
        <v>3</v>
      </c>
      <c r="DU908" s="32">
        <v>37</v>
      </c>
      <c r="DV908" s="32">
        <v>93</v>
      </c>
      <c r="DW908" s="32">
        <v>10</v>
      </c>
      <c r="EA908" s="88">
        <f t="shared" si="1004"/>
        <v>0</v>
      </c>
      <c r="EI908" s="88">
        <f t="shared" si="1005"/>
        <v>0</v>
      </c>
      <c r="EQ908" s="88">
        <f t="shared" si="1006"/>
        <v>0</v>
      </c>
      <c r="EV908" s="32">
        <v>1</v>
      </c>
      <c r="EW908" s="32">
        <v>1</v>
      </c>
      <c r="EX908" s="32">
        <v>2</v>
      </c>
      <c r="EY908" s="88">
        <f t="shared" si="1007"/>
        <v>14</v>
      </c>
      <c r="EZ908" s="32">
        <v>0</v>
      </c>
      <c r="FA908" s="32">
        <v>8</v>
      </c>
      <c r="FB908" s="32">
        <v>5</v>
      </c>
      <c r="FC908" s="32">
        <v>1</v>
      </c>
      <c r="FG908" s="88">
        <f t="shared" si="1008"/>
        <v>0</v>
      </c>
      <c r="FO908" s="88">
        <f t="shared" si="1009"/>
        <v>0</v>
      </c>
      <c r="FW908" s="110">
        <f t="shared" si="1010"/>
        <v>0</v>
      </c>
      <c r="GB908" s="110">
        <f t="shared" si="1011"/>
        <v>1</v>
      </c>
      <c r="GC908" s="110">
        <f t="shared" si="1012"/>
        <v>1</v>
      </c>
      <c r="GD908" s="110">
        <f t="shared" si="1013"/>
        <v>2</v>
      </c>
      <c r="GE908" s="110">
        <f t="shared" si="1014"/>
        <v>14</v>
      </c>
      <c r="GF908" s="110">
        <f t="shared" si="1015"/>
        <v>0</v>
      </c>
      <c r="GG908" s="110">
        <f t="shared" si="1016"/>
        <v>8</v>
      </c>
      <c r="GH908" s="110">
        <f t="shared" si="1017"/>
        <v>5</v>
      </c>
      <c r="GI908" s="110">
        <f t="shared" si="1018"/>
        <v>1</v>
      </c>
      <c r="GJ908" s="114">
        <f t="shared" si="982"/>
        <v>-1.4098201263977577E-3</v>
      </c>
      <c r="GK908" s="90">
        <f t="shared" si="983"/>
        <v>1.6393442622950821E-2</v>
      </c>
      <c r="GL908" s="2" t="s">
        <v>1477</v>
      </c>
      <c r="GM908" s="2" t="s">
        <v>1730</v>
      </c>
      <c r="GN908" s="92" t="s">
        <v>2073</v>
      </c>
      <c r="GO908" s="92" t="s">
        <v>2114</v>
      </c>
      <c r="GP908" s="92" t="s">
        <v>1899</v>
      </c>
      <c r="GQ908" s="2" t="s">
        <v>1792</v>
      </c>
      <c r="GR908" s="115">
        <v>204</v>
      </c>
      <c r="GS908" s="31">
        <f t="shared" si="1019"/>
        <v>5</v>
      </c>
      <c r="GT908" s="31">
        <f t="shared" si="1020"/>
        <v>12</v>
      </c>
      <c r="GU908" s="31">
        <f t="shared" si="1021"/>
        <v>17</v>
      </c>
      <c r="GV908" s="31">
        <f t="shared" si="1022"/>
        <v>296</v>
      </c>
      <c r="GW908" s="31">
        <f t="shared" si="1023"/>
        <v>178</v>
      </c>
      <c r="GX908" s="31">
        <f t="shared" si="1024"/>
        <v>278</v>
      </c>
    </row>
    <row r="909" spans="1:206" ht="15.75" hidden="1" customHeight="1" x14ac:dyDescent="0.25">
      <c r="A909" s="22" t="s">
        <v>1112</v>
      </c>
      <c r="B909" s="2" t="s">
        <v>884</v>
      </c>
      <c r="C909" s="116" t="s">
        <v>889</v>
      </c>
      <c r="D909" s="35" t="s">
        <v>884</v>
      </c>
      <c r="E909" s="117">
        <v>35</v>
      </c>
      <c r="F909" s="117">
        <v>96</v>
      </c>
      <c r="G909" s="117">
        <v>99</v>
      </c>
      <c r="H909" s="117">
        <v>230</v>
      </c>
      <c r="I909" s="95">
        <v>17</v>
      </c>
      <c r="J909" s="118">
        <v>19</v>
      </c>
      <c r="K909" s="118">
        <v>90</v>
      </c>
      <c r="L909" s="118">
        <v>127</v>
      </c>
      <c r="M909" s="118">
        <v>236</v>
      </c>
      <c r="N909" s="119">
        <v>22</v>
      </c>
      <c r="O909" s="119">
        <v>9</v>
      </c>
      <c r="P909" s="120">
        <v>135</v>
      </c>
      <c r="Q909" s="120">
        <v>174</v>
      </c>
      <c r="R909" s="120">
        <v>186</v>
      </c>
      <c r="S909" s="70">
        <f t="shared" si="965"/>
        <v>0.14074074074074075</v>
      </c>
      <c r="T909" s="70">
        <f t="shared" si="966"/>
        <v>0.51724137931034486</v>
      </c>
      <c r="U909" s="70">
        <f t="shared" si="967"/>
        <v>0.43232323232323233</v>
      </c>
      <c r="V909" s="70">
        <f t="shared" si="968"/>
        <v>0.54166666666666663</v>
      </c>
      <c r="W909" s="70">
        <f t="shared" si="969"/>
        <v>0.56451612903225812</v>
      </c>
      <c r="X909" s="121">
        <v>160</v>
      </c>
      <c r="Y909" s="121">
        <v>135</v>
      </c>
      <c r="Z909" s="121">
        <v>174</v>
      </c>
      <c r="AA909" s="121">
        <v>186</v>
      </c>
      <c r="AB909" s="121">
        <v>45</v>
      </c>
      <c r="AC909" s="121">
        <v>49</v>
      </c>
      <c r="AD909" s="17">
        <v>11</v>
      </c>
      <c r="AE909" s="17">
        <v>12</v>
      </c>
      <c r="AF909" s="100">
        <v>17</v>
      </c>
      <c r="AG909" s="101">
        <v>12</v>
      </c>
      <c r="AH909" s="101">
        <v>78</v>
      </c>
      <c r="AI909" s="101">
        <v>149</v>
      </c>
      <c r="AJ909" s="101">
        <v>2</v>
      </c>
      <c r="AK909" s="101">
        <f t="shared" si="970"/>
        <v>241</v>
      </c>
      <c r="AL909" s="101">
        <f t="shared" si="971"/>
        <v>20</v>
      </c>
      <c r="AM909" s="101">
        <v>22</v>
      </c>
      <c r="AN909" s="101"/>
      <c r="AO909" s="103">
        <v>16</v>
      </c>
      <c r="AP909" s="74">
        <f t="shared" si="972"/>
        <v>8.8888888888888892E-2</v>
      </c>
      <c r="AQ909" s="74">
        <f t="shared" si="973"/>
        <v>0.44827586206896552</v>
      </c>
      <c r="AR909" s="104">
        <f t="shared" si="974"/>
        <v>0.44242424242424244</v>
      </c>
      <c r="AS909" s="104">
        <f t="shared" si="975"/>
        <v>0.57499999999999996</v>
      </c>
      <c r="AT909" s="104">
        <f t="shared" si="976"/>
        <v>0.69354838709677424</v>
      </c>
      <c r="AU909" s="105">
        <v>137</v>
      </c>
      <c r="AV909" s="105">
        <v>177</v>
      </c>
      <c r="AW909" s="105">
        <v>130</v>
      </c>
      <c r="AX909" s="100">
        <v>13</v>
      </c>
      <c r="AY909" s="106">
        <v>199</v>
      </c>
      <c r="AZ909" s="106">
        <v>15</v>
      </c>
      <c r="BA909" s="106">
        <v>69</v>
      </c>
      <c r="BB909" s="106">
        <v>106</v>
      </c>
      <c r="BC909" s="106">
        <v>9</v>
      </c>
      <c r="BD909" s="107">
        <v>30</v>
      </c>
      <c r="BE909" s="108">
        <v>2</v>
      </c>
      <c r="BF909" s="82">
        <f t="shared" si="977"/>
        <v>0.11538461538461539</v>
      </c>
      <c r="BG909" s="82">
        <f t="shared" si="978"/>
        <v>0.38983050847457629</v>
      </c>
      <c r="BH909" s="83">
        <f t="shared" si="979"/>
        <v>0.36036036036036034</v>
      </c>
      <c r="BI909" s="83">
        <f t="shared" si="980"/>
        <v>0.46178343949044587</v>
      </c>
      <c r="BJ909" s="83">
        <f t="shared" si="981"/>
        <v>0.55474452554744524</v>
      </c>
      <c r="BK909" s="2">
        <v>141</v>
      </c>
      <c r="BL909" s="2">
        <v>191</v>
      </c>
      <c r="BM909" s="2">
        <v>119</v>
      </c>
      <c r="BN909" s="2">
        <v>91</v>
      </c>
      <c r="BO909" s="2">
        <v>35</v>
      </c>
      <c r="BP909" s="2">
        <v>44</v>
      </c>
      <c r="BQ909" s="109">
        <v>9</v>
      </c>
      <c r="BR909" s="109">
        <v>15</v>
      </c>
      <c r="BS909" s="110">
        <v>18</v>
      </c>
      <c r="BT909" s="109">
        <v>13</v>
      </c>
      <c r="BU909" s="109">
        <v>62</v>
      </c>
      <c r="BV909" s="109">
        <v>121</v>
      </c>
      <c r="BW909" s="109">
        <v>3</v>
      </c>
      <c r="BX909" s="84">
        <f t="shared" si="985"/>
        <v>199</v>
      </c>
      <c r="BY909" s="111">
        <v>1</v>
      </c>
      <c r="BZ909" s="109">
        <v>21</v>
      </c>
      <c r="CA909" s="109">
        <v>2</v>
      </c>
      <c r="CB909" s="2">
        <v>10</v>
      </c>
      <c r="CC909" s="112">
        <f t="shared" si="986"/>
        <v>9.2198581560283682E-2</v>
      </c>
      <c r="CD909" s="112">
        <f t="shared" si="987"/>
        <v>0.32460732984293195</v>
      </c>
      <c r="CE909" s="112">
        <f t="shared" si="988"/>
        <v>0.38802660753880264</v>
      </c>
      <c r="CF909" s="112">
        <f t="shared" si="989"/>
        <v>0.52258064516129032</v>
      </c>
      <c r="CG909" s="112">
        <f t="shared" si="990"/>
        <v>0.84033613445378152</v>
      </c>
      <c r="CH909" s="87">
        <f t="shared" si="991"/>
        <v>19</v>
      </c>
      <c r="CI909" s="31">
        <f t="shared" si="992"/>
        <v>23</v>
      </c>
      <c r="CJ909" s="31">
        <f t="shared" si="993"/>
        <v>0</v>
      </c>
      <c r="CK909" s="31">
        <f t="shared" si="994"/>
        <v>0</v>
      </c>
      <c r="CL909" s="31">
        <f t="shared" si="995"/>
        <v>0</v>
      </c>
      <c r="CM909" s="113">
        <f t="shared" si="996"/>
        <v>0</v>
      </c>
      <c r="CN909" s="31">
        <f t="shared" si="997"/>
        <v>0</v>
      </c>
      <c r="CO909" s="31">
        <f t="shared" si="998"/>
        <v>0</v>
      </c>
      <c r="CP909" s="31">
        <f t="shared" si="999"/>
        <v>0</v>
      </c>
      <c r="CQ909" s="31">
        <f t="shared" si="1000"/>
        <v>0</v>
      </c>
      <c r="CU909" s="88">
        <f t="shared" si="984"/>
        <v>0</v>
      </c>
      <c r="DC909" s="88">
        <f t="shared" si="1001"/>
        <v>0</v>
      </c>
      <c r="DH909" s="32">
        <v>1</v>
      </c>
      <c r="DI909" s="32">
        <v>5</v>
      </c>
      <c r="DJ909" s="32">
        <v>4</v>
      </c>
      <c r="DK909" s="88">
        <f t="shared" si="1002"/>
        <v>69</v>
      </c>
      <c r="DL909" s="32">
        <v>11</v>
      </c>
      <c r="DM909" s="32">
        <v>22</v>
      </c>
      <c r="DN909" s="32">
        <v>35</v>
      </c>
      <c r="DO909" s="32">
        <v>1</v>
      </c>
      <c r="DP909" s="32">
        <v>7</v>
      </c>
      <c r="DQ909" s="32">
        <v>7</v>
      </c>
      <c r="DR909" s="32">
        <v>8</v>
      </c>
      <c r="DS909" s="88">
        <f t="shared" si="1003"/>
        <v>97</v>
      </c>
      <c r="DT909" s="32">
        <v>2</v>
      </c>
      <c r="DU909" s="32">
        <v>19</v>
      </c>
      <c r="DV909" s="32">
        <v>74</v>
      </c>
      <c r="DW909" s="32">
        <v>2</v>
      </c>
      <c r="EA909" s="88">
        <f t="shared" si="1004"/>
        <v>0</v>
      </c>
      <c r="EI909" s="88">
        <f t="shared" si="1005"/>
        <v>0</v>
      </c>
      <c r="EQ909" s="88">
        <f t="shared" si="1006"/>
        <v>0</v>
      </c>
      <c r="EV909" s="32">
        <v>1</v>
      </c>
      <c r="EW909" s="32">
        <v>3</v>
      </c>
      <c r="EX909" s="32">
        <v>6</v>
      </c>
      <c r="EY909" s="88">
        <f t="shared" si="1007"/>
        <v>33</v>
      </c>
      <c r="EZ909" s="32">
        <v>0</v>
      </c>
      <c r="FA909" s="32">
        <v>21</v>
      </c>
      <c r="FB909" s="32">
        <v>12</v>
      </c>
      <c r="FC909" s="32">
        <v>0</v>
      </c>
      <c r="FG909" s="88">
        <f t="shared" si="1008"/>
        <v>0</v>
      </c>
      <c r="FO909" s="88">
        <f t="shared" si="1009"/>
        <v>0</v>
      </c>
      <c r="FW909" s="110">
        <f t="shared" si="1010"/>
        <v>0</v>
      </c>
      <c r="GB909" s="110">
        <f t="shared" si="1011"/>
        <v>1</v>
      </c>
      <c r="GC909" s="110">
        <f t="shared" si="1012"/>
        <v>3</v>
      </c>
      <c r="GD909" s="110">
        <f t="shared" si="1013"/>
        <v>6</v>
      </c>
      <c r="GE909" s="110">
        <f t="shared" si="1014"/>
        <v>33</v>
      </c>
      <c r="GF909" s="110">
        <f t="shared" si="1015"/>
        <v>0</v>
      </c>
      <c r="GG909" s="110">
        <f t="shared" si="1016"/>
        <v>21</v>
      </c>
      <c r="GH909" s="110">
        <f t="shared" si="1017"/>
        <v>12</v>
      </c>
      <c r="GI909" s="110">
        <f t="shared" si="1018"/>
        <v>0</v>
      </c>
      <c r="GJ909" s="114">
        <f t="shared" si="982"/>
        <v>0.48859543817527001</v>
      </c>
      <c r="GK909" s="90">
        <f t="shared" si="983"/>
        <v>0</v>
      </c>
      <c r="GL909" s="92" t="s">
        <v>2253</v>
      </c>
      <c r="GM909" s="2" t="s">
        <v>2326</v>
      </c>
      <c r="GN909" s="92" t="s">
        <v>2213</v>
      </c>
      <c r="GO909" s="2" t="s">
        <v>2019</v>
      </c>
      <c r="GP909" s="2" t="s">
        <v>1914</v>
      </c>
      <c r="GQ909" s="2" t="s">
        <v>2076</v>
      </c>
      <c r="GR909" s="115">
        <v>179</v>
      </c>
      <c r="GS909" s="31">
        <f t="shared" si="1019"/>
        <v>8</v>
      </c>
      <c r="GT909" s="31">
        <f t="shared" si="1020"/>
        <v>12</v>
      </c>
      <c r="GU909" s="31">
        <f t="shared" si="1021"/>
        <v>12</v>
      </c>
      <c r="GV909" s="31">
        <f t="shared" si="1022"/>
        <v>166</v>
      </c>
      <c r="GW909" s="31">
        <f t="shared" si="1023"/>
        <v>112</v>
      </c>
      <c r="GX909" s="31">
        <f t="shared" si="1024"/>
        <v>153</v>
      </c>
    </row>
    <row r="910" spans="1:206" ht="15.75" hidden="1" customHeight="1" x14ac:dyDescent="0.25">
      <c r="A910" s="22" t="s">
        <v>1112</v>
      </c>
      <c r="B910" s="2" t="s">
        <v>884</v>
      </c>
      <c r="C910" s="116" t="s">
        <v>890</v>
      </c>
      <c r="D910" s="35" t="s">
        <v>884</v>
      </c>
      <c r="E910" s="117">
        <v>19</v>
      </c>
      <c r="F910" s="117">
        <v>64</v>
      </c>
      <c r="G910" s="117">
        <v>48</v>
      </c>
      <c r="H910" s="117">
        <v>131</v>
      </c>
      <c r="I910" s="95">
        <v>7</v>
      </c>
      <c r="J910" s="118">
        <v>18</v>
      </c>
      <c r="K910" s="118">
        <v>63</v>
      </c>
      <c r="L910" s="118">
        <v>53</v>
      </c>
      <c r="M910" s="118">
        <v>134</v>
      </c>
      <c r="N910" s="119"/>
      <c r="O910" s="119">
        <v>12</v>
      </c>
      <c r="P910" s="120">
        <v>86</v>
      </c>
      <c r="Q910" s="120">
        <v>105</v>
      </c>
      <c r="R910" s="120">
        <v>100</v>
      </c>
      <c r="S910" s="70">
        <f t="shared" si="965"/>
        <v>0.20930232558139536</v>
      </c>
      <c r="T910" s="70">
        <f t="shared" si="966"/>
        <v>0.6</v>
      </c>
      <c r="U910" s="70">
        <f t="shared" si="967"/>
        <v>0.46048109965635736</v>
      </c>
      <c r="V910" s="70">
        <f t="shared" si="968"/>
        <v>0.56585365853658531</v>
      </c>
      <c r="W910" s="70">
        <f t="shared" si="969"/>
        <v>0.53</v>
      </c>
      <c r="X910" s="121">
        <v>113</v>
      </c>
      <c r="Y910" s="121">
        <v>86</v>
      </c>
      <c r="Z910" s="121">
        <v>105</v>
      </c>
      <c r="AA910" s="121">
        <v>100</v>
      </c>
      <c r="AB910" s="121">
        <v>34</v>
      </c>
      <c r="AC910" s="121">
        <v>32</v>
      </c>
      <c r="AD910" s="17">
        <v>4</v>
      </c>
      <c r="AE910" s="17">
        <v>6</v>
      </c>
      <c r="AF910" s="100">
        <v>7</v>
      </c>
      <c r="AG910" s="101">
        <v>16</v>
      </c>
      <c r="AH910" s="101">
        <v>59</v>
      </c>
      <c r="AI910" s="101">
        <v>57</v>
      </c>
      <c r="AJ910" s="101">
        <v>1</v>
      </c>
      <c r="AK910" s="101">
        <f t="shared" si="970"/>
        <v>133</v>
      </c>
      <c r="AL910" s="101">
        <f t="shared" si="971"/>
        <v>7</v>
      </c>
      <c r="AM910" s="101">
        <v>8</v>
      </c>
      <c r="AN910" s="102">
        <v>15</v>
      </c>
      <c r="AO910" s="103">
        <v>23</v>
      </c>
      <c r="AP910" s="74">
        <f t="shared" si="972"/>
        <v>0.18604651162790697</v>
      </c>
      <c r="AQ910" s="74">
        <f t="shared" si="973"/>
        <v>0.56190476190476191</v>
      </c>
      <c r="AR910" s="104">
        <f t="shared" si="974"/>
        <v>0.42955326460481097</v>
      </c>
      <c r="AS910" s="104">
        <f t="shared" si="975"/>
        <v>0.53170731707317076</v>
      </c>
      <c r="AT910" s="104">
        <f t="shared" si="976"/>
        <v>0.5</v>
      </c>
      <c r="AU910" s="105">
        <v>81</v>
      </c>
      <c r="AV910" s="105">
        <v>114</v>
      </c>
      <c r="AW910" s="105">
        <v>91</v>
      </c>
      <c r="AX910" s="100">
        <v>10</v>
      </c>
      <c r="AY910" s="106">
        <v>131</v>
      </c>
      <c r="AZ910" s="106">
        <v>13</v>
      </c>
      <c r="BA910" s="106">
        <v>57</v>
      </c>
      <c r="BB910" s="106">
        <v>59</v>
      </c>
      <c r="BC910" s="106">
        <v>2</v>
      </c>
      <c r="BD910" s="107">
        <v>8</v>
      </c>
      <c r="BE910" s="108">
        <v>16</v>
      </c>
      <c r="BF910" s="82">
        <f t="shared" si="977"/>
        <v>0.14285714285714285</v>
      </c>
      <c r="BG910" s="82">
        <f t="shared" si="978"/>
        <v>0.5</v>
      </c>
      <c r="BH910" s="83">
        <f t="shared" si="979"/>
        <v>0.42307692307692307</v>
      </c>
      <c r="BI910" s="83">
        <f t="shared" si="980"/>
        <v>0.55384615384615388</v>
      </c>
      <c r="BJ910" s="83">
        <f t="shared" si="981"/>
        <v>0.62962962962962965</v>
      </c>
      <c r="BK910" s="2">
        <v>75</v>
      </c>
      <c r="BL910" s="2">
        <v>125</v>
      </c>
      <c r="BM910" s="2">
        <v>106</v>
      </c>
      <c r="BN910" s="2">
        <v>76</v>
      </c>
      <c r="BO910" s="2">
        <v>23</v>
      </c>
      <c r="BP910" s="2">
        <v>29</v>
      </c>
      <c r="BQ910" s="109">
        <v>5</v>
      </c>
      <c r="BR910" s="109">
        <v>11</v>
      </c>
      <c r="BS910" s="110">
        <v>13</v>
      </c>
      <c r="BT910" s="109">
        <v>6</v>
      </c>
      <c r="BU910" s="109">
        <v>69</v>
      </c>
      <c r="BV910" s="109">
        <v>81</v>
      </c>
      <c r="BW910" s="109">
        <v>2</v>
      </c>
      <c r="BX910" s="84">
        <f t="shared" si="985"/>
        <v>158</v>
      </c>
      <c r="BY910" s="111">
        <v>2</v>
      </c>
      <c r="BZ910" s="109">
        <v>17</v>
      </c>
      <c r="CA910" s="109">
        <v>1</v>
      </c>
      <c r="CB910" s="2">
        <v>10</v>
      </c>
      <c r="CC910" s="112">
        <f t="shared" si="986"/>
        <v>0.08</v>
      </c>
      <c r="CD910" s="112">
        <f t="shared" si="987"/>
        <v>0.55200000000000005</v>
      </c>
      <c r="CE910" s="112">
        <f t="shared" si="988"/>
        <v>0.45424836601307189</v>
      </c>
      <c r="CF910" s="112">
        <f t="shared" si="989"/>
        <v>0.5757575757575758</v>
      </c>
      <c r="CG910" s="112">
        <f t="shared" si="990"/>
        <v>0.60377358490566035</v>
      </c>
      <c r="CH910" s="87">
        <f t="shared" si="991"/>
        <v>42</v>
      </c>
      <c r="CI910" s="31">
        <f t="shared" si="992"/>
        <v>38</v>
      </c>
      <c r="CJ910" s="31">
        <f t="shared" si="993"/>
        <v>0</v>
      </c>
      <c r="CK910" s="31">
        <f t="shared" si="994"/>
        <v>0</v>
      </c>
      <c r="CL910" s="31">
        <f t="shared" si="995"/>
        <v>0</v>
      </c>
      <c r="CM910" s="113">
        <f t="shared" si="996"/>
        <v>0</v>
      </c>
      <c r="CN910" s="31">
        <f t="shared" si="997"/>
        <v>0</v>
      </c>
      <c r="CO910" s="31">
        <f t="shared" si="998"/>
        <v>0</v>
      </c>
      <c r="CP910" s="31">
        <f t="shared" si="999"/>
        <v>0</v>
      </c>
      <c r="CQ910" s="31">
        <f t="shared" si="1000"/>
        <v>0</v>
      </c>
      <c r="CU910" s="88">
        <f t="shared" si="984"/>
        <v>0</v>
      </c>
      <c r="DC910" s="88">
        <f t="shared" si="1001"/>
        <v>0</v>
      </c>
      <c r="DH910" s="32">
        <v>1</v>
      </c>
      <c r="DI910" s="32">
        <v>4</v>
      </c>
      <c r="DJ910" s="32">
        <v>6</v>
      </c>
      <c r="DK910" s="88">
        <f t="shared" si="1002"/>
        <v>70</v>
      </c>
      <c r="DL910" s="32">
        <v>3</v>
      </c>
      <c r="DM910" s="32">
        <v>27</v>
      </c>
      <c r="DN910" s="32">
        <v>40</v>
      </c>
      <c r="DO910" s="32">
        <v>0</v>
      </c>
      <c r="DP910" s="32">
        <v>3</v>
      </c>
      <c r="DQ910" s="32">
        <v>3</v>
      </c>
      <c r="DR910" s="32">
        <v>3</v>
      </c>
      <c r="DS910" s="88">
        <f t="shared" si="1003"/>
        <v>53</v>
      </c>
      <c r="DT910" s="32">
        <v>3</v>
      </c>
      <c r="DU910" s="32">
        <v>21</v>
      </c>
      <c r="DV910" s="32">
        <v>28</v>
      </c>
      <c r="DW910" s="32">
        <v>1</v>
      </c>
      <c r="EA910" s="88">
        <f t="shared" si="1004"/>
        <v>0</v>
      </c>
      <c r="EI910" s="88">
        <f t="shared" si="1005"/>
        <v>0</v>
      </c>
      <c r="EQ910" s="88">
        <f t="shared" si="1006"/>
        <v>0</v>
      </c>
      <c r="EV910" s="32">
        <v>1</v>
      </c>
      <c r="EW910" s="32">
        <v>4</v>
      </c>
      <c r="EX910" s="32">
        <v>4</v>
      </c>
      <c r="EY910" s="88">
        <f t="shared" si="1007"/>
        <v>35</v>
      </c>
      <c r="EZ910" s="32">
        <v>0</v>
      </c>
      <c r="FA910" s="32">
        <v>21</v>
      </c>
      <c r="FB910" s="32">
        <v>13</v>
      </c>
      <c r="FC910" s="32">
        <v>1</v>
      </c>
      <c r="FG910" s="88">
        <f t="shared" si="1008"/>
        <v>0</v>
      </c>
      <c r="FO910" s="88">
        <f t="shared" si="1009"/>
        <v>0</v>
      </c>
      <c r="FW910" s="110">
        <f t="shared" si="1010"/>
        <v>0</v>
      </c>
      <c r="GB910" s="110">
        <f t="shared" si="1011"/>
        <v>1</v>
      </c>
      <c r="GC910" s="110">
        <f t="shared" si="1012"/>
        <v>4</v>
      </c>
      <c r="GD910" s="110">
        <f t="shared" si="1013"/>
        <v>4</v>
      </c>
      <c r="GE910" s="110">
        <f t="shared" si="1014"/>
        <v>35</v>
      </c>
      <c r="GF910" s="110">
        <f t="shared" si="1015"/>
        <v>0</v>
      </c>
      <c r="GG910" s="110">
        <f t="shared" si="1016"/>
        <v>21</v>
      </c>
      <c r="GH910" s="110">
        <f t="shared" si="1017"/>
        <v>13</v>
      </c>
      <c r="GI910" s="110">
        <f t="shared" si="1018"/>
        <v>1</v>
      </c>
      <c r="GJ910" s="114">
        <f t="shared" si="982"/>
        <v>0.13919544321822702</v>
      </c>
      <c r="GK910" s="90">
        <f t="shared" si="983"/>
        <v>0.20610687022900764</v>
      </c>
      <c r="GL910" s="2" t="s">
        <v>1791</v>
      </c>
      <c r="GM910" s="2" t="s">
        <v>1935</v>
      </c>
      <c r="GN910" s="92" t="s">
        <v>1565</v>
      </c>
      <c r="GO910" s="92" t="s">
        <v>1656</v>
      </c>
      <c r="GP910" s="92" t="s">
        <v>2040</v>
      </c>
      <c r="GQ910" s="2" t="s">
        <v>2016</v>
      </c>
      <c r="GR910" s="115">
        <v>121</v>
      </c>
      <c r="GS910" s="31">
        <f t="shared" si="1019"/>
        <v>4</v>
      </c>
      <c r="GT910" s="31">
        <f t="shared" si="1020"/>
        <v>9</v>
      </c>
      <c r="GU910" s="31">
        <f t="shared" si="1021"/>
        <v>7</v>
      </c>
      <c r="GV910" s="31">
        <f t="shared" si="1022"/>
        <v>123</v>
      </c>
      <c r="GW910" s="31">
        <f t="shared" si="1023"/>
        <v>69</v>
      </c>
      <c r="GX910" s="31">
        <f t="shared" si="1024"/>
        <v>117</v>
      </c>
    </row>
    <row r="911" spans="1:206" ht="15.75" hidden="1" customHeight="1" x14ac:dyDescent="0.25">
      <c r="A911" s="22" t="s">
        <v>1112</v>
      </c>
      <c r="B911" s="2" t="s">
        <v>884</v>
      </c>
      <c r="C911" s="116" t="s">
        <v>891</v>
      </c>
      <c r="D911" s="35" t="s">
        <v>884</v>
      </c>
      <c r="E911" s="117">
        <v>1</v>
      </c>
      <c r="F911" s="117">
        <v>8</v>
      </c>
      <c r="G911" s="117">
        <v>9</v>
      </c>
      <c r="H911" s="117">
        <v>18</v>
      </c>
      <c r="I911" s="95">
        <v>2</v>
      </c>
      <c r="J911" s="118">
        <v>0</v>
      </c>
      <c r="K911" s="118">
        <v>4</v>
      </c>
      <c r="L911" s="118">
        <v>11</v>
      </c>
      <c r="M911" s="118">
        <v>15</v>
      </c>
      <c r="N911" s="119">
        <v>2</v>
      </c>
      <c r="O911" s="119"/>
      <c r="P911" s="120">
        <v>37</v>
      </c>
      <c r="Q911" s="120">
        <v>37</v>
      </c>
      <c r="R911" s="120">
        <v>31</v>
      </c>
      <c r="S911" s="70">
        <f t="shared" si="965"/>
        <v>0</v>
      </c>
      <c r="T911" s="70">
        <f t="shared" si="966"/>
        <v>0.10810810810810811</v>
      </c>
      <c r="U911" s="70">
        <f t="shared" si="967"/>
        <v>0.12380952380952381</v>
      </c>
      <c r="V911" s="70">
        <f t="shared" si="968"/>
        <v>0.19117647058823528</v>
      </c>
      <c r="W911" s="70">
        <f t="shared" si="969"/>
        <v>0.29032258064516131</v>
      </c>
      <c r="X911" s="121">
        <v>44</v>
      </c>
      <c r="Y911" s="121">
        <v>37</v>
      </c>
      <c r="Z911" s="121">
        <v>37</v>
      </c>
      <c r="AA911" s="121">
        <v>31</v>
      </c>
      <c r="AB911" s="121">
        <v>10</v>
      </c>
      <c r="AC911" s="121">
        <v>7</v>
      </c>
      <c r="AD911" s="17">
        <v>1</v>
      </c>
      <c r="AE911" s="17">
        <v>2</v>
      </c>
      <c r="AF911" s="100">
        <v>2</v>
      </c>
      <c r="AG911" s="101">
        <v>1</v>
      </c>
      <c r="AH911" s="101">
        <v>6</v>
      </c>
      <c r="AI911" s="101">
        <v>9</v>
      </c>
      <c r="AJ911" s="101">
        <v>0</v>
      </c>
      <c r="AK911" s="101">
        <f t="shared" si="970"/>
        <v>16</v>
      </c>
      <c r="AL911" s="101">
        <f t="shared" si="971"/>
        <v>1</v>
      </c>
      <c r="AM911" s="101">
        <v>1</v>
      </c>
      <c r="AN911" s="102">
        <v>4</v>
      </c>
      <c r="AO911" s="103">
        <v>5</v>
      </c>
      <c r="AP911" s="74">
        <f t="shared" si="972"/>
        <v>2.7027027027027029E-2</v>
      </c>
      <c r="AQ911" s="74">
        <f t="shared" si="973"/>
        <v>0.16216216216216217</v>
      </c>
      <c r="AR911" s="104">
        <f t="shared" si="974"/>
        <v>0.14285714285714285</v>
      </c>
      <c r="AS911" s="104">
        <f t="shared" si="975"/>
        <v>0.20588235294117646</v>
      </c>
      <c r="AT911" s="104">
        <f t="shared" si="976"/>
        <v>0.25806451612903225</v>
      </c>
      <c r="AU911" s="105">
        <v>21</v>
      </c>
      <c r="AV911" s="105">
        <v>34</v>
      </c>
      <c r="AW911" s="105">
        <v>15</v>
      </c>
      <c r="AX911" s="100">
        <v>5</v>
      </c>
      <c r="AY911" s="106">
        <v>42</v>
      </c>
      <c r="AZ911" s="106">
        <v>1</v>
      </c>
      <c r="BA911" s="106">
        <v>22</v>
      </c>
      <c r="BB911" s="106">
        <v>19</v>
      </c>
      <c r="BC911" s="106">
        <v>0</v>
      </c>
      <c r="BD911" s="107">
        <v>3</v>
      </c>
      <c r="BE911" s="108">
        <v>4</v>
      </c>
      <c r="BF911" s="82">
        <f t="shared" si="977"/>
        <v>6.6666666666666666E-2</v>
      </c>
      <c r="BG911" s="82">
        <f t="shared" si="978"/>
        <v>0.6470588235294118</v>
      </c>
      <c r="BH911" s="83">
        <f t="shared" si="979"/>
        <v>0.55714285714285716</v>
      </c>
      <c r="BI911" s="83">
        <f t="shared" si="980"/>
        <v>0.69090909090909092</v>
      </c>
      <c r="BJ911" s="83">
        <f t="shared" si="981"/>
        <v>0.76190476190476186</v>
      </c>
      <c r="BK911" s="2">
        <v>22</v>
      </c>
      <c r="BL911" s="2">
        <v>31</v>
      </c>
      <c r="BM911" s="2">
        <v>24</v>
      </c>
      <c r="BN911" s="2">
        <v>16</v>
      </c>
      <c r="BO911" s="2">
        <v>6</v>
      </c>
      <c r="BP911" s="2">
        <v>6</v>
      </c>
      <c r="BQ911" s="109">
        <v>2</v>
      </c>
      <c r="BR911" s="109">
        <v>3</v>
      </c>
      <c r="BS911" s="110">
        <v>2</v>
      </c>
      <c r="BT911" s="109">
        <v>5</v>
      </c>
      <c r="BU911" s="109">
        <v>12</v>
      </c>
      <c r="BV911" s="109">
        <v>18</v>
      </c>
      <c r="BW911" s="109">
        <v>1</v>
      </c>
      <c r="BX911" s="84">
        <f t="shared" si="985"/>
        <v>36</v>
      </c>
      <c r="BY911" s="111">
        <v>0</v>
      </c>
      <c r="BZ911" s="109">
        <v>7</v>
      </c>
      <c r="CA911" s="109">
        <v>1</v>
      </c>
      <c r="CB911" s="2">
        <v>2</v>
      </c>
      <c r="CC911" s="112">
        <f t="shared" si="986"/>
        <v>0.22727272727272727</v>
      </c>
      <c r="CD911" s="112">
        <f t="shared" si="987"/>
        <v>0.38709677419354838</v>
      </c>
      <c r="CE911" s="112">
        <f t="shared" si="988"/>
        <v>0.36363636363636365</v>
      </c>
      <c r="CF911" s="112">
        <f t="shared" si="989"/>
        <v>0.41818181818181815</v>
      </c>
      <c r="CG911" s="112">
        <f t="shared" si="990"/>
        <v>0.45833333333333331</v>
      </c>
      <c r="CH911" s="87">
        <f t="shared" si="991"/>
        <v>13</v>
      </c>
      <c r="CI911" s="31">
        <f t="shared" si="992"/>
        <v>10</v>
      </c>
      <c r="CJ911" s="31">
        <f t="shared" si="993"/>
        <v>0</v>
      </c>
      <c r="CK911" s="31">
        <f t="shared" si="994"/>
        <v>0</v>
      </c>
      <c r="CL911" s="31">
        <f t="shared" si="995"/>
        <v>0</v>
      </c>
      <c r="CM911" s="113">
        <f t="shared" si="996"/>
        <v>0</v>
      </c>
      <c r="CN911" s="31">
        <f t="shared" si="997"/>
        <v>0</v>
      </c>
      <c r="CO911" s="31">
        <f t="shared" si="998"/>
        <v>0</v>
      </c>
      <c r="CP911" s="31">
        <f t="shared" si="999"/>
        <v>0</v>
      </c>
      <c r="CQ911" s="31">
        <f t="shared" si="1000"/>
        <v>0</v>
      </c>
      <c r="CU911" s="88">
        <f t="shared" si="984"/>
        <v>0</v>
      </c>
      <c r="DC911" s="88">
        <f t="shared" si="1001"/>
        <v>0</v>
      </c>
      <c r="DH911" s="32">
        <v>1</v>
      </c>
      <c r="DI911" s="32">
        <v>2</v>
      </c>
      <c r="DK911" s="88">
        <f t="shared" si="1002"/>
        <v>27</v>
      </c>
      <c r="DL911" s="32">
        <v>5</v>
      </c>
      <c r="DM911" s="32">
        <v>6</v>
      </c>
      <c r="DN911" s="32">
        <v>15</v>
      </c>
      <c r="DO911" s="32">
        <v>1</v>
      </c>
      <c r="DS911" s="88">
        <f t="shared" si="1003"/>
        <v>0</v>
      </c>
      <c r="EA911" s="88">
        <f t="shared" si="1004"/>
        <v>0</v>
      </c>
      <c r="EI911" s="88">
        <f t="shared" si="1005"/>
        <v>0</v>
      </c>
      <c r="EQ911" s="88">
        <f t="shared" si="1006"/>
        <v>0</v>
      </c>
      <c r="EV911" s="32">
        <v>1</v>
      </c>
      <c r="EW911" s="32">
        <v>1</v>
      </c>
      <c r="EX911" s="32">
        <v>2</v>
      </c>
      <c r="EY911" s="88">
        <f t="shared" si="1007"/>
        <v>9</v>
      </c>
      <c r="EZ911" s="32">
        <v>0</v>
      </c>
      <c r="FA911" s="32">
        <v>6</v>
      </c>
      <c r="FB911" s="32">
        <v>3</v>
      </c>
      <c r="FC911" s="32">
        <v>0</v>
      </c>
      <c r="FG911" s="88">
        <f t="shared" si="1008"/>
        <v>0</v>
      </c>
      <c r="FO911" s="88">
        <f t="shared" si="1009"/>
        <v>0</v>
      </c>
      <c r="FW911" s="110">
        <f t="shared" si="1010"/>
        <v>0</v>
      </c>
      <c r="GB911" s="110">
        <f t="shared" si="1011"/>
        <v>1</v>
      </c>
      <c r="GC911" s="110">
        <f t="shared" si="1012"/>
        <v>1</v>
      </c>
      <c r="GD911" s="110">
        <f t="shared" si="1013"/>
        <v>2</v>
      </c>
      <c r="GE911" s="110">
        <f t="shared" si="1014"/>
        <v>9</v>
      </c>
      <c r="GF911" s="110">
        <f t="shared" si="1015"/>
        <v>0</v>
      </c>
      <c r="GG911" s="110">
        <f t="shared" si="1016"/>
        <v>6</v>
      </c>
      <c r="GH911" s="110">
        <f t="shared" si="1017"/>
        <v>3</v>
      </c>
      <c r="GI911" s="110">
        <f t="shared" si="1018"/>
        <v>0</v>
      </c>
      <c r="GJ911" s="114">
        <f t="shared" si="982"/>
        <v>0.5787037037037035</v>
      </c>
      <c r="GK911" s="90">
        <f t="shared" si="983"/>
        <v>-0.14285714285714285</v>
      </c>
      <c r="GL911" s="2" t="s">
        <v>1897</v>
      </c>
      <c r="GM911" s="2" t="s">
        <v>1408</v>
      </c>
      <c r="GN911" s="92" t="s">
        <v>2117</v>
      </c>
      <c r="GO911" s="92" t="s">
        <v>2327</v>
      </c>
      <c r="GP911" s="92" t="s">
        <v>1992</v>
      </c>
      <c r="GQ911" s="2" t="s">
        <v>2318</v>
      </c>
      <c r="GR911" s="115">
        <v>32</v>
      </c>
      <c r="GS911" s="31">
        <f t="shared" si="1019"/>
        <v>1</v>
      </c>
      <c r="GT911" s="31">
        <f t="shared" si="1020"/>
        <v>0</v>
      </c>
      <c r="GU911" s="31">
        <f t="shared" si="1021"/>
        <v>2</v>
      </c>
      <c r="GV911" s="31">
        <f t="shared" si="1022"/>
        <v>27</v>
      </c>
      <c r="GW911" s="31">
        <f t="shared" si="1023"/>
        <v>16</v>
      </c>
      <c r="GX911" s="31">
        <f t="shared" si="1024"/>
        <v>22</v>
      </c>
    </row>
    <row r="912" spans="1:206" ht="15.75" hidden="1" customHeight="1" x14ac:dyDescent="0.25">
      <c r="A912" s="22" t="s">
        <v>1112</v>
      </c>
      <c r="B912" s="2" t="s">
        <v>884</v>
      </c>
      <c r="C912" s="116" t="s">
        <v>892</v>
      </c>
      <c r="D912" s="35" t="s">
        <v>884</v>
      </c>
      <c r="E912" s="117">
        <v>14</v>
      </c>
      <c r="F912" s="117">
        <v>142</v>
      </c>
      <c r="G912" s="117">
        <v>86</v>
      </c>
      <c r="H912" s="117">
        <v>242</v>
      </c>
      <c r="I912" s="95">
        <v>14</v>
      </c>
      <c r="J912" s="118">
        <v>8</v>
      </c>
      <c r="K912" s="118">
        <v>84</v>
      </c>
      <c r="L912" s="118">
        <v>106</v>
      </c>
      <c r="M912" s="118">
        <v>198</v>
      </c>
      <c r="N912" s="119">
        <v>11</v>
      </c>
      <c r="O912" s="119">
        <v>24</v>
      </c>
      <c r="P912" s="120">
        <v>125</v>
      </c>
      <c r="Q912" s="120">
        <v>171</v>
      </c>
      <c r="R912" s="120">
        <v>148</v>
      </c>
      <c r="S912" s="70">
        <f t="shared" si="965"/>
        <v>6.4000000000000001E-2</v>
      </c>
      <c r="T912" s="70">
        <f t="shared" si="966"/>
        <v>0.49122807017543857</v>
      </c>
      <c r="U912" s="70">
        <f t="shared" si="967"/>
        <v>0.42117117117117114</v>
      </c>
      <c r="V912" s="70">
        <f t="shared" si="968"/>
        <v>0.56112852664576807</v>
      </c>
      <c r="W912" s="70">
        <f t="shared" si="969"/>
        <v>0.64189189189189189</v>
      </c>
      <c r="X912" s="121">
        <v>178</v>
      </c>
      <c r="Y912" s="121">
        <v>125</v>
      </c>
      <c r="Z912" s="121">
        <v>171</v>
      </c>
      <c r="AA912" s="121">
        <v>148</v>
      </c>
      <c r="AB912" s="121">
        <v>42</v>
      </c>
      <c r="AC912" s="121">
        <v>52</v>
      </c>
      <c r="AD912" s="17">
        <v>13</v>
      </c>
      <c r="AE912" s="17">
        <v>17</v>
      </c>
      <c r="AF912" s="100">
        <v>18</v>
      </c>
      <c r="AG912" s="101">
        <v>24</v>
      </c>
      <c r="AH912" s="101">
        <v>123</v>
      </c>
      <c r="AI912" s="101">
        <v>116</v>
      </c>
      <c r="AJ912" s="101">
        <v>0</v>
      </c>
      <c r="AK912" s="101">
        <f t="shared" si="970"/>
        <v>263</v>
      </c>
      <c r="AL912" s="101">
        <f t="shared" si="971"/>
        <v>14</v>
      </c>
      <c r="AM912" s="101">
        <v>14</v>
      </c>
      <c r="AN912" s="102">
        <v>21</v>
      </c>
      <c r="AO912" s="103">
        <v>26</v>
      </c>
      <c r="AP912" s="74">
        <f t="shared" si="972"/>
        <v>0.192</v>
      </c>
      <c r="AQ912" s="74">
        <f t="shared" si="973"/>
        <v>0.7192982456140351</v>
      </c>
      <c r="AR912" s="104">
        <f t="shared" si="974"/>
        <v>0.56081081081081086</v>
      </c>
      <c r="AS912" s="104">
        <f t="shared" si="975"/>
        <v>0.70532915360501569</v>
      </c>
      <c r="AT912" s="104">
        <f t="shared" si="976"/>
        <v>0.68918918918918914</v>
      </c>
      <c r="AU912" s="105">
        <v>130</v>
      </c>
      <c r="AV912" s="105">
        <v>170</v>
      </c>
      <c r="AW912" s="105">
        <v>127</v>
      </c>
      <c r="AX912" s="100">
        <v>17</v>
      </c>
      <c r="AY912" s="106">
        <v>258</v>
      </c>
      <c r="AZ912" s="106">
        <v>41</v>
      </c>
      <c r="BA912" s="106">
        <v>106</v>
      </c>
      <c r="BB912" s="106">
        <v>107</v>
      </c>
      <c r="BC912" s="106">
        <v>4</v>
      </c>
      <c r="BD912" s="107">
        <v>8</v>
      </c>
      <c r="BE912" s="108">
        <v>19</v>
      </c>
      <c r="BF912" s="82">
        <f t="shared" si="977"/>
        <v>0.32283464566929132</v>
      </c>
      <c r="BG912" s="82">
        <f t="shared" si="978"/>
        <v>0.62352941176470589</v>
      </c>
      <c r="BH912" s="83">
        <f t="shared" si="979"/>
        <v>0.57611241217798592</v>
      </c>
      <c r="BI912" s="83">
        <f t="shared" si="980"/>
        <v>0.68333333333333335</v>
      </c>
      <c r="BJ912" s="83">
        <f t="shared" si="981"/>
        <v>0.7615384615384615</v>
      </c>
      <c r="BK912" s="2">
        <v>136</v>
      </c>
      <c r="BL912" s="2">
        <v>165</v>
      </c>
      <c r="BM912" s="2">
        <v>140</v>
      </c>
      <c r="BN912" s="2">
        <v>87</v>
      </c>
      <c r="BO912" s="2">
        <v>40</v>
      </c>
      <c r="BP912" s="2">
        <v>45</v>
      </c>
      <c r="BQ912" s="109">
        <v>12</v>
      </c>
      <c r="BR912" s="109">
        <v>16</v>
      </c>
      <c r="BS912" s="110">
        <v>15</v>
      </c>
      <c r="BT912" s="109">
        <v>18</v>
      </c>
      <c r="BU912" s="109">
        <v>104</v>
      </c>
      <c r="BV912" s="109">
        <v>116</v>
      </c>
      <c r="BW912" s="109">
        <v>2</v>
      </c>
      <c r="BX912" s="84">
        <f t="shared" si="985"/>
        <v>240</v>
      </c>
      <c r="BY912" s="111">
        <v>13</v>
      </c>
      <c r="BZ912" s="109">
        <v>17</v>
      </c>
      <c r="CA912" s="109">
        <v>1</v>
      </c>
      <c r="CB912" s="2">
        <v>18</v>
      </c>
      <c r="CC912" s="112">
        <f t="shared" si="986"/>
        <v>0.13235294117647059</v>
      </c>
      <c r="CD912" s="112">
        <f t="shared" si="987"/>
        <v>0.63030303030303025</v>
      </c>
      <c r="CE912" s="112">
        <f t="shared" si="988"/>
        <v>0.50113378684807253</v>
      </c>
      <c r="CF912" s="112">
        <f t="shared" si="989"/>
        <v>0.66557377049180333</v>
      </c>
      <c r="CG912" s="112">
        <f t="shared" si="990"/>
        <v>0.70714285714285718</v>
      </c>
      <c r="CH912" s="87">
        <f t="shared" si="991"/>
        <v>41</v>
      </c>
      <c r="CI912" s="31">
        <f t="shared" si="992"/>
        <v>46</v>
      </c>
      <c r="CJ912" s="31">
        <f t="shared" si="993"/>
        <v>0</v>
      </c>
      <c r="CK912" s="31">
        <f t="shared" si="994"/>
        <v>0</v>
      </c>
      <c r="CL912" s="31">
        <f t="shared" si="995"/>
        <v>0</v>
      </c>
      <c r="CM912" s="113">
        <f t="shared" si="996"/>
        <v>0</v>
      </c>
      <c r="CN912" s="31">
        <f t="shared" si="997"/>
        <v>0</v>
      </c>
      <c r="CO912" s="31">
        <f t="shared" si="998"/>
        <v>0</v>
      </c>
      <c r="CP912" s="31">
        <f t="shared" si="999"/>
        <v>0</v>
      </c>
      <c r="CQ912" s="31">
        <f t="shared" si="1000"/>
        <v>0</v>
      </c>
      <c r="CU912" s="88">
        <f t="shared" si="984"/>
        <v>0</v>
      </c>
      <c r="DC912" s="88">
        <f t="shared" si="1001"/>
        <v>0</v>
      </c>
      <c r="DH912" s="32">
        <v>1</v>
      </c>
      <c r="DI912" s="32">
        <v>4</v>
      </c>
      <c r="DJ912" s="32">
        <v>3</v>
      </c>
      <c r="DK912" s="88">
        <f t="shared" si="1002"/>
        <v>66</v>
      </c>
      <c r="DL912" s="32">
        <v>12</v>
      </c>
      <c r="DM912" s="32">
        <v>23</v>
      </c>
      <c r="DN912" s="32">
        <v>30</v>
      </c>
      <c r="DO912" s="32">
        <v>1</v>
      </c>
      <c r="DP912" s="32">
        <v>10</v>
      </c>
      <c r="DQ912" s="32">
        <v>11</v>
      </c>
      <c r="DR912" s="32">
        <v>11</v>
      </c>
      <c r="DS912" s="88">
        <f t="shared" si="1003"/>
        <v>162</v>
      </c>
      <c r="DT912" s="32">
        <v>6</v>
      </c>
      <c r="DU912" s="32">
        <v>74</v>
      </c>
      <c r="DV912" s="32">
        <v>81</v>
      </c>
      <c r="DW912" s="32">
        <v>1</v>
      </c>
      <c r="EA912" s="88">
        <f t="shared" si="1004"/>
        <v>0</v>
      </c>
      <c r="EI912" s="88">
        <f t="shared" si="1005"/>
        <v>0</v>
      </c>
      <c r="EQ912" s="88">
        <f t="shared" si="1006"/>
        <v>0</v>
      </c>
      <c r="EV912" s="32">
        <v>1</v>
      </c>
      <c r="EW912" s="32">
        <v>1</v>
      </c>
      <c r="EX912" s="32">
        <v>1</v>
      </c>
      <c r="EY912" s="88">
        <f t="shared" si="1007"/>
        <v>12</v>
      </c>
      <c r="EZ912" s="32">
        <v>0</v>
      </c>
      <c r="FA912" s="32">
        <v>7</v>
      </c>
      <c r="FB912" s="32">
        <v>5</v>
      </c>
      <c r="FC912" s="32">
        <v>0</v>
      </c>
      <c r="FG912" s="88">
        <f t="shared" si="1008"/>
        <v>0</v>
      </c>
      <c r="FO912" s="88">
        <f t="shared" si="1009"/>
        <v>0</v>
      </c>
      <c r="FW912" s="110">
        <f t="shared" si="1010"/>
        <v>0</v>
      </c>
      <c r="GB912" s="110">
        <f t="shared" si="1011"/>
        <v>1</v>
      </c>
      <c r="GC912" s="110">
        <f t="shared" si="1012"/>
        <v>1</v>
      </c>
      <c r="GD912" s="110">
        <f t="shared" si="1013"/>
        <v>1</v>
      </c>
      <c r="GE912" s="110">
        <f t="shared" si="1014"/>
        <v>12</v>
      </c>
      <c r="GF912" s="110">
        <f t="shared" si="1015"/>
        <v>0</v>
      </c>
      <c r="GG912" s="110">
        <f t="shared" si="1016"/>
        <v>7</v>
      </c>
      <c r="GH912" s="110">
        <f t="shared" si="1017"/>
        <v>5</v>
      </c>
      <c r="GI912" s="110">
        <f t="shared" si="1018"/>
        <v>0</v>
      </c>
      <c r="GJ912" s="114">
        <f t="shared" si="982"/>
        <v>0.10165413533834594</v>
      </c>
      <c r="GK912" s="90">
        <f t="shared" si="983"/>
        <v>-6.9767441860465115E-2</v>
      </c>
      <c r="GL912" s="92" t="s">
        <v>1859</v>
      </c>
      <c r="GM912" s="92" t="s">
        <v>1466</v>
      </c>
      <c r="GN912" s="2" t="s">
        <v>1719</v>
      </c>
      <c r="GO912" s="2" t="s">
        <v>1941</v>
      </c>
      <c r="GP912" s="92" t="s">
        <v>2260</v>
      </c>
      <c r="GQ912" s="2" t="s">
        <v>2163</v>
      </c>
      <c r="GR912" s="115">
        <v>164</v>
      </c>
      <c r="GS912" s="31">
        <f t="shared" si="1019"/>
        <v>11</v>
      </c>
      <c r="GT912" s="31">
        <f t="shared" si="1020"/>
        <v>14</v>
      </c>
      <c r="GU912" s="31">
        <f t="shared" si="1021"/>
        <v>15</v>
      </c>
      <c r="GV912" s="31">
        <f t="shared" si="1022"/>
        <v>228</v>
      </c>
      <c r="GW912" s="31">
        <f t="shared" si="1023"/>
        <v>113</v>
      </c>
      <c r="GX912" s="31">
        <f t="shared" si="1024"/>
        <v>210</v>
      </c>
    </row>
    <row r="913" spans="1:206" ht="15.75" hidden="1" customHeight="1" x14ac:dyDescent="0.25">
      <c r="A913" s="22" t="s">
        <v>1112</v>
      </c>
      <c r="B913" s="2" t="s">
        <v>884</v>
      </c>
      <c r="C913" s="116" t="s">
        <v>893</v>
      </c>
      <c r="D913" s="35" t="s">
        <v>884</v>
      </c>
      <c r="E913" s="117">
        <v>16</v>
      </c>
      <c r="F913" s="117">
        <v>29</v>
      </c>
      <c r="G913" s="117">
        <v>36</v>
      </c>
      <c r="H913" s="117">
        <v>81</v>
      </c>
      <c r="I913" s="95">
        <v>6</v>
      </c>
      <c r="J913" s="118">
        <v>2</v>
      </c>
      <c r="K913" s="118">
        <v>29</v>
      </c>
      <c r="L913" s="118">
        <v>30</v>
      </c>
      <c r="M913" s="118">
        <v>61</v>
      </c>
      <c r="N913" s="119">
        <v>5</v>
      </c>
      <c r="O913" s="119">
        <v>8</v>
      </c>
      <c r="P913" s="120">
        <v>44</v>
      </c>
      <c r="Q913" s="120">
        <v>67</v>
      </c>
      <c r="R913" s="120">
        <v>50</v>
      </c>
      <c r="S913" s="70">
        <f t="shared" si="965"/>
        <v>4.5454545454545456E-2</v>
      </c>
      <c r="T913" s="70">
        <f t="shared" si="966"/>
        <v>0.43283582089552236</v>
      </c>
      <c r="U913" s="70">
        <f t="shared" si="967"/>
        <v>0.34782608695652173</v>
      </c>
      <c r="V913" s="70">
        <f t="shared" si="968"/>
        <v>0.46153846153846156</v>
      </c>
      <c r="W913" s="70">
        <f t="shared" si="969"/>
        <v>0.5</v>
      </c>
      <c r="X913" s="121">
        <v>64</v>
      </c>
      <c r="Y913" s="121">
        <v>44</v>
      </c>
      <c r="Z913" s="121">
        <v>67</v>
      </c>
      <c r="AA913" s="121">
        <v>50</v>
      </c>
      <c r="AB913" s="121">
        <v>17</v>
      </c>
      <c r="AC913" s="121">
        <v>11</v>
      </c>
      <c r="AD913" s="17">
        <v>5</v>
      </c>
      <c r="AE913" s="17">
        <v>6</v>
      </c>
      <c r="AF913" s="100">
        <v>6</v>
      </c>
      <c r="AG913" s="101">
        <v>10</v>
      </c>
      <c r="AH913" s="101">
        <v>40</v>
      </c>
      <c r="AI913" s="101">
        <v>31</v>
      </c>
      <c r="AJ913" s="101">
        <v>0</v>
      </c>
      <c r="AK913" s="101">
        <f t="shared" si="970"/>
        <v>81</v>
      </c>
      <c r="AL913" s="101">
        <f t="shared" si="971"/>
        <v>12</v>
      </c>
      <c r="AM913" s="101">
        <v>12</v>
      </c>
      <c r="AN913" s="102">
        <v>5</v>
      </c>
      <c r="AO913" s="103">
        <v>9</v>
      </c>
      <c r="AP913" s="74">
        <f t="shared" si="972"/>
        <v>0.22727272727272727</v>
      </c>
      <c r="AQ913" s="74">
        <f t="shared" si="973"/>
        <v>0.59701492537313428</v>
      </c>
      <c r="AR913" s="104">
        <f t="shared" si="974"/>
        <v>0.42857142857142855</v>
      </c>
      <c r="AS913" s="104">
        <f t="shared" si="975"/>
        <v>0.50427350427350426</v>
      </c>
      <c r="AT913" s="104">
        <f t="shared" si="976"/>
        <v>0.38</v>
      </c>
      <c r="AU913" s="105">
        <v>48</v>
      </c>
      <c r="AV913" s="105">
        <v>60</v>
      </c>
      <c r="AW913" s="105">
        <v>53</v>
      </c>
      <c r="AX913" s="100">
        <v>5</v>
      </c>
      <c r="AY913" s="106">
        <v>64</v>
      </c>
      <c r="AZ913" s="106">
        <v>6</v>
      </c>
      <c r="BA913" s="106">
        <v>27</v>
      </c>
      <c r="BB913" s="106">
        <v>30</v>
      </c>
      <c r="BC913" s="106">
        <v>1</v>
      </c>
      <c r="BD913" s="107">
        <v>7</v>
      </c>
      <c r="BE913" s="108">
        <v>3</v>
      </c>
      <c r="BF913" s="82">
        <f t="shared" si="977"/>
        <v>0.11320754716981132</v>
      </c>
      <c r="BG913" s="82">
        <f t="shared" si="978"/>
        <v>0.45</v>
      </c>
      <c r="BH913" s="83">
        <f t="shared" si="979"/>
        <v>0.34782608695652173</v>
      </c>
      <c r="BI913" s="83">
        <f t="shared" si="980"/>
        <v>0.46296296296296297</v>
      </c>
      <c r="BJ913" s="83">
        <f t="shared" si="981"/>
        <v>0.47916666666666669</v>
      </c>
      <c r="BK913" s="2">
        <v>61</v>
      </c>
      <c r="BL913" s="2">
        <v>51</v>
      </c>
      <c r="BM913" s="2">
        <v>47</v>
      </c>
      <c r="BN913" s="2">
        <v>29</v>
      </c>
      <c r="BO913" s="2">
        <v>16</v>
      </c>
      <c r="BP913" s="2">
        <v>14</v>
      </c>
      <c r="BQ913" s="109">
        <v>4</v>
      </c>
      <c r="BR913" s="109">
        <v>5</v>
      </c>
      <c r="BS913" s="110">
        <v>5</v>
      </c>
      <c r="BT913" s="109">
        <v>7</v>
      </c>
      <c r="BU913" s="109">
        <v>31</v>
      </c>
      <c r="BV913" s="109">
        <v>41</v>
      </c>
      <c r="BW913" s="109">
        <v>1</v>
      </c>
      <c r="BX913" s="84">
        <f t="shared" si="985"/>
        <v>80</v>
      </c>
      <c r="BY913" s="111">
        <v>5</v>
      </c>
      <c r="BZ913" s="109">
        <v>6</v>
      </c>
      <c r="CA913" s="109">
        <v>1</v>
      </c>
      <c r="CB913" s="2">
        <v>3</v>
      </c>
      <c r="CC913" s="112">
        <f t="shared" si="986"/>
        <v>0.11475409836065574</v>
      </c>
      <c r="CD913" s="112">
        <f t="shared" si="987"/>
        <v>0.60784313725490191</v>
      </c>
      <c r="CE913" s="112">
        <f t="shared" si="988"/>
        <v>0.45911949685534592</v>
      </c>
      <c r="CF913" s="112">
        <f t="shared" si="989"/>
        <v>0.67346938775510201</v>
      </c>
      <c r="CG913" s="112">
        <f t="shared" si="990"/>
        <v>0.74468085106382975</v>
      </c>
      <c r="CH913" s="87">
        <f t="shared" si="991"/>
        <v>12</v>
      </c>
      <c r="CI913" s="31">
        <f t="shared" si="992"/>
        <v>19</v>
      </c>
      <c r="CJ913" s="31">
        <f t="shared" si="993"/>
        <v>0</v>
      </c>
      <c r="CK913" s="31">
        <f t="shared" si="994"/>
        <v>0</v>
      </c>
      <c r="CL913" s="31">
        <f t="shared" si="995"/>
        <v>0</v>
      </c>
      <c r="CM913" s="113">
        <f t="shared" si="996"/>
        <v>0</v>
      </c>
      <c r="CN913" s="31">
        <f t="shared" si="997"/>
        <v>0</v>
      </c>
      <c r="CO913" s="31">
        <f t="shared" si="998"/>
        <v>0</v>
      </c>
      <c r="CP913" s="31">
        <f t="shared" si="999"/>
        <v>0</v>
      </c>
      <c r="CQ913" s="31">
        <f t="shared" si="1000"/>
        <v>0</v>
      </c>
      <c r="CU913" s="88">
        <f t="shared" si="984"/>
        <v>0</v>
      </c>
      <c r="DC913" s="88">
        <f t="shared" si="1001"/>
        <v>0</v>
      </c>
      <c r="DK913" s="88">
        <f t="shared" si="1002"/>
        <v>0</v>
      </c>
      <c r="DP913" s="32">
        <v>4</v>
      </c>
      <c r="DQ913" s="32">
        <v>5</v>
      </c>
      <c r="DR913" s="32">
        <v>5</v>
      </c>
      <c r="DS913" s="88">
        <f t="shared" si="1003"/>
        <v>80</v>
      </c>
      <c r="DT913" s="32">
        <v>7</v>
      </c>
      <c r="DU913" s="32">
        <v>31</v>
      </c>
      <c r="DV913" s="32">
        <v>41</v>
      </c>
      <c r="DW913" s="32">
        <v>1</v>
      </c>
      <c r="EA913" s="88">
        <f t="shared" si="1004"/>
        <v>0</v>
      </c>
      <c r="EI913" s="88">
        <f t="shared" si="1005"/>
        <v>0</v>
      </c>
      <c r="EQ913" s="88">
        <f t="shared" si="1006"/>
        <v>0</v>
      </c>
      <c r="EY913" s="88">
        <f t="shared" si="1007"/>
        <v>0</v>
      </c>
      <c r="FG913" s="88">
        <f t="shared" si="1008"/>
        <v>0</v>
      </c>
      <c r="FO913" s="88">
        <f t="shared" si="1009"/>
        <v>0</v>
      </c>
      <c r="FW913" s="110">
        <f t="shared" si="1010"/>
        <v>0</v>
      </c>
      <c r="GB913" s="110">
        <f t="shared" si="1011"/>
        <v>0</v>
      </c>
      <c r="GC913" s="110">
        <f t="shared" si="1012"/>
        <v>0</v>
      </c>
      <c r="GD913" s="110">
        <f t="shared" si="1013"/>
        <v>0</v>
      </c>
      <c r="GE913" s="110">
        <f t="shared" si="1014"/>
        <v>0</v>
      </c>
      <c r="GF913" s="110">
        <f t="shared" si="1015"/>
        <v>0</v>
      </c>
      <c r="GG913" s="110">
        <f t="shared" si="1016"/>
        <v>0</v>
      </c>
      <c r="GH913" s="110">
        <f t="shared" si="1017"/>
        <v>0</v>
      </c>
      <c r="GI913" s="110">
        <f t="shared" si="1018"/>
        <v>0</v>
      </c>
      <c r="GJ913" s="114">
        <f t="shared" si="982"/>
        <v>0.4893617021276595</v>
      </c>
      <c r="GK913" s="90">
        <f t="shared" si="983"/>
        <v>0.25</v>
      </c>
      <c r="GL913" s="2" t="s">
        <v>1885</v>
      </c>
      <c r="GM913" s="92" t="s">
        <v>1752</v>
      </c>
      <c r="GN913" s="92" t="s">
        <v>1886</v>
      </c>
      <c r="GO913" s="92" t="s">
        <v>1887</v>
      </c>
      <c r="GP913" s="92" t="s">
        <v>1888</v>
      </c>
      <c r="GQ913" s="2" t="s">
        <v>1548</v>
      </c>
      <c r="GR913" s="115">
        <v>46</v>
      </c>
      <c r="GS913" s="31">
        <f t="shared" si="1019"/>
        <v>4</v>
      </c>
      <c r="GT913" s="31">
        <f t="shared" si="1020"/>
        <v>5</v>
      </c>
      <c r="GU913" s="31">
        <f t="shared" si="1021"/>
        <v>5</v>
      </c>
      <c r="GV913" s="31">
        <f t="shared" si="1022"/>
        <v>80</v>
      </c>
      <c r="GW913" s="31">
        <f t="shared" si="1023"/>
        <v>42</v>
      </c>
      <c r="GX913" s="31">
        <f t="shared" si="1024"/>
        <v>73</v>
      </c>
    </row>
    <row r="914" spans="1:206" ht="15.75" hidden="1" customHeight="1" x14ac:dyDescent="0.25">
      <c r="A914" s="22" t="s">
        <v>1112</v>
      </c>
      <c r="B914" s="2" t="s">
        <v>884</v>
      </c>
      <c r="C914" s="116" t="s">
        <v>987</v>
      </c>
      <c r="D914" s="35" t="s">
        <v>884</v>
      </c>
      <c r="E914" s="117">
        <v>2</v>
      </c>
      <c r="F914" s="117">
        <v>18</v>
      </c>
      <c r="G914" s="117">
        <v>26</v>
      </c>
      <c r="H914" s="117">
        <v>46</v>
      </c>
      <c r="I914" s="95">
        <v>3</v>
      </c>
      <c r="J914" s="118">
        <v>0</v>
      </c>
      <c r="K914" s="118">
        <v>17</v>
      </c>
      <c r="L914" s="118">
        <v>23</v>
      </c>
      <c r="M914" s="118">
        <v>40</v>
      </c>
      <c r="N914" s="119">
        <v>2</v>
      </c>
      <c r="O914" s="119">
        <v>3</v>
      </c>
      <c r="P914" s="120">
        <v>40</v>
      </c>
      <c r="Q914" s="120">
        <v>47</v>
      </c>
      <c r="R914" s="120">
        <v>33</v>
      </c>
      <c r="S914" s="70">
        <f t="shared" si="965"/>
        <v>0</v>
      </c>
      <c r="T914" s="70">
        <f t="shared" si="966"/>
        <v>0.36170212765957449</v>
      </c>
      <c r="U914" s="70">
        <f t="shared" si="967"/>
        <v>0.31666666666666665</v>
      </c>
      <c r="V914" s="70">
        <f t="shared" si="968"/>
        <v>0.47499999999999998</v>
      </c>
      <c r="W914" s="70">
        <f t="shared" si="969"/>
        <v>0.63636363636363635</v>
      </c>
      <c r="X914" s="121">
        <v>54</v>
      </c>
      <c r="Y914" s="121">
        <v>40</v>
      </c>
      <c r="Z914" s="121">
        <v>47</v>
      </c>
      <c r="AA914" s="121">
        <v>33</v>
      </c>
      <c r="AB914" s="121">
        <v>9</v>
      </c>
      <c r="AC914" s="121">
        <v>12</v>
      </c>
      <c r="AD914" s="17">
        <v>2</v>
      </c>
      <c r="AE914" s="17">
        <v>3</v>
      </c>
      <c r="AF914" s="100">
        <v>3</v>
      </c>
      <c r="AG914" s="101">
        <v>1</v>
      </c>
      <c r="AH914" s="101">
        <v>18</v>
      </c>
      <c r="AI914" s="101">
        <v>27</v>
      </c>
      <c r="AJ914" s="101">
        <v>0</v>
      </c>
      <c r="AK914" s="101">
        <f t="shared" si="970"/>
        <v>46</v>
      </c>
      <c r="AL914" s="101">
        <f t="shared" si="971"/>
        <v>3</v>
      </c>
      <c r="AM914" s="101">
        <v>3</v>
      </c>
      <c r="AN914" s="102">
        <v>5</v>
      </c>
      <c r="AO914" s="103">
        <v>3</v>
      </c>
      <c r="AP914" s="74">
        <f t="shared" si="972"/>
        <v>2.5000000000000001E-2</v>
      </c>
      <c r="AQ914" s="74">
        <f t="shared" si="973"/>
        <v>0.38297872340425532</v>
      </c>
      <c r="AR914" s="104">
        <f t="shared" si="974"/>
        <v>0.35833333333333334</v>
      </c>
      <c r="AS914" s="104">
        <f t="shared" si="975"/>
        <v>0.52500000000000002</v>
      </c>
      <c r="AT914" s="104">
        <f t="shared" si="976"/>
        <v>0.72727272727272729</v>
      </c>
      <c r="AU914" s="105">
        <v>29</v>
      </c>
      <c r="AV914" s="105">
        <v>45</v>
      </c>
      <c r="AW914" s="105">
        <v>34</v>
      </c>
      <c r="AX914" s="100">
        <v>3</v>
      </c>
      <c r="AY914" s="106">
        <v>41</v>
      </c>
      <c r="AZ914" s="106">
        <v>0</v>
      </c>
      <c r="BA914" s="106">
        <v>20</v>
      </c>
      <c r="BB914" s="106">
        <v>20</v>
      </c>
      <c r="BC914" s="106">
        <v>1</v>
      </c>
      <c r="BD914" s="107">
        <v>3</v>
      </c>
      <c r="BE914" s="108">
        <v>2</v>
      </c>
      <c r="BF914" s="82">
        <f t="shared" si="977"/>
        <v>0</v>
      </c>
      <c r="BG914" s="82">
        <f t="shared" si="978"/>
        <v>0.44444444444444442</v>
      </c>
      <c r="BH914" s="83">
        <f t="shared" si="979"/>
        <v>0.34259259259259262</v>
      </c>
      <c r="BI914" s="83">
        <f t="shared" si="980"/>
        <v>0.5</v>
      </c>
      <c r="BJ914" s="83">
        <f t="shared" si="981"/>
        <v>0.58620689655172409</v>
      </c>
      <c r="BK914" s="2">
        <v>29</v>
      </c>
      <c r="BL914" s="2">
        <v>41</v>
      </c>
      <c r="BM914" s="2">
        <v>30</v>
      </c>
      <c r="BN914" s="2">
        <v>19</v>
      </c>
      <c r="BO914" s="2">
        <v>10</v>
      </c>
      <c r="BP914" s="2">
        <v>10</v>
      </c>
      <c r="BQ914" s="109">
        <v>2</v>
      </c>
      <c r="BR914" s="109">
        <v>3</v>
      </c>
      <c r="BS914" s="110">
        <v>3</v>
      </c>
      <c r="BT914" s="109">
        <v>1</v>
      </c>
      <c r="BU914" s="109">
        <v>16</v>
      </c>
      <c r="BV914" s="109">
        <v>29</v>
      </c>
      <c r="BW914" s="109">
        <v>0</v>
      </c>
      <c r="BX914" s="84">
        <f t="shared" si="985"/>
        <v>46</v>
      </c>
      <c r="BY914" s="111">
        <v>1</v>
      </c>
      <c r="BZ914" s="109">
        <v>7</v>
      </c>
      <c r="CA914" s="109">
        <v>0</v>
      </c>
      <c r="CB914" s="2">
        <v>7</v>
      </c>
      <c r="CC914" s="112">
        <f t="shared" si="986"/>
        <v>3.4482758620689655E-2</v>
      </c>
      <c r="CD914" s="112">
        <f t="shared" si="987"/>
        <v>0.3902439024390244</v>
      </c>
      <c r="CE914" s="112">
        <f t="shared" si="988"/>
        <v>0.39</v>
      </c>
      <c r="CF914" s="112">
        <f t="shared" si="989"/>
        <v>0.53521126760563376</v>
      </c>
      <c r="CG914" s="112">
        <f t="shared" si="990"/>
        <v>0.73333333333333328</v>
      </c>
      <c r="CH914" s="87">
        <f t="shared" si="991"/>
        <v>8</v>
      </c>
      <c r="CI914" s="31">
        <f t="shared" si="992"/>
        <v>4</v>
      </c>
      <c r="CJ914" s="31">
        <f t="shared" si="993"/>
        <v>0</v>
      </c>
      <c r="CK914" s="31">
        <f t="shared" si="994"/>
        <v>0</v>
      </c>
      <c r="CL914" s="31">
        <f t="shared" si="995"/>
        <v>0</v>
      </c>
      <c r="CM914" s="113">
        <f t="shared" si="996"/>
        <v>0</v>
      </c>
      <c r="CN914" s="31">
        <f t="shared" si="997"/>
        <v>0</v>
      </c>
      <c r="CO914" s="31">
        <f t="shared" si="998"/>
        <v>0</v>
      </c>
      <c r="CP914" s="31">
        <f t="shared" si="999"/>
        <v>0</v>
      </c>
      <c r="CQ914" s="31">
        <f t="shared" si="1000"/>
        <v>0</v>
      </c>
      <c r="CU914" s="88">
        <f t="shared" si="984"/>
        <v>0</v>
      </c>
      <c r="DC914" s="88">
        <f t="shared" si="1001"/>
        <v>0</v>
      </c>
      <c r="DK914" s="88">
        <f t="shared" si="1002"/>
        <v>0</v>
      </c>
      <c r="DP914" s="32">
        <v>2</v>
      </c>
      <c r="DQ914" s="32">
        <v>3</v>
      </c>
      <c r="DR914" s="32">
        <v>3</v>
      </c>
      <c r="DS914" s="88">
        <f t="shared" si="1003"/>
        <v>46</v>
      </c>
      <c r="DT914" s="32">
        <v>1</v>
      </c>
      <c r="DU914" s="32">
        <v>16</v>
      </c>
      <c r="DV914" s="32">
        <v>29</v>
      </c>
      <c r="DW914" s="32">
        <v>0</v>
      </c>
      <c r="EA914" s="88">
        <f t="shared" si="1004"/>
        <v>0</v>
      </c>
      <c r="EI914" s="88">
        <f t="shared" si="1005"/>
        <v>0</v>
      </c>
      <c r="EQ914" s="88">
        <f t="shared" si="1006"/>
        <v>0</v>
      </c>
      <c r="EY914" s="88">
        <f t="shared" si="1007"/>
        <v>0</v>
      </c>
      <c r="FG914" s="88">
        <f t="shared" si="1008"/>
        <v>0</v>
      </c>
      <c r="FO914" s="88">
        <f t="shared" si="1009"/>
        <v>0</v>
      </c>
      <c r="FW914" s="110">
        <f t="shared" si="1010"/>
        <v>0</v>
      </c>
      <c r="GB914" s="110">
        <f t="shared" si="1011"/>
        <v>0</v>
      </c>
      <c r="GC914" s="110">
        <f t="shared" si="1012"/>
        <v>0</v>
      </c>
      <c r="GD914" s="110">
        <f t="shared" si="1013"/>
        <v>0</v>
      </c>
      <c r="GE914" s="110">
        <f t="shared" si="1014"/>
        <v>0</v>
      </c>
      <c r="GF914" s="110">
        <f t="shared" si="1015"/>
        <v>0</v>
      </c>
      <c r="GG914" s="110">
        <f t="shared" si="1016"/>
        <v>0</v>
      </c>
      <c r="GH914" s="110">
        <f t="shared" si="1017"/>
        <v>0</v>
      </c>
      <c r="GI914" s="110">
        <f t="shared" si="1018"/>
        <v>0</v>
      </c>
      <c r="GJ914" s="114">
        <f t="shared" si="982"/>
        <v>0.15238095238095231</v>
      </c>
      <c r="GK914" s="90">
        <f t="shared" si="983"/>
        <v>0.12195121951219512</v>
      </c>
      <c r="GL914" s="2" t="s">
        <v>1422</v>
      </c>
      <c r="GM914" s="2" t="s">
        <v>2077</v>
      </c>
      <c r="GN914" s="2" t="s">
        <v>2212</v>
      </c>
      <c r="GO914" s="92" t="s">
        <v>2252</v>
      </c>
      <c r="GP914" s="92" t="s">
        <v>2201</v>
      </c>
      <c r="GQ914" s="2" t="s">
        <v>1479</v>
      </c>
      <c r="GR914" s="115">
        <v>41</v>
      </c>
      <c r="GS914" s="31">
        <f t="shared" si="1019"/>
        <v>2</v>
      </c>
      <c r="GT914" s="31">
        <f t="shared" si="1020"/>
        <v>3</v>
      </c>
      <c r="GU914" s="31">
        <f t="shared" si="1021"/>
        <v>3</v>
      </c>
      <c r="GV914" s="31">
        <f t="shared" si="1022"/>
        <v>46</v>
      </c>
      <c r="GW914" s="31">
        <f t="shared" si="1023"/>
        <v>29</v>
      </c>
      <c r="GX914" s="31">
        <f t="shared" si="1024"/>
        <v>45</v>
      </c>
    </row>
    <row r="915" spans="1:206" ht="15.75" hidden="1" customHeight="1" x14ac:dyDescent="0.25">
      <c r="A915" s="22" t="s">
        <v>1112</v>
      </c>
      <c r="B915" s="2" t="s">
        <v>884</v>
      </c>
      <c r="C915" s="116" t="s">
        <v>894</v>
      </c>
      <c r="D915" s="35" t="s">
        <v>884</v>
      </c>
      <c r="E915" s="117">
        <v>32</v>
      </c>
      <c r="F915" s="117">
        <v>90</v>
      </c>
      <c r="G915" s="117">
        <v>146</v>
      </c>
      <c r="H915" s="117">
        <v>268</v>
      </c>
      <c r="I915" s="95">
        <v>14</v>
      </c>
      <c r="J915" s="118">
        <v>30</v>
      </c>
      <c r="K915" s="118">
        <v>79</v>
      </c>
      <c r="L915" s="118">
        <v>137</v>
      </c>
      <c r="M915" s="118">
        <v>246</v>
      </c>
      <c r="N915" s="119">
        <v>31</v>
      </c>
      <c r="O915" s="119">
        <v>2</v>
      </c>
      <c r="P915" s="120">
        <v>188</v>
      </c>
      <c r="Q915" s="120">
        <v>258</v>
      </c>
      <c r="R915" s="120">
        <v>181</v>
      </c>
      <c r="S915" s="70">
        <f t="shared" si="965"/>
        <v>0.15957446808510639</v>
      </c>
      <c r="T915" s="70">
        <f t="shared" si="966"/>
        <v>0.30620155038759689</v>
      </c>
      <c r="U915" s="70">
        <f t="shared" si="967"/>
        <v>0.34290271132376393</v>
      </c>
      <c r="V915" s="70">
        <f t="shared" si="968"/>
        <v>0.42141230068337132</v>
      </c>
      <c r="W915" s="70">
        <f t="shared" si="969"/>
        <v>0.58563535911602205</v>
      </c>
      <c r="X915" s="121">
        <v>261</v>
      </c>
      <c r="Y915" s="121">
        <v>188</v>
      </c>
      <c r="Z915" s="121">
        <v>258</v>
      </c>
      <c r="AA915" s="121">
        <v>181</v>
      </c>
      <c r="AB915" s="121">
        <v>52</v>
      </c>
      <c r="AC915" s="121">
        <v>68</v>
      </c>
      <c r="AD915" s="17">
        <v>7</v>
      </c>
      <c r="AE915" s="17">
        <v>13</v>
      </c>
      <c r="AF915" s="100">
        <v>18</v>
      </c>
      <c r="AG915" s="101">
        <v>42</v>
      </c>
      <c r="AH915" s="101">
        <v>140</v>
      </c>
      <c r="AI915" s="101">
        <v>131</v>
      </c>
      <c r="AJ915" s="101">
        <v>5</v>
      </c>
      <c r="AK915" s="101">
        <f t="shared" si="970"/>
        <v>318</v>
      </c>
      <c r="AL915" s="101">
        <f t="shared" si="971"/>
        <v>24</v>
      </c>
      <c r="AM915" s="101">
        <v>29</v>
      </c>
      <c r="AN915" s="102">
        <v>3</v>
      </c>
      <c r="AO915" s="103">
        <v>13</v>
      </c>
      <c r="AP915" s="74">
        <f t="shared" si="972"/>
        <v>0.22340425531914893</v>
      </c>
      <c r="AQ915" s="74">
        <f t="shared" si="973"/>
        <v>0.54263565891472865</v>
      </c>
      <c r="AR915" s="104">
        <f t="shared" si="974"/>
        <v>0.46092503987240829</v>
      </c>
      <c r="AS915" s="104">
        <f t="shared" si="975"/>
        <v>0.56264236902050113</v>
      </c>
      <c r="AT915" s="104">
        <f t="shared" si="976"/>
        <v>0.59116022099447518</v>
      </c>
      <c r="AU915" s="105">
        <v>175</v>
      </c>
      <c r="AV915" s="105">
        <v>247</v>
      </c>
      <c r="AW915" s="105">
        <v>174</v>
      </c>
      <c r="AX915" s="100">
        <v>17</v>
      </c>
      <c r="AY915" s="106">
        <v>274</v>
      </c>
      <c r="AZ915" s="106">
        <v>29</v>
      </c>
      <c r="BA915" s="106">
        <v>85</v>
      </c>
      <c r="BB915" s="106">
        <v>150</v>
      </c>
      <c r="BC915" s="106">
        <v>10</v>
      </c>
      <c r="BD915" s="107">
        <v>37</v>
      </c>
      <c r="BE915" s="108">
        <v>6</v>
      </c>
      <c r="BF915" s="82">
        <f t="shared" si="977"/>
        <v>0.16666666666666666</v>
      </c>
      <c r="BG915" s="82">
        <f t="shared" si="978"/>
        <v>0.34412955465587042</v>
      </c>
      <c r="BH915" s="83">
        <f t="shared" si="979"/>
        <v>0.38087248322147649</v>
      </c>
      <c r="BI915" s="83">
        <f t="shared" si="980"/>
        <v>0.46919431279620855</v>
      </c>
      <c r="BJ915" s="83">
        <f t="shared" si="981"/>
        <v>0.64571428571428569</v>
      </c>
      <c r="BK915" s="2">
        <v>193</v>
      </c>
      <c r="BL915" s="2">
        <v>224</v>
      </c>
      <c r="BM915" s="2">
        <v>172</v>
      </c>
      <c r="BN915" s="2">
        <v>110</v>
      </c>
      <c r="BO915" s="2">
        <v>52</v>
      </c>
      <c r="BP915" s="2">
        <v>62</v>
      </c>
      <c r="BQ915" s="109">
        <v>8</v>
      </c>
      <c r="BR915" s="109">
        <v>19</v>
      </c>
      <c r="BS915" s="110">
        <v>17</v>
      </c>
      <c r="BT915" s="109">
        <v>23</v>
      </c>
      <c r="BU915" s="109">
        <v>123</v>
      </c>
      <c r="BV915" s="109">
        <v>162</v>
      </c>
      <c r="BW915" s="109">
        <v>5</v>
      </c>
      <c r="BX915" s="84">
        <f t="shared" si="985"/>
        <v>313</v>
      </c>
      <c r="BY915" s="111">
        <v>3</v>
      </c>
      <c r="BZ915" s="109">
        <v>35</v>
      </c>
      <c r="CA915" s="109">
        <v>5</v>
      </c>
      <c r="CB915" s="2">
        <v>11</v>
      </c>
      <c r="CC915" s="112">
        <f t="shared" si="986"/>
        <v>0.11917098445595854</v>
      </c>
      <c r="CD915" s="112">
        <f t="shared" si="987"/>
        <v>0.5491071428571429</v>
      </c>
      <c r="CE915" s="112">
        <f t="shared" si="988"/>
        <v>0.46349745331069608</v>
      </c>
      <c r="CF915" s="112">
        <f t="shared" si="989"/>
        <v>0.63131313131313127</v>
      </c>
      <c r="CG915" s="112">
        <f t="shared" si="990"/>
        <v>0.73837209302325579</v>
      </c>
      <c r="CH915" s="87">
        <f t="shared" si="991"/>
        <v>45</v>
      </c>
      <c r="CI915" s="31">
        <f t="shared" si="992"/>
        <v>51</v>
      </c>
      <c r="CJ915" s="31">
        <f t="shared" si="993"/>
        <v>0</v>
      </c>
      <c r="CK915" s="31">
        <f t="shared" si="994"/>
        <v>0</v>
      </c>
      <c r="CL915" s="31">
        <f t="shared" si="995"/>
        <v>0</v>
      </c>
      <c r="CM915" s="113">
        <f t="shared" si="996"/>
        <v>0</v>
      </c>
      <c r="CN915" s="31">
        <f t="shared" si="997"/>
        <v>0</v>
      </c>
      <c r="CO915" s="31">
        <f t="shared" si="998"/>
        <v>0</v>
      </c>
      <c r="CP915" s="31">
        <f t="shared" si="999"/>
        <v>0</v>
      </c>
      <c r="CQ915" s="31">
        <f t="shared" si="1000"/>
        <v>0</v>
      </c>
      <c r="CU915" s="88">
        <f t="shared" si="984"/>
        <v>0</v>
      </c>
      <c r="DC915" s="88">
        <f t="shared" si="1001"/>
        <v>0</v>
      </c>
      <c r="DH915" s="32">
        <v>1</v>
      </c>
      <c r="DI915" s="32">
        <v>6</v>
      </c>
      <c r="DJ915" s="32">
        <v>4</v>
      </c>
      <c r="DK915" s="88">
        <f t="shared" si="1002"/>
        <v>127</v>
      </c>
      <c r="DL915" s="32">
        <v>22</v>
      </c>
      <c r="DM915" s="32">
        <v>46</v>
      </c>
      <c r="DN915" s="32">
        <v>58</v>
      </c>
      <c r="DO915" s="32">
        <v>1</v>
      </c>
      <c r="DP915" s="32">
        <v>6</v>
      </c>
      <c r="DQ915" s="32">
        <v>9</v>
      </c>
      <c r="DR915" s="32">
        <v>7</v>
      </c>
      <c r="DS915" s="88">
        <f t="shared" si="1003"/>
        <v>153</v>
      </c>
      <c r="DT915" s="32">
        <v>1</v>
      </c>
      <c r="DU915" s="32">
        <v>55</v>
      </c>
      <c r="DV915" s="32">
        <v>93</v>
      </c>
      <c r="DW915" s="32">
        <v>4</v>
      </c>
      <c r="EA915" s="88">
        <f t="shared" si="1004"/>
        <v>0</v>
      </c>
      <c r="EI915" s="88">
        <f t="shared" si="1005"/>
        <v>0</v>
      </c>
      <c r="EQ915" s="88">
        <f t="shared" si="1006"/>
        <v>0</v>
      </c>
      <c r="EV915" s="32">
        <v>1</v>
      </c>
      <c r="EW915" s="32">
        <v>4</v>
      </c>
      <c r="EX915" s="32">
        <v>6</v>
      </c>
      <c r="EY915" s="88">
        <f t="shared" si="1007"/>
        <v>33</v>
      </c>
      <c r="EZ915" s="32">
        <v>0</v>
      </c>
      <c r="FA915" s="32">
        <v>22</v>
      </c>
      <c r="FB915" s="32">
        <v>11</v>
      </c>
      <c r="FC915" s="32">
        <v>0</v>
      </c>
      <c r="FG915" s="88">
        <f t="shared" si="1008"/>
        <v>0</v>
      </c>
      <c r="FO915" s="88">
        <f t="shared" si="1009"/>
        <v>0</v>
      </c>
      <c r="FW915" s="110">
        <f t="shared" si="1010"/>
        <v>0</v>
      </c>
      <c r="GB915" s="110">
        <f t="shared" si="1011"/>
        <v>1</v>
      </c>
      <c r="GC915" s="110">
        <f t="shared" si="1012"/>
        <v>4</v>
      </c>
      <c r="GD915" s="110">
        <f t="shared" si="1013"/>
        <v>6</v>
      </c>
      <c r="GE915" s="110">
        <f t="shared" si="1014"/>
        <v>33</v>
      </c>
      <c r="GF915" s="110">
        <f t="shared" si="1015"/>
        <v>0</v>
      </c>
      <c r="GG915" s="110">
        <f t="shared" si="1016"/>
        <v>22</v>
      </c>
      <c r="GH915" s="110">
        <f t="shared" si="1017"/>
        <v>11</v>
      </c>
      <c r="GI915" s="110">
        <f t="shared" si="1018"/>
        <v>0</v>
      </c>
      <c r="GJ915" s="114">
        <f t="shared" si="982"/>
        <v>0.26080517770952177</v>
      </c>
      <c r="GK915" s="90">
        <f t="shared" si="983"/>
        <v>0.14233576642335766</v>
      </c>
      <c r="GL915" s="2" t="s">
        <v>1865</v>
      </c>
      <c r="GM915" s="92" t="s">
        <v>1691</v>
      </c>
      <c r="GN915" s="92" t="s">
        <v>2106</v>
      </c>
      <c r="GO915" s="92" t="s">
        <v>1465</v>
      </c>
      <c r="GP915" s="92" t="s">
        <v>2088</v>
      </c>
      <c r="GQ915" s="2" t="s">
        <v>2189</v>
      </c>
      <c r="GR915" s="115">
        <v>227</v>
      </c>
      <c r="GS915" s="31">
        <f t="shared" si="1019"/>
        <v>7</v>
      </c>
      <c r="GT915" s="31">
        <f t="shared" si="1020"/>
        <v>11</v>
      </c>
      <c r="GU915" s="31">
        <f t="shared" si="1021"/>
        <v>15</v>
      </c>
      <c r="GV915" s="31">
        <f t="shared" si="1022"/>
        <v>280</v>
      </c>
      <c r="GW915" s="31">
        <f t="shared" si="1023"/>
        <v>156</v>
      </c>
      <c r="GX915" s="31">
        <f t="shared" si="1024"/>
        <v>257</v>
      </c>
    </row>
    <row r="916" spans="1:206" ht="15.75" hidden="1" customHeight="1" x14ac:dyDescent="0.25">
      <c r="A916" s="22" t="s">
        <v>1112</v>
      </c>
      <c r="B916" s="2" t="s">
        <v>884</v>
      </c>
      <c r="C916" s="116" t="s">
        <v>895</v>
      </c>
      <c r="D916" s="35" t="s">
        <v>884</v>
      </c>
      <c r="E916" s="117">
        <v>55</v>
      </c>
      <c r="F916" s="117">
        <v>151</v>
      </c>
      <c r="G916" s="117">
        <v>226</v>
      </c>
      <c r="H916" s="117">
        <v>432</v>
      </c>
      <c r="I916" s="95">
        <v>25</v>
      </c>
      <c r="J916" s="118">
        <v>44</v>
      </c>
      <c r="K916" s="118">
        <v>156</v>
      </c>
      <c r="L916" s="118">
        <v>226</v>
      </c>
      <c r="M916" s="118">
        <v>426</v>
      </c>
      <c r="N916" s="119">
        <v>59</v>
      </c>
      <c r="O916" s="119">
        <v>33</v>
      </c>
      <c r="P916" s="120">
        <v>398</v>
      </c>
      <c r="Q916" s="120">
        <v>486</v>
      </c>
      <c r="R916" s="120">
        <v>432</v>
      </c>
      <c r="S916" s="70">
        <f t="shared" si="965"/>
        <v>0.11055276381909548</v>
      </c>
      <c r="T916" s="70">
        <f t="shared" si="966"/>
        <v>0.32098765432098764</v>
      </c>
      <c r="U916" s="70">
        <f t="shared" si="967"/>
        <v>0.27887537993920974</v>
      </c>
      <c r="V916" s="70">
        <f t="shared" si="968"/>
        <v>0.35185185185185186</v>
      </c>
      <c r="W916" s="70">
        <f t="shared" si="969"/>
        <v>0.38657407407407407</v>
      </c>
      <c r="X916" s="121">
        <v>487</v>
      </c>
      <c r="Y916" s="121">
        <v>398</v>
      </c>
      <c r="Z916" s="121">
        <v>486</v>
      </c>
      <c r="AA916" s="121">
        <v>432</v>
      </c>
      <c r="AB916" s="121">
        <v>118</v>
      </c>
      <c r="AC916" s="121">
        <v>130</v>
      </c>
      <c r="AD916" s="17">
        <v>16</v>
      </c>
      <c r="AE916" s="17">
        <v>25</v>
      </c>
      <c r="AF916" s="100">
        <v>25</v>
      </c>
      <c r="AG916" s="101">
        <v>44</v>
      </c>
      <c r="AH916" s="101">
        <v>170</v>
      </c>
      <c r="AI916" s="101">
        <v>251</v>
      </c>
      <c r="AJ916" s="101">
        <v>8</v>
      </c>
      <c r="AK916" s="101">
        <f t="shared" si="970"/>
        <v>473</v>
      </c>
      <c r="AL916" s="101">
        <f t="shared" si="971"/>
        <v>40</v>
      </c>
      <c r="AM916" s="101">
        <v>48</v>
      </c>
      <c r="AN916" s="102">
        <v>28</v>
      </c>
      <c r="AO916" s="103">
        <v>68</v>
      </c>
      <c r="AP916" s="74">
        <f t="shared" si="972"/>
        <v>0.11055276381909548</v>
      </c>
      <c r="AQ916" s="74">
        <f t="shared" si="973"/>
        <v>0.34979423868312759</v>
      </c>
      <c r="AR916" s="104">
        <f t="shared" si="974"/>
        <v>0.32294832826747721</v>
      </c>
      <c r="AS916" s="104">
        <f t="shared" si="975"/>
        <v>0.41503267973856212</v>
      </c>
      <c r="AT916" s="104">
        <f t="shared" si="976"/>
        <v>0.48842592592592593</v>
      </c>
      <c r="AU916" s="105">
        <v>402</v>
      </c>
      <c r="AV916" s="105">
        <v>517</v>
      </c>
      <c r="AW916" s="105">
        <v>399</v>
      </c>
      <c r="AX916" s="100">
        <v>26</v>
      </c>
      <c r="AY916" s="106">
        <v>489</v>
      </c>
      <c r="AZ916" s="106">
        <v>52</v>
      </c>
      <c r="BA916" s="106">
        <v>187</v>
      </c>
      <c r="BB916" s="106">
        <v>235</v>
      </c>
      <c r="BC916" s="106">
        <v>15</v>
      </c>
      <c r="BD916" s="107">
        <v>49</v>
      </c>
      <c r="BE916" s="108">
        <v>40</v>
      </c>
      <c r="BF916" s="82">
        <f t="shared" si="977"/>
        <v>0.13032581453634084</v>
      </c>
      <c r="BG916" s="82">
        <f t="shared" si="978"/>
        <v>0.36170212765957449</v>
      </c>
      <c r="BH916" s="83">
        <f t="shared" si="979"/>
        <v>0.32245827010622152</v>
      </c>
      <c r="BI916" s="83">
        <f t="shared" si="980"/>
        <v>0.40587595212187161</v>
      </c>
      <c r="BJ916" s="83">
        <f t="shared" si="981"/>
        <v>0.46268656716417911</v>
      </c>
      <c r="BK916" s="2">
        <v>409</v>
      </c>
      <c r="BL916" s="2">
        <v>501</v>
      </c>
      <c r="BM916" s="2">
        <v>386</v>
      </c>
      <c r="BN916" s="2">
        <v>264</v>
      </c>
      <c r="BO916" s="2">
        <v>136</v>
      </c>
      <c r="BP916" s="2">
        <v>118</v>
      </c>
      <c r="BQ916" s="109">
        <v>13</v>
      </c>
      <c r="BR916" s="109">
        <v>25</v>
      </c>
      <c r="BS916" s="110">
        <v>21</v>
      </c>
      <c r="BT916" s="109">
        <v>41</v>
      </c>
      <c r="BU916" s="109">
        <v>158</v>
      </c>
      <c r="BV916" s="109">
        <v>267</v>
      </c>
      <c r="BW916" s="109">
        <v>13</v>
      </c>
      <c r="BX916" s="84">
        <f t="shared" si="985"/>
        <v>479</v>
      </c>
      <c r="BY916" s="111">
        <v>18</v>
      </c>
      <c r="BZ916" s="109">
        <v>48</v>
      </c>
      <c r="CA916" s="109">
        <v>13</v>
      </c>
      <c r="CB916" s="2">
        <v>46</v>
      </c>
      <c r="CC916" s="112">
        <f t="shared" si="986"/>
        <v>0.10024449877750612</v>
      </c>
      <c r="CD916" s="112">
        <f t="shared" si="987"/>
        <v>0.31536926147704591</v>
      </c>
      <c r="CE916" s="112">
        <f t="shared" si="988"/>
        <v>0.32253086419753085</v>
      </c>
      <c r="CF916" s="112">
        <f t="shared" si="989"/>
        <v>0.4250281848928974</v>
      </c>
      <c r="CG916" s="112">
        <f t="shared" si="990"/>
        <v>0.56735751295336789</v>
      </c>
      <c r="CH916" s="87">
        <f t="shared" si="991"/>
        <v>167</v>
      </c>
      <c r="CI916" s="31">
        <f t="shared" si="992"/>
        <v>209</v>
      </c>
      <c r="CJ916" s="31">
        <f t="shared" si="993"/>
        <v>0</v>
      </c>
      <c r="CK916" s="31">
        <f t="shared" si="994"/>
        <v>0</v>
      </c>
      <c r="CL916" s="31">
        <f t="shared" si="995"/>
        <v>0</v>
      </c>
      <c r="CM916" s="113">
        <f t="shared" si="996"/>
        <v>0</v>
      </c>
      <c r="CN916" s="31">
        <f t="shared" si="997"/>
        <v>0</v>
      </c>
      <c r="CO916" s="31">
        <f t="shared" si="998"/>
        <v>0</v>
      </c>
      <c r="CP916" s="31">
        <f t="shared" si="999"/>
        <v>0</v>
      </c>
      <c r="CQ916" s="31">
        <f t="shared" si="1000"/>
        <v>0</v>
      </c>
      <c r="CU916" s="88">
        <f t="shared" si="984"/>
        <v>0</v>
      </c>
      <c r="DC916" s="88">
        <f t="shared" si="1001"/>
        <v>0</v>
      </c>
      <c r="DH916" s="32">
        <v>1</v>
      </c>
      <c r="DI916" s="32">
        <v>6</v>
      </c>
      <c r="DJ916" s="32">
        <v>4</v>
      </c>
      <c r="DK916" s="88">
        <f t="shared" si="1002"/>
        <v>133</v>
      </c>
      <c r="DL916" s="32">
        <v>30</v>
      </c>
      <c r="DM916" s="32">
        <v>55</v>
      </c>
      <c r="DN916" s="32">
        <v>47</v>
      </c>
      <c r="DO916" s="32">
        <v>1</v>
      </c>
      <c r="DP916" s="32">
        <v>12</v>
      </c>
      <c r="DQ916" s="32">
        <v>19</v>
      </c>
      <c r="DR916" s="32">
        <v>17</v>
      </c>
      <c r="DS916" s="88">
        <f t="shared" si="1003"/>
        <v>346</v>
      </c>
      <c r="DT916" s="32">
        <v>11</v>
      </c>
      <c r="DU916" s="32">
        <v>103</v>
      </c>
      <c r="DV916" s="32">
        <v>220</v>
      </c>
      <c r="DW916" s="32">
        <v>12</v>
      </c>
      <c r="EA916" s="88">
        <f t="shared" si="1004"/>
        <v>0</v>
      </c>
      <c r="EI916" s="88">
        <f t="shared" si="1005"/>
        <v>0</v>
      </c>
      <c r="EQ916" s="88">
        <f t="shared" si="1006"/>
        <v>0</v>
      </c>
      <c r="EY916" s="88">
        <f t="shared" si="1007"/>
        <v>0</v>
      </c>
      <c r="FG916" s="88">
        <f t="shared" si="1008"/>
        <v>0</v>
      </c>
      <c r="FO916" s="88">
        <f t="shared" si="1009"/>
        <v>0</v>
      </c>
      <c r="FW916" s="110">
        <f t="shared" si="1010"/>
        <v>0</v>
      </c>
      <c r="GB916" s="110">
        <f t="shared" si="1011"/>
        <v>0</v>
      </c>
      <c r="GC916" s="110">
        <f t="shared" si="1012"/>
        <v>0</v>
      </c>
      <c r="GD916" s="110">
        <f t="shared" si="1013"/>
        <v>0</v>
      </c>
      <c r="GE916" s="110">
        <f t="shared" si="1014"/>
        <v>0</v>
      </c>
      <c r="GF916" s="110">
        <f t="shared" si="1015"/>
        <v>0</v>
      </c>
      <c r="GG916" s="110">
        <f t="shared" si="1016"/>
        <v>0</v>
      </c>
      <c r="GH916" s="110">
        <f t="shared" si="1017"/>
        <v>0</v>
      </c>
      <c r="GI916" s="110">
        <f t="shared" si="1018"/>
        <v>0</v>
      </c>
      <c r="GJ916" s="114">
        <f t="shared" si="982"/>
        <v>0.46765536284943071</v>
      </c>
      <c r="GK916" s="90">
        <f t="shared" si="983"/>
        <v>-2.0449897750511249E-2</v>
      </c>
      <c r="GL916" s="92" t="s">
        <v>1949</v>
      </c>
      <c r="GM916" s="92" t="s">
        <v>1805</v>
      </c>
      <c r="GN916" s="92" t="s">
        <v>1869</v>
      </c>
      <c r="GO916" s="2" t="s">
        <v>1713</v>
      </c>
      <c r="GP916" s="2" t="s">
        <v>2208</v>
      </c>
      <c r="GQ916" s="2" t="s">
        <v>2277</v>
      </c>
      <c r="GR916" s="115">
        <v>501</v>
      </c>
      <c r="GS916" s="31">
        <f t="shared" si="1019"/>
        <v>13</v>
      </c>
      <c r="GT916" s="31">
        <f t="shared" si="1020"/>
        <v>21</v>
      </c>
      <c r="GU916" s="31">
        <f t="shared" si="1021"/>
        <v>25</v>
      </c>
      <c r="GV916" s="31">
        <f t="shared" si="1022"/>
        <v>479</v>
      </c>
      <c r="GW916" s="31">
        <f t="shared" si="1023"/>
        <v>280</v>
      </c>
      <c r="GX916" s="31">
        <f t="shared" si="1024"/>
        <v>438</v>
      </c>
    </row>
    <row r="917" spans="1:206" ht="15.75" hidden="1" customHeight="1" x14ac:dyDescent="0.25">
      <c r="A917" s="22" t="s">
        <v>1112</v>
      </c>
      <c r="B917" s="128" t="s">
        <v>884</v>
      </c>
      <c r="C917" s="129" t="s">
        <v>896</v>
      </c>
      <c r="D917" s="35" t="s">
        <v>884</v>
      </c>
      <c r="E917" s="117">
        <v>634</v>
      </c>
      <c r="F917" s="117">
        <v>2099</v>
      </c>
      <c r="G917" s="117">
        <v>2725</v>
      </c>
      <c r="H917" s="117">
        <v>5458</v>
      </c>
      <c r="I917" s="95">
        <v>351</v>
      </c>
      <c r="J917" s="118">
        <v>627</v>
      </c>
      <c r="K917" s="118">
        <v>1967</v>
      </c>
      <c r="L917" s="118">
        <v>3259</v>
      </c>
      <c r="M917" s="118">
        <v>5853</v>
      </c>
      <c r="N917" s="119">
        <v>803</v>
      </c>
      <c r="O917" s="119">
        <v>80</v>
      </c>
      <c r="P917" s="120">
        <v>3337</v>
      </c>
      <c r="Q917" s="120">
        <v>4455</v>
      </c>
      <c r="R917" s="120">
        <v>3464</v>
      </c>
      <c r="S917" s="70">
        <f t="shared" si="965"/>
        <v>0.187893317350914</v>
      </c>
      <c r="T917" s="70">
        <f t="shared" si="966"/>
        <v>0.44152637485970819</v>
      </c>
      <c r="U917" s="70">
        <f t="shared" si="967"/>
        <v>0.44864960909737028</v>
      </c>
      <c r="V917" s="70">
        <f t="shared" si="968"/>
        <v>0.55853011743907055</v>
      </c>
      <c r="W917" s="70">
        <f t="shared" si="969"/>
        <v>0.70900692840646651</v>
      </c>
      <c r="X917" s="121">
        <v>4421</v>
      </c>
      <c r="Y917" s="121">
        <v>3337</v>
      </c>
      <c r="Z917" s="121">
        <v>4455</v>
      </c>
      <c r="AA917" s="121">
        <v>3464</v>
      </c>
      <c r="AB917" s="121">
        <v>1047</v>
      </c>
      <c r="AC917" s="121">
        <v>1143</v>
      </c>
      <c r="AD917" s="17">
        <v>92</v>
      </c>
      <c r="AE917" s="17">
        <v>252</v>
      </c>
      <c r="AF917" s="100">
        <v>344</v>
      </c>
      <c r="AG917" s="101">
        <v>595</v>
      </c>
      <c r="AH917" s="101">
        <v>2002</v>
      </c>
      <c r="AI917" s="101">
        <v>3092</v>
      </c>
      <c r="AJ917" s="101">
        <v>185</v>
      </c>
      <c r="AK917" s="101">
        <f t="shared" si="970"/>
        <v>5874</v>
      </c>
      <c r="AL917" s="101">
        <f t="shared" si="971"/>
        <v>690</v>
      </c>
      <c r="AM917" s="101">
        <v>875</v>
      </c>
      <c r="AN917" s="102">
        <v>47</v>
      </c>
      <c r="AO917" s="103">
        <v>232</v>
      </c>
      <c r="AP917" s="74">
        <f t="shared" si="972"/>
        <v>0.17830386574767756</v>
      </c>
      <c r="AQ917" s="74">
        <f t="shared" si="973"/>
        <v>0.44938271604938274</v>
      </c>
      <c r="AR917" s="104">
        <f t="shared" si="974"/>
        <v>0.44411869225302059</v>
      </c>
      <c r="AS917" s="104">
        <f t="shared" si="975"/>
        <v>0.55613082459906549</v>
      </c>
      <c r="AT917" s="104">
        <f t="shared" si="976"/>
        <v>0.6934180138568129</v>
      </c>
      <c r="AU917" s="105">
        <v>3370</v>
      </c>
      <c r="AV917" s="105">
        <v>4493</v>
      </c>
      <c r="AW917" s="105">
        <v>3412</v>
      </c>
      <c r="AX917" s="100">
        <v>373</v>
      </c>
      <c r="AY917" s="106">
        <v>6199</v>
      </c>
      <c r="AZ917" s="106">
        <v>589</v>
      </c>
      <c r="BA917" s="106">
        <v>2041</v>
      </c>
      <c r="BB917" s="106">
        <v>3341</v>
      </c>
      <c r="BC917" s="106">
        <v>228</v>
      </c>
      <c r="BD917" s="107">
        <v>813</v>
      </c>
      <c r="BE917" s="108">
        <v>80</v>
      </c>
      <c r="BF917" s="82">
        <f t="shared" si="977"/>
        <v>0.17262602579132474</v>
      </c>
      <c r="BG917" s="82">
        <f t="shared" si="978"/>
        <v>0.45426218562207876</v>
      </c>
      <c r="BH917" s="83">
        <f t="shared" si="979"/>
        <v>0.45747228381374722</v>
      </c>
      <c r="BI917" s="83">
        <f t="shared" si="980"/>
        <v>0.58107592521938189</v>
      </c>
      <c r="BJ917" s="83">
        <f t="shared" si="981"/>
        <v>0.75014836795252227</v>
      </c>
      <c r="BK917" s="2">
        <v>3492</v>
      </c>
      <c r="BL917" s="2">
        <v>4750</v>
      </c>
      <c r="BM917" s="2">
        <v>3486</v>
      </c>
      <c r="BN917" s="2">
        <v>2371</v>
      </c>
      <c r="BO917" s="2">
        <v>1090</v>
      </c>
      <c r="BP917" s="2">
        <v>1088</v>
      </c>
      <c r="BQ917" s="109">
        <v>98</v>
      </c>
      <c r="BR917" s="109">
        <v>365</v>
      </c>
      <c r="BS917" s="110">
        <v>312</v>
      </c>
      <c r="BT917" s="109">
        <v>506</v>
      </c>
      <c r="BU917" s="109">
        <v>2075</v>
      </c>
      <c r="BV917" s="109">
        <v>3473</v>
      </c>
      <c r="BW917" s="109">
        <v>259</v>
      </c>
      <c r="BX917" s="84">
        <f t="shared" si="985"/>
        <v>6313</v>
      </c>
      <c r="BY917" s="111">
        <v>24</v>
      </c>
      <c r="BZ917" s="109">
        <v>815</v>
      </c>
      <c r="CA917" s="109">
        <v>257</v>
      </c>
      <c r="CB917" s="2">
        <v>149</v>
      </c>
      <c r="CC917" s="112">
        <f t="shared" si="986"/>
        <v>0.14490263459335626</v>
      </c>
      <c r="CD917" s="112">
        <f t="shared" si="987"/>
        <v>0.43684210526315792</v>
      </c>
      <c r="CE917" s="112">
        <f t="shared" si="988"/>
        <v>0.44670873124147342</v>
      </c>
      <c r="CF917" s="112">
        <f t="shared" si="989"/>
        <v>0.57467217095677514</v>
      </c>
      <c r="CG917" s="112">
        <f t="shared" si="990"/>
        <v>0.76247848537005158</v>
      </c>
      <c r="CH917" s="87">
        <f t="shared" si="991"/>
        <v>828</v>
      </c>
      <c r="CI917" s="31">
        <f t="shared" si="992"/>
        <v>954</v>
      </c>
      <c r="CJ917" s="31">
        <f t="shared" si="993"/>
        <v>22</v>
      </c>
      <c r="CK917" s="31">
        <f t="shared" si="994"/>
        <v>64</v>
      </c>
      <c r="CL917" s="31">
        <f t="shared" si="995"/>
        <v>88</v>
      </c>
      <c r="CM917" s="113">
        <f t="shared" si="996"/>
        <v>725</v>
      </c>
      <c r="CN917" s="31">
        <f t="shared" si="997"/>
        <v>157</v>
      </c>
      <c r="CO917" s="31">
        <f t="shared" si="998"/>
        <v>262</v>
      </c>
      <c r="CP917" s="31">
        <f t="shared" si="999"/>
        <v>303</v>
      </c>
      <c r="CQ917" s="31">
        <f t="shared" si="1000"/>
        <v>3</v>
      </c>
      <c r="CR917" s="32">
        <v>17</v>
      </c>
      <c r="CS917" s="32">
        <v>53</v>
      </c>
      <c r="CT917" s="32">
        <v>75</v>
      </c>
      <c r="CU917" s="88">
        <f t="shared" si="984"/>
        <v>616</v>
      </c>
      <c r="CV917" s="32">
        <v>149</v>
      </c>
      <c r="CW917" s="32">
        <v>228</v>
      </c>
      <c r="CX917" s="32">
        <v>239</v>
      </c>
      <c r="CY917" s="32">
        <v>0</v>
      </c>
      <c r="CZ917" s="32">
        <v>5</v>
      </c>
      <c r="DA917" s="32">
        <v>11</v>
      </c>
      <c r="DB917" s="32">
        <v>13</v>
      </c>
      <c r="DC917" s="88">
        <f t="shared" si="1001"/>
        <v>109</v>
      </c>
      <c r="DD917" s="32">
        <v>8</v>
      </c>
      <c r="DE917" s="32">
        <v>34</v>
      </c>
      <c r="DF917" s="32">
        <v>64</v>
      </c>
      <c r="DG917" s="32">
        <v>3</v>
      </c>
      <c r="DH917" s="32">
        <v>12</v>
      </c>
      <c r="DI917" s="32">
        <v>102</v>
      </c>
      <c r="DJ917" s="32">
        <v>65</v>
      </c>
      <c r="DK917" s="88">
        <f t="shared" si="1002"/>
        <v>2171</v>
      </c>
      <c r="DL917" s="32">
        <v>154</v>
      </c>
      <c r="DM917" s="32">
        <v>851</v>
      </c>
      <c r="DN917" s="32">
        <v>1085</v>
      </c>
      <c r="DO917" s="32">
        <v>81</v>
      </c>
      <c r="DP917" s="32">
        <v>51</v>
      </c>
      <c r="DQ917" s="32">
        <v>145</v>
      </c>
      <c r="DR917" s="32">
        <v>86</v>
      </c>
      <c r="DS917" s="88">
        <f t="shared" si="1003"/>
        <v>2738</v>
      </c>
      <c r="DT917" s="32">
        <v>46</v>
      </c>
      <c r="DU917" s="32">
        <v>713</v>
      </c>
      <c r="DV917" s="32">
        <v>1837</v>
      </c>
      <c r="DW917" s="32">
        <v>142</v>
      </c>
      <c r="DX917" s="32">
        <v>3</v>
      </c>
      <c r="DY917" s="32">
        <v>12</v>
      </c>
      <c r="DZ917" s="32">
        <v>14</v>
      </c>
      <c r="EA917" s="88">
        <f t="shared" si="1004"/>
        <v>186</v>
      </c>
      <c r="EB917" s="32">
        <v>3</v>
      </c>
      <c r="EC917" s="32">
        <v>83</v>
      </c>
      <c r="ED917" s="32">
        <v>92</v>
      </c>
      <c r="EE917" s="32">
        <v>8</v>
      </c>
      <c r="EF917" s="32">
        <v>10</v>
      </c>
      <c r="EG917" s="32">
        <v>42</v>
      </c>
      <c r="EH917" s="32">
        <v>59</v>
      </c>
      <c r="EI917" s="88">
        <f t="shared" si="1005"/>
        <v>455</v>
      </c>
      <c r="EJ917" s="32">
        <v>119</v>
      </c>
      <c r="EK917" s="32">
        <v>166</v>
      </c>
      <c r="EL917" s="32">
        <v>156</v>
      </c>
      <c r="EM917" s="32">
        <v>14</v>
      </c>
      <c r="EQ917" s="88">
        <f t="shared" si="1006"/>
        <v>0</v>
      </c>
      <c r="EY917" s="88">
        <f t="shared" si="1007"/>
        <v>0</v>
      </c>
      <c r="FG917" s="88">
        <f t="shared" si="1008"/>
        <v>0</v>
      </c>
      <c r="FO917" s="88">
        <f t="shared" si="1009"/>
        <v>0</v>
      </c>
      <c r="FW917" s="110">
        <f t="shared" si="1010"/>
        <v>0</v>
      </c>
      <c r="GB917" s="110">
        <f t="shared" si="1011"/>
        <v>0</v>
      </c>
      <c r="GC917" s="110">
        <f t="shared" si="1012"/>
        <v>0</v>
      </c>
      <c r="GD917" s="110">
        <f t="shared" si="1013"/>
        <v>0</v>
      </c>
      <c r="GE917" s="110">
        <f t="shared" si="1014"/>
        <v>0</v>
      </c>
      <c r="GF917" s="110">
        <f t="shared" si="1015"/>
        <v>0</v>
      </c>
      <c r="GG917" s="110">
        <f t="shared" si="1016"/>
        <v>0</v>
      </c>
      <c r="GH917" s="110">
        <f t="shared" si="1017"/>
        <v>0</v>
      </c>
      <c r="GI917" s="110">
        <f t="shared" si="1018"/>
        <v>0</v>
      </c>
      <c r="GJ917" s="114">
        <f t="shared" si="982"/>
        <v>7.5417537997499479E-2</v>
      </c>
      <c r="GK917" s="90">
        <f t="shared" si="983"/>
        <v>1.8390062913373126E-2</v>
      </c>
      <c r="GL917" s="2" t="s">
        <v>2148</v>
      </c>
      <c r="GM917" s="92" t="s">
        <v>1529</v>
      </c>
      <c r="GN917" s="92" t="s">
        <v>1909</v>
      </c>
      <c r="GO917" s="92" t="s">
        <v>1470</v>
      </c>
      <c r="GP917" s="92" t="s">
        <v>2174</v>
      </c>
      <c r="GQ917" s="2" t="s">
        <v>2131</v>
      </c>
      <c r="GR917" s="115">
        <v>4715</v>
      </c>
      <c r="GS917" s="31">
        <f t="shared" si="1019"/>
        <v>66</v>
      </c>
      <c r="GT917" s="31">
        <f t="shared" si="1020"/>
        <v>165</v>
      </c>
      <c r="GU917" s="31">
        <f t="shared" si="1021"/>
        <v>259</v>
      </c>
      <c r="GV917" s="31">
        <f t="shared" si="1022"/>
        <v>5095</v>
      </c>
      <c r="GW917" s="31">
        <f t="shared" si="1023"/>
        <v>3245</v>
      </c>
      <c r="GX917" s="31">
        <f t="shared" si="1024"/>
        <v>4892</v>
      </c>
    </row>
    <row r="918" spans="1:206" ht="15.75" hidden="1" customHeight="1" x14ac:dyDescent="0.25">
      <c r="A918" s="22" t="s">
        <v>1112</v>
      </c>
      <c r="B918" s="2" t="s">
        <v>884</v>
      </c>
      <c r="C918" s="116" t="s">
        <v>897</v>
      </c>
      <c r="D918" s="35" t="s">
        <v>884</v>
      </c>
      <c r="E918" s="117">
        <v>31</v>
      </c>
      <c r="F918" s="117">
        <v>126</v>
      </c>
      <c r="G918" s="117">
        <v>177</v>
      </c>
      <c r="H918" s="117">
        <v>334</v>
      </c>
      <c r="I918" s="95">
        <v>24</v>
      </c>
      <c r="J918" s="118">
        <v>56</v>
      </c>
      <c r="K918" s="118">
        <v>116</v>
      </c>
      <c r="L918" s="118">
        <v>172</v>
      </c>
      <c r="M918" s="118">
        <v>344</v>
      </c>
      <c r="N918" s="119">
        <v>31</v>
      </c>
      <c r="O918" s="119">
        <v>4</v>
      </c>
      <c r="P918" s="120">
        <v>223</v>
      </c>
      <c r="Q918" s="120">
        <v>319</v>
      </c>
      <c r="R918" s="120">
        <v>257</v>
      </c>
      <c r="S918" s="70">
        <f t="shared" si="965"/>
        <v>0.25112107623318386</v>
      </c>
      <c r="T918" s="70">
        <f t="shared" si="966"/>
        <v>0.36363636363636365</v>
      </c>
      <c r="U918" s="70">
        <f t="shared" si="967"/>
        <v>0.39173967459324155</v>
      </c>
      <c r="V918" s="70">
        <f t="shared" si="968"/>
        <v>0.44618055555555558</v>
      </c>
      <c r="W918" s="70">
        <f t="shared" si="969"/>
        <v>0.54863813229571989</v>
      </c>
      <c r="X918" s="121">
        <v>300</v>
      </c>
      <c r="Y918" s="121">
        <v>223</v>
      </c>
      <c r="Z918" s="121">
        <v>319</v>
      </c>
      <c r="AA918" s="121">
        <v>257</v>
      </c>
      <c r="AB918" s="121">
        <v>85</v>
      </c>
      <c r="AC918" s="121">
        <v>80</v>
      </c>
      <c r="AD918" s="17">
        <v>12</v>
      </c>
      <c r="AE918" s="17">
        <v>22</v>
      </c>
      <c r="AF918" s="100">
        <v>23</v>
      </c>
      <c r="AG918" s="101">
        <v>40</v>
      </c>
      <c r="AH918" s="101">
        <v>135</v>
      </c>
      <c r="AI918" s="101">
        <v>193</v>
      </c>
      <c r="AJ918" s="101">
        <v>13</v>
      </c>
      <c r="AK918" s="101">
        <f t="shared" si="970"/>
        <v>381</v>
      </c>
      <c r="AL918" s="101">
        <f t="shared" si="971"/>
        <v>56</v>
      </c>
      <c r="AM918" s="101">
        <v>69</v>
      </c>
      <c r="AN918" s="102">
        <v>5</v>
      </c>
      <c r="AO918" s="103">
        <v>20</v>
      </c>
      <c r="AP918" s="74">
        <f t="shared" si="972"/>
        <v>0.17937219730941703</v>
      </c>
      <c r="AQ918" s="74">
        <f t="shared" si="973"/>
        <v>0.42319749216300939</v>
      </c>
      <c r="AR918" s="104">
        <f t="shared" si="974"/>
        <v>0.3904881101376721</v>
      </c>
      <c r="AS918" s="104">
        <f t="shared" si="975"/>
        <v>0.47222222222222221</v>
      </c>
      <c r="AT918" s="104">
        <f t="shared" si="976"/>
        <v>0.53307392996108949</v>
      </c>
      <c r="AU918" s="105">
        <v>238</v>
      </c>
      <c r="AV918" s="105">
        <v>302</v>
      </c>
      <c r="AW918" s="105">
        <v>249</v>
      </c>
      <c r="AX918" s="100">
        <v>27</v>
      </c>
      <c r="AY918" s="106">
        <v>437</v>
      </c>
      <c r="AZ918" s="106">
        <v>60</v>
      </c>
      <c r="BA918" s="106">
        <v>142</v>
      </c>
      <c r="BB918" s="106">
        <v>220</v>
      </c>
      <c r="BC918" s="106">
        <v>15</v>
      </c>
      <c r="BD918" s="107">
        <v>55</v>
      </c>
      <c r="BE918" s="108">
        <v>14</v>
      </c>
      <c r="BF918" s="82">
        <f t="shared" si="977"/>
        <v>0.24096385542168675</v>
      </c>
      <c r="BG918" s="82">
        <f t="shared" si="978"/>
        <v>0.47019867549668876</v>
      </c>
      <c r="BH918" s="83">
        <f t="shared" si="979"/>
        <v>0.46514575411913817</v>
      </c>
      <c r="BI918" s="83">
        <f t="shared" si="980"/>
        <v>0.56851851851851853</v>
      </c>
      <c r="BJ918" s="83">
        <f t="shared" si="981"/>
        <v>0.69327731092436973</v>
      </c>
      <c r="BK918" s="2">
        <v>237</v>
      </c>
      <c r="BL918" s="2">
        <v>298</v>
      </c>
      <c r="BM918" s="2">
        <v>250</v>
      </c>
      <c r="BN918" s="2">
        <v>181</v>
      </c>
      <c r="BO918" s="2">
        <v>72</v>
      </c>
      <c r="BP918" s="2">
        <v>90</v>
      </c>
      <c r="BQ918" s="109">
        <v>14</v>
      </c>
      <c r="BR918" s="109">
        <v>29</v>
      </c>
      <c r="BS918" s="110">
        <v>32</v>
      </c>
      <c r="BT918" s="109">
        <v>46</v>
      </c>
      <c r="BU918" s="109">
        <v>170</v>
      </c>
      <c r="BV918" s="109">
        <v>237</v>
      </c>
      <c r="BW918" s="109">
        <v>10</v>
      </c>
      <c r="BX918" s="84">
        <f t="shared" si="985"/>
        <v>463</v>
      </c>
      <c r="BY918" s="111">
        <v>5</v>
      </c>
      <c r="BZ918" s="109">
        <v>49</v>
      </c>
      <c r="CA918" s="109">
        <v>10</v>
      </c>
      <c r="CB918" s="2">
        <v>6</v>
      </c>
      <c r="CC918" s="112">
        <f t="shared" si="986"/>
        <v>0.1940928270042194</v>
      </c>
      <c r="CD918" s="112">
        <f t="shared" si="987"/>
        <v>0.57046979865771807</v>
      </c>
      <c r="CE918" s="112">
        <f t="shared" si="988"/>
        <v>0.51464968152866242</v>
      </c>
      <c r="CF918" s="112">
        <f t="shared" si="989"/>
        <v>0.65328467153284675</v>
      </c>
      <c r="CG918" s="112">
        <f t="shared" si="990"/>
        <v>0.752</v>
      </c>
      <c r="CH918" s="87">
        <f t="shared" si="991"/>
        <v>62</v>
      </c>
      <c r="CI918" s="31">
        <f t="shared" si="992"/>
        <v>79</v>
      </c>
      <c r="CJ918" s="31">
        <f t="shared" si="993"/>
        <v>0</v>
      </c>
      <c r="CK918" s="31">
        <f t="shared" si="994"/>
        <v>0</v>
      </c>
      <c r="CL918" s="31">
        <f t="shared" si="995"/>
        <v>0</v>
      </c>
      <c r="CM918" s="113">
        <f t="shared" si="996"/>
        <v>0</v>
      </c>
      <c r="CN918" s="31">
        <f t="shared" si="997"/>
        <v>0</v>
      </c>
      <c r="CO918" s="31">
        <f t="shared" si="998"/>
        <v>0</v>
      </c>
      <c r="CP918" s="31">
        <f t="shared" si="999"/>
        <v>0</v>
      </c>
      <c r="CQ918" s="31">
        <f t="shared" si="1000"/>
        <v>0</v>
      </c>
      <c r="CU918" s="88">
        <f t="shared" si="984"/>
        <v>0</v>
      </c>
      <c r="DC918" s="88">
        <f t="shared" si="1001"/>
        <v>0</v>
      </c>
      <c r="DH918" s="32">
        <v>3</v>
      </c>
      <c r="DI918" s="32">
        <v>10</v>
      </c>
      <c r="DJ918" s="32">
        <v>14</v>
      </c>
      <c r="DK918" s="88">
        <f t="shared" si="1002"/>
        <v>186</v>
      </c>
      <c r="DL918" s="32">
        <v>31</v>
      </c>
      <c r="DM918" s="32">
        <v>65</v>
      </c>
      <c r="DN918" s="32">
        <v>87</v>
      </c>
      <c r="DO918" s="32">
        <v>3</v>
      </c>
      <c r="DP918" s="32">
        <v>9</v>
      </c>
      <c r="DQ918" s="32">
        <v>10</v>
      </c>
      <c r="DR918" s="32">
        <v>9</v>
      </c>
      <c r="DS918" s="88">
        <f t="shared" si="1003"/>
        <v>147</v>
      </c>
      <c r="DT918" s="32">
        <v>3</v>
      </c>
      <c r="DU918" s="32">
        <v>57</v>
      </c>
      <c r="DV918" s="32">
        <v>85</v>
      </c>
      <c r="DW918" s="32">
        <v>2</v>
      </c>
      <c r="DX918" s="32">
        <v>1</v>
      </c>
      <c r="DY918" s="32">
        <v>3</v>
      </c>
      <c r="DZ918" s="32">
        <v>3</v>
      </c>
      <c r="EA918" s="88">
        <f t="shared" si="1004"/>
        <v>59</v>
      </c>
      <c r="EB918" s="32">
        <v>11</v>
      </c>
      <c r="EC918" s="32">
        <v>22</v>
      </c>
      <c r="ED918" s="32">
        <v>25</v>
      </c>
      <c r="EE918" s="32">
        <v>1</v>
      </c>
      <c r="EI918" s="88">
        <f t="shared" si="1005"/>
        <v>0</v>
      </c>
      <c r="EQ918" s="88">
        <f t="shared" si="1006"/>
        <v>0</v>
      </c>
      <c r="EV918" s="32">
        <v>1</v>
      </c>
      <c r="EW918" s="32">
        <v>6</v>
      </c>
      <c r="EX918" s="32">
        <v>6</v>
      </c>
      <c r="EY918" s="88">
        <f t="shared" si="1007"/>
        <v>71</v>
      </c>
      <c r="EZ918" s="32">
        <v>1</v>
      </c>
      <c r="FA918" s="32">
        <v>26</v>
      </c>
      <c r="FB918" s="32">
        <v>40</v>
      </c>
      <c r="FC918" s="32">
        <v>4</v>
      </c>
      <c r="FG918" s="88">
        <f t="shared" si="1008"/>
        <v>0</v>
      </c>
      <c r="FO918" s="88">
        <f t="shared" si="1009"/>
        <v>0</v>
      </c>
      <c r="FW918" s="110">
        <f t="shared" si="1010"/>
        <v>0</v>
      </c>
      <c r="GB918" s="110">
        <f t="shared" si="1011"/>
        <v>1</v>
      </c>
      <c r="GC918" s="110">
        <f t="shared" si="1012"/>
        <v>6</v>
      </c>
      <c r="GD918" s="110">
        <f t="shared" si="1013"/>
        <v>6</v>
      </c>
      <c r="GE918" s="110">
        <f t="shared" si="1014"/>
        <v>71</v>
      </c>
      <c r="GF918" s="110">
        <f t="shared" si="1015"/>
        <v>1</v>
      </c>
      <c r="GG918" s="110">
        <f t="shared" si="1016"/>
        <v>26</v>
      </c>
      <c r="GH918" s="110">
        <f t="shared" si="1017"/>
        <v>40</v>
      </c>
      <c r="GI918" s="110">
        <f t="shared" si="1018"/>
        <v>4</v>
      </c>
      <c r="GJ918" s="114">
        <f t="shared" si="982"/>
        <v>0.37066666666666653</v>
      </c>
      <c r="GK918" s="90">
        <f t="shared" si="983"/>
        <v>5.9496567505720827E-2</v>
      </c>
      <c r="GL918" s="2" t="s">
        <v>2094</v>
      </c>
      <c r="GM918" s="2" t="s">
        <v>1879</v>
      </c>
      <c r="GN918" s="92" t="s">
        <v>1970</v>
      </c>
      <c r="GO918" s="2" t="s">
        <v>2022</v>
      </c>
      <c r="GP918" s="2" t="s">
        <v>2168</v>
      </c>
      <c r="GQ918" s="2" t="s">
        <v>1625</v>
      </c>
      <c r="GR918" s="115">
        <v>296</v>
      </c>
      <c r="GS918" s="31">
        <f t="shared" si="1019"/>
        <v>13</v>
      </c>
      <c r="GT918" s="31">
        <f t="shared" si="1020"/>
        <v>26</v>
      </c>
      <c r="GU918" s="31">
        <f t="shared" si="1021"/>
        <v>23</v>
      </c>
      <c r="GV918" s="31">
        <f t="shared" si="1022"/>
        <v>392</v>
      </c>
      <c r="GW918" s="31">
        <f t="shared" si="1023"/>
        <v>203</v>
      </c>
      <c r="GX918" s="31">
        <f t="shared" si="1024"/>
        <v>347</v>
      </c>
    </row>
    <row r="919" spans="1:206" ht="15.75" hidden="1" customHeight="1" x14ac:dyDescent="0.25">
      <c r="A919" s="22" t="s">
        <v>1112</v>
      </c>
      <c r="B919" s="2" t="s">
        <v>884</v>
      </c>
      <c r="C919" s="116" t="s">
        <v>898</v>
      </c>
      <c r="D919" s="35" t="s">
        <v>884</v>
      </c>
      <c r="E919" s="117">
        <v>18</v>
      </c>
      <c r="F919" s="117">
        <v>46</v>
      </c>
      <c r="G919" s="117">
        <v>51</v>
      </c>
      <c r="H919" s="117">
        <v>115</v>
      </c>
      <c r="I919" s="95">
        <v>9</v>
      </c>
      <c r="J919" s="118">
        <v>22</v>
      </c>
      <c r="K919" s="118">
        <v>55</v>
      </c>
      <c r="L919" s="118">
        <v>37</v>
      </c>
      <c r="M919" s="118">
        <v>114</v>
      </c>
      <c r="N919" s="119">
        <v>7</v>
      </c>
      <c r="O919" s="119">
        <v>6</v>
      </c>
      <c r="P919" s="120">
        <v>52</v>
      </c>
      <c r="Q919" s="120">
        <v>65</v>
      </c>
      <c r="R919" s="120">
        <v>58</v>
      </c>
      <c r="S919" s="70">
        <f t="shared" si="965"/>
        <v>0.42307692307692307</v>
      </c>
      <c r="T919" s="70">
        <f t="shared" si="966"/>
        <v>0.84615384615384615</v>
      </c>
      <c r="U919" s="70">
        <f t="shared" si="967"/>
        <v>0.61142857142857143</v>
      </c>
      <c r="V919" s="70">
        <f t="shared" si="968"/>
        <v>0.69105691056910568</v>
      </c>
      <c r="W919" s="70">
        <f t="shared" si="969"/>
        <v>0.51724137931034486</v>
      </c>
      <c r="X919" s="121">
        <v>65</v>
      </c>
      <c r="Y919" s="121">
        <v>52</v>
      </c>
      <c r="Z919" s="121">
        <v>65</v>
      </c>
      <c r="AA919" s="121">
        <v>58</v>
      </c>
      <c r="AB919" s="121">
        <v>25</v>
      </c>
      <c r="AC919" s="121">
        <v>19</v>
      </c>
      <c r="AD919" s="17">
        <v>4</v>
      </c>
      <c r="AE919" s="17">
        <v>7</v>
      </c>
      <c r="AF919" s="100">
        <v>7</v>
      </c>
      <c r="AG919" s="101">
        <v>11</v>
      </c>
      <c r="AH919" s="101">
        <v>55</v>
      </c>
      <c r="AI919" s="101">
        <v>48</v>
      </c>
      <c r="AJ919" s="101">
        <v>2</v>
      </c>
      <c r="AK919" s="101">
        <f t="shared" si="970"/>
        <v>116</v>
      </c>
      <c r="AL919" s="101">
        <f t="shared" si="971"/>
        <v>12</v>
      </c>
      <c r="AM919" s="101">
        <v>14</v>
      </c>
      <c r="AN919" s="102">
        <v>6</v>
      </c>
      <c r="AO919" s="103">
        <v>13</v>
      </c>
      <c r="AP919" s="74">
        <f t="shared" si="972"/>
        <v>0.21153846153846154</v>
      </c>
      <c r="AQ919" s="74">
        <f t="shared" si="973"/>
        <v>0.84615384615384615</v>
      </c>
      <c r="AR919" s="104">
        <f t="shared" si="974"/>
        <v>0.58285714285714285</v>
      </c>
      <c r="AS919" s="104">
        <f t="shared" si="975"/>
        <v>0.73983739837398377</v>
      </c>
      <c r="AT919" s="104">
        <f t="shared" si="976"/>
        <v>0.62068965517241381</v>
      </c>
      <c r="AU919" s="105">
        <v>61</v>
      </c>
      <c r="AV919" s="105">
        <v>81</v>
      </c>
      <c r="AW919" s="105">
        <v>61</v>
      </c>
      <c r="AX919" s="100">
        <v>7</v>
      </c>
      <c r="AY919" s="106">
        <v>97</v>
      </c>
      <c r="AZ919" s="106">
        <v>14</v>
      </c>
      <c r="BA919" s="106">
        <v>47</v>
      </c>
      <c r="BB919" s="106">
        <v>35</v>
      </c>
      <c r="BC919" s="106">
        <v>1</v>
      </c>
      <c r="BD919" s="107">
        <v>5</v>
      </c>
      <c r="BE919" s="108">
        <v>4</v>
      </c>
      <c r="BF919" s="82">
        <f t="shared" si="977"/>
        <v>0.22950819672131148</v>
      </c>
      <c r="BG919" s="82">
        <f t="shared" si="978"/>
        <v>0.58024691358024694</v>
      </c>
      <c r="BH919" s="83">
        <f t="shared" si="979"/>
        <v>0.44827586206896552</v>
      </c>
      <c r="BI919" s="83">
        <f t="shared" si="980"/>
        <v>0.54225352112676062</v>
      </c>
      <c r="BJ919" s="83">
        <f t="shared" si="981"/>
        <v>0.49180327868852458</v>
      </c>
      <c r="BK919" s="2">
        <v>54</v>
      </c>
      <c r="BL919" s="2">
        <v>87</v>
      </c>
      <c r="BM919" s="2">
        <v>58</v>
      </c>
      <c r="BN919" s="2">
        <v>42</v>
      </c>
      <c r="BO919" s="2">
        <v>20</v>
      </c>
      <c r="BP919" s="2">
        <v>14</v>
      </c>
      <c r="BQ919" s="109">
        <v>4</v>
      </c>
      <c r="BR919" s="109">
        <v>6</v>
      </c>
      <c r="BS919" s="110">
        <v>7</v>
      </c>
      <c r="BT919" s="109">
        <v>7</v>
      </c>
      <c r="BU919" s="109">
        <v>34</v>
      </c>
      <c r="BV919" s="109">
        <v>48</v>
      </c>
      <c r="BW919" s="109">
        <v>0</v>
      </c>
      <c r="BX919" s="84">
        <f t="shared" si="985"/>
        <v>89</v>
      </c>
      <c r="BY919" s="111">
        <v>2</v>
      </c>
      <c r="BZ919" s="109">
        <v>7</v>
      </c>
      <c r="CA919" s="109">
        <v>0</v>
      </c>
      <c r="CB919" s="2">
        <v>10</v>
      </c>
      <c r="CC919" s="112">
        <f t="shared" si="986"/>
        <v>0.12962962962962962</v>
      </c>
      <c r="CD919" s="112">
        <f t="shared" si="987"/>
        <v>0.39080459770114945</v>
      </c>
      <c r="CE919" s="112">
        <f t="shared" si="988"/>
        <v>0.4120603015075377</v>
      </c>
      <c r="CF919" s="112">
        <f t="shared" si="989"/>
        <v>0.51724137931034486</v>
      </c>
      <c r="CG919" s="112">
        <f t="shared" si="990"/>
        <v>0.7068965517241379</v>
      </c>
      <c r="CH919" s="87">
        <f t="shared" si="991"/>
        <v>17</v>
      </c>
      <c r="CI919" s="31">
        <f t="shared" si="992"/>
        <v>20</v>
      </c>
      <c r="CJ919" s="31">
        <f t="shared" si="993"/>
        <v>0</v>
      </c>
      <c r="CK919" s="31">
        <f t="shared" si="994"/>
        <v>0</v>
      </c>
      <c r="CL919" s="31">
        <f t="shared" si="995"/>
        <v>0</v>
      </c>
      <c r="CM919" s="113">
        <f t="shared" si="996"/>
        <v>0</v>
      </c>
      <c r="CN919" s="31">
        <f t="shared" si="997"/>
        <v>0</v>
      </c>
      <c r="CO919" s="31">
        <f t="shared" si="998"/>
        <v>0</v>
      </c>
      <c r="CP919" s="31">
        <f t="shared" si="999"/>
        <v>0</v>
      </c>
      <c r="CQ919" s="31">
        <f t="shared" si="1000"/>
        <v>0</v>
      </c>
      <c r="CU919" s="88">
        <f t="shared" si="984"/>
        <v>0</v>
      </c>
      <c r="DC919" s="88">
        <f t="shared" si="1001"/>
        <v>0</v>
      </c>
      <c r="DH919" s="32">
        <v>1</v>
      </c>
      <c r="DI919" s="32">
        <v>3</v>
      </c>
      <c r="DJ919" s="32">
        <v>4</v>
      </c>
      <c r="DK919" s="88">
        <f t="shared" si="1002"/>
        <v>55</v>
      </c>
      <c r="DL919" s="32">
        <v>1</v>
      </c>
      <c r="DM919" s="32">
        <v>15</v>
      </c>
      <c r="DN919" s="32">
        <v>39</v>
      </c>
      <c r="DO919" s="32">
        <v>0</v>
      </c>
      <c r="DP919" s="32">
        <v>3</v>
      </c>
      <c r="DQ919" s="32">
        <v>3</v>
      </c>
      <c r="DR919" s="32">
        <v>3</v>
      </c>
      <c r="DS919" s="88">
        <f t="shared" si="1003"/>
        <v>34</v>
      </c>
      <c r="DT919" s="32">
        <v>6</v>
      </c>
      <c r="DU919" s="32">
        <v>19</v>
      </c>
      <c r="DV919" s="32">
        <v>9</v>
      </c>
      <c r="DW919" s="32">
        <v>0</v>
      </c>
      <c r="EA919" s="88">
        <f t="shared" si="1004"/>
        <v>0</v>
      </c>
      <c r="EI919" s="88">
        <f t="shared" si="1005"/>
        <v>0</v>
      </c>
      <c r="EQ919" s="88">
        <f t="shared" si="1006"/>
        <v>0</v>
      </c>
      <c r="EY919" s="88">
        <f t="shared" si="1007"/>
        <v>0</v>
      </c>
      <c r="FG919" s="88">
        <f t="shared" si="1008"/>
        <v>0</v>
      </c>
      <c r="FO919" s="88">
        <f t="shared" si="1009"/>
        <v>0</v>
      </c>
      <c r="FW919" s="110">
        <f t="shared" si="1010"/>
        <v>0</v>
      </c>
      <c r="GB919" s="110">
        <f t="shared" si="1011"/>
        <v>0</v>
      </c>
      <c r="GC919" s="110">
        <f t="shared" si="1012"/>
        <v>0</v>
      </c>
      <c r="GD919" s="110">
        <f t="shared" si="1013"/>
        <v>0</v>
      </c>
      <c r="GE919" s="110">
        <f t="shared" si="1014"/>
        <v>0</v>
      </c>
      <c r="GF919" s="110">
        <f t="shared" si="1015"/>
        <v>0</v>
      </c>
      <c r="GG919" s="110">
        <f t="shared" si="1016"/>
        <v>0</v>
      </c>
      <c r="GH919" s="110">
        <f t="shared" si="1017"/>
        <v>0</v>
      </c>
      <c r="GI919" s="110">
        <f t="shared" si="1018"/>
        <v>0</v>
      </c>
      <c r="GJ919" s="114">
        <f t="shared" si="982"/>
        <v>0.36666666666666653</v>
      </c>
      <c r="GK919" s="90">
        <f t="shared" si="983"/>
        <v>-8.247422680412371E-2</v>
      </c>
      <c r="GL919" s="2" t="s">
        <v>2204</v>
      </c>
      <c r="GM919" s="2" t="s">
        <v>2256</v>
      </c>
      <c r="GN919" s="92" t="s">
        <v>2252</v>
      </c>
      <c r="GO919" s="2" t="s">
        <v>1793</v>
      </c>
      <c r="GP919" s="92" t="s">
        <v>1495</v>
      </c>
      <c r="GQ919" s="2" t="s">
        <v>1488</v>
      </c>
      <c r="GR919" s="115">
        <v>76</v>
      </c>
      <c r="GS919" s="31">
        <f t="shared" si="1019"/>
        <v>4</v>
      </c>
      <c r="GT919" s="31">
        <f t="shared" si="1020"/>
        <v>7</v>
      </c>
      <c r="GU919" s="31">
        <f t="shared" si="1021"/>
        <v>6</v>
      </c>
      <c r="GV919" s="31">
        <f t="shared" si="1022"/>
        <v>89</v>
      </c>
      <c r="GW919" s="31">
        <f t="shared" si="1023"/>
        <v>48</v>
      </c>
      <c r="GX919" s="31">
        <f t="shared" si="1024"/>
        <v>82</v>
      </c>
    </row>
    <row r="920" spans="1:206" ht="15.75" hidden="1" customHeight="1" x14ac:dyDescent="0.25">
      <c r="A920" s="22" t="s">
        <v>1112</v>
      </c>
      <c r="B920" s="2" t="s">
        <v>884</v>
      </c>
      <c r="C920" s="116" t="s">
        <v>899</v>
      </c>
      <c r="D920" s="35" t="s">
        <v>884</v>
      </c>
      <c r="E920" s="117">
        <v>15</v>
      </c>
      <c r="F920" s="117">
        <v>68</v>
      </c>
      <c r="G920" s="117">
        <v>87</v>
      </c>
      <c r="H920" s="117">
        <v>170</v>
      </c>
      <c r="I920" s="95">
        <v>10</v>
      </c>
      <c r="J920" s="118">
        <v>22</v>
      </c>
      <c r="K920" s="118">
        <v>54</v>
      </c>
      <c r="L920" s="118">
        <v>100</v>
      </c>
      <c r="M920" s="118">
        <v>176</v>
      </c>
      <c r="N920" s="119">
        <v>14</v>
      </c>
      <c r="O920" s="119">
        <v>7</v>
      </c>
      <c r="P920" s="120">
        <v>103</v>
      </c>
      <c r="Q920" s="120">
        <v>146</v>
      </c>
      <c r="R920" s="120">
        <v>107</v>
      </c>
      <c r="S920" s="70">
        <f t="shared" si="965"/>
        <v>0.21359223300970873</v>
      </c>
      <c r="T920" s="70">
        <f t="shared" si="966"/>
        <v>0.36986301369863012</v>
      </c>
      <c r="U920" s="70">
        <f t="shared" si="967"/>
        <v>0.4550561797752809</v>
      </c>
      <c r="V920" s="70">
        <f t="shared" si="968"/>
        <v>0.55335968379446643</v>
      </c>
      <c r="W920" s="70">
        <f t="shared" si="969"/>
        <v>0.80373831775700932</v>
      </c>
      <c r="X920" s="121">
        <v>135</v>
      </c>
      <c r="Y920" s="121">
        <v>103</v>
      </c>
      <c r="Z920" s="121">
        <v>146</v>
      </c>
      <c r="AA920" s="121">
        <v>107</v>
      </c>
      <c r="AB920" s="121">
        <v>35</v>
      </c>
      <c r="AC920" s="121">
        <v>40</v>
      </c>
      <c r="AD920" s="17">
        <v>9</v>
      </c>
      <c r="AE920" s="17">
        <v>11</v>
      </c>
      <c r="AF920" s="100">
        <v>12</v>
      </c>
      <c r="AG920" s="101">
        <v>27</v>
      </c>
      <c r="AH920" s="101">
        <v>72</v>
      </c>
      <c r="AI920" s="101">
        <v>104</v>
      </c>
      <c r="AJ920" s="101">
        <v>7</v>
      </c>
      <c r="AK920" s="101">
        <f t="shared" si="970"/>
        <v>210</v>
      </c>
      <c r="AL920" s="101">
        <f t="shared" si="971"/>
        <v>19</v>
      </c>
      <c r="AM920" s="101">
        <v>26</v>
      </c>
      <c r="AN920" s="102">
        <v>2</v>
      </c>
      <c r="AO920" s="103">
        <v>10</v>
      </c>
      <c r="AP920" s="74">
        <f t="shared" si="972"/>
        <v>0.26213592233009708</v>
      </c>
      <c r="AQ920" s="74">
        <f t="shared" si="973"/>
        <v>0.49315068493150682</v>
      </c>
      <c r="AR920" s="104">
        <f t="shared" si="974"/>
        <v>0.5168539325842697</v>
      </c>
      <c r="AS920" s="104">
        <f t="shared" si="975"/>
        <v>0.62055335968379444</v>
      </c>
      <c r="AT920" s="104">
        <f t="shared" si="976"/>
        <v>0.79439252336448596</v>
      </c>
      <c r="AU920" s="105">
        <v>93</v>
      </c>
      <c r="AV920" s="105">
        <v>128</v>
      </c>
      <c r="AW920" s="105">
        <v>103</v>
      </c>
      <c r="AX920" s="100">
        <v>12</v>
      </c>
      <c r="AY920" s="106">
        <v>179</v>
      </c>
      <c r="AZ920" s="106">
        <v>15</v>
      </c>
      <c r="BA920" s="106">
        <v>81</v>
      </c>
      <c r="BB920" s="106">
        <v>82</v>
      </c>
      <c r="BC920" s="106">
        <v>1</v>
      </c>
      <c r="BD920" s="107">
        <v>17</v>
      </c>
      <c r="BE920" s="108">
        <v>10</v>
      </c>
      <c r="BF920" s="82">
        <f t="shared" si="977"/>
        <v>0.14563106796116504</v>
      </c>
      <c r="BG920" s="82">
        <f t="shared" si="978"/>
        <v>0.6328125</v>
      </c>
      <c r="BH920" s="83">
        <f t="shared" si="979"/>
        <v>0.49691358024691357</v>
      </c>
      <c r="BI920" s="83">
        <f t="shared" si="980"/>
        <v>0.66063348416289591</v>
      </c>
      <c r="BJ920" s="83">
        <f t="shared" si="981"/>
        <v>0.69892473118279574</v>
      </c>
      <c r="BK920" s="2">
        <v>99</v>
      </c>
      <c r="BL920" s="2">
        <v>127</v>
      </c>
      <c r="BM920" s="2">
        <v>93</v>
      </c>
      <c r="BN920" s="2">
        <v>65</v>
      </c>
      <c r="BO920" s="2">
        <v>28</v>
      </c>
      <c r="BP920" s="2">
        <v>25</v>
      </c>
      <c r="BQ920" s="109">
        <v>9</v>
      </c>
      <c r="BR920" s="109">
        <v>12</v>
      </c>
      <c r="BS920" s="110">
        <v>11</v>
      </c>
      <c r="BT920" s="109">
        <v>11</v>
      </c>
      <c r="BU920" s="109">
        <v>61</v>
      </c>
      <c r="BV920" s="109">
        <v>89</v>
      </c>
      <c r="BW920" s="109">
        <v>2</v>
      </c>
      <c r="BX920" s="84">
        <f t="shared" si="985"/>
        <v>163</v>
      </c>
      <c r="BY920" s="111">
        <v>6</v>
      </c>
      <c r="BZ920" s="109">
        <v>16</v>
      </c>
      <c r="CA920" s="109">
        <v>2</v>
      </c>
      <c r="CB920" s="2">
        <v>19</v>
      </c>
      <c r="CC920" s="112">
        <f t="shared" si="986"/>
        <v>0.1111111111111111</v>
      </c>
      <c r="CD920" s="112">
        <f t="shared" si="987"/>
        <v>0.48031496062992124</v>
      </c>
      <c r="CE920" s="112">
        <f t="shared" si="988"/>
        <v>0.45454545454545453</v>
      </c>
      <c r="CF920" s="112">
        <f t="shared" si="989"/>
        <v>0.60909090909090913</v>
      </c>
      <c r="CG920" s="112">
        <f t="shared" si="990"/>
        <v>0.78494623655913975</v>
      </c>
      <c r="CH920" s="87">
        <f t="shared" si="991"/>
        <v>20</v>
      </c>
      <c r="CI920" s="31">
        <f t="shared" si="992"/>
        <v>13</v>
      </c>
      <c r="CJ920" s="31">
        <f t="shared" si="993"/>
        <v>0</v>
      </c>
      <c r="CK920" s="31">
        <f t="shared" si="994"/>
        <v>0</v>
      </c>
      <c r="CL920" s="31">
        <f t="shared" si="995"/>
        <v>0</v>
      </c>
      <c r="CM920" s="113">
        <f t="shared" si="996"/>
        <v>0</v>
      </c>
      <c r="CN920" s="31">
        <f t="shared" si="997"/>
        <v>0</v>
      </c>
      <c r="CO920" s="31">
        <f t="shared" si="998"/>
        <v>0</v>
      </c>
      <c r="CP920" s="31">
        <f t="shared" si="999"/>
        <v>0</v>
      </c>
      <c r="CQ920" s="31">
        <f t="shared" si="1000"/>
        <v>0</v>
      </c>
      <c r="CU920" s="88">
        <f t="shared" si="984"/>
        <v>0</v>
      </c>
      <c r="DC920" s="88">
        <f t="shared" si="1001"/>
        <v>0</v>
      </c>
      <c r="DH920" s="32">
        <v>1</v>
      </c>
      <c r="DI920" s="32">
        <v>4</v>
      </c>
      <c r="DJ920" s="32">
        <v>3</v>
      </c>
      <c r="DK920" s="88">
        <f t="shared" si="1002"/>
        <v>56</v>
      </c>
      <c r="DL920" s="32">
        <v>5</v>
      </c>
      <c r="DM920" s="32">
        <v>22</v>
      </c>
      <c r="DN920" s="32">
        <v>28</v>
      </c>
      <c r="DO920" s="32">
        <v>1</v>
      </c>
      <c r="DP920" s="32">
        <v>7</v>
      </c>
      <c r="DQ920" s="32">
        <v>7</v>
      </c>
      <c r="DR920" s="32">
        <v>7</v>
      </c>
      <c r="DS920" s="88">
        <f t="shared" si="1003"/>
        <v>96</v>
      </c>
      <c r="DT920" s="32">
        <v>1</v>
      </c>
      <c r="DU920" s="32">
        <v>34</v>
      </c>
      <c r="DV920" s="32">
        <v>60</v>
      </c>
      <c r="DW920" s="32">
        <v>1</v>
      </c>
      <c r="DX920" s="32">
        <v>1</v>
      </c>
      <c r="DY920" s="32">
        <v>1</v>
      </c>
      <c r="DZ920" s="32">
        <v>1</v>
      </c>
      <c r="EA920" s="88">
        <f t="shared" si="1004"/>
        <v>11</v>
      </c>
      <c r="EB920" s="32">
        <v>5</v>
      </c>
      <c r="EC920" s="32">
        <v>5</v>
      </c>
      <c r="ED920" s="32">
        <v>1</v>
      </c>
      <c r="EI920" s="88">
        <f t="shared" si="1005"/>
        <v>0</v>
      </c>
      <c r="EQ920" s="88">
        <f t="shared" si="1006"/>
        <v>0</v>
      </c>
      <c r="EY920" s="88">
        <f t="shared" si="1007"/>
        <v>0</v>
      </c>
      <c r="FG920" s="88">
        <f t="shared" si="1008"/>
        <v>0</v>
      </c>
      <c r="FO920" s="88">
        <f t="shared" si="1009"/>
        <v>0</v>
      </c>
      <c r="FW920" s="110">
        <f t="shared" si="1010"/>
        <v>0</v>
      </c>
      <c r="GB920" s="110">
        <f t="shared" si="1011"/>
        <v>0</v>
      </c>
      <c r="GC920" s="110">
        <f t="shared" si="1012"/>
        <v>0</v>
      </c>
      <c r="GD920" s="110">
        <f t="shared" si="1013"/>
        <v>0</v>
      </c>
      <c r="GE920" s="110">
        <f t="shared" si="1014"/>
        <v>0</v>
      </c>
      <c r="GF920" s="110">
        <f t="shared" si="1015"/>
        <v>0</v>
      </c>
      <c r="GG920" s="110">
        <f t="shared" si="1016"/>
        <v>0</v>
      </c>
      <c r="GH920" s="110">
        <f t="shared" si="1017"/>
        <v>0</v>
      </c>
      <c r="GI920" s="110">
        <f t="shared" si="1018"/>
        <v>0</v>
      </c>
      <c r="GJ920" s="114">
        <f t="shared" si="982"/>
        <v>-2.3380845211302837E-2</v>
      </c>
      <c r="GK920" s="90">
        <f t="shared" si="983"/>
        <v>-8.9385474860335198E-2</v>
      </c>
      <c r="GL920" s="92" t="s">
        <v>1745</v>
      </c>
      <c r="GM920" s="92" t="s">
        <v>1642</v>
      </c>
      <c r="GN920" s="2" t="s">
        <v>2207</v>
      </c>
      <c r="GO920" s="2" t="s">
        <v>1674</v>
      </c>
      <c r="GP920" s="92" t="s">
        <v>1673</v>
      </c>
      <c r="GQ920" s="2" t="s">
        <v>1733</v>
      </c>
      <c r="GR920" s="115">
        <v>131</v>
      </c>
      <c r="GS920" s="31">
        <f t="shared" si="1019"/>
        <v>9</v>
      </c>
      <c r="GT920" s="31">
        <f t="shared" si="1020"/>
        <v>11</v>
      </c>
      <c r="GU920" s="31">
        <f t="shared" si="1021"/>
        <v>12</v>
      </c>
      <c r="GV920" s="31">
        <f t="shared" si="1022"/>
        <v>163</v>
      </c>
      <c r="GW920" s="31">
        <f t="shared" si="1023"/>
        <v>91</v>
      </c>
      <c r="GX920" s="31">
        <f t="shared" si="1024"/>
        <v>152</v>
      </c>
    </row>
    <row r="921" spans="1:206" ht="15.75" hidden="1" customHeight="1" x14ac:dyDescent="0.25">
      <c r="A921" s="22" t="s">
        <v>1112</v>
      </c>
      <c r="B921" s="2" t="s">
        <v>884</v>
      </c>
      <c r="C921" s="116" t="s">
        <v>900</v>
      </c>
      <c r="D921" s="35" t="s">
        <v>884</v>
      </c>
      <c r="E921" s="117">
        <v>27</v>
      </c>
      <c r="F921" s="117">
        <v>145</v>
      </c>
      <c r="G921" s="117">
        <v>207</v>
      </c>
      <c r="H921" s="117">
        <v>379</v>
      </c>
      <c r="I921" s="95">
        <v>21</v>
      </c>
      <c r="J921" s="118">
        <v>25</v>
      </c>
      <c r="K921" s="118">
        <v>123</v>
      </c>
      <c r="L921" s="118">
        <v>192</v>
      </c>
      <c r="M921" s="118">
        <v>340</v>
      </c>
      <c r="N921" s="119">
        <v>46</v>
      </c>
      <c r="O921" s="119">
        <v>10</v>
      </c>
      <c r="P921" s="120">
        <v>229</v>
      </c>
      <c r="Q921" s="120">
        <v>311</v>
      </c>
      <c r="R921" s="120">
        <v>255</v>
      </c>
      <c r="S921" s="70">
        <f t="shared" si="965"/>
        <v>0.1091703056768559</v>
      </c>
      <c r="T921" s="70">
        <f t="shared" si="966"/>
        <v>0.39549839228295819</v>
      </c>
      <c r="U921" s="70">
        <f t="shared" si="967"/>
        <v>0.36981132075471695</v>
      </c>
      <c r="V921" s="70">
        <f t="shared" si="968"/>
        <v>0.47526501766784451</v>
      </c>
      <c r="W921" s="70">
        <f t="shared" si="969"/>
        <v>0.5725490196078431</v>
      </c>
      <c r="X921" s="121">
        <v>304</v>
      </c>
      <c r="Y921" s="121">
        <v>229</v>
      </c>
      <c r="Z921" s="121">
        <v>311</v>
      </c>
      <c r="AA921" s="121">
        <v>255</v>
      </c>
      <c r="AB921" s="121">
        <v>80</v>
      </c>
      <c r="AC921" s="121">
        <v>77</v>
      </c>
      <c r="AD921" s="17">
        <v>12</v>
      </c>
      <c r="AE921" s="17">
        <v>23</v>
      </c>
      <c r="AF921" s="100">
        <v>26</v>
      </c>
      <c r="AG921" s="101">
        <v>26</v>
      </c>
      <c r="AH921" s="101">
        <v>161</v>
      </c>
      <c r="AI921" s="101">
        <v>234</v>
      </c>
      <c r="AJ921" s="101">
        <v>8</v>
      </c>
      <c r="AK921" s="101">
        <f t="shared" si="970"/>
        <v>429</v>
      </c>
      <c r="AL921" s="101">
        <f t="shared" si="971"/>
        <v>44</v>
      </c>
      <c r="AM921" s="101">
        <v>52</v>
      </c>
      <c r="AN921" s="102">
        <v>5</v>
      </c>
      <c r="AO921" s="103">
        <v>26</v>
      </c>
      <c r="AP921" s="74">
        <f t="shared" si="972"/>
        <v>0.11353711790393013</v>
      </c>
      <c r="AQ921" s="74">
        <f t="shared" si="973"/>
        <v>0.51768488745980712</v>
      </c>
      <c r="AR921" s="104">
        <f t="shared" si="974"/>
        <v>0.47421383647798743</v>
      </c>
      <c r="AS921" s="104">
        <f t="shared" si="975"/>
        <v>0.62014134275618371</v>
      </c>
      <c r="AT921" s="104">
        <f t="shared" si="976"/>
        <v>0.74509803921568629</v>
      </c>
      <c r="AU921" s="105">
        <v>235</v>
      </c>
      <c r="AV921" s="105">
        <v>312</v>
      </c>
      <c r="AW921" s="105">
        <v>235</v>
      </c>
      <c r="AX921" s="100">
        <v>28</v>
      </c>
      <c r="AY921" s="106">
        <v>456</v>
      </c>
      <c r="AZ921" s="106">
        <v>42</v>
      </c>
      <c r="BA921" s="106">
        <v>172</v>
      </c>
      <c r="BB921" s="106">
        <v>214</v>
      </c>
      <c r="BC921" s="106">
        <v>28</v>
      </c>
      <c r="BD921" s="107">
        <v>51</v>
      </c>
      <c r="BE921" s="108">
        <v>11</v>
      </c>
      <c r="BF921" s="82">
        <f t="shared" si="977"/>
        <v>0.17872340425531916</v>
      </c>
      <c r="BG921" s="82">
        <f t="shared" si="978"/>
        <v>0.55128205128205132</v>
      </c>
      <c r="BH921" s="83">
        <f t="shared" si="979"/>
        <v>0.48209718670076729</v>
      </c>
      <c r="BI921" s="83">
        <f t="shared" si="980"/>
        <v>0.61243144424131624</v>
      </c>
      <c r="BJ921" s="83">
        <f t="shared" si="981"/>
        <v>0.69361702127659575</v>
      </c>
      <c r="BK921" s="2">
        <v>260</v>
      </c>
      <c r="BL921" s="2">
        <v>325</v>
      </c>
      <c r="BM921" s="2">
        <v>246</v>
      </c>
      <c r="BN921" s="2">
        <v>163</v>
      </c>
      <c r="BO921" s="2">
        <v>77</v>
      </c>
      <c r="BP921" s="2">
        <v>89</v>
      </c>
      <c r="BQ921" s="109">
        <v>10</v>
      </c>
      <c r="BR921" s="109">
        <v>28</v>
      </c>
      <c r="BS921" s="110">
        <v>24</v>
      </c>
      <c r="BT921" s="109">
        <v>60</v>
      </c>
      <c r="BU921" s="109">
        <v>148</v>
      </c>
      <c r="BV921" s="109">
        <v>243</v>
      </c>
      <c r="BW921" s="109">
        <v>24</v>
      </c>
      <c r="BX921" s="84">
        <f t="shared" si="985"/>
        <v>475</v>
      </c>
      <c r="BY921" s="111">
        <v>6</v>
      </c>
      <c r="BZ921" s="109">
        <v>48</v>
      </c>
      <c r="CA921" s="109">
        <v>24</v>
      </c>
      <c r="CB921" s="2">
        <v>12</v>
      </c>
      <c r="CC921" s="112">
        <f t="shared" si="986"/>
        <v>0.23076923076923078</v>
      </c>
      <c r="CD921" s="112">
        <f t="shared" si="987"/>
        <v>0.45538461538461539</v>
      </c>
      <c r="CE921" s="112">
        <f t="shared" si="988"/>
        <v>0.48495788206979545</v>
      </c>
      <c r="CF921" s="112">
        <f t="shared" si="989"/>
        <v>0.6007005253940455</v>
      </c>
      <c r="CG921" s="112">
        <f t="shared" si="990"/>
        <v>0.79268292682926833</v>
      </c>
      <c r="CH921" s="87">
        <f t="shared" si="991"/>
        <v>51</v>
      </c>
      <c r="CI921" s="31">
        <f t="shared" si="992"/>
        <v>68</v>
      </c>
      <c r="CJ921" s="31">
        <f t="shared" si="993"/>
        <v>0</v>
      </c>
      <c r="CK921" s="31">
        <f t="shared" si="994"/>
        <v>0</v>
      </c>
      <c r="CL921" s="31">
        <f t="shared" si="995"/>
        <v>0</v>
      </c>
      <c r="CM921" s="113">
        <f t="shared" si="996"/>
        <v>0</v>
      </c>
      <c r="CN921" s="31">
        <f t="shared" si="997"/>
        <v>0</v>
      </c>
      <c r="CO921" s="31">
        <f t="shared" si="998"/>
        <v>0</v>
      </c>
      <c r="CP921" s="31">
        <f t="shared" si="999"/>
        <v>0</v>
      </c>
      <c r="CQ921" s="31">
        <f t="shared" si="1000"/>
        <v>0</v>
      </c>
      <c r="CU921" s="88">
        <f t="shared" si="984"/>
        <v>0</v>
      </c>
      <c r="DC921" s="88">
        <f t="shared" si="1001"/>
        <v>0</v>
      </c>
      <c r="DH921" s="32">
        <v>2</v>
      </c>
      <c r="DI921" s="32">
        <v>7</v>
      </c>
      <c r="DJ921" s="32">
        <v>6</v>
      </c>
      <c r="DK921" s="88">
        <f t="shared" si="1002"/>
        <v>159</v>
      </c>
      <c r="DL921" s="32">
        <v>58</v>
      </c>
      <c r="DM921" s="32">
        <v>54</v>
      </c>
      <c r="DN921" s="32">
        <v>43</v>
      </c>
      <c r="DO921" s="32">
        <v>4</v>
      </c>
      <c r="DP921" s="32">
        <v>7</v>
      </c>
      <c r="DQ921" s="32">
        <v>13</v>
      </c>
      <c r="DR921" s="32">
        <v>10</v>
      </c>
      <c r="DS921" s="88">
        <f t="shared" si="1003"/>
        <v>230</v>
      </c>
      <c r="DT921" s="32">
        <v>2</v>
      </c>
      <c r="DU921" s="32">
        <v>59</v>
      </c>
      <c r="DV921" s="32">
        <v>153</v>
      </c>
      <c r="DW921" s="32">
        <v>16</v>
      </c>
      <c r="EA921" s="88">
        <f t="shared" si="1004"/>
        <v>0</v>
      </c>
      <c r="EI921" s="88">
        <f t="shared" si="1005"/>
        <v>0</v>
      </c>
      <c r="EQ921" s="88">
        <f t="shared" si="1006"/>
        <v>0</v>
      </c>
      <c r="EV921" s="32">
        <v>1</v>
      </c>
      <c r="EW921" s="32">
        <v>8</v>
      </c>
      <c r="EX921" s="32">
        <v>8</v>
      </c>
      <c r="EY921" s="88">
        <f t="shared" si="1007"/>
        <v>86</v>
      </c>
      <c r="EZ921" s="32">
        <v>0</v>
      </c>
      <c r="FA921" s="32">
        <v>35</v>
      </c>
      <c r="FB921" s="32">
        <v>47</v>
      </c>
      <c r="FC921" s="32">
        <v>4</v>
      </c>
      <c r="FG921" s="88">
        <f t="shared" si="1008"/>
        <v>0</v>
      </c>
      <c r="FO921" s="88">
        <f t="shared" si="1009"/>
        <v>0</v>
      </c>
      <c r="FW921" s="110">
        <f t="shared" si="1010"/>
        <v>0</v>
      </c>
      <c r="GB921" s="110">
        <f t="shared" si="1011"/>
        <v>1</v>
      </c>
      <c r="GC921" s="110">
        <f t="shared" si="1012"/>
        <v>8</v>
      </c>
      <c r="GD921" s="110">
        <f t="shared" si="1013"/>
        <v>8</v>
      </c>
      <c r="GE921" s="110">
        <f t="shared" si="1014"/>
        <v>86</v>
      </c>
      <c r="GF921" s="110">
        <f t="shared" si="1015"/>
        <v>0</v>
      </c>
      <c r="GG921" s="110">
        <f t="shared" si="1016"/>
        <v>35</v>
      </c>
      <c r="GH921" s="110">
        <f t="shared" si="1017"/>
        <v>47</v>
      </c>
      <c r="GI921" s="110">
        <f t="shared" si="1018"/>
        <v>4</v>
      </c>
      <c r="GJ921" s="114">
        <f t="shared" si="982"/>
        <v>0.38448045439358519</v>
      </c>
      <c r="GK921" s="90">
        <f t="shared" si="983"/>
        <v>4.1666666666666664E-2</v>
      </c>
      <c r="GL921" s="2" t="s">
        <v>1919</v>
      </c>
      <c r="GM921" s="92" t="s">
        <v>2124</v>
      </c>
      <c r="GN921" s="92" t="s">
        <v>1728</v>
      </c>
      <c r="GO921" s="2" t="s">
        <v>2145</v>
      </c>
      <c r="GP921" s="2" t="s">
        <v>2167</v>
      </c>
      <c r="GQ921" s="2" t="s">
        <v>2283</v>
      </c>
      <c r="GR921" s="115">
        <v>341</v>
      </c>
      <c r="GS921" s="31">
        <f t="shared" si="1019"/>
        <v>9</v>
      </c>
      <c r="GT921" s="31">
        <f t="shared" si="1020"/>
        <v>16</v>
      </c>
      <c r="GU921" s="31">
        <f t="shared" si="1021"/>
        <v>20</v>
      </c>
      <c r="GV921" s="31">
        <f t="shared" si="1022"/>
        <v>389</v>
      </c>
      <c r="GW921" s="31">
        <f t="shared" si="1023"/>
        <v>216</v>
      </c>
      <c r="GX921" s="31">
        <f t="shared" si="1024"/>
        <v>329</v>
      </c>
    </row>
    <row r="922" spans="1:206" ht="15.75" hidden="1" customHeight="1" x14ac:dyDescent="0.25">
      <c r="A922" s="22" t="s">
        <v>1112</v>
      </c>
      <c r="B922" s="2" t="s">
        <v>884</v>
      </c>
      <c r="C922" s="116" t="s">
        <v>901</v>
      </c>
      <c r="D922" s="35" t="s">
        <v>884</v>
      </c>
      <c r="E922" s="117">
        <v>40</v>
      </c>
      <c r="F922" s="117">
        <v>114</v>
      </c>
      <c r="G922" s="117">
        <v>151</v>
      </c>
      <c r="H922" s="117">
        <v>305</v>
      </c>
      <c r="I922" s="95">
        <v>27</v>
      </c>
      <c r="J922" s="118">
        <v>58</v>
      </c>
      <c r="K922" s="118">
        <v>151</v>
      </c>
      <c r="L922" s="118">
        <v>239</v>
      </c>
      <c r="M922" s="118">
        <v>448</v>
      </c>
      <c r="N922" s="119">
        <v>49</v>
      </c>
      <c r="O922" s="119">
        <v>20</v>
      </c>
      <c r="P922" s="120">
        <v>375</v>
      </c>
      <c r="Q922" s="120">
        <v>489</v>
      </c>
      <c r="R922" s="120">
        <v>374</v>
      </c>
      <c r="S922" s="70">
        <f t="shared" si="965"/>
        <v>0.15466666666666667</v>
      </c>
      <c r="T922" s="70">
        <f t="shared" si="966"/>
        <v>0.30879345603271985</v>
      </c>
      <c r="U922" s="70">
        <f t="shared" si="967"/>
        <v>0.32229402261712442</v>
      </c>
      <c r="V922" s="70">
        <f t="shared" si="968"/>
        <v>0.39513325608342992</v>
      </c>
      <c r="W922" s="70">
        <f t="shared" si="969"/>
        <v>0.50802139037433158</v>
      </c>
      <c r="X922" s="121">
        <v>492</v>
      </c>
      <c r="Y922" s="121">
        <v>375</v>
      </c>
      <c r="Z922" s="121">
        <v>489</v>
      </c>
      <c r="AA922" s="121">
        <v>374</v>
      </c>
      <c r="AB922" s="121">
        <v>112</v>
      </c>
      <c r="AC922" s="121">
        <v>121</v>
      </c>
      <c r="AD922" s="17">
        <v>10</v>
      </c>
      <c r="AE922" s="17">
        <v>17</v>
      </c>
      <c r="AF922" s="100">
        <v>25</v>
      </c>
      <c r="AG922" s="101">
        <v>59</v>
      </c>
      <c r="AH922" s="101">
        <v>200</v>
      </c>
      <c r="AI922" s="101">
        <v>340</v>
      </c>
      <c r="AJ922" s="101">
        <v>11</v>
      </c>
      <c r="AK922" s="101">
        <f t="shared" si="970"/>
        <v>610</v>
      </c>
      <c r="AL922" s="101">
        <f t="shared" si="971"/>
        <v>56</v>
      </c>
      <c r="AM922" s="101">
        <v>67</v>
      </c>
      <c r="AN922" s="102">
        <v>11</v>
      </c>
      <c r="AO922" s="103">
        <v>33</v>
      </c>
      <c r="AP922" s="74">
        <f t="shared" si="972"/>
        <v>0.15733333333333333</v>
      </c>
      <c r="AQ922" s="74">
        <f t="shared" si="973"/>
        <v>0.40899795501022496</v>
      </c>
      <c r="AR922" s="104">
        <f t="shared" si="974"/>
        <v>0.43861066235864299</v>
      </c>
      <c r="AS922" s="104">
        <f t="shared" si="975"/>
        <v>0.56083429895712633</v>
      </c>
      <c r="AT922" s="104">
        <f t="shared" si="976"/>
        <v>0.75935828877005351</v>
      </c>
      <c r="AU922" s="105">
        <v>404</v>
      </c>
      <c r="AV922" s="105">
        <v>534</v>
      </c>
      <c r="AW922" s="105">
        <v>395</v>
      </c>
      <c r="AX922" s="100">
        <v>37</v>
      </c>
      <c r="AY922" s="106">
        <v>673</v>
      </c>
      <c r="AZ922" s="106">
        <v>59</v>
      </c>
      <c r="BA922" s="106">
        <v>283</v>
      </c>
      <c r="BB922" s="106">
        <v>312</v>
      </c>
      <c r="BC922" s="106">
        <v>19</v>
      </c>
      <c r="BD922" s="107">
        <v>60</v>
      </c>
      <c r="BE922" s="108">
        <v>20</v>
      </c>
      <c r="BF922" s="82">
        <f t="shared" si="977"/>
        <v>0.14936708860759493</v>
      </c>
      <c r="BG922" s="82">
        <f t="shared" si="978"/>
        <v>0.52996254681647936</v>
      </c>
      <c r="BH922" s="83">
        <f t="shared" si="979"/>
        <v>0.44561140285071266</v>
      </c>
      <c r="BI922" s="83">
        <f t="shared" si="980"/>
        <v>0.57036247334754797</v>
      </c>
      <c r="BJ922" s="83">
        <f t="shared" si="981"/>
        <v>0.62376237623762376</v>
      </c>
      <c r="BK922" s="2">
        <v>424</v>
      </c>
      <c r="BL922" s="2">
        <v>560</v>
      </c>
      <c r="BM922" s="2">
        <v>419</v>
      </c>
      <c r="BN922" s="2">
        <v>261</v>
      </c>
      <c r="BO922" s="2">
        <v>135</v>
      </c>
      <c r="BP922" s="2">
        <v>140</v>
      </c>
      <c r="BQ922" s="109">
        <v>19</v>
      </c>
      <c r="BR922" s="109">
        <v>38</v>
      </c>
      <c r="BS922" s="110">
        <v>30</v>
      </c>
      <c r="BT922" s="109">
        <v>52</v>
      </c>
      <c r="BU922" s="109">
        <v>223</v>
      </c>
      <c r="BV922" s="109">
        <v>386</v>
      </c>
      <c r="BW922" s="109">
        <v>15</v>
      </c>
      <c r="BX922" s="84">
        <f t="shared" si="985"/>
        <v>676</v>
      </c>
      <c r="BY922" s="111">
        <v>6</v>
      </c>
      <c r="BZ922" s="109">
        <v>79</v>
      </c>
      <c r="CA922" s="109">
        <v>15</v>
      </c>
      <c r="CB922" s="2">
        <v>33</v>
      </c>
      <c r="CC922" s="112">
        <f t="shared" si="986"/>
        <v>0.12264150943396226</v>
      </c>
      <c r="CD922" s="112">
        <f t="shared" si="987"/>
        <v>0.39821428571428569</v>
      </c>
      <c r="CE922" s="112">
        <f t="shared" si="988"/>
        <v>0.4148253741981468</v>
      </c>
      <c r="CF922" s="112">
        <f t="shared" si="989"/>
        <v>0.54136874361593468</v>
      </c>
      <c r="CG922" s="112">
        <f t="shared" si="990"/>
        <v>0.73269689737470167</v>
      </c>
      <c r="CH922" s="87">
        <f t="shared" si="991"/>
        <v>112</v>
      </c>
      <c r="CI922" s="31">
        <f t="shared" si="992"/>
        <v>135</v>
      </c>
      <c r="CJ922" s="31">
        <f t="shared" si="993"/>
        <v>0</v>
      </c>
      <c r="CK922" s="31">
        <f t="shared" si="994"/>
        <v>0</v>
      </c>
      <c r="CL922" s="31">
        <f t="shared" si="995"/>
        <v>0</v>
      </c>
      <c r="CM922" s="113">
        <f t="shared" si="996"/>
        <v>0</v>
      </c>
      <c r="CN922" s="31">
        <f t="shared" si="997"/>
        <v>0</v>
      </c>
      <c r="CO922" s="31">
        <f t="shared" si="998"/>
        <v>0</v>
      </c>
      <c r="CP922" s="31">
        <f t="shared" si="999"/>
        <v>0</v>
      </c>
      <c r="CQ922" s="31">
        <f t="shared" si="1000"/>
        <v>0</v>
      </c>
      <c r="CU922" s="88">
        <f t="shared" si="984"/>
        <v>0</v>
      </c>
      <c r="DC922" s="88">
        <f t="shared" si="1001"/>
        <v>0</v>
      </c>
      <c r="DH922" s="32">
        <v>2</v>
      </c>
      <c r="DI922" s="32">
        <v>16</v>
      </c>
      <c r="DJ922" s="32">
        <v>9</v>
      </c>
      <c r="DK922" s="88">
        <f t="shared" si="1002"/>
        <v>355</v>
      </c>
      <c r="DL922" s="32">
        <v>41</v>
      </c>
      <c r="DM922" s="32">
        <v>136</v>
      </c>
      <c r="DN922" s="32">
        <v>169</v>
      </c>
      <c r="DO922" s="32">
        <v>9</v>
      </c>
      <c r="DP922" s="32">
        <v>8</v>
      </c>
      <c r="DQ922" s="32">
        <v>11</v>
      </c>
      <c r="DR922" s="32">
        <v>9</v>
      </c>
      <c r="DS922" s="88">
        <f t="shared" si="1003"/>
        <v>206</v>
      </c>
      <c r="DT922" s="32">
        <v>1</v>
      </c>
      <c r="DU922" s="32">
        <v>38</v>
      </c>
      <c r="DV922" s="32">
        <v>162</v>
      </c>
      <c r="DW922" s="32">
        <v>5</v>
      </c>
      <c r="EA922" s="88">
        <f t="shared" si="1004"/>
        <v>0</v>
      </c>
      <c r="EF922" s="32">
        <v>1</v>
      </c>
      <c r="EG922" s="32">
        <v>3</v>
      </c>
      <c r="EH922" s="32">
        <v>4</v>
      </c>
      <c r="EI922" s="88">
        <f t="shared" si="1005"/>
        <v>25</v>
      </c>
      <c r="EJ922" s="32">
        <v>8</v>
      </c>
      <c r="EK922" s="32">
        <v>6</v>
      </c>
      <c r="EL922" s="32">
        <v>11</v>
      </c>
      <c r="EM922" s="32">
        <v>0</v>
      </c>
      <c r="EQ922" s="88">
        <f t="shared" si="1006"/>
        <v>0</v>
      </c>
      <c r="EV922" s="32">
        <v>8</v>
      </c>
      <c r="EW922" s="32">
        <v>8</v>
      </c>
      <c r="EX922" s="32">
        <v>8</v>
      </c>
      <c r="EY922" s="88">
        <f t="shared" si="1007"/>
        <v>90</v>
      </c>
      <c r="EZ922" s="32">
        <v>2</v>
      </c>
      <c r="FA922" s="32">
        <v>43</v>
      </c>
      <c r="FB922" s="32">
        <v>44</v>
      </c>
      <c r="FC922" s="32">
        <v>1</v>
      </c>
      <c r="FG922" s="88">
        <f t="shared" si="1008"/>
        <v>0</v>
      </c>
      <c r="FO922" s="88">
        <f t="shared" si="1009"/>
        <v>0</v>
      </c>
      <c r="FW922" s="110">
        <f t="shared" si="1010"/>
        <v>0</v>
      </c>
      <c r="GB922" s="110">
        <f t="shared" si="1011"/>
        <v>8</v>
      </c>
      <c r="GC922" s="110">
        <f t="shared" si="1012"/>
        <v>8</v>
      </c>
      <c r="GD922" s="110">
        <f t="shared" si="1013"/>
        <v>8</v>
      </c>
      <c r="GE922" s="110">
        <f t="shared" si="1014"/>
        <v>90</v>
      </c>
      <c r="GF922" s="110">
        <f t="shared" si="1015"/>
        <v>2</v>
      </c>
      <c r="GG922" s="110">
        <f t="shared" si="1016"/>
        <v>43</v>
      </c>
      <c r="GH922" s="110">
        <f t="shared" si="1017"/>
        <v>44</v>
      </c>
      <c r="GI922" s="110">
        <f t="shared" si="1018"/>
        <v>1</v>
      </c>
      <c r="GJ922" s="114">
        <f t="shared" si="982"/>
        <v>0.44225599799020215</v>
      </c>
      <c r="GK922" s="90">
        <f t="shared" si="983"/>
        <v>4.4576523031203564E-3</v>
      </c>
      <c r="GL922" s="92" t="s">
        <v>2260</v>
      </c>
      <c r="GM922" s="92" t="s">
        <v>2242</v>
      </c>
      <c r="GN922" s="2" t="s">
        <v>1990</v>
      </c>
      <c r="GO922" s="92" t="s">
        <v>2279</v>
      </c>
      <c r="GP922" s="2" t="s">
        <v>2268</v>
      </c>
      <c r="GQ922" s="2" t="s">
        <v>1734</v>
      </c>
      <c r="GR922" s="115">
        <v>559</v>
      </c>
      <c r="GS922" s="31">
        <f t="shared" si="1019"/>
        <v>10</v>
      </c>
      <c r="GT922" s="31">
        <f t="shared" si="1020"/>
        <v>18</v>
      </c>
      <c r="GU922" s="31">
        <f t="shared" si="1021"/>
        <v>27</v>
      </c>
      <c r="GV922" s="31">
        <f t="shared" si="1022"/>
        <v>561</v>
      </c>
      <c r="GW922" s="31">
        <f t="shared" si="1023"/>
        <v>345</v>
      </c>
      <c r="GX922" s="31">
        <f t="shared" si="1024"/>
        <v>519</v>
      </c>
    </row>
    <row r="923" spans="1:206" ht="15.75" hidden="1" customHeight="1" x14ac:dyDescent="0.25">
      <c r="A923" s="22" t="s">
        <v>1117</v>
      </c>
      <c r="B923" s="2" t="s">
        <v>902</v>
      </c>
      <c r="C923" s="116" t="s">
        <v>903</v>
      </c>
      <c r="D923" s="35" t="s">
        <v>902</v>
      </c>
      <c r="E923" s="117">
        <v>8</v>
      </c>
      <c r="F923" s="117">
        <v>21</v>
      </c>
      <c r="G923" s="117">
        <v>36</v>
      </c>
      <c r="H923" s="117">
        <v>65</v>
      </c>
      <c r="I923" s="95">
        <v>4</v>
      </c>
      <c r="J923" s="118">
        <v>7</v>
      </c>
      <c r="K923" s="118">
        <v>37</v>
      </c>
      <c r="L923" s="118">
        <v>23</v>
      </c>
      <c r="M923" s="118">
        <v>67</v>
      </c>
      <c r="N923" s="119"/>
      <c r="O923" s="119">
        <v>10</v>
      </c>
      <c r="P923" s="120">
        <v>71</v>
      </c>
      <c r="Q923" s="120">
        <v>101</v>
      </c>
      <c r="R923" s="120">
        <v>59</v>
      </c>
      <c r="S923" s="70">
        <f t="shared" si="965"/>
        <v>9.8591549295774641E-2</v>
      </c>
      <c r="T923" s="70">
        <f t="shared" si="966"/>
        <v>0.36633663366336633</v>
      </c>
      <c r="U923" s="70">
        <f t="shared" si="967"/>
        <v>0.29004329004329005</v>
      </c>
      <c r="V923" s="70">
        <f t="shared" si="968"/>
        <v>0.375</v>
      </c>
      <c r="W923" s="70">
        <f t="shared" si="969"/>
        <v>0.38983050847457629</v>
      </c>
      <c r="X923" s="121">
        <v>111</v>
      </c>
      <c r="Y923" s="121">
        <v>71</v>
      </c>
      <c r="Z923" s="121">
        <v>101</v>
      </c>
      <c r="AA923" s="121">
        <v>59</v>
      </c>
      <c r="AB923" s="121">
        <v>22</v>
      </c>
      <c r="AC923" s="121">
        <v>17</v>
      </c>
      <c r="AD923" s="17">
        <v>3</v>
      </c>
      <c r="AE923" s="17">
        <v>4</v>
      </c>
      <c r="AF923" s="100">
        <v>4</v>
      </c>
      <c r="AG923" s="101">
        <v>8</v>
      </c>
      <c r="AH923" s="101">
        <v>25</v>
      </c>
      <c r="AI923" s="101">
        <v>27</v>
      </c>
      <c r="AJ923" s="101">
        <v>0</v>
      </c>
      <c r="AK923" s="101">
        <f t="shared" si="970"/>
        <v>60</v>
      </c>
      <c r="AL923" s="101">
        <f t="shared" si="971"/>
        <v>3</v>
      </c>
      <c r="AM923" s="101">
        <v>3</v>
      </c>
      <c r="AN923" s="102">
        <v>8</v>
      </c>
      <c r="AO923" s="103">
        <v>12</v>
      </c>
      <c r="AP923" s="74">
        <f t="shared" si="972"/>
        <v>0.11267605633802817</v>
      </c>
      <c r="AQ923" s="74">
        <f t="shared" si="973"/>
        <v>0.24752475247524752</v>
      </c>
      <c r="AR923" s="104">
        <f t="shared" si="974"/>
        <v>0.24675324675324675</v>
      </c>
      <c r="AS923" s="104">
        <f t="shared" si="975"/>
        <v>0.30625000000000002</v>
      </c>
      <c r="AT923" s="104">
        <f t="shared" si="976"/>
        <v>0.40677966101694918</v>
      </c>
      <c r="AU923" s="105">
        <v>58</v>
      </c>
      <c r="AV923" s="105">
        <v>89</v>
      </c>
      <c r="AW923" s="105">
        <v>71</v>
      </c>
      <c r="AX923" s="100">
        <v>5</v>
      </c>
      <c r="AY923" s="106">
        <v>82</v>
      </c>
      <c r="AZ923" s="106">
        <v>6</v>
      </c>
      <c r="BA923" s="106">
        <v>26</v>
      </c>
      <c r="BB923" s="106">
        <v>50</v>
      </c>
      <c r="BC923" s="106">
        <v>0</v>
      </c>
      <c r="BD923" s="107">
        <v>6</v>
      </c>
      <c r="BE923" s="108">
        <v>5</v>
      </c>
      <c r="BF923" s="82">
        <f t="shared" si="977"/>
        <v>8.4507042253521125E-2</v>
      </c>
      <c r="BG923" s="82">
        <f t="shared" si="978"/>
        <v>0.29213483146067415</v>
      </c>
      <c r="BH923" s="83">
        <f t="shared" si="979"/>
        <v>0.34862385321100919</v>
      </c>
      <c r="BI923" s="83">
        <f t="shared" si="980"/>
        <v>0.47619047619047616</v>
      </c>
      <c r="BJ923" s="83">
        <f t="shared" si="981"/>
        <v>0.75862068965517238</v>
      </c>
      <c r="BK923" s="2">
        <v>83</v>
      </c>
      <c r="BL923" s="2">
        <v>86</v>
      </c>
      <c r="BM923" s="2">
        <v>75</v>
      </c>
      <c r="BN923" s="2">
        <v>59</v>
      </c>
      <c r="BO923" s="2">
        <v>19</v>
      </c>
      <c r="BP923" s="2">
        <v>15</v>
      </c>
      <c r="BQ923" s="109">
        <v>3</v>
      </c>
      <c r="BR923" s="109">
        <v>4</v>
      </c>
      <c r="BS923" s="110">
        <v>10</v>
      </c>
      <c r="BT923" s="109">
        <v>7</v>
      </c>
      <c r="BU923" s="109">
        <v>30</v>
      </c>
      <c r="BV923" s="109">
        <v>31</v>
      </c>
      <c r="BW923" s="109">
        <v>0</v>
      </c>
      <c r="BX923" s="84">
        <f t="shared" si="985"/>
        <v>68</v>
      </c>
      <c r="BY923" s="111">
        <v>3</v>
      </c>
      <c r="BZ923" s="109">
        <v>3</v>
      </c>
      <c r="CA923" s="109">
        <v>0</v>
      </c>
      <c r="CB923" s="2">
        <v>20</v>
      </c>
      <c r="CC923" s="112">
        <f t="shared" si="986"/>
        <v>8.4337349397590355E-2</v>
      </c>
      <c r="CD923" s="112">
        <f t="shared" si="987"/>
        <v>0.34883720930232559</v>
      </c>
      <c r="CE923" s="112">
        <f t="shared" si="988"/>
        <v>0.26639344262295084</v>
      </c>
      <c r="CF923" s="112">
        <f t="shared" si="989"/>
        <v>0.36024844720496896</v>
      </c>
      <c r="CG923" s="112">
        <f t="shared" si="990"/>
        <v>0.37333333333333335</v>
      </c>
      <c r="CH923" s="87">
        <f t="shared" si="991"/>
        <v>47</v>
      </c>
      <c r="CI923" s="31">
        <f t="shared" si="992"/>
        <v>43</v>
      </c>
      <c r="CJ923" s="31">
        <f t="shared" si="993"/>
        <v>0</v>
      </c>
      <c r="CK923" s="31">
        <f t="shared" si="994"/>
        <v>0</v>
      </c>
      <c r="CL923" s="31">
        <f t="shared" si="995"/>
        <v>0</v>
      </c>
      <c r="CM923" s="113">
        <f t="shared" si="996"/>
        <v>0</v>
      </c>
      <c r="CN923" s="31">
        <f t="shared" si="997"/>
        <v>0</v>
      </c>
      <c r="CO923" s="31">
        <f t="shared" si="998"/>
        <v>0</v>
      </c>
      <c r="CP923" s="31">
        <f t="shared" si="999"/>
        <v>0</v>
      </c>
      <c r="CQ923" s="31">
        <f t="shared" si="1000"/>
        <v>0</v>
      </c>
      <c r="CU923" s="88">
        <f t="shared" si="984"/>
        <v>0</v>
      </c>
      <c r="DC923" s="88">
        <f t="shared" si="1001"/>
        <v>0</v>
      </c>
      <c r="DH923" s="32">
        <v>1</v>
      </c>
      <c r="DI923" s="32">
        <v>2</v>
      </c>
      <c r="DJ923" s="32">
        <v>8</v>
      </c>
      <c r="DK923" s="88">
        <f t="shared" si="1002"/>
        <v>46</v>
      </c>
      <c r="DL923" s="32">
        <v>7</v>
      </c>
      <c r="DM923" s="32">
        <v>20</v>
      </c>
      <c r="DN923" s="32">
        <v>19</v>
      </c>
      <c r="DO923" s="32">
        <v>0</v>
      </c>
      <c r="DP923" s="32">
        <v>2</v>
      </c>
      <c r="DQ923" s="32">
        <v>2</v>
      </c>
      <c r="DR923" s="32">
        <v>2</v>
      </c>
      <c r="DS923" s="88">
        <f t="shared" si="1003"/>
        <v>22</v>
      </c>
      <c r="DT923" s="32">
        <v>0</v>
      </c>
      <c r="DU923" s="32">
        <v>10</v>
      </c>
      <c r="DV923" s="32">
        <v>12</v>
      </c>
      <c r="DW923" s="32">
        <v>0</v>
      </c>
      <c r="EA923" s="88">
        <f t="shared" si="1004"/>
        <v>0</v>
      </c>
      <c r="EI923" s="88">
        <f t="shared" si="1005"/>
        <v>0</v>
      </c>
      <c r="EQ923" s="88">
        <f t="shared" si="1006"/>
        <v>0</v>
      </c>
      <c r="EY923" s="88">
        <f t="shared" si="1007"/>
        <v>0</v>
      </c>
      <c r="FG923" s="88">
        <f t="shared" si="1008"/>
        <v>0</v>
      </c>
      <c r="FO923" s="88">
        <f t="shared" si="1009"/>
        <v>0</v>
      </c>
      <c r="FW923" s="110">
        <f t="shared" si="1010"/>
        <v>0</v>
      </c>
      <c r="GB923" s="110">
        <f t="shared" si="1011"/>
        <v>0</v>
      </c>
      <c r="GC923" s="110">
        <f t="shared" si="1012"/>
        <v>0</v>
      </c>
      <c r="GD923" s="110">
        <f t="shared" si="1013"/>
        <v>0</v>
      </c>
      <c r="GE923" s="110">
        <f t="shared" si="1014"/>
        <v>0</v>
      </c>
      <c r="GF923" s="110">
        <f t="shared" si="1015"/>
        <v>0</v>
      </c>
      <c r="GG923" s="110">
        <f t="shared" si="1016"/>
        <v>0</v>
      </c>
      <c r="GH923" s="110">
        <f t="shared" si="1017"/>
        <v>0</v>
      </c>
      <c r="GI923" s="110">
        <f t="shared" si="1018"/>
        <v>0</v>
      </c>
      <c r="GJ923" s="114">
        <f t="shared" si="982"/>
        <v>-4.2318840579710137E-2</v>
      </c>
      <c r="GK923" s="90">
        <f t="shared" si="983"/>
        <v>-0.17073170731707318</v>
      </c>
      <c r="GL923" s="92" t="s">
        <v>1969</v>
      </c>
      <c r="GM923" s="2" t="s">
        <v>2172</v>
      </c>
      <c r="GN923" s="92" t="s">
        <v>1937</v>
      </c>
      <c r="GO923" s="2" t="s">
        <v>2266</v>
      </c>
      <c r="GP923" s="2" t="s">
        <v>2278</v>
      </c>
      <c r="GQ923" s="2" t="s">
        <v>1929</v>
      </c>
      <c r="GR923" s="115">
        <v>87</v>
      </c>
      <c r="GS923" s="31">
        <f t="shared" si="1019"/>
        <v>3</v>
      </c>
      <c r="GT923" s="31">
        <f t="shared" si="1020"/>
        <v>10</v>
      </c>
      <c r="GU923" s="31">
        <f t="shared" si="1021"/>
        <v>4</v>
      </c>
      <c r="GV923" s="31">
        <f t="shared" si="1022"/>
        <v>68</v>
      </c>
      <c r="GW923" s="31">
        <f t="shared" si="1023"/>
        <v>31</v>
      </c>
      <c r="GX923" s="31">
        <f t="shared" si="1024"/>
        <v>61</v>
      </c>
    </row>
    <row r="924" spans="1:206" ht="15.75" hidden="1" customHeight="1" x14ac:dyDescent="0.25">
      <c r="A924" s="22" t="s">
        <v>1117</v>
      </c>
      <c r="B924" s="2" t="s">
        <v>902</v>
      </c>
      <c r="C924" s="116" t="s">
        <v>904</v>
      </c>
      <c r="D924" s="35" t="s">
        <v>902</v>
      </c>
      <c r="E924" s="117">
        <v>14</v>
      </c>
      <c r="F924" s="117">
        <v>33</v>
      </c>
      <c r="G924" s="117">
        <v>41</v>
      </c>
      <c r="H924" s="117">
        <v>88</v>
      </c>
      <c r="I924" s="95">
        <v>5</v>
      </c>
      <c r="J924" s="118">
        <v>11</v>
      </c>
      <c r="K924" s="118">
        <v>19</v>
      </c>
      <c r="L924" s="118">
        <v>35</v>
      </c>
      <c r="M924" s="118">
        <v>65</v>
      </c>
      <c r="N924" s="119">
        <v>8</v>
      </c>
      <c r="O924" s="119"/>
      <c r="P924" s="120">
        <v>36</v>
      </c>
      <c r="Q924" s="120">
        <v>55</v>
      </c>
      <c r="R924" s="120">
        <v>34</v>
      </c>
      <c r="S924" s="70">
        <f t="shared" si="965"/>
        <v>0.30555555555555558</v>
      </c>
      <c r="T924" s="70">
        <f t="shared" si="966"/>
        <v>0.34545454545454546</v>
      </c>
      <c r="U924" s="70">
        <f t="shared" si="967"/>
        <v>0.45600000000000002</v>
      </c>
      <c r="V924" s="70">
        <f t="shared" si="968"/>
        <v>0.5168539325842697</v>
      </c>
      <c r="W924" s="70">
        <f t="shared" si="969"/>
        <v>0.79411764705882348</v>
      </c>
      <c r="X924" s="121">
        <v>47</v>
      </c>
      <c r="Y924" s="121">
        <v>36</v>
      </c>
      <c r="Z924" s="121">
        <v>55</v>
      </c>
      <c r="AA924" s="121">
        <v>34</v>
      </c>
      <c r="AB924" s="121">
        <v>13</v>
      </c>
      <c r="AC924" s="121">
        <v>14</v>
      </c>
      <c r="AD924" s="17">
        <v>1</v>
      </c>
      <c r="AE924" s="17">
        <v>2</v>
      </c>
      <c r="AF924" s="100">
        <v>3</v>
      </c>
      <c r="AG924" s="101">
        <v>9</v>
      </c>
      <c r="AH924" s="101">
        <v>31</v>
      </c>
      <c r="AI924" s="101">
        <v>23</v>
      </c>
      <c r="AJ924" s="101">
        <v>0</v>
      </c>
      <c r="AK924" s="101">
        <f t="shared" si="970"/>
        <v>63</v>
      </c>
      <c r="AL924" s="101">
        <f t="shared" si="971"/>
        <v>2</v>
      </c>
      <c r="AM924" s="101">
        <v>2</v>
      </c>
      <c r="AN924" s="101"/>
      <c r="AO924" s="103">
        <v>3</v>
      </c>
      <c r="AP924" s="74">
        <f t="shared" si="972"/>
        <v>0.25</v>
      </c>
      <c r="AQ924" s="74">
        <f t="shared" si="973"/>
        <v>0.5636363636363636</v>
      </c>
      <c r="AR924" s="104">
        <f t="shared" si="974"/>
        <v>0.48799999999999999</v>
      </c>
      <c r="AS924" s="104">
        <f t="shared" si="975"/>
        <v>0.5842696629213483</v>
      </c>
      <c r="AT924" s="104">
        <f t="shared" si="976"/>
        <v>0.61764705882352944</v>
      </c>
      <c r="AU924" s="105">
        <v>33</v>
      </c>
      <c r="AV924" s="105">
        <v>40</v>
      </c>
      <c r="AW924" s="105">
        <v>36</v>
      </c>
      <c r="AX924" s="100">
        <v>6</v>
      </c>
      <c r="AY924" s="106">
        <v>79</v>
      </c>
      <c r="AZ924" s="106">
        <v>16</v>
      </c>
      <c r="BA924" s="106">
        <v>25</v>
      </c>
      <c r="BB924" s="106">
        <v>38</v>
      </c>
      <c r="BC924" s="106">
        <v>0</v>
      </c>
      <c r="BD924" s="107">
        <v>13</v>
      </c>
      <c r="BE924" s="122"/>
      <c r="BF924" s="82">
        <f t="shared" si="977"/>
        <v>0.44444444444444442</v>
      </c>
      <c r="BG924" s="82">
        <f t="shared" si="978"/>
        <v>0.625</v>
      </c>
      <c r="BH924" s="83">
        <f t="shared" si="979"/>
        <v>0.60550458715596334</v>
      </c>
      <c r="BI924" s="83">
        <f t="shared" si="980"/>
        <v>0.68493150684931503</v>
      </c>
      <c r="BJ924" s="83">
        <f t="shared" si="981"/>
        <v>0.75757575757575757</v>
      </c>
      <c r="BK924" s="2">
        <v>54</v>
      </c>
      <c r="BL924" s="2">
        <v>51</v>
      </c>
      <c r="BM924" s="2">
        <v>31</v>
      </c>
      <c r="BN924" s="2">
        <v>22</v>
      </c>
      <c r="BO924" s="2">
        <v>13</v>
      </c>
      <c r="BP924" s="2">
        <v>10</v>
      </c>
      <c r="BQ924" s="109">
        <v>1</v>
      </c>
      <c r="BR924" s="109">
        <v>6</v>
      </c>
      <c r="BS924" s="110">
        <v>3</v>
      </c>
      <c r="BT924" s="109">
        <v>7</v>
      </c>
      <c r="BU924" s="109">
        <v>29</v>
      </c>
      <c r="BV924" s="109">
        <v>40</v>
      </c>
      <c r="BW924" s="109">
        <v>3</v>
      </c>
      <c r="BX924" s="84">
        <f t="shared" si="985"/>
        <v>79</v>
      </c>
      <c r="BY924" s="111">
        <v>0</v>
      </c>
      <c r="BZ924" s="109">
        <v>8</v>
      </c>
      <c r="CA924" s="109">
        <v>3</v>
      </c>
      <c r="CB924" s="2">
        <v>1</v>
      </c>
      <c r="CC924" s="112">
        <f t="shared" si="986"/>
        <v>0.12962962962962962</v>
      </c>
      <c r="CD924" s="112">
        <f t="shared" si="987"/>
        <v>0.56862745098039214</v>
      </c>
      <c r="CE924" s="112">
        <f t="shared" si="988"/>
        <v>0.5</v>
      </c>
      <c r="CF924" s="112">
        <f t="shared" si="989"/>
        <v>0.74390243902439024</v>
      </c>
      <c r="CG924" s="112">
        <f t="shared" si="990"/>
        <v>1.032258064516129</v>
      </c>
      <c r="CH924" s="87">
        <f t="shared" si="991"/>
        <v>-1</v>
      </c>
      <c r="CI924" s="31">
        <f t="shared" si="992"/>
        <v>3</v>
      </c>
      <c r="CJ924" s="31">
        <f t="shared" si="993"/>
        <v>0</v>
      </c>
      <c r="CK924" s="31">
        <f t="shared" si="994"/>
        <v>0</v>
      </c>
      <c r="CL924" s="31">
        <f t="shared" si="995"/>
        <v>0</v>
      </c>
      <c r="CM924" s="113">
        <f t="shared" si="996"/>
        <v>0</v>
      </c>
      <c r="CN924" s="31">
        <f t="shared" si="997"/>
        <v>0</v>
      </c>
      <c r="CO924" s="31">
        <f t="shared" si="998"/>
        <v>0</v>
      </c>
      <c r="CP924" s="31">
        <f t="shared" si="999"/>
        <v>0</v>
      </c>
      <c r="CQ924" s="31">
        <f t="shared" si="1000"/>
        <v>0</v>
      </c>
      <c r="CU924" s="88">
        <f t="shared" si="984"/>
        <v>0</v>
      </c>
      <c r="DC924" s="88">
        <f t="shared" si="1001"/>
        <v>0</v>
      </c>
      <c r="DH924" s="32">
        <v>1</v>
      </c>
      <c r="DI924" s="32">
        <v>6</v>
      </c>
      <c r="DJ924" s="32">
        <v>3</v>
      </c>
      <c r="DK924" s="88">
        <f t="shared" si="1002"/>
        <v>79</v>
      </c>
      <c r="DL924" s="32">
        <v>7</v>
      </c>
      <c r="DM924" s="32">
        <v>29</v>
      </c>
      <c r="DN924" s="32">
        <v>40</v>
      </c>
      <c r="DO924" s="32">
        <v>3</v>
      </c>
      <c r="DS924" s="88">
        <f t="shared" si="1003"/>
        <v>0</v>
      </c>
      <c r="EA924" s="88">
        <f t="shared" si="1004"/>
        <v>0</v>
      </c>
      <c r="EI924" s="88">
        <f t="shared" si="1005"/>
        <v>0</v>
      </c>
      <c r="EQ924" s="88">
        <f t="shared" si="1006"/>
        <v>0</v>
      </c>
      <c r="EY924" s="88">
        <f t="shared" si="1007"/>
        <v>0</v>
      </c>
      <c r="FG924" s="88">
        <f t="shared" si="1008"/>
        <v>0</v>
      </c>
      <c r="FO924" s="88">
        <f t="shared" si="1009"/>
        <v>0</v>
      </c>
      <c r="FW924" s="110">
        <f t="shared" si="1010"/>
        <v>0</v>
      </c>
      <c r="GB924" s="110">
        <f t="shared" si="1011"/>
        <v>0</v>
      </c>
      <c r="GC924" s="110">
        <f t="shared" si="1012"/>
        <v>0</v>
      </c>
      <c r="GD924" s="110">
        <f t="shared" si="1013"/>
        <v>0</v>
      </c>
      <c r="GE924" s="110">
        <f t="shared" si="1014"/>
        <v>0</v>
      </c>
      <c r="GF924" s="110">
        <f t="shared" si="1015"/>
        <v>0</v>
      </c>
      <c r="GG924" s="110">
        <f t="shared" si="1016"/>
        <v>0</v>
      </c>
      <c r="GH924" s="110">
        <f t="shared" si="1017"/>
        <v>0</v>
      </c>
      <c r="GI924" s="110">
        <f t="shared" si="1018"/>
        <v>0</v>
      </c>
      <c r="GJ924" s="114">
        <f t="shared" si="982"/>
        <v>0.29988052568697732</v>
      </c>
      <c r="GK924" s="90">
        <f t="shared" si="983"/>
        <v>0</v>
      </c>
      <c r="GL924" s="92" t="s">
        <v>2284</v>
      </c>
      <c r="GM924" s="92" t="s">
        <v>1548</v>
      </c>
      <c r="GN924" s="2" t="s">
        <v>1692</v>
      </c>
      <c r="GO924" s="2" t="s">
        <v>1365</v>
      </c>
      <c r="GP924" s="92" t="s">
        <v>1384</v>
      </c>
      <c r="GQ924" s="2" t="s">
        <v>2235</v>
      </c>
      <c r="GR924" s="115">
        <v>56</v>
      </c>
      <c r="GS924" s="31">
        <f t="shared" si="1019"/>
        <v>1</v>
      </c>
      <c r="GT924" s="31">
        <f t="shared" si="1020"/>
        <v>3</v>
      </c>
      <c r="GU924" s="31">
        <f t="shared" si="1021"/>
        <v>6</v>
      </c>
      <c r="GV924" s="31">
        <f t="shared" si="1022"/>
        <v>79</v>
      </c>
      <c r="GW924" s="31">
        <f t="shared" si="1023"/>
        <v>43</v>
      </c>
      <c r="GX924" s="31">
        <f t="shared" si="1024"/>
        <v>72</v>
      </c>
    </row>
    <row r="925" spans="1:206" ht="15.75" hidden="1" customHeight="1" x14ac:dyDescent="0.25">
      <c r="A925" s="22" t="s">
        <v>1117</v>
      </c>
      <c r="B925" s="2" t="s">
        <v>902</v>
      </c>
      <c r="C925" s="116" t="s">
        <v>905</v>
      </c>
      <c r="D925" s="35" t="s">
        <v>902</v>
      </c>
      <c r="E925" s="117">
        <v>14</v>
      </c>
      <c r="F925" s="117">
        <v>39</v>
      </c>
      <c r="G925" s="117">
        <v>35</v>
      </c>
      <c r="H925" s="117">
        <v>88</v>
      </c>
      <c r="I925" s="95">
        <v>6</v>
      </c>
      <c r="J925" s="118">
        <v>16</v>
      </c>
      <c r="K925" s="118">
        <v>33</v>
      </c>
      <c r="L925" s="118">
        <v>29</v>
      </c>
      <c r="M925" s="118">
        <v>78</v>
      </c>
      <c r="N925" s="119">
        <v>6</v>
      </c>
      <c r="O925" s="119">
        <v>2</v>
      </c>
      <c r="P925" s="120">
        <v>62</v>
      </c>
      <c r="Q925" s="120">
        <v>61</v>
      </c>
      <c r="R925" s="120">
        <v>40</v>
      </c>
      <c r="S925" s="70">
        <f t="shared" si="965"/>
        <v>0.25806451612903225</v>
      </c>
      <c r="T925" s="70">
        <f t="shared" si="966"/>
        <v>0.54098360655737709</v>
      </c>
      <c r="U925" s="70">
        <f t="shared" si="967"/>
        <v>0.44171779141104295</v>
      </c>
      <c r="V925" s="70">
        <f t="shared" si="968"/>
        <v>0.5544554455445545</v>
      </c>
      <c r="W925" s="70">
        <f t="shared" si="969"/>
        <v>0.57499999999999996</v>
      </c>
      <c r="X925" s="121">
        <v>60</v>
      </c>
      <c r="Y925" s="121">
        <v>62</v>
      </c>
      <c r="Z925" s="121">
        <v>61</v>
      </c>
      <c r="AA925" s="121">
        <v>40</v>
      </c>
      <c r="AB925" s="121">
        <v>17</v>
      </c>
      <c r="AC925" s="121">
        <v>12</v>
      </c>
      <c r="AD925" s="17">
        <v>4</v>
      </c>
      <c r="AE925" s="17">
        <v>7</v>
      </c>
      <c r="AF925" s="100">
        <v>6</v>
      </c>
      <c r="AG925" s="101">
        <v>11</v>
      </c>
      <c r="AH925" s="101">
        <v>30</v>
      </c>
      <c r="AI925" s="101">
        <v>34</v>
      </c>
      <c r="AJ925" s="101">
        <v>1</v>
      </c>
      <c r="AK925" s="101">
        <f t="shared" si="970"/>
        <v>76</v>
      </c>
      <c r="AL925" s="101">
        <f t="shared" si="971"/>
        <v>10</v>
      </c>
      <c r="AM925" s="101">
        <v>11</v>
      </c>
      <c r="AN925" s="101"/>
      <c r="AO925" s="103">
        <v>5</v>
      </c>
      <c r="AP925" s="74">
        <f t="shared" si="972"/>
        <v>0.17741935483870969</v>
      </c>
      <c r="AQ925" s="74">
        <f t="shared" si="973"/>
        <v>0.49180327868852458</v>
      </c>
      <c r="AR925" s="104">
        <f t="shared" si="974"/>
        <v>0.3987730061349693</v>
      </c>
      <c r="AS925" s="104">
        <f t="shared" si="975"/>
        <v>0.53465346534653468</v>
      </c>
      <c r="AT925" s="104">
        <f t="shared" si="976"/>
        <v>0.6</v>
      </c>
      <c r="AU925" s="105">
        <v>53</v>
      </c>
      <c r="AV925" s="105">
        <v>66</v>
      </c>
      <c r="AW925" s="105">
        <v>49</v>
      </c>
      <c r="AX925" s="100">
        <v>6</v>
      </c>
      <c r="AY925" s="106">
        <v>70</v>
      </c>
      <c r="AZ925" s="106">
        <v>11</v>
      </c>
      <c r="BA925" s="106">
        <v>25</v>
      </c>
      <c r="BB925" s="106">
        <v>30</v>
      </c>
      <c r="BC925" s="106">
        <v>4</v>
      </c>
      <c r="BD925" s="107">
        <v>9</v>
      </c>
      <c r="BE925" s="108">
        <v>4</v>
      </c>
      <c r="BF925" s="82">
        <f t="shared" si="977"/>
        <v>0.22448979591836735</v>
      </c>
      <c r="BG925" s="82">
        <f t="shared" si="978"/>
        <v>0.37878787878787878</v>
      </c>
      <c r="BH925" s="83">
        <f t="shared" si="979"/>
        <v>0.3392857142857143</v>
      </c>
      <c r="BI925" s="83">
        <f t="shared" si="980"/>
        <v>0.38655462184873951</v>
      </c>
      <c r="BJ925" s="83">
        <f t="shared" si="981"/>
        <v>0.39622641509433965</v>
      </c>
      <c r="BK925" s="2">
        <v>48</v>
      </c>
      <c r="BL925" s="2">
        <v>60</v>
      </c>
      <c r="BM925" s="2">
        <v>48</v>
      </c>
      <c r="BN925" s="2">
        <v>34</v>
      </c>
      <c r="BO925" s="2">
        <v>13</v>
      </c>
      <c r="BP925" s="2">
        <v>10</v>
      </c>
      <c r="BQ925" s="109">
        <v>4</v>
      </c>
      <c r="BR925" s="109">
        <v>6</v>
      </c>
      <c r="BS925" s="110">
        <v>6</v>
      </c>
      <c r="BT925" s="109">
        <v>15</v>
      </c>
      <c r="BU925" s="109">
        <v>34</v>
      </c>
      <c r="BV925" s="109">
        <v>50</v>
      </c>
      <c r="BW925" s="109">
        <v>0</v>
      </c>
      <c r="BX925" s="84">
        <f t="shared" si="985"/>
        <v>99</v>
      </c>
      <c r="BY925" s="111">
        <v>0</v>
      </c>
      <c r="BZ925" s="109">
        <v>8</v>
      </c>
      <c r="CA925" s="109">
        <v>0</v>
      </c>
      <c r="CB925" s="2">
        <v>1</v>
      </c>
      <c r="CC925" s="112">
        <f t="shared" si="986"/>
        <v>0.3125</v>
      </c>
      <c r="CD925" s="112">
        <f t="shared" si="987"/>
        <v>0.56666666666666665</v>
      </c>
      <c r="CE925" s="112">
        <f t="shared" si="988"/>
        <v>0.58333333333333337</v>
      </c>
      <c r="CF925" s="112">
        <f t="shared" si="989"/>
        <v>0.70370370370370372</v>
      </c>
      <c r="CG925" s="112">
        <f t="shared" si="990"/>
        <v>0.875</v>
      </c>
      <c r="CH925" s="87">
        <f t="shared" si="991"/>
        <v>6</v>
      </c>
      <c r="CI925" s="31">
        <f t="shared" si="992"/>
        <v>10</v>
      </c>
      <c r="CJ925" s="31">
        <f t="shared" si="993"/>
        <v>0</v>
      </c>
      <c r="CK925" s="31">
        <f t="shared" si="994"/>
        <v>0</v>
      </c>
      <c r="CL925" s="31">
        <f t="shared" si="995"/>
        <v>0</v>
      </c>
      <c r="CM925" s="113">
        <f t="shared" si="996"/>
        <v>0</v>
      </c>
      <c r="CN925" s="31">
        <f t="shared" si="997"/>
        <v>0</v>
      </c>
      <c r="CO925" s="31">
        <f t="shared" si="998"/>
        <v>0</v>
      </c>
      <c r="CP925" s="31">
        <f t="shared" si="999"/>
        <v>0</v>
      </c>
      <c r="CQ925" s="31">
        <f t="shared" si="1000"/>
        <v>0</v>
      </c>
      <c r="CU925" s="88">
        <f t="shared" si="984"/>
        <v>0</v>
      </c>
      <c r="DC925" s="88">
        <f t="shared" si="1001"/>
        <v>0</v>
      </c>
      <c r="DH925" s="32">
        <v>1</v>
      </c>
      <c r="DI925" s="32">
        <v>2</v>
      </c>
      <c r="DJ925" s="32">
        <v>2</v>
      </c>
      <c r="DK925" s="88">
        <f t="shared" si="1002"/>
        <v>37</v>
      </c>
      <c r="DL925" s="32">
        <v>10</v>
      </c>
      <c r="DM925" s="32">
        <v>12</v>
      </c>
      <c r="DN925" s="32">
        <v>15</v>
      </c>
      <c r="DO925" s="32">
        <v>0</v>
      </c>
      <c r="DP925" s="32">
        <v>3</v>
      </c>
      <c r="DQ925" s="32">
        <v>4</v>
      </c>
      <c r="DR925" s="32">
        <v>4</v>
      </c>
      <c r="DS925" s="88">
        <f t="shared" si="1003"/>
        <v>62</v>
      </c>
      <c r="DT925" s="32">
        <v>5</v>
      </c>
      <c r="DU925" s="32">
        <v>22</v>
      </c>
      <c r="DV925" s="32">
        <v>35</v>
      </c>
      <c r="DW925" s="32">
        <v>0</v>
      </c>
      <c r="EA925" s="88">
        <f t="shared" si="1004"/>
        <v>0</v>
      </c>
      <c r="EI925" s="88">
        <f t="shared" si="1005"/>
        <v>0</v>
      </c>
      <c r="EQ925" s="88">
        <f t="shared" si="1006"/>
        <v>0</v>
      </c>
      <c r="EY925" s="88">
        <f t="shared" si="1007"/>
        <v>0</v>
      </c>
      <c r="FG925" s="88">
        <f t="shared" si="1008"/>
        <v>0</v>
      </c>
      <c r="FO925" s="88">
        <f t="shared" si="1009"/>
        <v>0</v>
      </c>
      <c r="FW925" s="110">
        <f t="shared" si="1010"/>
        <v>0</v>
      </c>
      <c r="GB925" s="110">
        <f t="shared" si="1011"/>
        <v>0</v>
      </c>
      <c r="GC925" s="110">
        <f t="shared" si="1012"/>
        <v>0</v>
      </c>
      <c r="GD925" s="110">
        <f t="shared" si="1013"/>
        <v>0</v>
      </c>
      <c r="GE925" s="110">
        <f t="shared" si="1014"/>
        <v>0</v>
      </c>
      <c r="GF925" s="110">
        <f t="shared" si="1015"/>
        <v>0</v>
      </c>
      <c r="GG925" s="110">
        <f t="shared" si="1016"/>
        <v>0</v>
      </c>
      <c r="GH925" s="110">
        <f t="shared" si="1017"/>
        <v>0</v>
      </c>
      <c r="GI925" s="110">
        <f t="shared" si="1018"/>
        <v>0</v>
      </c>
      <c r="GJ925" s="114">
        <f t="shared" si="982"/>
        <v>0.52173913043478271</v>
      </c>
      <c r="GK925" s="90">
        <f t="shared" si="983"/>
        <v>0.41428571428571431</v>
      </c>
      <c r="GL925" s="92" t="s">
        <v>1582</v>
      </c>
      <c r="GM925" s="2" t="s">
        <v>1583</v>
      </c>
      <c r="GN925" s="2" t="s">
        <v>1584</v>
      </c>
      <c r="GO925" s="92" t="s">
        <v>1535</v>
      </c>
      <c r="GP925" s="92" t="s">
        <v>1585</v>
      </c>
      <c r="GQ925" s="2" t="s">
        <v>1586</v>
      </c>
      <c r="GR925" s="115">
        <v>61</v>
      </c>
      <c r="GS925" s="31">
        <f t="shared" si="1019"/>
        <v>4</v>
      </c>
      <c r="GT925" s="31">
        <f t="shared" si="1020"/>
        <v>6</v>
      </c>
      <c r="GU925" s="31">
        <f t="shared" si="1021"/>
        <v>6</v>
      </c>
      <c r="GV925" s="31">
        <f t="shared" si="1022"/>
        <v>99</v>
      </c>
      <c r="GW925" s="31">
        <f t="shared" si="1023"/>
        <v>50</v>
      </c>
      <c r="GX925" s="31">
        <f t="shared" si="1024"/>
        <v>84</v>
      </c>
    </row>
    <row r="926" spans="1:206" ht="15.75" hidden="1" customHeight="1" x14ac:dyDescent="0.25">
      <c r="A926" s="22" t="s">
        <v>1117</v>
      </c>
      <c r="B926" s="2" t="s">
        <v>902</v>
      </c>
      <c r="C926" s="116" t="s">
        <v>1034</v>
      </c>
      <c r="D926" s="35" t="s">
        <v>902</v>
      </c>
      <c r="E926" s="117">
        <v>113</v>
      </c>
      <c r="F926" s="117">
        <v>280</v>
      </c>
      <c r="G926" s="117">
        <v>299</v>
      </c>
      <c r="H926" s="117">
        <v>692</v>
      </c>
      <c r="I926" s="95">
        <v>45</v>
      </c>
      <c r="J926" s="118">
        <v>119</v>
      </c>
      <c r="K926" s="118">
        <v>275</v>
      </c>
      <c r="L926" s="118">
        <v>340</v>
      </c>
      <c r="M926" s="118">
        <v>734</v>
      </c>
      <c r="N926" s="119">
        <v>76</v>
      </c>
      <c r="O926" s="119">
        <v>8</v>
      </c>
      <c r="P926" s="120">
        <v>405</v>
      </c>
      <c r="Q926" s="120">
        <v>442</v>
      </c>
      <c r="R926" s="120">
        <v>285</v>
      </c>
      <c r="S926" s="70">
        <f t="shared" si="965"/>
        <v>0.29382716049382718</v>
      </c>
      <c r="T926" s="70">
        <f t="shared" si="966"/>
        <v>0.62217194570135748</v>
      </c>
      <c r="U926" s="70">
        <f t="shared" si="967"/>
        <v>0.58127208480565373</v>
      </c>
      <c r="V926" s="70">
        <f t="shared" si="968"/>
        <v>0.74140302613480058</v>
      </c>
      <c r="W926" s="70">
        <f t="shared" si="969"/>
        <v>0.9263157894736842</v>
      </c>
      <c r="X926" s="121">
        <v>456</v>
      </c>
      <c r="Y926" s="121">
        <v>405</v>
      </c>
      <c r="Z926" s="121">
        <v>442</v>
      </c>
      <c r="AA926" s="121">
        <v>285</v>
      </c>
      <c r="AB926" s="121">
        <v>86</v>
      </c>
      <c r="AC926" s="121">
        <v>87</v>
      </c>
      <c r="AD926" s="17">
        <v>10</v>
      </c>
      <c r="AE926" s="17">
        <v>37</v>
      </c>
      <c r="AF926" s="100">
        <v>46</v>
      </c>
      <c r="AG926" s="101">
        <v>113</v>
      </c>
      <c r="AH926" s="101">
        <v>277</v>
      </c>
      <c r="AI926" s="101">
        <v>314</v>
      </c>
      <c r="AJ926" s="101">
        <v>14</v>
      </c>
      <c r="AK926" s="101">
        <f t="shared" si="970"/>
        <v>718</v>
      </c>
      <c r="AL926" s="101">
        <f t="shared" si="971"/>
        <v>70</v>
      </c>
      <c r="AM926" s="101">
        <v>84</v>
      </c>
      <c r="AN926" s="102">
        <v>3</v>
      </c>
      <c r="AO926" s="103">
        <v>16</v>
      </c>
      <c r="AP926" s="74">
        <f t="shared" si="972"/>
        <v>0.27901234567901234</v>
      </c>
      <c r="AQ926" s="74">
        <f t="shared" si="973"/>
        <v>0.62669683257918551</v>
      </c>
      <c r="AR926" s="104">
        <f t="shared" si="974"/>
        <v>0.56007067137809186</v>
      </c>
      <c r="AS926" s="104">
        <f t="shared" si="975"/>
        <v>0.71664374140302611</v>
      </c>
      <c r="AT926" s="104">
        <f t="shared" si="976"/>
        <v>0.85614035087719298</v>
      </c>
      <c r="AU926" s="105">
        <v>371</v>
      </c>
      <c r="AV926" s="105">
        <v>481</v>
      </c>
      <c r="AW926" s="105">
        <v>391</v>
      </c>
      <c r="AX926" s="100">
        <v>44</v>
      </c>
      <c r="AY926" s="106">
        <v>806</v>
      </c>
      <c r="AZ926" s="106">
        <v>123</v>
      </c>
      <c r="BA926" s="106">
        <v>328</v>
      </c>
      <c r="BB926" s="106">
        <v>340</v>
      </c>
      <c r="BC926" s="106">
        <v>15</v>
      </c>
      <c r="BD926" s="107">
        <v>80</v>
      </c>
      <c r="BE926" s="108">
        <v>4</v>
      </c>
      <c r="BF926" s="82">
        <f t="shared" si="977"/>
        <v>0.31457800511508949</v>
      </c>
      <c r="BG926" s="82">
        <f t="shared" si="978"/>
        <v>0.68191268191268195</v>
      </c>
      <c r="BH926" s="83">
        <f t="shared" si="979"/>
        <v>0.57200321802091714</v>
      </c>
      <c r="BI926" s="83">
        <f t="shared" si="980"/>
        <v>0.6901408450704225</v>
      </c>
      <c r="BJ926" s="83">
        <f t="shared" si="981"/>
        <v>0.70080862533692723</v>
      </c>
      <c r="BK926" s="2">
        <v>422</v>
      </c>
      <c r="BL926" s="2">
        <v>553</v>
      </c>
      <c r="BM926" s="2">
        <v>365</v>
      </c>
      <c r="BN926" s="2">
        <v>267</v>
      </c>
      <c r="BO926" s="2">
        <v>113</v>
      </c>
      <c r="BP926" s="2">
        <v>92</v>
      </c>
      <c r="BQ926" s="109">
        <v>11</v>
      </c>
      <c r="BR926" s="109">
        <v>47</v>
      </c>
      <c r="BS926" s="110">
        <v>41</v>
      </c>
      <c r="BT926" s="109">
        <v>112</v>
      </c>
      <c r="BU926" s="109">
        <v>328</v>
      </c>
      <c r="BV926" s="109">
        <v>395</v>
      </c>
      <c r="BW926" s="109">
        <v>19</v>
      </c>
      <c r="BX926" s="84">
        <f t="shared" si="985"/>
        <v>854</v>
      </c>
      <c r="BY926" s="111">
        <v>4</v>
      </c>
      <c r="BZ926" s="109">
        <v>77</v>
      </c>
      <c r="CA926" s="109">
        <v>19</v>
      </c>
      <c r="CB926" s="2">
        <v>22</v>
      </c>
      <c r="CC926" s="112">
        <f t="shared" si="986"/>
        <v>0.26540284360189575</v>
      </c>
      <c r="CD926" s="112">
        <f t="shared" si="987"/>
        <v>0.59312839059674505</v>
      </c>
      <c r="CE926" s="112">
        <f t="shared" si="988"/>
        <v>0.56567164179104479</v>
      </c>
      <c r="CF926" s="112">
        <f t="shared" si="989"/>
        <v>0.70370370370370372</v>
      </c>
      <c r="CG926" s="112">
        <f t="shared" si="990"/>
        <v>0.87123287671232874</v>
      </c>
      <c r="CH926" s="87">
        <f t="shared" si="991"/>
        <v>47</v>
      </c>
      <c r="CI926" s="31">
        <f t="shared" si="992"/>
        <v>61</v>
      </c>
      <c r="CJ926" s="31">
        <f t="shared" si="993"/>
        <v>1</v>
      </c>
      <c r="CK926" s="31">
        <f t="shared" si="994"/>
        <v>6</v>
      </c>
      <c r="CL926" s="31">
        <f t="shared" si="995"/>
        <v>6</v>
      </c>
      <c r="CM926" s="113">
        <f t="shared" si="996"/>
        <v>91</v>
      </c>
      <c r="CN926" s="31">
        <f t="shared" si="997"/>
        <v>16</v>
      </c>
      <c r="CO926" s="31">
        <f t="shared" si="998"/>
        <v>43</v>
      </c>
      <c r="CP926" s="31">
        <f t="shared" si="999"/>
        <v>32</v>
      </c>
      <c r="CQ926" s="31">
        <f t="shared" si="1000"/>
        <v>0</v>
      </c>
      <c r="CU926" s="88">
        <f t="shared" si="984"/>
        <v>0</v>
      </c>
      <c r="CZ926" s="32">
        <v>1</v>
      </c>
      <c r="DA926" s="32">
        <v>6</v>
      </c>
      <c r="DB926" s="32">
        <v>6</v>
      </c>
      <c r="DC926" s="88">
        <f t="shared" si="1001"/>
        <v>91</v>
      </c>
      <c r="DD926" s="32">
        <v>16</v>
      </c>
      <c r="DE926" s="32">
        <v>43</v>
      </c>
      <c r="DF926" s="32">
        <v>32</v>
      </c>
      <c r="DG926" s="32">
        <v>0</v>
      </c>
      <c r="DH926" s="32">
        <v>4</v>
      </c>
      <c r="DI926" s="32">
        <v>28</v>
      </c>
      <c r="DJ926" s="32">
        <v>24</v>
      </c>
      <c r="DK926" s="88">
        <f t="shared" si="1002"/>
        <v>572</v>
      </c>
      <c r="DL926" s="32">
        <v>70</v>
      </c>
      <c r="DM926" s="32">
        <v>220</v>
      </c>
      <c r="DN926" s="32">
        <v>268</v>
      </c>
      <c r="DO926" s="32">
        <v>14</v>
      </c>
      <c r="DP926" s="32">
        <v>5</v>
      </c>
      <c r="DQ926" s="32">
        <v>9</v>
      </c>
      <c r="DR926" s="32">
        <v>7</v>
      </c>
      <c r="DS926" s="88">
        <f t="shared" si="1003"/>
        <v>124</v>
      </c>
      <c r="DT926" s="32">
        <v>9</v>
      </c>
      <c r="DU926" s="32">
        <v>30</v>
      </c>
      <c r="DV926" s="32">
        <v>82</v>
      </c>
      <c r="DW926" s="32">
        <v>3</v>
      </c>
      <c r="DX926" s="32">
        <v>1</v>
      </c>
      <c r="DY926" s="32">
        <v>4</v>
      </c>
      <c r="DZ926" s="32">
        <v>4</v>
      </c>
      <c r="EA926" s="88">
        <f t="shared" si="1004"/>
        <v>67</v>
      </c>
      <c r="EB926" s="32">
        <v>17</v>
      </c>
      <c r="EC926" s="32">
        <v>35</v>
      </c>
      <c r="ED926" s="32">
        <v>13</v>
      </c>
      <c r="EE926" s="32">
        <v>2</v>
      </c>
      <c r="EI926" s="88">
        <f t="shared" si="1005"/>
        <v>0</v>
      </c>
      <c r="EQ926" s="88">
        <f t="shared" si="1006"/>
        <v>0</v>
      </c>
      <c r="EY926" s="88">
        <f t="shared" si="1007"/>
        <v>0</v>
      </c>
      <c r="FG926" s="88">
        <f t="shared" si="1008"/>
        <v>0</v>
      </c>
      <c r="FO926" s="88">
        <f t="shared" si="1009"/>
        <v>0</v>
      </c>
      <c r="FW926" s="110">
        <f t="shared" si="1010"/>
        <v>0</v>
      </c>
      <c r="GB926" s="110">
        <f t="shared" si="1011"/>
        <v>0</v>
      </c>
      <c r="GC926" s="110">
        <f t="shared" si="1012"/>
        <v>0</v>
      </c>
      <c r="GD926" s="110">
        <f t="shared" si="1013"/>
        <v>0</v>
      </c>
      <c r="GE926" s="110">
        <f t="shared" si="1014"/>
        <v>0</v>
      </c>
      <c r="GF926" s="110">
        <f t="shared" si="1015"/>
        <v>0</v>
      </c>
      <c r="GG926" s="110">
        <f t="shared" si="1016"/>
        <v>0</v>
      </c>
      <c r="GH926" s="110">
        <f t="shared" si="1017"/>
        <v>0</v>
      </c>
      <c r="GI926" s="110">
        <f t="shared" si="1018"/>
        <v>0</v>
      </c>
      <c r="GJ926" s="114">
        <f t="shared" si="982"/>
        <v>-5.9464508094645104E-2</v>
      </c>
      <c r="GK926" s="90">
        <f t="shared" si="983"/>
        <v>5.9553349875930521E-2</v>
      </c>
      <c r="GL926" s="92" t="s">
        <v>1778</v>
      </c>
      <c r="GM926" s="2" t="s">
        <v>1587</v>
      </c>
      <c r="GN926" s="92" t="s">
        <v>1736</v>
      </c>
      <c r="GO926" s="2" t="s">
        <v>1748</v>
      </c>
      <c r="GP926" s="2" t="s">
        <v>1935</v>
      </c>
      <c r="GQ926" s="2" t="s">
        <v>1634</v>
      </c>
      <c r="GR926" s="115">
        <v>551</v>
      </c>
      <c r="GS926" s="31">
        <f t="shared" si="1019"/>
        <v>10</v>
      </c>
      <c r="GT926" s="31">
        <f t="shared" si="1020"/>
        <v>35</v>
      </c>
      <c r="GU926" s="31">
        <f t="shared" si="1021"/>
        <v>41</v>
      </c>
      <c r="GV926" s="31">
        <f t="shared" si="1022"/>
        <v>763</v>
      </c>
      <c r="GW926" s="31">
        <f t="shared" si="1023"/>
        <v>382</v>
      </c>
      <c r="GX926" s="31">
        <f t="shared" si="1024"/>
        <v>667</v>
      </c>
    </row>
    <row r="927" spans="1:206" ht="15.75" hidden="1" customHeight="1" x14ac:dyDescent="0.25">
      <c r="A927" s="22" t="s">
        <v>1117</v>
      </c>
      <c r="B927" s="2" t="s">
        <v>902</v>
      </c>
      <c r="C927" s="116" t="s">
        <v>906</v>
      </c>
      <c r="D927" s="35" t="s">
        <v>902</v>
      </c>
      <c r="E927" s="117">
        <v>6</v>
      </c>
      <c r="F927" s="117">
        <v>12</v>
      </c>
      <c r="G927" s="117">
        <v>11</v>
      </c>
      <c r="H927" s="117">
        <v>29</v>
      </c>
      <c r="I927" s="95">
        <v>2</v>
      </c>
      <c r="J927" s="118">
        <v>3</v>
      </c>
      <c r="K927" s="118">
        <v>10</v>
      </c>
      <c r="L927" s="118">
        <v>9</v>
      </c>
      <c r="M927" s="118">
        <v>22</v>
      </c>
      <c r="N927" s="119">
        <v>2</v>
      </c>
      <c r="O927" s="119">
        <v>5</v>
      </c>
      <c r="P927" s="120">
        <v>25</v>
      </c>
      <c r="Q927" s="120">
        <v>32</v>
      </c>
      <c r="R927" s="120">
        <v>19</v>
      </c>
      <c r="S927" s="70">
        <f t="shared" si="965"/>
        <v>0.12</v>
      </c>
      <c r="T927" s="70">
        <f t="shared" si="966"/>
        <v>0.3125</v>
      </c>
      <c r="U927" s="70">
        <f t="shared" si="967"/>
        <v>0.26315789473684209</v>
      </c>
      <c r="V927" s="70">
        <f t="shared" si="968"/>
        <v>0.33333333333333331</v>
      </c>
      <c r="W927" s="70">
        <f t="shared" si="969"/>
        <v>0.36842105263157893</v>
      </c>
      <c r="X927" s="121">
        <v>28</v>
      </c>
      <c r="Y927" s="121">
        <v>25</v>
      </c>
      <c r="Z927" s="121">
        <v>32</v>
      </c>
      <c r="AA927" s="121">
        <v>19</v>
      </c>
      <c r="AB927" s="121">
        <v>10</v>
      </c>
      <c r="AC927" s="121">
        <v>6</v>
      </c>
      <c r="AD927" s="17">
        <v>1</v>
      </c>
      <c r="AE927" s="17">
        <v>2</v>
      </c>
      <c r="AF927" s="100">
        <v>2</v>
      </c>
      <c r="AG927" s="101">
        <v>4</v>
      </c>
      <c r="AH927" s="101">
        <v>10</v>
      </c>
      <c r="AI927" s="101">
        <v>11</v>
      </c>
      <c r="AJ927" s="101">
        <v>0</v>
      </c>
      <c r="AK927" s="101">
        <f t="shared" si="970"/>
        <v>25</v>
      </c>
      <c r="AL927" s="101">
        <f t="shared" si="971"/>
        <v>0</v>
      </c>
      <c r="AM927" s="101">
        <v>0</v>
      </c>
      <c r="AN927" s="101"/>
      <c r="AO927" s="103">
        <v>5</v>
      </c>
      <c r="AP927" s="74">
        <f t="shared" si="972"/>
        <v>0.16</v>
      </c>
      <c r="AQ927" s="74">
        <f t="shared" si="973"/>
        <v>0.3125</v>
      </c>
      <c r="AR927" s="104">
        <f t="shared" si="974"/>
        <v>0.32894736842105265</v>
      </c>
      <c r="AS927" s="104">
        <f t="shared" si="975"/>
        <v>0.41176470588235292</v>
      </c>
      <c r="AT927" s="104">
        <f t="shared" si="976"/>
        <v>0.57894736842105265</v>
      </c>
      <c r="AU927" s="105">
        <v>18</v>
      </c>
      <c r="AV927" s="105">
        <v>24</v>
      </c>
      <c r="AW927" s="105">
        <v>15</v>
      </c>
      <c r="AX927" s="100">
        <v>2</v>
      </c>
      <c r="AY927" s="106">
        <v>26</v>
      </c>
      <c r="AZ927" s="106">
        <v>3</v>
      </c>
      <c r="BA927" s="106">
        <v>17</v>
      </c>
      <c r="BB927" s="106">
        <v>6</v>
      </c>
      <c r="BC927" s="106">
        <v>0</v>
      </c>
      <c r="BD927" s="107">
        <v>0</v>
      </c>
      <c r="BE927" s="108">
        <v>2</v>
      </c>
      <c r="BF927" s="82">
        <f t="shared" si="977"/>
        <v>0.2</v>
      </c>
      <c r="BG927" s="82">
        <f t="shared" si="978"/>
        <v>0.70833333333333337</v>
      </c>
      <c r="BH927" s="83">
        <f t="shared" si="979"/>
        <v>0.45614035087719296</v>
      </c>
      <c r="BI927" s="83">
        <f t="shared" si="980"/>
        <v>0.54761904761904767</v>
      </c>
      <c r="BJ927" s="83">
        <f t="shared" si="981"/>
        <v>0.33333333333333331</v>
      </c>
      <c r="BK927" s="2">
        <v>18</v>
      </c>
      <c r="BL927" s="2">
        <v>34</v>
      </c>
      <c r="BM927" s="2">
        <v>20</v>
      </c>
      <c r="BN927" s="2">
        <v>14</v>
      </c>
      <c r="BO927" s="2">
        <v>7</v>
      </c>
      <c r="BP927" s="2">
        <v>8</v>
      </c>
      <c r="BQ927" s="109">
        <v>1</v>
      </c>
      <c r="BR927" s="109">
        <v>2</v>
      </c>
      <c r="BS927" s="110">
        <v>2</v>
      </c>
      <c r="BT927" s="109">
        <v>4</v>
      </c>
      <c r="BU927" s="109">
        <v>13</v>
      </c>
      <c r="BV927" s="109">
        <v>15</v>
      </c>
      <c r="BW927" s="109">
        <v>0</v>
      </c>
      <c r="BX927" s="84">
        <f t="shared" si="985"/>
        <v>32</v>
      </c>
      <c r="BY927" s="111">
        <v>1</v>
      </c>
      <c r="BZ927" s="109">
        <v>2</v>
      </c>
      <c r="CA927" s="109">
        <v>0</v>
      </c>
      <c r="CB927" s="2">
        <v>3</v>
      </c>
      <c r="CC927" s="112">
        <f t="shared" si="986"/>
        <v>0.22222222222222221</v>
      </c>
      <c r="CD927" s="112">
        <f t="shared" si="987"/>
        <v>0.38235294117647056</v>
      </c>
      <c r="CE927" s="112">
        <f t="shared" si="988"/>
        <v>0.41666666666666669</v>
      </c>
      <c r="CF927" s="112">
        <f t="shared" si="989"/>
        <v>0.48148148148148145</v>
      </c>
      <c r="CG927" s="112">
        <f t="shared" si="990"/>
        <v>0.65</v>
      </c>
      <c r="CH927" s="87">
        <f t="shared" si="991"/>
        <v>7</v>
      </c>
      <c r="CI927" s="31">
        <f t="shared" si="992"/>
        <v>9</v>
      </c>
      <c r="CJ927" s="31">
        <f t="shared" si="993"/>
        <v>0</v>
      </c>
      <c r="CK927" s="31">
        <f t="shared" si="994"/>
        <v>0</v>
      </c>
      <c r="CL927" s="31">
        <f t="shared" si="995"/>
        <v>0</v>
      </c>
      <c r="CM927" s="113">
        <f t="shared" si="996"/>
        <v>0</v>
      </c>
      <c r="CN927" s="31">
        <f t="shared" si="997"/>
        <v>0</v>
      </c>
      <c r="CO927" s="31">
        <f t="shared" si="998"/>
        <v>0</v>
      </c>
      <c r="CP927" s="31">
        <f t="shared" si="999"/>
        <v>0</v>
      </c>
      <c r="CQ927" s="31">
        <f t="shared" si="1000"/>
        <v>0</v>
      </c>
      <c r="CU927" s="88">
        <f t="shared" si="984"/>
        <v>0</v>
      </c>
      <c r="DC927" s="88">
        <f t="shared" si="1001"/>
        <v>0</v>
      </c>
      <c r="DH927" s="32">
        <v>1</v>
      </c>
      <c r="DI927" s="32">
        <v>2</v>
      </c>
      <c r="DJ927" s="32">
        <v>2</v>
      </c>
      <c r="DK927" s="88">
        <f t="shared" si="1002"/>
        <v>32</v>
      </c>
      <c r="DL927" s="32">
        <v>4</v>
      </c>
      <c r="DM927" s="32">
        <v>13</v>
      </c>
      <c r="DN927" s="32">
        <v>15</v>
      </c>
      <c r="DO927" s="32">
        <v>0</v>
      </c>
      <c r="DS927" s="88">
        <f t="shared" si="1003"/>
        <v>0</v>
      </c>
      <c r="EA927" s="88">
        <f t="shared" si="1004"/>
        <v>0</v>
      </c>
      <c r="EI927" s="88">
        <f t="shared" si="1005"/>
        <v>0</v>
      </c>
      <c r="EQ927" s="88">
        <f t="shared" si="1006"/>
        <v>0</v>
      </c>
      <c r="EY927" s="88">
        <f t="shared" si="1007"/>
        <v>0</v>
      </c>
      <c r="FG927" s="88">
        <f t="shared" si="1008"/>
        <v>0</v>
      </c>
      <c r="FO927" s="88">
        <f t="shared" si="1009"/>
        <v>0</v>
      </c>
      <c r="FW927" s="110">
        <f t="shared" si="1010"/>
        <v>0</v>
      </c>
      <c r="GB927" s="110">
        <f t="shared" si="1011"/>
        <v>0</v>
      </c>
      <c r="GC927" s="110">
        <f t="shared" si="1012"/>
        <v>0</v>
      </c>
      <c r="GD927" s="110">
        <f t="shared" si="1013"/>
        <v>0</v>
      </c>
      <c r="GE927" s="110">
        <f t="shared" si="1014"/>
        <v>0</v>
      </c>
      <c r="GF927" s="110">
        <f t="shared" si="1015"/>
        <v>0</v>
      </c>
      <c r="GG927" s="110">
        <f t="shared" si="1016"/>
        <v>0</v>
      </c>
      <c r="GH927" s="110">
        <f t="shared" si="1017"/>
        <v>0</v>
      </c>
      <c r="GI927" s="110">
        <f t="shared" si="1018"/>
        <v>0</v>
      </c>
      <c r="GJ927" s="114">
        <f t="shared" si="982"/>
        <v>0.76428571428571446</v>
      </c>
      <c r="GK927" s="90">
        <f t="shared" si="983"/>
        <v>0.23076923076923078</v>
      </c>
      <c r="GL927" s="2" t="s">
        <v>1731</v>
      </c>
      <c r="GM927" s="2" t="s">
        <v>1955</v>
      </c>
      <c r="GN927" s="92" t="s">
        <v>1956</v>
      </c>
      <c r="GO927" s="2" t="s">
        <v>1957</v>
      </c>
      <c r="GP927" s="92" t="s">
        <v>1958</v>
      </c>
      <c r="GQ927" s="2" t="s">
        <v>1361</v>
      </c>
      <c r="GR927" s="115">
        <v>34</v>
      </c>
      <c r="GS927" s="31">
        <f t="shared" si="1019"/>
        <v>1</v>
      </c>
      <c r="GT927" s="31">
        <f t="shared" si="1020"/>
        <v>2</v>
      </c>
      <c r="GU927" s="31">
        <f t="shared" si="1021"/>
        <v>2</v>
      </c>
      <c r="GV927" s="31">
        <f t="shared" si="1022"/>
        <v>32</v>
      </c>
      <c r="GW927" s="31">
        <f t="shared" si="1023"/>
        <v>15</v>
      </c>
      <c r="GX927" s="31">
        <f t="shared" si="1024"/>
        <v>28</v>
      </c>
    </row>
    <row r="928" spans="1:206" ht="15.75" hidden="1" customHeight="1" x14ac:dyDescent="0.25">
      <c r="A928" s="22" t="s">
        <v>1117</v>
      </c>
      <c r="B928" s="2" t="s">
        <v>902</v>
      </c>
      <c r="C928" s="116" t="s">
        <v>1042</v>
      </c>
      <c r="D928" s="35" t="s">
        <v>902</v>
      </c>
      <c r="E928" s="117">
        <v>2</v>
      </c>
      <c r="F928" s="117">
        <v>18</v>
      </c>
      <c r="G928" s="117">
        <v>28</v>
      </c>
      <c r="H928" s="117">
        <v>48</v>
      </c>
      <c r="I928" s="95">
        <v>3</v>
      </c>
      <c r="J928" s="118">
        <v>4</v>
      </c>
      <c r="K928" s="118">
        <v>23</v>
      </c>
      <c r="L928" s="118">
        <v>31</v>
      </c>
      <c r="M928" s="118">
        <v>58</v>
      </c>
      <c r="N928" s="119">
        <v>10</v>
      </c>
      <c r="O928" s="119"/>
      <c r="P928" s="120">
        <v>47</v>
      </c>
      <c r="Q928" s="120">
        <v>38</v>
      </c>
      <c r="R928" s="120">
        <v>50</v>
      </c>
      <c r="S928" s="70">
        <f t="shared" si="965"/>
        <v>8.5106382978723402E-2</v>
      </c>
      <c r="T928" s="70">
        <f t="shared" si="966"/>
        <v>0.60526315789473684</v>
      </c>
      <c r="U928" s="70">
        <f t="shared" si="967"/>
        <v>0.35555555555555557</v>
      </c>
      <c r="V928" s="70">
        <f t="shared" si="968"/>
        <v>0.5</v>
      </c>
      <c r="W928" s="70">
        <f t="shared" si="969"/>
        <v>0.42</v>
      </c>
      <c r="X928" s="121">
        <v>43</v>
      </c>
      <c r="Y928" s="121">
        <v>47</v>
      </c>
      <c r="Z928" s="121">
        <v>38</v>
      </c>
      <c r="AA928" s="121">
        <v>50</v>
      </c>
      <c r="AB928" s="121">
        <v>10</v>
      </c>
      <c r="AC928" s="121">
        <v>10</v>
      </c>
      <c r="AD928" s="17">
        <v>2</v>
      </c>
      <c r="AE928" s="17">
        <v>4</v>
      </c>
      <c r="AF928" s="100">
        <v>4</v>
      </c>
      <c r="AG928" s="101">
        <v>0</v>
      </c>
      <c r="AH928" s="101">
        <v>11</v>
      </c>
      <c r="AI928" s="101">
        <v>43</v>
      </c>
      <c r="AJ928" s="101">
        <v>0</v>
      </c>
      <c r="AK928" s="101">
        <f t="shared" si="970"/>
        <v>54</v>
      </c>
      <c r="AL928" s="101">
        <f t="shared" si="971"/>
        <v>6</v>
      </c>
      <c r="AM928" s="101">
        <v>6</v>
      </c>
      <c r="AN928" s="101"/>
      <c r="AO928" s="103">
        <v>1</v>
      </c>
      <c r="AP928" s="74">
        <f t="shared" si="972"/>
        <v>0</v>
      </c>
      <c r="AQ928" s="74">
        <f t="shared" si="973"/>
        <v>0.28947368421052633</v>
      </c>
      <c r="AR928" s="104">
        <f t="shared" si="974"/>
        <v>0.35555555555555557</v>
      </c>
      <c r="AS928" s="104">
        <f t="shared" si="975"/>
        <v>0.54545454545454541</v>
      </c>
      <c r="AT928" s="104">
        <f t="shared" si="976"/>
        <v>0.74</v>
      </c>
      <c r="AU928" s="105">
        <v>46</v>
      </c>
      <c r="AV928" s="105">
        <v>58</v>
      </c>
      <c r="AW928" s="105">
        <v>34</v>
      </c>
      <c r="AX928" s="100">
        <v>3</v>
      </c>
      <c r="AY928" s="106">
        <v>43</v>
      </c>
      <c r="AZ928" s="106">
        <v>1</v>
      </c>
      <c r="BA928" s="106">
        <v>25</v>
      </c>
      <c r="BB928" s="106">
        <v>17</v>
      </c>
      <c r="BC928" s="106">
        <v>0</v>
      </c>
      <c r="BD928" s="107">
        <v>1</v>
      </c>
      <c r="BE928" s="108">
        <v>1</v>
      </c>
      <c r="BF928" s="82">
        <f t="shared" si="977"/>
        <v>2.9411764705882353E-2</v>
      </c>
      <c r="BG928" s="82">
        <f t="shared" si="978"/>
        <v>0.43103448275862066</v>
      </c>
      <c r="BH928" s="83">
        <f t="shared" si="979"/>
        <v>0.30434782608695654</v>
      </c>
      <c r="BI928" s="83">
        <f t="shared" si="980"/>
        <v>0.39423076923076922</v>
      </c>
      <c r="BJ928" s="83">
        <f t="shared" si="981"/>
        <v>0.34782608695652173</v>
      </c>
      <c r="BK928" s="2">
        <v>34</v>
      </c>
      <c r="BL928" s="2">
        <v>40</v>
      </c>
      <c r="BM928" s="2">
        <v>33</v>
      </c>
      <c r="BN928" s="2">
        <v>21</v>
      </c>
      <c r="BO928" s="2">
        <v>10</v>
      </c>
      <c r="BP928" s="2">
        <v>13</v>
      </c>
      <c r="BQ928" s="109">
        <v>2</v>
      </c>
      <c r="BR928" s="109">
        <v>4</v>
      </c>
      <c r="BS928" s="110">
        <v>4</v>
      </c>
      <c r="BT928" s="109">
        <v>9</v>
      </c>
      <c r="BU928" s="109">
        <v>18</v>
      </c>
      <c r="BV928" s="109">
        <v>40</v>
      </c>
      <c r="BW928" s="109">
        <v>1</v>
      </c>
      <c r="BX928" s="84">
        <f t="shared" si="985"/>
        <v>68</v>
      </c>
      <c r="BY928" s="111">
        <v>1</v>
      </c>
      <c r="BZ928" s="109">
        <v>6</v>
      </c>
      <c r="CA928" s="109">
        <v>1</v>
      </c>
      <c r="CB928" s="2">
        <v>2</v>
      </c>
      <c r="CC928" s="112">
        <f t="shared" si="986"/>
        <v>0.26470588235294118</v>
      </c>
      <c r="CD928" s="112">
        <f t="shared" si="987"/>
        <v>0.45</v>
      </c>
      <c r="CE928" s="112">
        <f t="shared" si="988"/>
        <v>0.57009345794392519</v>
      </c>
      <c r="CF928" s="112">
        <f t="shared" si="989"/>
        <v>0.71232876712328763</v>
      </c>
      <c r="CG928" s="112">
        <f t="shared" si="990"/>
        <v>1.0303030303030303</v>
      </c>
      <c r="CH928" s="87">
        <f t="shared" si="991"/>
        <v>-1</v>
      </c>
      <c r="CI928" s="31">
        <f t="shared" si="992"/>
        <v>1</v>
      </c>
      <c r="CJ928" s="31">
        <f t="shared" si="993"/>
        <v>0</v>
      </c>
      <c r="CK928" s="31">
        <f t="shared" si="994"/>
        <v>0</v>
      </c>
      <c r="CL928" s="31">
        <f t="shared" si="995"/>
        <v>0</v>
      </c>
      <c r="CM928" s="113">
        <f t="shared" si="996"/>
        <v>0</v>
      </c>
      <c r="CN928" s="31">
        <f t="shared" si="997"/>
        <v>0</v>
      </c>
      <c r="CO928" s="31">
        <f t="shared" si="998"/>
        <v>0</v>
      </c>
      <c r="CP928" s="31">
        <f t="shared" si="999"/>
        <v>0</v>
      </c>
      <c r="CQ928" s="31">
        <f t="shared" si="1000"/>
        <v>0</v>
      </c>
      <c r="CU928" s="88">
        <f t="shared" si="984"/>
        <v>0</v>
      </c>
      <c r="DC928" s="88">
        <f t="shared" si="1001"/>
        <v>0</v>
      </c>
      <c r="DH928" s="32">
        <v>1</v>
      </c>
      <c r="DI928" s="32">
        <v>3</v>
      </c>
      <c r="DJ928" s="32">
        <v>3</v>
      </c>
      <c r="DK928" s="88">
        <f t="shared" si="1002"/>
        <v>53</v>
      </c>
      <c r="DL928" s="32">
        <v>8</v>
      </c>
      <c r="DM928" s="32">
        <v>14</v>
      </c>
      <c r="DN928" s="32">
        <v>30</v>
      </c>
      <c r="DO928" s="32">
        <v>1</v>
      </c>
      <c r="DP928" s="32">
        <v>1</v>
      </c>
      <c r="DQ928" s="32">
        <v>1</v>
      </c>
      <c r="DR928" s="32">
        <v>1</v>
      </c>
      <c r="DS928" s="88">
        <f t="shared" si="1003"/>
        <v>15</v>
      </c>
      <c r="DT928" s="32">
        <v>1</v>
      </c>
      <c r="DU928" s="32">
        <v>4</v>
      </c>
      <c r="DV928" s="32">
        <v>10</v>
      </c>
      <c r="DW928" s="32">
        <v>0</v>
      </c>
      <c r="EA928" s="88">
        <f t="shared" si="1004"/>
        <v>0</v>
      </c>
      <c r="EI928" s="88">
        <f t="shared" si="1005"/>
        <v>0</v>
      </c>
      <c r="EQ928" s="88">
        <f t="shared" si="1006"/>
        <v>0</v>
      </c>
      <c r="EY928" s="88">
        <f t="shared" si="1007"/>
        <v>0</v>
      </c>
      <c r="FG928" s="88">
        <f t="shared" si="1008"/>
        <v>0</v>
      </c>
      <c r="FO928" s="88">
        <f t="shared" si="1009"/>
        <v>0</v>
      </c>
      <c r="FW928" s="110">
        <f t="shared" si="1010"/>
        <v>0</v>
      </c>
      <c r="GB928" s="110">
        <f t="shared" si="1011"/>
        <v>0</v>
      </c>
      <c r="GC928" s="110">
        <f t="shared" si="1012"/>
        <v>0</v>
      </c>
      <c r="GD928" s="110">
        <f t="shared" si="1013"/>
        <v>0</v>
      </c>
      <c r="GE928" s="110">
        <f t="shared" si="1014"/>
        <v>0</v>
      </c>
      <c r="GF928" s="110">
        <f t="shared" si="1015"/>
        <v>0</v>
      </c>
      <c r="GG928" s="110">
        <f t="shared" si="1016"/>
        <v>0</v>
      </c>
      <c r="GH928" s="110">
        <f t="shared" si="1017"/>
        <v>0</v>
      </c>
      <c r="GI928" s="110">
        <f t="shared" si="1018"/>
        <v>0</v>
      </c>
      <c r="GJ928" s="114">
        <f t="shared" si="982"/>
        <v>1.4531024531024532</v>
      </c>
      <c r="GK928" s="90">
        <f t="shared" si="983"/>
        <v>0.58139534883720934</v>
      </c>
      <c r="GL928" s="2" t="s">
        <v>1410</v>
      </c>
      <c r="GM928" s="92" t="s">
        <v>1470</v>
      </c>
      <c r="GN928" s="2" t="s">
        <v>1471</v>
      </c>
      <c r="GO928" s="2" t="s">
        <v>1472</v>
      </c>
      <c r="GP928" s="2" t="s">
        <v>1463</v>
      </c>
      <c r="GQ928" s="2" t="s">
        <v>1473</v>
      </c>
      <c r="GR928" s="115">
        <v>45</v>
      </c>
      <c r="GS928" s="31">
        <f t="shared" si="1019"/>
        <v>2</v>
      </c>
      <c r="GT928" s="31">
        <f t="shared" si="1020"/>
        <v>4</v>
      </c>
      <c r="GU928" s="31">
        <f t="shared" si="1021"/>
        <v>4</v>
      </c>
      <c r="GV928" s="31">
        <f t="shared" si="1022"/>
        <v>68</v>
      </c>
      <c r="GW928" s="31">
        <f t="shared" si="1023"/>
        <v>41</v>
      </c>
      <c r="GX928" s="31">
        <f t="shared" si="1024"/>
        <v>59</v>
      </c>
    </row>
    <row r="929" spans="1:206" ht="15.75" hidden="1" customHeight="1" x14ac:dyDescent="0.25">
      <c r="A929" s="22" t="s">
        <v>1117</v>
      </c>
      <c r="B929" s="2" t="s">
        <v>902</v>
      </c>
      <c r="C929" s="116" t="s">
        <v>907</v>
      </c>
      <c r="D929" s="35" t="s">
        <v>902</v>
      </c>
      <c r="E929" s="117">
        <v>35</v>
      </c>
      <c r="F929" s="117">
        <v>65</v>
      </c>
      <c r="G929" s="117">
        <v>65</v>
      </c>
      <c r="H929" s="117">
        <v>165</v>
      </c>
      <c r="I929" s="95">
        <v>12</v>
      </c>
      <c r="J929" s="118">
        <v>42</v>
      </c>
      <c r="K929" s="118">
        <v>76</v>
      </c>
      <c r="L929" s="118">
        <v>69</v>
      </c>
      <c r="M929" s="118">
        <v>187</v>
      </c>
      <c r="N929" s="119">
        <v>11</v>
      </c>
      <c r="O929" s="119">
        <v>6</v>
      </c>
      <c r="P929" s="120">
        <v>98</v>
      </c>
      <c r="Q929" s="120">
        <v>123</v>
      </c>
      <c r="R929" s="120">
        <v>98</v>
      </c>
      <c r="S929" s="70">
        <f t="shared" si="965"/>
        <v>0.42857142857142855</v>
      </c>
      <c r="T929" s="70">
        <f t="shared" si="966"/>
        <v>0.61788617886178865</v>
      </c>
      <c r="U929" s="70">
        <f t="shared" si="967"/>
        <v>0.55172413793103448</v>
      </c>
      <c r="V929" s="70">
        <f t="shared" si="968"/>
        <v>0.60633484162895923</v>
      </c>
      <c r="W929" s="70">
        <f t="shared" si="969"/>
        <v>0.59183673469387754</v>
      </c>
      <c r="X929" s="121">
        <v>127</v>
      </c>
      <c r="Y929" s="121">
        <v>98</v>
      </c>
      <c r="Z929" s="121">
        <v>123</v>
      </c>
      <c r="AA929" s="121">
        <v>98</v>
      </c>
      <c r="AB929" s="121">
        <v>31</v>
      </c>
      <c r="AC929" s="121">
        <v>18</v>
      </c>
      <c r="AD929" s="17">
        <v>3</v>
      </c>
      <c r="AE929" s="17">
        <v>6</v>
      </c>
      <c r="AF929" s="100">
        <v>9</v>
      </c>
      <c r="AG929" s="101">
        <v>22</v>
      </c>
      <c r="AH929" s="101">
        <v>50</v>
      </c>
      <c r="AI929" s="101">
        <v>74</v>
      </c>
      <c r="AJ929" s="101">
        <v>0</v>
      </c>
      <c r="AK929" s="101">
        <f t="shared" si="970"/>
        <v>146</v>
      </c>
      <c r="AL929" s="101">
        <f t="shared" si="971"/>
        <v>14</v>
      </c>
      <c r="AM929" s="101">
        <v>14</v>
      </c>
      <c r="AN929" s="102">
        <v>6</v>
      </c>
      <c r="AO929" s="103">
        <v>13</v>
      </c>
      <c r="AP929" s="74">
        <f t="shared" si="972"/>
        <v>0.22448979591836735</v>
      </c>
      <c r="AQ929" s="74">
        <f t="shared" si="973"/>
        <v>0.4065040650406504</v>
      </c>
      <c r="AR929" s="104">
        <f t="shared" si="974"/>
        <v>0.41379310344827586</v>
      </c>
      <c r="AS929" s="104">
        <f t="shared" si="975"/>
        <v>0.49773755656108598</v>
      </c>
      <c r="AT929" s="104">
        <f t="shared" si="976"/>
        <v>0.61224489795918369</v>
      </c>
      <c r="AU929" s="105">
        <v>88</v>
      </c>
      <c r="AV929" s="105">
        <v>115</v>
      </c>
      <c r="AW929" s="105">
        <v>90</v>
      </c>
      <c r="AX929" s="100">
        <v>10</v>
      </c>
      <c r="AY929" s="106">
        <v>171</v>
      </c>
      <c r="AZ929" s="106">
        <v>38</v>
      </c>
      <c r="BA929" s="106">
        <v>59</v>
      </c>
      <c r="BB929" s="106">
        <v>69</v>
      </c>
      <c r="BC929" s="106">
        <v>5</v>
      </c>
      <c r="BD929" s="107">
        <v>10</v>
      </c>
      <c r="BE929" s="108">
        <v>10</v>
      </c>
      <c r="BF929" s="82">
        <f t="shared" si="977"/>
        <v>0.42222222222222222</v>
      </c>
      <c r="BG929" s="82">
        <f t="shared" si="978"/>
        <v>0.5130434782608696</v>
      </c>
      <c r="BH929" s="83">
        <f t="shared" si="979"/>
        <v>0.53242320819112632</v>
      </c>
      <c r="BI929" s="83">
        <f t="shared" si="980"/>
        <v>0.58128078817733986</v>
      </c>
      <c r="BJ929" s="83">
        <f t="shared" si="981"/>
        <v>0.67045454545454541</v>
      </c>
      <c r="BK929" s="2">
        <v>97</v>
      </c>
      <c r="BL929" s="2">
        <v>124</v>
      </c>
      <c r="BM929" s="2">
        <v>103</v>
      </c>
      <c r="BN929" s="2">
        <v>66</v>
      </c>
      <c r="BO929" s="2">
        <v>22</v>
      </c>
      <c r="BP929" s="2">
        <v>28</v>
      </c>
      <c r="BQ929" s="109">
        <v>4</v>
      </c>
      <c r="BR929" s="109">
        <v>11</v>
      </c>
      <c r="BS929" s="110">
        <v>7</v>
      </c>
      <c r="BT929" s="109">
        <v>26</v>
      </c>
      <c r="BU929" s="109">
        <v>75</v>
      </c>
      <c r="BV929" s="109">
        <v>75</v>
      </c>
      <c r="BW929" s="109">
        <v>0</v>
      </c>
      <c r="BX929" s="84">
        <f t="shared" si="985"/>
        <v>176</v>
      </c>
      <c r="BY929" s="111">
        <v>2</v>
      </c>
      <c r="BZ929" s="109">
        <v>13</v>
      </c>
      <c r="CA929" s="109">
        <v>0</v>
      </c>
      <c r="CB929" s="2">
        <v>6</v>
      </c>
      <c r="CC929" s="112">
        <f t="shared" si="986"/>
        <v>0.26804123711340205</v>
      </c>
      <c r="CD929" s="112">
        <f t="shared" si="987"/>
        <v>0.60483870967741937</v>
      </c>
      <c r="CE929" s="112">
        <f t="shared" si="988"/>
        <v>0.50308641975308643</v>
      </c>
      <c r="CF929" s="112">
        <f t="shared" si="989"/>
        <v>0.6035242290748899</v>
      </c>
      <c r="CG929" s="112">
        <f t="shared" si="990"/>
        <v>0.60194174757281549</v>
      </c>
      <c r="CH929" s="87">
        <f t="shared" si="991"/>
        <v>41</v>
      </c>
      <c r="CI929" s="31">
        <f t="shared" si="992"/>
        <v>44</v>
      </c>
      <c r="CJ929" s="31">
        <f t="shared" si="993"/>
        <v>0</v>
      </c>
      <c r="CK929" s="31">
        <f t="shared" si="994"/>
        <v>0</v>
      </c>
      <c r="CL929" s="31">
        <f t="shared" si="995"/>
        <v>0</v>
      </c>
      <c r="CM929" s="113">
        <f t="shared" si="996"/>
        <v>0</v>
      </c>
      <c r="CN929" s="31">
        <f t="shared" si="997"/>
        <v>0</v>
      </c>
      <c r="CO929" s="31">
        <f t="shared" si="998"/>
        <v>0</v>
      </c>
      <c r="CP929" s="31">
        <f t="shared" si="999"/>
        <v>0</v>
      </c>
      <c r="CQ929" s="31">
        <f t="shared" si="1000"/>
        <v>0</v>
      </c>
      <c r="CU929" s="88">
        <f t="shared" si="984"/>
        <v>0</v>
      </c>
      <c r="DC929" s="88">
        <f t="shared" si="1001"/>
        <v>0</v>
      </c>
      <c r="DH929" s="32">
        <v>1</v>
      </c>
      <c r="DI929" s="32">
        <v>8</v>
      </c>
      <c r="DJ929" s="32">
        <v>4</v>
      </c>
      <c r="DK929" s="88">
        <f t="shared" si="1002"/>
        <v>143</v>
      </c>
      <c r="DL929" s="32">
        <v>24</v>
      </c>
      <c r="DM929" s="32">
        <v>56</v>
      </c>
      <c r="DN929" s="32">
        <v>63</v>
      </c>
      <c r="DO929" s="32">
        <v>0</v>
      </c>
      <c r="DP929" s="32">
        <v>3</v>
      </c>
      <c r="DQ929" s="32">
        <v>3</v>
      </c>
      <c r="DR929" s="32">
        <v>3</v>
      </c>
      <c r="DS929" s="88">
        <f t="shared" si="1003"/>
        <v>33</v>
      </c>
      <c r="DT929" s="32">
        <v>2</v>
      </c>
      <c r="DU929" s="32">
        <v>19</v>
      </c>
      <c r="DV929" s="32">
        <v>12</v>
      </c>
      <c r="DW929" s="32">
        <v>0</v>
      </c>
      <c r="EA929" s="88">
        <f t="shared" si="1004"/>
        <v>0</v>
      </c>
      <c r="EI929" s="88">
        <f t="shared" si="1005"/>
        <v>0</v>
      </c>
      <c r="EQ929" s="88">
        <f t="shared" si="1006"/>
        <v>0</v>
      </c>
      <c r="EY929" s="88">
        <f t="shared" si="1007"/>
        <v>0</v>
      </c>
      <c r="FG929" s="88">
        <f t="shared" si="1008"/>
        <v>0</v>
      </c>
      <c r="FO929" s="88">
        <f t="shared" si="1009"/>
        <v>0</v>
      </c>
      <c r="FW929" s="110">
        <f t="shared" si="1010"/>
        <v>0</v>
      </c>
      <c r="GB929" s="110">
        <f t="shared" si="1011"/>
        <v>0</v>
      </c>
      <c r="GC929" s="110">
        <f t="shared" si="1012"/>
        <v>0</v>
      </c>
      <c r="GD929" s="110">
        <f t="shared" si="1013"/>
        <v>0</v>
      </c>
      <c r="GE929" s="110">
        <f t="shared" si="1014"/>
        <v>0</v>
      </c>
      <c r="GF929" s="110">
        <f t="shared" si="1015"/>
        <v>0</v>
      </c>
      <c r="GG929" s="110">
        <f t="shared" si="1016"/>
        <v>0</v>
      </c>
      <c r="GH929" s="110">
        <f t="shared" si="1017"/>
        <v>0</v>
      </c>
      <c r="GI929" s="110">
        <f t="shared" si="1018"/>
        <v>0</v>
      </c>
      <c r="GJ929" s="114">
        <f t="shared" si="982"/>
        <v>1.7073987278205496E-2</v>
      </c>
      <c r="GK929" s="90">
        <f t="shared" si="983"/>
        <v>2.9239766081871343E-2</v>
      </c>
      <c r="GL929" s="2" t="s">
        <v>1765</v>
      </c>
      <c r="GM929" s="92" t="s">
        <v>1618</v>
      </c>
      <c r="GN929" s="2" t="s">
        <v>1812</v>
      </c>
      <c r="GO929" s="92" t="s">
        <v>1628</v>
      </c>
      <c r="GP929" s="92" t="s">
        <v>1968</v>
      </c>
      <c r="GQ929" s="2" t="s">
        <v>1421</v>
      </c>
      <c r="GR929" s="115">
        <v>120</v>
      </c>
      <c r="GS929" s="31">
        <f t="shared" si="1019"/>
        <v>4</v>
      </c>
      <c r="GT929" s="31">
        <f t="shared" si="1020"/>
        <v>7</v>
      </c>
      <c r="GU929" s="31">
        <f t="shared" si="1021"/>
        <v>11</v>
      </c>
      <c r="GV929" s="31">
        <f t="shared" si="1022"/>
        <v>176</v>
      </c>
      <c r="GW929" s="31">
        <f t="shared" si="1023"/>
        <v>75</v>
      </c>
      <c r="GX929" s="31">
        <f t="shared" si="1024"/>
        <v>150</v>
      </c>
    </row>
    <row r="930" spans="1:206" ht="15.75" hidden="1" customHeight="1" x14ac:dyDescent="0.25">
      <c r="A930" s="22" t="s">
        <v>1117</v>
      </c>
      <c r="B930" s="2" t="s">
        <v>902</v>
      </c>
      <c r="C930" s="116" t="s">
        <v>908</v>
      </c>
      <c r="D930" s="35" t="s">
        <v>902</v>
      </c>
      <c r="E930" s="117">
        <v>0</v>
      </c>
      <c r="F930" s="117">
        <v>5</v>
      </c>
      <c r="G930" s="117">
        <v>7</v>
      </c>
      <c r="H930" s="117">
        <v>12</v>
      </c>
      <c r="I930" s="95">
        <v>2</v>
      </c>
      <c r="J930" s="118">
        <v>3</v>
      </c>
      <c r="K930" s="118">
        <v>14</v>
      </c>
      <c r="L930" s="118">
        <v>5</v>
      </c>
      <c r="M930" s="118">
        <v>22</v>
      </c>
      <c r="N930" s="119"/>
      <c r="O930" s="119"/>
      <c r="P930" s="120">
        <v>23</v>
      </c>
      <c r="Q930" s="120">
        <v>30</v>
      </c>
      <c r="R930" s="120">
        <v>25</v>
      </c>
      <c r="S930" s="70">
        <f t="shared" si="965"/>
        <v>0.13043478260869565</v>
      </c>
      <c r="T930" s="70">
        <f t="shared" si="966"/>
        <v>0.46666666666666667</v>
      </c>
      <c r="U930" s="70">
        <f t="shared" si="967"/>
        <v>0.28205128205128205</v>
      </c>
      <c r="V930" s="70">
        <f t="shared" si="968"/>
        <v>0.34545454545454546</v>
      </c>
      <c r="W930" s="70">
        <f t="shared" si="969"/>
        <v>0.2</v>
      </c>
      <c r="X930" s="121">
        <v>30</v>
      </c>
      <c r="Y930" s="121">
        <v>23</v>
      </c>
      <c r="Z930" s="121">
        <v>30</v>
      </c>
      <c r="AA930" s="121">
        <v>25</v>
      </c>
      <c r="AB930" s="121">
        <v>13</v>
      </c>
      <c r="AC930" s="121">
        <v>6</v>
      </c>
      <c r="AD930" s="17">
        <v>1</v>
      </c>
      <c r="AE930" s="17">
        <v>2</v>
      </c>
      <c r="AF930" s="100">
        <v>2</v>
      </c>
      <c r="AG930" s="101">
        <v>4</v>
      </c>
      <c r="AH930" s="101">
        <v>7</v>
      </c>
      <c r="AI930" s="101">
        <v>16</v>
      </c>
      <c r="AJ930" s="101">
        <v>0</v>
      </c>
      <c r="AK930" s="101">
        <f t="shared" si="970"/>
        <v>27</v>
      </c>
      <c r="AL930" s="101">
        <f t="shared" si="971"/>
        <v>8</v>
      </c>
      <c r="AM930" s="101">
        <v>8</v>
      </c>
      <c r="AN930" s="102">
        <v>1</v>
      </c>
      <c r="AO930" s="103">
        <v>1</v>
      </c>
      <c r="AP930" s="74">
        <f t="shared" si="972"/>
        <v>0.17391304347826086</v>
      </c>
      <c r="AQ930" s="74">
        <f t="shared" si="973"/>
        <v>0.23333333333333334</v>
      </c>
      <c r="AR930" s="104">
        <f t="shared" si="974"/>
        <v>0.24358974358974358</v>
      </c>
      <c r="AS930" s="104">
        <f t="shared" si="975"/>
        <v>0.27272727272727271</v>
      </c>
      <c r="AT930" s="104">
        <f t="shared" si="976"/>
        <v>0.32</v>
      </c>
      <c r="AU930" s="105">
        <v>10</v>
      </c>
      <c r="AV930" s="105">
        <v>14</v>
      </c>
      <c r="AW930" s="105">
        <v>15</v>
      </c>
      <c r="AX930" s="100">
        <v>1</v>
      </c>
      <c r="AY930" s="106">
        <v>15</v>
      </c>
      <c r="AZ930" s="106">
        <v>0</v>
      </c>
      <c r="BA930" s="106">
        <v>7</v>
      </c>
      <c r="BB930" s="106">
        <v>7</v>
      </c>
      <c r="BC930" s="106">
        <v>1</v>
      </c>
      <c r="BD930" s="107">
        <v>0</v>
      </c>
      <c r="BE930" s="108">
        <v>1</v>
      </c>
      <c r="BF930" s="82">
        <f t="shared" si="977"/>
        <v>0</v>
      </c>
      <c r="BG930" s="82">
        <f t="shared" si="978"/>
        <v>0.5</v>
      </c>
      <c r="BH930" s="83">
        <f t="shared" si="979"/>
        <v>0.35897435897435898</v>
      </c>
      <c r="BI930" s="83">
        <f t="shared" si="980"/>
        <v>0.58333333333333337</v>
      </c>
      <c r="BJ930" s="83">
        <f t="shared" si="981"/>
        <v>0.7</v>
      </c>
      <c r="BK930" s="2">
        <v>23</v>
      </c>
      <c r="BL930" s="2">
        <v>29</v>
      </c>
      <c r="BM930" s="2">
        <v>21</v>
      </c>
      <c r="BN930" s="2">
        <v>15</v>
      </c>
      <c r="BO930" s="2">
        <v>7</v>
      </c>
      <c r="BP930" s="2">
        <v>6</v>
      </c>
      <c r="BQ930" s="109">
        <v>1</v>
      </c>
      <c r="BR930" s="109">
        <v>1</v>
      </c>
      <c r="BS930" s="110">
        <v>5</v>
      </c>
      <c r="BT930" s="109">
        <v>0</v>
      </c>
      <c r="BU930" s="109">
        <v>12</v>
      </c>
      <c r="BV930" s="109">
        <v>7</v>
      </c>
      <c r="BW930" s="109">
        <v>0</v>
      </c>
      <c r="BX930" s="84">
        <f t="shared" si="985"/>
        <v>19</v>
      </c>
      <c r="BY930" s="111">
        <v>0</v>
      </c>
      <c r="BZ930" s="109">
        <v>1</v>
      </c>
      <c r="CA930" s="109">
        <v>0</v>
      </c>
      <c r="CB930" s="2">
        <v>3</v>
      </c>
      <c r="CC930" s="112">
        <f t="shared" si="986"/>
        <v>0</v>
      </c>
      <c r="CD930" s="112">
        <f t="shared" si="987"/>
        <v>0.41379310344827586</v>
      </c>
      <c r="CE930" s="112">
        <f t="shared" si="988"/>
        <v>0.24657534246575341</v>
      </c>
      <c r="CF930" s="112">
        <f t="shared" si="989"/>
        <v>0.36</v>
      </c>
      <c r="CG930" s="112">
        <f t="shared" si="990"/>
        <v>0.2857142857142857</v>
      </c>
      <c r="CH930" s="87">
        <f t="shared" si="991"/>
        <v>15</v>
      </c>
      <c r="CI930" s="31">
        <f t="shared" si="992"/>
        <v>18</v>
      </c>
      <c r="CJ930" s="31">
        <f t="shared" si="993"/>
        <v>0</v>
      </c>
      <c r="CK930" s="31">
        <f t="shared" si="994"/>
        <v>0</v>
      </c>
      <c r="CL930" s="31">
        <f t="shared" si="995"/>
        <v>0</v>
      </c>
      <c r="CM930" s="113">
        <f t="shared" si="996"/>
        <v>0</v>
      </c>
      <c r="CN930" s="31">
        <f t="shared" si="997"/>
        <v>0</v>
      </c>
      <c r="CO930" s="31">
        <f t="shared" si="998"/>
        <v>0</v>
      </c>
      <c r="CP930" s="31">
        <f t="shared" si="999"/>
        <v>0</v>
      </c>
      <c r="CQ930" s="31">
        <f t="shared" si="1000"/>
        <v>0</v>
      </c>
      <c r="CU930" s="88">
        <f t="shared" si="984"/>
        <v>0</v>
      </c>
      <c r="DC930" s="88">
        <f t="shared" si="1001"/>
        <v>0</v>
      </c>
      <c r="DH930" s="32">
        <v>1</v>
      </c>
      <c r="DI930" s="32">
        <v>1</v>
      </c>
      <c r="DJ930" s="32">
        <v>5</v>
      </c>
      <c r="DK930" s="88">
        <f t="shared" si="1002"/>
        <v>19</v>
      </c>
      <c r="DL930" s="32">
        <v>0</v>
      </c>
      <c r="DM930" s="32">
        <v>12</v>
      </c>
      <c r="DN930" s="32">
        <v>7</v>
      </c>
      <c r="DO930" s="32">
        <v>0</v>
      </c>
      <c r="DS930" s="88">
        <f t="shared" si="1003"/>
        <v>0</v>
      </c>
      <c r="EA930" s="88">
        <f t="shared" si="1004"/>
        <v>0</v>
      </c>
      <c r="EI930" s="88">
        <f t="shared" si="1005"/>
        <v>0</v>
      </c>
      <c r="EQ930" s="88">
        <f t="shared" si="1006"/>
        <v>0</v>
      </c>
      <c r="EY930" s="88">
        <f t="shared" si="1007"/>
        <v>0</v>
      </c>
      <c r="FG930" s="88">
        <f t="shared" si="1008"/>
        <v>0</v>
      </c>
      <c r="FO930" s="88">
        <f t="shared" si="1009"/>
        <v>0</v>
      </c>
      <c r="FW930" s="110">
        <f t="shared" si="1010"/>
        <v>0</v>
      </c>
      <c r="GB930" s="110">
        <f t="shared" si="1011"/>
        <v>0</v>
      </c>
      <c r="GC930" s="110">
        <f t="shared" si="1012"/>
        <v>0</v>
      </c>
      <c r="GD930" s="110">
        <f t="shared" si="1013"/>
        <v>0</v>
      </c>
      <c r="GE930" s="110">
        <f t="shared" si="1014"/>
        <v>0</v>
      </c>
      <c r="GF930" s="110">
        <f t="shared" si="1015"/>
        <v>0</v>
      </c>
      <c r="GG930" s="110">
        <f t="shared" si="1016"/>
        <v>0</v>
      </c>
      <c r="GH930" s="110">
        <f t="shared" si="1017"/>
        <v>0</v>
      </c>
      <c r="GI930" s="110">
        <f t="shared" si="1018"/>
        <v>0</v>
      </c>
      <c r="GJ930" s="114">
        <f t="shared" si="982"/>
        <v>0.42857142857142844</v>
      </c>
      <c r="GK930" s="90">
        <f t="shared" si="983"/>
        <v>0.26666666666666666</v>
      </c>
      <c r="GL930" s="2" t="s">
        <v>1499</v>
      </c>
      <c r="GM930" s="92" t="s">
        <v>1495</v>
      </c>
      <c r="GN930" s="92" t="s">
        <v>1837</v>
      </c>
      <c r="GO930" s="92" t="s">
        <v>1605</v>
      </c>
      <c r="GP930" s="2" t="s">
        <v>1785</v>
      </c>
      <c r="GQ930" s="2" t="s">
        <v>1838</v>
      </c>
      <c r="GR930" s="115">
        <v>27</v>
      </c>
      <c r="GS930" s="31">
        <f t="shared" si="1019"/>
        <v>1</v>
      </c>
      <c r="GT930" s="31">
        <f t="shared" si="1020"/>
        <v>5</v>
      </c>
      <c r="GU930" s="31">
        <f t="shared" si="1021"/>
        <v>1</v>
      </c>
      <c r="GV930" s="31">
        <f t="shared" si="1022"/>
        <v>19</v>
      </c>
      <c r="GW930" s="31">
        <f t="shared" si="1023"/>
        <v>7</v>
      </c>
      <c r="GX930" s="31">
        <f t="shared" si="1024"/>
        <v>19</v>
      </c>
    </row>
    <row r="931" spans="1:206" ht="15.75" hidden="1" customHeight="1" x14ac:dyDescent="0.25">
      <c r="A931" s="22" t="s">
        <v>1113</v>
      </c>
      <c r="B931" s="2" t="s">
        <v>909</v>
      </c>
      <c r="C931" s="116" t="s">
        <v>910</v>
      </c>
      <c r="D931" s="35" t="s">
        <v>909</v>
      </c>
      <c r="E931" s="117">
        <v>10</v>
      </c>
      <c r="F931" s="117">
        <v>117</v>
      </c>
      <c r="G931" s="117">
        <v>229</v>
      </c>
      <c r="H931" s="117">
        <v>356</v>
      </c>
      <c r="I931" s="95">
        <v>28</v>
      </c>
      <c r="J931" s="118">
        <v>22</v>
      </c>
      <c r="K931" s="118">
        <v>126</v>
      </c>
      <c r="L931" s="118">
        <v>277</v>
      </c>
      <c r="M931" s="118">
        <v>425</v>
      </c>
      <c r="N931" s="119">
        <v>52</v>
      </c>
      <c r="O931" s="119">
        <v>27</v>
      </c>
      <c r="P931" s="120">
        <v>337</v>
      </c>
      <c r="Q931" s="120">
        <v>444</v>
      </c>
      <c r="R931" s="120">
        <v>331</v>
      </c>
      <c r="S931" s="70">
        <f t="shared" si="965"/>
        <v>6.5281899109792291E-2</v>
      </c>
      <c r="T931" s="70">
        <f t="shared" si="966"/>
        <v>0.28378378378378377</v>
      </c>
      <c r="U931" s="70">
        <f t="shared" si="967"/>
        <v>0.33543165467625902</v>
      </c>
      <c r="V931" s="70">
        <f t="shared" si="968"/>
        <v>0.45290322580645159</v>
      </c>
      <c r="W931" s="70">
        <f t="shared" si="969"/>
        <v>0.6797583081570997</v>
      </c>
      <c r="X931" s="121">
        <v>425</v>
      </c>
      <c r="Y931" s="121">
        <v>337</v>
      </c>
      <c r="Z931" s="121">
        <v>444</v>
      </c>
      <c r="AA931" s="121">
        <v>331</v>
      </c>
      <c r="AB931" s="121">
        <v>120</v>
      </c>
      <c r="AC931" s="121">
        <v>118</v>
      </c>
      <c r="AD931" s="17">
        <v>23</v>
      </c>
      <c r="AE931" s="17">
        <v>24</v>
      </c>
      <c r="AF931" s="100">
        <v>29</v>
      </c>
      <c r="AG931" s="101">
        <v>38</v>
      </c>
      <c r="AH931" s="101">
        <v>121</v>
      </c>
      <c r="AI931" s="101">
        <v>284</v>
      </c>
      <c r="AJ931" s="101">
        <v>18</v>
      </c>
      <c r="AK931" s="101">
        <f t="shared" si="970"/>
        <v>461</v>
      </c>
      <c r="AL931" s="101">
        <f t="shared" si="971"/>
        <v>66</v>
      </c>
      <c r="AM931" s="101">
        <v>84</v>
      </c>
      <c r="AN931" s="102">
        <v>21</v>
      </c>
      <c r="AO931" s="103">
        <v>37</v>
      </c>
      <c r="AP931" s="74">
        <f t="shared" si="972"/>
        <v>0.11275964391691394</v>
      </c>
      <c r="AQ931" s="74">
        <f t="shared" si="973"/>
        <v>0.27252252252252251</v>
      </c>
      <c r="AR931" s="104">
        <f t="shared" si="974"/>
        <v>0.33902877697841727</v>
      </c>
      <c r="AS931" s="104">
        <f t="shared" si="975"/>
        <v>0.4374193548387097</v>
      </c>
      <c r="AT931" s="104">
        <f t="shared" si="976"/>
        <v>0.65861027190332322</v>
      </c>
      <c r="AU931" s="105">
        <v>311</v>
      </c>
      <c r="AV931" s="105">
        <v>417</v>
      </c>
      <c r="AW931" s="105">
        <v>352</v>
      </c>
      <c r="AX931" s="100">
        <v>32</v>
      </c>
      <c r="AY931" s="106">
        <v>481</v>
      </c>
      <c r="AZ931" s="106">
        <v>39</v>
      </c>
      <c r="BA931" s="106">
        <v>143</v>
      </c>
      <c r="BB931" s="106">
        <v>281</v>
      </c>
      <c r="BC931" s="106">
        <v>18</v>
      </c>
      <c r="BD931" s="107">
        <v>75</v>
      </c>
      <c r="BE931" s="108">
        <v>17</v>
      </c>
      <c r="BF931" s="82">
        <f t="shared" si="977"/>
        <v>0.11079545454545454</v>
      </c>
      <c r="BG931" s="82">
        <f t="shared" si="978"/>
        <v>0.34292565947242204</v>
      </c>
      <c r="BH931" s="83">
        <f t="shared" si="979"/>
        <v>0.35925925925925928</v>
      </c>
      <c r="BI931" s="83">
        <f t="shared" si="980"/>
        <v>0.47939560439560441</v>
      </c>
      <c r="BJ931" s="83">
        <f t="shared" si="981"/>
        <v>0.66237942122186499</v>
      </c>
      <c r="BK931" s="2">
        <v>348</v>
      </c>
      <c r="BL931" s="2">
        <v>419</v>
      </c>
      <c r="BM931" s="2">
        <v>344</v>
      </c>
      <c r="BN931" s="2">
        <v>243</v>
      </c>
      <c r="BO931" s="2">
        <v>109</v>
      </c>
      <c r="BP931" s="2">
        <v>81</v>
      </c>
      <c r="BQ931" s="109">
        <v>25</v>
      </c>
      <c r="BR931" s="109">
        <v>35</v>
      </c>
      <c r="BS931" s="110">
        <v>29</v>
      </c>
      <c r="BT931" s="109">
        <v>40</v>
      </c>
      <c r="BU931" s="109">
        <v>162</v>
      </c>
      <c r="BV931" s="109">
        <v>312</v>
      </c>
      <c r="BW931" s="109">
        <v>20</v>
      </c>
      <c r="BX931" s="84">
        <f t="shared" si="985"/>
        <v>534</v>
      </c>
      <c r="BY931" s="111">
        <v>10</v>
      </c>
      <c r="BZ931" s="109">
        <v>67</v>
      </c>
      <c r="CA931" s="109">
        <v>19</v>
      </c>
      <c r="CB931" s="2">
        <v>31</v>
      </c>
      <c r="CC931" s="112">
        <f t="shared" si="986"/>
        <v>0.11494252873563218</v>
      </c>
      <c r="CD931" s="112">
        <f t="shared" si="987"/>
        <v>0.38663484486873506</v>
      </c>
      <c r="CE931" s="112">
        <f t="shared" si="988"/>
        <v>0.40234023402340235</v>
      </c>
      <c r="CF931" s="112">
        <f t="shared" si="989"/>
        <v>0.53342070773263439</v>
      </c>
      <c r="CG931" s="112">
        <f t="shared" si="990"/>
        <v>0.71220930232558144</v>
      </c>
      <c r="CH931" s="87">
        <f t="shared" si="991"/>
        <v>99</v>
      </c>
      <c r="CI931" s="31">
        <f t="shared" si="992"/>
        <v>110</v>
      </c>
      <c r="CJ931" s="31">
        <f t="shared" si="993"/>
        <v>0</v>
      </c>
      <c r="CK931" s="31">
        <f t="shared" si="994"/>
        <v>0</v>
      </c>
      <c r="CL931" s="31">
        <f t="shared" si="995"/>
        <v>0</v>
      </c>
      <c r="CM931" s="113">
        <f t="shared" si="996"/>
        <v>0</v>
      </c>
      <c r="CN931" s="31">
        <f t="shared" si="997"/>
        <v>0</v>
      </c>
      <c r="CO931" s="31">
        <f t="shared" si="998"/>
        <v>0</v>
      </c>
      <c r="CP931" s="31">
        <f t="shared" si="999"/>
        <v>0</v>
      </c>
      <c r="CQ931" s="31">
        <f t="shared" si="1000"/>
        <v>0</v>
      </c>
      <c r="CU931" s="88">
        <f t="shared" si="984"/>
        <v>0</v>
      </c>
      <c r="DC931" s="88">
        <f t="shared" si="1001"/>
        <v>0</v>
      </c>
      <c r="DK931" s="88">
        <f t="shared" si="1002"/>
        <v>0</v>
      </c>
      <c r="DP931" s="32">
        <v>22</v>
      </c>
      <c r="DQ931" s="32">
        <v>31</v>
      </c>
      <c r="DR931" s="32">
        <v>24</v>
      </c>
      <c r="DS931" s="88">
        <f t="shared" si="1003"/>
        <v>478</v>
      </c>
      <c r="DT931" s="32">
        <v>24</v>
      </c>
      <c r="DU931" s="32">
        <v>134</v>
      </c>
      <c r="DV931" s="32">
        <v>300</v>
      </c>
      <c r="DW931" s="32">
        <v>20</v>
      </c>
      <c r="DX931" s="32">
        <v>1</v>
      </c>
      <c r="DY931" s="32">
        <v>1</v>
      </c>
      <c r="DZ931" s="32">
        <v>1</v>
      </c>
      <c r="EA931" s="88">
        <f t="shared" si="1004"/>
        <v>10</v>
      </c>
      <c r="EC931" s="32">
        <v>5</v>
      </c>
      <c r="ED931" s="32">
        <v>5</v>
      </c>
      <c r="EF931" s="32">
        <v>2</v>
      </c>
      <c r="EG931" s="32">
        <v>3</v>
      </c>
      <c r="EH931" s="32">
        <v>4</v>
      </c>
      <c r="EI931" s="88">
        <f t="shared" si="1005"/>
        <v>46</v>
      </c>
      <c r="EJ931" s="32">
        <v>16</v>
      </c>
      <c r="EK931" s="32">
        <v>23</v>
      </c>
      <c r="EL931" s="32">
        <v>7</v>
      </c>
      <c r="EM931" s="32">
        <v>0</v>
      </c>
      <c r="EQ931" s="88">
        <f t="shared" si="1006"/>
        <v>0</v>
      </c>
      <c r="EY931" s="88">
        <f t="shared" si="1007"/>
        <v>0</v>
      </c>
      <c r="FG931" s="88">
        <f t="shared" si="1008"/>
        <v>0</v>
      </c>
      <c r="FO931" s="88">
        <f t="shared" si="1009"/>
        <v>0</v>
      </c>
      <c r="FW931" s="110">
        <f t="shared" si="1010"/>
        <v>0</v>
      </c>
      <c r="GB931" s="110">
        <f t="shared" si="1011"/>
        <v>0</v>
      </c>
      <c r="GC931" s="110">
        <f t="shared" si="1012"/>
        <v>0</v>
      </c>
      <c r="GD931" s="110">
        <f t="shared" si="1013"/>
        <v>0</v>
      </c>
      <c r="GE931" s="110">
        <f t="shared" si="1014"/>
        <v>0</v>
      </c>
      <c r="GF931" s="110">
        <f t="shared" si="1015"/>
        <v>0</v>
      </c>
      <c r="GG931" s="110">
        <f t="shared" si="1016"/>
        <v>0</v>
      </c>
      <c r="GH931" s="110">
        <f t="shared" si="1017"/>
        <v>0</v>
      </c>
      <c r="GI931" s="110">
        <f t="shared" si="1018"/>
        <v>0</v>
      </c>
      <c r="GJ931" s="114">
        <f t="shared" si="982"/>
        <v>4.7739018087855356E-2</v>
      </c>
      <c r="GK931" s="90">
        <f t="shared" si="983"/>
        <v>0.11018711018711019</v>
      </c>
      <c r="GL931" s="92" t="s">
        <v>2258</v>
      </c>
      <c r="GM931" s="2" t="s">
        <v>2010</v>
      </c>
      <c r="GN931" s="2" t="s">
        <v>1518</v>
      </c>
      <c r="GO931" s="2" t="s">
        <v>2100</v>
      </c>
      <c r="GP931" s="92" t="s">
        <v>2162</v>
      </c>
      <c r="GQ931" s="2" t="s">
        <v>1553</v>
      </c>
      <c r="GR931" s="115">
        <v>419</v>
      </c>
      <c r="GS931" s="31">
        <f t="shared" si="1019"/>
        <v>23</v>
      </c>
      <c r="GT931" s="31">
        <f t="shared" si="1020"/>
        <v>25</v>
      </c>
      <c r="GU931" s="31">
        <f t="shared" si="1021"/>
        <v>32</v>
      </c>
      <c r="GV931" s="31">
        <f t="shared" si="1022"/>
        <v>488</v>
      </c>
      <c r="GW931" s="31">
        <f t="shared" si="1023"/>
        <v>325</v>
      </c>
      <c r="GX931" s="31">
        <f t="shared" si="1024"/>
        <v>464</v>
      </c>
    </row>
    <row r="932" spans="1:206" ht="15.75" hidden="1" customHeight="1" x14ac:dyDescent="0.25">
      <c r="A932" s="22" t="s">
        <v>1113</v>
      </c>
      <c r="B932" s="2" t="s">
        <v>909</v>
      </c>
      <c r="C932" s="116" t="s">
        <v>911</v>
      </c>
      <c r="D932" s="35" t="s">
        <v>909</v>
      </c>
      <c r="E932" s="117">
        <v>12</v>
      </c>
      <c r="F932" s="117">
        <v>72</v>
      </c>
      <c r="G932" s="117">
        <v>185</v>
      </c>
      <c r="H932" s="117">
        <v>269</v>
      </c>
      <c r="I932" s="95">
        <v>21</v>
      </c>
      <c r="J932" s="118">
        <v>7</v>
      </c>
      <c r="K932" s="118">
        <v>90</v>
      </c>
      <c r="L932" s="118">
        <v>223</v>
      </c>
      <c r="M932" s="118">
        <v>320</v>
      </c>
      <c r="N932" s="119">
        <v>60</v>
      </c>
      <c r="O932" s="119">
        <v>11</v>
      </c>
      <c r="P932" s="120">
        <v>282</v>
      </c>
      <c r="Q932" s="120">
        <v>376</v>
      </c>
      <c r="R932" s="120">
        <v>249</v>
      </c>
      <c r="S932" s="70">
        <f t="shared" si="965"/>
        <v>2.4822695035460994E-2</v>
      </c>
      <c r="T932" s="70">
        <f t="shared" si="966"/>
        <v>0.23936170212765959</v>
      </c>
      <c r="U932" s="70">
        <f t="shared" si="967"/>
        <v>0.28665931642778392</v>
      </c>
      <c r="V932" s="70">
        <f t="shared" si="968"/>
        <v>0.40479999999999999</v>
      </c>
      <c r="W932" s="70">
        <f t="shared" si="969"/>
        <v>0.65461847389558236</v>
      </c>
      <c r="X932" s="121">
        <v>357</v>
      </c>
      <c r="Y932" s="121">
        <v>282</v>
      </c>
      <c r="Z932" s="121">
        <v>376</v>
      </c>
      <c r="AA932" s="121">
        <v>249</v>
      </c>
      <c r="AB932" s="121">
        <v>101</v>
      </c>
      <c r="AC932" s="121">
        <v>74</v>
      </c>
      <c r="AD932" s="17">
        <v>12</v>
      </c>
      <c r="AE932" s="17">
        <v>20</v>
      </c>
      <c r="AF932" s="100">
        <v>23</v>
      </c>
      <c r="AG932" s="101">
        <v>32</v>
      </c>
      <c r="AH932" s="101">
        <v>100</v>
      </c>
      <c r="AI932" s="101">
        <v>234</v>
      </c>
      <c r="AJ932" s="101">
        <v>10</v>
      </c>
      <c r="AK932" s="101">
        <f t="shared" si="970"/>
        <v>376</v>
      </c>
      <c r="AL932" s="101">
        <f t="shared" si="971"/>
        <v>65</v>
      </c>
      <c r="AM932" s="101">
        <v>75</v>
      </c>
      <c r="AN932" s="102">
        <v>7</v>
      </c>
      <c r="AO932" s="103">
        <v>27</v>
      </c>
      <c r="AP932" s="74">
        <f t="shared" si="972"/>
        <v>0.11347517730496454</v>
      </c>
      <c r="AQ932" s="74">
        <f t="shared" si="973"/>
        <v>0.26595744680851063</v>
      </c>
      <c r="AR932" s="104">
        <f t="shared" si="974"/>
        <v>0.33186328555678057</v>
      </c>
      <c r="AS932" s="104">
        <f t="shared" si="975"/>
        <v>0.4304</v>
      </c>
      <c r="AT932" s="104">
        <f t="shared" si="976"/>
        <v>0.67871485943775101</v>
      </c>
      <c r="AU932" s="105">
        <v>281</v>
      </c>
      <c r="AV932" s="105">
        <v>372</v>
      </c>
      <c r="AW932" s="105">
        <v>307</v>
      </c>
      <c r="AX932" s="100">
        <v>23</v>
      </c>
      <c r="AY932" s="106">
        <v>381</v>
      </c>
      <c r="AZ932" s="106">
        <v>38</v>
      </c>
      <c r="BA932" s="106">
        <v>118</v>
      </c>
      <c r="BB932" s="106">
        <v>208</v>
      </c>
      <c r="BC932" s="106">
        <v>17</v>
      </c>
      <c r="BD932" s="107">
        <v>59</v>
      </c>
      <c r="BE932" s="108">
        <v>16</v>
      </c>
      <c r="BF932" s="82">
        <f t="shared" si="977"/>
        <v>0.12377850162866449</v>
      </c>
      <c r="BG932" s="82">
        <f t="shared" si="978"/>
        <v>0.31720430107526881</v>
      </c>
      <c r="BH932" s="83">
        <f t="shared" si="979"/>
        <v>0.31770833333333331</v>
      </c>
      <c r="BI932" s="83">
        <f t="shared" si="980"/>
        <v>0.40888208269525267</v>
      </c>
      <c r="BJ932" s="83">
        <f t="shared" si="981"/>
        <v>0.53024911032028466</v>
      </c>
      <c r="BK932" s="2">
        <v>269</v>
      </c>
      <c r="BL932" s="2">
        <v>370</v>
      </c>
      <c r="BM932" s="2">
        <v>292</v>
      </c>
      <c r="BN932" s="2">
        <v>207</v>
      </c>
      <c r="BO932" s="2">
        <v>102</v>
      </c>
      <c r="BP932" s="2">
        <v>97</v>
      </c>
      <c r="BQ932" s="109">
        <v>12</v>
      </c>
      <c r="BR932" s="109">
        <v>24</v>
      </c>
      <c r="BS932" s="110">
        <v>20</v>
      </c>
      <c r="BT932" s="109">
        <v>25</v>
      </c>
      <c r="BU932" s="109">
        <v>124</v>
      </c>
      <c r="BV932" s="109">
        <v>271</v>
      </c>
      <c r="BW932" s="109">
        <v>18</v>
      </c>
      <c r="BX932" s="84">
        <f t="shared" si="985"/>
        <v>438</v>
      </c>
      <c r="BY932" s="111">
        <v>5</v>
      </c>
      <c r="BZ932" s="109">
        <v>71</v>
      </c>
      <c r="CA932" s="109">
        <v>18</v>
      </c>
      <c r="CB932" s="2">
        <v>18</v>
      </c>
      <c r="CC932" s="112">
        <f t="shared" si="986"/>
        <v>9.2936802973977689E-2</v>
      </c>
      <c r="CD932" s="112">
        <f t="shared" si="987"/>
        <v>0.33513513513513515</v>
      </c>
      <c r="CE932" s="112">
        <f t="shared" si="988"/>
        <v>0.37486573576799143</v>
      </c>
      <c r="CF932" s="112">
        <f t="shared" si="989"/>
        <v>0.48942598187311176</v>
      </c>
      <c r="CG932" s="112">
        <f t="shared" si="990"/>
        <v>0.68493150684931503</v>
      </c>
      <c r="CH932" s="87">
        <f t="shared" si="991"/>
        <v>92</v>
      </c>
      <c r="CI932" s="31">
        <f t="shared" si="992"/>
        <v>105</v>
      </c>
      <c r="CJ932" s="31">
        <f t="shared" si="993"/>
        <v>0</v>
      </c>
      <c r="CK932" s="31">
        <f t="shared" si="994"/>
        <v>0</v>
      </c>
      <c r="CL932" s="31">
        <f t="shared" si="995"/>
        <v>0</v>
      </c>
      <c r="CM932" s="113">
        <f t="shared" si="996"/>
        <v>0</v>
      </c>
      <c r="CN932" s="31">
        <f t="shared" si="997"/>
        <v>0</v>
      </c>
      <c r="CO932" s="31">
        <f t="shared" si="998"/>
        <v>0</v>
      </c>
      <c r="CP932" s="31">
        <f t="shared" si="999"/>
        <v>0</v>
      </c>
      <c r="CQ932" s="31">
        <f t="shared" si="1000"/>
        <v>0</v>
      </c>
      <c r="CU932" s="88">
        <f t="shared" si="984"/>
        <v>0</v>
      </c>
      <c r="DC932" s="88">
        <f t="shared" si="1001"/>
        <v>0</v>
      </c>
      <c r="DH932" s="32">
        <v>1</v>
      </c>
      <c r="DI932" s="32">
        <v>11</v>
      </c>
      <c r="DJ932" s="32">
        <v>7</v>
      </c>
      <c r="DK932" s="88">
        <f t="shared" si="1002"/>
        <v>232</v>
      </c>
      <c r="DL932" s="32">
        <v>22</v>
      </c>
      <c r="DM932" s="32">
        <v>67</v>
      </c>
      <c r="DN932" s="32">
        <v>137</v>
      </c>
      <c r="DO932" s="32">
        <v>6</v>
      </c>
      <c r="DP932" s="32">
        <v>10</v>
      </c>
      <c r="DQ932" s="32">
        <v>11</v>
      </c>
      <c r="DR932" s="32">
        <v>11</v>
      </c>
      <c r="DS932" s="88">
        <f t="shared" si="1003"/>
        <v>188</v>
      </c>
      <c r="DT932" s="32">
        <v>3</v>
      </c>
      <c r="DU932" s="32">
        <v>52</v>
      </c>
      <c r="DV932" s="32">
        <v>126</v>
      </c>
      <c r="DW932" s="32">
        <v>7</v>
      </c>
      <c r="EA932" s="88">
        <f t="shared" si="1004"/>
        <v>0</v>
      </c>
      <c r="EF932" s="32">
        <v>1</v>
      </c>
      <c r="EG932" s="32">
        <v>2</v>
      </c>
      <c r="EH932" s="32">
        <v>2</v>
      </c>
      <c r="EI932" s="88">
        <f t="shared" si="1005"/>
        <v>18</v>
      </c>
      <c r="EJ932" s="32">
        <v>0</v>
      </c>
      <c r="EK932" s="32">
        <v>5</v>
      </c>
      <c r="EL932" s="32">
        <v>8</v>
      </c>
      <c r="EM932" s="32">
        <v>5</v>
      </c>
      <c r="EQ932" s="88">
        <f t="shared" si="1006"/>
        <v>0</v>
      </c>
      <c r="EY932" s="88">
        <f t="shared" si="1007"/>
        <v>0</v>
      </c>
      <c r="FG932" s="88">
        <f t="shared" si="1008"/>
        <v>0</v>
      </c>
      <c r="FO932" s="88">
        <f t="shared" si="1009"/>
        <v>0</v>
      </c>
      <c r="FW932" s="110">
        <f t="shared" si="1010"/>
        <v>0</v>
      </c>
      <c r="GB932" s="110">
        <f t="shared" si="1011"/>
        <v>0</v>
      </c>
      <c r="GC932" s="110">
        <f t="shared" si="1012"/>
        <v>0</v>
      </c>
      <c r="GD932" s="110">
        <f t="shared" si="1013"/>
        <v>0</v>
      </c>
      <c r="GE932" s="110">
        <f t="shared" si="1014"/>
        <v>0</v>
      </c>
      <c r="GF932" s="110">
        <f t="shared" si="1015"/>
        <v>0</v>
      </c>
      <c r="GG932" s="110">
        <f t="shared" si="1016"/>
        <v>0</v>
      </c>
      <c r="GH932" s="110">
        <f t="shared" si="1017"/>
        <v>0</v>
      </c>
      <c r="GI932" s="110">
        <f t="shared" si="1018"/>
        <v>0</v>
      </c>
      <c r="GJ932" s="114">
        <f t="shared" si="982"/>
        <v>4.6306412303554804E-2</v>
      </c>
      <c r="GK932" s="90">
        <f t="shared" si="983"/>
        <v>0.14960629921259844</v>
      </c>
      <c r="GL932" s="92" t="s">
        <v>1977</v>
      </c>
      <c r="GM932" s="92" t="s">
        <v>2043</v>
      </c>
      <c r="GN932" s="92" t="s">
        <v>1623</v>
      </c>
      <c r="GO932" s="2" t="s">
        <v>1732</v>
      </c>
      <c r="GP932" s="2" t="s">
        <v>2132</v>
      </c>
      <c r="GQ932" s="2" t="s">
        <v>1526</v>
      </c>
      <c r="GR932" s="115">
        <v>364</v>
      </c>
      <c r="GS932" s="31">
        <f t="shared" si="1019"/>
        <v>11</v>
      </c>
      <c r="GT932" s="31">
        <f t="shared" si="1020"/>
        <v>18</v>
      </c>
      <c r="GU932" s="31">
        <f t="shared" si="1021"/>
        <v>22</v>
      </c>
      <c r="GV932" s="31">
        <f t="shared" si="1022"/>
        <v>420</v>
      </c>
      <c r="GW932" s="31">
        <f t="shared" si="1023"/>
        <v>276</v>
      </c>
      <c r="GX932" s="31">
        <f t="shared" si="1024"/>
        <v>395</v>
      </c>
    </row>
    <row r="933" spans="1:206" ht="15.75" hidden="1" customHeight="1" x14ac:dyDescent="0.25">
      <c r="A933" s="22" t="s">
        <v>1113</v>
      </c>
      <c r="B933" s="2" t="s">
        <v>909</v>
      </c>
      <c r="C933" s="116" t="s">
        <v>912</v>
      </c>
      <c r="D933" s="35" t="s">
        <v>909</v>
      </c>
      <c r="E933" s="117">
        <v>7</v>
      </c>
      <c r="F933" s="117">
        <v>57</v>
      </c>
      <c r="G933" s="117">
        <v>76</v>
      </c>
      <c r="H933" s="117">
        <v>140</v>
      </c>
      <c r="I933" s="95">
        <v>8</v>
      </c>
      <c r="J933" s="118">
        <v>3</v>
      </c>
      <c r="K933" s="118">
        <v>46</v>
      </c>
      <c r="L933" s="118">
        <v>71</v>
      </c>
      <c r="M933" s="118">
        <v>120</v>
      </c>
      <c r="N933" s="119">
        <v>15</v>
      </c>
      <c r="O933" s="119">
        <v>5</v>
      </c>
      <c r="P933" s="120">
        <v>79</v>
      </c>
      <c r="Q933" s="120">
        <v>88</v>
      </c>
      <c r="R933" s="120">
        <v>59</v>
      </c>
      <c r="S933" s="70">
        <f t="shared" si="965"/>
        <v>3.7974683544303799E-2</v>
      </c>
      <c r="T933" s="70">
        <f t="shared" si="966"/>
        <v>0.52272727272727271</v>
      </c>
      <c r="U933" s="70">
        <f t="shared" si="967"/>
        <v>0.46460176991150443</v>
      </c>
      <c r="V933" s="70">
        <f t="shared" si="968"/>
        <v>0.69387755102040816</v>
      </c>
      <c r="W933" s="70">
        <f t="shared" si="969"/>
        <v>0.94915254237288138</v>
      </c>
      <c r="X933" s="121">
        <v>77</v>
      </c>
      <c r="Y933" s="121">
        <v>79</v>
      </c>
      <c r="Z933" s="121">
        <v>88</v>
      </c>
      <c r="AA933" s="121">
        <v>59</v>
      </c>
      <c r="AB933" s="121">
        <v>24</v>
      </c>
      <c r="AC933" s="121">
        <v>26</v>
      </c>
      <c r="AD933" s="17">
        <v>7</v>
      </c>
      <c r="AE933" s="17">
        <v>8</v>
      </c>
      <c r="AF933" s="100">
        <v>8</v>
      </c>
      <c r="AG933" s="101">
        <v>3</v>
      </c>
      <c r="AH933" s="101">
        <v>28</v>
      </c>
      <c r="AI933" s="101">
        <v>66</v>
      </c>
      <c r="AJ933" s="101">
        <v>6</v>
      </c>
      <c r="AK933" s="101">
        <f t="shared" si="970"/>
        <v>103</v>
      </c>
      <c r="AL933" s="101">
        <f t="shared" si="971"/>
        <v>17</v>
      </c>
      <c r="AM933" s="101">
        <v>23</v>
      </c>
      <c r="AN933" s="102">
        <v>2</v>
      </c>
      <c r="AO933" s="103">
        <v>5</v>
      </c>
      <c r="AP933" s="74">
        <f t="shared" si="972"/>
        <v>3.7974683544303799E-2</v>
      </c>
      <c r="AQ933" s="74">
        <f t="shared" si="973"/>
        <v>0.31818181818181818</v>
      </c>
      <c r="AR933" s="104">
        <f t="shared" si="974"/>
        <v>0.35398230088495575</v>
      </c>
      <c r="AS933" s="104">
        <f t="shared" si="975"/>
        <v>0.52380952380952384</v>
      </c>
      <c r="AT933" s="104">
        <f t="shared" si="976"/>
        <v>0.83050847457627119</v>
      </c>
      <c r="AU933" s="105">
        <v>84</v>
      </c>
      <c r="AV933" s="105">
        <v>106</v>
      </c>
      <c r="AW933" s="105">
        <v>89</v>
      </c>
      <c r="AX933" s="100">
        <v>8</v>
      </c>
      <c r="AY933" s="106">
        <v>111</v>
      </c>
      <c r="AZ933" s="106">
        <v>10</v>
      </c>
      <c r="BA933" s="106">
        <v>39</v>
      </c>
      <c r="BB933" s="106">
        <v>61</v>
      </c>
      <c r="BC933" s="106">
        <v>1</v>
      </c>
      <c r="BD933" s="107">
        <v>20</v>
      </c>
      <c r="BE933" s="108">
        <v>5</v>
      </c>
      <c r="BF933" s="82">
        <f t="shared" si="977"/>
        <v>0.11235955056179775</v>
      </c>
      <c r="BG933" s="82">
        <f t="shared" si="978"/>
        <v>0.36792452830188677</v>
      </c>
      <c r="BH933" s="83">
        <f t="shared" si="979"/>
        <v>0.32258064516129031</v>
      </c>
      <c r="BI933" s="83">
        <f t="shared" si="980"/>
        <v>0.42105263157894735</v>
      </c>
      <c r="BJ933" s="83">
        <f t="shared" si="981"/>
        <v>0.48809523809523808</v>
      </c>
      <c r="BK933" s="2">
        <v>79</v>
      </c>
      <c r="BL933" s="2">
        <v>103</v>
      </c>
      <c r="BM933" s="2">
        <v>77</v>
      </c>
      <c r="BN933" s="2">
        <v>58</v>
      </c>
      <c r="BO933" s="2">
        <v>28</v>
      </c>
      <c r="BP933" s="2">
        <v>23</v>
      </c>
      <c r="BQ933" s="109">
        <v>7</v>
      </c>
      <c r="BR933" s="109">
        <v>8</v>
      </c>
      <c r="BS933" s="110">
        <v>9</v>
      </c>
      <c r="BT933" s="109">
        <v>1</v>
      </c>
      <c r="BU933" s="109">
        <v>49</v>
      </c>
      <c r="BV933" s="109">
        <v>85</v>
      </c>
      <c r="BW933" s="109">
        <v>3</v>
      </c>
      <c r="BX933" s="84">
        <f t="shared" si="985"/>
        <v>138</v>
      </c>
      <c r="BY933" s="111">
        <v>0</v>
      </c>
      <c r="BZ933" s="109">
        <v>19</v>
      </c>
      <c r="CA933" s="109">
        <v>3</v>
      </c>
      <c r="CB933" s="2">
        <v>2</v>
      </c>
      <c r="CC933" s="112">
        <f t="shared" si="986"/>
        <v>1.2658227848101266E-2</v>
      </c>
      <c r="CD933" s="112">
        <f t="shared" si="987"/>
        <v>0.47572815533980584</v>
      </c>
      <c r="CE933" s="112">
        <f t="shared" si="988"/>
        <v>0.44787644787644787</v>
      </c>
      <c r="CF933" s="112">
        <f t="shared" si="989"/>
        <v>0.63888888888888884</v>
      </c>
      <c r="CG933" s="112">
        <f t="shared" si="990"/>
        <v>0.8571428571428571</v>
      </c>
      <c r="CH933" s="87">
        <f t="shared" si="991"/>
        <v>11</v>
      </c>
      <c r="CI933" s="31">
        <f t="shared" si="992"/>
        <v>18</v>
      </c>
      <c r="CJ933" s="31">
        <f t="shared" si="993"/>
        <v>0</v>
      </c>
      <c r="CK933" s="31">
        <f t="shared" si="994"/>
        <v>0</v>
      </c>
      <c r="CL933" s="31">
        <f t="shared" si="995"/>
        <v>0</v>
      </c>
      <c r="CM933" s="113">
        <f t="shared" si="996"/>
        <v>0</v>
      </c>
      <c r="CN933" s="31">
        <f t="shared" si="997"/>
        <v>0</v>
      </c>
      <c r="CO933" s="31">
        <f t="shared" si="998"/>
        <v>0</v>
      </c>
      <c r="CP933" s="31">
        <f t="shared" si="999"/>
        <v>0</v>
      </c>
      <c r="CQ933" s="31">
        <f t="shared" si="1000"/>
        <v>0</v>
      </c>
      <c r="CU933" s="88">
        <f t="shared" si="984"/>
        <v>0</v>
      </c>
      <c r="DC933" s="88">
        <f t="shared" si="1001"/>
        <v>0</v>
      </c>
      <c r="DK933" s="88">
        <f t="shared" si="1002"/>
        <v>0</v>
      </c>
      <c r="DP933" s="32">
        <v>7</v>
      </c>
      <c r="DQ933" s="32">
        <v>8</v>
      </c>
      <c r="DR933" s="32">
        <v>9</v>
      </c>
      <c r="DS933" s="88">
        <f t="shared" si="1003"/>
        <v>138</v>
      </c>
      <c r="DT933" s="32">
        <v>1</v>
      </c>
      <c r="DU933" s="32">
        <v>49</v>
      </c>
      <c r="DV933" s="32">
        <v>85</v>
      </c>
      <c r="DW933" s="32">
        <v>3</v>
      </c>
      <c r="EA933" s="88">
        <f t="shared" si="1004"/>
        <v>0</v>
      </c>
      <c r="EI933" s="88">
        <f t="shared" si="1005"/>
        <v>0</v>
      </c>
      <c r="EQ933" s="88">
        <f t="shared" si="1006"/>
        <v>0</v>
      </c>
      <c r="EY933" s="88">
        <f t="shared" si="1007"/>
        <v>0</v>
      </c>
      <c r="FG933" s="88">
        <f t="shared" si="1008"/>
        <v>0</v>
      </c>
      <c r="FO933" s="88">
        <f t="shared" si="1009"/>
        <v>0</v>
      </c>
      <c r="FW933" s="110">
        <f t="shared" si="1010"/>
        <v>0</v>
      </c>
      <c r="GB933" s="110">
        <f t="shared" si="1011"/>
        <v>0</v>
      </c>
      <c r="GC933" s="110">
        <f t="shared" si="1012"/>
        <v>0</v>
      </c>
      <c r="GD933" s="110">
        <f t="shared" si="1013"/>
        <v>0</v>
      </c>
      <c r="GE933" s="110">
        <f t="shared" si="1014"/>
        <v>0</v>
      </c>
      <c r="GF933" s="110">
        <f t="shared" si="1015"/>
        <v>0</v>
      </c>
      <c r="GG933" s="110">
        <f t="shared" si="1016"/>
        <v>0</v>
      </c>
      <c r="GH933" s="110">
        <f t="shared" si="1017"/>
        <v>0</v>
      </c>
      <c r="GI933" s="110">
        <f t="shared" si="1018"/>
        <v>0</v>
      </c>
      <c r="GJ933" s="114">
        <f t="shared" si="982"/>
        <v>-9.6938775510204162E-2</v>
      </c>
      <c r="GK933" s="90">
        <f t="shared" si="983"/>
        <v>0.24324324324324326</v>
      </c>
      <c r="GL933" s="92" t="s">
        <v>1904</v>
      </c>
      <c r="GM933" s="92" t="s">
        <v>1905</v>
      </c>
      <c r="GN933" s="2" t="s">
        <v>1906</v>
      </c>
      <c r="GO933" s="92" t="s">
        <v>1852</v>
      </c>
      <c r="GP933" s="92" t="s">
        <v>1727</v>
      </c>
      <c r="GQ933" s="2" t="s">
        <v>1887</v>
      </c>
      <c r="GR933" s="115">
        <v>94</v>
      </c>
      <c r="GS933" s="31">
        <f t="shared" si="1019"/>
        <v>7</v>
      </c>
      <c r="GT933" s="31">
        <f t="shared" si="1020"/>
        <v>9</v>
      </c>
      <c r="GU933" s="31">
        <f t="shared" si="1021"/>
        <v>8</v>
      </c>
      <c r="GV933" s="31">
        <f t="shared" si="1022"/>
        <v>138</v>
      </c>
      <c r="GW933" s="31">
        <f t="shared" si="1023"/>
        <v>88</v>
      </c>
      <c r="GX933" s="31">
        <f t="shared" si="1024"/>
        <v>137</v>
      </c>
    </row>
    <row r="934" spans="1:206" ht="15.75" hidden="1" customHeight="1" x14ac:dyDescent="0.25">
      <c r="A934" s="22" t="s">
        <v>1113</v>
      </c>
      <c r="B934" s="2" t="s">
        <v>909</v>
      </c>
      <c r="C934" s="116" t="s">
        <v>1035</v>
      </c>
      <c r="D934" s="35" t="s">
        <v>909</v>
      </c>
      <c r="E934" s="117">
        <v>194</v>
      </c>
      <c r="F934" s="117">
        <v>889</v>
      </c>
      <c r="G934" s="117">
        <v>2127</v>
      </c>
      <c r="H934" s="117">
        <v>3210</v>
      </c>
      <c r="I934" s="95">
        <v>205</v>
      </c>
      <c r="J934" s="118">
        <v>209</v>
      </c>
      <c r="K934" s="118">
        <v>959</v>
      </c>
      <c r="L934" s="118">
        <v>2303</v>
      </c>
      <c r="M934" s="118">
        <v>3471</v>
      </c>
      <c r="N934" s="119">
        <v>657</v>
      </c>
      <c r="O934" s="119">
        <v>55</v>
      </c>
      <c r="P934" s="120">
        <v>2478</v>
      </c>
      <c r="Q934" s="120">
        <v>3061</v>
      </c>
      <c r="R934" s="120">
        <v>2322</v>
      </c>
      <c r="S934" s="70">
        <f t="shared" si="965"/>
        <v>8.4342211460855535E-2</v>
      </c>
      <c r="T934" s="70">
        <f t="shared" si="966"/>
        <v>0.31329630839594902</v>
      </c>
      <c r="U934" s="70">
        <f t="shared" si="967"/>
        <v>0.35796972395369547</v>
      </c>
      <c r="V934" s="70">
        <f t="shared" si="968"/>
        <v>0.48393089355378044</v>
      </c>
      <c r="W934" s="70">
        <f t="shared" si="969"/>
        <v>0.7088716623600344</v>
      </c>
      <c r="X934" s="121">
        <v>3076</v>
      </c>
      <c r="Y934" s="121">
        <v>2478</v>
      </c>
      <c r="Z934" s="121">
        <v>3061</v>
      </c>
      <c r="AA934" s="121">
        <v>2322</v>
      </c>
      <c r="AB934" s="121">
        <v>836</v>
      </c>
      <c r="AC934" s="121">
        <v>707</v>
      </c>
      <c r="AD934" s="17">
        <v>76</v>
      </c>
      <c r="AE934" s="17">
        <v>175</v>
      </c>
      <c r="AF934" s="100">
        <v>212</v>
      </c>
      <c r="AG934" s="101">
        <v>224</v>
      </c>
      <c r="AH934" s="101">
        <v>976</v>
      </c>
      <c r="AI934" s="101">
        <v>2272</v>
      </c>
      <c r="AJ934" s="101">
        <v>187</v>
      </c>
      <c r="AK934" s="101">
        <f t="shared" si="970"/>
        <v>3659</v>
      </c>
      <c r="AL934" s="101">
        <f t="shared" si="971"/>
        <v>604</v>
      </c>
      <c r="AM934" s="101">
        <v>791</v>
      </c>
      <c r="AN934" s="102">
        <v>38</v>
      </c>
      <c r="AO934" s="103">
        <v>148</v>
      </c>
      <c r="AP934" s="74">
        <f t="shared" si="972"/>
        <v>9.03954802259887E-2</v>
      </c>
      <c r="AQ934" s="74">
        <f t="shared" si="973"/>
        <v>0.31885004900359359</v>
      </c>
      <c r="AR934" s="104">
        <f t="shared" si="974"/>
        <v>0.364839078997583</v>
      </c>
      <c r="AS934" s="104">
        <f t="shared" si="975"/>
        <v>0.49117592420583317</v>
      </c>
      <c r="AT934" s="104">
        <f t="shared" si="976"/>
        <v>0.71834625322997414</v>
      </c>
      <c r="AU934" s="105">
        <v>2511</v>
      </c>
      <c r="AV934" s="105">
        <v>3352</v>
      </c>
      <c r="AW934" s="105">
        <v>2537</v>
      </c>
      <c r="AX934" s="100">
        <v>231</v>
      </c>
      <c r="AY934" s="106">
        <v>3911</v>
      </c>
      <c r="AZ934" s="106">
        <v>239</v>
      </c>
      <c r="BA934" s="106">
        <v>1075</v>
      </c>
      <c r="BB934" s="106">
        <v>2373</v>
      </c>
      <c r="BC934" s="106">
        <v>224</v>
      </c>
      <c r="BD934" s="107">
        <v>629</v>
      </c>
      <c r="BE934" s="108">
        <v>47</v>
      </c>
      <c r="BF934" s="82">
        <f t="shared" si="977"/>
        <v>9.4205754828537644E-2</v>
      </c>
      <c r="BG934" s="82">
        <f t="shared" si="978"/>
        <v>0.32070405727923629</v>
      </c>
      <c r="BH934" s="83">
        <f t="shared" si="979"/>
        <v>0.36404761904761906</v>
      </c>
      <c r="BI934" s="83">
        <f t="shared" si="980"/>
        <v>0.4808118710557735</v>
      </c>
      <c r="BJ934" s="83">
        <f t="shared" si="981"/>
        <v>0.69454400637196334</v>
      </c>
      <c r="BK934" s="2">
        <v>2697</v>
      </c>
      <c r="BL934" s="2">
        <v>3499</v>
      </c>
      <c r="BM934" s="2">
        <v>2525</v>
      </c>
      <c r="BN934" s="2">
        <v>1757</v>
      </c>
      <c r="BO934" s="2">
        <v>860</v>
      </c>
      <c r="BP934" s="2">
        <v>809</v>
      </c>
      <c r="BQ934" s="109">
        <v>90</v>
      </c>
      <c r="BR934" s="109">
        <v>266</v>
      </c>
      <c r="BS934" s="110">
        <v>261</v>
      </c>
      <c r="BT934" s="109">
        <v>304</v>
      </c>
      <c r="BU934" s="109">
        <v>1292</v>
      </c>
      <c r="BV934" s="109">
        <v>2725</v>
      </c>
      <c r="BW934" s="109">
        <v>273</v>
      </c>
      <c r="BX934" s="84">
        <f t="shared" si="985"/>
        <v>4594</v>
      </c>
      <c r="BY934" s="111">
        <v>26</v>
      </c>
      <c r="BZ934" s="109">
        <v>658</v>
      </c>
      <c r="CA934" s="109">
        <v>272</v>
      </c>
      <c r="CB934" s="2">
        <v>99</v>
      </c>
      <c r="CC934" s="112">
        <f t="shared" si="986"/>
        <v>0.11271783463107156</v>
      </c>
      <c r="CD934" s="112">
        <f t="shared" si="987"/>
        <v>0.36924835667333522</v>
      </c>
      <c r="CE934" s="112">
        <f t="shared" si="988"/>
        <v>0.4200206398348813</v>
      </c>
      <c r="CF934" s="112">
        <f t="shared" si="989"/>
        <v>0.5576029216467463</v>
      </c>
      <c r="CG934" s="112">
        <f t="shared" si="990"/>
        <v>0.81861386138613856</v>
      </c>
      <c r="CH934" s="87">
        <f t="shared" si="991"/>
        <v>458</v>
      </c>
      <c r="CI934" s="31">
        <f t="shared" si="992"/>
        <v>561</v>
      </c>
      <c r="CJ934" s="31">
        <f t="shared" si="993"/>
        <v>23</v>
      </c>
      <c r="CK934" s="31">
        <f t="shared" si="994"/>
        <v>68</v>
      </c>
      <c r="CL934" s="31">
        <f t="shared" si="995"/>
        <v>110</v>
      </c>
      <c r="CM934" s="113">
        <f t="shared" si="996"/>
        <v>848</v>
      </c>
      <c r="CN934" s="31">
        <f t="shared" si="997"/>
        <v>190</v>
      </c>
      <c r="CO934" s="31">
        <f t="shared" si="998"/>
        <v>324</v>
      </c>
      <c r="CP934" s="31">
        <f t="shared" si="999"/>
        <v>333</v>
      </c>
      <c r="CQ934" s="31">
        <f t="shared" si="1000"/>
        <v>1</v>
      </c>
      <c r="CR934" s="32">
        <v>23</v>
      </c>
      <c r="CS934" s="32">
        <v>68</v>
      </c>
      <c r="CT934" s="32">
        <v>110</v>
      </c>
      <c r="CU934" s="88">
        <f t="shared" si="984"/>
        <v>848</v>
      </c>
      <c r="CV934" s="32">
        <v>190</v>
      </c>
      <c r="CW934" s="32">
        <v>324</v>
      </c>
      <c r="CX934" s="32">
        <v>333</v>
      </c>
      <c r="CY934" s="32">
        <v>1</v>
      </c>
      <c r="DC934" s="88">
        <f t="shared" si="1001"/>
        <v>0</v>
      </c>
      <c r="DH934" s="32">
        <v>7</v>
      </c>
      <c r="DI934" s="32">
        <v>59</v>
      </c>
      <c r="DJ934" s="32">
        <v>36</v>
      </c>
      <c r="DK934" s="88">
        <f t="shared" si="1002"/>
        <v>1023</v>
      </c>
      <c r="DL934" s="32">
        <v>55</v>
      </c>
      <c r="DM934" s="32">
        <v>342</v>
      </c>
      <c r="DN934" s="32">
        <v>560</v>
      </c>
      <c r="DO934" s="32">
        <v>66</v>
      </c>
      <c r="DP934" s="32">
        <v>44</v>
      </c>
      <c r="DQ934" s="32">
        <v>105</v>
      </c>
      <c r="DR934" s="32">
        <v>71</v>
      </c>
      <c r="DS934" s="88">
        <f t="shared" si="1003"/>
        <v>2207</v>
      </c>
      <c r="DT934" s="32">
        <v>5</v>
      </c>
      <c r="DU934" s="32">
        <v>383</v>
      </c>
      <c r="DV934" s="32">
        <v>1655</v>
      </c>
      <c r="DW934" s="32">
        <v>164</v>
      </c>
      <c r="DX934" s="32">
        <v>1</v>
      </c>
      <c r="DY934" s="32">
        <v>1</v>
      </c>
      <c r="DZ934" s="32">
        <v>1</v>
      </c>
      <c r="EA934" s="88">
        <f t="shared" si="1004"/>
        <v>13</v>
      </c>
      <c r="EB934" s="32">
        <v>3</v>
      </c>
      <c r="EC934" s="32">
        <v>8</v>
      </c>
      <c r="ED934" s="32">
        <v>2</v>
      </c>
      <c r="EF934" s="32">
        <v>6</v>
      </c>
      <c r="EG934" s="32">
        <v>19</v>
      </c>
      <c r="EH934" s="32">
        <v>29</v>
      </c>
      <c r="EI934" s="88">
        <f t="shared" si="1005"/>
        <v>245</v>
      </c>
      <c r="EJ934" s="32">
        <v>47</v>
      </c>
      <c r="EK934" s="32">
        <v>90</v>
      </c>
      <c r="EL934" s="32">
        <v>100</v>
      </c>
      <c r="EM934" s="32">
        <v>8</v>
      </c>
      <c r="EQ934" s="88">
        <f t="shared" si="1006"/>
        <v>0</v>
      </c>
      <c r="EV934" s="32">
        <v>9</v>
      </c>
      <c r="EW934" s="32">
        <v>14</v>
      </c>
      <c r="EX934" s="32">
        <v>14</v>
      </c>
      <c r="EY934" s="88">
        <f t="shared" si="1007"/>
        <v>228</v>
      </c>
      <c r="EZ934" s="32">
        <v>4</v>
      </c>
      <c r="FA934" s="32">
        <v>145</v>
      </c>
      <c r="FB934" s="32">
        <v>75</v>
      </c>
      <c r="FC934" s="32">
        <v>4</v>
      </c>
      <c r="FG934" s="88">
        <f t="shared" si="1008"/>
        <v>0</v>
      </c>
      <c r="FO934" s="88">
        <f t="shared" si="1009"/>
        <v>0</v>
      </c>
      <c r="FW934" s="110">
        <f t="shared" si="1010"/>
        <v>0</v>
      </c>
      <c r="GB934" s="110">
        <f t="shared" si="1011"/>
        <v>9</v>
      </c>
      <c r="GC934" s="110">
        <f t="shared" si="1012"/>
        <v>14</v>
      </c>
      <c r="GD934" s="110">
        <f t="shared" si="1013"/>
        <v>14</v>
      </c>
      <c r="GE934" s="110">
        <f t="shared" si="1014"/>
        <v>228</v>
      </c>
      <c r="GF934" s="110">
        <f t="shared" si="1015"/>
        <v>4</v>
      </c>
      <c r="GG934" s="110">
        <f t="shared" si="1016"/>
        <v>145</v>
      </c>
      <c r="GH934" s="110">
        <f t="shared" si="1017"/>
        <v>75</v>
      </c>
      <c r="GI934" s="110">
        <f t="shared" si="1018"/>
        <v>4</v>
      </c>
      <c r="GJ934" s="114">
        <f t="shared" si="982"/>
        <v>0.15481250676708011</v>
      </c>
      <c r="GK934" s="90">
        <f t="shared" si="983"/>
        <v>0.17463564305804141</v>
      </c>
      <c r="GL934" s="92" t="s">
        <v>2120</v>
      </c>
      <c r="GM934" s="92" t="s">
        <v>1822</v>
      </c>
      <c r="GN934" s="92" t="s">
        <v>1770</v>
      </c>
      <c r="GO934" s="2" t="s">
        <v>1620</v>
      </c>
      <c r="GP934" s="92" t="s">
        <v>1983</v>
      </c>
      <c r="GQ934" s="2" t="s">
        <v>1984</v>
      </c>
      <c r="GR934" s="115">
        <v>3413</v>
      </c>
      <c r="GS934" s="31">
        <f t="shared" si="1019"/>
        <v>52</v>
      </c>
      <c r="GT934" s="31">
        <f t="shared" si="1020"/>
        <v>108</v>
      </c>
      <c r="GU934" s="31">
        <f t="shared" si="1021"/>
        <v>165</v>
      </c>
      <c r="GV934" s="31">
        <f t="shared" si="1022"/>
        <v>3243</v>
      </c>
      <c r="GW934" s="31">
        <f t="shared" si="1023"/>
        <v>2447</v>
      </c>
      <c r="GX934" s="31">
        <f t="shared" si="1024"/>
        <v>3180</v>
      </c>
    </row>
    <row r="935" spans="1:206" ht="15.75" hidden="1" customHeight="1" x14ac:dyDescent="0.25">
      <c r="A935" s="22" t="s">
        <v>1113</v>
      </c>
      <c r="B935" s="2" t="s">
        <v>909</v>
      </c>
      <c r="C935" s="116" t="s">
        <v>913</v>
      </c>
      <c r="D935" s="35" t="s">
        <v>909</v>
      </c>
      <c r="E935" s="117">
        <v>9</v>
      </c>
      <c r="F935" s="117">
        <v>100</v>
      </c>
      <c r="G935" s="117">
        <v>142</v>
      </c>
      <c r="H935" s="117">
        <v>251</v>
      </c>
      <c r="I935" s="95">
        <v>18</v>
      </c>
      <c r="J935" s="118">
        <v>10</v>
      </c>
      <c r="K935" s="118">
        <v>108</v>
      </c>
      <c r="L935" s="118">
        <v>165</v>
      </c>
      <c r="M935" s="118">
        <v>283</v>
      </c>
      <c r="N935" s="119">
        <v>38</v>
      </c>
      <c r="O935" s="119">
        <v>12</v>
      </c>
      <c r="P935" s="120">
        <v>213</v>
      </c>
      <c r="Q935" s="120">
        <v>270</v>
      </c>
      <c r="R935" s="120">
        <v>230</v>
      </c>
      <c r="S935" s="70">
        <f t="shared" si="965"/>
        <v>4.6948356807511735E-2</v>
      </c>
      <c r="T935" s="70">
        <f t="shared" si="966"/>
        <v>0.4</v>
      </c>
      <c r="U935" s="70">
        <f t="shared" si="967"/>
        <v>0.34361851332398319</v>
      </c>
      <c r="V935" s="70">
        <f t="shared" si="968"/>
        <v>0.47</v>
      </c>
      <c r="W935" s="70">
        <f t="shared" si="969"/>
        <v>0.55217391304347829</v>
      </c>
      <c r="X935" s="121">
        <v>271</v>
      </c>
      <c r="Y935" s="121">
        <v>213</v>
      </c>
      <c r="Z935" s="121">
        <v>270</v>
      </c>
      <c r="AA935" s="121">
        <v>230</v>
      </c>
      <c r="AB935" s="121">
        <v>79</v>
      </c>
      <c r="AC935" s="121">
        <v>59</v>
      </c>
      <c r="AD935" s="17">
        <v>13</v>
      </c>
      <c r="AE935" s="17">
        <v>17</v>
      </c>
      <c r="AF935" s="100">
        <v>17</v>
      </c>
      <c r="AG935" s="101">
        <v>16</v>
      </c>
      <c r="AH935" s="101">
        <v>67</v>
      </c>
      <c r="AI935" s="101">
        <v>205</v>
      </c>
      <c r="AJ935" s="101">
        <v>2</v>
      </c>
      <c r="AK935" s="101">
        <f t="shared" si="970"/>
        <v>290</v>
      </c>
      <c r="AL935" s="101">
        <f t="shared" si="971"/>
        <v>42</v>
      </c>
      <c r="AM935" s="101">
        <v>44</v>
      </c>
      <c r="AN935" s="102">
        <v>13</v>
      </c>
      <c r="AO935" s="103">
        <v>29</v>
      </c>
      <c r="AP935" s="74">
        <f t="shared" si="972"/>
        <v>7.5117370892018781E-2</v>
      </c>
      <c r="AQ935" s="74">
        <f t="shared" si="973"/>
        <v>0.24814814814814815</v>
      </c>
      <c r="AR935" s="104">
        <f t="shared" si="974"/>
        <v>0.34502103786816268</v>
      </c>
      <c r="AS935" s="104">
        <f t="shared" si="975"/>
        <v>0.46</v>
      </c>
      <c r="AT935" s="104">
        <f t="shared" si="976"/>
        <v>0.70869565217391306</v>
      </c>
      <c r="AU935" s="105">
        <v>204</v>
      </c>
      <c r="AV935" s="105">
        <v>271</v>
      </c>
      <c r="AW935" s="105">
        <v>240</v>
      </c>
      <c r="AX935" s="100">
        <v>20</v>
      </c>
      <c r="AY935" s="106">
        <v>305</v>
      </c>
      <c r="AZ935" s="106">
        <v>17</v>
      </c>
      <c r="BA935" s="106">
        <v>93</v>
      </c>
      <c r="BB935" s="106">
        <v>184</v>
      </c>
      <c r="BC935" s="106">
        <v>11</v>
      </c>
      <c r="BD935" s="107">
        <v>42</v>
      </c>
      <c r="BE935" s="108">
        <v>12</v>
      </c>
      <c r="BF935" s="82">
        <f t="shared" si="977"/>
        <v>7.0833333333333331E-2</v>
      </c>
      <c r="BG935" s="82">
        <f t="shared" si="978"/>
        <v>0.34317343173431736</v>
      </c>
      <c r="BH935" s="83">
        <f t="shared" si="979"/>
        <v>0.35244755244755244</v>
      </c>
      <c r="BI935" s="83">
        <f t="shared" si="980"/>
        <v>0.49473684210526314</v>
      </c>
      <c r="BJ935" s="83">
        <f t="shared" si="981"/>
        <v>0.69607843137254899</v>
      </c>
      <c r="BK935" s="2">
        <v>171</v>
      </c>
      <c r="BL935" s="2">
        <v>324</v>
      </c>
      <c r="BM935" s="2">
        <v>224</v>
      </c>
      <c r="BN935" s="2">
        <v>164</v>
      </c>
      <c r="BO935" s="2">
        <v>78</v>
      </c>
      <c r="BP935" s="2">
        <v>68</v>
      </c>
      <c r="BQ935" s="109">
        <v>14</v>
      </c>
      <c r="BR935" s="109">
        <v>19</v>
      </c>
      <c r="BS935" s="110">
        <v>21</v>
      </c>
      <c r="BT935" s="109">
        <v>15</v>
      </c>
      <c r="BU935" s="109">
        <v>72</v>
      </c>
      <c r="BV935" s="109">
        <v>198</v>
      </c>
      <c r="BW935" s="109">
        <v>8</v>
      </c>
      <c r="BX935" s="84">
        <f t="shared" si="985"/>
        <v>293</v>
      </c>
      <c r="BY935" s="111">
        <v>8</v>
      </c>
      <c r="BZ935" s="109">
        <v>38</v>
      </c>
      <c r="CA935" s="109">
        <v>8</v>
      </c>
      <c r="CB935" s="2">
        <v>27</v>
      </c>
      <c r="CC935" s="112">
        <f t="shared" si="986"/>
        <v>8.771929824561403E-2</v>
      </c>
      <c r="CD935" s="112">
        <f t="shared" si="987"/>
        <v>0.22222222222222221</v>
      </c>
      <c r="CE935" s="112">
        <f t="shared" si="988"/>
        <v>0.34353268428372741</v>
      </c>
      <c r="CF935" s="112">
        <f t="shared" si="989"/>
        <v>0.42335766423357662</v>
      </c>
      <c r="CG935" s="112">
        <f t="shared" si="990"/>
        <v>0.7142857142857143</v>
      </c>
      <c r="CH935" s="87">
        <f t="shared" si="991"/>
        <v>64</v>
      </c>
      <c r="CI935" s="31">
        <f t="shared" si="992"/>
        <v>77</v>
      </c>
      <c r="CJ935" s="31">
        <f t="shared" si="993"/>
        <v>1</v>
      </c>
      <c r="CK935" s="31">
        <f t="shared" si="994"/>
        <v>2</v>
      </c>
      <c r="CL935" s="31">
        <f t="shared" si="995"/>
        <v>4</v>
      </c>
      <c r="CM935" s="113">
        <f t="shared" si="996"/>
        <v>19</v>
      </c>
      <c r="CN935" s="31">
        <f t="shared" si="997"/>
        <v>5</v>
      </c>
      <c r="CO935" s="31">
        <f t="shared" si="998"/>
        <v>7</v>
      </c>
      <c r="CP935" s="31">
        <f t="shared" si="999"/>
        <v>7</v>
      </c>
      <c r="CQ935" s="31">
        <f t="shared" si="1000"/>
        <v>0</v>
      </c>
      <c r="CR935" s="32">
        <v>1</v>
      </c>
      <c r="CS935" s="32">
        <v>2</v>
      </c>
      <c r="CT935" s="32">
        <v>4</v>
      </c>
      <c r="CU935" s="88">
        <f t="shared" si="984"/>
        <v>19</v>
      </c>
      <c r="CV935" s="32">
        <v>5</v>
      </c>
      <c r="CW935" s="32">
        <v>7</v>
      </c>
      <c r="CX935" s="32">
        <v>7</v>
      </c>
      <c r="CY935" s="32">
        <v>0</v>
      </c>
      <c r="DC935" s="88">
        <f t="shared" si="1001"/>
        <v>0</v>
      </c>
      <c r="DK935" s="88">
        <f t="shared" si="1002"/>
        <v>0</v>
      </c>
      <c r="DP935" s="32">
        <v>12</v>
      </c>
      <c r="DQ935" s="32">
        <v>16</v>
      </c>
      <c r="DR935" s="32">
        <v>16</v>
      </c>
      <c r="DS935" s="88">
        <f t="shared" si="1003"/>
        <v>263</v>
      </c>
      <c r="DT935" s="32">
        <v>10</v>
      </c>
      <c r="DU935" s="32">
        <v>62</v>
      </c>
      <c r="DV935" s="32">
        <v>183</v>
      </c>
      <c r="DW935" s="32">
        <v>8</v>
      </c>
      <c r="DX935" s="32">
        <v>1</v>
      </c>
      <c r="DY935" s="32">
        <v>1</v>
      </c>
      <c r="DZ935" s="32">
        <v>1</v>
      </c>
      <c r="EA935" s="88">
        <f t="shared" si="1004"/>
        <v>11</v>
      </c>
      <c r="EC935" s="32">
        <v>3</v>
      </c>
      <c r="ED935" s="32">
        <v>8</v>
      </c>
      <c r="EI935" s="88">
        <f t="shared" si="1005"/>
        <v>0</v>
      </c>
      <c r="EQ935" s="88">
        <f t="shared" si="1006"/>
        <v>0</v>
      </c>
      <c r="EY935" s="88">
        <f t="shared" si="1007"/>
        <v>0</v>
      </c>
      <c r="FG935" s="88">
        <f t="shared" si="1008"/>
        <v>0</v>
      </c>
      <c r="FO935" s="88">
        <f t="shared" si="1009"/>
        <v>0</v>
      </c>
      <c r="FW935" s="110">
        <f t="shared" si="1010"/>
        <v>0</v>
      </c>
      <c r="GB935" s="110">
        <f t="shared" si="1011"/>
        <v>0</v>
      </c>
      <c r="GC935" s="110">
        <f t="shared" si="1012"/>
        <v>0</v>
      </c>
      <c r="GD935" s="110">
        <f t="shared" si="1013"/>
        <v>0</v>
      </c>
      <c r="GE935" s="110">
        <f t="shared" si="1014"/>
        <v>0</v>
      </c>
      <c r="GF935" s="110">
        <f t="shared" si="1015"/>
        <v>0</v>
      </c>
      <c r="GG935" s="110">
        <f t="shared" si="1016"/>
        <v>0</v>
      </c>
      <c r="GH935" s="110">
        <f t="shared" si="1017"/>
        <v>0</v>
      </c>
      <c r="GI935" s="110">
        <f t="shared" si="1018"/>
        <v>0</v>
      </c>
      <c r="GJ935" s="114">
        <f t="shared" si="982"/>
        <v>0.29358830146231718</v>
      </c>
      <c r="GK935" s="90">
        <f t="shared" si="983"/>
        <v>-3.9344262295081971E-2</v>
      </c>
      <c r="GL935" s="2" t="s">
        <v>1957</v>
      </c>
      <c r="GM935" s="2" t="s">
        <v>2275</v>
      </c>
      <c r="GN935" s="2" t="s">
        <v>1622</v>
      </c>
      <c r="GO935" s="2" t="s">
        <v>1766</v>
      </c>
      <c r="GP935" s="92" t="s">
        <v>2164</v>
      </c>
      <c r="GQ935" s="2" t="s">
        <v>2215</v>
      </c>
      <c r="GR935" s="115">
        <v>312</v>
      </c>
      <c r="GS935" s="31">
        <f t="shared" si="1019"/>
        <v>13</v>
      </c>
      <c r="GT935" s="31">
        <f t="shared" si="1020"/>
        <v>17</v>
      </c>
      <c r="GU935" s="31">
        <f t="shared" si="1021"/>
        <v>17</v>
      </c>
      <c r="GV935" s="31">
        <f t="shared" si="1022"/>
        <v>274</v>
      </c>
      <c r="GW935" s="31">
        <f t="shared" si="1023"/>
        <v>199</v>
      </c>
      <c r="GX935" s="31">
        <f t="shared" si="1024"/>
        <v>264</v>
      </c>
    </row>
    <row r="936" spans="1:206" ht="15.75" hidden="1" customHeight="1" x14ac:dyDescent="0.25">
      <c r="A936" s="22" t="s">
        <v>1113</v>
      </c>
      <c r="B936" s="2" t="s">
        <v>909</v>
      </c>
      <c r="C936" s="116" t="s">
        <v>1050</v>
      </c>
      <c r="D936" s="35" t="s">
        <v>909</v>
      </c>
      <c r="E936" s="117">
        <v>3</v>
      </c>
      <c r="F936" s="117">
        <v>25</v>
      </c>
      <c r="G936" s="117">
        <v>69</v>
      </c>
      <c r="H936" s="117">
        <v>97</v>
      </c>
      <c r="I936" s="95">
        <v>7</v>
      </c>
      <c r="J936" s="118">
        <v>0</v>
      </c>
      <c r="K936" s="118">
        <v>28</v>
      </c>
      <c r="L936" s="118">
        <v>87</v>
      </c>
      <c r="M936" s="118">
        <v>115</v>
      </c>
      <c r="N936" s="119">
        <v>27</v>
      </c>
      <c r="O936" s="119"/>
      <c r="P936" s="120">
        <v>97</v>
      </c>
      <c r="Q936" s="120">
        <v>108</v>
      </c>
      <c r="R936" s="120">
        <v>75</v>
      </c>
      <c r="S936" s="70">
        <f t="shared" si="965"/>
        <v>0</v>
      </c>
      <c r="T936" s="70">
        <f t="shared" si="966"/>
        <v>0.25925925925925924</v>
      </c>
      <c r="U936" s="70">
        <f t="shared" si="967"/>
        <v>0.31428571428571428</v>
      </c>
      <c r="V936" s="70">
        <f t="shared" si="968"/>
        <v>0.48087431693989069</v>
      </c>
      <c r="W936" s="70">
        <f t="shared" si="969"/>
        <v>0.8</v>
      </c>
      <c r="X936" s="121">
        <v>113</v>
      </c>
      <c r="Y936" s="121">
        <v>97</v>
      </c>
      <c r="Z936" s="121">
        <v>108</v>
      </c>
      <c r="AA936" s="121">
        <v>75</v>
      </c>
      <c r="AB936" s="121">
        <v>25</v>
      </c>
      <c r="AC936" s="121">
        <v>27</v>
      </c>
      <c r="AD936" s="17">
        <v>3</v>
      </c>
      <c r="AE936" s="17">
        <v>7</v>
      </c>
      <c r="AF936" s="100">
        <v>6</v>
      </c>
      <c r="AG936" s="101">
        <v>7</v>
      </c>
      <c r="AH936" s="101">
        <v>32</v>
      </c>
      <c r="AI936" s="101">
        <v>58</v>
      </c>
      <c r="AJ936" s="101">
        <v>4</v>
      </c>
      <c r="AK936" s="101">
        <f t="shared" si="970"/>
        <v>101</v>
      </c>
      <c r="AL936" s="101">
        <f t="shared" si="971"/>
        <v>9</v>
      </c>
      <c r="AM936" s="101">
        <v>13</v>
      </c>
      <c r="AN936" s="101"/>
      <c r="AO936" s="103">
        <v>2</v>
      </c>
      <c r="AP936" s="74">
        <f t="shared" si="972"/>
        <v>7.2164948453608241E-2</v>
      </c>
      <c r="AQ936" s="74">
        <f t="shared" si="973"/>
        <v>0.29629629629629628</v>
      </c>
      <c r="AR936" s="104">
        <f t="shared" si="974"/>
        <v>0.31428571428571428</v>
      </c>
      <c r="AS936" s="104">
        <f t="shared" si="975"/>
        <v>0.44262295081967212</v>
      </c>
      <c r="AT936" s="104">
        <f t="shared" si="976"/>
        <v>0.65333333333333332</v>
      </c>
      <c r="AU936" s="105">
        <v>86</v>
      </c>
      <c r="AV936" s="105">
        <v>121</v>
      </c>
      <c r="AW936" s="105">
        <v>83</v>
      </c>
      <c r="AX936" s="100">
        <v>6</v>
      </c>
      <c r="AY936" s="106">
        <v>125</v>
      </c>
      <c r="AZ936" s="106">
        <v>10</v>
      </c>
      <c r="BA936" s="106">
        <v>47</v>
      </c>
      <c r="BB936" s="106">
        <v>64</v>
      </c>
      <c r="BC936" s="106">
        <v>4</v>
      </c>
      <c r="BD936" s="107">
        <v>17</v>
      </c>
      <c r="BE936" s="108">
        <v>1</v>
      </c>
      <c r="BF936" s="82">
        <f t="shared" si="977"/>
        <v>0.12048192771084337</v>
      </c>
      <c r="BG936" s="82">
        <f t="shared" si="978"/>
        <v>0.38842975206611569</v>
      </c>
      <c r="BH936" s="83">
        <f t="shared" si="979"/>
        <v>0.35862068965517241</v>
      </c>
      <c r="BI936" s="83">
        <f t="shared" si="980"/>
        <v>0.45410628019323673</v>
      </c>
      <c r="BJ936" s="83">
        <f t="shared" si="981"/>
        <v>0.54651162790697672</v>
      </c>
      <c r="BK936" s="2">
        <v>63</v>
      </c>
      <c r="BL936" s="2">
        <v>118</v>
      </c>
      <c r="BM936" s="2">
        <v>70</v>
      </c>
      <c r="BN936" s="2">
        <v>53</v>
      </c>
      <c r="BO936" s="2">
        <v>33</v>
      </c>
      <c r="BP936" s="2">
        <v>22</v>
      </c>
      <c r="BQ936" s="109">
        <v>3</v>
      </c>
      <c r="BR936" s="109">
        <v>6</v>
      </c>
      <c r="BS936" s="110">
        <v>6</v>
      </c>
      <c r="BT936" s="109">
        <v>5</v>
      </c>
      <c r="BU936" s="109">
        <v>43</v>
      </c>
      <c r="BV936" s="109">
        <v>78</v>
      </c>
      <c r="BW936" s="109">
        <v>6</v>
      </c>
      <c r="BX936" s="84">
        <f t="shared" si="985"/>
        <v>132</v>
      </c>
      <c r="BY936" s="111">
        <v>0</v>
      </c>
      <c r="BZ936" s="109">
        <v>19</v>
      </c>
      <c r="CA936" s="109">
        <v>6</v>
      </c>
      <c r="CB936" s="2">
        <v>1</v>
      </c>
      <c r="CC936" s="112">
        <f t="shared" si="986"/>
        <v>7.9365079365079361E-2</v>
      </c>
      <c r="CD936" s="112">
        <f t="shared" si="987"/>
        <v>0.36440677966101692</v>
      </c>
      <c r="CE936" s="112">
        <f t="shared" si="988"/>
        <v>0.42629482071713148</v>
      </c>
      <c r="CF936" s="112">
        <f t="shared" si="989"/>
        <v>0.54255319148936165</v>
      </c>
      <c r="CG936" s="112">
        <f t="shared" si="990"/>
        <v>0.84285714285714286</v>
      </c>
      <c r="CH936" s="87">
        <f t="shared" si="991"/>
        <v>11</v>
      </c>
      <c r="CI936" s="31">
        <f t="shared" si="992"/>
        <v>24</v>
      </c>
      <c r="CJ936" s="31">
        <f t="shared" si="993"/>
        <v>0</v>
      </c>
      <c r="CK936" s="31">
        <f t="shared" si="994"/>
        <v>0</v>
      </c>
      <c r="CL936" s="31">
        <f t="shared" si="995"/>
        <v>0</v>
      </c>
      <c r="CM936" s="113">
        <f t="shared" si="996"/>
        <v>0</v>
      </c>
      <c r="CN936" s="31">
        <f t="shared" si="997"/>
        <v>0</v>
      </c>
      <c r="CO936" s="31">
        <f t="shared" si="998"/>
        <v>0</v>
      </c>
      <c r="CP936" s="31">
        <f t="shared" si="999"/>
        <v>0</v>
      </c>
      <c r="CQ936" s="31">
        <f t="shared" si="1000"/>
        <v>0</v>
      </c>
      <c r="CU936" s="88">
        <f t="shared" si="984"/>
        <v>0</v>
      </c>
      <c r="DC936" s="88">
        <f t="shared" si="1001"/>
        <v>0</v>
      </c>
      <c r="DH936" s="32">
        <v>1</v>
      </c>
      <c r="DI936" s="32">
        <v>4</v>
      </c>
      <c r="DJ936" s="32">
        <v>4</v>
      </c>
      <c r="DK936" s="88">
        <f t="shared" si="1002"/>
        <v>105</v>
      </c>
      <c r="DL936" s="32">
        <v>5</v>
      </c>
      <c r="DM936" s="32">
        <v>37</v>
      </c>
      <c r="DN936" s="32">
        <v>60</v>
      </c>
      <c r="DO936" s="32">
        <v>3</v>
      </c>
      <c r="DP936" s="32">
        <v>2</v>
      </c>
      <c r="DQ936" s="32">
        <v>2</v>
      </c>
      <c r="DR936" s="32">
        <v>2</v>
      </c>
      <c r="DS936" s="88">
        <f t="shared" si="1003"/>
        <v>27</v>
      </c>
      <c r="DT936" s="32">
        <v>0</v>
      </c>
      <c r="DU936" s="32">
        <v>6</v>
      </c>
      <c r="DV936" s="32">
        <v>18</v>
      </c>
      <c r="DW936" s="32">
        <v>3</v>
      </c>
      <c r="EA936" s="88">
        <f t="shared" si="1004"/>
        <v>0</v>
      </c>
      <c r="EI936" s="88">
        <f t="shared" si="1005"/>
        <v>0</v>
      </c>
      <c r="EQ936" s="88">
        <f t="shared" si="1006"/>
        <v>0</v>
      </c>
      <c r="EY936" s="88">
        <f t="shared" si="1007"/>
        <v>0</v>
      </c>
      <c r="FG936" s="88">
        <f t="shared" si="1008"/>
        <v>0</v>
      </c>
      <c r="FO936" s="88">
        <f t="shared" si="1009"/>
        <v>0</v>
      </c>
      <c r="FW936" s="110">
        <f t="shared" si="1010"/>
        <v>0</v>
      </c>
      <c r="GB936" s="110">
        <f t="shared" si="1011"/>
        <v>0</v>
      </c>
      <c r="GC936" s="110">
        <f t="shared" si="1012"/>
        <v>0</v>
      </c>
      <c r="GD936" s="110">
        <f t="shared" si="1013"/>
        <v>0</v>
      </c>
      <c r="GE936" s="110">
        <f t="shared" si="1014"/>
        <v>0</v>
      </c>
      <c r="GF936" s="110">
        <f t="shared" si="1015"/>
        <v>0</v>
      </c>
      <c r="GG936" s="110">
        <f t="shared" si="1016"/>
        <v>0</v>
      </c>
      <c r="GH936" s="110">
        <f t="shared" si="1017"/>
        <v>0</v>
      </c>
      <c r="GI936" s="110">
        <f t="shared" si="1018"/>
        <v>0</v>
      </c>
      <c r="GJ936" s="114">
        <f t="shared" si="982"/>
        <v>5.357142857142852E-2</v>
      </c>
      <c r="GK936" s="90">
        <f t="shared" si="983"/>
        <v>5.6000000000000001E-2</v>
      </c>
      <c r="GL936" s="2" t="s">
        <v>1402</v>
      </c>
      <c r="GM936" s="92" t="s">
        <v>1977</v>
      </c>
      <c r="GN936" s="92" t="s">
        <v>1859</v>
      </c>
      <c r="GO936" s="2" t="s">
        <v>2135</v>
      </c>
      <c r="GP936" s="2" t="s">
        <v>1749</v>
      </c>
      <c r="GQ936" s="2" t="s">
        <v>2125</v>
      </c>
      <c r="GR936" s="115">
        <v>118</v>
      </c>
      <c r="GS936" s="31">
        <f t="shared" si="1019"/>
        <v>3</v>
      </c>
      <c r="GT936" s="31">
        <f t="shared" si="1020"/>
        <v>6</v>
      </c>
      <c r="GU936" s="31">
        <f t="shared" si="1021"/>
        <v>6</v>
      </c>
      <c r="GV936" s="31">
        <f t="shared" si="1022"/>
        <v>132</v>
      </c>
      <c r="GW936" s="31">
        <f t="shared" si="1023"/>
        <v>84</v>
      </c>
      <c r="GX936" s="31">
        <f t="shared" si="1024"/>
        <v>127</v>
      </c>
    </row>
    <row r="937" spans="1:206" ht="15.75" hidden="1" customHeight="1" x14ac:dyDescent="0.25">
      <c r="A937" s="22" t="s">
        <v>1117</v>
      </c>
      <c r="B937" s="2" t="s">
        <v>914</v>
      </c>
      <c r="C937" s="116" t="s">
        <v>915</v>
      </c>
      <c r="D937" s="35" t="s">
        <v>914</v>
      </c>
      <c r="E937" s="117">
        <v>31</v>
      </c>
      <c r="F937" s="117">
        <v>140</v>
      </c>
      <c r="G937" s="117">
        <v>132</v>
      </c>
      <c r="H937" s="117">
        <v>303</v>
      </c>
      <c r="I937" s="95">
        <v>15</v>
      </c>
      <c r="J937" s="118">
        <v>28</v>
      </c>
      <c r="K937" s="118">
        <v>105</v>
      </c>
      <c r="L937" s="118">
        <v>87</v>
      </c>
      <c r="M937" s="118">
        <v>220</v>
      </c>
      <c r="N937" s="119">
        <v>5</v>
      </c>
      <c r="O937" s="119">
        <v>51</v>
      </c>
      <c r="P937" s="120">
        <v>351</v>
      </c>
      <c r="Q937" s="120">
        <v>414</v>
      </c>
      <c r="R937" s="120">
        <v>319</v>
      </c>
      <c r="S937" s="70">
        <f t="shared" si="965"/>
        <v>7.9772079772079771E-2</v>
      </c>
      <c r="T937" s="70">
        <f t="shared" si="966"/>
        <v>0.25362318840579712</v>
      </c>
      <c r="U937" s="70">
        <f t="shared" si="967"/>
        <v>0.19833948339483395</v>
      </c>
      <c r="V937" s="70">
        <f t="shared" si="968"/>
        <v>0.25511596180081858</v>
      </c>
      <c r="W937" s="70">
        <f t="shared" si="969"/>
        <v>0.25705329153605017</v>
      </c>
      <c r="X937" s="121">
        <v>418</v>
      </c>
      <c r="Y937" s="121">
        <v>351</v>
      </c>
      <c r="Z937" s="121">
        <v>414</v>
      </c>
      <c r="AA937" s="121">
        <v>319</v>
      </c>
      <c r="AB937" s="121">
        <v>96</v>
      </c>
      <c r="AC937" s="121">
        <v>96</v>
      </c>
      <c r="AD937" s="17">
        <v>16</v>
      </c>
      <c r="AE937" s="17">
        <v>18</v>
      </c>
      <c r="AF937" s="100">
        <v>17</v>
      </c>
      <c r="AG937" s="101">
        <v>38</v>
      </c>
      <c r="AH937" s="101">
        <v>142</v>
      </c>
      <c r="AI937" s="101">
        <v>93</v>
      </c>
      <c r="AJ937" s="101">
        <v>1</v>
      </c>
      <c r="AK937" s="101">
        <f t="shared" si="970"/>
        <v>274</v>
      </c>
      <c r="AL937" s="101">
        <f t="shared" si="971"/>
        <v>2</v>
      </c>
      <c r="AM937" s="101">
        <v>3</v>
      </c>
      <c r="AN937" s="102">
        <v>57</v>
      </c>
      <c r="AO937" s="103">
        <v>96</v>
      </c>
      <c r="AP937" s="74">
        <f t="shared" si="972"/>
        <v>0.10826210826210826</v>
      </c>
      <c r="AQ937" s="74">
        <f t="shared" si="973"/>
        <v>0.34299516908212563</v>
      </c>
      <c r="AR937" s="104">
        <f t="shared" si="974"/>
        <v>0.25</v>
      </c>
      <c r="AS937" s="104">
        <f t="shared" si="975"/>
        <v>0.31787175989085947</v>
      </c>
      <c r="AT937" s="104">
        <f t="shared" si="976"/>
        <v>0.28526645768025077</v>
      </c>
      <c r="AU937" s="105">
        <v>286</v>
      </c>
      <c r="AV937" s="105">
        <v>412</v>
      </c>
      <c r="AW937" s="105">
        <v>299</v>
      </c>
      <c r="AX937" s="100">
        <v>20</v>
      </c>
      <c r="AY937" s="106">
        <v>318</v>
      </c>
      <c r="AZ937" s="106">
        <v>35</v>
      </c>
      <c r="BA937" s="106">
        <v>173</v>
      </c>
      <c r="BB937" s="106">
        <v>105</v>
      </c>
      <c r="BC937" s="106">
        <v>5</v>
      </c>
      <c r="BD937" s="107">
        <v>9</v>
      </c>
      <c r="BE937" s="108">
        <v>68</v>
      </c>
      <c r="BF937" s="82">
        <f t="shared" si="977"/>
        <v>0.11705685618729098</v>
      </c>
      <c r="BG937" s="82">
        <f t="shared" si="978"/>
        <v>0.4199029126213592</v>
      </c>
      <c r="BH937" s="83">
        <f t="shared" si="979"/>
        <v>0.3049147442326981</v>
      </c>
      <c r="BI937" s="83">
        <f t="shared" si="980"/>
        <v>0.38538681948424069</v>
      </c>
      <c r="BJ937" s="83">
        <f t="shared" si="981"/>
        <v>0.33566433566433568</v>
      </c>
      <c r="BK937" s="2">
        <v>295</v>
      </c>
      <c r="BL937" s="2">
        <v>348</v>
      </c>
      <c r="BM937" s="2">
        <v>281</v>
      </c>
      <c r="BN937" s="2">
        <v>202</v>
      </c>
      <c r="BO937" s="2">
        <v>90</v>
      </c>
      <c r="BP937" s="2">
        <v>69</v>
      </c>
      <c r="BQ937" s="109">
        <v>25</v>
      </c>
      <c r="BR937" s="109">
        <v>25</v>
      </c>
      <c r="BS937" s="110">
        <v>30</v>
      </c>
      <c r="BT937" s="109">
        <v>35</v>
      </c>
      <c r="BU937" s="109">
        <v>165</v>
      </c>
      <c r="BV937" s="109">
        <v>212</v>
      </c>
      <c r="BW937" s="109">
        <v>0</v>
      </c>
      <c r="BX937" s="84">
        <f t="shared" si="985"/>
        <v>412</v>
      </c>
      <c r="BY937" s="111">
        <v>50</v>
      </c>
      <c r="BZ937" s="109">
        <v>18</v>
      </c>
      <c r="CA937" s="109">
        <v>0</v>
      </c>
      <c r="CB937" s="2">
        <v>101</v>
      </c>
      <c r="CC937" s="112">
        <f t="shared" si="986"/>
        <v>0.11864406779661017</v>
      </c>
      <c r="CD937" s="112">
        <f t="shared" si="987"/>
        <v>0.47413793103448276</v>
      </c>
      <c r="CE937" s="112">
        <f t="shared" si="988"/>
        <v>0.4264069264069264</v>
      </c>
      <c r="CF937" s="112">
        <f t="shared" si="989"/>
        <v>0.57074721780604132</v>
      </c>
      <c r="CG937" s="112">
        <f t="shared" si="990"/>
        <v>0.69039145907473309</v>
      </c>
      <c r="CH937" s="87">
        <f t="shared" si="991"/>
        <v>87</v>
      </c>
      <c r="CI937" s="31">
        <f t="shared" si="992"/>
        <v>58</v>
      </c>
      <c r="CJ937" s="31">
        <f t="shared" si="993"/>
        <v>0</v>
      </c>
      <c r="CK937" s="31">
        <f t="shared" si="994"/>
        <v>0</v>
      </c>
      <c r="CL937" s="31">
        <f t="shared" si="995"/>
        <v>0</v>
      </c>
      <c r="CM937" s="113">
        <f t="shared" si="996"/>
        <v>0</v>
      </c>
      <c r="CN937" s="31">
        <f t="shared" si="997"/>
        <v>0</v>
      </c>
      <c r="CO937" s="31">
        <f t="shared" si="998"/>
        <v>0</v>
      </c>
      <c r="CP937" s="31">
        <f t="shared" si="999"/>
        <v>0</v>
      </c>
      <c r="CQ937" s="31">
        <f t="shared" si="1000"/>
        <v>0</v>
      </c>
      <c r="CU937" s="88">
        <f t="shared" si="984"/>
        <v>0</v>
      </c>
      <c r="DC937" s="88">
        <f t="shared" si="1001"/>
        <v>0</v>
      </c>
      <c r="DK937" s="88">
        <f t="shared" si="1002"/>
        <v>0</v>
      </c>
      <c r="DP937" s="32">
        <v>25</v>
      </c>
      <c r="DQ937" s="32">
        <v>25</v>
      </c>
      <c r="DR937" s="32">
        <v>23</v>
      </c>
      <c r="DS937" s="88">
        <f t="shared" si="1003"/>
        <v>412</v>
      </c>
      <c r="DT937" s="32">
        <v>35</v>
      </c>
      <c r="DU937" s="32">
        <v>165</v>
      </c>
      <c r="DV937" s="32">
        <v>212</v>
      </c>
      <c r="DW937" s="32">
        <v>0</v>
      </c>
      <c r="EA937" s="88">
        <f t="shared" si="1004"/>
        <v>0</v>
      </c>
      <c r="EI937" s="88">
        <f t="shared" si="1005"/>
        <v>0</v>
      </c>
      <c r="EQ937" s="88">
        <f t="shared" si="1006"/>
        <v>0</v>
      </c>
      <c r="EY937" s="88">
        <f t="shared" si="1007"/>
        <v>0</v>
      </c>
      <c r="FG937" s="88">
        <f t="shared" si="1008"/>
        <v>0</v>
      </c>
      <c r="FO937" s="88">
        <f t="shared" si="1009"/>
        <v>0</v>
      </c>
      <c r="FV937" s="32">
        <v>7</v>
      </c>
      <c r="FW937" s="110">
        <f t="shared" si="1010"/>
        <v>0</v>
      </c>
      <c r="FX937" s="32">
        <v>0</v>
      </c>
      <c r="FY937" s="32">
        <v>0</v>
      </c>
      <c r="FZ937" s="32">
        <v>0</v>
      </c>
      <c r="GA937" s="32">
        <v>0</v>
      </c>
      <c r="GB937" s="110">
        <f t="shared" si="1011"/>
        <v>0</v>
      </c>
      <c r="GC937" s="110">
        <f t="shared" si="1012"/>
        <v>0</v>
      </c>
      <c r="GD937" s="110">
        <f t="shared" si="1013"/>
        <v>7</v>
      </c>
      <c r="GE937" s="110">
        <f t="shared" si="1014"/>
        <v>0</v>
      </c>
      <c r="GF937" s="110">
        <f t="shared" si="1015"/>
        <v>0</v>
      </c>
      <c r="GG937" s="110">
        <f t="shared" si="1016"/>
        <v>0</v>
      </c>
      <c r="GH937" s="110">
        <f t="shared" si="1017"/>
        <v>0</v>
      </c>
      <c r="GI937" s="110">
        <f t="shared" si="1018"/>
        <v>0</v>
      </c>
      <c r="GJ937" s="114">
        <f t="shared" si="982"/>
        <v>1.6857911639614616</v>
      </c>
      <c r="GK937" s="90">
        <f t="shared" si="983"/>
        <v>0.29559748427672955</v>
      </c>
      <c r="GL937" s="92" t="s">
        <v>1753</v>
      </c>
      <c r="GM937" s="92" t="s">
        <v>1754</v>
      </c>
      <c r="GN937" s="2" t="s">
        <v>1755</v>
      </c>
      <c r="GO937" s="2" t="s">
        <v>1756</v>
      </c>
      <c r="GP937" s="2" t="s">
        <v>1518</v>
      </c>
      <c r="GQ937" s="2" t="s">
        <v>1757</v>
      </c>
      <c r="GR937" s="115">
        <v>379</v>
      </c>
      <c r="GS937" s="31">
        <f t="shared" si="1019"/>
        <v>25</v>
      </c>
      <c r="GT937" s="31">
        <f t="shared" si="1020"/>
        <v>23</v>
      </c>
      <c r="GU937" s="31">
        <f t="shared" si="1021"/>
        <v>25</v>
      </c>
      <c r="GV937" s="31">
        <f t="shared" si="1022"/>
        <v>412</v>
      </c>
      <c r="GW937" s="31">
        <f t="shared" si="1023"/>
        <v>212</v>
      </c>
      <c r="GX937" s="31">
        <f t="shared" si="1024"/>
        <v>377</v>
      </c>
    </row>
    <row r="938" spans="1:206" ht="15.75" hidden="1" customHeight="1" x14ac:dyDescent="0.25">
      <c r="A938" s="22" t="s">
        <v>1117</v>
      </c>
      <c r="B938" s="2" t="s">
        <v>914</v>
      </c>
      <c r="C938" s="116" t="s">
        <v>916</v>
      </c>
      <c r="D938" s="35" t="s">
        <v>914</v>
      </c>
      <c r="E938" s="117">
        <v>121</v>
      </c>
      <c r="F938" s="117">
        <v>559</v>
      </c>
      <c r="G938" s="117">
        <v>328</v>
      </c>
      <c r="H938" s="117">
        <v>1008</v>
      </c>
      <c r="I938" s="95">
        <v>46</v>
      </c>
      <c r="J938" s="118">
        <v>58</v>
      </c>
      <c r="K938" s="118">
        <v>373</v>
      </c>
      <c r="L938" s="118">
        <v>291</v>
      </c>
      <c r="M938" s="118">
        <v>722</v>
      </c>
      <c r="N938" s="119">
        <v>21</v>
      </c>
      <c r="O938" s="119">
        <v>320</v>
      </c>
      <c r="P938" s="120">
        <v>1044</v>
      </c>
      <c r="Q938" s="120">
        <v>1311</v>
      </c>
      <c r="R938" s="120">
        <v>985</v>
      </c>
      <c r="S938" s="70">
        <f t="shared" si="965"/>
        <v>5.5555555555555552E-2</v>
      </c>
      <c r="T938" s="70">
        <f t="shared" si="966"/>
        <v>0.28451563691838294</v>
      </c>
      <c r="U938" s="70">
        <f t="shared" si="967"/>
        <v>0.20988023952095808</v>
      </c>
      <c r="V938" s="70">
        <f t="shared" si="968"/>
        <v>0.28005226480836237</v>
      </c>
      <c r="W938" s="70">
        <f t="shared" si="969"/>
        <v>0.27411167512690354</v>
      </c>
      <c r="X938" s="121">
        <v>1293</v>
      </c>
      <c r="Y938" s="121">
        <v>1044</v>
      </c>
      <c r="Z938" s="121">
        <v>1311</v>
      </c>
      <c r="AA938" s="121">
        <v>985</v>
      </c>
      <c r="AB938" s="121">
        <v>403</v>
      </c>
      <c r="AC938" s="121">
        <v>313</v>
      </c>
      <c r="AD938" s="17">
        <v>46</v>
      </c>
      <c r="AE938" s="17">
        <v>66</v>
      </c>
      <c r="AF938" s="100">
        <v>57</v>
      </c>
      <c r="AG938" s="101">
        <v>74</v>
      </c>
      <c r="AH938" s="101">
        <v>454</v>
      </c>
      <c r="AI938" s="101">
        <v>281</v>
      </c>
      <c r="AJ938" s="101">
        <v>7</v>
      </c>
      <c r="AK938" s="101">
        <f t="shared" si="970"/>
        <v>816</v>
      </c>
      <c r="AL938" s="101">
        <f t="shared" si="971"/>
        <v>16</v>
      </c>
      <c r="AM938" s="101">
        <v>23</v>
      </c>
      <c r="AN938" s="102">
        <v>253</v>
      </c>
      <c r="AO938" s="103">
        <v>369</v>
      </c>
      <c r="AP938" s="74">
        <f t="shared" si="972"/>
        <v>7.0881226053639848E-2</v>
      </c>
      <c r="AQ938" s="74">
        <f t="shared" si="973"/>
        <v>0.34630053394355453</v>
      </c>
      <c r="AR938" s="104">
        <f t="shared" si="974"/>
        <v>0.2374251497005988</v>
      </c>
      <c r="AS938" s="104">
        <f t="shared" si="975"/>
        <v>0.31315331010452963</v>
      </c>
      <c r="AT938" s="104">
        <f t="shared" si="976"/>
        <v>0.26903553299492383</v>
      </c>
      <c r="AU938" s="105">
        <v>952</v>
      </c>
      <c r="AV938" s="105">
        <v>1255</v>
      </c>
      <c r="AW938" s="105">
        <v>1012</v>
      </c>
      <c r="AX938" s="100">
        <v>74</v>
      </c>
      <c r="AY938" s="106">
        <v>1003</v>
      </c>
      <c r="AZ938" s="106">
        <v>144</v>
      </c>
      <c r="BA938" s="106">
        <v>539</v>
      </c>
      <c r="BB938" s="106">
        <v>315</v>
      </c>
      <c r="BC938" s="106">
        <v>5</v>
      </c>
      <c r="BD938" s="107">
        <v>13</v>
      </c>
      <c r="BE938" s="108">
        <v>191</v>
      </c>
      <c r="BF938" s="82">
        <f t="shared" si="977"/>
        <v>0.14229249011857709</v>
      </c>
      <c r="BG938" s="82">
        <f t="shared" si="978"/>
        <v>0.4294820717131474</v>
      </c>
      <c r="BH938" s="83">
        <f t="shared" si="979"/>
        <v>0.30599565082323704</v>
      </c>
      <c r="BI938" s="83">
        <f t="shared" si="980"/>
        <v>0.38106026280018124</v>
      </c>
      <c r="BJ938" s="83">
        <f t="shared" si="981"/>
        <v>0.3172268907563025</v>
      </c>
      <c r="BK938" s="2">
        <v>871</v>
      </c>
      <c r="BL938" s="2">
        <v>1173</v>
      </c>
      <c r="BM938" s="2">
        <v>874</v>
      </c>
      <c r="BN938" s="2">
        <v>636</v>
      </c>
      <c r="BO938" s="2">
        <v>310</v>
      </c>
      <c r="BP938" s="2">
        <v>272</v>
      </c>
      <c r="BQ938" s="109">
        <v>57</v>
      </c>
      <c r="BR938" s="109">
        <v>64</v>
      </c>
      <c r="BS938" s="110">
        <v>53</v>
      </c>
      <c r="BT938" s="109">
        <v>92</v>
      </c>
      <c r="BU938" s="109">
        <v>527</v>
      </c>
      <c r="BV938" s="109">
        <v>486</v>
      </c>
      <c r="BW938" s="109">
        <v>1</v>
      </c>
      <c r="BX938" s="84">
        <f t="shared" si="985"/>
        <v>1106</v>
      </c>
      <c r="BY938" s="111">
        <v>184</v>
      </c>
      <c r="BZ938" s="109">
        <v>14</v>
      </c>
      <c r="CA938" s="109">
        <v>1</v>
      </c>
      <c r="CB938" s="2">
        <v>280</v>
      </c>
      <c r="CC938" s="112">
        <f t="shared" si="986"/>
        <v>0.10562571756601608</v>
      </c>
      <c r="CD938" s="112">
        <f t="shared" si="987"/>
        <v>0.44927536231884058</v>
      </c>
      <c r="CE938" s="112">
        <f t="shared" si="988"/>
        <v>0.37388622344071282</v>
      </c>
      <c r="CF938" s="112">
        <f t="shared" si="989"/>
        <v>0.4880312652662433</v>
      </c>
      <c r="CG938" s="112">
        <f t="shared" si="990"/>
        <v>0.54004576659038905</v>
      </c>
      <c r="CH938" s="87">
        <f t="shared" si="991"/>
        <v>402</v>
      </c>
      <c r="CI938" s="31">
        <f t="shared" si="992"/>
        <v>418</v>
      </c>
      <c r="CJ938" s="31">
        <f t="shared" si="993"/>
        <v>0</v>
      </c>
      <c r="CK938" s="31">
        <f t="shared" si="994"/>
        <v>0</v>
      </c>
      <c r="CL938" s="31">
        <f t="shared" si="995"/>
        <v>0</v>
      </c>
      <c r="CM938" s="113">
        <f t="shared" si="996"/>
        <v>0</v>
      </c>
      <c r="CN938" s="31">
        <f t="shared" si="997"/>
        <v>0</v>
      </c>
      <c r="CO938" s="31">
        <f t="shared" si="998"/>
        <v>0</v>
      </c>
      <c r="CP938" s="31">
        <f t="shared" si="999"/>
        <v>0</v>
      </c>
      <c r="CQ938" s="31">
        <f t="shared" si="1000"/>
        <v>0</v>
      </c>
      <c r="CU938" s="88">
        <f t="shared" si="984"/>
        <v>0</v>
      </c>
      <c r="DC938" s="88">
        <f t="shared" si="1001"/>
        <v>0</v>
      </c>
      <c r="DH938" s="32">
        <v>1</v>
      </c>
      <c r="DI938" s="32">
        <v>4</v>
      </c>
      <c r="DJ938" s="32">
        <v>4</v>
      </c>
      <c r="DK938" s="88">
        <f t="shared" si="1002"/>
        <v>109</v>
      </c>
      <c r="DL938" s="32">
        <v>11</v>
      </c>
      <c r="DM938" s="32">
        <v>49</v>
      </c>
      <c r="DN938" s="32">
        <v>49</v>
      </c>
      <c r="DO938" s="32">
        <v>0</v>
      </c>
      <c r="DP938" s="32">
        <v>55</v>
      </c>
      <c r="DQ938" s="32">
        <v>59</v>
      </c>
      <c r="DR938" s="32">
        <v>48</v>
      </c>
      <c r="DS938" s="88">
        <f t="shared" si="1003"/>
        <v>986</v>
      </c>
      <c r="DT938" s="32">
        <v>75</v>
      </c>
      <c r="DU938" s="32">
        <v>473</v>
      </c>
      <c r="DV938" s="32">
        <v>437</v>
      </c>
      <c r="DW938" s="32">
        <v>1</v>
      </c>
      <c r="DX938" s="32">
        <v>1</v>
      </c>
      <c r="DY938" s="32">
        <v>1</v>
      </c>
      <c r="DZ938" s="32">
        <v>1</v>
      </c>
      <c r="EA938" s="88">
        <f t="shared" si="1004"/>
        <v>11</v>
      </c>
      <c r="EB938" s="32">
        <v>6</v>
      </c>
      <c r="EC938" s="32">
        <v>5</v>
      </c>
      <c r="EI938" s="88">
        <f t="shared" si="1005"/>
        <v>0</v>
      </c>
      <c r="EQ938" s="88">
        <f t="shared" si="1006"/>
        <v>0</v>
      </c>
      <c r="EY938" s="88">
        <f t="shared" si="1007"/>
        <v>0</v>
      </c>
      <c r="FG938" s="88">
        <f t="shared" si="1008"/>
        <v>0</v>
      </c>
      <c r="FO938" s="88">
        <f t="shared" si="1009"/>
        <v>0</v>
      </c>
      <c r="FW938" s="110">
        <f t="shared" si="1010"/>
        <v>0</v>
      </c>
      <c r="GB938" s="110">
        <f t="shared" si="1011"/>
        <v>0</v>
      </c>
      <c r="GC938" s="110">
        <f t="shared" si="1012"/>
        <v>0</v>
      </c>
      <c r="GD938" s="110">
        <f t="shared" si="1013"/>
        <v>0</v>
      </c>
      <c r="GE938" s="110">
        <f t="shared" si="1014"/>
        <v>0</v>
      </c>
      <c r="GF938" s="110">
        <f t="shared" si="1015"/>
        <v>0</v>
      </c>
      <c r="GG938" s="110">
        <f t="shared" si="1016"/>
        <v>0</v>
      </c>
      <c r="GH938" s="110">
        <f t="shared" si="1017"/>
        <v>0</v>
      </c>
      <c r="GI938" s="110">
        <f t="shared" si="1018"/>
        <v>0</v>
      </c>
      <c r="GJ938" s="114">
        <f t="shared" si="982"/>
        <v>0.97016696330197494</v>
      </c>
      <c r="GK938" s="90">
        <f t="shared" si="983"/>
        <v>0.10269192422731804</v>
      </c>
      <c r="GL938" s="92" t="s">
        <v>1780</v>
      </c>
      <c r="GM938" s="92" t="s">
        <v>1888</v>
      </c>
      <c r="GN938" s="92" t="s">
        <v>2047</v>
      </c>
      <c r="GO938" s="2" t="s">
        <v>1716</v>
      </c>
      <c r="GP938" s="2" t="s">
        <v>1713</v>
      </c>
      <c r="GQ938" s="2" t="s">
        <v>1847</v>
      </c>
      <c r="GR938" s="115">
        <v>1154</v>
      </c>
      <c r="GS938" s="31">
        <f t="shared" si="1019"/>
        <v>57</v>
      </c>
      <c r="GT938" s="31">
        <f t="shared" si="1020"/>
        <v>53</v>
      </c>
      <c r="GU938" s="31">
        <f t="shared" si="1021"/>
        <v>64</v>
      </c>
      <c r="GV938" s="31">
        <f t="shared" si="1022"/>
        <v>1106</v>
      </c>
      <c r="GW938" s="31">
        <f t="shared" si="1023"/>
        <v>487</v>
      </c>
      <c r="GX938" s="31">
        <f t="shared" si="1024"/>
        <v>1014</v>
      </c>
    </row>
    <row r="939" spans="1:206" ht="15.75" hidden="1" customHeight="1" x14ac:dyDescent="0.25">
      <c r="A939" s="22" t="s">
        <v>1117</v>
      </c>
      <c r="B939" s="2" t="s">
        <v>914</v>
      </c>
      <c r="C939" s="116" t="s">
        <v>917</v>
      </c>
      <c r="D939" s="35" t="s">
        <v>914</v>
      </c>
      <c r="E939" s="117">
        <v>122</v>
      </c>
      <c r="F939" s="117">
        <v>986</v>
      </c>
      <c r="G939" s="117">
        <v>668</v>
      </c>
      <c r="H939" s="117">
        <v>1776</v>
      </c>
      <c r="I939" s="95">
        <v>94</v>
      </c>
      <c r="J939" s="118">
        <v>103</v>
      </c>
      <c r="K939" s="118">
        <v>997</v>
      </c>
      <c r="L939" s="118">
        <v>620</v>
      </c>
      <c r="M939" s="118">
        <v>1720</v>
      </c>
      <c r="N939" s="119">
        <v>40</v>
      </c>
      <c r="O939" s="119">
        <v>512</v>
      </c>
      <c r="P939" s="120">
        <v>1429</v>
      </c>
      <c r="Q939" s="120">
        <v>1913</v>
      </c>
      <c r="R939" s="120">
        <v>1405</v>
      </c>
      <c r="S939" s="70">
        <f t="shared" si="965"/>
        <v>7.2078376487053883E-2</v>
      </c>
      <c r="T939" s="70">
        <f t="shared" si="966"/>
        <v>0.52117093570308415</v>
      </c>
      <c r="U939" s="70">
        <f t="shared" si="967"/>
        <v>0.35390773119865176</v>
      </c>
      <c r="V939" s="70">
        <f t="shared" si="968"/>
        <v>0.47528631705846897</v>
      </c>
      <c r="W939" s="70">
        <f t="shared" si="969"/>
        <v>0.41281138790035588</v>
      </c>
      <c r="X939" s="121">
        <v>1975</v>
      </c>
      <c r="Y939" s="121">
        <v>1429</v>
      </c>
      <c r="Z939" s="121">
        <v>1913</v>
      </c>
      <c r="AA939" s="121">
        <v>1405</v>
      </c>
      <c r="AB939" s="121">
        <v>498</v>
      </c>
      <c r="AC939" s="121">
        <v>526</v>
      </c>
      <c r="AD939" s="17">
        <v>64</v>
      </c>
      <c r="AE939" s="17">
        <v>108</v>
      </c>
      <c r="AF939" s="100">
        <v>100</v>
      </c>
      <c r="AG939" s="101">
        <v>102</v>
      </c>
      <c r="AH939" s="101">
        <v>972</v>
      </c>
      <c r="AI939" s="101">
        <v>602</v>
      </c>
      <c r="AJ939" s="101">
        <v>15</v>
      </c>
      <c r="AK939" s="101">
        <f t="shared" si="970"/>
        <v>1691</v>
      </c>
      <c r="AL939" s="101">
        <f t="shared" si="971"/>
        <v>21</v>
      </c>
      <c r="AM939" s="101">
        <v>36</v>
      </c>
      <c r="AN939" s="102">
        <v>378</v>
      </c>
      <c r="AO939" s="103">
        <v>465</v>
      </c>
      <c r="AP939" s="74">
        <f t="shared" si="972"/>
        <v>7.1378586424072785E-2</v>
      </c>
      <c r="AQ939" s="74">
        <f t="shared" si="973"/>
        <v>0.50810245687401989</v>
      </c>
      <c r="AR939" s="104">
        <f t="shared" si="974"/>
        <v>0.34864124710343375</v>
      </c>
      <c r="AS939" s="104">
        <f t="shared" si="975"/>
        <v>0.4680530440024111</v>
      </c>
      <c r="AT939" s="104">
        <f t="shared" si="976"/>
        <v>0.41352313167259785</v>
      </c>
      <c r="AU939" s="105">
        <v>1397</v>
      </c>
      <c r="AV939" s="105">
        <v>1877</v>
      </c>
      <c r="AW939" s="105">
        <v>1485</v>
      </c>
      <c r="AX939" s="100">
        <v>103</v>
      </c>
      <c r="AY939" s="106">
        <v>1670</v>
      </c>
      <c r="AZ939" s="106">
        <v>159</v>
      </c>
      <c r="BA939" s="106">
        <v>952</v>
      </c>
      <c r="BB939" s="106">
        <v>544</v>
      </c>
      <c r="BC939" s="106">
        <v>15</v>
      </c>
      <c r="BD939" s="107">
        <v>34</v>
      </c>
      <c r="BE939" s="108">
        <v>234</v>
      </c>
      <c r="BF939" s="82">
        <f t="shared" si="977"/>
        <v>0.10707070707070707</v>
      </c>
      <c r="BG939" s="82">
        <f t="shared" si="978"/>
        <v>0.5071923281832712</v>
      </c>
      <c r="BH939" s="83">
        <f t="shared" si="979"/>
        <v>0.34061777684387479</v>
      </c>
      <c r="BI939" s="83">
        <f t="shared" si="980"/>
        <v>0.44654856444715946</v>
      </c>
      <c r="BJ939" s="83">
        <f t="shared" si="981"/>
        <v>0.36506800286327845</v>
      </c>
      <c r="BK939" s="2">
        <v>1391</v>
      </c>
      <c r="BL939" s="2">
        <v>1780</v>
      </c>
      <c r="BM939" s="2">
        <v>1323</v>
      </c>
      <c r="BN939" s="2">
        <v>978</v>
      </c>
      <c r="BO939" s="2">
        <v>455</v>
      </c>
      <c r="BP939" s="2">
        <v>501</v>
      </c>
      <c r="BQ939" s="109">
        <v>68</v>
      </c>
      <c r="BR939" s="109">
        <v>103</v>
      </c>
      <c r="BS939" s="110">
        <v>86</v>
      </c>
      <c r="BT939" s="109">
        <v>82</v>
      </c>
      <c r="BU939" s="109">
        <v>911</v>
      </c>
      <c r="BV939" s="109">
        <v>868</v>
      </c>
      <c r="BW939" s="109">
        <v>8</v>
      </c>
      <c r="BX939" s="84">
        <f t="shared" si="985"/>
        <v>1869</v>
      </c>
      <c r="BY939" s="111">
        <v>301</v>
      </c>
      <c r="BZ939" s="109">
        <v>54</v>
      </c>
      <c r="CA939" s="109">
        <v>7</v>
      </c>
      <c r="CB939" s="2">
        <v>382</v>
      </c>
      <c r="CC939" s="112">
        <f t="shared" si="986"/>
        <v>5.8950395398993528E-2</v>
      </c>
      <c r="CD939" s="112">
        <f t="shared" si="987"/>
        <v>0.51179775280898876</v>
      </c>
      <c r="CE939" s="112">
        <f t="shared" si="988"/>
        <v>0.40209167779261235</v>
      </c>
      <c r="CF939" s="112">
        <f t="shared" si="989"/>
        <v>0.55591363196906218</v>
      </c>
      <c r="CG939" s="112">
        <f t="shared" si="990"/>
        <v>0.61526832955404387</v>
      </c>
      <c r="CH939" s="87">
        <f t="shared" si="991"/>
        <v>509</v>
      </c>
      <c r="CI939" s="31">
        <f t="shared" si="992"/>
        <v>528</v>
      </c>
      <c r="CJ939" s="31">
        <f t="shared" si="993"/>
        <v>0</v>
      </c>
      <c r="CK939" s="31">
        <f t="shared" si="994"/>
        <v>0</v>
      </c>
      <c r="CL939" s="31">
        <f t="shared" si="995"/>
        <v>0</v>
      </c>
      <c r="CM939" s="113">
        <f t="shared" si="996"/>
        <v>0</v>
      </c>
      <c r="CN939" s="31">
        <f t="shared" si="997"/>
        <v>0</v>
      </c>
      <c r="CO939" s="31">
        <f t="shared" si="998"/>
        <v>0</v>
      </c>
      <c r="CP939" s="31">
        <f t="shared" si="999"/>
        <v>0</v>
      </c>
      <c r="CQ939" s="31">
        <f t="shared" si="1000"/>
        <v>0</v>
      </c>
      <c r="CU939" s="88">
        <f t="shared" si="984"/>
        <v>0</v>
      </c>
      <c r="DC939" s="88">
        <f t="shared" si="1001"/>
        <v>0</v>
      </c>
      <c r="DH939" s="32">
        <v>1</v>
      </c>
      <c r="DI939" s="32">
        <v>8</v>
      </c>
      <c r="DJ939" s="32">
        <v>8</v>
      </c>
      <c r="DK939" s="88">
        <f t="shared" si="1002"/>
        <v>142</v>
      </c>
      <c r="DL939" s="32">
        <v>39</v>
      </c>
      <c r="DM939" s="32">
        <v>60</v>
      </c>
      <c r="DN939" s="32">
        <v>43</v>
      </c>
      <c r="DO939" s="32">
        <v>0</v>
      </c>
      <c r="DP939" s="32">
        <v>67</v>
      </c>
      <c r="DQ939" s="32">
        <v>95</v>
      </c>
      <c r="DR939" s="32">
        <v>78</v>
      </c>
      <c r="DS939" s="88">
        <f t="shared" si="1003"/>
        <v>1727</v>
      </c>
      <c r="DT939" s="32">
        <v>43</v>
      </c>
      <c r="DU939" s="32">
        <v>851</v>
      </c>
      <c r="DV939" s="32">
        <v>825</v>
      </c>
      <c r="DW939" s="32">
        <v>8</v>
      </c>
      <c r="EA939" s="88">
        <f t="shared" si="1004"/>
        <v>0</v>
      </c>
      <c r="EI939" s="88">
        <f t="shared" si="1005"/>
        <v>0</v>
      </c>
      <c r="EQ939" s="88">
        <f t="shared" si="1006"/>
        <v>0</v>
      </c>
      <c r="EY939" s="88">
        <f t="shared" si="1007"/>
        <v>0</v>
      </c>
      <c r="FG939" s="88">
        <f t="shared" si="1008"/>
        <v>0</v>
      </c>
      <c r="FO939" s="88">
        <f t="shared" si="1009"/>
        <v>0</v>
      </c>
      <c r="FW939" s="110">
        <f t="shared" si="1010"/>
        <v>0</v>
      </c>
      <c r="GB939" s="110">
        <f t="shared" si="1011"/>
        <v>0</v>
      </c>
      <c r="GC939" s="110">
        <f t="shared" si="1012"/>
        <v>0</v>
      </c>
      <c r="GD939" s="110">
        <f t="shared" si="1013"/>
        <v>0</v>
      </c>
      <c r="GE939" s="110">
        <f t="shared" si="1014"/>
        <v>0</v>
      </c>
      <c r="GF939" s="110">
        <f t="shared" si="1015"/>
        <v>0</v>
      </c>
      <c r="GG939" s="110">
        <f t="shared" si="1016"/>
        <v>0</v>
      </c>
      <c r="GH939" s="110">
        <f t="shared" si="1017"/>
        <v>0</v>
      </c>
      <c r="GI939" s="110">
        <f t="shared" si="1018"/>
        <v>0</v>
      </c>
      <c r="GJ939" s="114">
        <f t="shared" si="982"/>
        <v>0.49043448797143385</v>
      </c>
      <c r="GK939" s="90">
        <f t="shared" si="983"/>
        <v>0.11916167664670659</v>
      </c>
      <c r="GL939" s="2" t="s">
        <v>1688</v>
      </c>
      <c r="GM939" s="2" t="s">
        <v>2091</v>
      </c>
      <c r="GN939" s="2" t="s">
        <v>2229</v>
      </c>
      <c r="GO939" s="92" t="s">
        <v>1639</v>
      </c>
      <c r="GP939" s="92" t="s">
        <v>1814</v>
      </c>
      <c r="GQ939" s="2" t="s">
        <v>2255</v>
      </c>
      <c r="GR939" s="115">
        <v>1782</v>
      </c>
      <c r="GS939" s="31">
        <f t="shared" si="1019"/>
        <v>68</v>
      </c>
      <c r="GT939" s="31">
        <f t="shared" si="1020"/>
        <v>86</v>
      </c>
      <c r="GU939" s="31">
        <f t="shared" si="1021"/>
        <v>103</v>
      </c>
      <c r="GV939" s="31">
        <f t="shared" si="1022"/>
        <v>1869</v>
      </c>
      <c r="GW939" s="31">
        <f t="shared" si="1023"/>
        <v>876</v>
      </c>
      <c r="GX939" s="31">
        <f t="shared" si="1024"/>
        <v>1787</v>
      </c>
    </row>
    <row r="940" spans="1:206" ht="15.75" hidden="1" customHeight="1" x14ac:dyDescent="0.25">
      <c r="A940" s="22" t="s">
        <v>1117</v>
      </c>
      <c r="B940" s="2" t="s">
        <v>914</v>
      </c>
      <c r="C940" s="116" t="s">
        <v>918</v>
      </c>
      <c r="D940" s="35" t="s">
        <v>914</v>
      </c>
      <c r="E940" s="117">
        <v>88</v>
      </c>
      <c r="F940" s="117">
        <v>313</v>
      </c>
      <c r="G940" s="117">
        <v>218</v>
      </c>
      <c r="H940" s="117">
        <v>619</v>
      </c>
      <c r="I940" s="95">
        <v>37</v>
      </c>
      <c r="J940" s="118">
        <v>97</v>
      </c>
      <c r="K940" s="118">
        <v>349</v>
      </c>
      <c r="L940" s="118">
        <v>209</v>
      </c>
      <c r="M940" s="118">
        <v>655</v>
      </c>
      <c r="N940" s="119">
        <v>7</v>
      </c>
      <c r="O940" s="119">
        <v>106</v>
      </c>
      <c r="P940" s="120">
        <v>383</v>
      </c>
      <c r="Q940" s="120">
        <v>478</v>
      </c>
      <c r="R940" s="120">
        <v>373</v>
      </c>
      <c r="S940" s="70">
        <f t="shared" si="965"/>
        <v>0.25326370757180156</v>
      </c>
      <c r="T940" s="70">
        <f t="shared" si="966"/>
        <v>0.73012552301255229</v>
      </c>
      <c r="U940" s="70">
        <f t="shared" si="967"/>
        <v>0.52512155591572118</v>
      </c>
      <c r="V940" s="70">
        <f t="shared" si="968"/>
        <v>0.64747356051703875</v>
      </c>
      <c r="W940" s="70">
        <f t="shared" si="969"/>
        <v>0.54155495978552282</v>
      </c>
      <c r="X940" s="121">
        <v>477</v>
      </c>
      <c r="Y940" s="121">
        <v>383</v>
      </c>
      <c r="Z940" s="121">
        <v>478</v>
      </c>
      <c r="AA940" s="121">
        <v>373</v>
      </c>
      <c r="AB940" s="121">
        <v>131</v>
      </c>
      <c r="AC940" s="121">
        <v>126</v>
      </c>
      <c r="AD940" s="17">
        <v>30</v>
      </c>
      <c r="AE940" s="17">
        <v>38</v>
      </c>
      <c r="AF940" s="100">
        <v>42</v>
      </c>
      <c r="AG940" s="101">
        <v>93</v>
      </c>
      <c r="AH940" s="101">
        <v>313</v>
      </c>
      <c r="AI940" s="101">
        <v>174</v>
      </c>
      <c r="AJ940" s="101">
        <v>10</v>
      </c>
      <c r="AK940" s="101">
        <f t="shared" si="970"/>
        <v>590</v>
      </c>
      <c r="AL940" s="101">
        <f t="shared" si="971"/>
        <v>15</v>
      </c>
      <c r="AM940" s="101">
        <v>25</v>
      </c>
      <c r="AN940" s="102">
        <v>74</v>
      </c>
      <c r="AO940" s="103">
        <v>99</v>
      </c>
      <c r="AP940" s="74">
        <f t="shared" si="972"/>
        <v>0.24281984334203655</v>
      </c>
      <c r="AQ940" s="74">
        <f t="shared" si="973"/>
        <v>0.65481171548117156</v>
      </c>
      <c r="AR940" s="104">
        <f t="shared" si="974"/>
        <v>0.45786061588330634</v>
      </c>
      <c r="AS940" s="104">
        <f t="shared" si="975"/>
        <v>0.55464159811985903</v>
      </c>
      <c r="AT940" s="104">
        <f t="shared" si="976"/>
        <v>0.42627345844504022</v>
      </c>
      <c r="AU940" s="105">
        <v>371</v>
      </c>
      <c r="AV940" s="105">
        <v>486</v>
      </c>
      <c r="AW940" s="105">
        <v>408</v>
      </c>
      <c r="AX940" s="100">
        <v>46</v>
      </c>
      <c r="AY940" s="106">
        <v>639</v>
      </c>
      <c r="AZ940" s="106">
        <v>126</v>
      </c>
      <c r="BA940" s="106">
        <v>317</v>
      </c>
      <c r="BB940" s="106">
        <v>186</v>
      </c>
      <c r="BC940" s="106">
        <v>10</v>
      </c>
      <c r="BD940" s="107">
        <v>12</v>
      </c>
      <c r="BE940" s="108">
        <v>52</v>
      </c>
      <c r="BF940" s="82">
        <f t="shared" si="977"/>
        <v>0.30882352941176472</v>
      </c>
      <c r="BG940" s="82">
        <f t="shared" si="978"/>
        <v>0.65226337448559668</v>
      </c>
      <c r="BH940" s="83">
        <f t="shared" si="979"/>
        <v>0.48774703557312254</v>
      </c>
      <c r="BI940" s="83">
        <f t="shared" si="980"/>
        <v>0.57292882147024504</v>
      </c>
      <c r="BJ940" s="83">
        <f t="shared" si="981"/>
        <v>0.46900269541778977</v>
      </c>
      <c r="BK940" s="2">
        <v>351</v>
      </c>
      <c r="BL940" s="2">
        <v>445</v>
      </c>
      <c r="BM940" s="2">
        <v>383</v>
      </c>
      <c r="BN940" s="2">
        <v>287</v>
      </c>
      <c r="BO940" s="2">
        <v>109</v>
      </c>
      <c r="BP940" s="2">
        <v>108</v>
      </c>
      <c r="BQ940" s="109">
        <v>32</v>
      </c>
      <c r="BR940" s="109">
        <v>45</v>
      </c>
      <c r="BS940" s="110">
        <v>38</v>
      </c>
      <c r="BT940" s="109">
        <v>69</v>
      </c>
      <c r="BU940" s="109">
        <v>324</v>
      </c>
      <c r="BV940" s="109">
        <v>244</v>
      </c>
      <c r="BW940" s="109">
        <v>1</v>
      </c>
      <c r="BX940" s="84">
        <f t="shared" si="985"/>
        <v>638</v>
      </c>
      <c r="BY940" s="111">
        <v>77</v>
      </c>
      <c r="BZ940" s="109">
        <v>10</v>
      </c>
      <c r="CA940" s="109">
        <v>1</v>
      </c>
      <c r="CB940" s="2">
        <v>85</v>
      </c>
      <c r="CC940" s="112">
        <f t="shared" si="986"/>
        <v>0.19658119658119658</v>
      </c>
      <c r="CD940" s="112">
        <f t="shared" si="987"/>
        <v>0.72808988764044946</v>
      </c>
      <c r="CE940" s="112">
        <f t="shared" si="988"/>
        <v>0.53180661577608146</v>
      </c>
      <c r="CF940" s="112">
        <f t="shared" si="989"/>
        <v>0.67391304347826086</v>
      </c>
      <c r="CG940" s="112">
        <f t="shared" si="990"/>
        <v>0.61096605744125332</v>
      </c>
      <c r="CH940" s="87">
        <f t="shared" si="991"/>
        <v>149</v>
      </c>
      <c r="CI940" s="31">
        <f t="shared" si="992"/>
        <v>163</v>
      </c>
      <c r="CJ940" s="31">
        <f t="shared" si="993"/>
        <v>0</v>
      </c>
      <c r="CK940" s="31">
        <f t="shared" si="994"/>
        <v>0</v>
      </c>
      <c r="CL940" s="31">
        <f t="shared" si="995"/>
        <v>0</v>
      </c>
      <c r="CM940" s="113">
        <f t="shared" si="996"/>
        <v>0</v>
      </c>
      <c r="CN940" s="31">
        <f t="shared" si="997"/>
        <v>0</v>
      </c>
      <c r="CO940" s="31">
        <f t="shared" si="998"/>
        <v>0</v>
      </c>
      <c r="CP940" s="31">
        <f t="shared" si="999"/>
        <v>0</v>
      </c>
      <c r="CQ940" s="31">
        <f t="shared" si="1000"/>
        <v>0</v>
      </c>
      <c r="CU940" s="88">
        <f t="shared" si="984"/>
        <v>0</v>
      </c>
      <c r="DC940" s="88">
        <f t="shared" si="1001"/>
        <v>0</v>
      </c>
      <c r="DH940" s="32">
        <v>2</v>
      </c>
      <c r="DI940" s="32">
        <v>8</v>
      </c>
      <c r="DJ940" s="32">
        <v>7</v>
      </c>
      <c r="DK940" s="88">
        <f t="shared" si="1002"/>
        <v>183</v>
      </c>
      <c r="DL940" s="32">
        <v>36</v>
      </c>
      <c r="DM940" s="32">
        <v>84</v>
      </c>
      <c r="DN940" s="32">
        <v>63</v>
      </c>
      <c r="DO940" s="32">
        <v>0</v>
      </c>
      <c r="DP940" s="32">
        <v>30</v>
      </c>
      <c r="DQ940" s="32">
        <v>37</v>
      </c>
      <c r="DR940" s="32">
        <v>31</v>
      </c>
      <c r="DS940" s="88">
        <f t="shared" si="1003"/>
        <v>455</v>
      </c>
      <c r="DT940" s="32">
        <v>33</v>
      </c>
      <c r="DU940" s="32">
        <v>240</v>
      </c>
      <c r="DV940" s="32">
        <v>181</v>
      </c>
      <c r="DW940" s="32">
        <v>1</v>
      </c>
      <c r="EA940" s="88">
        <f t="shared" si="1004"/>
        <v>0</v>
      </c>
      <c r="EI940" s="88">
        <f t="shared" si="1005"/>
        <v>0</v>
      </c>
      <c r="EQ940" s="88">
        <f t="shared" si="1006"/>
        <v>0</v>
      </c>
      <c r="EY940" s="88">
        <f t="shared" si="1007"/>
        <v>0</v>
      </c>
      <c r="FG940" s="88">
        <f t="shared" si="1008"/>
        <v>0</v>
      </c>
      <c r="FO940" s="88">
        <f t="shared" si="1009"/>
        <v>0</v>
      </c>
      <c r="FW940" s="110">
        <f t="shared" si="1010"/>
        <v>0</v>
      </c>
      <c r="GB940" s="110">
        <f t="shared" si="1011"/>
        <v>0</v>
      </c>
      <c r="GC940" s="110">
        <f t="shared" si="1012"/>
        <v>0</v>
      </c>
      <c r="GD940" s="110">
        <f t="shared" si="1013"/>
        <v>0</v>
      </c>
      <c r="GE940" s="110">
        <f t="shared" si="1014"/>
        <v>0</v>
      </c>
      <c r="GF940" s="110">
        <f t="shared" si="1015"/>
        <v>0</v>
      </c>
      <c r="GG940" s="110">
        <f t="shared" si="1016"/>
        <v>0</v>
      </c>
      <c r="GH940" s="110">
        <f t="shared" si="1017"/>
        <v>0</v>
      </c>
      <c r="GI940" s="110">
        <f t="shared" si="1018"/>
        <v>0</v>
      </c>
      <c r="GJ940" s="114">
        <f t="shared" si="982"/>
        <v>0.12816999715637364</v>
      </c>
      <c r="GK940" s="90">
        <f t="shared" si="983"/>
        <v>-1.5649452269170579E-3</v>
      </c>
      <c r="GL940" s="2" t="s">
        <v>1962</v>
      </c>
      <c r="GM940" s="92" t="s">
        <v>1385</v>
      </c>
      <c r="GN940" s="2" t="s">
        <v>1861</v>
      </c>
      <c r="GO940" s="2" t="s">
        <v>1533</v>
      </c>
      <c r="GP940" s="92" t="s">
        <v>2103</v>
      </c>
      <c r="GQ940" s="2" t="s">
        <v>2109</v>
      </c>
      <c r="GR940" s="115">
        <v>435</v>
      </c>
      <c r="GS940" s="31">
        <f t="shared" si="1019"/>
        <v>32</v>
      </c>
      <c r="GT940" s="31">
        <f t="shared" si="1020"/>
        <v>38</v>
      </c>
      <c r="GU940" s="31">
        <f t="shared" si="1021"/>
        <v>45</v>
      </c>
      <c r="GV940" s="31">
        <f t="shared" si="1022"/>
        <v>638</v>
      </c>
      <c r="GW940" s="31">
        <f t="shared" si="1023"/>
        <v>245</v>
      </c>
      <c r="GX940" s="31">
        <f t="shared" si="1024"/>
        <v>569</v>
      </c>
    </row>
    <row r="941" spans="1:206" ht="15.75" hidden="1" customHeight="1" x14ac:dyDescent="0.25">
      <c r="A941" s="22" t="s">
        <v>1117</v>
      </c>
      <c r="B941" s="2" t="s">
        <v>914</v>
      </c>
      <c r="C941" s="116" t="s">
        <v>975</v>
      </c>
      <c r="D941" s="35" t="s">
        <v>914</v>
      </c>
      <c r="E941" s="117">
        <v>125</v>
      </c>
      <c r="F941" s="117">
        <v>824</v>
      </c>
      <c r="G941" s="117">
        <v>938</v>
      </c>
      <c r="H941" s="117">
        <v>1887</v>
      </c>
      <c r="I941" s="95">
        <v>129</v>
      </c>
      <c r="J941" s="118">
        <v>203</v>
      </c>
      <c r="K941" s="118">
        <v>1102</v>
      </c>
      <c r="L941" s="118">
        <v>1232</v>
      </c>
      <c r="M941" s="118">
        <v>2537</v>
      </c>
      <c r="N941" s="119">
        <v>180</v>
      </c>
      <c r="O941" s="119">
        <v>330</v>
      </c>
      <c r="P941" s="120">
        <v>2167</v>
      </c>
      <c r="Q941" s="120">
        <v>2773</v>
      </c>
      <c r="R941" s="120">
        <v>2020</v>
      </c>
      <c r="S941" s="70">
        <f t="shared" si="965"/>
        <v>9.3677895708352554E-2</v>
      </c>
      <c r="T941" s="70">
        <f t="shared" si="966"/>
        <v>0.39740353407861523</v>
      </c>
      <c r="U941" s="70">
        <f t="shared" si="967"/>
        <v>0.33864942528735631</v>
      </c>
      <c r="V941" s="70">
        <f t="shared" si="968"/>
        <v>0.44940538284998954</v>
      </c>
      <c r="W941" s="70">
        <f t="shared" si="969"/>
        <v>0.52079207920792081</v>
      </c>
      <c r="X941" s="121">
        <v>2813</v>
      </c>
      <c r="Y941" s="121">
        <v>2167</v>
      </c>
      <c r="Z941" s="121">
        <v>2773</v>
      </c>
      <c r="AA941" s="121">
        <v>2020</v>
      </c>
      <c r="AB941" s="121">
        <v>695</v>
      </c>
      <c r="AC941" s="121">
        <v>648</v>
      </c>
      <c r="AD941" s="17">
        <v>47</v>
      </c>
      <c r="AE941" s="17">
        <v>109</v>
      </c>
      <c r="AF941" s="100">
        <v>128</v>
      </c>
      <c r="AG941" s="101">
        <v>190</v>
      </c>
      <c r="AH941" s="101">
        <v>1103</v>
      </c>
      <c r="AI941" s="101">
        <v>1234</v>
      </c>
      <c r="AJ941" s="101">
        <v>60</v>
      </c>
      <c r="AK941" s="101">
        <f t="shared" si="970"/>
        <v>2587</v>
      </c>
      <c r="AL941" s="101">
        <f t="shared" si="971"/>
        <v>221</v>
      </c>
      <c r="AM941" s="101">
        <v>281</v>
      </c>
      <c r="AN941" s="102">
        <v>282</v>
      </c>
      <c r="AO941" s="103">
        <v>453</v>
      </c>
      <c r="AP941" s="74">
        <f t="shared" si="972"/>
        <v>8.7678818643285653E-2</v>
      </c>
      <c r="AQ941" s="74">
        <f t="shared" si="973"/>
        <v>0.39776415434547424</v>
      </c>
      <c r="AR941" s="104">
        <f t="shared" si="974"/>
        <v>0.33132183908045976</v>
      </c>
      <c r="AS941" s="104">
        <f t="shared" si="975"/>
        <v>0.44147715418318378</v>
      </c>
      <c r="AT941" s="104">
        <f t="shared" si="976"/>
        <v>0.50148514851485149</v>
      </c>
      <c r="AU941" s="105">
        <v>2124</v>
      </c>
      <c r="AV941" s="105">
        <v>2848</v>
      </c>
      <c r="AW941" s="105">
        <v>2304</v>
      </c>
      <c r="AX941" s="100">
        <v>136</v>
      </c>
      <c r="AY941" s="106">
        <v>2868</v>
      </c>
      <c r="AZ941" s="106">
        <v>232</v>
      </c>
      <c r="BA941" s="106">
        <v>1230</v>
      </c>
      <c r="BB941" s="106">
        <v>1360</v>
      </c>
      <c r="BC941" s="106">
        <v>46</v>
      </c>
      <c r="BD941" s="107">
        <v>208</v>
      </c>
      <c r="BE941" s="108">
        <v>270</v>
      </c>
      <c r="BF941" s="82">
        <f t="shared" si="977"/>
        <v>0.10069444444444445</v>
      </c>
      <c r="BG941" s="82">
        <f t="shared" si="978"/>
        <v>0.4318820224719101</v>
      </c>
      <c r="BH941" s="83">
        <f t="shared" si="979"/>
        <v>0.35926333150082462</v>
      </c>
      <c r="BI941" s="83">
        <f t="shared" si="980"/>
        <v>0.47908286403861627</v>
      </c>
      <c r="BJ941" s="83">
        <f t="shared" si="981"/>
        <v>0.5423728813559322</v>
      </c>
      <c r="BK941" s="2">
        <v>2411</v>
      </c>
      <c r="BL941" s="2">
        <v>3260</v>
      </c>
      <c r="BM941" s="2">
        <v>2325</v>
      </c>
      <c r="BN941" s="2">
        <v>1606</v>
      </c>
      <c r="BO941" s="2">
        <v>662</v>
      </c>
      <c r="BP941" s="2">
        <v>666</v>
      </c>
      <c r="BQ941" s="109">
        <v>50</v>
      </c>
      <c r="BR941" s="109">
        <v>153</v>
      </c>
      <c r="BS941" s="110">
        <v>108</v>
      </c>
      <c r="BT941" s="109">
        <v>189</v>
      </c>
      <c r="BU941" s="109">
        <v>1375</v>
      </c>
      <c r="BV941" s="109">
        <v>1864</v>
      </c>
      <c r="BW941" s="109">
        <v>35</v>
      </c>
      <c r="BX941" s="84">
        <f t="shared" si="985"/>
        <v>3463</v>
      </c>
      <c r="BY941" s="111">
        <v>184</v>
      </c>
      <c r="BZ941" s="109">
        <v>288</v>
      </c>
      <c r="CA941" s="109">
        <v>35</v>
      </c>
      <c r="CB941" s="2">
        <v>458</v>
      </c>
      <c r="CC941" s="112">
        <f t="shared" si="986"/>
        <v>7.839070924927416E-2</v>
      </c>
      <c r="CD941" s="112">
        <f t="shared" si="987"/>
        <v>0.42177914110429449</v>
      </c>
      <c r="CE941" s="112">
        <f t="shared" si="988"/>
        <v>0.39269634817408705</v>
      </c>
      <c r="CF941" s="112">
        <f t="shared" si="989"/>
        <v>0.52837958818263209</v>
      </c>
      <c r="CG941" s="112">
        <f t="shared" si="990"/>
        <v>0.6778494623655914</v>
      </c>
      <c r="CH941" s="87">
        <f t="shared" si="991"/>
        <v>749</v>
      </c>
      <c r="CI941" s="31">
        <f t="shared" si="992"/>
        <v>665</v>
      </c>
      <c r="CJ941" s="31">
        <f t="shared" si="993"/>
        <v>3</v>
      </c>
      <c r="CK941" s="31">
        <f t="shared" si="994"/>
        <v>10</v>
      </c>
      <c r="CL941" s="31">
        <f t="shared" si="995"/>
        <v>10</v>
      </c>
      <c r="CM941" s="113">
        <f t="shared" si="996"/>
        <v>124</v>
      </c>
      <c r="CN941" s="31">
        <f t="shared" si="997"/>
        <v>21</v>
      </c>
      <c r="CO941" s="31">
        <f t="shared" si="998"/>
        <v>44</v>
      </c>
      <c r="CP941" s="31">
        <f t="shared" si="999"/>
        <v>57</v>
      </c>
      <c r="CQ941" s="31">
        <f t="shared" si="1000"/>
        <v>2</v>
      </c>
      <c r="CU941" s="88">
        <f t="shared" si="984"/>
        <v>0</v>
      </c>
      <c r="CZ941" s="32">
        <v>3</v>
      </c>
      <c r="DA941" s="32">
        <v>10</v>
      </c>
      <c r="DB941" s="32">
        <v>10</v>
      </c>
      <c r="DC941" s="88">
        <f t="shared" si="1001"/>
        <v>124</v>
      </c>
      <c r="DD941" s="32">
        <v>21</v>
      </c>
      <c r="DE941" s="32">
        <v>44</v>
      </c>
      <c r="DF941" s="32">
        <v>57</v>
      </c>
      <c r="DG941" s="32">
        <v>2</v>
      </c>
      <c r="DH941" s="32">
        <v>6</v>
      </c>
      <c r="DI941" s="32">
        <v>44</v>
      </c>
      <c r="DJ941" s="32">
        <v>25</v>
      </c>
      <c r="DK941" s="88">
        <f t="shared" si="1002"/>
        <v>972</v>
      </c>
      <c r="DL941" s="32">
        <v>127</v>
      </c>
      <c r="DM941" s="32">
        <v>421</v>
      </c>
      <c r="DN941" s="32">
        <v>412</v>
      </c>
      <c r="DO941" s="32">
        <v>12</v>
      </c>
      <c r="DP941" s="32">
        <v>36</v>
      </c>
      <c r="DQ941" s="32">
        <v>87</v>
      </c>
      <c r="DR941" s="32">
        <v>61</v>
      </c>
      <c r="DS941" s="88">
        <f t="shared" si="1003"/>
        <v>2174</v>
      </c>
      <c r="DT941" s="32">
        <v>31</v>
      </c>
      <c r="DU941" s="32">
        <v>808</v>
      </c>
      <c r="DV941" s="32">
        <v>1317</v>
      </c>
      <c r="DW941" s="32">
        <v>18</v>
      </c>
      <c r="DX941" s="32">
        <v>1</v>
      </c>
      <c r="DY941" s="32">
        <v>3</v>
      </c>
      <c r="DZ941" s="32">
        <v>3</v>
      </c>
      <c r="EA941" s="88">
        <f t="shared" si="1004"/>
        <v>42</v>
      </c>
      <c r="EB941" s="32">
        <v>4</v>
      </c>
      <c r="EC941" s="32">
        <v>2</v>
      </c>
      <c r="ED941" s="32">
        <v>34</v>
      </c>
      <c r="EE941" s="32">
        <v>2</v>
      </c>
      <c r="EI941" s="88">
        <f t="shared" si="1005"/>
        <v>0</v>
      </c>
      <c r="EQ941" s="88">
        <f t="shared" si="1006"/>
        <v>0</v>
      </c>
      <c r="EV941" s="32">
        <v>4</v>
      </c>
      <c r="EW941" s="32">
        <v>9</v>
      </c>
      <c r="EX941" s="32">
        <v>9</v>
      </c>
      <c r="EY941" s="88">
        <f t="shared" si="1007"/>
        <v>133</v>
      </c>
      <c r="EZ941" s="32">
        <v>6</v>
      </c>
      <c r="FA941" s="32">
        <v>82</v>
      </c>
      <c r="FB941" s="32">
        <v>44</v>
      </c>
      <c r="FC941" s="32">
        <v>1</v>
      </c>
      <c r="FG941" s="88">
        <f t="shared" si="1008"/>
        <v>0</v>
      </c>
      <c r="FO941" s="88">
        <f t="shared" si="1009"/>
        <v>0</v>
      </c>
      <c r="FW941" s="110">
        <f t="shared" si="1010"/>
        <v>0</v>
      </c>
      <c r="GB941" s="110">
        <f t="shared" si="1011"/>
        <v>4</v>
      </c>
      <c r="GC941" s="110">
        <f t="shared" si="1012"/>
        <v>9</v>
      </c>
      <c r="GD941" s="110">
        <f t="shared" si="1013"/>
        <v>9</v>
      </c>
      <c r="GE941" s="110">
        <f t="shared" si="1014"/>
        <v>133</v>
      </c>
      <c r="GF941" s="110">
        <f t="shared" si="1015"/>
        <v>6</v>
      </c>
      <c r="GG941" s="110">
        <f t="shared" si="1016"/>
        <v>82</v>
      </c>
      <c r="GH941" s="110">
        <f t="shared" si="1017"/>
        <v>44</v>
      </c>
      <c r="GI941" s="110">
        <f t="shared" si="1018"/>
        <v>1</v>
      </c>
      <c r="GJ941" s="114">
        <f t="shared" si="982"/>
        <v>0.30157406271720016</v>
      </c>
      <c r="GK941" s="90">
        <f t="shared" si="983"/>
        <v>0.20746164574616457</v>
      </c>
      <c r="GL941" s="92" t="s">
        <v>1816</v>
      </c>
      <c r="GM941" s="2" t="s">
        <v>2032</v>
      </c>
      <c r="GN941" s="2" t="s">
        <v>2026</v>
      </c>
      <c r="GO941" s="2" t="s">
        <v>2033</v>
      </c>
      <c r="GP941" s="92" t="s">
        <v>2034</v>
      </c>
      <c r="GQ941" s="2" t="s">
        <v>1569</v>
      </c>
      <c r="GR941" s="115">
        <v>3248</v>
      </c>
      <c r="GS941" s="31">
        <f t="shared" si="1019"/>
        <v>43</v>
      </c>
      <c r="GT941" s="31">
        <f t="shared" si="1020"/>
        <v>89</v>
      </c>
      <c r="GU941" s="31">
        <f t="shared" si="1021"/>
        <v>134</v>
      </c>
      <c r="GV941" s="31">
        <f t="shared" si="1022"/>
        <v>3188</v>
      </c>
      <c r="GW941" s="31">
        <f t="shared" si="1023"/>
        <v>1795</v>
      </c>
      <c r="GX941" s="31">
        <f t="shared" si="1024"/>
        <v>3026</v>
      </c>
    </row>
    <row r="942" spans="1:206" ht="15.75" hidden="1" customHeight="1" x14ac:dyDescent="0.25">
      <c r="A942" s="22" t="s">
        <v>1117</v>
      </c>
      <c r="B942" s="2" t="s">
        <v>914</v>
      </c>
      <c r="C942" s="116" t="s">
        <v>919</v>
      </c>
      <c r="D942" s="35" t="s">
        <v>914</v>
      </c>
      <c r="E942" s="117">
        <v>284</v>
      </c>
      <c r="F942" s="117">
        <v>1661</v>
      </c>
      <c r="G942" s="117">
        <v>1501</v>
      </c>
      <c r="H942" s="117">
        <v>3446</v>
      </c>
      <c r="I942" s="95">
        <v>203</v>
      </c>
      <c r="J942" s="118">
        <v>298</v>
      </c>
      <c r="K942" s="118">
        <v>1603</v>
      </c>
      <c r="L942" s="118">
        <v>1495</v>
      </c>
      <c r="M942" s="118">
        <v>3396</v>
      </c>
      <c r="N942" s="119">
        <v>152</v>
      </c>
      <c r="O942" s="119">
        <v>797</v>
      </c>
      <c r="P942" s="120">
        <v>3601</v>
      </c>
      <c r="Q942" s="120">
        <v>4502</v>
      </c>
      <c r="R942" s="120">
        <v>3343</v>
      </c>
      <c r="S942" s="70">
        <f t="shared" si="965"/>
        <v>8.2754790336017778E-2</v>
      </c>
      <c r="T942" s="70">
        <f t="shared" si="966"/>
        <v>0.35606397156819192</v>
      </c>
      <c r="U942" s="70">
        <f t="shared" si="967"/>
        <v>0.28341778787349292</v>
      </c>
      <c r="V942" s="70">
        <f t="shared" si="968"/>
        <v>0.37552581261950285</v>
      </c>
      <c r="W942" s="70">
        <f t="shared" si="969"/>
        <v>0.40173496859108587</v>
      </c>
      <c r="X942" s="121">
        <v>4551</v>
      </c>
      <c r="Y942" s="121">
        <v>3601</v>
      </c>
      <c r="Z942" s="121">
        <v>4502</v>
      </c>
      <c r="AA942" s="121">
        <v>3343</v>
      </c>
      <c r="AB942" s="121">
        <v>1020</v>
      </c>
      <c r="AC942" s="121">
        <v>1176</v>
      </c>
      <c r="AD942" s="17">
        <v>121</v>
      </c>
      <c r="AE942" s="17">
        <v>180</v>
      </c>
      <c r="AF942" s="100">
        <v>211</v>
      </c>
      <c r="AG942" s="101">
        <v>295</v>
      </c>
      <c r="AH942" s="101">
        <v>1563</v>
      </c>
      <c r="AI942" s="101">
        <v>1433</v>
      </c>
      <c r="AJ942" s="101">
        <v>65</v>
      </c>
      <c r="AK942" s="101">
        <f t="shared" si="970"/>
        <v>3356</v>
      </c>
      <c r="AL942" s="101">
        <f t="shared" si="971"/>
        <v>138</v>
      </c>
      <c r="AM942" s="101">
        <v>203</v>
      </c>
      <c r="AN942" s="102">
        <v>598</v>
      </c>
      <c r="AO942" s="103">
        <v>819</v>
      </c>
      <c r="AP942" s="74">
        <f t="shared" si="972"/>
        <v>8.1921688419883371E-2</v>
      </c>
      <c r="AQ942" s="74">
        <f t="shared" si="973"/>
        <v>0.34717903154153712</v>
      </c>
      <c r="AR942" s="104">
        <f t="shared" si="974"/>
        <v>0.27546741219640047</v>
      </c>
      <c r="AS942" s="104">
        <f t="shared" si="975"/>
        <v>0.36430847673677502</v>
      </c>
      <c r="AT942" s="104">
        <f t="shared" si="976"/>
        <v>0.3873766078372719</v>
      </c>
      <c r="AU942" s="105">
        <v>3612</v>
      </c>
      <c r="AV942" s="105">
        <v>4655</v>
      </c>
      <c r="AW942" s="105">
        <v>3629</v>
      </c>
      <c r="AX942" s="100">
        <v>207</v>
      </c>
      <c r="AY942" s="106">
        <v>3336</v>
      </c>
      <c r="AZ942" s="106">
        <v>285</v>
      </c>
      <c r="BA942" s="106">
        <v>1604</v>
      </c>
      <c r="BB942" s="106">
        <v>1405</v>
      </c>
      <c r="BC942" s="106">
        <v>42</v>
      </c>
      <c r="BD942" s="107">
        <v>132</v>
      </c>
      <c r="BE942" s="108">
        <v>459</v>
      </c>
      <c r="BF942" s="82">
        <f t="shared" si="977"/>
        <v>7.8534031413612565E-2</v>
      </c>
      <c r="BG942" s="82">
        <f t="shared" si="978"/>
        <v>0.34457572502685285</v>
      </c>
      <c r="BH942" s="83">
        <f t="shared" si="979"/>
        <v>0.26580363147276398</v>
      </c>
      <c r="BI942" s="83">
        <f t="shared" si="980"/>
        <v>0.34801016088060965</v>
      </c>
      <c r="BJ942" s="83">
        <f t="shared" si="981"/>
        <v>0.35243632336655595</v>
      </c>
      <c r="BK942" s="2">
        <v>3618</v>
      </c>
      <c r="BL942" s="2">
        <v>4647</v>
      </c>
      <c r="BM942" s="2">
        <v>3585</v>
      </c>
      <c r="BN942" s="2">
        <v>2481</v>
      </c>
      <c r="BO942" s="2">
        <v>1044</v>
      </c>
      <c r="BP942" s="2">
        <v>1133</v>
      </c>
      <c r="BQ942" s="109">
        <v>120</v>
      </c>
      <c r="BR942" s="109">
        <v>202</v>
      </c>
      <c r="BS942" s="110">
        <v>185</v>
      </c>
      <c r="BT942" s="109">
        <v>126</v>
      </c>
      <c r="BU942" s="109">
        <v>1456</v>
      </c>
      <c r="BV942" s="109">
        <v>1947</v>
      </c>
      <c r="BW942" s="109">
        <v>33</v>
      </c>
      <c r="BX942" s="84">
        <f t="shared" si="985"/>
        <v>3562</v>
      </c>
      <c r="BY942" s="111">
        <v>542</v>
      </c>
      <c r="BZ942" s="109">
        <v>174</v>
      </c>
      <c r="CA942" s="109">
        <v>32</v>
      </c>
      <c r="CB942" s="2">
        <v>767</v>
      </c>
      <c r="CC942" s="112">
        <f t="shared" si="986"/>
        <v>3.482587064676617E-2</v>
      </c>
      <c r="CD942" s="112">
        <f t="shared" si="987"/>
        <v>0.31332042177749087</v>
      </c>
      <c r="CE942" s="112">
        <f t="shared" si="988"/>
        <v>0.28312236286919829</v>
      </c>
      <c r="CF942" s="112">
        <f t="shared" si="989"/>
        <v>0.39224975704567544</v>
      </c>
      <c r="CG942" s="112">
        <f t="shared" si="990"/>
        <v>0.49456066945606697</v>
      </c>
      <c r="CH942" s="87">
        <f t="shared" si="991"/>
        <v>1812</v>
      </c>
      <c r="CI942" s="31">
        <f t="shared" si="992"/>
        <v>1915</v>
      </c>
      <c r="CJ942" s="31">
        <f t="shared" si="993"/>
        <v>0</v>
      </c>
      <c r="CK942" s="31">
        <f t="shared" si="994"/>
        <v>0</v>
      </c>
      <c r="CL942" s="31">
        <f t="shared" si="995"/>
        <v>0</v>
      </c>
      <c r="CM942" s="113">
        <f t="shared" si="996"/>
        <v>0</v>
      </c>
      <c r="CN942" s="31">
        <f t="shared" si="997"/>
        <v>0</v>
      </c>
      <c r="CO942" s="31">
        <f t="shared" si="998"/>
        <v>0</v>
      </c>
      <c r="CP942" s="31">
        <f t="shared" si="999"/>
        <v>0</v>
      </c>
      <c r="CQ942" s="31">
        <f t="shared" si="1000"/>
        <v>0</v>
      </c>
      <c r="CU942" s="88">
        <f t="shared" si="984"/>
        <v>0</v>
      </c>
      <c r="DC942" s="88">
        <f t="shared" si="1001"/>
        <v>0</v>
      </c>
      <c r="DH942" s="32">
        <v>4</v>
      </c>
      <c r="DI942" s="32">
        <v>24</v>
      </c>
      <c r="DJ942" s="32">
        <v>24</v>
      </c>
      <c r="DK942" s="88">
        <f t="shared" si="1002"/>
        <v>423</v>
      </c>
      <c r="DL942" s="32">
        <v>45</v>
      </c>
      <c r="DM942" s="32">
        <v>174</v>
      </c>
      <c r="DN942" s="32">
        <v>199</v>
      </c>
      <c r="DO942" s="32">
        <v>5</v>
      </c>
      <c r="DP942" s="32">
        <v>113</v>
      </c>
      <c r="DQ942" s="32">
        <v>174</v>
      </c>
      <c r="DR942" s="32">
        <v>156</v>
      </c>
      <c r="DS942" s="88">
        <f t="shared" si="1003"/>
        <v>3065</v>
      </c>
      <c r="DT942" s="32">
        <v>74</v>
      </c>
      <c r="DU942" s="32">
        <v>1249</v>
      </c>
      <c r="DV942" s="32">
        <v>1715</v>
      </c>
      <c r="DW942" s="32">
        <v>27</v>
      </c>
      <c r="DX942" s="32">
        <v>3</v>
      </c>
      <c r="DY942" s="32">
        <v>4</v>
      </c>
      <c r="DZ942" s="32">
        <v>5</v>
      </c>
      <c r="EA942" s="88">
        <f t="shared" si="1004"/>
        <v>74</v>
      </c>
      <c r="EB942" s="32">
        <v>7</v>
      </c>
      <c r="EC942" s="32">
        <v>33</v>
      </c>
      <c r="ED942" s="32">
        <v>33</v>
      </c>
      <c r="EE942" s="32">
        <v>1</v>
      </c>
      <c r="EI942" s="88">
        <f t="shared" si="1005"/>
        <v>0</v>
      </c>
      <c r="EQ942" s="88">
        <f t="shared" si="1006"/>
        <v>0</v>
      </c>
      <c r="EY942" s="88">
        <f t="shared" si="1007"/>
        <v>0</v>
      </c>
      <c r="FG942" s="88">
        <f t="shared" si="1008"/>
        <v>0</v>
      </c>
      <c r="FO942" s="88">
        <f t="shared" si="1009"/>
        <v>0</v>
      </c>
      <c r="FW942" s="110">
        <f t="shared" si="1010"/>
        <v>0</v>
      </c>
      <c r="GB942" s="110">
        <f t="shared" si="1011"/>
        <v>0</v>
      </c>
      <c r="GC942" s="110">
        <f t="shared" si="1012"/>
        <v>0</v>
      </c>
      <c r="GD942" s="110">
        <f t="shared" si="1013"/>
        <v>0</v>
      </c>
      <c r="GE942" s="110">
        <f t="shared" si="1014"/>
        <v>0</v>
      </c>
      <c r="GF942" s="110">
        <f t="shared" si="1015"/>
        <v>0</v>
      </c>
      <c r="GG942" s="110">
        <f t="shared" si="1016"/>
        <v>0</v>
      </c>
      <c r="GH942" s="110">
        <f t="shared" si="1017"/>
        <v>0</v>
      </c>
      <c r="GI942" s="110">
        <f t="shared" si="1018"/>
        <v>0</v>
      </c>
      <c r="GJ942" s="114">
        <f t="shared" si="982"/>
        <v>0.2310620387130542</v>
      </c>
      <c r="GK942" s="90">
        <f t="shared" si="983"/>
        <v>6.7745803357314144E-2</v>
      </c>
      <c r="GL942" s="92" t="s">
        <v>2177</v>
      </c>
      <c r="GM942" s="92" t="s">
        <v>2300</v>
      </c>
      <c r="GN942" s="92" t="s">
        <v>1488</v>
      </c>
      <c r="GO942" s="2" t="s">
        <v>2307</v>
      </c>
      <c r="GP942" s="92" t="s">
        <v>2098</v>
      </c>
      <c r="GQ942" s="2" t="s">
        <v>2293</v>
      </c>
      <c r="GR942" s="115">
        <v>4724</v>
      </c>
      <c r="GS942" s="31">
        <f t="shared" si="1019"/>
        <v>120</v>
      </c>
      <c r="GT942" s="31">
        <f t="shared" si="1020"/>
        <v>185</v>
      </c>
      <c r="GU942" s="31">
        <f t="shared" si="1021"/>
        <v>202</v>
      </c>
      <c r="GV942" s="31">
        <f t="shared" si="1022"/>
        <v>3562</v>
      </c>
      <c r="GW942" s="31">
        <f t="shared" si="1023"/>
        <v>1980</v>
      </c>
      <c r="GX942" s="31">
        <f t="shared" si="1024"/>
        <v>3436</v>
      </c>
    </row>
    <row r="943" spans="1:206" ht="15.75" hidden="1" customHeight="1" x14ac:dyDescent="0.25">
      <c r="A943" s="22" t="s">
        <v>1117</v>
      </c>
      <c r="B943" s="2" t="s">
        <v>914</v>
      </c>
      <c r="C943" s="116" t="s">
        <v>920</v>
      </c>
      <c r="D943" s="35" t="s">
        <v>914</v>
      </c>
      <c r="E943" s="117">
        <v>33</v>
      </c>
      <c r="F943" s="117">
        <v>288</v>
      </c>
      <c r="G943" s="117">
        <v>244</v>
      </c>
      <c r="H943" s="117">
        <v>565</v>
      </c>
      <c r="I943" s="95">
        <v>43</v>
      </c>
      <c r="J943" s="118">
        <v>76</v>
      </c>
      <c r="K943" s="118">
        <v>324</v>
      </c>
      <c r="L943" s="118">
        <v>226</v>
      </c>
      <c r="M943" s="118">
        <v>626</v>
      </c>
      <c r="N943" s="119">
        <v>26</v>
      </c>
      <c r="O943" s="119">
        <v>151</v>
      </c>
      <c r="P943" s="120">
        <v>445</v>
      </c>
      <c r="Q943" s="120">
        <v>544</v>
      </c>
      <c r="R943" s="120">
        <v>413</v>
      </c>
      <c r="S943" s="70">
        <f t="shared" si="965"/>
        <v>0.17078651685393259</v>
      </c>
      <c r="T943" s="70">
        <f t="shared" si="966"/>
        <v>0.59558823529411764</v>
      </c>
      <c r="U943" s="70">
        <f t="shared" si="967"/>
        <v>0.42796005706134094</v>
      </c>
      <c r="V943" s="70">
        <f t="shared" si="968"/>
        <v>0.54754440961337514</v>
      </c>
      <c r="W943" s="70">
        <f t="shared" si="969"/>
        <v>0.48426150121065376</v>
      </c>
      <c r="X943" s="121">
        <v>552</v>
      </c>
      <c r="Y943" s="121">
        <v>445</v>
      </c>
      <c r="Z943" s="121">
        <v>544</v>
      </c>
      <c r="AA943" s="121">
        <v>413</v>
      </c>
      <c r="AB943" s="121">
        <v>133</v>
      </c>
      <c r="AC943" s="121">
        <v>116</v>
      </c>
      <c r="AD943" s="17">
        <v>37</v>
      </c>
      <c r="AE943" s="17">
        <v>38</v>
      </c>
      <c r="AF943" s="100">
        <v>42</v>
      </c>
      <c r="AG943" s="101">
        <v>62</v>
      </c>
      <c r="AH943" s="101">
        <v>287</v>
      </c>
      <c r="AI943" s="101">
        <v>224</v>
      </c>
      <c r="AJ943" s="101">
        <v>5</v>
      </c>
      <c r="AK943" s="101">
        <f t="shared" si="970"/>
        <v>578</v>
      </c>
      <c r="AL943" s="101">
        <f t="shared" si="971"/>
        <v>17</v>
      </c>
      <c r="AM943" s="101">
        <v>22</v>
      </c>
      <c r="AN943" s="102">
        <v>94</v>
      </c>
      <c r="AO943" s="103">
        <v>110</v>
      </c>
      <c r="AP943" s="74">
        <f t="shared" si="972"/>
        <v>0.1393258426966292</v>
      </c>
      <c r="AQ943" s="74">
        <f t="shared" si="973"/>
        <v>0.52757352941176472</v>
      </c>
      <c r="AR943" s="104">
        <f t="shared" si="974"/>
        <v>0.39657631954350925</v>
      </c>
      <c r="AS943" s="104">
        <f t="shared" si="975"/>
        <v>0.51619644723092994</v>
      </c>
      <c r="AT943" s="104">
        <f t="shared" si="976"/>
        <v>0.50121065375302665</v>
      </c>
      <c r="AU943" s="105">
        <v>389</v>
      </c>
      <c r="AV943" s="105">
        <v>539</v>
      </c>
      <c r="AW943" s="105">
        <v>431</v>
      </c>
      <c r="AX943" s="100">
        <v>43</v>
      </c>
      <c r="AY943" s="106">
        <v>624</v>
      </c>
      <c r="AZ943" s="106">
        <v>78</v>
      </c>
      <c r="BA943" s="106">
        <v>328</v>
      </c>
      <c r="BB943" s="106">
        <v>212</v>
      </c>
      <c r="BC943" s="106">
        <v>6</v>
      </c>
      <c r="BD943" s="107">
        <v>25</v>
      </c>
      <c r="BE943" s="108">
        <v>62</v>
      </c>
      <c r="BF943" s="82">
        <f t="shared" si="977"/>
        <v>0.18097447795823665</v>
      </c>
      <c r="BG943" s="82">
        <f t="shared" si="978"/>
        <v>0.60853432282003705</v>
      </c>
      <c r="BH943" s="83">
        <f t="shared" si="979"/>
        <v>0.43635025754231055</v>
      </c>
      <c r="BI943" s="83">
        <f t="shared" si="980"/>
        <v>0.55495689655172409</v>
      </c>
      <c r="BJ943" s="83">
        <f t="shared" si="981"/>
        <v>0.48071979434447298</v>
      </c>
      <c r="BK943" s="2">
        <v>436</v>
      </c>
      <c r="BL943" s="2">
        <v>574</v>
      </c>
      <c r="BM943" s="2">
        <v>379</v>
      </c>
      <c r="BN943" s="2">
        <v>263</v>
      </c>
      <c r="BO943" s="2">
        <v>145</v>
      </c>
      <c r="BP943" s="2">
        <v>86</v>
      </c>
      <c r="BQ943" s="109">
        <v>33</v>
      </c>
      <c r="BR943" s="109">
        <v>38</v>
      </c>
      <c r="BS943" s="110">
        <v>37</v>
      </c>
      <c r="BT943" s="109">
        <v>53</v>
      </c>
      <c r="BU943" s="109">
        <v>266</v>
      </c>
      <c r="BV943" s="109">
        <v>242</v>
      </c>
      <c r="BW943" s="109">
        <v>10</v>
      </c>
      <c r="BX943" s="84">
        <f t="shared" si="985"/>
        <v>571</v>
      </c>
      <c r="BY943" s="111">
        <v>78</v>
      </c>
      <c r="BZ943" s="109">
        <v>28</v>
      </c>
      <c r="CA943" s="109">
        <v>10</v>
      </c>
      <c r="CB943" s="2">
        <v>108</v>
      </c>
      <c r="CC943" s="112">
        <f t="shared" si="986"/>
        <v>0.12155963302752294</v>
      </c>
      <c r="CD943" s="112">
        <f t="shared" si="987"/>
        <v>0.46341463414634149</v>
      </c>
      <c r="CE943" s="112">
        <f t="shared" si="988"/>
        <v>0.38372930165586755</v>
      </c>
      <c r="CF943" s="112">
        <f t="shared" si="989"/>
        <v>0.50367261280167885</v>
      </c>
      <c r="CG943" s="112">
        <f t="shared" si="990"/>
        <v>0.56464379947229548</v>
      </c>
      <c r="CH943" s="87">
        <f t="shared" si="991"/>
        <v>165</v>
      </c>
      <c r="CI943" s="31">
        <f t="shared" si="992"/>
        <v>174</v>
      </c>
      <c r="CJ943" s="31">
        <f t="shared" si="993"/>
        <v>0</v>
      </c>
      <c r="CK943" s="31">
        <f t="shared" si="994"/>
        <v>0</v>
      </c>
      <c r="CL943" s="31">
        <f t="shared" si="995"/>
        <v>0</v>
      </c>
      <c r="CM943" s="113">
        <f t="shared" si="996"/>
        <v>0</v>
      </c>
      <c r="CN943" s="31">
        <f t="shared" si="997"/>
        <v>0</v>
      </c>
      <c r="CO943" s="31">
        <f t="shared" si="998"/>
        <v>0</v>
      </c>
      <c r="CP943" s="31">
        <f t="shared" si="999"/>
        <v>0</v>
      </c>
      <c r="CQ943" s="31">
        <f t="shared" si="1000"/>
        <v>0</v>
      </c>
      <c r="CU943" s="88">
        <f t="shared" si="984"/>
        <v>0</v>
      </c>
      <c r="DC943" s="88">
        <f t="shared" si="1001"/>
        <v>0</v>
      </c>
      <c r="DH943" s="32">
        <v>1</v>
      </c>
      <c r="DI943" s="32">
        <v>3</v>
      </c>
      <c r="DJ943" s="32">
        <v>5</v>
      </c>
      <c r="DK943" s="88">
        <f t="shared" si="1002"/>
        <v>89</v>
      </c>
      <c r="DL943" s="32">
        <v>12</v>
      </c>
      <c r="DM943" s="32">
        <v>36</v>
      </c>
      <c r="DN943" s="32">
        <v>40</v>
      </c>
      <c r="DO943" s="32">
        <v>1</v>
      </c>
      <c r="DP943" s="32">
        <v>32</v>
      </c>
      <c r="DQ943" s="32">
        <v>35</v>
      </c>
      <c r="DR943" s="32">
        <v>32</v>
      </c>
      <c r="DS943" s="88">
        <f t="shared" si="1003"/>
        <v>482</v>
      </c>
      <c r="DT943" s="32">
        <v>41</v>
      </c>
      <c r="DU943" s="32">
        <v>230</v>
      </c>
      <c r="DV943" s="32">
        <v>202</v>
      </c>
      <c r="DW943" s="32">
        <v>9</v>
      </c>
      <c r="EA943" s="88">
        <f t="shared" si="1004"/>
        <v>0</v>
      </c>
      <c r="EI943" s="88">
        <f t="shared" si="1005"/>
        <v>0</v>
      </c>
      <c r="EQ943" s="88">
        <f t="shared" si="1006"/>
        <v>0</v>
      </c>
      <c r="EY943" s="88">
        <f t="shared" si="1007"/>
        <v>0</v>
      </c>
      <c r="FG943" s="88">
        <f t="shared" si="1008"/>
        <v>0</v>
      </c>
      <c r="FO943" s="88">
        <f t="shared" si="1009"/>
        <v>0</v>
      </c>
      <c r="FW943" s="110">
        <f t="shared" si="1010"/>
        <v>0</v>
      </c>
      <c r="GB943" s="110">
        <f t="shared" si="1011"/>
        <v>0</v>
      </c>
      <c r="GC943" s="110">
        <f t="shared" si="1012"/>
        <v>0</v>
      </c>
      <c r="GD943" s="110">
        <f t="shared" si="1013"/>
        <v>0</v>
      </c>
      <c r="GE943" s="110">
        <f t="shared" si="1014"/>
        <v>0</v>
      </c>
      <c r="GF943" s="110">
        <f t="shared" si="1015"/>
        <v>0</v>
      </c>
      <c r="GG943" s="110">
        <f t="shared" si="1016"/>
        <v>0</v>
      </c>
      <c r="GH943" s="110">
        <f t="shared" si="1017"/>
        <v>0</v>
      </c>
      <c r="GI943" s="110">
        <f t="shared" si="1018"/>
        <v>0</v>
      </c>
      <c r="GJ943" s="114">
        <f t="shared" si="982"/>
        <v>0.16598944591029016</v>
      </c>
      <c r="GK943" s="90">
        <f t="shared" si="983"/>
        <v>-8.4935897435897439E-2</v>
      </c>
      <c r="GL943" s="2" t="s">
        <v>2251</v>
      </c>
      <c r="GM943" s="2" t="s">
        <v>2011</v>
      </c>
      <c r="GN943" s="92" t="s">
        <v>1982</v>
      </c>
      <c r="GO943" s="2" t="s">
        <v>2228</v>
      </c>
      <c r="GP943" s="92" t="s">
        <v>2076</v>
      </c>
      <c r="GQ943" s="2" t="s">
        <v>1856</v>
      </c>
      <c r="GR943" s="115">
        <v>565</v>
      </c>
      <c r="GS943" s="31">
        <f t="shared" si="1019"/>
        <v>33</v>
      </c>
      <c r="GT943" s="31">
        <f t="shared" si="1020"/>
        <v>37</v>
      </c>
      <c r="GU943" s="31">
        <f t="shared" si="1021"/>
        <v>38</v>
      </c>
      <c r="GV943" s="31">
        <f t="shared" si="1022"/>
        <v>571</v>
      </c>
      <c r="GW943" s="31">
        <f t="shared" si="1023"/>
        <v>252</v>
      </c>
      <c r="GX943" s="31">
        <f t="shared" si="1024"/>
        <v>518</v>
      </c>
    </row>
    <row r="944" spans="1:206" ht="15.75" hidden="1" customHeight="1" x14ac:dyDescent="0.25">
      <c r="A944" s="22" t="s">
        <v>1117</v>
      </c>
      <c r="B944" s="2" t="s">
        <v>914</v>
      </c>
      <c r="C944" s="116" t="s">
        <v>921</v>
      </c>
      <c r="D944" s="35" t="s">
        <v>914</v>
      </c>
      <c r="E944" s="117">
        <v>56</v>
      </c>
      <c r="F944" s="117">
        <v>399</v>
      </c>
      <c r="G944" s="117">
        <v>360</v>
      </c>
      <c r="H944" s="117">
        <v>815</v>
      </c>
      <c r="I944" s="95">
        <v>54</v>
      </c>
      <c r="J944" s="118">
        <v>99</v>
      </c>
      <c r="K944" s="118">
        <v>409</v>
      </c>
      <c r="L944" s="118">
        <v>340</v>
      </c>
      <c r="M944" s="118">
        <v>848</v>
      </c>
      <c r="N944" s="119">
        <v>41</v>
      </c>
      <c r="O944" s="119">
        <v>123</v>
      </c>
      <c r="P944" s="120">
        <v>626</v>
      </c>
      <c r="Q944" s="120">
        <v>836</v>
      </c>
      <c r="R944" s="120">
        <v>579</v>
      </c>
      <c r="S944" s="70">
        <f t="shared" si="965"/>
        <v>0.15814696485623003</v>
      </c>
      <c r="T944" s="70">
        <f t="shared" si="966"/>
        <v>0.48923444976076558</v>
      </c>
      <c r="U944" s="70">
        <f t="shared" si="967"/>
        <v>0.39539441450269475</v>
      </c>
      <c r="V944" s="70">
        <f t="shared" si="968"/>
        <v>0.50035335689045934</v>
      </c>
      <c r="W944" s="70">
        <f t="shared" si="969"/>
        <v>0.5164075993091537</v>
      </c>
      <c r="X944" s="121">
        <v>868</v>
      </c>
      <c r="Y944" s="121">
        <v>626</v>
      </c>
      <c r="Z944" s="121">
        <v>836</v>
      </c>
      <c r="AA944" s="121">
        <v>579</v>
      </c>
      <c r="AB944" s="121">
        <v>197</v>
      </c>
      <c r="AC944" s="121">
        <v>217</v>
      </c>
      <c r="AD944" s="17">
        <v>49</v>
      </c>
      <c r="AE944" s="17">
        <v>59</v>
      </c>
      <c r="AF944" s="100">
        <v>53</v>
      </c>
      <c r="AG944" s="101">
        <v>84</v>
      </c>
      <c r="AH944" s="101">
        <v>392</v>
      </c>
      <c r="AI944" s="101">
        <v>258</v>
      </c>
      <c r="AJ944" s="101">
        <v>6</v>
      </c>
      <c r="AK944" s="101">
        <f t="shared" si="970"/>
        <v>740</v>
      </c>
      <c r="AL944" s="101">
        <f t="shared" si="971"/>
        <v>18</v>
      </c>
      <c r="AM944" s="101">
        <v>24</v>
      </c>
      <c r="AN944" s="102">
        <v>134</v>
      </c>
      <c r="AO944" s="103">
        <v>167</v>
      </c>
      <c r="AP944" s="74">
        <f t="shared" si="972"/>
        <v>0.13418530351437699</v>
      </c>
      <c r="AQ944" s="74">
        <f t="shared" si="973"/>
        <v>0.46889952153110048</v>
      </c>
      <c r="AR944" s="104">
        <f t="shared" si="974"/>
        <v>0.35080842724154826</v>
      </c>
      <c r="AS944" s="104">
        <f t="shared" si="975"/>
        <v>0.44664310954063602</v>
      </c>
      <c r="AT944" s="104">
        <f t="shared" si="976"/>
        <v>0.41450777202072536</v>
      </c>
      <c r="AU944" s="105">
        <v>566</v>
      </c>
      <c r="AV944" s="105">
        <v>780</v>
      </c>
      <c r="AW944" s="105">
        <v>639</v>
      </c>
      <c r="AX944" s="100">
        <v>46</v>
      </c>
      <c r="AY944" s="106">
        <v>701</v>
      </c>
      <c r="AZ944" s="106">
        <v>57</v>
      </c>
      <c r="BA944" s="106">
        <v>380</v>
      </c>
      <c r="BB944" s="106">
        <v>263</v>
      </c>
      <c r="BC944" s="106">
        <v>1</v>
      </c>
      <c r="BD944" s="107">
        <v>20</v>
      </c>
      <c r="BE944" s="108">
        <v>92</v>
      </c>
      <c r="BF944" s="82">
        <f t="shared" si="977"/>
        <v>8.9201877934272297E-2</v>
      </c>
      <c r="BG944" s="82">
        <f t="shared" si="978"/>
        <v>0.48717948717948717</v>
      </c>
      <c r="BH944" s="83">
        <f t="shared" si="979"/>
        <v>0.34256926952141059</v>
      </c>
      <c r="BI944" s="83">
        <f t="shared" si="980"/>
        <v>0.46285289747399705</v>
      </c>
      <c r="BJ944" s="83">
        <f t="shared" si="981"/>
        <v>0.42932862190812721</v>
      </c>
      <c r="BK944" s="2">
        <v>615</v>
      </c>
      <c r="BL944" s="2">
        <v>839</v>
      </c>
      <c r="BM944" s="2">
        <v>585</v>
      </c>
      <c r="BN944" s="2">
        <v>409</v>
      </c>
      <c r="BO944" s="2">
        <v>224</v>
      </c>
      <c r="BP944" s="2">
        <v>175</v>
      </c>
      <c r="BQ944" s="109">
        <v>42</v>
      </c>
      <c r="BR944" s="109">
        <v>48</v>
      </c>
      <c r="BS944" s="110">
        <v>47</v>
      </c>
      <c r="BT944" s="109">
        <v>45</v>
      </c>
      <c r="BU944" s="109">
        <v>368</v>
      </c>
      <c r="BV944" s="109">
        <v>381</v>
      </c>
      <c r="BW944" s="109">
        <v>8</v>
      </c>
      <c r="BX944" s="84">
        <f t="shared" si="985"/>
        <v>802</v>
      </c>
      <c r="BY944" s="111">
        <v>78</v>
      </c>
      <c r="BZ944" s="109">
        <v>37</v>
      </c>
      <c r="CA944" s="109">
        <v>8</v>
      </c>
      <c r="CB944" s="2">
        <v>151</v>
      </c>
      <c r="CC944" s="112">
        <f t="shared" si="986"/>
        <v>7.3170731707317069E-2</v>
      </c>
      <c r="CD944" s="112">
        <f t="shared" si="987"/>
        <v>0.43861740166865315</v>
      </c>
      <c r="CE944" s="112">
        <f t="shared" si="988"/>
        <v>0.3712604217753801</v>
      </c>
      <c r="CF944" s="112">
        <f t="shared" si="989"/>
        <v>0.5</v>
      </c>
      <c r="CG944" s="112">
        <f t="shared" si="990"/>
        <v>0.58803418803418805</v>
      </c>
      <c r="CH944" s="87">
        <f t="shared" si="991"/>
        <v>241</v>
      </c>
      <c r="CI944" s="31">
        <f t="shared" si="992"/>
        <v>277</v>
      </c>
      <c r="CJ944" s="31">
        <f t="shared" si="993"/>
        <v>0</v>
      </c>
      <c r="CK944" s="31">
        <f t="shared" si="994"/>
        <v>0</v>
      </c>
      <c r="CL944" s="31">
        <f t="shared" si="995"/>
        <v>0</v>
      </c>
      <c r="CM944" s="113">
        <f t="shared" si="996"/>
        <v>0</v>
      </c>
      <c r="CN944" s="31">
        <f t="shared" si="997"/>
        <v>0</v>
      </c>
      <c r="CO944" s="31">
        <f t="shared" si="998"/>
        <v>0</v>
      </c>
      <c r="CP944" s="31">
        <f t="shared" si="999"/>
        <v>0</v>
      </c>
      <c r="CQ944" s="31">
        <f t="shared" si="1000"/>
        <v>0</v>
      </c>
      <c r="CU944" s="88">
        <f t="shared" si="984"/>
        <v>0</v>
      </c>
      <c r="DC944" s="88">
        <f t="shared" si="1001"/>
        <v>0</v>
      </c>
      <c r="DH944" s="32">
        <v>1</v>
      </c>
      <c r="DI944" s="32">
        <v>5</v>
      </c>
      <c r="DJ944" s="32">
        <v>5</v>
      </c>
      <c r="DK944" s="88">
        <f t="shared" si="1002"/>
        <v>85</v>
      </c>
      <c r="DL944" s="32">
        <v>13</v>
      </c>
      <c r="DM944" s="32">
        <v>31</v>
      </c>
      <c r="DN944" s="32">
        <v>41</v>
      </c>
      <c r="DO944" s="32">
        <v>0</v>
      </c>
      <c r="DP944" s="32">
        <v>41</v>
      </c>
      <c r="DQ944" s="32">
        <v>43</v>
      </c>
      <c r="DR944" s="32">
        <v>42</v>
      </c>
      <c r="DS944" s="88">
        <f t="shared" si="1003"/>
        <v>717</v>
      </c>
      <c r="DT944" s="32">
        <v>32</v>
      </c>
      <c r="DU944" s="32">
        <v>337</v>
      </c>
      <c r="DV944" s="32">
        <v>340</v>
      </c>
      <c r="DW944" s="32">
        <v>8</v>
      </c>
      <c r="EA944" s="88">
        <f t="shared" si="1004"/>
        <v>0</v>
      </c>
      <c r="EI944" s="88">
        <f t="shared" si="1005"/>
        <v>0</v>
      </c>
      <c r="EQ944" s="88">
        <f t="shared" si="1006"/>
        <v>0</v>
      </c>
      <c r="EY944" s="88">
        <f t="shared" si="1007"/>
        <v>0</v>
      </c>
      <c r="FG944" s="88">
        <f t="shared" si="1008"/>
        <v>0</v>
      </c>
      <c r="FO944" s="88">
        <f t="shared" si="1009"/>
        <v>0</v>
      </c>
      <c r="FW944" s="110">
        <f t="shared" si="1010"/>
        <v>0</v>
      </c>
      <c r="GB944" s="110">
        <f t="shared" si="1011"/>
        <v>0</v>
      </c>
      <c r="GC944" s="110">
        <f t="shared" si="1012"/>
        <v>0</v>
      </c>
      <c r="GD944" s="110">
        <f t="shared" si="1013"/>
        <v>0</v>
      </c>
      <c r="GE944" s="110">
        <f t="shared" si="1014"/>
        <v>0</v>
      </c>
      <c r="GF944" s="110">
        <f t="shared" si="1015"/>
        <v>0</v>
      </c>
      <c r="GG944" s="110">
        <f t="shared" si="1016"/>
        <v>0</v>
      </c>
      <c r="GH944" s="110">
        <f t="shared" si="1017"/>
        <v>0</v>
      </c>
      <c r="GI944" s="110">
        <f t="shared" si="1018"/>
        <v>0</v>
      </c>
      <c r="GJ944" s="114">
        <f t="shared" si="982"/>
        <v>0.13870165508961502</v>
      </c>
      <c r="GK944" s="90">
        <f t="shared" si="983"/>
        <v>0.14407988587731813</v>
      </c>
      <c r="GL944" s="92" t="s">
        <v>1379</v>
      </c>
      <c r="GM944" s="2" t="s">
        <v>1923</v>
      </c>
      <c r="GN944" s="2" t="s">
        <v>1957</v>
      </c>
      <c r="GO944" s="2" t="s">
        <v>2216</v>
      </c>
      <c r="GP944" s="92" t="s">
        <v>1551</v>
      </c>
      <c r="GQ944" s="2" t="s">
        <v>1590</v>
      </c>
      <c r="GR944" s="115">
        <v>823</v>
      </c>
      <c r="GS944" s="31">
        <f t="shared" si="1019"/>
        <v>42</v>
      </c>
      <c r="GT944" s="31">
        <f t="shared" si="1020"/>
        <v>47</v>
      </c>
      <c r="GU944" s="31">
        <f t="shared" si="1021"/>
        <v>48</v>
      </c>
      <c r="GV944" s="31">
        <f t="shared" si="1022"/>
        <v>802</v>
      </c>
      <c r="GW944" s="31">
        <f t="shared" si="1023"/>
        <v>389</v>
      </c>
      <c r="GX944" s="31">
        <f t="shared" si="1024"/>
        <v>757</v>
      </c>
    </row>
    <row r="945" spans="1:206" ht="15.75" hidden="1" customHeight="1" x14ac:dyDescent="0.25">
      <c r="A945" s="22" t="s">
        <v>1117</v>
      </c>
      <c r="B945" s="2" t="s">
        <v>914</v>
      </c>
      <c r="C945" s="116" t="s">
        <v>922</v>
      </c>
      <c r="D945" s="35" t="s">
        <v>914</v>
      </c>
      <c r="E945" s="117">
        <v>169</v>
      </c>
      <c r="F945" s="117">
        <v>1077</v>
      </c>
      <c r="G945" s="117">
        <v>1117</v>
      </c>
      <c r="H945" s="117">
        <v>2363</v>
      </c>
      <c r="I945" s="95">
        <v>259</v>
      </c>
      <c r="J945" s="118">
        <v>354</v>
      </c>
      <c r="K945" s="118">
        <v>2317</v>
      </c>
      <c r="L945" s="118">
        <v>2687</v>
      </c>
      <c r="M945" s="118">
        <v>5358</v>
      </c>
      <c r="N945" s="119">
        <v>423</v>
      </c>
      <c r="O945" s="119">
        <v>784</v>
      </c>
      <c r="P945" s="120">
        <v>4976</v>
      </c>
      <c r="Q945" s="120">
        <v>6288</v>
      </c>
      <c r="R945" s="120">
        <v>4872</v>
      </c>
      <c r="S945" s="70">
        <f t="shared" si="965"/>
        <v>7.1141479099678454E-2</v>
      </c>
      <c r="T945" s="70">
        <f t="shared" si="966"/>
        <v>0.36847964376590331</v>
      </c>
      <c r="U945" s="70">
        <f t="shared" si="967"/>
        <v>0.30583787803668816</v>
      </c>
      <c r="V945" s="70">
        <f t="shared" si="968"/>
        <v>0.41048387096774192</v>
      </c>
      <c r="W945" s="70">
        <f t="shared" si="969"/>
        <v>0.46469622331691296</v>
      </c>
      <c r="X945" s="121">
        <v>6451</v>
      </c>
      <c r="Y945" s="121">
        <v>4976</v>
      </c>
      <c r="Z945" s="121">
        <v>6288</v>
      </c>
      <c r="AA945" s="121">
        <v>4872</v>
      </c>
      <c r="AB945" s="121">
        <v>1500</v>
      </c>
      <c r="AC945" s="121">
        <v>1385</v>
      </c>
      <c r="AD945" s="17">
        <v>85</v>
      </c>
      <c r="AE945" s="17">
        <v>207</v>
      </c>
      <c r="AF945" s="100">
        <v>275</v>
      </c>
      <c r="AG945" s="101">
        <v>429</v>
      </c>
      <c r="AH945" s="101">
        <v>2221</v>
      </c>
      <c r="AI945" s="101">
        <v>2726</v>
      </c>
      <c r="AJ945" s="101">
        <v>124</v>
      </c>
      <c r="AK945" s="101">
        <f t="shared" si="970"/>
        <v>5500</v>
      </c>
      <c r="AL945" s="101">
        <f t="shared" si="971"/>
        <v>446</v>
      </c>
      <c r="AM945" s="101">
        <v>570</v>
      </c>
      <c r="AN945" s="102">
        <v>576</v>
      </c>
      <c r="AO945" s="103">
        <v>957</v>
      </c>
      <c r="AP945" s="74">
        <f t="shared" si="972"/>
        <v>8.6213826366559485E-2</v>
      </c>
      <c r="AQ945" s="74">
        <f t="shared" si="973"/>
        <v>0.3532124681933842</v>
      </c>
      <c r="AR945" s="104">
        <f t="shared" si="974"/>
        <v>0.3055280118988597</v>
      </c>
      <c r="AS945" s="104">
        <f t="shared" si="975"/>
        <v>0.40331541218637995</v>
      </c>
      <c r="AT945" s="104">
        <f t="shared" si="976"/>
        <v>0.46798029556650245</v>
      </c>
      <c r="AU945" s="105">
        <v>4755</v>
      </c>
      <c r="AV945" s="105">
        <v>6427</v>
      </c>
      <c r="AW945" s="105">
        <v>5444</v>
      </c>
      <c r="AX945" s="100">
        <v>284</v>
      </c>
      <c r="AY945" s="106">
        <v>5858</v>
      </c>
      <c r="AZ945" s="106">
        <v>529</v>
      </c>
      <c r="BA945" s="106">
        <v>2319</v>
      </c>
      <c r="BB945" s="106">
        <v>2876</v>
      </c>
      <c r="BC945" s="106">
        <v>134</v>
      </c>
      <c r="BD945" s="107">
        <v>400</v>
      </c>
      <c r="BE945" s="108">
        <v>608</v>
      </c>
      <c r="BF945" s="82">
        <f t="shared" si="977"/>
        <v>9.7171197648787649E-2</v>
      </c>
      <c r="BG945" s="82">
        <f t="shared" si="978"/>
        <v>0.36082153415279289</v>
      </c>
      <c r="BH945" s="83">
        <f t="shared" si="979"/>
        <v>0.32022134006977027</v>
      </c>
      <c r="BI945" s="83">
        <f t="shared" si="980"/>
        <v>0.4288141656233232</v>
      </c>
      <c r="BJ945" s="83">
        <f t="shared" si="981"/>
        <v>0.52071503680336484</v>
      </c>
      <c r="BK945" s="2">
        <v>5504</v>
      </c>
      <c r="BL945" s="2">
        <v>7290</v>
      </c>
      <c r="BM945" s="2">
        <v>5368</v>
      </c>
      <c r="BN945" s="2">
        <v>3832</v>
      </c>
      <c r="BO945" s="2">
        <v>1686</v>
      </c>
      <c r="BP945" s="2">
        <v>1490</v>
      </c>
      <c r="BQ945" s="109">
        <v>89</v>
      </c>
      <c r="BR945" s="109">
        <v>313</v>
      </c>
      <c r="BS945" s="110">
        <v>252</v>
      </c>
      <c r="BT945" s="109">
        <v>407</v>
      </c>
      <c r="BU945" s="109">
        <v>2818</v>
      </c>
      <c r="BV945" s="109">
        <v>3833</v>
      </c>
      <c r="BW945" s="109">
        <v>78</v>
      </c>
      <c r="BX945" s="84">
        <f t="shared" si="985"/>
        <v>7136</v>
      </c>
      <c r="BY945" s="111">
        <v>488</v>
      </c>
      <c r="BZ945" s="109">
        <v>487</v>
      </c>
      <c r="CA945" s="109">
        <v>76</v>
      </c>
      <c r="CB945" s="2">
        <v>1063</v>
      </c>
      <c r="CC945" s="112">
        <f t="shared" si="986"/>
        <v>7.3946220930232565E-2</v>
      </c>
      <c r="CD945" s="112">
        <f t="shared" si="987"/>
        <v>0.38655692729766805</v>
      </c>
      <c r="CE945" s="112">
        <f t="shared" si="988"/>
        <v>0.36179936130382118</v>
      </c>
      <c r="CF945" s="112">
        <f t="shared" si="989"/>
        <v>0.4869647653657766</v>
      </c>
      <c r="CG945" s="112">
        <f t="shared" si="990"/>
        <v>0.62332339791356184</v>
      </c>
      <c r="CH945" s="87">
        <f t="shared" si="991"/>
        <v>2022</v>
      </c>
      <c r="CI945" s="31">
        <f t="shared" si="992"/>
        <v>2158</v>
      </c>
      <c r="CJ945" s="31">
        <f t="shared" si="993"/>
        <v>5</v>
      </c>
      <c r="CK945" s="31">
        <f t="shared" si="994"/>
        <v>13</v>
      </c>
      <c r="CL945" s="31">
        <f t="shared" si="995"/>
        <v>28</v>
      </c>
      <c r="CM945" s="113">
        <f t="shared" si="996"/>
        <v>188</v>
      </c>
      <c r="CN945" s="31">
        <f t="shared" si="997"/>
        <v>25</v>
      </c>
      <c r="CO945" s="31">
        <f t="shared" si="998"/>
        <v>70</v>
      </c>
      <c r="CP945" s="31">
        <f t="shared" si="999"/>
        <v>89</v>
      </c>
      <c r="CQ945" s="31">
        <f t="shared" si="1000"/>
        <v>4</v>
      </c>
      <c r="CR945" s="32">
        <v>2</v>
      </c>
      <c r="CS945" s="32">
        <v>3</v>
      </c>
      <c r="CT945" s="32">
        <v>15</v>
      </c>
      <c r="CU945" s="88">
        <f t="shared" si="984"/>
        <v>35</v>
      </c>
      <c r="CV945" s="32">
        <v>4</v>
      </c>
      <c r="CW945" s="32">
        <v>16</v>
      </c>
      <c r="CX945" s="32">
        <v>15</v>
      </c>
      <c r="CY945" s="32">
        <v>0</v>
      </c>
      <c r="CZ945" s="32">
        <v>3</v>
      </c>
      <c r="DA945" s="32">
        <v>10</v>
      </c>
      <c r="DB945" s="32">
        <v>13</v>
      </c>
      <c r="DC945" s="88">
        <f t="shared" si="1001"/>
        <v>153</v>
      </c>
      <c r="DD945" s="32">
        <v>21</v>
      </c>
      <c r="DE945" s="32">
        <v>54</v>
      </c>
      <c r="DF945" s="32">
        <v>74</v>
      </c>
      <c r="DG945" s="32">
        <v>4</v>
      </c>
      <c r="DH945" s="32">
        <v>15</v>
      </c>
      <c r="DI945" s="32">
        <v>113</v>
      </c>
      <c r="DJ945" s="32">
        <v>78</v>
      </c>
      <c r="DK945" s="88">
        <f t="shared" si="1002"/>
        <v>2780</v>
      </c>
      <c r="DL945" s="32">
        <v>111</v>
      </c>
      <c r="DM945" s="32">
        <v>1193</v>
      </c>
      <c r="DN945" s="32">
        <v>1447</v>
      </c>
      <c r="DO945" s="32">
        <v>29</v>
      </c>
      <c r="DP945" s="32">
        <v>54</v>
      </c>
      <c r="DQ945" s="32">
        <v>136</v>
      </c>
      <c r="DR945" s="32">
        <v>86</v>
      </c>
      <c r="DS945" s="88">
        <f t="shared" si="1003"/>
        <v>3463</v>
      </c>
      <c r="DT945" s="32">
        <v>43</v>
      </c>
      <c r="DU945" s="32">
        <v>1260</v>
      </c>
      <c r="DV945" s="32">
        <v>2121</v>
      </c>
      <c r="DW945" s="32">
        <v>39</v>
      </c>
      <c r="DX945" s="32">
        <v>5</v>
      </c>
      <c r="DY945" s="32">
        <v>8</v>
      </c>
      <c r="DZ945" s="32">
        <v>8</v>
      </c>
      <c r="EA945" s="88">
        <f t="shared" si="1004"/>
        <v>165</v>
      </c>
      <c r="EB945" s="32">
        <v>4</v>
      </c>
      <c r="EC945" s="32">
        <v>83</v>
      </c>
      <c r="ED945" s="32">
        <v>78</v>
      </c>
      <c r="EF945" s="32">
        <v>9</v>
      </c>
      <c r="EG945" s="32">
        <v>38</v>
      </c>
      <c r="EH945" s="32">
        <v>47</v>
      </c>
      <c r="EI945" s="88">
        <f t="shared" si="1005"/>
        <v>487</v>
      </c>
      <c r="EJ945" s="32">
        <v>202</v>
      </c>
      <c r="EK945" s="32">
        <v>190</v>
      </c>
      <c r="EL945" s="32">
        <v>90</v>
      </c>
      <c r="EM945" s="32">
        <v>5</v>
      </c>
      <c r="EN945" s="32">
        <v>1</v>
      </c>
      <c r="EO945" s="32">
        <v>5</v>
      </c>
      <c r="EP945" s="32">
        <v>5</v>
      </c>
      <c r="EQ945" s="88">
        <f t="shared" si="1006"/>
        <v>52</v>
      </c>
      <c r="ER945" s="32">
        <v>22</v>
      </c>
      <c r="ES945" s="32">
        <v>22</v>
      </c>
      <c r="ET945" s="32">
        <v>8</v>
      </c>
      <c r="EU945" s="32">
        <v>0</v>
      </c>
      <c r="EY945" s="88">
        <f t="shared" si="1007"/>
        <v>0</v>
      </c>
      <c r="FG945" s="88">
        <f t="shared" si="1008"/>
        <v>0</v>
      </c>
      <c r="FO945" s="88">
        <f t="shared" si="1009"/>
        <v>0</v>
      </c>
      <c r="FW945" s="110">
        <f t="shared" si="1010"/>
        <v>0</v>
      </c>
      <c r="GB945" s="110">
        <f t="shared" si="1011"/>
        <v>0</v>
      </c>
      <c r="GC945" s="110">
        <f t="shared" si="1012"/>
        <v>0</v>
      </c>
      <c r="GD945" s="110">
        <f t="shared" si="1013"/>
        <v>0</v>
      </c>
      <c r="GE945" s="110">
        <f t="shared" si="1014"/>
        <v>0</v>
      </c>
      <c r="GF945" s="110">
        <f t="shared" si="1015"/>
        <v>0</v>
      </c>
      <c r="GG945" s="110">
        <f t="shared" si="1016"/>
        <v>0</v>
      </c>
      <c r="GH945" s="110">
        <f t="shared" si="1017"/>
        <v>0</v>
      </c>
      <c r="GI945" s="110">
        <f t="shared" si="1018"/>
        <v>0</v>
      </c>
      <c r="GJ945" s="114">
        <f t="shared" si="982"/>
        <v>0.34135671141116314</v>
      </c>
      <c r="GK945" s="90">
        <f t="shared" si="983"/>
        <v>0.21816319562990782</v>
      </c>
      <c r="GL945" s="2" t="s">
        <v>1993</v>
      </c>
      <c r="GM945" s="92" t="s">
        <v>1948</v>
      </c>
      <c r="GN945" s="92" t="s">
        <v>1994</v>
      </c>
      <c r="GO945" s="2" t="s">
        <v>1995</v>
      </c>
      <c r="GP945" s="2" t="s">
        <v>1996</v>
      </c>
      <c r="GQ945" s="2" t="s">
        <v>1997</v>
      </c>
      <c r="GR945" s="115">
        <v>7256</v>
      </c>
      <c r="GS945" s="31">
        <f t="shared" si="1019"/>
        <v>74</v>
      </c>
      <c r="GT945" s="31">
        <f t="shared" si="1020"/>
        <v>172</v>
      </c>
      <c r="GU945" s="31">
        <f t="shared" si="1021"/>
        <v>257</v>
      </c>
      <c r="GV945" s="31">
        <f t="shared" si="1022"/>
        <v>6408</v>
      </c>
      <c r="GW945" s="31">
        <f t="shared" si="1023"/>
        <v>3714</v>
      </c>
      <c r="GX945" s="31">
        <f t="shared" si="1024"/>
        <v>6250</v>
      </c>
    </row>
    <row r="946" spans="1:206" ht="15.75" hidden="1" customHeight="1" x14ac:dyDescent="0.25">
      <c r="A946" s="22" t="s">
        <v>1117</v>
      </c>
      <c r="B946" s="2" t="s">
        <v>914</v>
      </c>
      <c r="C946" s="116" t="s">
        <v>923</v>
      </c>
      <c r="D946" s="35" t="s">
        <v>914</v>
      </c>
      <c r="E946" s="117">
        <v>136</v>
      </c>
      <c r="F946" s="117">
        <v>627</v>
      </c>
      <c r="G946" s="117">
        <v>531</v>
      </c>
      <c r="H946" s="117">
        <v>1294</v>
      </c>
      <c r="I946" s="95">
        <v>87</v>
      </c>
      <c r="J946" s="118">
        <v>168</v>
      </c>
      <c r="K946" s="118">
        <v>739</v>
      </c>
      <c r="L946" s="118">
        <v>534</v>
      </c>
      <c r="M946" s="118">
        <v>1441</v>
      </c>
      <c r="N946" s="119">
        <v>28</v>
      </c>
      <c r="O946" s="119">
        <v>252</v>
      </c>
      <c r="P946" s="120">
        <v>1060</v>
      </c>
      <c r="Q946" s="120">
        <v>1337</v>
      </c>
      <c r="R946" s="120">
        <v>1076</v>
      </c>
      <c r="S946" s="70">
        <f t="shared" si="965"/>
        <v>0.15849056603773584</v>
      </c>
      <c r="T946" s="70">
        <f t="shared" si="966"/>
        <v>0.55272999252056843</v>
      </c>
      <c r="U946" s="70">
        <f t="shared" si="967"/>
        <v>0.40685286495824935</v>
      </c>
      <c r="V946" s="70">
        <f t="shared" si="968"/>
        <v>0.51595524243680069</v>
      </c>
      <c r="W946" s="70">
        <f t="shared" si="969"/>
        <v>0.47026022304832715</v>
      </c>
      <c r="X946" s="121">
        <v>1324</v>
      </c>
      <c r="Y946" s="121">
        <v>1060</v>
      </c>
      <c r="Z946" s="121">
        <v>1337</v>
      </c>
      <c r="AA946" s="121">
        <v>1076</v>
      </c>
      <c r="AB946" s="121">
        <v>327</v>
      </c>
      <c r="AC946" s="121">
        <v>316</v>
      </c>
      <c r="AD946" s="17">
        <v>51</v>
      </c>
      <c r="AE946" s="17">
        <v>66</v>
      </c>
      <c r="AF946" s="100">
        <v>78</v>
      </c>
      <c r="AG946" s="101">
        <v>134</v>
      </c>
      <c r="AH946" s="101">
        <v>674</v>
      </c>
      <c r="AI946" s="101">
        <v>486</v>
      </c>
      <c r="AJ946" s="101">
        <v>4</v>
      </c>
      <c r="AK946" s="101">
        <f t="shared" si="970"/>
        <v>1298</v>
      </c>
      <c r="AL946" s="101">
        <f t="shared" si="971"/>
        <v>28</v>
      </c>
      <c r="AM946" s="101">
        <v>32</v>
      </c>
      <c r="AN946" s="102">
        <v>300</v>
      </c>
      <c r="AO946" s="103">
        <v>297</v>
      </c>
      <c r="AP946" s="74">
        <f t="shared" si="972"/>
        <v>0.12641509433962264</v>
      </c>
      <c r="AQ946" s="74">
        <f t="shared" si="973"/>
        <v>0.5041136873597607</v>
      </c>
      <c r="AR946" s="104">
        <f t="shared" si="974"/>
        <v>0.36452634609847395</v>
      </c>
      <c r="AS946" s="104">
        <f t="shared" si="975"/>
        <v>0.46912556983008702</v>
      </c>
      <c r="AT946" s="104">
        <f t="shared" si="976"/>
        <v>0.42565055762081783</v>
      </c>
      <c r="AU946" s="105">
        <v>1023</v>
      </c>
      <c r="AV946" s="105">
        <v>1347</v>
      </c>
      <c r="AW946" s="105">
        <v>1084</v>
      </c>
      <c r="AX946" s="100">
        <v>75</v>
      </c>
      <c r="AY946" s="106">
        <v>1273</v>
      </c>
      <c r="AZ946" s="106">
        <v>149</v>
      </c>
      <c r="BA946" s="106">
        <v>710</v>
      </c>
      <c r="BB946" s="106">
        <v>408</v>
      </c>
      <c r="BC946" s="106">
        <v>6</v>
      </c>
      <c r="BD946" s="107">
        <v>21</v>
      </c>
      <c r="BE946" s="108">
        <v>205</v>
      </c>
      <c r="BF946" s="82">
        <f t="shared" si="977"/>
        <v>0.13745387453874539</v>
      </c>
      <c r="BG946" s="82">
        <f t="shared" si="978"/>
        <v>0.52709725315515965</v>
      </c>
      <c r="BH946" s="83">
        <f t="shared" si="979"/>
        <v>0.36074116965836711</v>
      </c>
      <c r="BI946" s="83">
        <f t="shared" si="980"/>
        <v>0.46286919831223627</v>
      </c>
      <c r="BJ946" s="83">
        <f t="shared" si="981"/>
        <v>0.3782991202346041</v>
      </c>
      <c r="BK946" s="2">
        <v>1038</v>
      </c>
      <c r="BL946" s="2">
        <v>1327</v>
      </c>
      <c r="BM946" s="2">
        <v>1026</v>
      </c>
      <c r="BN946" s="2">
        <v>729</v>
      </c>
      <c r="BO946" s="2">
        <v>317</v>
      </c>
      <c r="BP946" s="2">
        <v>313</v>
      </c>
      <c r="BQ946" s="109">
        <v>52</v>
      </c>
      <c r="BR946" s="109">
        <v>76</v>
      </c>
      <c r="BS946" s="110">
        <v>65</v>
      </c>
      <c r="BT946" s="109">
        <v>81</v>
      </c>
      <c r="BU946" s="109">
        <v>717</v>
      </c>
      <c r="BV946" s="109">
        <v>662</v>
      </c>
      <c r="BW946" s="109">
        <v>6</v>
      </c>
      <c r="BX946" s="84">
        <f t="shared" si="985"/>
        <v>1466</v>
      </c>
      <c r="BY946" s="111">
        <v>230</v>
      </c>
      <c r="BZ946" s="109">
        <v>31</v>
      </c>
      <c r="CA946" s="109">
        <v>6</v>
      </c>
      <c r="CB946" s="2">
        <v>286</v>
      </c>
      <c r="CC946" s="112">
        <f t="shared" si="986"/>
        <v>7.8034682080924858E-2</v>
      </c>
      <c r="CD946" s="112">
        <f t="shared" si="987"/>
        <v>0.54031650339110782</v>
      </c>
      <c r="CE946" s="112">
        <f t="shared" si="988"/>
        <v>0.42140961368327928</v>
      </c>
      <c r="CF946" s="112">
        <f t="shared" si="989"/>
        <v>0.57288567785805355</v>
      </c>
      <c r="CG946" s="112">
        <f t="shared" si="990"/>
        <v>0.61500974658869401</v>
      </c>
      <c r="CH946" s="87">
        <f t="shared" si="991"/>
        <v>395</v>
      </c>
      <c r="CI946" s="31">
        <f t="shared" si="992"/>
        <v>395</v>
      </c>
      <c r="CJ946" s="31">
        <f t="shared" si="993"/>
        <v>0</v>
      </c>
      <c r="CK946" s="31">
        <f t="shared" si="994"/>
        <v>0</v>
      </c>
      <c r="CL946" s="31">
        <f t="shared" si="995"/>
        <v>0</v>
      </c>
      <c r="CM946" s="113">
        <f t="shared" si="996"/>
        <v>0</v>
      </c>
      <c r="CN946" s="31">
        <f t="shared" si="997"/>
        <v>0</v>
      </c>
      <c r="CO946" s="31">
        <f t="shared" si="998"/>
        <v>0</v>
      </c>
      <c r="CP946" s="31">
        <f t="shared" si="999"/>
        <v>0</v>
      </c>
      <c r="CQ946" s="31">
        <f t="shared" si="1000"/>
        <v>0</v>
      </c>
      <c r="CU946" s="88">
        <f t="shared" si="984"/>
        <v>0</v>
      </c>
      <c r="DC946" s="88">
        <f t="shared" si="1001"/>
        <v>0</v>
      </c>
      <c r="DH946" s="32">
        <v>2</v>
      </c>
      <c r="DI946" s="32">
        <v>6</v>
      </c>
      <c r="DJ946" s="32">
        <v>8</v>
      </c>
      <c r="DK946" s="88">
        <f t="shared" si="1002"/>
        <v>145</v>
      </c>
      <c r="DL946" s="32">
        <v>21</v>
      </c>
      <c r="DM946" s="32">
        <v>67</v>
      </c>
      <c r="DN946" s="32">
        <v>57</v>
      </c>
      <c r="DO946" s="32">
        <v>0</v>
      </c>
      <c r="DP946" s="32">
        <v>48</v>
      </c>
      <c r="DQ946" s="32">
        <v>68</v>
      </c>
      <c r="DR946" s="32">
        <v>54</v>
      </c>
      <c r="DS946" s="88">
        <f t="shared" si="1003"/>
        <v>1281</v>
      </c>
      <c r="DT946" s="32">
        <v>55</v>
      </c>
      <c r="DU946" s="32">
        <v>631</v>
      </c>
      <c r="DV946" s="32">
        <v>589</v>
      </c>
      <c r="DW946" s="32">
        <v>6</v>
      </c>
      <c r="DX946" s="32">
        <v>2</v>
      </c>
      <c r="DY946" s="32">
        <v>2</v>
      </c>
      <c r="DZ946" s="32">
        <v>3</v>
      </c>
      <c r="EA946" s="88">
        <f t="shared" si="1004"/>
        <v>40</v>
      </c>
      <c r="EB946" s="32">
        <v>5</v>
      </c>
      <c r="EC946" s="32">
        <v>19</v>
      </c>
      <c r="ED946" s="32">
        <v>16</v>
      </c>
      <c r="EI946" s="88">
        <f t="shared" si="1005"/>
        <v>0</v>
      </c>
      <c r="EQ946" s="88">
        <f t="shared" si="1006"/>
        <v>0</v>
      </c>
      <c r="EY946" s="88">
        <f t="shared" si="1007"/>
        <v>0</v>
      </c>
      <c r="FG946" s="88">
        <f t="shared" si="1008"/>
        <v>0</v>
      </c>
      <c r="FO946" s="88">
        <f t="shared" si="1009"/>
        <v>0</v>
      </c>
      <c r="FW946" s="110">
        <f t="shared" si="1010"/>
        <v>0</v>
      </c>
      <c r="GB946" s="110">
        <f t="shared" si="1011"/>
        <v>0</v>
      </c>
      <c r="GC946" s="110">
        <f t="shared" si="1012"/>
        <v>0</v>
      </c>
      <c r="GD946" s="110">
        <f t="shared" si="1013"/>
        <v>0</v>
      </c>
      <c r="GE946" s="110">
        <f t="shared" si="1014"/>
        <v>0</v>
      </c>
      <c r="GF946" s="110">
        <f t="shared" si="1015"/>
        <v>0</v>
      </c>
      <c r="GG946" s="110">
        <f t="shared" si="1016"/>
        <v>0</v>
      </c>
      <c r="GH946" s="110">
        <f t="shared" si="1017"/>
        <v>0</v>
      </c>
      <c r="GI946" s="110">
        <f t="shared" si="1018"/>
        <v>0</v>
      </c>
      <c r="GJ946" s="114">
        <f t="shared" si="982"/>
        <v>0.30780728721232159</v>
      </c>
      <c r="GK946" s="90">
        <f t="shared" si="983"/>
        <v>0.15161036920659859</v>
      </c>
      <c r="GL946" s="92" t="s">
        <v>1702</v>
      </c>
      <c r="GM946" s="92" t="s">
        <v>1997</v>
      </c>
      <c r="GN946" s="92" t="s">
        <v>1655</v>
      </c>
      <c r="GO946" s="92" t="s">
        <v>1888</v>
      </c>
      <c r="GP946" s="2" t="s">
        <v>2197</v>
      </c>
      <c r="GQ946" s="2" t="s">
        <v>1843</v>
      </c>
      <c r="GR946" s="115">
        <v>1310</v>
      </c>
      <c r="GS946" s="31">
        <f t="shared" si="1019"/>
        <v>52</v>
      </c>
      <c r="GT946" s="31">
        <f t="shared" si="1020"/>
        <v>65</v>
      </c>
      <c r="GU946" s="31">
        <f t="shared" si="1021"/>
        <v>76</v>
      </c>
      <c r="GV946" s="31">
        <f t="shared" si="1022"/>
        <v>1466</v>
      </c>
      <c r="GW946" s="31">
        <f t="shared" si="1023"/>
        <v>668</v>
      </c>
      <c r="GX946" s="31">
        <f t="shared" si="1024"/>
        <v>1385</v>
      </c>
    </row>
    <row r="947" spans="1:206" ht="15.75" hidden="1" customHeight="1" x14ac:dyDescent="0.25">
      <c r="A947" s="22" t="s">
        <v>1117</v>
      </c>
      <c r="B947" s="2" t="s">
        <v>914</v>
      </c>
      <c r="C947" s="116" t="s">
        <v>924</v>
      </c>
      <c r="D947" s="35" t="s">
        <v>914</v>
      </c>
      <c r="E947" s="117">
        <v>60</v>
      </c>
      <c r="F947" s="117">
        <v>698</v>
      </c>
      <c r="G947" s="117">
        <v>619</v>
      </c>
      <c r="H947" s="117">
        <v>1377</v>
      </c>
      <c r="I947" s="95">
        <v>67</v>
      </c>
      <c r="J947" s="118">
        <v>69</v>
      </c>
      <c r="K947" s="118">
        <v>746</v>
      </c>
      <c r="L947" s="118">
        <v>535</v>
      </c>
      <c r="M947" s="118">
        <v>1350</v>
      </c>
      <c r="N947" s="119">
        <v>40</v>
      </c>
      <c r="O947" s="119">
        <v>474</v>
      </c>
      <c r="P947" s="120">
        <v>1432</v>
      </c>
      <c r="Q947" s="120">
        <v>1781</v>
      </c>
      <c r="R947" s="120">
        <v>1503</v>
      </c>
      <c r="S947" s="70">
        <f t="shared" si="965"/>
        <v>4.8184357541899439E-2</v>
      </c>
      <c r="T947" s="70">
        <f t="shared" si="966"/>
        <v>0.41886580572711962</v>
      </c>
      <c r="U947" s="70">
        <f t="shared" si="967"/>
        <v>0.27777777777777779</v>
      </c>
      <c r="V947" s="70">
        <f t="shared" si="968"/>
        <v>0.37789281364190014</v>
      </c>
      <c r="W947" s="70">
        <f t="shared" si="969"/>
        <v>0.32934131736526945</v>
      </c>
      <c r="X947" s="121">
        <v>1745</v>
      </c>
      <c r="Y947" s="121">
        <v>1432</v>
      </c>
      <c r="Z947" s="121">
        <v>1781</v>
      </c>
      <c r="AA947" s="121">
        <v>1503</v>
      </c>
      <c r="AB947" s="121">
        <v>436</v>
      </c>
      <c r="AC947" s="121">
        <v>444</v>
      </c>
      <c r="AD947" s="17">
        <v>54</v>
      </c>
      <c r="AE947" s="17">
        <v>71</v>
      </c>
      <c r="AF947" s="100">
        <v>74</v>
      </c>
      <c r="AG947" s="101">
        <v>55</v>
      </c>
      <c r="AH947" s="101">
        <v>728</v>
      </c>
      <c r="AI947" s="101">
        <v>571</v>
      </c>
      <c r="AJ947" s="101">
        <v>18</v>
      </c>
      <c r="AK947" s="101">
        <f t="shared" si="970"/>
        <v>1372</v>
      </c>
      <c r="AL947" s="101">
        <f t="shared" si="971"/>
        <v>36</v>
      </c>
      <c r="AM947" s="101">
        <v>54</v>
      </c>
      <c r="AN947" s="102">
        <v>447</v>
      </c>
      <c r="AO947" s="103">
        <v>390</v>
      </c>
      <c r="AP947" s="74">
        <f t="shared" si="972"/>
        <v>3.840782122905028E-2</v>
      </c>
      <c r="AQ947" s="74">
        <f t="shared" si="973"/>
        <v>0.40875912408759124</v>
      </c>
      <c r="AR947" s="104">
        <f t="shared" si="974"/>
        <v>0.27947413061916881</v>
      </c>
      <c r="AS947" s="104">
        <f t="shared" si="975"/>
        <v>0.38459196102314253</v>
      </c>
      <c r="AT947" s="104">
        <f t="shared" si="976"/>
        <v>0.35595475715236197</v>
      </c>
      <c r="AU947" s="105">
        <v>1383</v>
      </c>
      <c r="AV947" s="105">
        <v>1787</v>
      </c>
      <c r="AW947" s="105">
        <v>1366</v>
      </c>
      <c r="AX947" s="100">
        <v>72</v>
      </c>
      <c r="AY947" s="106">
        <v>1348</v>
      </c>
      <c r="AZ947" s="106">
        <v>46</v>
      </c>
      <c r="BA947" s="106">
        <v>750</v>
      </c>
      <c r="BB947" s="106">
        <v>543</v>
      </c>
      <c r="BC947" s="106">
        <v>9</v>
      </c>
      <c r="BD947" s="107">
        <v>30</v>
      </c>
      <c r="BE947" s="108">
        <v>243</v>
      </c>
      <c r="BF947" s="82">
        <f t="shared" si="977"/>
        <v>3.3674963396778917E-2</v>
      </c>
      <c r="BG947" s="82">
        <f t="shared" si="978"/>
        <v>0.41969781757134861</v>
      </c>
      <c r="BH947" s="83">
        <f t="shared" si="979"/>
        <v>0.28858024691358025</v>
      </c>
      <c r="BI947" s="83">
        <f t="shared" si="980"/>
        <v>0.39842271293375392</v>
      </c>
      <c r="BJ947" s="83">
        <f t="shared" si="981"/>
        <v>0.37093275488069416</v>
      </c>
      <c r="BK947" s="2">
        <v>1382</v>
      </c>
      <c r="BL947" s="2">
        <v>1685</v>
      </c>
      <c r="BM947" s="2">
        <v>1303</v>
      </c>
      <c r="BN947" s="2">
        <v>935</v>
      </c>
      <c r="BO947" s="2">
        <v>356</v>
      </c>
      <c r="BP947" s="2">
        <v>407</v>
      </c>
      <c r="BQ947" s="109">
        <v>59</v>
      </c>
      <c r="BR947" s="109">
        <v>78</v>
      </c>
      <c r="BS947" s="110">
        <v>64</v>
      </c>
      <c r="BT947" s="109">
        <v>45</v>
      </c>
      <c r="BU947" s="109">
        <v>733</v>
      </c>
      <c r="BV947" s="109">
        <v>888</v>
      </c>
      <c r="BW947" s="109">
        <v>18</v>
      </c>
      <c r="BX947" s="84">
        <f t="shared" si="985"/>
        <v>1684</v>
      </c>
      <c r="BY947" s="111">
        <v>284</v>
      </c>
      <c r="BZ947" s="109">
        <v>32</v>
      </c>
      <c r="CA947" s="109">
        <v>17</v>
      </c>
      <c r="CB947" s="2">
        <v>351</v>
      </c>
      <c r="CC947" s="112">
        <f t="shared" si="986"/>
        <v>3.2561505065123009E-2</v>
      </c>
      <c r="CD947" s="112">
        <f t="shared" si="987"/>
        <v>0.43501483679525221</v>
      </c>
      <c r="CE947" s="112">
        <f t="shared" si="988"/>
        <v>0.37391304347826088</v>
      </c>
      <c r="CF947" s="112">
        <f t="shared" si="989"/>
        <v>0.53179384203480584</v>
      </c>
      <c r="CG947" s="112">
        <f t="shared" si="990"/>
        <v>0.65694551036070603</v>
      </c>
      <c r="CH947" s="87">
        <f t="shared" si="991"/>
        <v>447</v>
      </c>
      <c r="CI947" s="31">
        <f t="shared" si="992"/>
        <v>420</v>
      </c>
      <c r="CJ947" s="31">
        <f t="shared" si="993"/>
        <v>0</v>
      </c>
      <c r="CK947" s="31">
        <f t="shared" si="994"/>
        <v>0</v>
      </c>
      <c r="CL947" s="31">
        <f t="shared" si="995"/>
        <v>0</v>
      </c>
      <c r="CM947" s="113">
        <f t="shared" si="996"/>
        <v>0</v>
      </c>
      <c r="CN947" s="31">
        <f t="shared" si="997"/>
        <v>0</v>
      </c>
      <c r="CO947" s="31">
        <f t="shared" si="998"/>
        <v>0</v>
      </c>
      <c r="CP947" s="31">
        <f t="shared" si="999"/>
        <v>0</v>
      </c>
      <c r="CQ947" s="31">
        <f t="shared" si="1000"/>
        <v>0</v>
      </c>
      <c r="CU947" s="88">
        <f t="shared" si="984"/>
        <v>0</v>
      </c>
      <c r="DC947" s="88">
        <f t="shared" si="1001"/>
        <v>0</v>
      </c>
      <c r="DH947" s="32">
        <v>1</v>
      </c>
      <c r="DI947" s="32">
        <v>3</v>
      </c>
      <c r="DJ947" s="32">
        <v>3</v>
      </c>
      <c r="DK947" s="88">
        <f t="shared" si="1002"/>
        <v>67</v>
      </c>
      <c r="DL947" s="32">
        <v>22</v>
      </c>
      <c r="DM947" s="32">
        <v>27</v>
      </c>
      <c r="DN947" s="32">
        <v>18</v>
      </c>
      <c r="DO947" s="32">
        <v>0</v>
      </c>
      <c r="DP947" s="32">
        <v>58</v>
      </c>
      <c r="DQ947" s="32">
        <v>75</v>
      </c>
      <c r="DR947" s="32">
        <v>61</v>
      </c>
      <c r="DS947" s="88">
        <f t="shared" si="1003"/>
        <v>1617</v>
      </c>
      <c r="DT947" s="32">
        <v>23</v>
      </c>
      <c r="DU947" s="32">
        <v>706</v>
      </c>
      <c r="DV947" s="32">
        <v>870</v>
      </c>
      <c r="DW947" s="32">
        <v>18</v>
      </c>
      <c r="EA947" s="88">
        <f t="shared" si="1004"/>
        <v>0</v>
      </c>
      <c r="EI947" s="88">
        <f t="shared" si="1005"/>
        <v>0</v>
      </c>
      <c r="EQ947" s="88">
        <f t="shared" si="1006"/>
        <v>0</v>
      </c>
      <c r="EY947" s="88">
        <f t="shared" si="1007"/>
        <v>0</v>
      </c>
      <c r="FG947" s="88">
        <f t="shared" si="1008"/>
        <v>0</v>
      </c>
      <c r="FO947" s="88">
        <f t="shared" si="1009"/>
        <v>0</v>
      </c>
      <c r="FW947" s="110">
        <f t="shared" si="1010"/>
        <v>0</v>
      </c>
      <c r="GB947" s="110">
        <f t="shared" si="1011"/>
        <v>0</v>
      </c>
      <c r="GC947" s="110">
        <f t="shared" si="1012"/>
        <v>0</v>
      </c>
      <c r="GD947" s="110">
        <f t="shared" si="1013"/>
        <v>0</v>
      </c>
      <c r="GE947" s="110">
        <f t="shared" si="1014"/>
        <v>0</v>
      </c>
      <c r="GF947" s="110">
        <f t="shared" si="1015"/>
        <v>0</v>
      </c>
      <c r="GG947" s="110">
        <f t="shared" si="1016"/>
        <v>0</v>
      </c>
      <c r="GH947" s="110">
        <f t="shared" si="1017"/>
        <v>0</v>
      </c>
      <c r="GI947" s="110">
        <f t="shared" si="1018"/>
        <v>0</v>
      </c>
      <c r="GJ947" s="114">
        <f t="shared" si="982"/>
        <v>0.99472545873159834</v>
      </c>
      <c r="GK947" s="90">
        <f t="shared" si="983"/>
        <v>0.24925816023738873</v>
      </c>
      <c r="GL947" s="2" t="s">
        <v>1889</v>
      </c>
      <c r="GM947" s="2" t="s">
        <v>1890</v>
      </c>
      <c r="GN947" s="2" t="s">
        <v>1891</v>
      </c>
      <c r="GO947" s="92" t="s">
        <v>1560</v>
      </c>
      <c r="GP947" s="2" t="s">
        <v>1476</v>
      </c>
      <c r="GQ947" s="2" t="s">
        <v>1874</v>
      </c>
      <c r="GR947" s="115">
        <v>1714</v>
      </c>
      <c r="GS947" s="31">
        <f t="shared" si="1019"/>
        <v>59</v>
      </c>
      <c r="GT947" s="31">
        <f t="shared" si="1020"/>
        <v>64</v>
      </c>
      <c r="GU947" s="31">
        <f t="shared" si="1021"/>
        <v>78</v>
      </c>
      <c r="GV947" s="31">
        <f t="shared" si="1022"/>
        <v>1684</v>
      </c>
      <c r="GW947" s="31">
        <f t="shared" si="1023"/>
        <v>906</v>
      </c>
      <c r="GX947" s="31">
        <f t="shared" si="1024"/>
        <v>1639</v>
      </c>
    </row>
    <row r="948" spans="1:206" ht="15.75" hidden="1" customHeight="1" x14ac:dyDescent="0.25">
      <c r="A948" s="22" t="s">
        <v>1117</v>
      </c>
      <c r="B948" s="2" t="s">
        <v>914</v>
      </c>
      <c r="C948" s="116" t="s">
        <v>1048</v>
      </c>
      <c r="D948" s="35" t="s">
        <v>914</v>
      </c>
      <c r="E948" s="117">
        <v>66</v>
      </c>
      <c r="F948" s="117">
        <v>349</v>
      </c>
      <c r="G948" s="117">
        <v>268</v>
      </c>
      <c r="H948" s="117">
        <v>683</v>
      </c>
      <c r="I948" s="95">
        <v>36</v>
      </c>
      <c r="J948" s="118">
        <v>75</v>
      </c>
      <c r="K948" s="118">
        <v>301</v>
      </c>
      <c r="L948" s="118">
        <v>193</v>
      </c>
      <c r="M948" s="118">
        <v>569</v>
      </c>
      <c r="N948" s="119">
        <v>2</v>
      </c>
      <c r="O948" s="119">
        <v>152</v>
      </c>
      <c r="P948" s="120">
        <v>430</v>
      </c>
      <c r="Q948" s="120">
        <v>530</v>
      </c>
      <c r="R948" s="120">
        <v>383</v>
      </c>
      <c r="S948" s="70">
        <f t="shared" si="965"/>
        <v>0.1744186046511628</v>
      </c>
      <c r="T948" s="70">
        <f t="shared" si="966"/>
        <v>0.56792452830188678</v>
      </c>
      <c r="U948" s="70">
        <f t="shared" si="967"/>
        <v>0.42218912881608339</v>
      </c>
      <c r="V948" s="70">
        <f t="shared" si="968"/>
        <v>0.53888280394304489</v>
      </c>
      <c r="W948" s="70">
        <f t="shared" si="969"/>
        <v>0.49869451697127937</v>
      </c>
      <c r="X948" s="121">
        <v>543</v>
      </c>
      <c r="Y948" s="121">
        <v>430</v>
      </c>
      <c r="Z948" s="121">
        <v>530</v>
      </c>
      <c r="AA948" s="121">
        <v>383</v>
      </c>
      <c r="AB948" s="121">
        <v>114</v>
      </c>
      <c r="AC948" s="121">
        <v>124</v>
      </c>
      <c r="AD948" s="17">
        <v>24</v>
      </c>
      <c r="AE948" s="17">
        <v>34</v>
      </c>
      <c r="AF948" s="100">
        <v>37</v>
      </c>
      <c r="AG948" s="101">
        <v>77</v>
      </c>
      <c r="AH948" s="101">
        <v>345</v>
      </c>
      <c r="AI948" s="101">
        <v>166</v>
      </c>
      <c r="AJ948" s="101">
        <v>0</v>
      </c>
      <c r="AK948" s="101">
        <f t="shared" si="970"/>
        <v>588</v>
      </c>
      <c r="AL948" s="101">
        <f t="shared" si="971"/>
        <v>1</v>
      </c>
      <c r="AM948" s="101">
        <v>1</v>
      </c>
      <c r="AN948" s="102">
        <v>136</v>
      </c>
      <c r="AO948" s="103">
        <v>112</v>
      </c>
      <c r="AP948" s="74">
        <f t="shared" si="972"/>
        <v>0.17906976744186046</v>
      </c>
      <c r="AQ948" s="74">
        <f t="shared" si="973"/>
        <v>0.65094339622641506</v>
      </c>
      <c r="AR948" s="104">
        <f t="shared" si="974"/>
        <v>0.43708116157855548</v>
      </c>
      <c r="AS948" s="104">
        <f t="shared" si="975"/>
        <v>0.55859802847754658</v>
      </c>
      <c r="AT948" s="104">
        <f t="shared" si="976"/>
        <v>0.43080939947780678</v>
      </c>
      <c r="AU948" s="105">
        <v>393</v>
      </c>
      <c r="AV948" s="105">
        <v>523</v>
      </c>
      <c r="AW948" s="105">
        <v>432</v>
      </c>
      <c r="AX948" s="100">
        <v>35</v>
      </c>
      <c r="AY948" s="106">
        <v>581</v>
      </c>
      <c r="AZ948" s="106">
        <v>108</v>
      </c>
      <c r="BA948" s="106">
        <v>324</v>
      </c>
      <c r="BB948" s="106">
        <v>146</v>
      </c>
      <c r="BC948" s="106">
        <v>3</v>
      </c>
      <c r="BD948" s="107">
        <v>1</v>
      </c>
      <c r="BE948" s="108">
        <v>55</v>
      </c>
      <c r="BF948" s="82">
        <f t="shared" si="977"/>
        <v>0.25</v>
      </c>
      <c r="BG948" s="82">
        <f t="shared" si="978"/>
        <v>0.6195028680688337</v>
      </c>
      <c r="BH948" s="83">
        <f t="shared" si="979"/>
        <v>0.42804154302670622</v>
      </c>
      <c r="BI948" s="83">
        <f t="shared" si="980"/>
        <v>0.51200873362445409</v>
      </c>
      <c r="BJ948" s="83">
        <f t="shared" si="981"/>
        <v>0.36895674300254455</v>
      </c>
      <c r="BK948" s="2">
        <v>416</v>
      </c>
      <c r="BL948" s="2">
        <v>492</v>
      </c>
      <c r="BM948" s="2">
        <v>394</v>
      </c>
      <c r="BN948" s="2">
        <v>289</v>
      </c>
      <c r="BO948" s="2">
        <v>117</v>
      </c>
      <c r="BP948" s="2">
        <v>115</v>
      </c>
      <c r="BQ948" s="109">
        <v>24</v>
      </c>
      <c r="BR948" s="109">
        <v>32</v>
      </c>
      <c r="BS948" s="110">
        <v>33</v>
      </c>
      <c r="BT948" s="109">
        <v>82</v>
      </c>
      <c r="BU948" s="109">
        <v>317</v>
      </c>
      <c r="BV948" s="109">
        <v>182</v>
      </c>
      <c r="BW948" s="109">
        <v>1</v>
      </c>
      <c r="BX948" s="84">
        <f t="shared" si="985"/>
        <v>582</v>
      </c>
      <c r="BY948" s="111">
        <v>132</v>
      </c>
      <c r="BZ948" s="109">
        <v>5</v>
      </c>
      <c r="CA948" s="109">
        <v>1</v>
      </c>
      <c r="CB948" s="2">
        <v>111</v>
      </c>
      <c r="CC948" s="112">
        <f t="shared" si="986"/>
        <v>0.19711538461538461</v>
      </c>
      <c r="CD948" s="112">
        <f t="shared" si="987"/>
        <v>0.64430894308943087</v>
      </c>
      <c r="CE948" s="112">
        <f t="shared" si="988"/>
        <v>0.44239631336405533</v>
      </c>
      <c r="CF948" s="112">
        <f t="shared" si="989"/>
        <v>0.5575620767494357</v>
      </c>
      <c r="CG948" s="112">
        <f t="shared" si="990"/>
        <v>0.44923857868020306</v>
      </c>
      <c r="CH948" s="87">
        <f t="shared" si="991"/>
        <v>217</v>
      </c>
      <c r="CI948" s="31">
        <f t="shared" si="992"/>
        <v>218</v>
      </c>
      <c r="CJ948" s="31">
        <f t="shared" si="993"/>
        <v>0</v>
      </c>
      <c r="CK948" s="31">
        <f t="shared" si="994"/>
        <v>0</v>
      </c>
      <c r="CL948" s="31">
        <f t="shared" si="995"/>
        <v>0</v>
      </c>
      <c r="CM948" s="113">
        <f t="shared" si="996"/>
        <v>0</v>
      </c>
      <c r="CN948" s="31">
        <f t="shared" si="997"/>
        <v>0</v>
      </c>
      <c r="CO948" s="31">
        <f t="shared" si="998"/>
        <v>0</v>
      </c>
      <c r="CP948" s="31">
        <f t="shared" si="999"/>
        <v>0</v>
      </c>
      <c r="CQ948" s="31">
        <f t="shared" si="1000"/>
        <v>0</v>
      </c>
      <c r="CU948" s="88">
        <f t="shared" si="984"/>
        <v>0</v>
      </c>
      <c r="DC948" s="88">
        <f t="shared" si="1001"/>
        <v>0</v>
      </c>
      <c r="DH948" s="32">
        <v>2</v>
      </c>
      <c r="DI948" s="32">
        <v>7</v>
      </c>
      <c r="DJ948" s="32">
        <v>8</v>
      </c>
      <c r="DK948" s="88">
        <f t="shared" si="1002"/>
        <v>155</v>
      </c>
      <c r="DL948" s="32">
        <v>31</v>
      </c>
      <c r="DM948" s="32">
        <v>79</v>
      </c>
      <c r="DN948" s="32">
        <v>44</v>
      </c>
      <c r="DO948" s="32">
        <v>1</v>
      </c>
      <c r="DP948" s="32">
        <v>22</v>
      </c>
      <c r="DQ948" s="32">
        <v>25</v>
      </c>
      <c r="DR948" s="32">
        <v>25</v>
      </c>
      <c r="DS948" s="88">
        <f t="shared" si="1003"/>
        <v>427</v>
      </c>
      <c r="DT948" s="32">
        <v>51</v>
      </c>
      <c r="DU948" s="32">
        <v>238</v>
      </c>
      <c r="DV948" s="32">
        <v>138</v>
      </c>
      <c r="DW948" s="32">
        <v>0</v>
      </c>
      <c r="EA948" s="88">
        <f t="shared" si="1004"/>
        <v>0</v>
      </c>
      <c r="EI948" s="88">
        <f t="shared" si="1005"/>
        <v>0</v>
      </c>
      <c r="EQ948" s="88">
        <f t="shared" si="1006"/>
        <v>0</v>
      </c>
      <c r="EY948" s="88">
        <f t="shared" si="1007"/>
        <v>0</v>
      </c>
      <c r="FG948" s="88">
        <f t="shared" si="1008"/>
        <v>0</v>
      </c>
      <c r="FO948" s="88">
        <f t="shared" si="1009"/>
        <v>0</v>
      </c>
      <c r="FW948" s="110">
        <f t="shared" si="1010"/>
        <v>0</v>
      </c>
      <c r="GB948" s="110">
        <f t="shared" si="1011"/>
        <v>0</v>
      </c>
      <c r="GC948" s="110">
        <f t="shared" si="1012"/>
        <v>0</v>
      </c>
      <c r="GD948" s="110">
        <f t="shared" si="1013"/>
        <v>0</v>
      </c>
      <c r="GE948" s="110">
        <f t="shared" si="1014"/>
        <v>0</v>
      </c>
      <c r="GF948" s="110">
        <f t="shared" si="1015"/>
        <v>0</v>
      </c>
      <c r="GG948" s="110">
        <f t="shared" si="1016"/>
        <v>0</v>
      </c>
      <c r="GH948" s="110">
        <f t="shared" si="1017"/>
        <v>0</v>
      </c>
      <c r="GI948" s="110">
        <f t="shared" si="1018"/>
        <v>0</v>
      </c>
      <c r="GJ948" s="114">
        <f t="shared" si="982"/>
        <v>-9.9170808196242022E-2</v>
      </c>
      <c r="GK948" s="90">
        <f t="shared" si="983"/>
        <v>1.7211703958691911E-3</v>
      </c>
      <c r="GL948" s="2" t="s">
        <v>2084</v>
      </c>
      <c r="GM948" s="2" t="s">
        <v>1619</v>
      </c>
      <c r="GN948" s="2" t="s">
        <v>2180</v>
      </c>
      <c r="GO948" s="92" t="s">
        <v>2234</v>
      </c>
      <c r="GP948" s="92" t="s">
        <v>2321</v>
      </c>
      <c r="GQ948" s="2" t="s">
        <v>1878</v>
      </c>
      <c r="GR948" s="115">
        <v>498</v>
      </c>
      <c r="GS948" s="31">
        <f t="shared" si="1019"/>
        <v>24</v>
      </c>
      <c r="GT948" s="31">
        <f t="shared" si="1020"/>
        <v>33</v>
      </c>
      <c r="GU948" s="31">
        <f t="shared" si="1021"/>
        <v>32</v>
      </c>
      <c r="GV948" s="31">
        <f t="shared" si="1022"/>
        <v>582</v>
      </c>
      <c r="GW948" s="31">
        <f t="shared" si="1023"/>
        <v>183</v>
      </c>
      <c r="GX948" s="31">
        <f t="shared" si="1024"/>
        <v>500</v>
      </c>
    </row>
    <row r="949" spans="1:206" ht="15.75" hidden="1" customHeight="1" x14ac:dyDescent="0.25">
      <c r="A949" s="22" t="s">
        <v>1117</v>
      </c>
      <c r="B949" s="2" t="s">
        <v>914</v>
      </c>
      <c r="C949" s="116" t="s">
        <v>925</v>
      </c>
      <c r="D949" s="35" t="s">
        <v>914</v>
      </c>
      <c r="E949" s="117">
        <v>136</v>
      </c>
      <c r="F949" s="117">
        <v>934</v>
      </c>
      <c r="G949" s="117">
        <v>735</v>
      </c>
      <c r="H949" s="117">
        <v>1805</v>
      </c>
      <c r="I949" s="95">
        <v>148</v>
      </c>
      <c r="J949" s="118">
        <v>217</v>
      </c>
      <c r="K949" s="118">
        <v>1308</v>
      </c>
      <c r="L949" s="118">
        <v>1215</v>
      </c>
      <c r="M949" s="118">
        <v>2740</v>
      </c>
      <c r="N949" s="119">
        <v>118</v>
      </c>
      <c r="O949" s="119">
        <v>580</v>
      </c>
      <c r="P949" s="120">
        <v>2695</v>
      </c>
      <c r="Q949" s="120">
        <v>3433</v>
      </c>
      <c r="R949" s="120">
        <v>2616</v>
      </c>
      <c r="S949" s="70">
        <f t="shared" si="965"/>
        <v>8.0519480519480519E-2</v>
      </c>
      <c r="T949" s="70">
        <f t="shared" si="966"/>
        <v>0.38100786484124671</v>
      </c>
      <c r="U949" s="70">
        <f t="shared" si="967"/>
        <v>0.29986276303751142</v>
      </c>
      <c r="V949" s="70">
        <f t="shared" si="968"/>
        <v>0.39758637791370477</v>
      </c>
      <c r="W949" s="70">
        <f t="shared" si="969"/>
        <v>0.41934250764525993</v>
      </c>
      <c r="X949" s="121">
        <v>3449</v>
      </c>
      <c r="Y949" s="121">
        <v>2695</v>
      </c>
      <c r="Z949" s="121">
        <v>3433</v>
      </c>
      <c r="AA949" s="121">
        <v>2616</v>
      </c>
      <c r="AB949" s="121">
        <v>853</v>
      </c>
      <c r="AC949" s="121">
        <v>746</v>
      </c>
      <c r="AD949" s="17">
        <v>59</v>
      </c>
      <c r="AE949" s="17">
        <v>122</v>
      </c>
      <c r="AF949" s="100">
        <v>138</v>
      </c>
      <c r="AG949" s="101">
        <v>179</v>
      </c>
      <c r="AH949" s="101">
        <v>1176</v>
      </c>
      <c r="AI949" s="101">
        <v>1211</v>
      </c>
      <c r="AJ949" s="101">
        <v>35</v>
      </c>
      <c r="AK949" s="101">
        <f t="shared" si="970"/>
        <v>2601</v>
      </c>
      <c r="AL949" s="101">
        <f t="shared" si="971"/>
        <v>142</v>
      </c>
      <c r="AM949" s="101">
        <v>177</v>
      </c>
      <c r="AN949" s="102">
        <v>434</v>
      </c>
      <c r="AO949" s="103">
        <v>643</v>
      </c>
      <c r="AP949" s="74">
        <f t="shared" si="972"/>
        <v>6.6419294990723562E-2</v>
      </c>
      <c r="AQ949" s="74">
        <f t="shared" si="973"/>
        <v>0.34255752985726767</v>
      </c>
      <c r="AR949" s="104">
        <f t="shared" si="974"/>
        <v>0.27721866422689845</v>
      </c>
      <c r="AS949" s="104">
        <f t="shared" si="975"/>
        <v>0.37113572491320879</v>
      </c>
      <c r="AT949" s="104">
        <f t="shared" si="976"/>
        <v>0.40863914373088683</v>
      </c>
      <c r="AU949" s="105">
        <v>2673</v>
      </c>
      <c r="AV949" s="105">
        <v>3512</v>
      </c>
      <c r="AW949" s="105">
        <v>2923</v>
      </c>
      <c r="AX949" s="100">
        <v>140</v>
      </c>
      <c r="AY949" s="106">
        <v>2660</v>
      </c>
      <c r="AZ949" s="106">
        <v>171</v>
      </c>
      <c r="BA949" s="106">
        <v>1166</v>
      </c>
      <c r="BB949" s="106">
        <v>1285</v>
      </c>
      <c r="BC949" s="106">
        <v>38</v>
      </c>
      <c r="BD949" s="107">
        <v>175</v>
      </c>
      <c r="BE949" s="108">
        <v>379</v>
      </c>
      <c r="BF949" s="82">
        <f t="shared" si="977"/>
        <v>5.8501539514197745E-2</v>
      </c>
      <c r="BG949" s="82">
        <f t="shared" si="978"/>
        <v>0.33200455580865601</v>
      </c>
      <c r="BH949" s="83">
        <f t="shared" si="979"/>
        <v>0.26866490996925779</v>
      </c>
      <c r="BI949" s="83">
        <f t="shared" si="980"/>
        <v>0.36798706548100241</v>
      </c>
      <c r="BJ949" s="83">
        <f t="shared" si="981"/>
        <v>0.41526374859708193</v>
      </c>
      <c r="BK949" s="2">
        <v>2955</v>
      </c>
      <c r="BL949" s="2">
        <v>3862</v>
      </c>
      <c r="BM949" s="2">
        <v>2816</v>
      </c>
      <c r="BN949" s="2">
        <v>2019</v>
      </c>
      <c r="BO949" s="2">
        <v>866</v>
      </c>
      <c r="BP949" s="2">
        <v>812</v>
      </c>
      <c r="BQ949" s="109">
        <v>59</v>
      </c>
      <c r="BR949" s="109">
        <v>138</v>
      </c>
      <c r="BS949" s="110">
        <v>109</v>
      </c>
      <c r="BT949" s="109">
        <v>92</v>
      </c>
      <c r="BU949" s="109">
        <v>1152</v>
      </c>
      <c r="BV949" s="109">
        <v>1572</v>
      </c>
      <c r="BW949" s="109">
        <v>36</v>
      </c>
      <c r="BX949" s="84">
        <f t="shared" si="985"/>
        <v>2852</v>
      </c>
      <c r="BY949" s="111">
        <v>410</v>
      </c>
      <c r="BZ949" s="109">
        <v>160</v>
      </c>
      <c r="CA949" s="109">
        <v>36</v>
      </c>
      <c r="CB949" s="2">
        <v>629</v>
      </c>
      <c r="CC949" s="112">
        <f t="shared" si="986"/>
        <v>3.1133671742808799E-2</v>
      </c>
      <c r="CD949" s="112">
        <f t="shared" si="987"/>
        <v>0.29829104091144487</v>
      </c>
      <c r="CE949" s="112">
        <f t="shared" si="988"/>
        <v>0.2757188830063324</v>
      </c>
      <c r="CF949" s="112">
        <f t="shared" si="989"/>
        <v>0.38394728960766694</v>
      </c>
      <c r="CG949" s="112">
        <f t="shared" si="990"/>
        <v>0.50142045454545459</v>
      </c>
      <c r="CH949" s="87">
        <f t="shared" si="991"/>
        <v>1404</v>
      </c>
      <c r="CI949" s="31">
        <f t="shared" si="992"/>
        <v>1481</v>
      </c>
      <c r="CJ949" s="31">
        <f t="shared" si="993"/>
        <v>1</v>
      </c>
      <c r="CK949" s="31">
        <f t="shared" si="994"/>
        <v>1</v>
      </c>
      <c r="CL949" s="31">
        <f t="shared" si="995"/>
        <v>1</v>
      </c>
      <c r="CM949" s="113">
        <f t="shared" si="996"/>
        <v>9</v>
      </c>
      <c r="CN949" s="31">
        <f t="shared" si="997"/>
        <v>2</v>
      </c>
      <c r="CO949" s="31">
        <f t="shared" si="998"/>
        <v>5</v>
      </c>
      <c r="CP949" s="31">
        <f t="shared" si="999"/>
        <v>2</v>
      </c>
      <c r="CQ949" s="31">
        <f t="shared" si="1000"/>
        <v>0</v>
      </c>
      <c r="CU949" s="88">
        <f t="shared" si="984"/>
        <v>0</v>
      </c>
      <c r="CZ949" s="32">
        <v>1</v>
      </c>
      <c r="DA949" s="32">
        <v>1</v>
      </c>
      <c r="DB949" s="32">
        <v>1</v>
      </c>
      <c r="DC949" s="88">
        <f t="shared" si="1001"/>
        <v>9</v>
      </c>
      <c r="DD949" s="32">
        <v>2</v>
      </c>
      <c r="DE949" s="32">
        <v>5</v>
      </c>
      <c r="DF949" s="32">
        <v>2</v>
      </c>
      <c r="DG949" s="32">
        <v>0</v>
      </c>
      <c r="DH949" s="32">
        <v>6</v>
      </c>
      <c r="DI949" s="32">
        <v>45</v>
      </c>
      <c r="DJ949" s="32">
        <v>29</v>
      </c>
      <c r="DK949" s="88">
        <f t="shared" si="1002"/>
        <v>970</v>
      </c>
      <c r="DL949" s="32">
        <v>51</v>
      </c>
      <c r="DM949" s="32">
        <v>421</v>
      </c>
      <c r="DN949" s="32">
        <v>487</v>
      </c>
      <c r="DO949" s="32">
        <v>11</v>
      </c>
      <c r="DP949" s="32">
        <v>50</v>
      </c>
      <c r="DQ949" s="32">
        <v>88</v>
      </c>
      <c r="DR949" s="32">
        <v>74</v>
      </c>
      <c r="DS949" s="88">
        <f t="shared" si="1003"/>
        <v>1773</v>
      </c>
      <c r="DT949" s="32">
        <v>38</v>
      </c>
      <c r="DU949" s="32">
        <v>690</v>
      </c>
      <c r="DV949" s="32">
        <v>1020</v>
      </c>
      <c r="DW949" s="32">
        <v>25</v>
      </c>
      <c r="DX949" s="32">
        <v>2</v>
      </c>
      <c r="DY949" s="32">
        <v>4</v>
      </c>
      <c r="DZ949" s="32">
        <v>5</v>
      </c>
      <c r="EA949" s="88">
        <f t="shared" si="1004"/>
        <v>100</v>
      </c>
      <c r="EB949" s="32">
        <v>1</v>
      </c>
      <c r="EC949" s="32">
        <v>36</v>
      </c>
      <c r="ED949" s="32">
        <v>63</v>
      </c>
      <c r="EI949" s="88">
        <f t="shared" si="1005"/>
        <v>0</v>
      </c>
      <c r="EQ949" s="88">
        <f t="shared" si="1006"/>
        <v>0</v>
      </c>
      <c r="EY949" s="88">
        <f t="shared" si="1007"/>
        <v>0</v>
      </c>
      <c r="FG949" s="88">
        <f t="shared" si="1008"/>
        <v>0</v>
      </c>
      <c r="FO949" s="88">
        <f t="shared" si="1009"/>
        <v>0</v>
      </c>
      <c r="FW949" s="110">
        <f t="shared" si="1010"/>
        <v>0</v>
      </c>
      <c r="GB949" s="110">
        <f t="shared" si="1011"/>
        <v>0</v>
      </c>
      <c r="GC949" s="110">
        <f t="shared" si="1012"/>
        <v>0</v>
      </c>
      <c r="GD949" s="110">
        <f t="shared" si="1013"/>
        <v>0</v>
      </c>
      <c r="GE949" s="110">
        <f t="shared" si="1014"/>
        <v>0</v>
      </c>
      <c r="GF949" s="110">
        <f t="shared" si="1015"/>
        <v>0</v>
      </c>
      <c r="GG949" s="110">
        <f t="shared" si="1016"/>
        <v>0</v>
      </c>
      <c r="GH949" s="110">
        <f t="shared" si="1017"/>
        <v>0</v>
      </c>
      <c r="GI949" s="110">
        <f t="shared" si="1018"/>
        <v>0</v>
      </c>
      <c r="GJ949" s="114">
        <f t="shared" si="982"/>
        <v>0.19573009032899655</v>
      </c>
      <c r="GK949" s="90">
        <f t="shared" si="983"/>
        <v>7.2180451127819553E-2</v>
      </c>
      <c r="GL949" s="2" t="s">
        <v>1954</v>
      </c>
      <c r="GM949" s="2" t="s">
        <v>2315</v>
      </c>
      <c r="GN949" s="2" t="s">
        <v>1733</v>
      </c>
      <c r="GO949" s="92" t="s">
        <v>2116</v>
      </c>
      <c r="GP949" s="92" t="s">
        <v>2244</v>
      </c>
      <c r="GQ949" s="2" t="s">
        <v>2316</v>
      </c>
      <c r="GR949" s="115">
        <v>3888</v>
      </c>
      <c r="GS949" s="31">
        <f t="shared" si="1019"/>
        <v>58</v>
      </c>
      <c r="GT949" s="31">
        <f t="shared" si="1020"/>
        <v>108</v>
      </c>
      <c r="GU949" s="31">
        <f t="shared" si="1021"/>
        <v>137</v>
      </c>
      <c r="GV949" s="31">
        <f t="shared" si="1022"/>
        <v>2843</v>
      </c>
      <c r="GW949" s="31">
        <f t="shared" si="1023"/>
        <v>1606</v>
      </c>
      <c r="GX949" s="31">
        <f t="shared" si="1024"/>
        <v>2753</v>
      </c>
    </row>
    <row r="950" spans="1:206" ht="15.75" hidden="1" customHeight="1" x14ac:dyDescent="0.25">
      <c r="A950" s="22" t="s">
        <v>1114</v>
      </c>
      <c r="B950" s="2" t="s">
        <v>926</v>
      </c>
      <c r="C950" s="116" t="s">
        <v>927</v>
      </c>
      <c r="D950" s="35" t="s">
        <v>926</v>
      </c>
      <c r="E950" s="117">
        <v>33</v>
      </c>
      <c r="F950" s="117">
        <v>132</v>
      </c>
      <c r="G950" s="117">
        <v>172</v>
      </c>
      <c r="H950" s="117">
        <v>337</v>
      </c>
      <c r="I950" s="95">
        <v>24</v>
      </c>
      <c r="J950" s="118">
        <v>45</v>
      </c>
      <c r="K950" s="118">
        <v>140</v>
      </c>
      <c r="L950" s="118">
        <v>192</v>
      </c>
      <c r="M950" s="118">
        <v>377</v>
      </c>
      <c r="N950" s="119">
        <v>42</v>
      </c>
      <c r="O950" s="119">
        <v>14</v>
      </c>
      <c r="P950" s="120">
        <v>291</v>
      </c>
      <c r="Q950" s="120">
        <v>336</v>
      </c>
      <c r="R950" s="120">
        <v>307</v>
      </c>
      <c r="S950" s="70">
        <f t="shared" si="965"/>
        <v>0.15463917525773196</v>
      </c>
      <c r="T950" s="70">
        <f t="shared" si="966"/>
        <v>0.41666666666666669</v>
      </c>
      <c r="U950" s="70">
        <f t="shared" si="967"/>
        <v>0.35867237687366166</v>
      </c>
      <c r="V950" s="70">
        <f t="shared" si="968"/>
        <v>0.45101088646967341</v>
      </c>
      <c r="W950" s="70">
        <f t="shared" si="969"/>
        <v>0.48859934853420195</v>
      </c>
      <c r="X950" s="121">
        <v>361</v>
      </c>
      <c r="Y950" s="121">
        <v>291</v>
      </c>
      <c r="Z950" s="121">
        <v>336</v>
      </c>
      <c r="AA950" s="121">
        <v>307</v>
      </c>
      <c r="AB950" s="121">
        <v>96</v>
      </c>
      <c r="AC950" s="121">
        <v>96</v>
      </c>
      <c r="AD950" s="17">
        <v>11</v>
      </c>
      <c r="AE950" s="17">
        <v>24</v>
      </c>
      <c r="AF950" s="100">
        <v>23</v>
      </c>
      <c r="AG950" s="101">
        <v>41</v>
      </c>
      <c r="AH950" s="101">
        <v>130</v>
      </c>
      <c r="AI950" s="101">
        <v>217</v>
      </c>
      <c r="AJ950" s="101">
        <v>3</v>
      </c>
      <c r="AK950" s="101">
        <f t="shared" si="970"/>
        <v>391</v>
      </c>
      <c r="AL950" s="101">
        <f t="shared" si="971"/>
        <v>44</v>
      </c>
      <c r="AM950" s="101">
        <v>47</v>
      </c>
      <c r="AN950" s="102">
        <v>21</v>
      </c>
      <c r="AO950" s="103">
        <v>39</v>
      </c>
      <c r="AP950" s="74">
        <f t="shared" si="972"/>
        <v>0.14089347079037801</v>
      </c>
      <c r="AQ950" s="74">
        <f t="shared" si="973"/>
        <v>0.38690476190476192</v>
      </c>
      <c r="AR950" s="104">
        <f t="shared" si="974"/>
        <v>0.3683083511777302</v>
      </c>
      <c r="AS950" s="104">
        <f t="shared" si="975"/>
        <v>0.47122861586314152</v>
      </c>
      <c r="AT950" s="104">
        <f t="shared" si="976"/>
        <v>0.56351791530944628</v>
      </c>
      <c r="AU950" s="105">
        <v>273</v>
      </c>
      <c r="AV950" s="105">
        <v>389</v>
      </c>
      <c r="AW950" s="105">
        <v>253</v>
      </c>
      <c r="AX950" s="100">
        <v>19</v>
      </c>
      <c r="AY950" s="106">
        <v>409</v>
      </c>
      <c r="AZ950" s="106">
        <v>52</v>
      </c>
      <c r="BA950" s="106">
        <v>143</v>
      </c>
      <c r="BB950" s="106">
        <v>204</v>
      </c>
      <c r="BC950" s="106">
        <v>10</v>
      </c>
      <c r="BD950" s="107">
        <v>41</v>
      </c>
      <c r="BE950" s="108">
        <v>17</v>
      </c>
      <c r="BF950" s="82">
        <f t="shared" si="977"/>
        <v>0.20553359683794467</v>
      </c>
      <c r="BG950" s="82">
        <f t="shared" si="978"/>
        <v>0.36760925449871468</v>
      </c>
      <c r="BH950" s="83">
        <f t="shared" si="979"/>
        <v>0.3912568306010929</v>
      </c>
      <c r="BI950" s="83">
        <f t="shared" si="980"/>
        <v>0.46223564954682778</v>
      </c>
      <c r="BJ950" s="83">
        <f t="shared" si="981"/>
        <v>0.59706959706959706</v>
      </c>
      <c r="BK950" s="2">
        <v>291</v>
      </c>
      <c r="BL950" s="2">
        <v>413</v>
      </c>
      <c r="BM950" s="2">
        <v>306</v>
      </c>
      <c r="BN950" s="2">
        <v>199</v>
      </c>
      <c r="BO950" s="2">
        <v>77</v>
      </c>
      <c r="BP950" s="2">
        <v>82</v>
      </c>
      <c r="BQ950" s="109">
        <v>11</v>
      </c>
      <c r="BR950" s="109">
        <v>22</v>
      </c>
      <c r="BS950" s="110">
        <v>27</v>
      </c>
      <c r="BT950" s="109">
        <v>44</v>
      </c>
      <c r="BU950" s="109">
        <v>130</v>
      </c>
      <c r="BV950" s="109">
        <v>259</v>
      </c>
      <c r="BW950" s="109">
        <v>10</v>
      </c>
      <c r="BX950" s="84">
        <f t="shared" si="985"/>
        <v>443</v>
      </c>
      <c r="BY950" s="111">
        <v>15</v>
      </c>
      <c r="BZ950" s="109">
        <v>63</v>
      </c>
      <c r="CA950" s="109">
        <v>9</v>
      </c>
      <c r="CB950" s="2">
        <v>35</v>
      </c>
      <c r="CC950" s="112">
        <f t="shared" si="986"/>
        <v>0.15120274914089346</v>
      </c>
      <c r="CD950" s="112">
        <f t="shared" si="987"/>
        <v>0.31476997578692495</v>
      </c>
      <c r="CE950" s="112">
        <f t="shared" si="988"/>
        <v>0.36633663366336633</v>
      </c>
      <c r="CF950" s="112">
        <f t="shared" si="989"/>
        <v>0.4534075104311544</v>
      </c>
      <c r="CG950" s="112">
        <f t="shared" si="990"/>
        <v>0.64052287581699341</v>
      </c>
      <c r="CH950" s="87">
        <f t="shared" si="991"/>
        <v>110</v>
      </c>
      <c r="CI950" s="31">
        <f t="shared" si="992"/>
        <v>89</v>
      </c>
      <c r="CJ950" s="31">
        <f t="shared" si="993"/>
        <v>0</v>
      </c>
      <c r="CK950" s="31">
        <f t="shared" si="994"/>
        <v>0</v>
      </c>
      <c r="CL950" s="31">
        <f t="shared" si="995"/>
        <v>0</v>
      </c>
      <c r="CM950" s="113">
        <f t="shared" si="996"/>
        <v>0</v>
      </c>
      <c r="CN950" s="31">
        <f t="shared" si="997"/>
        <v>0</v>
      </c>
      <c r="CO950" s="31">
        <f t="shared" si="998"/>
        <v>0</v>
      </c>
      <c r="CP950" s="31">
        <f t="shared" si="999"/>
        <v>0</v>
      </c>
      <c r="CQ950" s="31">
        <f t="shared" si="1000"/>
        <v>0</v>
      </c>
      <c r="CU950" s="88">
        <f t="shared" si="984"/>
        <v>0</v>
      </c>
      <c r="DC950" s="88">
        <f t="shared" si="1001"/>
        <v>0</v>
      </c>
      <c r="DH950" s="32">
        <v>3</v>
      </c>
      <c r="DI950" s="32">
        <v>11</v>
      </c>
      <c r="DJ950" s="32">
        <v>13</v>
      </c>
      <c r="DK950" s="88">
        <f t="shared" si="1002"/>
        <v>219</v>
      </c>
      <c r="DL950" s="32">
        <v>42</v>
      </c>
      <c r="DM950" s="32">
        <v>86</v>
      </c>
      <c r="DN950" s="32">
        <v>87</v>
      </c>
      <c r="DO950" s="32">
        <v>4</v>
      </c>
      <c r="DP950" s="32">
        <v>8</v>
      </c>
      <c r="DQ950" s="32">
        <v>11</v>
      </c>
      <c r="DR950" s="32">
        <v>14</v>
      </c>
      <c r="DS950" s="88">
        <f t="shared" si="1003"/>
        <v>224</v>
      </c>
      <c r="DT950" s="32">
        <v>2</v>
      </c>
      <c r="DU950" s="32">
        <v>44</v>
      </c>
      <c r="DV950" s="32">
        <v>172</v>
      </c>
      <c r="DW950" s="32">
        <v>6</v>
      </c>
      <c r="EA950" s="88">
        <f t="shared" si="1004"/>
        <v>0</v>
      </c>
      <c r="EI950" s="88">
        <f t="shared" si="1005"/>
        <v>0</v>
      </c>
      <c r="EQ950" s="88">
        <f t="shared" si="1006"/>
        <v>0</v>
      </c>
      <c r="EY950" s="88">
        <f t="shared" si="1007"/>
        <v>0</v>
      </c>
      <c r="FG950" s="88">
        <f t="shared" si="1008"/>
        <v>0</v>
      </c>
      <c r="FO950" s="88">
        <f t="shared" si="1009"/>
        <v>0</v>
      </c>
      <c r="FW950" s="110">
        <f t="shared" si="1010"/>
        <v>0</v>
      </c>
      <c r="GB950" s="110">
        <f t="shared" si="1011"/>
        <v>0</v>
      </c>
      <c r="GC950" s="110">
        <f t="shared" si="1012"/>
        <v>0</v>
      </c>
      <c r="GD950" s="110">
        <f t="shared" si="1013"/>
        <v>0</v>
      </c>
      <c r="GE950" s="110">
        <f t="shared" si="1014"/>
        <v>0</v>
      </c>
      <c r="GF950" s="110">
        <f t="shared" si="1015"/>
        <v>0</v>
      </c>
      <c r="GG950" s="110">
        <f t="shared" si="1016"/>
        <v>0</v>
      </c>
      <c r="GH950" s="110">
        <f t="shared" si="1017"/>
        <v>0</v>
      </c>
      <c r="GI950" s="110">
        <f t="shared" si="1018"/>
        <v>0</v>
      </c>
      <c r="GJ950" s="114">
        <f t="shared" si="982"/>
        <v>0.31093681917211319</v>
      </c>
      <c r="GK950" s="90">
        <f t="shared" si="983"/>
        <v>8.3129584352078234E-2</v>
      </c>
      <c r="GL950" s="92" t="s">
        <v>2152</v>
      </c>
      <c r="GM950" s="2" t="s">
        <v>1799</v>
      </c>
      <c r="GN950" s="2" t="s">
        <v>1412</v>
      </c>
      <c r="GO950" s="92" t="s">
        <v>2183</v>
      </c>
      <c r="GP950" s="92" t="s">
        <v>2047</v>
      </c>
      <c r="GQ950" s="2" t="s">
        <v>1538</v>
      </c>
      <c r="GR950" s="115">
        <v>383</v>
      </c>
      <c r="GS950" s="31">
        <f t="shared" si="1019"/>
        <v>11</v>
      </c>
      <c r="GT950" s="31">
        <f t="shared" si="1020"/>
        <v>27</v>
      </c>
      <c r="GU950" s="31">
        <f t="shared" si="1021"/>
        <v>22</v>
      </c>
      <c r="GV950" s="31">
        <f t="shared" si="1022"/>
        <v>443</v>
      </c>
      <c r="GW950" s="31">
        <f t="shared" si="1023"/>
        <v>269</v>
      </c>
      <c r="GX950" s="31">
        <f t="shared" si="1024"/>
        <v>399</v>
      </c>
    </row>
    <row r="951" spans="1:206" ht="15.75" hidden="1" customHeight="1" x14ac:dyDescent="0.25">
      <c r="A951" s="22" t="s">
        <v>1114</v>
      </c>
      <c r="B951" s="2" t="s">
        <v>926</v>
      </c>
      <c r="C951" s="116" t="s">
        <v>928</v>
      </c>
      <c r="D951" s="35" t="s">
        <v>926</v>
      </c>
      <c r="E951" s="117">
        <v>21</v>
      </c>
      <c r="F951" s="117">
        <v>41</v>
      </c>
      <c r="G951" s="117">
        <v>27</v>
      </c>
      <c r="H951" s="117">
        <v>89</v>
      </c>
      <c r="I951" s="95">
        <v>7</v>
      </c>
      <c r="J951" s="118">
        <v>14</v>
      </c>
      <c r="K951" s="118">
        <v>28</v>
      </c>
      <c r="L951" s="118">
        <v>54</v>
      </c>
      <c r="M951" s="118">
        <v>96</v>
      </c>
      <c r="N951" s="119">
        <v>10</v>
      </c>
      <c r="O951" s="119">
        <v>6</v>
      </c>
      <c r="P951" s="120">
        <v>95</v>
      </c>
      <c r="Q951" s="120">
        <v>131</v>
      </c>
      <c r="R951" s="120">
        <v>68</v>
      </c>
      <c r="S951" s="70">
        <f t="shared" si="965"/>
        <v>0.14736842105263157</v>
      </c>
      <c r="T951" s="70">
        <f t="shared" si="966"/>
        <v>0.21374045801526717</v>
      </c>
      <c r="U951" s="70">
        <f t="shared" si="967"/>
        <v>0.29251700680272108</v>
      </c>
      <c r="V951" s="70">
        <f t="shared" si="968"/>
        <v>0.36180904522613067</v>
      </c>
      <c r="W951" s="70">
        <f t="shared" si="969"/>
        <v>0.6470588235294118</v>
      </c>
      <c r="X951" s="121">
        <v>139</v>
      </c>
      <c r="Y951" s="121">
        <v>95</v>
      </c>
      <c r="Z951" s="121">
        <v>131</v>
      </c>
      <c r="AA951" s="121">
        <v>68</v>
      </c>
      <c r="AB951" s="121">
        <v>29</v>
      </c>
      <c r="AC951" s="121">
        <v>21</v>
      </c>
      <c r="AD951" s="17">
        <v>3</v>
      </c>
      <c r="AE951" s="17">
        <v>7</v>
      </c>
      <c r="AF951" s="100">
        <v>7</v>
      </c>
      <c r="AG951" s="101">
        <v>12</v>
      </c>
      <c r="AH951" s="101">
        <v>63</v>
      </c>
      <c r="AI951" s="101">
        <v>47</v>
      </c>
      <c r="AJ951" s="101">
        <v>2</v>
      </c>
      <c r="AK951" s="101">
        <f t="shared" si="970"/>
        <v>124</v>
      </c>
      <c r="AL951" s="101">
        <f t="shared" si="971"/>
        <v>11</v>
      </c>
      <c r="AM951" s="101">
        <v>13</v>
      </c>
      <c r="AN951" s="102">
        <v>3</v>
      </c>
      <c r="AO951" s="103">
        <v>12</v>
      </c>
      <c r="AP951" s="74">
        <f t="shared" si="972"/>
        <v>0.12631578947368421</v>
      </c>
      <c r="AQ951" s="74">
        <f t="shared" si="973"/>
        <v>0.48091603053435117</v>
      </c>
      <c r="AR951" s="104">
        <f t="shared" si="974"/>
        <v>0.37755102040816324</v>
      </c>
      <c r="AS951" s="104">
        <f t="shared" si="975"/>
        <v>0.49748743718592964</v>
      </c>
      <c r="AT951" s="104">
        <f t="shared" si="976"/>
        <v>0.52941176470588236</v>
      </c>
      <c r="AU951" s="105">
        <v>91</v>
      </c>
      <c r="AV951" s="105">
        <v>125</v>
      </c>
      <c r="AW951" s="105">
        <v>91</v>
      </c>
      <c r="AX951" s="100">
        <v>8</v>
      </c>
      <c r="AY951" s="106">
        <v>121</v>
      </c>
      <c r="AZ951" s="106">
        <v>17</v>
      </c>
      <c r="BA951" s="106">
        <v>28</v>
      </c>
      <c r="BB951" s="106">
        <v>74</v>
      </c>
      <c r="BC951" s="106">
        <v>2</v>
      </c>
      <c r="BD951" s="107">
        <v>10</v>
      </c>
      <c r="BE951" s="108">
        <v>10</v>
      </c>
      <c r="BF951" s="82">
        <f t="shared" si="977"/>
        <v>0.18681318681318682</v>
      </c>
      <c r="BG951" s="82">
        <f t="shared" si="978"/>
        <v>0.224</v>
      </c>
      <c r="BH951" s="83">
        <f t="shared" si="979"/>
        <v>0.35504885993485341</v>
      </c>
      <c r="BI951" s="83">
        <f t="shared" si="980"/>
        <v>0.42592592592592593</v>
      </c>
      <c r="BJ951" s="83">
        <f t="shared" si="981"/>
        <v>0.70329670329670335</v>
      </c>
      <c r="BK951" s="2">
        <v>86</v>
      </c>
      <c r="BL951" s="2">
        <v>136</v>
      </c>
      <c r="BM951" s="2">
        <v>100</v>
      </c>
      <c r="BN951" s="2">
        <v>74</v>
      </c>
      <c r="BO951" s="2">
        <v>19</v>
      </c>
      <c r="BP951" s="2">
        <v>29</v>
      </c>
      <c r="BQ951" s="109">
        <v>5</v>
      </c>
      <c r="BR951" s="109">
        <v>10</v>
      </c>
      <c r="BS951" s="110">
        <v>14</v>
      </c>
      <c r="BT951" s="109">
        <v>18</v>
      </c>
      <c r="BU951" s="109">
        <v>43</v>
      </c>
      <c r="BV951" s="109">
        <v>85</v>
      </c>
      <c r="BW951" s="109">
        <v>2</v>
      </c>
      <c r="BX951" s="84">
        <f t="shared" si="985"/>
        <v>148</v>
      </c>
      <c r="BY951" s="111">
        <v>1</v>
      </c>
      <c r="BZ951" s="109">
        <v>21</v>
      </c>
      <c r="CA951" s="109">
        <v>2</v>
      </c>
      <c r="CB951" s="2">
        <v>11</v>
      </c>
      <c r="CC951" s="112">
        <f t="shared" si="986"/>
        <v>0.20930232558139536</v>
      </c>
      <c r="CD951" s="112">
        <f t="shared" si="987"/>
        <v>0.31617647058823528</v>
      </c>
      <c r="CE951" s="112">
        <f t="shared" si="988"/>
        <v>0.38819875776397517</v>
      </c>
      <c r="CF951" s="112">
        <f t="shared" si="989"/>
        <v>0.45338983050847459</v>
      </c>
      <c r="CG951" s="112">
        <f t="shared" si="990"/>
        <v>0.64</v>
      </c>
      <c r="CH951" s="87">
        <f t="shared" si="991"/>
        <v>36</v>
      </c>
      <c r="CI951" s="31">
        <f t="shared" si="992"/>
        <v>23</v>
      </c>
      <c r="CJ951" s="31">
        <f t="shared" si="993"/>
        <v>1</v>
      </c>
      <c r="CK951" s="31">
        <f t="shared" si="994"/>
        <v>1</v>
      </c>
      <c r="CL951" s="31">
        <f t="shared" si="995"/>
        <v>3</v>
      </c>
      <c r="CM951" s="113">
        <f t="shared" si="996"/>
        <v>21</v>
      </c>
      <c r="CN951" s="31">
        <f t="shared" si="997"/>
        <v>5</v>
      </c>
      <c r="CO951" s="31">
        <f t="shared" si="998"/>
        <v>7</v>
      </c>
      <c r="CP951" s="31">
        <f t="shared" si="999"/>
        <v>1</v>
      </c>
      <c r="CQ951" s="31">
        <f t="shared" si="1000"/>
        <v>8</v>
      </c>
      <c r="CR951" s="32">
        <v>1</v>
      </c>
      <c r="CS951" s="32">
        <v>1</v>
      </c>
      <c r="CT951" s="32">
        <v>3</v>
      </c>
      <c r="CU951" s="88">
        <f t="shared" si="984"/>
        <v>21</v>
      </c>
      <c r="CV951" s="32">
        <v>5</v>
      </c>
      <c r="CW951" s="32">
        <v>7</v>
      </c>
      <c r="CX951" s="32">
        <v>1</v>
      </c>
      <c r="CY951" s="32">
        <v>8</v>
      </c>
      <c r="DC951" s="88">
        <f t="shared" si="1001"/>
        <v>0</v>
      </c>
      <c r="DH951" s="32">
        <v>1</v>
      </c>
      <c r="DI951" s="32">
        <v>5</v>
      </c>
      <c r="DJ951" s="32">
        <v>5</v>
      </c>
      <c r="DK951" s="88">
        <f t="shared" si="1002"/>
        <v>68</v>
      </c>
      <c r="DL951" s="32">
        <v>13</v>
      </c>
      <c r="DM951" s="32">
        <v>19</v>
      </c>
      <c r="DN951" s="32">
        <v>34</v>
      </c>
      <c r="DO951" s="32">
        <v>2</v>
      </c>
      <c r="DP951" s="32">
        <v>2</v>
      </c>
      <c r="DQ951" s="32">
        <v>2</v>
      </c>
      <c r="DR951" s="32">
        <v>2</v>
      </c>
      <c r="DS951" s="88">
        <f t="shared" si="1003"/>
        <v>37</v>
      </c>
      <c r="DT951" s="32">
        <v>0</v>
      </c>
      <c r="DU951" s="32">
        <v>6</v>
      </c>
      <c r="DV951" s="32">
        <v>31</v>
      </c>
      <c r="DW951" s="32">
        <v>0</v>
      </c>
      <c r="DZ951" s="32">
        <v>2</v>
      </c>
      <c r="EA951" s="88">
        <f t="shared" si="1004"/>
        <v>0</v>
      </c>
      <c r="EI951" s="88">
        <f t="shared" si="1005"/>
        <v>0</v>
      </c>
      <c r="EQ951" s="88">
        <f t="shared" si="1006"/>
        <v>0</v>
      </c>
      <c r="EV951" s="32">
        <v>1</v>
      </c>
      <c r="EW951" s="32">
        <v>2</v>
      </c>
      <c r="EX951" s="32">
        <v>2</v>
      </c>
      <c r="EY951" s="88">
        <f t="shared" si="1007"/>
        <v>30</v>
      </c>
      <c r="EZ951" s="32">
        <v>0</v>
      </c>
      <c r="FA951" s="32">
        <v>11</v>
      </c>
      <c r="FB951" s="32">
        <v>19</v>
      </c>
      <c r="FC951" s="32">
        <v>0</v>
      </c>
      <c r="FG951" s="88">
        <f t="shared" si="1008"/>
        <v>0</v>
      </c>
      <c r="FO951" s="88">
        <f t="shared" si="1009"/>
        <v>0</v>
      </c>
      <c r="FW951" s="110">
        <f t="shared" si="1010"/>
        <v>0</v>
      </c>
      <c r="GB951" s="110">
        <f t="shared" si="1011"/>
        <v>1</v>
      </c>
      <c r="GC951" s="110">
        <f t="shared" si="1012"/>
        <v>2</v>
      </c>
      <c r="GD951" s="110">
        <f t="shared" si="1013"/>
        <v>2</v>
      </c>
      <c r="GE951" s="110">
        <f t="shared" si="1014"/>
        <v>30</v>
      </c>
      <c r="GF951" s="110">
        <f t="shared" si="1015"/>
        <v>0</v>
      </c>
      <c r="GG951" s="110">
        <f t="shared" si="1016"/>
        <v>11</v>
      </c>
      <c r="GH951" s="110">
        <f t="shared" si="1017"/>
        <v>19</v>
      </c>
      <c r="GI951" s="110">
        <f t="shared" si="1018"/>
        <v>0</v>
      </c>
      <c r="GJ951" s="114">
        <f t="shared" si="982"/>
        <v>-1.0909090909090938E-2</v>
      </c>
      <c r="GK951" s="90">
        <f t="shared" si="983"/>
        <v>0.2231404958677686</v>
      </c>
      <c r="GL951" s="92" t="s">
        <v>1971</v>
      </c>
      <c r="GM951" s="92" t="s">
        <v>1972</v>
      </c>
      <c r="GN951" s="2" t="s">
        <v>1818</v>
      </c>
      <c r="GO951" s="2" t="s">
        <v>1973</v>
      </c>
      <c r="GP951" s="2" t="s">
        <v>1974</v>
      </c>
      <c r="GQ951" s="2" t="s">
        <v>1731</v>
      </c>
      <c r="GR951" s="115">
        <v>126</v>
      </c>
      <c r="GS951" s="31">
        <f t="shared" si="1019"/>
        <v>3</v>
      </c>
      <c r="GT951" s="31">
        <f t="shared" si="1020"/>
        <v>9</v>
      </c>
      <c r="GU951" s="31">
        <f t="shared" si="1021"/>
        <v>7</v>
      </c>
      <c r="GV951" s="31">
        <f t="shared" si="1022"/>
        <v>105</v>
      </c>
      <c r="GW951" s="31">
        <f t="shared" si="1023"/>
        <v>67</v>
      </c>
      <c r="GX951" s="31">
        <f t="shared" si="1024"/>
        <v>92</v>
      </c>
    </row>
    <row r="952" spans="1:206" ht="15.75" hidden="1" customHeight="1" x14ac:dyDescent="0.25">
      <c r="A952" s="22" t="s">
        <v>1114</v>
      </c>
      <c r="B952" s="2" t="s">
        <v>926</v>
      </c>
      <c r="C952" s="116" t="s">
        <v>929</v>
      </c>
      <c r="D952" s="35" t="s">
        <v>926</v>
      </c>
      <c r="E952" s="117">
        <v>17</v>
      </c>
      <c r="F952" s="117">
        <v>124</v>
      </c>
      <c r="G952" s="117">
        <v>113</v>
      </c>
      <c r="H952" s="117">
        <v>254</v>
      </c>
      <c r="I952" s="95">
        <v>17</v>
      </c>
      <c r="J952" s="118">
        <v>34</v>
      </c>
      <c r="K952" s="118">
        <v>110</v>
      </c>
      <c r="L952" s="118">
        <v>167</v>
      </c>
      <c r="M952" s="118">
        <v>311</v>
      </c>
      <c r="N952" s="119">
        <v>38</v>
      </c>
      <c r="O952" s="119">
        <v>12</v>
      </c>
      <c r="P952" s="120">
        <v>208</v>
      </c>
      <c r="Q952" s="120">
        <v>252</v>
      </c>
      <c r="R952" s="120">
        <v>206</v>
      </c>
      <c r="S952" s="70">
        <f t="shared" si="965"/>
        <v>0.16346153846153846</v>
      </c>
      <c r="T952" s="70">
        <f t="shared" si="966"/>
        <v>0.43650793650793651</v>
      </c>
      <c r="U952" s="70">
        <f t="shared" si="967"/>
        <v>0.40990990990990989</v>
      </c>
      <c r="V952" s="70">
        <f t="shared" si="968"/>
        <v>0.52183406113537123</v>
      </c>
      <c r="W952" s="70">
        <f t="shared" si="969"/>
        <v>0.62621359223300976</v>
      </c>
      <c r="X952" s="121">
        <v>267</v>
      </c>
      <c r="Y952" s="121">
        <v>208</v>
      </c>
      <c r="Z952" s="121">
        <v>252</v>
      </c>
      <c r="AA952" s="121">
        <v>206</v>
      </c>
      <c r="AB952" s="121">
        <v>75</v>
      </c>
      <c r="AC952" s="121">
        <v>58</v>
      </c>
      <c r="AD952" s="17">
        <v>9</v>
      </c>
      <c r="AE952" s="17">
        <v>16</v>
      </c>
      <c r="AF952" s="100">
        <v>20</v>
      </c>
      <c r="AG952" s="101">
        <v>39</v>
      </c>
      <c r="AH952" s="101">
        <v>103</v>
      </c>
      <c r="AI952" s="101">
        <v>178</v>
      </c>
      <c r="AJ952" s="101">
        <v>7</v>
      </c>
      <c r="AK952" s="101">
        <f t="shared" si="970"/>
        <v>327</v>
      </c>
      <c r="AL952" s="101">
        <f t="shared" si="971"/>
        <v>39</v>
      </c>
      <c r="AM952" s="101">
        <v>46</v>
      </c>
      <c r="AN952" s="102">
        <v>9</v>
      </c>
      <c r="AO952" s="103">
        <v>32</v>
      </c>
      <c r="AP952" s="74">
        <f t="shared" si="972"/>
        <v>0.1875</v>
      </c>
      <c r="AQ952" s="74">
        <f t="shared" si="973"/>
        <v>0.40873015873015872</v>
      </c>
      <c r="AR952" s="104">
        <f t="shared" si="974"/>
        <v>0.42192192192192191</v>
      </c>
      <c r="AS952" s="104">
        <f t="shared" si="975"/>
        <v>0.52838427947598254</v>
      </c>
      <c r="AT952" s="104">
        <f t="shared" si="976"/>
        <v>0.67475728155339809</v>
      </c>
      <c r="AU952" s="105">
        <v>258</v>
      </c>
      <c r="AV952" s="105">
        <v>337</v>
      </c>
      <c r="AW952" s="105">
        <v>196</v>
      </c>
      <c r="AX952" s="100">
        <v>21</v>
      </c>
      <c r="AY952" s="106">
        <v>365</v>
      </c>
      <c r="AZ952" s="106">
        <v>45</v>
      </c>
      <c r="BA952" s="106">
        <v>128</v>
      </c>
      <c r="BB952" s="106">
        <v>180</v>
      </c>
      <c r="BC952" s="106">
        <v>12</v>
      </c>
      <c r="BD952" s="107">
        <v>41</v>
      </c>
      <c r="BE952" s="108">
        <v>20</v>
      </c>
      <c r="BF952" s="82">
        <f t="shared" si="977"/>
        <v>0.22959183673469388</v>
      </c>
      <c r="BG952" s="82">
        <f t="shared" si="978"/>
        <v>0.37982195845697331</v>
      </c>
      <c r="BH952" s="83">
        <f t="shared" si="979"/>
        <v>0.39443742098609358</v>
      </c>
      <c r="BI952" s="83">
        <f t="shared" si="980"/>
        <v>0.44873949579831934</v>
      </c>
      <c r="BJ952" s="83">
        <f t="shared" si="981"/>
        <v>0.53875968992248058</v>
      </c>
      <c r="BK952" s="2">
        <v>258</v>
      </c>
      <c r="BL952" s="2">
        <v>344</v>
      </c>
      <c r="BM952" s="2">
        <v>224</v>
      </c>
      <c r="BN952" s="2">
        <v>146</v>
      </c>
      <c r="BO952" s="2">
        <v>68</v>
      </c>
      <c r="BP952" s="2">
        <v>96</v>
      </c>
      <c r="BQ952" s="109">
        <v>9</v>
      </c>
      <c r="BR952" s="109">
        <v>21</v>
      </c>
      <c r="BS952" s="110">
        <v>16</v>
      </c>
      <c r="BT952" s="109">
        <v>22</v>
      </c>
      <c r="BU952" s="109">
        <v>121</v>
      </c>
      <c r="BV952" s="109">
        <v>235</v>
      </c>
      <c r="BW952" s="109">
        <v>6</v>
      </c>
      <c r="BX952" s="84">
        <f t="shared" si="985"/>
        <v>384</v>
      </c>
      <c r="BY952" s="111">
        <v>6</v>
      </c>
      <c r="BZ952" s="109">
        <v>42</v>
      </c>
      <c r="CA952" s="109">
        <v>5</v>
      </c>
      <c r="CB952" s="2">
        <v>21</v>
      </c>
      <c r="CC952" s="112">
        <f t="shared" si="986"/>
        <v>8.5271317829457363E-2</v>
      </c>
      <c r="CD952" s="112">
        <f t="shared" si="987"/>
        <v>0.35174418604651164</v>
      </c>
      <c r="CE952" s="112">
        <f t="shared" si="988"/>
        <v>0.40677966101694918</v>
      </c>
      <c r="CF952" s="112">
        <f t="shared" si="989"/>
        <v>0.55281690140845074</v>
      </c>
      <c r="CG952" s="112">
        <f t="shared" si="990"/>
        <v>0.8616071428571429</v>
      </c>
      <c r="CH952" s="87">
        <f t="shared" si="991"/>
        <v>31</v>
      </c>
      <c r="CI952" s="31">
        <f t="shared" si="992"/>
        <v>36</v>
      </c>
      <c r="CJ952" s="31">
        <f t="shared" si="993"/>
        <v>0</v>
      </c>
      <c r="CK952" s="31">
        <f t="shared" si="994"/>
        <v>0</v>
      </c>
      <c r="CL952" s="31">
        <f t="shared" si="995"/>
        <v>0</v>
      </c>
      <c r="CM952" s="113">
        <f t="shared" si="996"/>
        <v>0</v>
      </c>
      <c r="CN952" s="31">
        <f t="shared" si="997"/>
        <v>0</v>
      </c>
      <c r="CO952" s="31">
        <f t="shared" si="998"/>
        <v>0</v>
      </c>
      <c r="CP952" s="31">
        <f t="shared" si="999"/>
        <v>0</v>
      </c>
      <c r="CQ952" s="31">
        <f t="shared" si="1000"/>
        <v>0</v>
      </c>
      <c r="CU952" s="88">
        <f t="shared" si="984"/>
        <v>0</v>
      </c>
      <c r="DC952" s="88">
        <f t="shared" si="1001"/>
        <v>0</v>
      </c>
      <c r="DH952" s="32">
        <v>1</v>
      </c>
      <c r="DI952" s="32">
        <v>8</v>
      </c>
      <c r="DJ952" s="32">
        <v>4</v>
      </c>
      <c r="DK952" s="88">
        <f t="shared" si="1002"/>
        <v>116</v>
      </c>
      <c r="DL952" s="32">
        <v>16</v>
      </c>
      <c r="DM952" s="32">
        <v>50</v>
      </c>
      <c r="DN952" s="32">
        <v>49</v>
      </c>
      <c r="DO952" s="32">
        <v>1</v>
      </c>
      <c r="DP952" s="32">
        <v>8</v>
      </c>
      <c r="DQ952" s="32">
        <v>13</v>
      </c>
      <c r="DR952" s="32">
        <v>12</v>
      </c>
      <c r="DS952" s="88">
        <f t="shared" si="1003"/>
        <v>268</v>
      </c>
      <c r="DT952" s="32">
        <v>6</v>
      </c>
      <c r="DU952" s="32">
        <v>71</v>
      </c>
      <c r="DV952" s="32">
        <v>186</v>
      </c>
      <c r="DW952" s="32">
        <v>5</v>
      </c>
      <c r="EA952" s="88">
        <f t="shared" si="1004"/>
        <v>0</v>
      </c>
      <c r="EI952" s="88">
        <f t="shared" si="1005"/>
        <v>0</v>
      </c>
      <c r="EQ952" s="88">
        <f t="shared" si="1006"/>
        <v>0</v>
      </c>
      <c r="EY952" s="88">
        <f t="shared" si="1007"/>
        <v>0</v>
      </c>
      <c r="FG952" s="88">
        <f t="shared" si="1008"/>
        <v>0</v>
      </c>
      <c r="FO952" s="88">
        <f t="shared" si="1009"/>
        <v>0</v>
      </c>
      <c r="FW952" s="110">
        <f t="shared" si="1010"/>
        <v>0</v>
      </c>
      <c r="GB952" s="110">
        <f t="shared" si="1011"/>
        <v>0</v>
      </c>
      <c r="GC952" s="110">
        <f t="shared" si="1012"/>
        <v>0</v>
      </c>
      <c r="GD952" s="110">
        <f t="shared" si="1013"/>
        <v>0</v>
      </c>
      <c r="GE952" s="110">
        <f t="shared" si="1014"/>
        <v>0</v>
      </c>
      <c r="GF952" s="110">
        <f t="shared" si="1015"/>
        <v>0</v>
      </c>
      <c r="GG952" s="110">
        <f t="shared" si="1016"/>
        <v>0</v>
      </c>
      <c r="GH952" s="110">
        <f t="shared" si="1017"/>
        <v>0</v>
      </c>
      <c r="GI952" s="110">
        <f t="shared" si="1018"/>
        <v>0</v>
      </c>
      <c r="GJ952" s="114">
        <f t="shared" si="982"/>
        <v>0.37589977851605755</v>
      </c>
      <c r="GK952" s="90">
        <f t="shared" si="983"/>
        <v>5.2054794520547946E-2</v>
      </c>
      <c r="GL952" s="92" t="s">
        <v>2096</v>
      </c>
      <c r="GM952" s="92" t="s">
        <v>2105</v>
      </c>
      <c r="GN952" s="92" t="s">
        <v>2017</v>
      </c>
      <c r="GO952" s="2" t="s">
        <v>1755</v>
      </c>
      <c r="GP952" s="2" t="s">
        <v>1943</v>
      </c>
      <c r="GQ952" s="2" t="s">
        <v>1493</v>
      </c>
      <c r="GR952" s="115">
        <v>364</v>
      </c>
      <c r="GS952" s="31">
        <f t="shared" si="1019"/>
        <v>9</v>
      </c>
      <c r="GT952" s="31">
        <f t="shared" si="1020"/>
        <v>16</v>
      </c>
      <c r="GU952" s="31">
        <f t="shared" si="1021"/>
        <v>21</v>
      </c>
      <c r="GV952" s="31">
        <f t="shared" si="1022"/>
        <v>384</v>
      </c>
      <c r="GW952" s="31">
        <f t="shared" si="1023"/>
        <v>241</v>
      </c>
      <c r="GX952" s="31">
        <f t="shared" si="1024"/>
        <v>362</v>
      </c>
    </row>
    <row r="953" spans="1:206" ht="15.75" hidden="1" customHeight="1" x14ac:dyDescent="0.25">
      <c r="A953" s="22" t="s">
        <v>1114</v>
      </c>
      <c r="B953" s="2" t="s">
        <v>926</v>
      </c>
      <c r="C953" s="116" t="s">
        <v>930</v>
      </c>
      <c r="D953" s="35" t="s">
        <v>926</v>
      </c>
      <c r="E953" s="117">
        <v>35</v>
      </c>
      <c r="F953" s="117">
        <v>167</v>
      </c>
      <c r="G953" s="117">
        <v>245</v>
      </c>
      <c r="H953" s="117">
        <v>447</v>
      </c>
      <c r="I953" s="95">
        <v>29</v>
      </c>
      <c r="J953" s="118">
        <v>24</v>
      </c>
      <c r="K953" s="118">
        <v>126</v>
      </c>
      <c r="L953" s="118">
        <v>310</v>
      </c>
      <c r="M953" s="118">
        <v>460</v>
      </c>
      <c r="N953" s="119">
        <v>66</v>
      </c>
      <c r="O953" s="119">
        <v>19</v>
      </c>
      <c r="P953" s="120">
        <v>317</v>
      </c>
      <c r="Q953" s="120">
        <v>386</v>
      </c>
      <c r="R953" s="120">
        <v>357</v>
      </c>
      <c r="S953" s="70">
        <f t="shared" si="965"/>
        <v>7.5709779179810727E-2</v>
      </c>
      <c r="T953" s="70">
        <f t="shared" si="966"/>
        <v>0.32642487046632124</v>
      </c>
      <c r="U953" s="70">
        <f t="shared" si="967"/>
        <v>0.37169811320754714</v>
      </c>
      <c r="V953" s="70">
        <f t="shared" si="968"/>
        <v>0.49798115746971738</v>
      </c>
      <c r="W953" s="70">
        <f t="shared" si="969"/>
        <v>0.68347338935574231</v>
      </c>
      <c r="X953" s="121">
        <v>384</v>
      </c>
      <c r="Y953" s="121">
        <v>317</v>
      </c>
      <c r="Z953" s="121">
        <v>386</v>
      </c>
      <c r="AA953" s="121">
        <v>357</v>
      </c>
      <c r="AB953" s="121">
        <v>90</v>
      </c>
      <c r="AC953" s="121">
        <v>110</v>
      </c>
      <c r="AD953" s="17">
        <v>11</v>
      </c>
      <c r="AE953" s="17">
        <v>25</v>
      </c>
      <c r="AF953" s="100">
        <v>35</v>
      </c>
      <c r="AG953" s="101">
        <v>47</v>
      </c>
      <c r="AH953" s="101">
        <v>151</v>
      </c>
      <c r="AI953" s="101">
        <v>312</v>
      </c>
      <c r="AJ953" s="101">
        <v>23</v>
      </c>
      <c r="AK953" s="101">
        <f t="shared" si="970"/>
        <v>533</v>
      </c>
      <c r="AL953" s="101">
        <f t="shared" si="971"/>
        <v>53</v>
      </c>
      <c r="AM953" s="101">
        <v>76</v>
      </c>
      <c r="AN953" s="102">
        <v>9</v>
      </c>
      <c r="AO953" s="103">
        <v>23</v>
      </c>
      <c r="AP953" s="74">
        <f t="shared" si="972"/>
        <v>0.14826498422712933</v>
      </c>
      <c r="AQ953" s="74">
        <f t="shared" si="973"/>
        <v>0.39119170984455959</v>
      </c>
      <c r="AR953" s="104">
        <f t="shared" si="974"/>
        <v>0.43113207547169813</v>
      </c>
      <c r="AS953" s="104">
        <f t="shared" si="975"/>
        <v>0.55181695827725441</v>
      </c>
      <c r="AT953" s="104">
        <f t="shared" si="976"/>
        <v>0.72549019607843135</v>
      </c>
      <c r="AU953" s="105">
        <v>366</v>
      </c>
      <c r="AV953" s="105">
        <v>485</v>
      </c>
      <c r="AW953" s="105">
        <v>387</v>
      </c>
      <c r="AX953" s="100">
        <v>38</v>
      </c>
      <c r="AY953" s="106">
        <v>598</v>
      </c>
      <c r="AZ953" s="106">
        <v>60</v>
      </c>
      <c r="BA953" s="106">
        <v>215</v>
      </c>
      <c r="BB953" s="106">
        <v>301</v>
      </c>
      <c r="BC953" s="106">
        <v>22</v>
      </c>
      <c r="BD953" s="107">
        <v>83</v>
      </c>
      <c r="BE953" s="108">
        <v>17</v>
      </c>
      <c r="BF953" s="82">
        <f t="shared" si="977"/>
        <v>0.15503875968992248</v>
      </c>
      <c r="BG953" s="82">
        <f t="shared" si="978"/>
        <v>0.44329896907216493</v>
      </c>
      <c r="BH953" s="83">
        <f t="shared" si="979"/>
        <v>0.39822294022617122</v>
      </c>
      <c r="BI953" s="83">
        <f t="shared" si="980"/>
        <v>0.50881316098707408</v>
      </c>
      <c r="BJ953" s="83">
        <f t="shared" si="981"/>
        <v>0.59562841530054644</v>
      </c>
      <c r="BK953" s="2">
        <v>392</v>
      </c>
      <c r="BL953" s="2">
        <v>516</v>
      </c>
      <c r="BM953" s="2">
        <v>379</v>
      </c>
      <c r="BN953" s="2">
        <v>265</v>
      </c>
      <c r="BO953" s="2">
        <v>128</v>
      </c>
      <c r="BP953" s="2">
        <v>142</v>
      </c>
      <c r="BQ953" s="109">
        <v>15</v>
      </c>
      <c r="BR953" s="109">
        <v>47</v>
      </c>
      <c r="BS953" s="110">
        <v>45</v>
      </c>
      <c r="BT953" s="109">
        <v>89</v>
      </c>
      <c r="BU953" s="109">
        <v>267</v>
      </c>
      <c r="BV953" s="109">
        <v>417</v>
      </c>
      <c r="BW953" s="109">
        <v>20</v>
      </c>
      <c r="BX953" s="84">
        <f t="shared" si="985"/>
        <v>793</v>
      </c>
      <c r="BY953" s="111">
        <v>3</v>
      </c>
      <c r="BZ953" s="109">
        <v>91</v>
      </c>
      <c r="CA953" s="109">
        <v>20</v>
      </c>
      <c r="CB953" s="2">
        <v>24</v>
      </c>
      <c r="CC953" s="112">
        <f t="shared" si="986"/>
        <v>0.22704081632653061</v>
      </c>
      <c r="CD953" s="112">
        <f t="shared" si="987"/>
        <v>0.51744186046511631</v>
      </c>
      <c r="CE953" s="112">
        <f t="shared" si="988"/>
        <v>0.52991452991452992</v>
      </c>
      <c r="CF953" s="112">
        <f t="shared" si="989"/>
        <v>0.66256983240223466</v>
      </c>
      <c r="CG953" s="112">
        <f t="shared" si="990"/>
        <v>0.86015831134564646</v>
      </c>
      <c r="CH953" s="87">
        <f t="shared" si="991"/>
        <v>53</v>
      </c>
      <c r="CI953" s="31">
        <f t="shared" si="992"/>
        <v>66</v>
      </c>
      <c r="CJ953" s="31">
        <f t="shared" si="993"/>
        <v>3</v>
      </c>
      <c r="CK953" s="31">
        <f t="shared" si="994"/>
        <v>9</v>
      </c>
      <c r="CL953" s="31">
        <f t="shared" si="995"/>
        <v>11</v>
      </c>
      <c r="CM953" s="113">
        <f t="shared" si="996"/>
        <v>99</v>
      </c>
      <c r="CN953" s="31">
        <f t="shared" si="997"/>
        <v>26</v>
      </c>
      <c r="CO953" s="31">
        <f t="shared" si="998"/>
        <v>33</v>
      </c>
      <c r="CP953" s="31">
        <f t="shared" si="999"/>
        <v>39</v>
      </c>
      <c r="CQ953" s="31">
        <f t="shared" si="1000"/>
        <v>1</v>
      </c>
      <c r="CR953" s="32">
        <v>2</v>
      </c>
      <c r="CS953" s="32">
        <v>7</v>
      </c>
      <c r="CT953" s="32">
        <v>9</v>
      </c>
      <c r="CU953" s="88">
        <f t="shared" si="984"/>
        <v>74</v>
      </c>
      <c r="CV953" s="32">
        <v>26</v>
      </c>
      <c r="CW953" s="32">
        <v>29</v>
      </c>
      <c r="CX953" s="32">
        <v>19</v>
      </c>
      <c r="CY953" s="32">
        <v>0</v>
      </c>
      <c r="CZ953" s="32">
        <v>1</v>
      </c>
      <c r="DA953" s="32">
        <v>2</v>
      </c>
      <c r="DB953" s="32">
        <v>2</v>
      </c>
      <c r="DC953" s="88">
        <f t="shared" si="1001"/>
        <v>25</v>
      </c>
      <c r="DD953" s="32">
        <v>0</v>
      </c>
      <c r="DE953" s="32">
        <v>4</v>
      </c>
      <c r="DF953" s="32">
        <v>20</v>
      </c>
      <c r="DG953" s="32">
        <v>1</v>
      </c>
      <c r="DH953" s="32">
        <v>1</v>
      </c>
      <c r="DI953" s="32">
        <v>5</v>
      </c>
      <c r="DJ953" s="32">
        <v>4</v>
      </c>
      <c r="DK953" s="88">
        <f t="shared" si="1002"/>
        <v>105</v>
      </c>
      <c r="DL953" s="32">
        <v>30</v>
      </c>
      <c r="DM953" s="32">
        <v>43</v>
      </c>
      <c r="DN953" s="32">
        <v>32</v>
      </c>
      <c r="DO953" s="32">
        <v>0</v>
      </c>
      <c r="DP953" s="32">
        <v>8</v>
      </c>
      <c r="DQ953" s="32">
        <v>24</v>
      </c>
      <c r="DR953" s="32">
        <v>15</v>
      </c>
      <c r="DS953" s="88">
        <f t="shared" si="1003"/>
        <v>479</v>
      </c>
      <c r="DT953" s="32">
        <v>7</v>
      </c>
      <c r="DU953" s="32">
        <v>154</v>
      </c>
      <c r="DV953" s="32">
        <v>301</v>
      </c>
      <c r="DW953" s="32">
        <v>17</v>
      </c>
      <c r="EA953" s="88">
        <f t="shared" si="1004"/>
        <v>0</v>
      </c>
      <c r="EF953" s="32">
        <v>2</v>
      </c>
      <c r="EG953" s="32">
        <v>7</v>
      </c>
      <c r="EH953" s="32">
        <v>13</v>
      </c>
      <c r="EI953" s="88">
        <f t="shared" si="1005"/>
        <v>89</v>
      </c>
      <c r="EJ953" s="32">
        <v>26</v>
      </c>
      <c r="EK953" s="32">
        <v>27</v>
      </c>
      <c r="EL953" s="32">
        <v>34</v>
      </c>
      <c r="EM953" s="32">
        <v>2</v>
      </c>
      <c r="EQ953" s="88">
        <f t="shared" si="1006"/>
        <v>0</v>
      </c>
      <c r="EV953" s="32">
        <v>1</v>
      </c>
      <c r="EW953" s="32">
        <v>2</v>
      </c>
      <c r="EX953" s="32">
        <v>2</v>
      </c>
      <c r="EY953" s="88">
        <f t="shared" si="1007"/>
        <v>21</v>
      </c>
      <c r="EZ953" s="32">
        <v>0</v>
      </c>
      <c r="FA953" s="32">
        <v>10</v>
      </c>
      <c r="FB953" s="32">
        <v>11</v>
      </c>
      <c r="FC953" s="32">
        <v>0</v>
      </c>
      <c r="FG953" s="88">
        <f t="shared" si="1008"/>
        <v>0</v>
      </c>
      <c r="FO953" s="88">
        <f t="shared" si="1009"/>
        <v>0</v>
      </c>
      <c r="FW953" s="110">
        <f t="shared" si="1010"/>
        <v>0</v>
      </c>
      <c r="GB953" s="110">
        <f t="shared" si="1011"/>
        <v>1</v>
      </c>
      <c r="GC953" s="110">
        <f t="shared" si="1012"/>
        <v>2</v>
      </c>
      <c r="GD953" s="110">
        <f t="shared" si="1013"/>
        <v>2</v>
      </c>
      <c r="GE953" s="110">
        <f t="shared" si="1014"/>
        <v>21</v>
      </c>
      <c r="GF953" s="110">
        <f t="shared" si="1015"/>
        <v>0</v>
      </c>
      <c r="GG953" s="110">
        <f t="shared" si="1016"/>
        <v>10</v>
      </c>
      <c r="GH953" s="110">
        <f t="shared" si="1017"/>
        <v>11</v>
      </c>
      <c r="GI953" s="110">
        <f t="shared" si="1018"/>
        <v>0</v>
      </c>
      <c r="GJ953" s="114">
        <f t="shared" si="982"/>
        <v>0.25851031619014664</v>
      </c>
      <c r="GK953" s="90">
        <f t="shared" si="983"/>
        <v>0.32608695652173914</v>
      </c>
      <c r="GL953" s="92" t="s">
        <v>1691</v>
      </c>
      <c r="GM953" s="2" t="s">
        <v>1692</v>
      </c>
      <c r="GN953" s="2" t="s">
        <v>1404</v>
      </c>
      <c r="GO953" s="92" t="s">
        <v>1693</v>
      </c>
      <c r="GP953" s="2" t="s">
        <v>1694</v>
      </c>
      <c r="GQ953" s="2" t="s">
        <v>1695</v>
      </c>
      <c r="GR953" s="115">
        <v>522</v>
      </c>
      <c r="GS953" s="31">
        <f t="shared" si="1019"/>
        <v>9</v>
      </c>
      <c r="GT953" s="31">
        <f t="shared" si="1020"/>
        <v>19</v>
      </c>
      <c r="GU953" s="31">
        <f t="shared" si="1021"/>
        <v>29</v>
      </c>
      <c r="GV953" s="31">
        <f t="shared" si="1022"/>
        <v>584</v>
      </c>
      <c r="GW953" s="31">
        <f t="shared" si="1023"/>
        <v>350</v>
      </c>
      <c r="GX953" s="31">
        <f t="shared" si="1024"/>
        <v>547</v>
      </c>
    </row>
    <row r="954" spans="1:206" ht="15.75" hidden="1" customHeight="1" x14ac:dyDescent="0.25">
      <c r="A954" s="22" t="s">
        <v>1114</v>
      </c>
      <c r="B954" s="2" t="s">
        <v>926</v>
      </c>
      <c r="C954" s="116" t="s">
        <v>1036</v>
      </c>
      <c r="D954" s="35" t="s">
        <v>926</v>
      </c>
      <c r="E954" s="117">
        <v>178</v>
      </c>
      <c r="F954" s="117">
        <v>625</v>
      </c>
      <c r="G954" s="117">
        <v>969</v>
      </c>
      <c r="H954" s="117">
        <v>1772</v>
      </c>
      <c r="I954" s="95">
        <v>128</v>
      </c>
      <c r="J954" s="118">
        <v>248</v>
      </c>
      <c r="K954" s="118">
        <v>653</v>
      </c>
      <c r="L954" s="118">
        <v>1177</v>
      </c>
      <c r="M954" s="118">
        <v>2078</v>
      </c>
      <c r="N954" s="119">
        <v>299</v>
      </c>
      <c r="O954" s="119">
        <v>66</v>
      </c>
      <c r="P954" s="120">
        <v>1330</v>
      </c>
      <c r="Q954" s="120">
        <v>1672</v>
      </c>
      <c r="R954" s="120">
        <v>1252</v>
      </c>
      <c r="S954" s="70">
        <f t="shared" si="965"/>
        <v>0.18646616541353384</v>
      </c>
      <c r="T954" s="70">
        <f t="shared" si="966"/>
        <v>0.39055023923444976</v>
      </c>
      <c r="U954" s="70">
        <f t="shared" si="967"/>
        <v>0.41819464033850495</v>
      </c>
      <c r="V954" s="70">
        <f t="shared" si="968"/>
        <v>0.52359781121751026</v>
      </c>
      <c r="W954" s="70">
        <f t="shared" si="969"/>
        <v>0.70127795527156545</v>
      </c>
      <c r="X954" s="121">
        <v>1697</v>
      </c>
      <c r="Y954" s="121">
        <v>1330</v>
      </c>
      <c r="Z954" s="121">
        <v>1672</v>
      </c>
      <c r="AA954" s="121">
        <v>1252</v>
      </c>
      <c r="AB954" s="121">
        <v>397</v>
      </c>
      <c r="AC954" s="121">
        <v>444</v>
      </c>
      <c r="AD954" s="17">
        <v>47</v>
      </c>
      <c r="AE954" s="17">
        <v>115</v>
      </c>
      <c r="AF954" s="100">
        <v>145</v>
      </c>
      <c r="AG954" s="101">
        <v>240</v>
      </c>
      <c r="AH954" s="101">
        <v>779</v>
      </c>
      <c r="AI954" s="101">
        <v>1161</v>
      </c>
      <c r="AJ954" s="101">
        <v>67</v>
      </c>
      <c r="AK954" s="101">
        <f t="shared" si="970"/>
        <v>2247</v>
      </c>
      <c r="AL954" s="101">
        <f t="shared" si="971"/>
        <v>246</v>
      </c>
      <c r="AM954" s="101">
        <v>313</v>
      </c>
      <c r="AN954" s="102">
        <v>46</v>
      </c>
      <c r="AO954" s="103">
        <v>115</v>
      </c>
      <c r="AP954" s="74">
        <f t="shared" si="972"/>
        <v>0.18045112781954886</v>
      </c>
      <c r="AQ954" s="74">
        <f t="shared" si="973"/>
        <v>0.46590909090909088</v>
      </c>
      <c r="AR954" s="104">
        <f t="shared" si="974"/>
        <v>0.45463093559003293</v>
      </c>
      <c r="AS954" s="104">
        <f t="shared" si="975"/>
        <v>0.57934336525307795</v>
      </c>
      <c r="AT954" s="104">
        <f t="shared" si="976"/>
        <v>0.73083067092651754</v>
      </c>
      <c r="AU954" s="105">
        <v>1367</v>
      </c>
      <c r="AV954" s="105">
        <v>1872</v>
      </c>
      <c r="AW954" s="105">
        <v>1486</v>
      </c>
      <c r="AX954" s="100">
        <v>161</v>
      </c>
      <c r="AY954" s="106">
        <v>2309</v>
      </c>
      <c r="AZ954" s="106">
        <v>222</v>
      </c>
      <c r="BA954" s="106">
        <v>795</v>
      </c>
      <c r="BB954" s="106">
        <v>1214</v>
      </c>
      <c r="BC954" s="106">
        <v>78</v>
      </c>
      <c r="BD954" s="107">
        <v>282</v>
      </c>
      <c r="BE954" s="108">
        <v>62</v>
      </c>
      <c r="BF954" s="82">
        <f t="shared" si="977"/>
        <v>0.14939434724091522</v>
      </c>
      <c r="BG954" s="82">
        <f t="shared" si="978"/>
        <v>0.42467948717948717</v>
      </c>
      <c r="BH954" s="83">
        <f t="shared" si="979"/>
        <v>0.41248677248677251</v>
      </c>
      <c r="BI954" s="83">
        <f t="shared" si="980"/>
        <v>0.53318925594319233</v>
      </c>
      <c r="BJ954" s="83">
        <f t="shared" si="981"/>
        <v>0.68178493050475497</v>
      </c>
      <c r="BK954" s="2">
        <v>1569</v>
      </c>
      <c r="BL954" s="2">
        <v>1957</v>
      </c>
      <c r="BM954" s="2">
        <v>1515</v>
      </c>
      <c r="BN954" s="2">
        <v>1070</v>
      </c>
      <c r="BO954" s="2">
        <v>475</v>
      </c>
      <c r="BP954" s="2">
        <v>440</v>
      </c>
      <c r="BQ954" s="109">
        <v>52</v>
      </c>
      <c r="BR954" s="109">
        <v>172</v>
      </c>
      <c r="BS954" s="110">
        <v>157</v>
      </c>
      <c r="BT954" s="109">
        <v>333</v>
      </c>
      <c r="BU954" s="109">
        <v>928</v>
      </c>
      <c r="BV954" s="109">
        <v>1428</v>
      </c>
      <c r="BW954" s="109">
        <v>75</v>
      </c>
      <c r="BX954" s="84">
        <f t="shared" si="985"/>
        <v>2764</v>
      </c>
      <c r="BY954" s="111">
        <v>29</v>
      </c>
      <c r="BZ954" s="109">
        <v>332</v>
      </c>
      <c r="CA954" s="109">
        <v>74</v>
      </c>
      <c r="CB954" s="2">
        <v>95</v>
      </c>
      <c r="CC954" s="112">
        <f t="shared" si="986"/>
        <v>0.21223709369024857</v>
      </c>
      <c r="CD954" s="112">
        <f t="shared" si="987"/>
        <v>0.4741951967296883</v>
      </c>
      <c r="CE954" s="112">
        <f t="shared" si="988"/>
        <v>0.46756595913509225</v>
      </c>
      <c r="CF954" s="112">
        <f t="shared" si="989"/>
        <v>0.58294930875576034</v>
      </c>
      <c r="CG954" s="112">
        <f t="shared" si="990"/>
        <v>0.72343234323432348</v>
      </c>
      <c r="CH954" s="87">
        <f t="shared" si="991"/>
        <v>419</v>
      </c>
      <c r="CI954" s="31">
        <f t="shared" si="992"/>
        <v>467</v>
      </c>
      <c r="CJ954" s="31">
        <f t="shared" si="993"/>
        <v>14</v>
      </c>
      <c r="CK954" s="31">
        <f t="shared" si="994"/>
        <v>53</v>
      </c>
      <c r="CL954" s="31">
        <f t="shared" si="995"/>
        <v>72</v>
      </c>
      <c r="CM954" s="113">
        <f t="shared" si="996"/>
        <v>714</v>
      </c>
      <c r="CN954" s="31">
        <f t="shared" si="997"/>
        <v>182</v>
      </c>
      <c r="CO954" s="31">
        <f t="shared" si="998"/>
        <v>274</v>
      </c>
      <c r="CP954" s="31">
        <f t="shared" si="999"/>
        <v>249</v>
      </c>
      <c r="CQ954" s="31">
        <f t="shared" si="1000"/>
        <v>9</v>
      </c>
      <c r="CR954" s="32">
        <v>11</v>
      </c>
      <c r="CS954" s="32">
        <v>44</v>
      </c>
      <c r="CT954" s="32">
        <v>60</v>
      </c>
      <c r="CU954" s="88">
        <f t="shared" si="984"/>
        <v>552</v>
      </c>
      <c r="CV954" s="32">
        <v>172</v>
      </c>
      <c r="CW954" s="32">
        <v>225</v>
      </c>
      <c r="CX954" s="32">
        <v>152</v>
      </c>
      <c r="CY954" s="32">
        <v>3</v>
      </c>
      <c r="CZ954" s="32">
        <v>3</v>
      </c>
      <c r="DA954" s="32">
        <v>9</v>
      </c>
      <c r="DB954" s="32">
        <v>12</v>
      </c>
      <c r="DC954" s="88">
        <f t="shared" si="1001"/>
        <v>162</v>
      </c>
      <c r="DD954" s="32">
        <v>10</v>
      </c>
      <c r="DE954" s="32">
        <v>49</v>
      </c>
      <c r="DF954" s="32">
        <v>97</v>
      </c>
      <c r="DG954" s="32">
        <v>6</v>
      </c>
      <c r="DH954" s="32">
        <v>3</v>
      </c>
      <c r="DI954" s="32">
        <v>28</v>
      </c>
      <c r="DJ954" s="32">
        <v>16</v>
      </c>
      <c r="DK954" s="88">
        <f t="shared" si="1002"/>
        <v>528</v>
      </c>
      <c r="DL954" s="32">
        <v>92</v>
      </c>
      <c r="DM954" s="32">
        <v>214</v>
      </c>
      <c r="DN954" s="32">
        <v>209</v>
      </c>
      <c r="DO954" s="32">
        <v>13</v>
      </c>
      <c r="DP954" s="32">
        <v>29</v>
      </c>
      <c r="DQ954" s="32">
        <v>75</v>
      </c>
      <c r="DR954" s="32">
        <v>50</v>
      </c>
      <c r="DS954" s="88">
        <f t="shared" si="1003"/>
        <v>1353</v>
      </c>
      <c r="DT954" s="32">
        <v>11</v>
      </c>
      <c r="DU954" s="32">
        <v>363</v>
      </c>
      <c r="DV954" s="32">
        <v>933</v>
      </c>
      <c r="DW954" s="32">
        <v>46</v>
      </c>
      <c r="DX954" s="32">
        <v>1</v>
      </c>
      <c r="DY954" s="32">
        <v>1</v>
      </c>
      <c r="DZ954" s="32">
        <v>3</v>
      </c>
      <c r="EA954" s="88">
        <f t="shared" si="1004"/>
        <v>11</v>
      </c>
      <c r="EB954" s="32">
        <v>2</v>
      </c>
      <c r="EC954" s="32">
        <v>7</v>
      </c>
      <c r="ED954" s="32">
        <v>2</v>
      </c>
      <c r="EF954" s="32">
        <v>3</v>
      </c>
      <c r="EG954" s="32">
        <v>13</v>
      </c>
      <c r="EH954" s="32">
        <v>14</v>
      </c>
      <c r="EI954" s="88">
        <f t="shared" si="1005"/>
        <v>124</v>
      </c>
      <c r="EJ954" s="32">
        <v>46</v>
      </c>
      <c r="EK954" s="32">
        <v>51</v>
      </c>
      <c r="EL954" s="32">
        <v>25</v>
      </c>
      <c r="EM954" s="32">
        <v>2</v>
      </c>
      <c r="EQ954" s="88">
        <f t="shared" si="1006"/>
        <v>0</v>
      </c>
      <c r="EV954" s="32">
        <v>2</v>
      </c>
      <c r="EW954" s="32">
        <v>2</v>
      </c>
      <c r="EX954" s="32">
        <v>2</v>
      </c>
      <c r="EY954" s="88">
        <f t="shared" si="1007"/>
        <v>29</v>
      </c>
      <c r="EZ954" s="32">
        <v>0</v>
      </c>
      <c r="FA954" s="32">
        <v>19</v>
      </c>
      <c r="FB954" s="32">
        <v>10</v>
      </c>
      <c r="FC954" s="32">
        <v>0</v>
      </c>
      <c r="FG954" s="88">
        <f t="shared" si="1008"/>
        <v>0</v>
      </c>
      <c r="FO954" s="88">
        <f t="shared" si="1009"/>
        <v>0</v>
      </c>
      <c r="FW954" s="110">
        <f t="shared" si="1010"/>
        <v>0</v>
      </c>
      <c r="GB954" s="110">
        <f t="shared" si="1011"/>
        <v>2</v>
      </c>
      <c r="GC954" s="110">
        <f t="shared" si="1012"/>
        <v>2</v>
      </c>
      <c r="GD954" s="110">
        <f t="shared" si="1013"/>
        <v>2</v>
      </c>
      <c r="GE954" s="110">
        <f t="shared" si="1014"/>
        <v>29</v>
      </c>
      <c r="GF954" s="110">
        <f t="shared" si="1015"/>
        <v>0</v>
      </c>
      <c r="GG954" s="110">
        <f t="shared" si="1016"/>
        <v>19</v>
      </c>
      <c r="GH954" s="110">
        <f t="shared" si="1017"/>
        <v>10</v>
      </c>
      <c r="GI954" s="110">
        <f t="shared" si="1018"/>
        <v>0</v>
      </c>
      <c r="GJ954" s="114">
        <f t="shared" si="982"/>
        <v>3.1591450716825814E-2</v>
      </c>
      <c r="GK954" s="90">
        <f t="shared" si="983"/>
        <v>0.19705500216543959</v>
      </c>
      <c r="GL954" s="2" t="s">
        <v>2022</v>
      </c>
      <c r="GM954" s="92" t="s">
        <v>2059</v>
      </c>
      <c r="GN954" s="2" t="s">
        <v>2060</v>
      </c>
      <c r="GO954" s="2" t="s">
        <v>1882</v>
      </c>
      <c r="GP954" s="2" t="s">
        <v>1755</v>
      </c>
      <c r="GQ954" s="2" t="s">
        <v>1719</v>
      </c>
      <c r="GR954" s="115">
        <v>2007</v>
      </c>
      <c r="GS954" s="31">
        <f t="shared" si="1019"/>
        <v>33</v>
      </c>
      <c r="GT954" s="31">
        <f t="shared" si="1020"/>
        <v>69</v>
      </c>
      <c r="GU954" s="31">
        <f t="shared" si="1021"/>
        <v>104</v>
      </c>
      <c r="GV954" s="31">
        <f t="shared" si="1022"/>
        <v>1892</v>
      </c>
      <c r="GW954" s="31">
        <f t="shared" si="1023"/>
        <v>1203</v>
      </c>
      <c r="GX954" s="31">
        <f t="shared" si="1024"/>
        <v>1787</v>
      </c>
    </row>
    <row r="955" spans="1:206" ht="15.75" hidden="1" customHeight="1" x14ac:dyDescent="0.25">
      <c r="A955" s="22" t="s">
        <v>1114</v>
      </c>
      <c r="B955" s="2" t="s">
        <v>926</v>
      </c>
      <c r="C955" s="116" t="s">
        <v>931</v>
      </c>
      <c r="D955" s="35" t="s">
        <v>926</v>
      </c>
      <c r="E955" s="117">
        <v>0</v>
      </c>
      <c r="F955" s="117">
        <v>20</v>
      </c>
      <c r="G955" s="117">
        <v>42</v>
      </c>
      <c r="H955" s="117">
        <v>62</v>
      </c>
      <c r="I955" s="95">
        <v>4</v>
      </c>
      <c r="J955" s="118">
        <v>0</v>
      </c>
      <c r="K955" s="118">
        <v>12</v>
      </c>
      <c r="L955" s="118">
        <v>34</v>
      </c>
      <c r="M955" s="118">
        <v>46</v>
      </c>
      <c r="N955" s="119">
        <v>5</v>
      </c>
      <c r="O955" s="119">
        <v>1</v>
      </c>
      <c r="P955" s="120">
        <v>48</v>
      </c>
      <c r="Q955" s="120">
        <v>59</v>
      </c>
      <c r="R955" s="120">
        <v>43</v>
      </c>
      <c r="S955" s="70">
        <f t="shared" si="965"/>
        <v>0</v>
      </c>
      <c r="T955" s="70">
        <f t="shared" si="966"/>
        <v>0.20338983050847459</v>
      </c>
      <c r="U955" s="70">
        <f t="shared" si="967"/>
        <v>0.27333333333333332</v>
      </c>
      <c r="V955" s="70">
        <f t="shared" si="968"/>
        <v>0.40196078431372551</v>
      </c>
      <c r="W955" s="70">
        <f t="shared" si="969"/>
        <v>0.67441860465116277</v>
      </c>
      <c r="X955" s="121">
        <v>54</v>
      </c>
      <c r="Y955" s="121">
        <v>48</v>
      </c>
      <c r="Z955" s="121">
        <v>59</v>
      </c>
      <c r="AA955" s="121">
        <v>43</v>
      </c>
      <c r="AB955" s="121">
        <v>11</v>
      </c>
      <c r="AC955" s="121">
        <v>11</v>
      </c>
      <c r="AD955" s="17">
        <v>3</v>
      </c>
      <c r="AE955" s="17">
        <v>4</v>
      </c>
      <c r="AF955" s="100">
        <v>4</v>
      </c>
      <c r="AG955" s="101">
        <v>6</v>
      </c>
      <c r="AH955" s="101">
        <v>23</v>
      </c>
      <c r="AI955" s="101">
        <v>39</v>
      </c>
      <c r="AJ955" s="101">
        <v>3</v>
      </c>
      <c r="AK955" s="101">
        <f t="shared" si="970"/>
        <v>71</v>
      </c>
      <c r="AL955" s="101">
        <f t="shared" si="971"/>
        <v>7</v>
      </c>
      <c r="AM955" s="101">
        <v>10</v>
      </c>
      <c r="AN955" s="101"/>
      <c r="AO955" s="103">
        <v>4</v>
      </c>
      <c r="AP955" s="74">
        <f t="shared" si="972"/>
        <v>0.125</v>
      </c>
      <c r="AQ955" s="74">
        <f t="shared" si="973"/>
        <v>0.38983050847457629</v>
      </c>
      <c r="AR955" s="104">
        <f t="shared" si="974"/>
        <v>0.40666666666666668</v>
      </c>
      <c r="AS955" s="104">
        <f t="shared" si="975"/>
        <v>0.53921568627450978</v>
      </c>
      <c r="AT955" s="104">
        <f t="shared" si="976"/>
        <v>0.7441860465116279</v>
      </c>
      <c r="AU955" s="105">
        <v>46</v>
      </c>
      <c r="AV955" s="105">
        <v>61</v>
      </c>
      <c r="AW955" s="105">
        <v>63</v>
      </c>
      <c r="AX955" s="100">
        <v>4</v>
      </c>
      <c r="AY955" s="106">
        <v>64</v>
      </c>
      <c r="AZ955" s="106">
        <v>0</v>
      </c>
      <c r="BA955" s="106">
        <v>22</v>
      </c>
      <c r="BB955" s="106">
        <v>36</v>
      </c>
      <c r="BC955" s="106">
        <v>6</v>
      </c>
      <c r="BD955" s="107">
        <v>14</v>
      </c>
      <c r="BE955" s="108">
        <v>3</v>
      </c>
      <c r="BF955" s="82">
        <f t="shared" si="977"/>
        <v>0</v>
      </c>
      <c r="BG955" s="82">
        <f t="shared" si="978"/>
        <v>0.36065573770491804</v>
      </c>
      <c r="BH955" s="83">
        <f t="shared" si="979"/>
        <v>0.25882352941176473</v>
      </c>
      <c r="BI955" s="83">
        <f t="shared" si="980"/>
        <v>0.41121495327102803</v>
      </c>
      <c r="BJ955" s="83">
        <f t="shared" si="981"/>
        <v>0.47826086956521741</v>
      </c>
      <c r="BK955" s="2">
        <v>49</v>
      </c>
      <c r="BL955" s="2">
        <v>69</v>
      </c>
      <c r="BM955" s="2">
        <v>48</v>
      </c>
      <c r="BN955" s="2">
        <v>36</v>
      </c>
      <c r="BO955" s="2">
        <v>24</v>
      </c>
      <c r="BP955" s="2">
        <v>17</v>
      </c>
      <c r="BQ955" s="109">
        <v>3</v>
      </c>
      <c r="BR955" s="109">
        <v>4</v>
      </c>
      <c r="BS955" s="110">
        <v>4</v>
      </c>
      <c r="BT955" s="109">
        <v>1</v>
      </c>
      <c r="BU955" s="109">
        <v>32</v>
      </c>
      <c r="BV955" s="109">
        <v>34</v>
      </c>
      <c r="BW955" s="109">
        <v>0</v>
      </c>
      <c r="BX955" s="84">
        <f t="shared" si="985"/>
        <v>67</v>
      </c>
      <c r="BY955" s="111">
        <v>1</v>
      </c>
      <c r="BZ955" s="109">
        <v>6</v>
      </c>
      <c r="CA955" s="109">
        <v>0</v>
      </c>
      <c r="CB955" s="2">
        <v>3</v>
      </c>
      <c r="CC955" s="112">
        <f t="shared" si="986"/>
        <v>2.0408163265306121E-2</v>
      </c>
      <c r="CD955" s="112">
        <f t="shared" si="987"/>
        <v>0.46376811594202899</v>
      </c>
      <c r="CE955" s="112">
        <f t="shared" si="988"/>
        <v>0.36746987951807231</v>
      </c>
      <c r="CF955" s="112">
        <f t="shared" si="989"/>
        <v>0.51282051282051277</v>
      </c>
      <c r="CG955" s="112">
        <f t="shared" si="990"/>
        <v>0.58333333333333337</v>
      </c>
      <c r="CH955" s="87">
        <f t="shared" si="991"/>
        <v>20</v>
      </c>
      <c r="CI955" s="31">
        <f t="shared" si="992"/>
        <v>35</v>
      </c>
      <c r="CJ955" s="31">
        <f t="shared" si="993"/>
        <v>0</v>
      </c>
      <c r="CK955" s="31">
        <f t="shared" si="994"/>
        <v>0</v>
      </c>
      <c r="CL955" s="31">
        <f t="shared" si="995"/>
        <v>0</v>
      </c>
      <c r="CM955" s="113">
        <f t="shared" si="996"/>
        <v>0</v>
      </c>
      <c r="CN955" s="31">
        <f t="shared" si="997"/>
        <v>0</v>
      </c>
      <c r="CO955" s="31">
        <f t="shared" si="998"/>
        <v>0</v>
      </c>
      <c r="CP955" s="31">
        <f t="shared" si="999"/>
        <v>0</v>
      </c>
      <c r="CQ955" s="31">
        <f t="shared" si="1000"/>
        <v>0</v>
      </c>
      <c r="CU955" s="88">
        <f t="shared" si="984"/>
        <v>0</v>
      </c>
      <c r="DC955" s="88">
        <f t="shared" si="1001"/>
        <v>0</v>
      </c>
      <c r="DK955" s="88">
        <f t="shared" si="1002"/>
        <v>0</v>
      </c>
      <c r="DP955" s="32">
        <v>3</v>
      </c>
      <c r="DQ955" s="32">
        <v>4</v>
      </c>
      <c r="DR955" s="32">
        <v>3</v>
      </c>
      <c r="DS955" s="88">
        <f t="shared" si="1003"/>
        <v>67</v>
      </c>
      <c r="DT955" s="32">
        <v>1</v>
      </c>
      <c r="DU955" s="32">
        <v>32</v>
      </c>
      <c r="DV955" s="32">
        <v>34</v>
      </c>
      <c r="DW955" s="32">
        <v>0</v>
      </c>
      <c r="DZ955" s="32">
        <v>1</v>
      </c>
      <c r="EA955" s="88">
        <f t="shared" si="1004"/>
        <v>0</v>
      </c>
      <c r="EI955" s="88">
        <f t="shared" si="1005"/>
        <v>0</v>
      </c>
      <c r="EQ955" s="88">
        <f t="shared" si="1006"/>
        <v>0</v>
      </c>
      <c r="EY955" s="88">
        <f t="shared" si="1007"/>
        <v>0</v>
      </c>
      <c r="FG955" s="88">
        <f t="shared" si="1008"/>
        <v>0</v>
      </c>
      <c r="FO955" s="88">
        <f t="shared" si="1009"/>
        <v>0</v>
      </c>
      <c r="FW955" s="110">
        <f t="shared" si="1010"/>
        <v>0</v>
      </c>
      <c r="GB955" s="110">
        <f t="shared" si="1011"/>
        <v>0</v>
      </c>
      <c r="GC955" s="110">
        <f t="shared" si="1012"/>
        <v>0</v>
      </c>
      <c r="GD955" s="110">
        <f t="shared" si="1013"/>
        <v>0</v>
      </c>
      <c r="GE955" s="110">
        <f t="shared" si="1014"/>
        <v>0</v>
      </c>
      <c r="GF955" s="110">
        <f t="shared" si="1015"/>
        <v>0</v>
      </c>
      <c r="GG955" s="110">
        <f t="shared" si="1016"/>
        <v>0</v>
      </c>
      <c r="GH955" s="110">
        <f t="shared" si="1017"/>
        <v>0</v>
      </c>
      <c r="GI955" s="110">
        <f t="shared" si="1018"/>
        <v>0</v>
      </c>
      <c r="GJ955" s="114">
        <f t="shared" si="982"/>
        <v>-0.13505747126436773</v>
      </c>
      <c r="GK955" s="90">
        <f t="shared" si="983"/>
        <v>4.6875E-2</v>
      </c>
      <c r="GL955" s="92" t="s">
        <v>2324</v>
      </c>
      <c r="GM955" s="92" t="s">
        <v>1829</v>
      </c>
      <c r="GN955" s="2" t="s">
        <v>1901</v>
      </c>
      <c r="GO955" s="2" t="s">
        <v>1883</v>
      </c>
      <c r="GP955" s="2" t="s">
        <v>1774</v>
      </c>
      <c r="GQ955" s="2" t="s">
        <v>2047</v>
      </c>
      <c r="GR955" s="115">
        <v>74</v>
      </c>
      <c r="GS955" s="31">
        <f t="shared" si="1019"/>
        <v>3</v>
      </c>
      <c r="GT955" s="31">
        <f t="shared" si="1020"/>
        <v>4</v>
      </c>
      <c r="GU955" s="31">
        <f t="shared" si="1021"/>
        <v>4</v>
      </c>
      <c r="GV955" s="31">
        <f t="shared" si="1022"/>
        <v>67</v>
      </c>
      <c r="GW955" s="31">
        <f t="shared" si="1023"/>
        <v>34</v>
      </c>
      <c r="GX955" s="31">
        <f t="shared" si="1024"/>
        <v>66</v>
      </c>
    </row>
    <row r="956" spans="1:206" ht="15.75" hidden="1" customHeight="1" x14ac:dyDescent="0.25">
      <c r="A956" s="22" t="s">
        <v>1110</v>
      </c>
      <c r="B956" s="2" t="s">
        <v>932</v>
      </c>
      <c r="C956" s="116" t="s">
        <v>933</v>
      </c>
      <c r="D956" s="35" t="s">
        <v>932</v>
      </c>
      <c r="E956" s="117">
        <v>76</v>
      </c>
      <c r="F956" s="117">
        <v>263</v>
      </c>
      <c r="G956" s="117">
        <v>296</v>
      </c>
      <c r="H956" s="117">
        <v>635</v>
      </c>
      <c r="I956" s="95">
        <v>44</v>
      </c>
      <c r="J956" s="118">
        <v>83</v>
      </c>
      <c r="K956" s="118">
        <v>224</v>
      </c>
      <c r="L956" s="118">
        <v>287</v>
      </c>
      <c r="M956" s="118">
        <v>594</v>
      </c>
      <c r="N956" s="119">
        <v>67</v>
      </c>
      <c r="O956" s="119">
        <v>53</v>
      </c>
      <c r="P956" s="120">
        <v>482</v>
      </c>
      <c r="Q956" s="120">
        <v>631</v>
      </c>
      <c r="R956" s="120">
        <v>493</v>
      </c>
      <c r="S956" s="70">
        <f t="shared" si="965"/>
        <v>0.17219917012448133</v>
      </c>
      <c r="T956" s="70">
        <f t="shared" si="966"/>
        <v>0.3549920760697306</v>
      </c>
      <c r="U956" s="70">
        <f t="shared" si="967"/>
        <v>0.32814445828144456</v>
      </c>
      <c r="V956" s="70">
        <f t="shared" si="968"/>
        <v>0.39501779359430605</v>
      </c>
      <c r="W956" s="70">
        <f t="shared" si="969"/>
        <v>0.44624746450304259</v>
      </c>
      <c r="X956" s="121">
        <v>630</v>
      </c>
      <c r="Y956" s="121">
        <v>482</v>
      </c>
      <c r="Z956" s="121">
        <v>631</v>
      </c>
      <c r="AA956" s="121">
        <v>493</v>
      </c>
      <c r="AB956" s="121">
        <v>171</v>
      </c>
      <c r="AC956" s="121">
        <v>158</v>
      </c>
      <c r="AD956" s="17">
        <v>29</v>
      </c>
      <c r="AE956" s="17">
        <v>36</v>
      </c>
      <c r="AF956" s="100">
        <v>38</v>
      </c>
      <c r="AG956" s="101">
        <v>44</v>
      </c>
      <c r="AH956" s="101">
        <v>229</v>
      </c>
      <c r="AI956" s="101">
        <v>292</v>
      </c>
      <c r="AJ956" s="101">
        <v>5</v>
      </c>
      <c r="AK956" s="101">
        <f t="shared" si="970"/>
        <v>570</v>
      </c>
      <c r="AL956" s="101">
        <f t="shared" si="971"/>
        <v>54</v>
      </c>
      <c r="AM956" s="101">
        <v>59</v>
      </c>
      <c r="AN956" s="102">
        <v>36</v>
      </c>
      <c r="AO956" s="103">
        <v>75</v>
      </c>
      <c r="AP956" s="74">
        <f t="shared" si="972"/>
        <v>9.1286307053941904E-2</v>
      </c>
      <c r="AQ956" s="74">
        <f t="shared" si="973"/>
        <v>0.36291600633914423</v>
      </c>
      <c r="AR956" s="104">
        <f t="shared" si="974"/>
        <v>0.31818181818181818</v>
      </c>
      <c r="AS956" s="104">
        <f t="shared" si="975"/>
        <v>0.41548042704626337</v>
      </c>
      <c r="AT956" s="104">
        <f t="shared" si="976"/>
        <v>0.48275862068965519</v>
      </c>
      <c r="AU956" s="105">
        <v>470</v>
      </c>
      <c r="AV956" s="105">
        <v>625</v>
      </c>
      <c r="AW956" s="105">
        <v>436</v>
      </c>
      <c r="AX956" s="100">
        <v>33</v>
      </c>
      <c r="AY956" s="106">
        <v>516</v>
      </c>
      <c r="AZ956" s="106">
        <v>38</v>
      </c>
      <c r="BA956" s="106">
        <v>198</v>
      </c>
      <c r="BB956" s="106">
        <v>274</v>
      </c>
      <c r="BC956" s="106">
        <v>6</v>
      </c>
      <c r="BD956" s="107">
        <v>54</v>
      </c>
      <c r="BE956" s="108">
        <v>41</v>
      </c>
      <c r="BF956" s="82">
        <f t="shared" si="977"/>
        <v>8.7155963302752298E-2</v>
      </c>
      <c r="BG956" s="82">
        <f t="shared" si="978"/>
        <v>0.31680000000000003</v>
      </c>
      <c r="BH956" s="83">
        <f t="shared" si="979"/>
        <v>0.29784454604833444</v>
      </c>
      <c r="BI956" s="83">
        <f t="shared" si="980"/>
        <v>0.38173515981735162</v>
      </c>
      <c r="BJ956" s="83">
        <f t="shared" si="981"/>
        <v>0.46808510638297873</v>
      </c>
      <c r="BK956" s="2">
        <v>449</v>
      </c>
      <c r="BL956" s="2">
        <v>599</v>
      </c>
      <c r="BM956" s="2">
        <v>413</v>
      </c>
      <c r="BN956" s="2">
        <v>291</v>
      </c>
      <c r="BO956" s="2">
        <v>134</v>
      </c>
      <c r="BP956" s="2">
        <v>144</v>
      </c>
      <c r="BQ956" s="109">
        <v>26</v>
      </c>
      <c r="BR956" s="109">
        <v>34</v>
      </c>
      <c r="BS956" s="110">
        <v>36</v>
      </c>
      <c r="BT956" s="109">
        <v>24</v>
      </c>
      <c r="BU956" s="109">
        <v>179</v>
      </c>
      <c r="BV956" s="109">
        <v>327</v>
      </c>
      <c r="BW956" s="109">
        <v>5</v>
      </c>
      <c r="BX956" s="84">
        <f t="shared" si="985"/>
        <v>535</v>
      </c>
      <c r="BY956" s="111">
        <v>20</v>
      </c>
      <c r="BZ956" s="109">
        <v>55</v>
      </c>
      <c r="CA956" s="109">
        <v>5</v>
      </c>
      <c r="CB956" s="2">
        <v>58</v>
      </c>
      <c r="CC956" s="112">
        <f t="shared" si="986"/>
        <v>5.3452115812917596E-2</v>
      </c>
      <c r="CD956" s="112">
        <f t="shared" si="987"/>
        <v>0.29883138564273792</v>
      </c>
      <c r="CE956" s="112">
        <f t="shared" si="988"/>
        <v>0.32511978097193706</v>
      </c>
      <c r="CF956" s="112">
        <f t="shared" si="989"/>
        <v>0.44565217391304346</v>
      </c>
      <c r="CG956" s="112">
        <f t="shared" si="990"/>
        <v>0.65859564164648909</v>
      </c>
      <c r="CH956" s="87">
        <f t="shared" si="991"/>
        <v>141</v>
      </c>
      <c r="CI956" s="31">
        <f t="shared" si="992"/>
        <v>162</v>
      </c>
      <c r="CJ956" s="31">
        <f t="shared" si="993"/>
        <v>0</v>
      </c>
      <c r="CK956" s="31">
        <f t="shared" si="994"/>
        <v>0</v>
      </c>
      <c r="CL956" s="31">
        <f t="shared" si="995"/>
        <v>0</v>
      </c>
      <c r="CM956" s="113">
        <f t="shared" si="996"/>
        <v>0</v>
      </c>
      <c r="CN956" s="31">
        <f t="shared" si="997"/>
        <v>0</v>
      </c>
      <c r="CO956" s="31">
        <f t="shared" si="998"/>
        <v>0</v>
      </c>
      <c r="CP956" s="31">
        <f t="shared" si="999"/>
        <v>0</v>
      </c>
      <c r="CQ956" s="31">
        <f t="shared" si="1000"/>
        <v>0</v>
      </c>
      <c r="CU956" s="88">
        <f t="shared" si="984"/>
        <v>0</v>
      </c>
      <c r="DC956" s="88">
        <f t="shared" si="1001"/>
        <v>0</v>
      </c>
      <c r="DH956" s="32">
        <v>3</v>
      </c>
      <c r="DI956" s="32">
        <v>7</v>
      </c>
      <c r="DJ956" s="32">
        <v>8</v>
      </c>
      <c r="DK956" s="88">
        <f t="shared" si="1002"/>
        <v>117</v>
      </c>
      <c r="DL956" s="32">
        <v>11</v>
      </c>
      <c r="DM956" s="32">
        <v>40</v>
      </c>
      <c r="DN956" s="32">
        <v>64</v>
      </c>
      <c r="DO956" s="32">
        <v>2</v>
      </c>
      <c r="DP956" s="32">
        <v>19</v>
      </c>
      <c r="DQ956" s="32">
        <v>23</v>
      </c>
      <c r="DR956" s="32">
        <v>21</v>
      </c>
      <c r="DS956" s="88">
        <f t="shared" si="1003"/>
        <v>350</v>
      </c>
      <c r="DT956" s="32">
        <v>7</v>
      </c>
      <c r="DU956" s="32">
        <v>94</v>
      </c>
      <c r="DV956" s="32">
        <v>246</v>
      </c>
      <c r="DW956" s="32">
        <v>3</v>
      </c>
      <c r="DX956" s="32">
        <v>1</v>
      </c>
      <c r="DY956" s="32">
        <v>1</v>
      </c>
      <c r="DZ956" s="32">
        <v>2</v>
      </c>
      <c r="EA956" s="88">
        <f t="shared" si="1004"/>
        <v>13</v>
      </c>
      <c r="EB956" s="32">
        <v>6</v>
      </c>
      <c r="EC956" s="32">
        <v>6</v>
      </c>
      <c r="ED956" s="32">
        <v>1</v>
      </c>
      <c r="EI956" s="88">
        <f t="shared" si="1005"/>
        <v>0</v>
      </c>
      <c r="EQ956" s="88">
        <f t="shared" si="1006"/>
        <v>0</v>
      </c>
      <c r="EV956" s="32">
        <v>3</v>
      </c>
      <c r="EW956" s="32">
        <v>3</v>
      </c>
      <c r="EX956" s="32">
        <v>5</v>
      </c>
      <c r="EY956" s="88">
        <f t="shared" si="1007"/>
        <v>55</v>
      </c>
      <c r="EZ956" s="32">
        <v>0</v>
      </c>
      <c r="FA956" s="32">
        <v>39</v>
      </c>
      <c r="FB956" s="32">
        <v>16</v>
      </c>
      <c r="FC956" s="32">
        <v>0</v>
      </c>
      <c r="FG956" s="88">
        <f t="shared" si="1008"/>
        <v>0</v>
      </c>
      <c r="FO956" s="88">
        <f t="shared" si="1009"/>
        <v>0</v>
      </c>
      <c r="FW956" s="110">
        <f t="shared" si="1010"/>
        <v>0</v>
      </c>
      <c r="GB956" s="110">
        <f t="shared" si="1011"/>
        <v>3</v>
      </c>
      <c r="GC956" s="110">
        <f t="shared" si="1012"/>
        <v>3</v>
      </c>
      <c r="GD956" s="110">
        <f t="shared" si="1013"/>
        <v>5</v>
      </c>
      <c r="GE956" s="110">
        <f t="shared" si="1014"/>
        <v>55</v>
      </c>
      <c r="GF956" s="110">
        <f t="shared" si="1015"/>
        <v>0</v>
      </c>
      <c r="GG956" s="110">
        <f t="shared" si="1016"/>
        <v>39</v>
      </c>
      <c r="GH956" s="110">
        <f t="shared" si="1017"/>
        <v>16</v>
      </c>
      <c r="GI956" s="110">
        <f t="shared" si="1018"/>
        <v>0</v>
      </c>
      <c r="GJ956" s="114">
        <f t="shared" si="982"/>
        <v>0.47585296059872328</v>
      </c>
      <c r="GK956" s="90">
        <f t="shared" si="983"/>
        <v>3.6821705426356592E-2</v>
      </c>
      <c r="GL956" s="2" t="s">
        <v>2254</v>
      </c>
      <c r="GM956" s="92" t="s">
        <v>2267</v>
      </c>
      <c r="GN956" s="2" t="s">
        <v>2049</v>
      </c>
      <c r="GO956" s="2" t="s">
        <v>2001</v>
      </c>
      <c r="GP956" s="92" t="s">
        <v>1634</v>
      </c>
      <c r="GQ956" s="2" t="s">
        <v>2117</v>
      </c>
      <c r="GR956" s="115">
        <v>577</v>
      </c>
      <c r="GS956" s="31">
        <f t="shared" si="1019"/>
        <v>23</v>
      </c>
      <c r="GT956" s="31">
        <f t="shared" si="1020"/>
        <v>31</v>
      </c>
      <c r="GU956" s="31">
        <f t="shared" si="1021"/>
        <v>31</v>
      </c>
      <c r="GV956" s="31">
        <f t="shared" si="1022"/>
        <v>480</v>
      </c>
      <c r="GW956" s="31">
        <f t="shared" si="1023"/>
        <v>316</v>
      </c>
      <c r="GX956" s="31">
        <f t="shared" si="1024"/>
        <v>456</v>
      </c>
    </row>
    <row r="957" spans="1:206" ht="15.75" hidden="1" customHeight="1" x14ac:dyDescent="0.25">
      <c r="A957" s="22" t="s">
        <v>1110</v>
      </c>
      <c r="B957" s="2" t="s">
        <v>932</v>
      </c>
      <c r="C957" s="116" t="s">
        <v>967</v>
      </c>
      <c r="D957" s="35" t="s">
        <v>932</v>
      </c>
      <c r="E957" s="117">
        <v>4</v>
      </c>
      <c r="F957" s="117">
        <v>63</v>
      </c>
      <c r="G957" s="117">
        <v>70</v>
      </c>
      <c r="H957" s="117">
        <v>137</v>
      </c>
      <c r="I957" s="95">
        <v>8</v>
      </c>
      <c r="J957" s="118">
        <v>10</v>
      </c>
      <c r="K957" s="118">
        <v>44</v>
      </c>
      <c r="L957" s="118">
        <v>50</v>
      </c>
      <c r="M957" s="118">
        <v>104</v>
      </c>
      <c r="N957" s="119">
        <v>2</v>
      </c>
      <c r="O957" s="119">
        <v>21</v>
      </c>
      <c r="P957" s="120">
        <v>101</v>
      </c>
      <c r="Q957" s="120">
        <v>127</v>
      </c>
      <c r="R957" s="120">
        <v>120</v>
      </c>
      <c r="S957" s="70">
        <f t="shared" si="965"/>
        <v>9.9009900990099015E-2</v>
      </c>
      <c r="T957" s="70">
        <f t="shared" si="966"/>
        <v>0.34645669291338582</v>
      </c>
      <c r="U957" s="70">
        <f t="shared" si="967"/>
        <v>0.29310344827586204</v>
      </c>
      <c r="V957" s="70">
        <f t="shared" si="968"/>
        <v>0.37246963562753038</v>
      </c>
      <c r="W957" s="70">
        <f t="shared" si="969"/>
        <v>0.4</v>
      </c>
      <c r="X957" s="121">
        <v>120</v>
      </c>
      <c r="Y957" s="121">
        <v>101</v>
      </c>
      <c r="Z957" s="121">
        <v>127</v>
      </c>
      <c r="AA957" s="121">
        <v>120</v>
      </c>
      <c r="AB957" s="121">
        <v>36</v>
      </c>
      <c r="AC957" s="121">
        <v>46</v>
      </c>
      <c r="AD957" s="17">
        <v>4</v>
      </c>
      <c r="AE957" s="17">
        <v>7</v>
      </c>
      <c r="AF957" s="100">
        <v>7</v>
      </c>
      <c r="AG957" s="101">
        <v>10</v>
      </c>
      <c r="AH957" s="101">
        <v>42</v>
      </c>
      <c r="AI957" s="101">
        <v>46</v>
      </c>
      <c r="AJ957" s="101">
        <v>0</v>
      </c>
      <c r="AK957" s="101">
        <f t="shared" si="970"/>
        <v>98</v>
      </c>
      <c r="AL957" s="101">
        <f t="shared" si="971"/>
        <v>8</v>
      </c>
      <c r="AM957" s="101">
        <v>8</v>
      </c>
      <c r="AN957" s="102">
        <v>13</v>
      </c>
      <c r="AO957" s="103">
        <v>22</v>
      </c>
      <c r="AP957" s="74">
        <f t="shared" si="972"/>
        <v>9.9009900990099015E-2</v>
      </c>
      <c r="AQ957" s="74">
        <f t="shared" si="973"/>
        <v>0.33070866141732286</v>
      </c>
      <c r="AR957" s="104">
        <f t="shared" si="974"/>
        <v>0.25862068965517243</v>
      </c>
      <c r="AS957" s="104">
        <f t="shared" si="975"/>
        <v>0.32388663967611336</v>
      </c>
      <c r="AT957" s="104">
        <f t="shared" si="976"/>
        <v>0.31666666666666665</v>
      </c>
      <c r="AU957" s="105">
        <v>111</v>
      </c>
      <c r="AV957" s="105">
        <v>130</v>
      </c>
      <c r="AW957" s="105">
        <v>85</v>
      </c>
      <c r="AX957" s="100">
        <v>7</v>
      </c>
      <c r="AY957" s="106">
        <v>112</v>
      </c>
      <c r="AZ957" s="106">
        <v>6</v>
      </c>
      <c r="BA957" s="106">
        <v>46</v>
      </c>
      <c r="BB957" s="106">
        <v>59</v>
      </c>
      <c r="BC957" s="106">
        <v>1</v>
      </c>
      <c r="BD957" s="107">
        <v>7</v>
      </c>
      <c r="BE957" s="108">
        <v>15</v>
      </c>
      <c r="BF957" s="82">
        <f t="shared" si="977"/>
        <v>7.0588235294117646E-2</v>
      </c>
      <c r="BG957" s="82">
        <f t="shared" si="978"/>
        <v>0.35384615384615387</v>
      </c>
      <c r="BH957" s="83">
        <f t="shared" si="979"/>
        <v>0.31901840490797545</v>
      </c>
      <c r="BI957" s="83">
        <f t="shared" si="980"/>
        <v>0.40663900414937759</v>
      </c>
      <c r="BJ957" s="83">
        <f t="shared" si="981"/>
        <v>0.46846846846846846</v>
      </c>
      <c r="BK957" s="2">
        <v>100</v>
      </c>
      <c r="BL957" s="2">
        <v>147</v>
      </c>
      <c r="BM957" s="2">
        <v>97</v>
      </c>
      <c r="BN957" s="2">
        <v>68</v>
      </c>
      <c r="BO957" s="2">
        <v>16</v>
      </c>
      <c r="BP957" s="2">
        <v>39</v>
      </c>
      <c r="BQ957" s="109">
        <v>4</v>
      </c>
      <c r="BR957" s="109">
        <v>8</v>
      </c>
      <c r="BS957" s="110">
        <v>9</v>
      </c>
      <c r="BT957" s="109">
        <v>3</v>
      </c>
      <c r="BU957" s="109">
        <v>39</v>
      </c>
      <c r="BV957" s="109">
        <v>76</v>
      </c>
      <c r="BW957" s="109">
        <v>1</v>
      </c>
      <c r="BX957" s="84">
        <f t="shared" si="985"/>
        <v>119</v>
      </c>
      <c r="BY957" s="111">
        <v>9</v>
      </c>
      <c r="BZ957" s="109">
        <v>9</v>
      </c>
      <c r="CA957" s="109">
        <v>1</v>
      </c>
      <c r="CB957" s="2">
        <v>9</v>
      </c>
      <c r="CC957" s="112">
        <f t="shared" si="986"/>
        <v>0.03</v>
      </c>
      <c r="CD957" s="112">
        <f t="shared" si="987"/>
        <v>0.26530612244897961</v>
      </c>
      <c r="CE957" s="112">
        <f t="shared" si="988"/>
        <v>0.31686046511627908</v>
      </c>
      <c r="CF957" s="112">
        <f t="shared" si="989"/>
        <v>0.4344262295081967</v>
      </c>
      <c r="CG957" s="112">
        <f t="shared" si="990"/>
        <v>0.69072164948453607</v>
      </c>
      <c r="CH957" s="87">
        <f t="shared" si="991"/>
        <v>30</v>
      </c>
      <c r="CI957" s="31">
        <f t="shared" si="992"/>
        <v>28</v>
      </c>
      <c r="CJ957" s="31">
        <f t="shared" si="993"/>
        <v>0</v>
      </c>
      <c r="CK957" s="31">
        <f t="shared" si="994"/>
        <v>0</v>
      </c>
      <c r="CL957" s="31">
        <f t="shared" si="995"/>
        <v>0</v>
      </c>
      <c r="CM957" s="113">
        <f t="shared" si="996"/>
        <v>0</v>
      </c>
      <c r="CN957" s="31">
        <f t="shared" si="997"/>
        <v>0</v>
      </c>
      <c r="CO957" s="31">
        <f t="shared" si="998"/>
        <v>0</v>
      </c>
      <c r="CP957" s="31">
        <f t="shared" si="999"/>
        <v>0</v>
      </c>
      <c r="CQ957" s="31">
        <f t="shared" si="1000"/>
        <v>0</v>
      </c>
      <c r="CU957" s="88">
        <f t="shared" si="984"/>
        <v>0</v>
      </c>
      <c r="DC957" s="88">
        <f t="shared" si="1001"/>
        <v>0</v>
      </c>
      <c r="DH957" s="32">
        <v>2</v>
      </c>
      <c r="DI957" s="32">
        <v>6</v>
      </c>
      <c r="DJ957" s="32">
        <v>7</v>
      </c>
      <c r="DK957" s="88">
        <f t="shared" si="1002"/>
        <v>94</v>
      </c>
      <c r="DL957" s="32">
        <v>1</v>
      </c>
      <c r="DM957" s="32">
        <v>30</v>
      </c>
      <c r="DN957" s="32">
        <v>62</v>
      </c>
      <c r="DO957" s="32">
        <v>1</v>
      </c>
      <c r="DP957" s="32">
        <v>2</v>
      </c>
      <c r="DQ957" s="32">
        <v>2</v>
      </c>
      <c r="DR957" s="32">
        <v>2</v>
      </c>
      <c r="DS957" s="88">
        <f t="shared" si="1003"/>
        <v>25</v>
      </c>
      <c r="DT957" s="32">
        <v>2</v>
      </c>
      <c r="DU957" s="32">
        <v>9</v>
      </c>
      <c r="DV957" s="32">
        <v>14</v>
      </c>
      <c r="DW957" s="32">
        <v>0</v>
      </c>
      <c r="EA957" s="88">
        <f t="shared" si="1004"/>
        <v>0</v>
      </c>
      <c r="EI957" s="88">
        <f t="shared" si="1005"/>
        <v>0</v>
      </c>
      <c r="EQ957" s="88">
        <f t="shared" si="1006"/>
        <v>0</v>
      </c>
      <c r="EY957" s="88">
        <f t="shared" si="1007"/>
        <v>0</v>
      </c>
      <c r="FG957" s="88">
        <f t="shared" si="1008"/>
        <v>0</v>
      </c>
      <c r="FO957" s="88">
        <f t="shared" si="1009"/>
        <v>0</v>
      </c>
      <c r="FW957" s="110">
        <f t="shared" si="1010"/>
        <v>0</v>
      </c>
      <c r="GB957" s="110">
        <f t="shared" si="1011"/>
        <v>0</v>
      </c>
      <c r="GC957" s="110">
        <f t="shared" si="1012"/>
        <v>0</v>
      </c>
      <c r="GD957" s="110">
        <f t="shared" si="1013"/>
        <v>0</v>
      </c>
      <c r="GE957" s="110">
        <f t="shared" si="1014"/>
        <v>0</v>
      </c>
      <c r="GF957" s="110">
        <f t="shared" si="1015"/>
        <v>0</v>
      </c>
      <c r="GG957" s="110">
        <f t="shared" si="1016"/>
        <v>0</v>
      </c>
      <c r="GH957" s="110">
        <f t="shared" si="1017"/>
        <v>0</v>
      </c>
      <c r="GI957" s="110">
        <f t="shared" si="1018"/>
        <v>0</v>
      </c>
      <c r="GJ957" s="114">
        <f t="shared" si="982"/>
        <v>0.72680412371134007</v>
      </c>
      <c r="GK957" s="90">
        <f t="shared" si="983"/>
        <v>6.25E-2</v>
      </c>
      <c r="GL957" s="2" t="s">
        <v>2263</v>
      </c>
      <c r="GM957" s="2" t="s">
        <v>2313</v>
      </c>
      <c r="GN957" s="92" t="s">
        <v>1561</v>
      </c>
      <c r="GO957" s="92" t="s">
        <v>1972</v>
      </c>
      <c r="GP957" s="92" t="s">
        <v>1647</v>
      </c>
      <c r="GQ957" s="2" t="s">
        <v>1648</v>
      </c>
      <c r="GR957" s="115">
        <v>156</v>
      </c>
      <c r="GS957" s="31">
        <f t="shared" si="1019"/>
        <v>4</v>
      </c>
      <c r="GT957" s="31">
        <f t="shared" si="1020"/>
        <v>9</v>
      </c>
      <c r="GU957" s="31">
        <f t="shared" si="1021"/>
        <v>8</v>
      </c>
      <c r="GV957" s="31">
        <f t="shared" si="1022"/>
        <v>119</v>
      </c>
      <c r="GW957" s="31">
        <f t="shared" si="1023"/>
        <v>77</v>
      </c>
      <c r="GX957" s="31">
        <f t="shared" si="1024"/>
        <v>116</v>
      </c>
    </row>
    <row r="958" spans="1:206" ht="15.75" hidden="1" customHeight="1" x14ac:dyDescent="0.25">
      <c r="A958" s="22" t="s">
        <v>1110</v>
      </c>
      <c r="B958" s="2" t="s">
        <v>932</v>
      </c>
      <c r="C958" s="116" t="s">
        <v>934</v>
      </c>
      <c r="D958" s="35" t="s">
        <v>932</v>
      </c>
      <c r="E958" s="117">
        <v>13</v>
      </c>
      <c r="F958" s="117">
        <v>109</v>
      </c>
      <c r="G958" s="117">
        <v>247</v>
      </c>
      <c r="H958" s="117">
        <v>369</v>
      </c>
      <c r="I958" s="95">
        <v>26</v>
      </c>
      <c r="J958" s="118">
        <v>7</v>
      </c>
      <c r="K958" s="118">
        <v>113</v>
      </c>
      <c r="L958" s="118">
        <v>257</v>
      </c>
      <c r="M958" s="118">
        <v>377</v>
      </c>
      <c r="N958" s="119">
        <v>43</v>
      </c>
      <c r="O958" s="119">
        <v>20</v>
      </c>
      <c r="P958" s="120">
        <v>354</v>
      </c>
      <c r="Q958" s="120">
        <v>455</v>
      </c>
      <c r="R958" s="120">
        <v>368</v>
      </c>
      <c r="S958" s="70">
        <f t="shared" ref="S958:S977" si="1025">J958/P958</f>
        <v>1.977401129943503E-2</v>
      </c>
      <c r="T958" s="70">
        <f t="shared" ref="T958:T977" si="1026">K958/Q958</f>
        <v>0.24835164835164836</v>
      </c>
      <c r="U958" s="70">
        <f t="shared" ref="U958:U977" si="1027">((J958+K958+L958)-N958)/(P958+Q958+R958)</f>
        <v>0.28377230246389124</v>
      </c>
      <c r="V958" s="70">
        <f t="shared" ref="V958:V977" si="1028">((K958+L958)-N958)/(Q958+R958)</f>
        <v>0.39732685297691372</v>
      </c>
      <c r="W958" s="70">
        <f t="shared" ref="W958:W977" si="1029">(L958-N958)/R958</f>
        <v>0.58152173913043481</v>
      </c>
      <c r="X958" s="121">
        <v>446</v>
      </c>
      <c r="Y958" s="121">
        <v>354</v>
      </c>
      <c r="Z958" s="121">
        <v>455</v>
      </c>
      <c r="AA958" s="121">
        <v>368</v>
      </c>
      <c r="AB958" s="121">
        <v>90</v>
      </c>
      <c r="AC958" s="121">
        <v>102</v>
      </c>
      <c r="AD958" s="17">
        <v>18</v>
      </c>
      <c r="AE958" s="17">
        <v>28</v>
      </c>
      <c r="AF958" s="100">
        <v>28</v>
      </c>
      <c r="AG958" s="101">
        <v>14</v>
      </c>
      <c r="AH958" s="101">
        <v>122</v>
      </c>
      <c r="AI958" s="101">
        <v>278</v>
      </c>
      <c r="AJ958" s="101">
        <v>3</v>
      </c>
      <c r="AK958" s="101">
        <f t="shared" ref="AK958:AK977" si="1030">AG958+AH958+AI958+AJ958</f>
        <v>417</v>
      </c>
      <c r="AL958" s="101">
        <f t="shared" ref="AL958:AL977" si="1031">AM958-AJ958</f>
        <v>43</v>
      </c>
      <c r="AM958" s="101">
        <v>46</v>
      </c>
      <c r="AN958" s="102">
        <v>24</v>
      </c>
      <c r="AO958" s="103">
        <v>28</v>
      </c>
      <c r="AP958" s="74">
        <f t="shared" ref="AP958:AP977" si="1032">AG958/Y958</f>
        <v>3.954802259887006E-2</v>
      </c>
      <c r="AQ958" s="74">
        <f t="shared" ref="AQ958:AQ977" si="1033">AH958/Z958</f>
        <v>0.26813186813186812</v>
      </c>
      <c r="AR958" s="104">
        <f t="shared" ref="AR958:AR977" si="1034">((AG958+AH958+AI958)-AL958)/(Y958+Z958+AA958)</f>
        <v>0.31520815632965166</v>
      </c>
      <c r="AS958" s="104">
        <f t="shared" ref="AS958:AS977" si="1035">((AH958+AI958)-AL958)/(Z958+AA958)</f>
        <v>0.43377885783718106</v>
      </c>
      <c r="AT958" s="104">
        <f t="shared" ref="AT958:AT977" si="1036">(AI958-AL958)/AA958</f>
        <v>0.63858695652173914</v>
      </c>
      <c r="AU958" s="105">
        <v>366</v>
      </c>
      <c r="AV958" s="105">
        <v>468</v>
      </c>
      <c r="AW958" s="105">
        <v>390</v>
      </c>
      <c r="AX958" s="100">
        <v>28</v>
      </c>
      <c r="AY958" s="106">
        <v>415</v>
      </c>
      <c r="AZ958" s="106">
        <v>27</v>
      </c>
      <c r="BA958" s="106">
        <v>123</v>
      </c>
      <c r="BB958" s="106">
        <v>256</v>
      </c>
      <c r="BC958" s="106">
        <v>9</v>
      </c>
      <c r="BD958" s="107">
        <v>49</v>
      </c>
      <c r="BE958" s="108">
        <v>24</v>
      </c>
      <c r="BF958" s="82">
        <f t="shared" ref="BF958:BF977" si="1037">AZ958/AW958</f>
        <v>6.9230769230769235E-2</v>
      </c>
      <c r="BG958" s="82">
        <f t="shared" ref="BG958:BG977" si="1038">BA958/AV958</f>
        <v>0.26282051282051283</v>
      </c>
      <c r="BH958" s="83">
        <f t="shared" ref="BH958:BH977" si="1039">((AZ958+BA958+BB958)-BD958)/(AW958+AV958+AU958)</f>
        <v>0.29166666666666669</v>
      </c>
      <c r="BI958" s="83">
        <f t="shared" ref="BI958:BI977" si="1040">((BA958+BB958)-BD958)/(AV958+AU958)</f>
        <v>0.39568345323741005</v>
      </c>
      <c r="BJ958" s="83">
        <f t="shared" ref="BJ958:BJ977" si="1041">(BB958-BD958)/AU958</f>
        <v>0.56557377049180324</v>
      </c>
      <c r="BK958" s="2">
        <v>336</v>
      </c>
      <c r="BL958" s="2">
        <v>465</v>
      </c>
      <c r="BM958" s="2">
        <v>370</v>
      </c>
      <c r="BN958" s="2">
        <v>265</v>
      </c>
      <c r="BO958" s="2">
        <v>112</v>
      </c>
      <c r="BP958" s="2">
        <v>104</v>
      </c>
      <c r="BQ958" s="109">
        <v>16</v>
      </c>
      <c r="BR958" s="109">
        <v>29</v>
      </c>
      <c r="BS958" s="110">
        <v>30</v>
      </c>
      <c r="BT958" s="109">
        <v>29</v>
      </c>
      <c r="BU958" s="109">
        <v>135</v>
      </c>
      <c r="BV958" s="109">
        <v>304</v>
      </c>
      <c r="BW958" s="109">
        <v>7</v>
      </c>
      <c r="BX958" s="84">
        <f t="shared" si="985"/>
        <v>475</v>
      </c>
      <c r="BY958" s="111">
        <v>14</v>
      </c>
      <c r="BZ958" s="109">
        <v>65</v>
      </c>
      <c r="CA958" s="109">
        <v>7</v>
      </c>
      <c r="CB958" s="2">
        <v>24</v>
      </c>
      <c r="CC958" s="112">
        <f t="shared" si="986"/>
        <v>8.6309523809523808E-2</v>
      </c>
      <c r="CD958" s="112">
        <f t="shared" si="987"/>
        <v>0.29032258064516131</v>
      </c>
      <c r="CE958" s="112">
        <f t="shared" si="988"/>
        <v>0.34415029888983772</v>
      </c>
      <c r="CF958" s="112">
        <f t="shared" si="989"/>
        <v>0.44790419161676648</v>
      </c>
      <c r="CG958" s="112">
        <f t="shared" si="990"/>
        <v>0.6459459459459459</v>
      </c>
      <c r="CH958" s="87">
        <f t="shared" si="991"/>
        <v>131</v>
      </c>
      <c r="CI958" s="31">
        <f t="shared" si="992"/>
        <v>154</v>
      </c>
      <c r="CJ958" s="31">
        <f t="shared" si="993"/>
        <v>0</v>
      </c>
      <c r="CK958" s="31">
        <f t="shared" si="994"/>
        <v>0</v>
      </c>
      <c r="CL958" s="31">
        <f t="shared" si="995"/>
        <v>0</v>
      </c>
      <c r="CM958" s="113">
        <f t="shared" si="996"/>
        <v>0</v>
      </c>
      <c r="CN958" s="31">
        <f t="shared" si="997"/>
        <v>0</v>
      </c>
      <c r="CO958" s="31">
        <f t="shared" si="998"/>
        <v>0</v>
      </c>
      <c r="CP958" s="31">
        <f t="shared" si="999"/>
        <v>0</v>
      </c>
      <c r="CQ958" s="31">
        <f t="shared" si="1000"/>
        <v>0</v>
      </c>
      <c r="CU958" s="88">
        <f t="shared" si="984"/>
        <v>0</v>
      </c>
      <c r="DC958" s="88">
        <f t="shared" si="1001"/>
        <v>0</v>
      </c>
      <c r="DH958" s="32">
        <v>1</v>
      </c>
      <c r="DI958" s="32">
        <v>4</v>
      </c>
      <c r="DJ958" s="32">
        <v>4</v>
      </c>
      <c r="DK958" s="88">
        <f t="shared" si="1002"/>
        <v>60</v>
      </c>
      <c r="DL958" s="32">
        <v>15</v>
      </c>
      <c r="DM958" s="32">
        <v>23</v>
      </c>
      <c r="DN958" s="32">
        <v>21</v>
      </c>
      <c r="DO958" s="32">
        <v>1</v>
      </c>
      <c r="DP958" s="32">
        <v>15</v>
      </c>
      <c r="DQ958" s="32">
        <v>25</v>
      </c>
      <c r="DR958" s="32">
        <v>26</v>
      </c>
      <c r="DS958" s="88">
        <f t="shared" si="1003"/>
        <v>415</v>
      </c>
      <c r="DT958" s="32">
        <v>14</v>
      </c>
      <c r="DU958" s="32">
        <v>112</v>
      </c>
      <c r="DV958" s="32">
        <v>283</v>
      </c>
      <c r="DW958" s="32">
        <v>6</v>
      </c>
      <c r="EA958" s="88">
        <f t="shared" si="1004"/>
        <v>0</v>
      </c>
      <c r="EI958" s="88">
        <f t="shared" si="1005"/>
        <v>0</v>
      </c>
      <c r="EQ958" s="88">
        <f t="shared" si="1006"/>
        <v>0</v>
      </c>
      <c r="EY958" s="88">
        <f t="shared" si="1007"/>
        <v>0</v>
      </c>
      <c r="FG958" s="88">
        <f t="shared" si="1008"/>
        <v>0</v>
      </c>
      <c r="FO958" s="88">
        <f t="shared" si="1009"/>
        <v>0</v>
      </c>
      <c r="FW958" s="110">
        <f t="shared" si="1010"/>
        <v>0</v>
      </c>
      <c r="GB958" s="110">
        <f t="shared" si="1011"/>
        <v>0</v>
      </c>
      <c r="GC958" s="110">
        <f t="shared" si="1012"/>
        <v>0</v>
      </c>
      <c r="GD958" s="110">
        <f t="shared" si="1013"/>
        <v>0</v>
      </c>
      <c r="GE958" s="110">
        <f t="shared" si="1014"/>
        <v>0</v>
      </c>
      <c r="GF958" s="110">
        <f t="shared" si="1015"/>
        <v>0</v>
      </c>
      <c r="GG958" s="110">
        <f t="shared" si="1016"/>
        <v>0</v>
      </c>
      <c r="GH958" s="110">
        <f t="shared" si="1017"/>
        <v>0</v>
      </c>
      <c r="GI958" s="110">
        <f t="shared" si="1018"/>
        <v>0</v>
      </c>
      <c r="GJ958" s="114">
        <f t="shared" ref="GJ958:GJ977" si="1042">(CG958-W958)/W958</f>
        <v>0.1107855519070471</v>
      </c>
      <c r="GK958" s="90">
        <f t="shared" ref="GK958:GK977" si="1043">(BX958-AY958)/AY958</f>
        <v>0.14457831325301204</v>
      </c>
      <c r="GL958" s="2" t="s">
        <v>1996</v>
      </c>
      <c r="GM958" s="92" t="s">
        <v>2215</v>
      </c>
      <c r="GN958" s="92" t="s">
        <v>2143</v>
      </c>
      <c r="GO958" s="2" t="s">
        <v>1443</v>
      </c>
      <c r="GP958" s="92" t="s">
        <v>1742</v>
      </c>
      <c r="GQ958" s="2" t="s">
        <v>2013</v>
      </c>
      <c r="GR958" s="115">
        <v>449</v>
      </c>
      <c r="GS958" s="31">
        <f t="shared" si="1019"/>
        <v>16</v>
      </c>
      <c r="GT958" s="31">
        <f t="shared" si="1020"/>
        <v>30</v>
      </c>
      <c r="GU958" s="31">
        <f t="shared" si="1021"/>
        <v>29</v>
      </c>
      <c r="GV958" s="31">
        <f t="shared" si="1022"/>
        <v>475</v>
      </c>
      <c r="GW958" s="31">
        <f t="shared" si="1023"/>
        <v>311</v>
      </c>
      <c r="GX958" s="31">
        <f t="shared" si="1024"/>
        <v>446</v>
      </c>
    </row>
    <row r="959" spans="1:206" ht="15.75" hidden="1" customHeight="1" x14ac:dyDescent="0.25">
      <c r="A959" s="22" t="s">
        <v>1110</v>
      </c>
      <c r="B959" s="2" t="s">
        <v>932</v>
      </c>
      <c r="C959" s="116" t="s">
        <v>935</v>
      </c>
      <c r="D959" s="35" t="s">
        <v>932</v>
      </c>
      <c r="E959" s="117">
        <v>23</v>
      </c>
      <c r="F959" s="117">
        <v>28</v>
      </c>
      <c r="G959" s="117">
        <v>30</v>
      </c>
      <c r="H959" s="117">
        <v>81</v>
      </c>
      <c r="I959" s="95">
        <v>4</v>
      </c>
      <c r="J959" s="118">
        <v>12</v>
      </c>
      <c r="K959" s="118">
        <v>11</v>
      </c>
      <c r="L959" s="118">
        <v>19</v>
      </c>
      <c r="M959" s="118">
        <v>42</v>
      </c>
      <c r="N959" s="119">
        <v>5</v>
      </c>
      <c r="O959" s="119">
        <v>3</v>
      </c>
      <c r="P959" s="120">
        <v>26</v>
      </c>
      <c r="Q959" s="120">
        <v>62</v>
      </c>
      <c r="R959" s="120">
        <v>34</v>
      </c>
      <c r="S959" s="70">
        <f t="shared" si="1025"/>
        <v>0.46153846153846156</v>
      </c>
      <c r="T959" s="70">
        <f t="shared" si="1026"/>
        <v>0.17741935483870969</v>
      </c>
      <c r="U959" s="70">
        <f t="shared" si="1027"/>
        <v>0.30327868852459017</v>
      </c>
      <c r="V959" s="70">
        <f t="shared" si="1028"/>
        <v>0.26041666666666669</v>
      </c>
      <c r="W959" s="70">
        <f t="shared" si="1029"/>
        <v>0.41176470588235292</v>
      </c>
      <c r="X959" s="121">
        <v>53</v>
      </c>
      <c r="Y959" s="121">
        <v>26</v>
      </c>
      <c r="Z959" s="121">
        <v>62</v>
      </c>
      <c r="AA959" s="121">
        <v>34</v>
      </c>
      <c r="AB959" s="121">
        <v>11</v>
      </c>
      <c r="AC959" s="121">
        <v>6</v>
      </c>
      <c r="AD959" s="17">
        <v>1</v>
      </c>
      <c r="AE959" s="17">
        <v>4</v>
      </c>
      <c r="AF959" s="100">
        <v>4</v>
      </c>
      <c r="AG959" s="101">
        <v>8</v>
      </c>
      <c r="AH959" s="101">
        <v>27</v>
      </c>
      <c r="AI959" s="101">
        <v>27</v>
      </c>
      <c r="AJ959" s="101">
        <v>0</v>
      </c>
      <c r="AK959" s="101">
        <f t="shared" si="1030"/>
        <v>62</v>
      </c>
      <c r="AL959" s="101">
        <f t="shared" si="1031"/>
        <v>8</v>
      </c>
      <c r="AM959" s="101">
        <v>8</v>
      </c>
      <c r="AN959" s="101"/>
      <c r="AO959" s="103">
        <v>0</v>
      </c>
      <c r="AP959" s="74">
        <f t="shared" si="1032"/>
        <v>0.30769230769230771</v>
      </c>
      <c r="AQ959" s="74">
        <f t="shared" si="1033"/>
        <v>0.43548387096774194</v>
      </c>
      <c r="AR959" s="104">
        <f t="shared" si="1034"/>
        <v>0.44262295081967212</v>
      </c>
      <c r="AS959" s="104">
        <f t="shared" si="1035"/>
        <v>0.47916666666666669</v>
      </c>
      <c r="AT959" s="104">
        <f t="shared" si="1036"/>
        <v>0.55882352941176472</v>
      </c>
      <c r="AU959" s="105">
        <v>20</v>
      </c>
      <c r="AV959" s="105">
        <v>25</v>
      </c>
      <c r="AW959" s="105">
        <v>33</v>
      </c>
      <c r="AX959" s="100">
        <v>4</v>
      </c>
      <c r="AY959" s="106">
        <v>62</v>
      </c>
      <c r="AZ959" s="106">
        <v>6</v>
      </c>
      <c r="BA959" s="106">
        <v>17</v>
      </c>
      <c r="BB959" s="106">
        <v>38</v>
      </c>
      <c r="BC959" s="106">
        <v>1</v>
      </c>
      <c r="BD959" s="107">
        <v>10</v>
      </c>
      <c r="BE959" s="108">
        <v>2</v>
      </c>
      <c r="BF959" s="82">
        <f t="shared" si="1037"/>
        <v>0.18181818181818182</v>
      </c>
      <c r="BG959" s="82">
        <f t="shared" si="1038"/>
        <v>0.68</v>
      </c>
      <c r="BH959" s="83">
        <f t="shared" si="1039"/>
        <v>0.65384615384615385</v>
      </c>
      <c r="BI959" s="83">
        <f t="shared" si="1040"/>
        <v>1</v>
      </c>
      <c r="BJ959" s="83">
        <f t="shared" si="1041"/>
        <v>1.4</v>
      </c>
      <c r="BK959" s="2">
        <v>31</v>
      </c>
      <c r="BL959" s="2">
        <v>36</v>
      </c>
      <c r="BM959" s="2">
        <v>32</v>
      </c>
      <c r="BN959" s="2">
        <v>24</v>
      </c>
      <c r="BO959" s="2">
        <v>9</v>
      </c>
      <c r="BP959" s="2">
        <v>8</v>
      </c>
      <c r="BQ959" s="109">
        <v>1</v>
      </c>
      <c r="BR959" s="109">
        <v>3</v>
      </c>
      <c r="BS959" s="110">
        <v>4</v>
      </c>
      <c r="BT959" s="109">
        <v>6</v>
      </c>
      <c r="BU959" s="109">
        <v>19</v>
      </c>
      <c r="BV959" s="109">
        <v>18</v>
      </c>
      <c r="BW959" s="109">
        <v>1</v>
      </c>
      <c r="BX959" s="84">
        <f t="shared" si="985"/>
        <v>44</v>
      </c>
      <c r="BY959" s="111">
        <v>0</v>
      </c>
      <c r="BZ959" s="109">
        <v>5</v>
      </c>
      <c r="CA959" s="109">
        <v>1</v>
      </c>
      <c r="CB959" s="2">
        <v>0</v>
      </c>
      <c r="CC959" s="112">
        <f t="shared" si="986"/>
        <v>0.19354838709677419</v>
      </c>
      <c r="CD959" s="112">
        <f t="shared" si="987"/>
        <v>0.52777777777777779</v>
      </c>
      <c r="CE959" s="112">
        <f t="shared" si="988"/>
        <v>0.38383838383838381</v>
      </c>
      <c r="CF959" s="112">
        <f t="shared" si="989"/>
        <v>0.47058823529411764</v>
      </c>
      <c r="CG959" s="112">
        <f t="shared" si="990"/>
        <v>0.40625</v>
      </c>
      <c r="CH959" s="87">
        <f t="shared" si="991"/>
        <v>19</v>
      </c>
      <c r="CI959" s="31">
        <f t="shared" si="992"/>
        <v>23</v>
      </c>
      <c r="CJ959" s="31">
        <f t="shared" si="993"/>
        <v>0</v>
      </c>
      <c r="CK959" s="31">
        <f t="shared" si="994"/>
        <v>0</v>
      </c>
      <c r="CL959" s="31">
        <f t="shared" si="995"/>
        <v>0</v>
      </c>
      <c r="CM959" s="113">
        <f t="shared" si="996"/>
        <v>0</v>
      </c>
      <c r="CN959" s="31">
        <f t="shared" si="997"/>
        <v>0</v>
      </c>
      <c r="CO959" s="31">
        <f t="shared" si="998"/>
        <v>0</v>
      </c>
      <c r="CP959" s="31">
        <f t="shared" si="999"/>
        <v>0</v>
      </c>
      <c r="CQ959" s="31">
        <f t="shared" si="1000"/>
        <v>0</v>
      </c>
      <c r="CU959" s="88">
        <f t="shared" si="984"/>
        <v>0</v>
      </c>
      <c r="DC959" s="88">
        <f t="shared" si="1001"/>
        <v>0</v>
      </c>
      <c r="DH959" s="32">
        <v>1</v>
      </c>
      <c r="DI959" s="32">
        <v>3</v>
      </c>
      <c r="DJ959" s="32">
        <v>4</v>
      </c>
      <c r="DK959" s="88">
        <f t="shared" si="1002"/>
        <v>44</v>
      </c>
      <c r="DL959" s="32">
        <v>6</v>
      </c>
      <c r="DM959" s="32">
        <v>19</v>
      </c>
      <c r="DN959" s="32">
        <v>18</v>
      </c>
      <c r="DO959" s="32">
        <v>1</v>
      </c>
      <c r="DS959" s="88">
        <f t="shared" si="1003"/>
        <v>0</v>
      </c>
      <c r="EA959" s="88">
        <f t="shared" si="1004"/>
        <v>0</v>
      </c>
      <c r="EI959" s="88">
        <f t="shared" si="1005"/>
        <v>0</v>
      </c>
      <c r="EQ959" s="88">
        <f t="shared" si="1006"/>
        <v>0</v>
      </c>
      <c r="EY959" s="88">
        <f t="shared" si="1007"/>
        <v>0</v>
      </c>
      <c r="FG959" s="88">
        <f t="shared" si="1008"/>
        <v>0</v>
      </c>
      <c r="FO959" s="88">
        <f t="shared" si="1009"/>
        <v>0</v>
      </c>
      <c r="FW959" s="110">
        <f t="shared" si="1010"/>
        <v>0</v>
      </c>
      <c r="GB959" s="110">
        <f t="shared" si="1011"/>
        <v>0</v>
      </c>
      <c r="GC959" s="110">
        <f t="shared" si="1012"/>
        <v>0</v>
      </c>
      <c r="GD959" s="110">
        <f t="shared" si="1013"/>
        <v>0</v>
      </c>
      <c r="GE959" s="110">
        <f t="shared" si="1014"/>
        <v>0</v>
      </c>
      <c r="GF959" s="110">
        <f t="shared" si="1015"/>
        <v>0</v>
      </c>
      <c r="GG959" s="110">
        <f t="shared" si="1016"/>
        <v>0</v>
      </c>
      <c r="GH959" s="110">
        <f t="shared" si="1017"/>
        <v>0</v>
      </c>
      <c r="GI959" s="110">
        <f t="shared" si="1018"/>
        <v>0</v>
      </c>
      <c r="GJ959" s="114">
        <f t="shared" si="1042"/>
        <v>-1.3392857142857095E-2</v>
      </c>
      <c r="GK959" s="90">
        <f t="shared" si="1043"/>
        <v>-0.29032258064516131</v>
      </c>
      <c r="GL959" s="2" t="s">
        <v>1916</v>
      </c>
      <c r="GM959" s="2" t="s">
        <v>1749</v>
      </c>
      <c r="GN959" s="2" t="s">
        <v>2285</v>
      </c>
      <c r="GO959" s="2" t="s">
        <v>2086</v>
      </c>
      <c r="GP959" s="2" t="s">
        <v>1703</v>
      </c>
      <c r="GQ959" s="2" t="s">
        <v>1603</v>
      </c>
      <c r="GR959" s="115">
        <v>35</v>
      </c>
      <c r="GS959" s="31">
        <f t="shared" si="1019"/>
        <v>1</v>
      </c>
      <c r="GT959" s="31">
        <f t="shared" si="1020"/>
        <v>4</v>
      </c>
      <c r="GU959" s="31">
        <f t="shared" si="1021"/>
        <v>3</v>
      </c>
      <c r="GV959" s="31">
        <f t="shared" si="1022"/>
        <v>44</v>
      </c>
      <c r="GW959" s="31">
        <f t="shared" si="1023"/>
        <v>19</v>
      </c>
      <c r="GX959" s="31">
        <f t="shared" si="1024"/>
        <v>38</v>
      </c>
    </row>
    <row r="960" spans="1:206" ht="15.75" hidden="1" customHeight="1" x14ac:dyDescent="0.25">
      <c r="A960" s="22" t="s">
        <v>1110</v>
      </c>
      <c r="B960" s="2" t="s">
        <v>932</v>
      </c>
      <c r="C960" s="116" t="s">
        <v>936</v>
      </c>
      <c r="D960" s="35" t="s">
        <v>932</v>
      </c>
      <c r="E960" s="117">
        <v>8</v>
      </c>
      <c r="F960" s="117">
        <v>38</v>
      </c>
      <c r="G960" s="117">
        <v>45</v>
      </c>
      <c r="H960" s="117">
        <v>91</v>
      </c>
      <c r="I960" s="95">
        <v>6</v>
      </c>
      <c r="J960" s="118">
        <v>5</v>
      </c>
      <c r="K960" s="118">
        <v>37</v>
      </c>
      <c r="L960" s="118">
        <v>42</v>
      </c>
      <c r="M960" s="118">
        <v>84</v>
      </c>
      <c r="N960" s="119">
        <v>7</v>
      </c>
      <c r="O960" s="119">
        <v>6</v>
      </c>
      <c r="P960" s="120">
        <v>81</v>
      </c>
      <c r="Q960" s="120">
        <v>117</v>
      </c>
      <c r="R960" s="120">
        <v>86</v>
      </c>
      <c r="S960" s="70">
        <f t="shared" si="1025"/>
        <v>6.1728395061728392E-2</v>
      </c>
      <c r="T960" s="70">
        <f t="shared" si="1026"/>
        <v>0.31623931623931623</v>
      </c>
      <c r="U960" s="70">
        <f t="shared" si="1027"/>
        <v>0.27112676056338031</v>
      </c>
      <c r="V960" s="70">
        <f t="shared" si="1028"/>
        <v>0.35467980295566504</v>
      </c>
      <c r="W960" s="70">
        <f t="shared" si="1029"/>
        <v>0.40697674418604651</v>
      </c>
      <c r="X960" s="121">
        <v>110</v>
      </c>
      <c r="Y960" s="121">
        <v>81</v>
      </c>
      <c r="Z960" s="121">
        <v>117</v>
      </c>
      <c r="AA960" s="121">
        <v>86</v>
      </c>
      <c r="AB960" s="121">
        <v>29</v>
      </c>
      <c r="AC960" s="121">
        <v>22</v>
      </c>
      <c r="AD960" s="17">
        <v>4</v>
      </c>
      <c r="AE960" s="17">
        <v>8</v>
      </c>
      <c r="AF960" s="100">
        <v>6</v>
      </c>
      <c r="AG960" s="101">
        <v>11</v>
      </c>
      <c r="AH960" s="101">
        <v>38</v>
      </c>
      <c r="AI960" s="101">
        <v>46</v>
      </c>
      <c r="AJ960" s="101">
        <v>0</v>
      </c>
      <c r="AK960" s="101">
        <f t="shared" si="1030"/>
        <v>95</v>
      </c>
      <c r="AL960" s="101">
        <f t="shared" si="1031"/>
        <v>3</v>
      </c>
      <c r="AM960" s="101">
        <v>3</v>
      </c>
      <c r="AN960" s="102">
        <v>2</v>
      </c>
      <c r="AO960" s="103">
        <v>17</v>
      </c>
      <c r="AP960" s="74">
        <f t="shared" si="1032"/>
        <v>0.13580246913580246</v>
      </c>
      <c r="AQ960" s="74">
        <f t="shared" si="1033"/>
        <v>0.3247863247863248</v>
      </c>
      <c r="AR960" s="104">
        <f t="shared" si="1034"/>
        <v>0.323943661971831</v>
      </c>
      <c r="AS960" s="104">
        <f t="shared" si="1035"/>
        <v>0.39901477832512317</v>
      </c>
      <c r="AT960" s="104">
        <f t="shared" si="1036"/>
        <v>0.5</v>
      </c>
      <c r="AU960" s="105">
        <v>88</v>
      </c>
      <c r="AV960" s="105">
        <v>113</v>
      </c>
      <c r="AW960" s="105">
        <v>70</v>
      </c>
      <c r="AX960" s="100">
        <v>8</v>
      </c>
      <c r="AY960" s="106">
        <v>94</v>
      </c>
      <c r="AZ960" s="106">
        <v>2</v>
      </c>
      <c r="BA960" s="106">
        <v>39</v>
      </c>
      <c r="BB960" s="106">
        <v>52</v>
      </c>
      <c r="BC960" s="106">
        <v>1</v>
      </c>
      <c r="BD960" s="107">
        <v>5</v>
      </c>
      <c r="BE960" s="108">
        <v>8</v>
      </c>
      <c r="BF960" s="82">
        <f t="shared" si="1037"/>
        <v>2.8571428571428571E-2</v>
      </c>
      <c r="BG960" s="82">
        <f t="shared" si="1038"/>
        <v>0.34513274336283184</v>
      </c>
      <c r="BH960" s="83">
        <f t="shared" si="1039"/>
        <v>0.32472324723247231</v>
      </c>
      <c r="BI960" s="83">
        <f t="shared" si="1040"/>
        <v>0.42786069651741293</v>
      </c>
      <c r="BJ960" s="83">
        <f t="shared" si="1041"/>
        <v>0.53409090909090906</v>
      </c>
      <c r="BK960" s="2">
        <v>84</v>
      </c>
      <c r="BL960" s="2">
        <v>108</v>
      </c>
      <c r="BM960" s="2">
        <v>71</v>
      </c>
      <c r="BN960" s="2">
        <v>49</v>
      </c>
      <c r="BO960" s="2">
        <v>29</v>
      </c>
      <c r="BP960" s="2">
        <v>28</v>
      </c>
      <c r="BQ960" s="109">
        <v>4</v>
      </c>
      <c r="BR960" s="109">
        <v>7</v>
      </c>
      <c r="BS960" s="110">
        <v>8</v>
      </c>
      <c r="BT960" s="109">
        <v>4</v>
      </c>
      <c r="BU960" s="109">
        <v>38</v>
      </c>
      <c r="BV960" s="109">
        <v>72</v>
      </c>
      <c r="BW960" s="109">
        <v>3</v>
      </c>
      <c r="BX960" s="84">
        <f t="shared" si="985"/>
        <v>117</v>
      </c>
      <c r="BY960" s="111">
        <v>2</v>
      </c>
      <c r="BZ960" s="109">
        <v>14</v>
      </c>
      <c r="CA960" s="109">
        <v>3</v>
      </c>
      <c r="CB960" s="2">
        <v>5</v>
      </c>
      <c r="CC960" s="112">
        <f t="shared" si="986"/>
        <v>4.7619047619047616E-2</v>
      </c>
      <c r="CD960" s="112">
        <f t="shared" si="987"/>
        <v>0.35185185185185186</v>
      </c>
      <c r="CE960" s="112">
        <f t="shared" si="988"/>
        <v>0.38022813688212925</v>
      </c>
      <c r="CF960" s="112">
        <f t="shared" si="989"/>
        <v>0.53631284916201116</v>
      </c>
      <c r="CG960" s="112">
        <f t="shared" si="990"/>
        <v>0.81690140845070425</v>
      </c>
      <c r="CH960" s="87">
        <f t="shared" si="991"/>
        <v>13</v>
      </c>
      <c r="CI960" s="31">
        <f t="shared" si="992"/>
        <v>23</v>
      </c>
      <c r="CJ960" s="31">
        <f t="shared" si="993"/>
        <v>0</v>
      </c>
      <c r="CK960" s="31">
        <f t="shared" si="994"/>
        <v>0</v>
      </c>
      <c r="CL960" s="31">
        <f t="shared" si="995"/>
        <v>0</v>
      </c>
      <c r="CM960" s="113">
        <f t="shared" si="996"/>
        <v>0</v>
      </c>
      <c r="CN960" s="31">
        <f t="shared" si="997"/>
        <v>0</v>
      </c>
      <c r="CO960" s="31">
        <f t="shared" si="998"/>
        <v>0</v>
      </c>
      <c r="CP960" s="31">
        <f t="shared" si="999"/>
        <v>0</v>
      </c>
      <c r="CQ960" s="31">
        <f t="shared" si="1000"/>
        <v>0</v>
      </c>
      <c r="CU960" s="88">
        <f t="shared" si="984"/>
        <v>0</v>
      </c>
      <c r="DC960" s="88">
        <f t="shared" si="1001"/>
        <v>0</v>
      </c>
      <c r="DH960" s="32">
        <v>1</v>
      </c>
      <c r="DI960" s="32">
        <v>3</v>
      </c>
      <c r="DJ960" s="32">
        <v>4</v>
      </c>
      <c r="DK960" s="88">
        <f t="shared" si="1002"/>
        <v>50</v>
      </c>
      <c r="DL960" s="32">
        <v>1</v>
      </c>
      <c r="DM960" s="32">
        <v>18</v>
      </c>
      <c r="DN960" s="32">
        <v>30</v>
      </c>
      <c r="DO960" s="32">
        <v>1</v>
      </c>
      <c r="DP960" s="32">
        <v>3</v>
      </c>
      <c r="DQ960" s="32">
        <v>4</v>
      </c>
      <c r="DR960" s="32">
        <v>4</v>
      </c>
      <c r="DS960" s="88">
        <f t="shared" si="1003"/>
        <v>67</v>
      </c>
      <c r="DT960" s="32">
        <v>3</v>
      </c>
      <c r="DU960" s="32">
        <v>20</v>
      </c>
      <c r="DV960" s="32">
        <v>42</v>
      </c>
      <c r="DW960" s="32">
        <v>2</v>
      </c>
      <c r="EA960" s="88">
        <f t="shared" si="1004"/>
        <v>0</v>
      </c>
      <c r="EI960" s="88">
        <f t="shared" si="1005"/>
        <v>0</v>
      </c>
      <c r="EQ960" s="88">
        <f t="shared" si="1006"/>
        <v>0</v>
      </c>
      <c r="EY960" s="88">
        <f t="shared" si="1007"/>
        <v>0</v>
      </c>
      <c r="FG960" s="88">
        <f t="shared" si="1008"/>
        <v>0</v>
      </c>
      <c r="FO960" s="88">
        <f t="shared" si="1009"/>
        <v>0</v>
      </c>
      <c r="FW960" s="110">
        <f t="shared" si="1010"/>
        <v>0</v>
      </c>
      <c r="GB960" s="110">
        <f t="shared" si="1011"/>
        <v>0</v>
      </c>
      <c r="GC960" s="110">
        <f t="shared" si="1012"/>
        <v>0</v>
      </c>
      <c r="GD960" s="110">
        <f t="shared" si="1013"/>
        <v>0</v>
      </c>
      <c r="GE960" s="110">
        <f t="shared" si="1014"/>
        <v>0</v>
      </c>
      <c r="GF960" s="110">
        <f t="shared" si="1015"/>
        <v>0</v>
      </c>
      <c r="GG960" s="110">
        <f t="shared" si="1016"/>
        <v>0</v>
      </c>
      <c r="GH960" s="110">
        <f t="shared" si="1017"/>
        <v>0</v>
      </c>
      <c r="GI960" s="110">
        <f t="shared" si="1018"/>
        <v>0</v>
      </c>
      <c r="GJ960" s="114">
        <f t="shared" si="1042"/>
        <v>1.0072434607645875</v>
      </c>
      <c r="GK960" s="90">
        <f t="shared" si="1043"/>
        <v>0.24468085106382978</v>
      </c>
      <c r="GL960" s="92" t="s">
        <v>1738</v>
      </c>
      <c r="GM960" s="2" t="s">
        <v>1901</v>
      </c>
      <c r="GN960" s="2" t="s">
        <v>1902</v>
      </c>
      <c r="GO960" s="92" t="s">
        <v>1495</v>
      </c>
      <c r="GP960" s="92" t="s">
        <v>1682</v>
      </c>
      <c r="GQ960" s="2" t="s">
        <v>1900</v>
      </c>
      <c r="GR960" s="115">
        <v>107</v>
      </c>
      <c r="GS960" s="31">
        <f t="shared" si="1019"/>
        <v>4</v>
      </c>
      <c r="GT960" s="31">
        <f t="shared" si="1020"/>
        <v>8</v>
      </c>
      <c r="GU960" s="31">
        <f t="shared" si="1021"/>
        <v>7</v>
      </c>
      <c r="GV960" s="31">
        <f t="shared" si="1022"/>
        <v>117</v>
      </c>
      <c r="GW960" s="31">
        <f t="shared" si="1023"/>
        <v>75</v>
      </c>
      <c r="GX960" s="31">
        <f t="shared" si="1024"/>
        <v>113</v>
      </c>
    </row>
    <row r="961" spans="1:208" ht="15.75" hidden="1" customHeight="1" x14ac:dyDescent="0.25">
      <c r="A961" s="22" t="s">
        <v>1110</v>
      </c>
      <c r="B961" s="2" t="s">
        <v>932</v>
      </c>
      <c r="C961" s="116" t="s">
        <v>937</v>
      </c>
      <c r="D961" s="35" t="s">
        <v>932</v>
      </c>
      <c r="E961" s="117">
        <v>10</v>
      </c>
      <c r="F961" s="117">
        <v>109</v>
      </c>
      <c r="G961" s="117">
        <v>121</v>
      </c>
      <c r="H961" s="117">
        <v>240</v>
      </c>
      <c r="I961" s="95">
        <v>16</v>
      </c>
      <c r="J961" s="118">
        <v>14</v>
      </c>
      <c r="K961" s="118">
        <v>107</v>
      </c>
      <c r="L961" s="118">
        <v>118</v>
      </c>
      <c r="M961" s="118">
        <v>239</v>
      </c>
      <c r="N961" s="119">
        <v>13</v>
      </c>
      <c r="O961" s="119">
        <v>30</v>
      </c>
      <c r="P961" s="120">
        <v>240</v>
      </c>
      <c r="Q961" s="120">
        <v>280</v>
      </c>
      <c r="R961" s="120">
        <v>250</v>
      </c>
      <c r="S961" s="70">
        <f t="shared" si="1025"/>
        <v>5.8333333333333334E-2</v>
      </c>
      <c r="T961" s="70">
        <f t="shared" si="1026"/>
        <v>0.38214285714285712</v>
      </c>
      <c r="U961" s="70">
        <f t="shared" si="1027"/>
        <v>0.29350649350649349</v>
      </c>
      <c r="V961" s="70">
        <f t="shared" si="1028"/>
        <v>0.4</v>
      </c>
      <c r="W961" s="70">
        <f t="shared" si="1029"/>
        <v>0.42</v>
      </c>
      <c r="X961" s="121">
        <v>281</v>
      </c>
      <c r="Y961" s="121">
        <v>240</v>
      </c>
      <c r="Z961" s="121">
        <v>280</v>
      </c>
      <c r="AA961" s="121">
        <v>250</v>
      </c>
      <c r="AB961" s="121">
        <v>75</v>
      </c>
      <c r="AC961" s="121">
        <v>68</v>
      </c>
      <c r="AD961" s="17">
        <v>14</v>
      </c>
      <c r="AE961" s="17">
        <v>18</v>
      </c>
      <c r="AF961" s="100">
        <v>17</v>
      </c>
      <c r="AG961" s="101">
        <v>7</v>
      </c>
      <c r="AH961" s="101">
        <v>99</v>
      </c>
      <c r="AI961" s="101">
        <v>133</v>
      </c>
      <c r="AJ961" s="101">
        <v>3</v>
      </c>
      <c r="AK961" s="101">
        <f t="shared" si="1030"/>
        <v>242</v>
      </c>
      <c r="AL961" s="101">
        <f t="shared" si="1031"/>
        <v>20</v>
      </c>
      <c r="AM961" s="101">
        <v>23</v>
      </c>
      <c r="AN961" s="102">
        <v>31</v>
      </c>
      <c r="AO961" s="103">
        <v>45</v>
      </c>
      <c r="AP961" s="74">
        <f t="shared" si="1032"/>
        <v>2.9166666666666667E-2</v>
      </c>
      <c r="AQ961" s="74">
        <f t="shared" si="1033"/>
        <v>0.35357142857142859</v>
      </c>
      <c r="AR961" s="104">
        <f t="shared" si="1034"/>
        <v>0.2844155844155844</v>
      </c>
      <c r="AS961" s="104">
        <f t="shared" si="1035"/>
        <v>0.4</v>
      </c>
      <c r="AT961" s="104">
        <f t="shared" si="1036"/>
        <v>0.45200000000000001</v>
      </c>
      <c r="AU961" s="105">
        <v>222</v>
      </c>
      <c r="AV961" s="105">
        <v>292</v>
      </c>
      <c r="AW961" s="105">
        <v>213</v>
      </c>
      <c r="AX961" s="100">
        <v>13</v>
      </c>
      <c r="AY961" s="106">
        <v>192</v>
      </c>
      <c r="AZ961" s="106">
        <v>6</v>
      </c>
      <c r="BA961" s="106">
        <v>75</v>
      </c>
      <c r="BB961" s="106">
        <v>109</v>
      </c>
      <c r="BC961" s="106">
        <v>2</v>
      </c>
      <c r="BD961" s="107">
        <v>20</v>
      </c>
      <c r="BE961" s="108">
        <v>31</v>
      </c>
      <c r="BF961" s="82">
        <f t="shared" si="1037"/>
        <v>2.8169014084507043E-2</v>
      </c>
      <c r="BG961" s="82">
        <f t="shared" si="1038"/>
        <v>0.25684931506849318</v>
      </c>
      <c r="BH961" s="83">
        <f t="shared" si="1039"/>
        <v>0.23383768913342504</v>
      </c>
      <c r="BI961" s="83">
        <f t="shared" si="1040"/>
        <v>0.31906614785992216</v>
      </c>
      <c r="BJ961" s="83">
        <f t="shared" si="1041"/>
        <v>0.40090090090090091</v>
      </c>
      <c r="BK961" s="2">
        <v>188</v>
      </c>
      <c r="BL961" s="2">
        <v>255</v>
      </c>
      <c r="BM961" s="2">
        <v>198</v>
      </c>
      <c r="BN961" s="2">
        <v>135</v>
      </c>
      <c r="BO961" s="2">
        <v>60</v>
      </c>
      <c r="BP961" s="2">
        <v>55</v>
      </c>
      <c r="BQ961" s="109">
        <v>17</v>
      </c>
      <c r="BR961" s="109">
        <v>20</v>
      </c>
      <c r="BS961" s="110">
        <v>20</v>
      </c>
      <c r="BT961" s="109">
        <v>8</v>
      </c>
      <c r="BU961" s="109">
        <v>111</v>
      </c>
      <c r="BV961" s="109">
        <v>140</v>
      </c>
      <c r="BW961" s="109">
        <v>5</v>
      </c>
      <c r="BX961" s="84">
        <f t="shared" si="985"/>
        <v>264</v>
      </c>
      <c r="BY961" s="111">
        <v>22</v>
      </c>
      <c r="BZ961" s="109">
        <v>24</v>
      </c>
      <c r="CA961" s="109">
        <v>5</v>
      </c>
      <c r="CB961" s="2">
        <v>32</v>
      </c>
      <c r="CC961" s="112">
        <f t="shared" si="986"/>
        <v>4.2553191489361701E-2</v>
      </c>
      <c r="CD961" s="112">
        <f t="shared" si="987"/>
        <v>0.43529411764705883</v>
      </c>
      <c r="CE961" s="112">
        <f t="shared" si="988"/>
        <v>0.36661466458658348</v>
      </c>
      <c r="CF961" s="112">
        <f t="shared" si="989"/>
        <v>0.5011037527593819</v>
      </c>
      <c r="CG961" s="112">
        <f t="shared" si="990"/>
        <v>0.58585858585858586</v>
      </c>
      <c r="CH961" s="87">
        <f t="shared" si="991"/>
        <v>82</v>
      </c>
      <c r="CI961" s="31">
        <f t="shared" si="992"/>
        <v>86</v>
      </c>
      <c r="CJ961" s="31">
        <f t="shared" si="993"/>
        <v>0</v>
      </c>
      <c r="CK961" s="31">
        <f t="shared" si="994"/>
        <v>0</v>
      </c>
      <c r="CL961" s="31">
        <f t="shared" si="995"/>
        <v>0</v>
      </c>
      <c r="CM961" s="113">
        <f t="shared" si="996"/>
        <v>0</v>
      </c>
      <c r="CN961" s="31">
        <f t="shared" si="997"/>
        <v>0</v>
      </c>
      <c r="CO961" s="31">
        <f t="shared" si="998"/>
        <v>0</v>
      </c>
      <c r="CP961" s="31">
        <f t="shared" si="999"/>
        <v>0</v>
      </c>
      <c r="CQ961" s="31">
        <f t="shared" si="1000"/>
        <v>0</v>
      </c>
      <c r="CU961" s="88">
        <f t="shared" si="984"/>
        <v>0</v>
      </c>
      <c r="DC961" s="88">
        <f t="shared" si="1001"/>
        <v>0</v>
      </c>
      <c r="DH961" s="32">
        <v>1</v>
      </c>
      <c r="DI961" s="32">
        <v>4</v>
      </c>
      <c r="DJ961" s="32">
        <v>3</v>
      </c>
      <c r="DK961" s="88">
        <f t="shared" si="1002"/>
        <v>60</v>
      </c>
      <c r="DL961" s="32">
        <v>1</v>
      </c>
      <c r="DM961" s="32">
        <v>19</v>
      </c>
      <c r="DN961" s="32">
        <v>38</v>
      </c>
      <c r="DO961" s="32">
        <v>2</v>
      </c>
      <c r="DP961" s="32">
        <v>12</v>
      </c>
      <c r="DQ961" s="32">
        <v>12</v>
      </c>
      <c r="DR961" s="32">
        <v>12</v>
      </c>
      <c r="DS961" s="88">
        <f t="shared" si="1003"/>
        <v>152</v>
      </c>
      <c r="DT961" s="32">
        <v>6</v>
      </c>
      <c r="DU961" s="32">
        <v>68</v>
      </c>
      <c r="DV961" s="32">
        <v>76</v>
      </c>
      <c r="DW961" s="32">
        <v>2</v>
      </c>
      <c r="EA961" s="88">
        <f t="shared" si="1004"/>
        <v>0</v>
      </c>
      <c r="EI961" s="88">
        <f t="shared" si="1005"/>
        <v>0</v>
      </c>
      <c r="EQ961" s="88">
        <f t="shared" si="1006"/>
        <v>0</v>
      </c>
      <c r="EV961" s="32">
        <v>4</v>
      </c>
      <c r="EW961" s="32">
        <v>4</v>
      </c>
      <c r="EX961" s="32">
        <v>5</v>
      </c>
      <c r="EY961" s="88">
        <f t="shared" si="1007"/>
        <v>52</v>
      </c>
      <c r="EZ961" s="32">
        <v>1</v>
      </c>
      <c r="FA961" s="32">
        <v>24</v>
      </c>
      <c r="FB961" s="32">
        <v>26</v>
      </c>
      <c r="FC961" s="32">
        <v>1</v>
      </c>
      <c r="FG961" s="88">
        <f t="shared" si="1008"/>
        <v>0</v>
      </c>
      <c r="FO961" s="88">
        <f t="shared" si="1009"/>
        <v>0</v>
      </c>
      <c r="FW961" s="110">
        <f t="shared" si="1010"/>
        <v>0</v>
      </c>
      <c r="GB961" s="110">
        <f t="shared" si="1011"/>
        <v>4</v>
      </c>
      <c r="GC961" s="110">
        <f t="shared" si="1012"/>
        <v>4</v>
      </c>
      <c r="GD961" s="110">
        <f t="shared" si="1013"/>
        <v>5</v>
      </c>
      <c r="GE961" s="110">
        <f t="shared" si="1014"/>
        <v>52</v>
      </c>
      <c r="GF961" s="110">
        <f t="shared" si="1015"/>
        <v>1</v>
      </c>
      <c r="GG961" s="110">
        <f t="shared" si="1016"/>
        <v>24</v>
      </c>
      <c r="GH961" s="110">
        <f t="shared" si="1017"/>
        <v>26</v>
      </c>
      <c r="GI961" s="110">
        <f t="shared" si="1018"/>
        <v>1</v>
      </c>
      <c r="GJ961" s="114">
        <f t="shared" si="1042"/>
        <v>0.39490139490139498</v>
      </c>
      <c r="GK961" s="90">
        <f t="shared" si="1043"/>
        <v>0.375</v>
      </c>
      <c r="GL961" s="2" t="s">
        <v>1492</v>
      </c>
      <c r="GM961" s="2" t="s">
        <v>1620</v>
      </c>
      <c r="GN961" s="92" t="s">
        <v>1615</v>
      </c>
      <c r="GO961" s="2" t="s">
        <v>1621</v>
      </c>
      <c r="GP961" s="2" t="s">
        <v>1622</v>
      </c>
      <c r="GQ961" s="2" t="s">
        <v>1511</v>
      </c>
      <c r="GR961" s="115">
        <v>249</v>
      </c>
      <c r="GS961" s="31">
        <f t="shared" si="1019"/>
        <v>13</v>
      </c>
      <c r="GT961" s="31">
        <f t="shared" si="1020"/>
        <v>15</v>
      </c>
      <c r="GU961" s="31">
        <f t="shared" si="1021"/>
        <v>16</v>
      </c>
      <c r="GV961" s="31">
        <f t="shared" si="1022"/>
        <v>212</v>
      </c>
      <c r="GW961" s="31">
        <f t="shared" si="1023"/>
        <v>118</v>
      </c>
      <c r="GX961" s="31">
        <f t="shared" si="1024"/>
        <v>205</v>
      </c>
    </row>
    <row r="962" spans="1:208" ht="15.75" hidden="1" customHeight="1" x14ac:dyDescent="0.25">
      <c r="A962" s="22" t="s">
        <v>1110</v>
      </c>
      <c r="B962" s="2" t="s">
        <v>932</v>
      </c>
      <c r="C962" s="116" t="s">
        <v>938</v>
      </c>
      <c r="D962" s="35" t="s">
        <v>932</v>
      </c>
      <c r="E962" s="117">
        <v>5</v>
      </c>
      <c r="F962" s="117">
        <v>136</v>
      </c>
      <c r="G962" s="117">
        <v>112</v>
      </c>
      <c r="H962" s="117">
        <v>253</v>
      </c>
      <c r="I962" s="95">
        <v>17</v>
      </c>
      <c r="J962" s="118">
        <v>15</v>
      </c>
      <c r="K962" s="118">
        <v>104</v>
      </c>
      <c r="L962" s="118">
        <v>89</v>
      </c>
      <c r="M962" s="118">
        <v>208</v>
      </c>
      <c r="N962" s="119">
        <v>4</v>
      </c>
      <c r="O962" s="119">
        <v>33</v>
      </c>
      <c r="P962" s="120">
        <v>146</v>
      </c>
      <c r="Q962" s="120">
        <v>202</v>
      </c>
      <c r="R962" s="120">
        <v>159</v>
      </c>
      <c r="S962" s="70">
        <f t="shared" si="1025"/>
        <v>0.10273972602739725</v>
      </c>
      <c r="T962" s="70">
        <f t="shared" si="1026"/>
        <v>0.51485148514851486</v>
      </c>
      <c r="U962" s="70">
        <f t="shared" si="1027"/>
        <v>0.40236686390532544</v>
      </c>
      <c r="V962" s="70">
        <f t="shared" si="1028"/>
        <v>0.52354570637119113</v>
      </c>
      <c r="W962" s="70">
        <f t="shared" si="1029"/>
        <v>0.53459119496855345</v>
      </c>
      <c r="X962" s="121">
        <v>190</v>
      </c>
      <c r="Y962" s="121">
        <v>146</v>
      </c>
      <c r="Z962" s="121">
        <v>202</v>
      </c>
      <c r="AA962" s="121">
        <v>159</v>
      </c>
      <c r="AB962" s="121">
        <v>45</v>
      </c>
      <c r="AC962" s="121">
        <v>57</v>
      </c>
      <c r="AD962" s="17">
        <v>12</v>
      </c>
      <c r="AE962" s="17">
        <v>14</v>
      </c>
      <c r="AF962" s="100">
        <v>15</v>
      </c>
      <c r="AG962" s="101">
        <v>15</v>
      </c>
      <c r="AH962" s="101">
        <v>99</v>
      </c>
      <c r="AI962" s="101">
        <v>70</v>
      </c>
      <c r="AJ962" s="101">
        <v>0</v>
      </c>
      <c r="AK962" s="101">
        <f t="shared" si="1030"/>
        <v>184</v>
      </c>
      <c r="AL962" s="101">
        <f t="shared" si="1031"/>
        <v>5</v>
      </c>
      <c r="AM962" s="101">
        <v>5</v>
      </c>
      <c r="AN962" s="102">
        <v>23</v>
      </c>
      <c r="AO962" s="103">
        <v>34</v>
      </c>
      <c r="AP962" s="74">
        <f t="shared" si="1032"/>
        <v>0.10273972602739725</v>
      </c>
      <c r="AQ962" s="74">
        <f t="shared" si="1033"/>
        <v>0.49009900990099009</v>
      </c>
      <c r="AR962" s="104">
        <f t="shared" si="1034"/>
        <v>0.35305719921104539</v>
      </c>
      <c r="AS962" s="104">
        <f t="shared" si="1035"/>
        <v>0.45429362880886426</v>
      </c>
      <c r="AT962" s="104">
        <f t="shared" si="1036"/>
        <v>0.4088050314465409</v>
      </c>
      <c r="AU962" s="105">
        <v>141</v>
      </c>
      <c r="AV962" s="105">
        <v>175</v>
      </c>
      <c r="AW962" s="105">
        <v>118</v>
      </c>
      <c r="AX962" s="100">
        <v>11</v>
      </c>
      <c r="AY962" s="106">
        <v>152</v>
      </c>
      <c r="AZ962" s="106">
        <v>13</v>
      </c>
      <c r="BA962" s="106">
        <v>71</v>
      </c>
      <c r="BB962" s="106">
        <v>66</v>
      </c>
      <c r="BC962" s="106">
        <v>2</v>
      </c>
      <c r="BD962" s="107">
        <v>1</v>
      </c>
      <c r="BE962" s="108">
        <v>20</v>
      </c>
      <c r="BF962" s="82">
        <f t="shared" si="1037"/>
        <v>0.11016949152542373</v>
      </c>
      <c r="BG962" s="82">
        <f t="shared" si="1038"/>
        <v>0.40571428571428569</v>
      </c>
      <c r="BH962" s="83">
        <f t="shared" si="1039"/>
        <v>0.34331797235023043</v>
      </c>
      <c r="BI962" s="83">
        <f t="shared" si="1040"/>
        <v>0.43037974683544306</v>
      </c>
      <c r="BJ962" s="83">
        <f t="shared" si="1041"/>
        <v>0.46099290780141844</v>
      </c>
      <c r="BK962" s="2">
        <v>137</v>
      </c>
      <c r="BL962" s="2">
        <v>187</v>
      </c>
      <c r="BM962" s="2">
        <v>112</v>
      </c>
      <c r="BN962" s="2">
        <v>73</v>
      </c>
      <c r="BO962" s="2">
        <v>34</v>
      </c>
      <c r="BP962" s="2">
        <v>38</v>
      </c>
      <c r="BQ962" s="109">
        <v>7</v>
      </c>
      <c r="BR962" s="109">
        <v>9</v>
      </c>
      <c r="BS962" s="110">
        <v>8</v>
      </c>
      <c r="BT962" s="109">
        <v>7</v>
      </c>
      <c r="BU962" s="109">
        <v>45</v>
      </c>
      <c r="BV962" s="109">
        <v>63</v>
      </c>
      <c r="BW962" s="109">
        <v>1</v>
      </c>
      <c r="BX962" s="84">
        <f t="shared" si="985"/>
        <v>116</v>
      </c>
      <c r="BY962" s="111">
        <v>19</v>
      </c>
      <c r="BZ962" s="109">
        <v>5</v>
      </c>
      <c r="CA962" s="109">
        <v>1</v>
      </c>
      <c r="CB962" s="2">
        <v>22</v>
      </c>
      <c r="CC962" s="112">
        <f t="shared" si="986"/>
        <v>5.1094890510948905E-2</v>
      </c>
      <c r="CD962" s="112">
        <f t="shared" si="987"/>
        <v>0.24064171122994651</v>
      </c>
      <c r="CE962" s="112">
        <f t="shared" si="988"/>
        <v>0.25229357798165136</v>
      </c>
      <c r="CF962" s="112">
        <f t="shared" si="989"/>
        <v>0.34448160535117056</v>
      </c>
      <c r="CG962" s="112">
        <f t="shared" si="990"/>
        <v>0.5178571428571429</v>
      </c>
      <c r="CH962" s="87">
        <f t="shared" si="991"/>
        <v>54</v>
      </c>
      <c r="CI962" s="31">
        <f t="shared" si="992"/>
        <v>61</v>
      </c>
      <c r="CJ962" s="31">
        <f t="shared" si="993"/>
        <v>0</v>
      </c>
      <c r="CK962" s="31">
        <f t="shared" si="994"/>
        <v>0</v>
      </c>
      <c r="CL962" s="31">
        <f t="shared" si="995"/>
        <v>0</v>
      </c>
      <c r="CM962" s="113">
        <f t="shared" si="996"/>
        <v>0</v>
      </c>
      <c r="CN962" s="31">
        <f t="shared" si="997"/>
        <v>0</v>
      </c>
      <c r="CO962" s="31">
        <f t="shared" si="998"/>
        <v>0</v>
      </c>
      <c r="CP962" s="31">
        <f t="shared" si="999"/>
        <v>0</v>
      </c>
      <c r="CQ962" s="31">
        <f t="shared" si="1000"/>
        <v>0</v>
      </c>
      <c r="CU962" s="88">
        <f t="shared" si="984"/>
        <v>0</v>
      </c>
      <c r="DC962" s="88">
        <f t="shared" si="1001"/>
        <v>0</v>
      </c>
      <c r="DH962" s="32">
        <v>1</v>
      </c>
      <c r="DI962" s="32">
        <v>3</v>
      </c>
      <c r="DJ962" s="32">
        <v>2</v>
      </c>
      <c r="DK962" s="88">
        <f t="shared" si="1002"/>
        <v>37</v>
      </c>
      <c r="DL962" s="32">
        <v>1</v>
      </c>
      <c r="DM962" s="32">
        <v>10</v>
      </c>
      <c r="DN962" s="32">
        <v>25</v>
      </c>
      <c r="DO962" s="32">
        <v>1</v>
      </c>
      <c r="DP962" s="32">
        <v>6</v>
      </c>
      <c r="DQ962" s="32">
        <v>6</v>
      </c>
      <c r="DR962" s="32">
        <v>6</v>
      </c>
      <c r="DS962" s="88">
        <f t="shared" si="1003"/>
        <v>79</v>
      </c>
      <c r="DT962" s="32">
        <v>6</v>
      </c>
      <c r="DU962" s="32">
        <v>35</v>
      </c>
      <c r="DV962" s="32">
        <v>38</v>
      </c>
      <c r="DW962" s="32">
        <v>0</v>
      </c>
      <c r="EA962" s="88">
        <f t="shared" si="1004"/>
        <v>0</v>
      </c>
      <c r="EI962" s="88">
        <f t="shared" si="1005"/>
        <v>0</v>
      </c>
      <c r="EQ962" s="88">
        <f t="shared" si="1006"/>
        <v>0</v>
      </c>
      <c r="EY962" s="88">
        <f t="shared" si="1007"/>
        <v>0</v>
      </c>
      <c r="FG962" s="88">
        <f t="shared" si="1008"/>
        <v>0</v>
      </c>
      <c r="FO962" s="88">
        <f t="shared" si="1009"/>
        <v>0</v>
      </c>
      <c r="FW962" s="110">
        <f t="shared" si="1010"/>
        <v>0</v>
      </c>
      <c r="GB962" s="110">
        <f t="shared" si="1011"/>
        <v>0</v>
      </c>
      <c r="GC962" s="110">
        <f t="shared" si="1012"/>
        <v>0</v>
      </c>
      <c r="GD962" s="110">
        <f t="shared" si="1013"/>
        <v>0</v>
      </c>
      <c r="GE962" s="110">
        <f t="shared" si="1014"/>
        <v>0</v>
      </c>
      <c r="GF962" s="110">
        <f t="shared" si="1015"/>
        <v>0</v>
      </c>
      <c r="GG962" s="110">
        <f t="shared" si="1016"/>
        <v>0</v>
      </c>
      <c r="GH962" s="110">
        <f t="shared" si="1017"/>
        <v>0</v>
      </c>
      <c r="GI962" s="110">
        <f t="shared" si="1018"/>
        <v>0</v>
      </c>
      <c r="GJ962" s="114">
        <f t="shared" si="1042"/>
        <v>-3.1302521008403257E-2</v>
      </c>
      <c r="GK962" s="90">
        <f t="shared" si="1043"/>
        <v>-0.23684210526315788</v>
      </c>
      <c r="GL962" s="92" t="s">
        <v>1980</v>
      </c>
      <c r="GM962" s="2" t="s">
        <v>2061</v>
      </c>
      <c r="GN962" s="2" t="s">
        <v>2263</v>
      </c>
      <c r="GO962" s="92" t="s">
        <v>2203</v>
      </c>
      <c r="GP962" s="92" t="s">
        <v>1800</v>
      </c>
      <c r="GQ962" s="2" t="s">
        <v>1568</v>
      </c>
      <c r="GR962" s="115">
        <v>185</v>
      </c>
      <c r="GS962" s="31">
        <f t="shared" si="1019"/>
        <v>7</v>
      </c>
      <c r="GT962" s="31">
        <f t="shared" si="1020"/>
        <v>8</v>
      </c>
      <c r="GU962" s="31">
        <f t="shared" si="1021"/>
        <v>9</v>
      </c>
      <c r="GV962" s="31">
        <f t="shared" si="1022"/>
        <v>116</v>
      </c>
      <c r="GW962" s="31">
        <f t="shared" si="1023"/>
        <v>64</v>
      </c>
      <c r="GX962" s="31">
        <f t="shared" si="1024"/>
        <v>109</v>
      </c>
    </row>
    <row r="963" spans="1:208" ht="15.75" hidden="1" customHeight="1" x14ac:dyDescent="0.25">
      <c r="A963" s="22" t="s">
        <v>1110</v>
      </c>
      <c r="B963" s="2" t="s">
        <v>932</v>
      </c>
      <c r="C963" s="116" t="s">
        <v>1037</v>
      </c>
      <c r="D963" s="35" t="s">
        <v>932</v>
      </c>
      <c r="E963" s="117">
        <v>127</v>
      </c>
      <c r="F963" s="117">
        <v>485</v>
      </c>
      <c r="G963" s="117">
        <v>905</v>
      </c>
      <c r="H963" s="117">
        <v>1517</v>
      </c>
      <c r="I963" s="95">
        <v>105</v>
      </c>
      <c r="J963" s="118">
        <v>203</v>
      </c>
      <c r="K963" s="118">
        <v>465</v>
      </c>
      <c r="L963" s="118">
        <v>929</v>
      </c>
      <c r="M963" s="118">
        <v>1597</v>
      </c>
      <c r="N963" s="119">
        <v>253</v>
      </c>
      <c r="O963" s="119">
        <v>50</v>
      </c>
      <c r="P963" s="120">
        <v>970</v>
      </c>
      <c r="Q963" s="120">
        <v>1276</v>
      </c>
      <c r="R963" s="120">
        <v>941</v>
      </c>
      <c r="S963" s="70">
        <f t="shared" si="1025"/>
        <v>0.20927835051546392</v>
      </c>
      <c r="T963" s="70">
        <f t="shared" si="1026"/>
        <v>0.36442006269592475</v>
      </c>
      <c r="U963" s="70">
        <f t="shared" si="1027"/>
        <v>0.42171320991528083</v>
      </c>
      <c r="V963" s="70">
        <f t="shared" si="1028"/>
        <v>0.51465944970681099</v>
      </c>
      <c r="W963" s="70">
        <f>(L963-N963)/R963</f>
        <v>0.71838469713071196</v>
      </c>
      <c r="X963" s="121">
        <v>1244</v>
      </c>
      <c r="Y963" s="121">
        <v>970</v>
      </c>
      <c r="Z963" s="121">
        <v>1276</v>
      </c>
      <c r="AA963" s="121">
        <v>941</v>
      </c>
      <c r="AB963" s="121">
        <v>323</v>
      </c>
      <c r="AC963" s="121">
        <v>277</v>
      </c>
      <c r="AD963" s="17">
        <v>37</v>
      </c>
      <c r="AE963" s="17">
        <v>79</v>
      </c>
      <c r="AF963" s="100">
        <v>90</v>
      </c>
      <c r="AG963" s="101">
        <v>130</v>
      </c>
      <c r="AH963" s="101">
        <v>438</v>
      </c>
      <c r="AI963" s="101">
        <v>837</v>
      </c>
      <c r="AJ963" s="101">
        <v>46</v>
      </c>
      <c r="AK963" s="101">
        <f t="shared" si="1030"/>
        <v>1451</v>
      </c>
      <c r="AL963" s="101">
        <f t="shared" si="1031"/>
        <v>190</v>
      </c>
      <c r="AM963" s="101">
        <v>236</v>
      </c>
      <c r="AN963" s="102">
        <v>26</v>
      </c>
      <c r="AO963" s="103">
        <v>112</v>
      </c>
      <c r="AP963" s="74">
        <f t="shared" si="1032"/>
        <v>0.13402061855670103</v>
      </c>
      <c r="AQ963" s="74">
        <f t="shared" si="1033"/>
        <v>0.34326018808777431</v>
      </c>
      <c r="AR963" s="104">
        <f t="shared" si="1034"/>
        <v>0.38123627235644808</v>
      </c>
      <c r="AS963" s="104">
        <f t="shared" si="1035"/>
        <v>0.48940009021199821</v>
      </c>
      <c r="AT963" s="104">
        <f t="shared" si="1036"/>
        <v>0.68756641870350688</v>
      </c>
      <c r="AU963" s="105">
        <v>1001</v>
      </c>
      <c r="AV963" s="105">
        <v>1338</v>
      </c>
      <c r="AW963" s="105">
        <v>1077</v>
      </c>
      <c r="AX963" s="100">
        <v>96</v>
      </c>
      <c r="AY963" s="106">
        <v>1516</v>
      </c>
      <c r="AZ963" s="106">
        <v>147</v>
      </c>
      <c r="BA963" s="106">
        <v>438</v>
      </c>
      <c r="BB963" s="106">
        <v>888</v>
      </c>
      <c r="BC963" s="106">
        <v>43</v>
      </c>
      <c r="BD963" s="107">
        <v>224</v>
      </c>
      <c r="BE963" s="108">
        <v>40</v>
      </c>
      <c r="BF963" s="82">
        <f t="shared" si="1037"/>
        <v>0.13649025069637882</v>
      </c>
      <c r="BG963" s="82">
        <f t="shared" si="1038"/>
        <v>0.3273542600896861</v>
      </c>
      <c r="BH963" s="83">
        <f t="shared" si="1039"/>
        <v>0.36563231850117095</v>
      </c>
      <c r="BI963" s="83">
        <f t="shared" si="1040"/>
        <v>0.47114151346729372</v>
      </c>
      <c r="BJ963" s="83">
        <f t="shared" si="1041"/>
        <v>0.6633366633366633</v>
      </c>
      <c r="BK963" s="2">
        <v>1166</v>
      </c>
      <c r="BL963" s="2">
        <v>1521</v>
      </c>
      <c r="BM963" s="2">
        <v>1085</v>
      </c>
      <c r="BN963" s="2">
        <v>741</v>
      </c>
      <c r="BO963" s="2">
        <v>355</v>
      </c>
      <c r="BP963" s="2">
        <v>315</v>
      </c>
      <c r="BQ963" s="109">
        <v>35</v>
      </c>
      <c r="BR963" s="109">
        <v>93</v>
      </c>
      <c r="BS963" s="110">
        <v>88</v>
      </c>
      <c r="BT963" s="109">
        <v>130</v>
      </c>
      <c r="BU963" s="109">
        <v>443</v>
      </c>
      <c r="BV963" s="109">
        <v>882</v>
      </c>
      <c r="BW963" s="109">
        <v>42</v>
      </c>
      <c r="BX963" s="84">
        <f t="shared" si="985"/>
        <v>1497</v>
      </c>
      <c r="BY963" s="111">
        <v>16</v>
      </c>
      <c r="BZ963" s="109">
        <v>216</v>
      </c>
      <c r="CA963" s="109">
        <v>43</v>
      </c>
      <c r="CB963" s="2">
        <v>59</v>
      </c>
      <c r="CC963" s="112">
        <f t="shared" si="986"/>
        <v>0.11149228130360206</v>
      </c>
      <c r="CD963" s="112">
        <f t="shared" si="987"/>
        <v>0.29125575279421434</v>
      </c>
      <c r="CE963" s="112">
        <f t="shared" si="988"/>
        <v>0.32847295864262993</v>
      </c>
      <c r="CF963" s="112">
        <f t="shared" si="989"/>
        <v>0.42555640828856484</v>
      </c>
      <c r="CG963" s="112">
        <f t="shared" si="990"/>
        <v>0.61382488479262676</v>
      </c>
      <c r="CH963" s="87">
        <f t="shared" si="991"/>
        <v>419</v>
      </c>
      <c r="CI963" s="31">
        <f t="shared" si="992"/>
        <v>499</v>
      </c>
      <c r="CJ963" s="31">
        <f t="shared" si="993"/>
        <v>3</v>
      </c>
      <c r="CK963" s="31">
        <f t="shared" si="994"/>
        <v>7</v>
      </c>
      <c r="CL963" s="31">
        <f t="shared" si="995"/>
        <v>14</v>
      </c>
      <c r="CM963" s="113">
        <f t="shared" si="996"/>
        <v>92</v>
      </c>
      <c r="CN963" s="31">
        <f t="shared" si="997"/>
        <v>12</v>
      </c>
      <c r="CO963" s="31">
        <f t="shared" si="998"/>
        <v>34</v>
      </c>
      <c r="CP963" s="31">
        <f t="shared" si="999"/>
        <v>41</v>
      </c>
      <c r="CQ963" s="31">
        <f t="shared" si="1000"/>
        <v>5</v>
      </c>
      <c r="CR963" s="32">
        <v>1</v>
      </c>
      <c r="CS963" s="32">
        <v>1</v>
      </c>
      <c r="CT963" s="32">
        <v>7</v>
      </c>
      <c r="CU963" s="88">
        <f t="shared" si="984"/>
        <v>16</v>
      </c>
      <c r="CV963" s="32">
        <v>2</v>
      </c>
      <c r="CW963" s="32">
        <v>6</v>
      </c>
      <c r="CX963" s="32">
        <v>5</v>
      </c>
      <c r="CY963" s="32">
        <v>3</v>
      </c>
      <c r="CZ963" s="32">
        <v>2</v>
      </c>
      <c r="DA963" s="32">
        <v>6</v>
      </c>
      <c r="DB963" s="32">
        <v>7</v>
      </c>
      <c r="DC963" s="88">
        <f t="shared" si="1001"/>
        <v>76</v>
      </c>
      <c r="DD963" s="32">
        <v>10</v>
      </c>
      <c r="DE963" s="32">
        <v>28</v>
      </c>
      <c r="DF963" s="32">
        <v>36</v>
      </c>
      <c r="DG963" s="32">
        <v>2</v>
      </c>
      <c r="DH963" s="32">
        <v>4</v>
      </c>
      <c r="DI963" s="32">
        <v>25</v>
      </c>
      <c r="DJ963" s="32">
        <v>22</v>
      </c>
      <c r="DK963" s="88">
        <f t="shared" si="1002"/>
        <v>453</v>
      </c>
      <c r="DL963" s="32">
        <v>67</v>
      </c>
      <c r="DM963" s="32">
        <v>184</v>
      </c>
      <c r="DN963" s="32">
        <v>194</v>
      </c>
      <c r="DO963" s="32">
        <v>8</v>
      </c>
      <c r="DP963" s="32">
        <v>24</v>
      </c>
      <c r="DQ963" s="32">
        <v>49</v>
      </c>
      <c r="DR963" s="32">
        <v>35</v>
      </c>
      <c r="DS963" s="88">
        <f t="shared" si="1003"/>
        <v>803</v>
      </c>
      <c r="DT963" s="32">
        <v>11</v>
      </c>
      <c r="DU963" s="32">
        <v>155</v>
      </c>
      <c r="DV963" s="32">
        <v>610</v>
      </c>
      <c r="DW963" s="32">
        <v>27</v>
      </c>
      <c r="DX963" s="32">
        <v>1</v>
      </c>
      <c r="DY963" s="32">
        <v>4</v>
      </c>
      <c r="DZ963" s="32">
        <v>3</v>
      </c>
      <c r="EA963" s="88">
        <f t="shared" si="1004"/>
        <v>37</v>
      </c>
      <c r="EB963" s="32">
        <v>11</v>
      </c>
      <c r="EC963" s="32">
        <v>12</v>
      </c>
      <c r="ED963" s="32">
        <v>11</v>
      </c>
      <c r="EE963" s="32">
        <v>3</v>
      </c>
      <c r="EF963" s="32">
        <v>2</v>
      </c>
      <c r="EG963" s="32">
        <v>6</v>
      </c>
      <c r="EH963" s="32">
        <v>9</v>
      </c>
      <c r="EI963" s="88">
        <f t="shared" si="1005"/>
        <v>83</v>
      </c>
      <c r="EJ963" s="32">
        <v>29</v>
      </c>
      <c r="EK963" s="32">
        <v>38</v>
      </c>
      <c r="EL963" s="32">
        <v>14</v>
      </c>
      <c r="EM963" s="32">
        <v>2</v>
      </c>
      <c r="EQ963" s="88">
        <f t="shared" si="1006"/>
        <v>0</v>
      </c>
      <c r="EV963" s="32">
        <v>1</v>
      </c>
      <c r="EW963" s="32">
        <v>2</v>
      </c>
      <c r="EX963" s="32">
        <v>5</v>
      </c>
      <c r="EY963" s="88">
        <f t="shared" si="1007"/>
        <v>32</v>
      </c>
      <c r="EZ963" s="32">
        <v>0</v>
      </c>
      <c r="FA963" s="32">
        <v>20</v>
      </c>
      <c r="FB963" s="32">
        <v>12</v>
      </c>
      <c r="FC963" s="32">
        <v>0</v>
      </c>
      <c r="FG963" s="88">
        <f t="shared" si="1008"/>
        <v>0</v>
      </c>
      <c r="FO963" s="88">
        <f t="shared" si="1009"/>
        <v>0</v>
      </c>
      <c r="FW963" s="110">
        <f t="shared" si="1010"/>
        <v>0</v>
      </c>
      <c r="GB963" s="110">
        <f t="shared" si="1011"/>
        <v>1</v>
      </c>
      <c r="GC963" s="110">
        <f t="shared" si="1012"/>
        <v>2</v>
      </c>
      <c r="GD963" s="110">
        <f t="shared" si="1013"/>
        <v>5</v>
      </c>
      <c r="GE963" s="110">
        <f t="shared" si="1014"/>
        <v>32</v>
      </c>
      <c r="GF963" s="110">
        <f t="shared" si="1015"/>
        <v>0</v>
      </c>
      <c r="GG963" s="110">
        <f t="shared" si="1016"/>
        <v>20</v>
      </c>
      <c r="GH963" s="110">
        <f t="shared" si="1017"/>
        <v>12</v>
      </c>
      <c r="GI963" s="110">
        <f t="shared" si="1018"/>
        <v>0</v>
      </c>
      <c r="GJ963" s="114">
        <f t="shared" si="1042"/>
        <v>-0.14554849616884347</v>
      </c>
      <c r="GK963" s="90">
        <f t="shared" si="1043"/>
        <v>-1.2532981530343008E-2</v>
      </c>
      <c r="GL963" s="2" t="s">
        <v>2132</v>
      </c>
      <c r="GM963" s="92" t="s">
        <v>1877</v>
      </c>
      <c r="GN963" s="92" t="s">
        <v>2055</v>
      </c>
      <c r="GO963" s="2" t="s">
        <v>1520</v>
      </c>
      <c r="GP963" s="2" t="s">
        <v>1680</v>
      </c>
      <c r="GQ963" s="2" t="s">
        <v>1713</v>
      </c>
      <c r="GR963" s="115">
        <v>1561</v>
      </c>
      <c r="GS963" s="31">
        <f t="shared" si="1019"/>
        <v>29</v>
      </c>
      <c r="GT963" s="31">
        <f t="shared" si="1020"/>
        <v>60</v>
      </c>
      <c r="GU963" s="31">
        <f t="shared" si="1021"/>
        <v>78</v>
      </c>
      <c r="GV963" s="31">
        <f t="shared" si="1022"/>
        <v>1293</v>
      </c>
      <c r="GW963" s="31">
        <f t="shared" si="1023"/>
        <v>853</v>
      </c>
      <c r="GX963" s="31">
        <f t="shared" si="1024"/>
        <v>1204</v>
      </c>
    </row>
    <row r="964" spans="1:208" ht="15.75" hidden="1" customHeight="1" x14ac:dyDescent="0.25">
      <c r="A964" s="22" t="s">
        <v>1110</v>
      </c>
      <c r="B964" s="2" t="s">
        <v>932</v>
      </c>
      <c r="C964" s="116" t="s">
        <v>939</v>
      </c>
      <c r="D964" s="35" t="s">
        <v>932</v>
      </c>
      <c r="E964" s="117">
        <v>18</v>
      </c>
      <c r="F964" s="117">
        <v>96</v>
      </c>
      <c r="G964" s="117">
        <v>71</v>
      </c>
      <c r="H964" s="117">
        <v>185</v>
      </c>
      <c r="I964" s="95">
        <v>12</v>
      </c>
      <c r="J964" s="118">
        <v>17</v>
      </c>
      <c r="K964" s="118">
        <v>81</v>
      </c>
      <c r="L964" s="118">
        <v>67</v>
      </c>
      <c r="M964" s="118">
        <v>165</v>
      </c>
      <c r="N964" s="119">
        <v>5</v>
      </c>
      <c r="O964" s="119">
        <v>35</v>
      </c>
      <c r="P964" s="120">
        <v>143</v>
      </c>
      <c r="Q964" s="120">
        <v>189</v>
      </c>
      <c r="R964" s="120">
        <v>154</v>
      </c>
      <c r="S964" s="70">
        <f t="shared" si="1025"/>
        <v>0.11888111888111888</v>
      </c>
      <c r="T964" s="70">
        <f t="shared" si="1026"/>
        <v>0.42857142857142855</v>
      </c>
      <c r="U964" s="70">
        <f t="shared" si="1027"/>
        <v>0.32921810699588477</v>
      </c>
      <c r="V964" s="70">
        <f t="shared" si="1028"/>
        <v>0.41690962099125367</v>
      </c>
      <c r="W964" s="70">
        <f t="shared" si="1029"/>
        <v>0.40259740259740262</v>
      </c>
      <c r="X964" s="121">
        <v>191</v>
      </c>
      <c r="Y964" s="121">
        <v>143</v>
      </c>
      <c r="Z964" s="121">
        <v>189</v>
      </c>
      <c r="AA964" s="121">
        <v>154</v>
      </c>
      <c r="AB964" s="121">
        <v>43</v>
      </c>
      <c r="AC964" s="121">
        <v>54</v>
      </c>
      <c r="AD964" s="17">
        <v>6</v>
      </c>
      <c r="AE964" s="17">
        <v>9</v>
      </c>
      <c r="AF964" s="100">
        <v>8</v>
      </c>
      <c r="AG964" s="101">
        <v>14</v>
      </c>
      <c r="AH964" s="101">
        <v>48</v>
      </c>
      <c r="AI964" s="101">
        <v>57</v>
      </c>
      <c r="AJ964" s="101">
        <v>0</v>
      </c>
      <c r="AK964" s="101">
        <f t="shared" si="1030"/>
        <v>119</v>
      </c>
      <c r="AL964" s="101">
        <f t="shared" si="1031"/>
        <v>4</v>
      </c>
      <c r="AM964" s="101">
        <v>4</v>
      </c>
      <c r="AN964" s="102">
        <v>11</v>
      </c>
      <c r="AO964" s="103">
        <v>20</v>
      </c>
      <c r="AP964" s="74">
        <f t="shared" si="1032"/>
        <v>9.7902097902097904E-2</v>
      </c>
      <c r="AQ964" s="74">
        <f t="shared" si="1033"/>
        <v>0.25396825396825395</v>
      </c>
      <c r="AR964" s="104">
        <f t="shared" si="1034"/>
        <v>0.23662551440329219</v>
      </c>
      <c r="AS964" s="104">
        <f t="shared" si="1035"/>
        <v>0.29446064139941691</v>
      </c>
      <c r="AT964" s="104">
        <f t="shared" si="1036"/>
        <v>0.34415584415584416</v>
      </c>
      <c r="AU964" s="105">
        <v>136</v>
      </c>
      <c r="AV964" s="105">
        <v>178</v>
      </c>
      <c r="AW964" s="105">
        <v>121</v>
      </c>
      <c r="AX964" s="100">
        <v>8</v>
      </c>
      <c r="AY964" s="106">
        <v>121</v>
      </c>
      <c r="AZ964" s="106">
        <v>7</v>
      </c>
      <c r="BA964" s="106">
        <v>48</v>
      </c>
      <c r="BB964" s="106">
        <v>65</v>
      </c>
      <c r="BC964" s="106">
        <v>1</v>
      </c>
      <c r="BD964" s="107">
        <v>6</v>
      </c>
      <c r="BE964" s="108">
        <v>13</v>
      </c>
      <c r="BF964" s="82">
        <f t="shared" si="1037"/>
        <v>5.7851239669421489E-2</v>
      </c>
      <c r="BG964" s="82">
        <f t="shared" si="1038"/>
        <v>0.2696629213483146</v>
      </c>
      <c r="BH964" s="83">
        <f t="shared" si="1039"/>
        <v>0.2620689655172414</v>
      </c>
      <c r="BI964" s="83">
        <f t="shared" si="1040"/>
        <v>0.34076433121019106</v>
      </c>
      <c r="BJ964" s="83">
        <f t="shared" si="1041"/>
        <v>0.43382352941176472</v>
      </c>
      <c r="BK964" s="2">
        <v>152</v>
      </c>
      <c r="BL964" s="2">
        <v>189</v>
      </c>
      <c r="BM964" s="2">
        <v>129</v>
      </c>
      <c r="BN964" s="2">
        <v>81</v>
      </c>
      <c r="BO964" s="2">
        <v>40</v>
      </c>
      <c r="BP964" s="2">
        <v>35</v>
      </c>
      <c r="BQ964" s="109">
        <v>6</v>
      </c>
      <c r="BR964" s="109">
        <v>8</v>
      </c>
      <c r="BS964" s="110">
        <v>8</v>
      </c>
      <c r="BT964" s="109">
        <v>11</v>
      </c>
      <c r="BU964" s="109">
        <v>30</v>
      </c>
      <c r="BV964" s="109">
        <v>69</v>
      </c>
      <c r="BW964" s="109">
        <v>1</v>
      </c>
      <c r="BX964" s="84">
        <f t="shared" si="985"/>
        <v>111</v>
      </c>
      <c r="BY964" s="111">
        <v>12</v>
      </c>
      <c r="BZ964" s="109">
        <v>7</v>
      </c>
      <c r="CA964" s="109">
        <v>1</v>
      </c>
      <c r="CB964" s="2">
        <v>19</v>
      </c>
      <c r="CC964" s="112">
        <f t="shared" si="986"/>
        <v>7.2368421052631582E-2</v>
      </c>
      <c r="CD964" s="112">
        <f t="shared" si="987"/>
        <v>0.15873015873015872</v>
      </c>
      <c r="CE964" s="112">
        <f t="shared" si="988"/>
        <v>0.21914893617021278</v>
      </c>
      <c r="CF964" s="112">
        <f t="shared" si="989"/>
        <v>0.28930817610062892</v>
      </c>
      <c r="CG964" s="112">
        <f t="shared" si="990"/>
        <v>0.48062015503875971</v>
      </c>
      <c r="CH964" s="87">
        <f t="shared" si="991"/>
        <v>67</v>
      </c>
      <c r="CI964" s="31">
        <f t="shared" si="992"/>
        <v>81</v>
      </c>
      <c r="CJ964" s="31">
        <f t="shared" si="993"/>
        <v>0</v>
      </c>
      <c r="CK964" s="31">
        <f t="shared" si="994"/>
        <v>0</v>
      </c>
      <c r="CL964" s="31">
        <f t="shared" si="995"/>
        <v>0</v>
      </c>
      <c r="CM964" s="113">
        <f t="shared" si="996"/>
        <v>0</v>
      </c>
      <c r="CN964" s="31">
        <f t="shared" si="997"/>
        <v>0</v>
      </c>
      <c r="CO964" s="31">
        <f t="shared" si="998"/>
        <v>0</v>
      </c>
      <c r="CP964" s="31">
        <f t="shared" si="999"/>
        <v>0</v>
      </c>
      <c r="CQ964" s="31">
        <f t="shared" si="1000"/>
        <v>0</v>
      </c>
      <c r="CU964" s="88">
        <f t="shared" si="984"/>
        <v>0</v>
      </c>
      <c r="DC964" s="88">
        <f t="shared" si="1001"/>
        <v>0</v>
      </c>
      <c r="DH964" s="32">
        <v>1</v>
      </c>
      <c r="DI964" s="32">
        <v>3</v>
      </c>
      <c r="DJ964" s="32">
        <v>3</v>
      </c>
      <c r="DK964" s="88">
        <f t="shared" si="1002"/>
        <v>51</v>
      </c>
      <c r="DL964" s="32">
        <v>7</v>
      </c>
      <c r="DM964" s="32">
        <v>14</v>
      </c>
      <c r="DN964" s="32">
        <v>29</v>
      </c>
      <c r="DO964" s="32">
        <v>1</v>
      </c>
      <c r="DP964" s="32">
        <v>5</v>
      </c>
      <c r="DQ964" s="32">
        <v>5</v>
      </c>
      <c r="DR964" s="32">
        <v>5</v>
      </c>
      <c r="DS964" s="88">
        <f t="shared" si="1003"/>
        <v>60</v>
      </c>
      <c r="DT964" s="32">
        <v>4</v>
      </c>
      <c r="DU964" s="32">
        <v>16</v>
      </c>
      <c r="DV964" s="32">
        <v>40</v>
      </c>
      <c r="DW964" s="32">
        <v>0</v>
      </c>
      <c r="EA964" s="88">
        <f t="shared" si="1004"/>
        <v>0</v>
      </c>
      <c r="EI964" s="88">
        <f t="shared" si="1005"/>
        <v>0</v>
      </c>
      <c r="EQ964" s="88">
        <f t="shared" si="1006"/>
        <v>0</v>
      </c>
      <c r="EY964" s="88">
        <f t="shared" si="1007"/>
        <v>0</v>
      </c>
      <c r="FG964" s="88">
        <f t="shared" si="1008"/>
        <v>0</v>
      </c>
      <c r="FO964" s="88">
        <f t="shared" si="1009"/>
        <v>0</v>
      </c>
      <c r="FW964" s="110">
        <f t="shared" si="1010"/>
        <v>0</v>
      </c>
      <c r="GB964" s="110">
        <f t="shared" si="1011"/>
        <v>0</v>
      </c>
      <c r="GC964" s="110">
        <f t="shared" si="1012"/>
        <v>0</v>
      </c>
      <c r="GD964" s="110">
        <f t="shared" si="1013"/>
        <v>0</v>
      </c>
      <c r="GE964" s="110">
        <f t="shared" si="1014"/>
        <v>0</v>
      </c>
      <c r="GF964" s="110">
        <f t="shared" si="1015"/>
        <v>0</v>
      </c>
      <c r="GG964" s="110">
        <f t="shared" si="1016"/>
        <v>0</v>
      </c>
      <c r="GH964" s="110">
        <f t="shared" si="1017"/>
        <v>0</v>
      </c>
      <c r="GI964" s="110">
        <f t="shared" si="1018"/>
        <v>0</v>
      </c>
      <c r="GJ964" s="114">
        <f t="shared" si="1042"/>
        <v>0.19379844961240308</v>
      </c>
      <c r="GK964" s="90">
        <f t="shared" si="1043"/>
        <v>-8.2644628099173556E-2</v>
      </c>
      <c r="GL964" s="92" t="s">
        <v>2188</v>
      </c>
      <c r="GM964" s="92" t="s">
        <v>1451</v>
      </c>
      <c r="GN964" s="2" t="s">
        <v>1483</v>
      </c>
      <c r="GO964" s="92" t="s">
        <v>1904</v>
      </c>
      <c r="GP964" s="2" t="s">
        <v>2069</v>
      </c>
      <c r="GQ964" s="2" t="s">
        <v>1608</v>
      </c>
      <c r="GR964" s="115">
        <v>193</v>
      </c>
      <c r="GS964" s="31">
        <f t="shared" si="1019"/>
        <v>6</v>
      </c>
      <c r="GT964" s="31">
        <f t="shared" si="1020"/>
        <v>8</v>
      </c>
      <c r="GU964" s="31">
        <f t="shared" si="1021"/>
        <v>8</v>
      </c>
      <c r="GV964" s="31">
        <f t="shared" si="1022"/>
        <v>111</v>
      </c>
      <c r="GW964" s="31">
        <f t="shared" si="1023"/>
        <v>70</v>
      </c>
      <c r="GX964" s="31">
        <f t="shared" si="1024"/>
        <v>100</v>
      </c>
      <c r="GY964" s="33"/>
      <c r="GZ964" s="33"/>
    </row>
    <row r="965" spans="1:208" ht="15.75" hidden="1" customHeight="1" x14ac:dyDescent="0.25">
      <c r="A965" s="22" t="s">
        <v>1110</v>
      </c>
      <c r="B965" s="2" t="s">
        <v>932</v>
      </c>
      <c r="C965" s="116" t="s">
        <v>940</v>
      </c>
      <c r="D965" s="35" t="s">
        <v>932</v>
      </c>
      <c r="E965" s="117">
        <v>32</v>
      </c>
      <c r="F965" s="117">
        <v>134</v>
      </c>
      <c r="G965" s="117">
        <v>182</v>
      </c>
      <c r="H965" s="117">
        <v>348</v>
      </c>
      <c r="I965" s="95">
        <v>18</v>
      </c>
      <c r="J965" s="118">
        <v>27</v>
      </c>
      <c r="K965" s="118">
        <v>91</v>
      </c>
      <c r="L965" s="118">
        <v>153</v>
      </c>
      <c r="M965" s="118">
        <v>271</v>
      </c>
      <c r="N965" s="119">
        <v>26</v>
      </c>
      <c r="O965" s="119">
        <v>35</v>
      </c>
      <c r="P965" s="120">
        <v>312</v>
      </c>
      <c r="Q965" s="120">
        <v>380</v>
      </c>
      <c r="R965" s="120">
        <v>300</v>
      </c>
      <c r="S965" s="70">
        <f t="shared" si="1025"/>
        <v>8.6538461538461536E-2</v>
      </c>
      <c r="T965" s="70">
        <f t="shared" si="1026"/>
        <v>0.23947368421052631</v>
      </c>
      <c r="U965" s="70">
        <f t="shared" si="1027"/>
        <v>0.24697580645161291</v>
      </c>
      <c r="V965" s="70">
        <f t="shared" si="1028"/>
        <v>0.32058823529411767</v>
      </c>
      <c r="W965" s="70">
        <f t="shared" si="1029"/>
        <v>0.42333333333333334</v>
      </c>
      <c r="X965" s="121">
        <v>407</v>
      </c>
      <c r="Y965" s="121">
        <v>312</v>
      </c>
      <c r="Z965" s="121">
        <v>380</v>
      </c>
      <c r="AA965" s="121">
        <v>300</v>
      </c>
      <c r="AB965" s="121">
        <v>116</v>
      </c>
      <c r="AC965" s="121">
        <v>95</v>
      </c>
      <c r="AD965" s="17">
        <v>12</v>
      </c>
      <c r="AE965" s="17">
        <v>18</v>
      </c>
      <c r="AF965" s="100">
        <v>18</v>
      </c>
      <c r="AG965" s="101">
        <v>19</v>
      </c>
      <c r="AH965" s="101">
        <v>101</v>
      </c>
      <c r="AI965" s="101">
        <v>141</v>
      </c>
      <c r="AJ965" s="101">
        <v>19</v>
      </c>
      <c r="AK965" s="101">
        <f t="shared" si="1030"/>
        <v>280</v>
      </c>
      <c r="AL965" s="101">
        <f t="shared" si="1031"/>
        <v>32</v>
      </c>
      <c r="AM965" s="101">
        <v>51</v>
      </c>
      <c r="AN965" s="102">
        <v>16</v>
      </c>
      <c r="AO965" s="103">
        <v>58</v>
      </c>
      <c r="AP965" s="74">
        <f t="shared" si="1032"/>
        <v>6.0897435897435896E-2</v>
      </c>
      <c r="AQ965" s="74">
        <f t="shared" si="1033"/>
        <v>0.26578947368421052</v>
      </c>
      <c r="AR965" s="104">
        <f t="shared" si="1034"/>
        <v>0.23084677419354838</v>
      </c>
      <c r="AS965" s="104">
        <f t="shared" si="1035"/>
        <v>0.30882352941176472</v>
      </c>
      <c r="AT965" s="104">
        <f t="shared" si="1036"/>
        <v>0.36333333333333334</v>
      </c>
      <c r="AU965" s="105">
        <v>301</v>
      </c>
      <c r="AV965" s="105">
        <v>417</v>
      </c>
      <c r="AW965" s="105">
        <v>299</v>
      </c>
      <c r="AX965" s="100">
        <v>17</v>
      </c>
      <c r="AY965" s="106">
        <v>248</v>
      </c>
      <c r="AZ965" s="106">
        <v>26</v>
      </c>
      <c r="BA965" s="106">
        <v>91</v>
      </c>
      <c r="BB965" s="106">
        <v>127</v>
      </c>
      <c r="BC965" s="106">
        <v>4</v>
      </c>
      <c r="BD965" s="107">
        <v>17</v>
      </c>
      <c r="BE965" s="108">
        <v>24</v>
      </c>
      <c r="BF965" s="82">
        <f t="shared" si="1037"/>
        <v>8.6956521739130432E-2</v>
      </c>
      <c r="BG965" s="82">
        <f t="shared" si="1038"/>
        <v>0.21822541966426859</v>
      </c>
      <c r="BH965" s="83">
        <f t="shared" si="1039"/>
        <v>0.22320550639134709</v>
      </c>
      <c r="BI965" s="83">
        <f t="shared" si="1040"/>
        <v>0.27994428969359331</v>
      </c>
      <c r="BJ965" s="83">
        <f t="shared" si="1041"/>
        <v>0.36544850498338871</v>
      </c>
      <c r="BK965" s="2">
        <v>297</v>
      </c>
      <c r="BL965" s="2">
        <v>406</v>
      </c>
      <c r="BM965" s="2">
        <v>283</v>
      </c>
      <c r="BN965" s="2">
        <v>201</v>
      </c>
      <c r="BO965" s="2">
        <v>84</v>
      </c>
      <c r="BP965" s="2">
        <v>88</v>
      </c>
      <c r="BQ965" s="109">
        <v>15</v>
      </c>
      <c r="BR965" s="109">
        <v>21</v>
      </c>
      <c r="BS965" s="110">
        <v>20</v>
      </c>
      <c r="BT965" s="109">
        <v>26</v>
      </c>
      <c r="BU965" s="109">
        <v>114</v>
      </c>
      <c r="BV965" s="109">
        <v>179</v>
      </c>
      <c r="BW965" s="109">
        <v>3</v>
      </c>
      <c r="BX965" s="84">
        <f t="shared" si="985"/>
        <v>322</v>
      </c>
      <c r="BY965" s="111">
        <v>16</v>
      </c>
      <c r="BZ965" s="109">
        <v>23</v>
      </c>
      <c r="CA965" s="109">
        <v>3</v>
      </c>
      <c r="CB965" s="2">
        <v>50</v>
      </c>
      <c r="CC965" s="112">
        <f t="shared" si="986"/>
        <v>8.7542087542087546E-2</v>
      </c>
      <c r="CD965" s="112">
        <f t="shared" si="987"/>
        <v>0.28078817733990147</v>
      </c>
      <c r="CE965" s="112">
        <f t="shared" si="988"/>
        <v>0.30020283975659229</v>
      </c>
      <c r="CF965" s="112">
        <f t="shared" si="989"/>
        <v>0.39187227866473151</v>
      </c>
      <c r="CG965" s="112">
        <f t="shared" si="990"/>
        <v>0.5512367491166078</v>
      </c>
      <c r="CH965" s="87">
        <f t="shared" si="991"/>
        <v>127</v>
      </c>
      <c r="CI965" s="31">
        <f t="shared" si="992"/>
        <v>138</v>
      </c>
      <c r="CJ965" s="31">
        <f t="shared" si="993"/>
        <v>0</v>
      </c>
      <c r="CK965" s="31">
        <f t="shared" si="994"/>
        <v>0</v>
      </c>
      <c r="CL965" s="31">
        <f t="shared" si="995"/>
        <v>0</v>
      </c>
      <c r="CM965" s="113">
        <f t="shared" si="996"/>
        <v>0</v>
      </c>
      <c r="CN965" s="31">
        <f t="shared" si="997"/>
        <v>0</v>
      </c>
      <c r="CO965" s="31">
        <f t="shared" si="998"/>
        <v>0</v>
      </c>
      <c r="CP965" s="31">
        <f t="shared" si="999"/>
        <v>0</v>
      </c>
      <c r="CQ965" s="31">
        <f t="shared" si="1000"/>
        <v>0</v>
      </c>
      <c r="CU965" s="88">
        <f t="shared" si="984"/>
        <v>0</v>
      </c>
      <c r="DC965" s="88">
        <f t="shared" si="1001"/>
        <v>0</v>
      </c>
      <c r="DH965" s="32">
        <v>2</v>
      </c>
      <c r="DI965" s="32">
        <v>6</v>
      </c>
      <c r="DJ965" s="32">
        <v>5</v>
      </c>
      <c r="DK965" s="88">
        <f t="shared" si="1002"/>
        <v>102</v>
      </c>
      <c r="DL965" s="32">
        <v>21</v>
      </c>
      <c r="DM965" s="32">
        <v>42</v>
      </c>
      <c r="DN965" s="32">
        <v>37</v>
      </c>
      <c r="DO965" s="32">
        <v>2</v>
      </c>
      <c r="DP965" s="32">
        <v>9</v>
      </c>
      <c r="DQ965" s="32">
        <v>11</v>
      </c>
      <c r="DR965" s="32">
        <v>11</v>
      </c>
      <c r="DS965" s="88">
        <f t="shared" si="1003"/>
        <v>167</v>
      </c>
      <c r="DT965" s="32">
        <v>5</v>
      </c>
      <c r="DU965" s="32">
        <v>54</v>
      </c>
      <c r="DV965" s="32">
        <v>107</v>
      </c>
      <c r="DW965" s="32">
        <v>1</v>
      </c>
      <c r="EA965" s="88">
        <f t="shared" si="1004"/>
        <v>0</v>
      </c>
      <c r="EI965" s="88">
        <f t="shared" si="1005"/>
        <v>0</v>
      </c>
      <c r="EQ965" s="88">
        <f t="shared" si="1006"/>
        <v>0</v>
      </c>
      <c r="EV965" s="32">
        <v>4</v>
      </c>
      <c r="EW965" s="32">
        <v>4</v>
      </c>
      <c r="EX965" s="32">
        <v>4</v>
      </c>
      <c r="EY965" s="88">
        <f t="shared" si="1007"/>
        <v>53</v>
      </c>
      <c r="EZ965" s="32">
        <v>0</v>
      </c>
      <c r="FA965" s="32">
        <v>18</v>
      </c>
      <c r="FB965" s="32">
        <v>35</v>
      </c>
      <c r="FC965" s="32">
        <v>0</v>
      </c>
      <c r="FG965" s="88">
        <f t="shared" si="1008"/>
        <v>0</v>
      </c>
      <c r="FO965" s="88">
        <f t="shared" si="1009"/>
        <v>0</v>
      </c>
      <c r="FW965" s="110">
        <f t="shared" si="1010"/>
        <v>0</v>
      </c>
      <c r="GB965" s="110">
        <f t="shared" si="1011"/>
        <v>4</v>
      </c>
      <c r="GC965" s="110">
        <f t="shared" si="1012"/>
        <v>4</v>
      </c>
      <c r="GD965" s="110">
        <f t="shared" si="1013"/>
        <v>4</v>
      </c>
      <c r="GE965" s="110">
        <f t="shared" si="1014"/>
        <v>53</v>
      </c>
      <c r="GF965" s="110">
        <f t="shared" si="1015"/>
        <v>0</v>
      </c>
      <c r="GG965" s="110">
        <f t="shared" si="1016"/>
        <v>18</v>
      </c>
      <c r="GH965" s="110">
        <f t="shared" si="1017"/>
        <v>35</v>
      </c>
      <c r="GI965" s="110">
        <f t="shared" si="1018"/>
        <v>0</v>
      </c>
      <c r="GJ965" s="114">
        <f t="shared" si="1042"/>
        <v>0.30213405303135699</v>
      </c>
      <c r="GK965" s="90">
        <f t="shared" si="1043"/>
        <v>0.29838709677419356</v>
      </c>
      <c r="GL965" s="2" t="s">
        <v>1737</v>
      </c>
      <c r="GM965" s="92" t="s">
        <v>1738</v>
      </c>
      <c r="GN965" s="92" t="s">
        <v>1738</v>
      </c>
      <c r="GO965" s="92" t="s">
        <v>1739</v>
      </c>
      <c r="GP965" s="92" t="s">
        <v>1740</v>
      </c>
      <c r="GQ965" s="2" t="s">
        <v>1741</v>
      </c>
      <c r="GR965" s="115">
        <v>392</v>
      </c>
      <c r="GS965" s="31">
        <f t="shared" si="1019"/>
        <v>11</v>
      </c>
      <c r="GT965" s="31">
        <f t="shared" si="1020"/>
        <v>16</v>
      </c>
      <c r="GU965" s="31">
        <f t="shared" si="1021"/>
        <v>17</v>
      </c>
      <c r="GV965" s="31">
        <f t="shared" si="1022"/>
        <v>269</v>
      </c>
      <c r="GW965" s="31">
        <f t="shared" si="1023"/>
        <v>147</v>
      </c>
      <c r="GX965" s="31">
        <f t="shared" si="1024"/>
        <v>243</v>
      </c>
    </row>
    <row r="966" spans="1:208" ht="15.75" hidden="1" customHeight="1" x14ac:dyDescent="0.25">
      <c r="A966" s="22" t="s">
        <v>1110</v>
      </c>
      <c r="B966" s="2" t="s">
        <v>932</v>
      </c>
      <c r="C966" s="116" t="s">
        <v>941</v>
      </c>
      <c r="D966" s="35" t="s">
        <v>932</v>
      </c>
      <c r="E966" s="117">
        <v>50</v>
      </c>
      <c r="F966" s="117">
        <v>275</v>
      </c>
      <c r="G966" s="117">
        <v>552</v>
      </c>
      <c r="H966" s="117">
        <v>877</v>
      </c>
      <c r="I966" s="95">
        <v>61</v>
      </c>
      <c r="J966" s="118">
        <v>59</v>
      </c>
      <c r="K966" s="118">
        <v>302</v>
      </c>
      <c r="L966" s="118">
        <v>916</v>
      </c>
      <c r="M966" s="118">
        <v>1277</v>
      </c>
      <c r="N966" s="119">
        <v>106</v>
      </c>
      <c r="O966" s="119">
        <v>54</v>
      </c>
      <c r="P966" s="120">
        <v>948</v>
      </c>
      <c r="Q966" s="120">
        <v>1227</v>
      </c>
      <c r="R966" s="120">
        <v>986</v>
      </c>
      <c r="S966" s="70">
        <f t="shared" si="1025"/>
        <v>6.2236286919831227E-2</v>
      </c>
      <c r="T966" s="70">
        <f t="shared" si="1026"/>
        <v>0.24612876935615322</v>
      </c>
      <c r="U966" s="70">
        <f t="shared" si="1027"/>
        <v>0.37045238848465678</v>
      </c>
      <c r="V966" s="70">
        <f t="shared" si="1028"/>
        <v>0.50248531405332131</v>
      </c>
      <c r="W966" s="70">
        <f t="shared" si="1029"/>
        <v>0.82150101419878296</v>
      </c>
      <c r="X966" s="121">
        <v>1237</v>
      </c>
      <c r="Y966" s="121">
        <v>948</v>
      </c>
      <c r="Z966" s="121">
        <v>1227</v>
      </c>
      <c r="AA966" s="121">
        <v>986</v>
      </c>
      <c r="AB966" s="121">
        <v>276</v>
      </c>
      <c r="AC966" s="121">
        <v>341</v>
      </c>
      <c r="AD966" s="17">
        <v>34</v>
      </c>
      <c r="AE966" s="17">
        <v>59</v>
      </c>
      <c r="AF966" s="100">
        <v>60</v>
      </c>
      <c r="AG966" s="101">
        <v>53</v>
      </c>
      <c r="AH966" s="101">
        <v>313</v>
      </c>
      <c r="AI966" s="101">
        <v>782</v>
      </c>
      <c r="AJ966" s="101">
        <v>29</v>
      </c>
      <c r="AK966" s="101">
        <f t="shared" si="1030"/>
        <v>1177</v>
      </c>
      <c r="AL966" s="101">
        <f t="shared" si="1031"/>
        <v>101</v>
      </c>
      <c r="AM966" s="101">
        <v>130</v>
      </c>
      <c r="AN966" s="102">
        <v>31</v>
      </c>
      <c r="AO966" s="103">
        <v>92</v>
      </c>
      <c r="AP966" s="74">
        <f t="shared" si="1032"/>
        <v>5.5907172995780588E-2</v>
      </c>
      <c r="AQ966" s="74">
        <f t="shared" si="1033"/>
        <v>0.25509372453137735</v>
      </c>
      <c r="AR966" s="104">
        <f t="shared" si="1034"/>
        <v>0.33122429610882631</v>
      </c>
      <c r="AS966" s="104">
        <f t="shared" si="1035"/>
        <v>0.4491640307275192</v>
      </c>
      <c r="AT966" s="104">
        <f t="shared" si="1036"/>
        <v>0.69066937119675453</v>
      </c>
      <c r="AU966" s="105">
        <v>953</v>
      </c>
      <c r="AV966" s="105">
        <v>1252</v>
      </c>
      <c r="AW966" s="105">
        <v>906</v>
      </c>
      <c r="AX966" s="100">
        <v>60</v>
      </c>
      <c r="AY966" s="106">
        <v>1104</v>
      </c>
      <c r="AZ966" s="106">
        <v>66</v>
      </c>
      <c r="BA966" s="106">
        <v>302</v>
      </c>
      <c r="BB966" s="106">
        <v>698</v>
      </c>
      <c r="BC966" s="106">
        <v>38</v>
      </c>
      <c r="BD966" s="107">
        <v>99</v>
      </c>
      <c r="BE966" s="108">
        <v>61</v>
      </c>
      <c r="BF966" s="82">
        <f t="shared" si="1037"/>
        <v>7.2847682119205295E-2</v>
      </c>
      <c r="BG966" s="82">
        <f t="shared" si="1038"/>
        <v>0.24121405750798722</v>
      </c>
      <c r="BH966" s="83">
        <f t="shared" si="1039"/>
        <v>0.31083252973320474</v>
      </c>
      <c r="BI966" s="83">
        <f t="shared" si="1040"/>
        <v>0.40861678004535146</v>
      </c>
      <c r="BJ966" s="83">
        <f t="shared" si="1041"/>
        <v>0.62854144805876178</v>
      </c>
      <c r="BK966" s="2">
        <v>948</v>
      </c>
      <c r="BL966" s="2">
        <v>1205</v>
      </c>
      <c r="BM966" s="2">
        <v>933</v>
      </c>
      <c r="BN966" s="2">
        <v>648</v>
      </c>
      <c r="BO966" s="2">
        <v>265</v>
      </c>
      <c r="BP966" s="2">
        <v>317</v>
      </c>
      <c r="BQ966" s="109">
        <v>39</v>
      </c>
      <c r="BR966" s="109">
        <v>76</v>
      </c>
      <c r="BS966" s="110">
        <v>73</v>
      </c>
      <c r="BT966" s="109">
        <v>50</v>
      </c>
      <c r="BU966" s="109">
        <v>393</v>
      </c>
      <c r="BV966" s="109">
        <v>767</v>
      </c>
      <c r="BW966" s="109">
        <v>42</v>
      </c>
      <c r="BX966" s="84">
        <f t="shared" si="985"/>
        <v>1252</v>
      </c>
      <c r="BY966" s="111">
        <v>36</v>
      </c>
      <c r="BZ966" s="109">
        <v>143</v>
      </c>
      <c r="CA966" s="109">
        <v>42</v>
      </c>
      <c r="CB966" s="2">
        <v>100</v>
      </c>
      <c r="CC966" s="112">
        <f t="shared" si="986"/>
        <v>5.2742616033755275E-2</v>
      </c>
      <c r="CD966" s="112">
        <f t="shared" si="987"/>
        <v>0.32614107883817428</v>
      </c>
      <c r="CE966" s="112">
        <f t="shared" si="988"/>
        <v>0.34575502268308489</v>
      </c>
      <c r="CF966" s="112">
        <f t="shared" si="989"/>
        <v>0.47567820392890553</v>
      </c>
      <c r="CG966" s="112">
        <f t="shared" si="990"/>
        <v>0.6688102893890675</v>
      </c>
      <c r="CH966" s="87">
        <f t="shared" si="991"/>
        <v>309</v>
      </c>
      <c r="CI966" s="31">
        <f t="shared" si="992"/>
        <v>331</v>
      </c>
      <c r="CJ966" s="31">
        <f t="shared" si="993"/>
        <v>1</v>
      </c>
      <c r="CK966" s="31">
        <f t="shared" si="994"/>
        <v>2</v>
      </c>
      <c r="CL966" s="31">
        <f t="shared" si="995"/>
        <v>2</v>
      </c>
      <c r="CM966" s="113">
        <f t="shared" si="996"/>
        <v>14</v>
      </c>
      <c r="CN966" s="31">
        <f t="shared" si="997"/>
        <v>1</v>
      </c>
      <c r="CO966" s="31">
        <f t="shared" si="998"/>
        <v>4</v>
      </c>
      <c r="CP966" s="31">
        <f t="shared" si="999"/>
        <v>9</v>
      </c>
      <c r="CQ966" s="31">
        <f t="shared" si="1000"/>
        <v>0</v>
      </c>
      <c r="CU966" s="88">
        <f t="shared" ref="CU966:CU977" si="1044">CV966+CW966+CX966+CY966</f>
        <v>0</v>
      </c>
      <c r="CZ966" s="32">
        <v>1</v>
      </c>
      <c r="DA966" s="32">
        <v>2</v>
      </c>
      <c r="DB966" s="32">
        <v>2</v>
      </c>
      <c r="DC966" s="88">
        <f t="shared" si="1001"/>
        <v>14</v>
      </c>
      <c r="DD966" s="32">
        <v>1</v>
      </c>
      <c r="DE966" s="32">
        <v>4</v>
      </c>
      <c r="DF966" s="32">
        <v>9</v>
      </c>
      <c r="DG966" s="32">
        <v>0</v>
      </c>
      <c r="DH966" s="32">
        <v>4</v>
      </c>
      <c r="DI966" s="32">
        <v>24</v>
      </c>
      <c r="DJ966" s="32">
        <v>18</v>
      </c>
      <c r="DK966" s="88">
        <f t="shared" si="1002"/>
        <v>407</v>
      </c>
      <c r="DL966" s="32">
        <v>26</v>
      </c>
      <c r="DM966" s="32">
        <v>117</v>
      </c>
      <c r="DN966" s="32">
        <v>249</v>
      </c>
      <c r="DO966" s="32">
        <v>15</v>
      </c>
      <c r="DP966" s="32">
        <v>27</v>
      </c>
      <c r="DQ966" s="32">
        <v>36</v>
      </c>
      <c r="DR966" s="32">
        <v>34</v>
      </c>
      <c r="DS966" s="88">
        <f t="shared" si="1003"/>
        <v>657</v>
      </c>
      <c r="DT966" s="32">
        <v>5</v>
      </c>
      <c r="DU966" s="32">
        <v>182</v>
      </c>
      <c r="DV966" s="32">
        <v>446</v>
      </c>
      <c r="DW966" s="32">
        <v>24</v>
      </c>
      <c r="DX966" s="32">
        <v>1</v>
      </c>
      <c r="DY966" s="32">
        <v>1</v>
      </c>
      <c r="DZ966" s="32">
        <v>1</v>
      </c>
      <c r="EA966" s="88">
        <f t="shared" si="1004"/>
        <v>4</v>
      </c>
      <c r="EC966" s="32">
        <v>3</v>
      </c>
      <c r="ED966" s="32">
        <v>1</v>
      </c>
      <c r="EF966" s="32">
        <v>2</v>
      </c>
      <c r="EG966" s="32">
        <v>7</v>
      </c>
      <c r="EH966" s="32">
        <v>12</v>
      </c>
      <c r="EI966" s="88">
        <f t="shared" si="1005"/>
        <v>67</v>
      </c>
      <c r="EJ966" s="32">
        <v>18</v>
      </c>
      <c r="EK966" s="32">
        <v>30</v>
      </c>
      <c r="EL966" s="32">
        <v>17</v>
      </c>
      <c r="EM966" s="32">
        <v>2</v>
      </c>
      <c r="EQ966" s="88">
        <f t="shared" si="1006"/>
        <v>0</v>
      </c>
      <c r="EV966" s="32">
        <v>4</v>
      </c>
      <c r="EW966" s="32">
        <v>6</v>
      </c>
      <c r="EX966" s="32">
        <v>6</v>
      </c>
      <c r="EY966" s="88">
        <f t="shared" si="1007"/>
        <v>94</v>
      </c>
      <c r="EZ966" s="32">
        <v>0</v>
      </c>
      <c r="FA966" s="32">
        <v>57</v>
      </c>
      <c r="FB966" s="32">
        <v>36</v>
      </c>
      <c r="FC966" s="32">
        <v>1</v>
      </c>
      <c r="FG966" s="88">
        <f t="shared" si="1008"/>
        <v>0</v>
      </c>
      <c r="FO966" s="88">
        <f t="shared" si="1009"/>
        <v>0</v>
      </c>
      <c r="FW966" s="110">
        <f t="shared" si="1010"/>
        <v>0</v>
      </c>
      <c r="GB966" s="110">
        <f t="shared" si="1011"/>
        <v>4</v>
      </c>
      <c r="GC966" s="110">
        <f t="shared" si="1012"/>
        <v>6</v>
      </c>
      <c r="GD966" s="110">
        <f t="shared" si="1013"/>
        <v>6</v>
      </c>
      <c r="GE966" s="110">
        <f t="shared" si="1014"/>
        <v>94</v>
      </c>
      <c r="GF966" s="110">
        <f t="shared" si="1015"/>
        <v>0</v>
      </c>
      <c r="GG966" s="110">
        <f t="shared" si="1016"/>
        <v>57</v>
      </c>
      <c r="GH966" s="110">
        <f t="shared" si="1017"/>
        <v>36</v>
      </c>
      <c r="GI966" s="110">
        <f t="shared" si="1018"/>
        <v>1</v>
      </c>
      <c r="GJ966" s="114">
        <f t="shared" si="1042"/>
        <v>-0.18586796871898698</v>
      </c>
      <c r="GK966" s="90">
        <f t="shared" si="1043"/>
        <v>0.13405797101449277</v>
      </c>
      <c r="GL966" s="92" t="s">
        <v>2066</v>
      </c>
      <c r="GM966" s="92" t="s">
        <v>2188</v>
      </c>
      <c r="GN966" s="2" t="s">
        <v>2050</v>
      </c>
      <c r="GO966" s="92" t="s">
        <v>2096</v>
      </c>
      <c r="GP966" s="2" t="s">
        <v>2232</v>
      </c>
      <c r="GQ966" s="2" t="s">
        <v>1945</v>
      </c>
      <c r="GR966" s="115">
        <v>1191</v>
      </c>
      <c r="GS966" s="31">
        <f t="shared" si="1019"/>
        <v>32</v>
      </c>
      <c r="GT966" s="31">
        <f t="shared" si="1020"/>
        <v>53</v>
      </c>
      <c r="GU966" s="31">
        <f t="shared" si="1021"/>
        <v>61</v>
      </c>
      <c r="GV966" s="31">
        <f t="shared" si="1022"/>
        <v>1068</v>
      </c>
      <c r="GW966" s="31">
        <f t="shared" si="1023"/>
        <v>735</v>
      </c>
      <c r="GX966" s="31">
        <f t="shared" si="1024"/>
        <v>1037</v>
      </c>
    </row>
    <row r="967" spans="1:208" ht="15.75" hidden="1" customHeight="1" x14ac:dyDescent="0.25">
      <c r="A967" s="22" t="s">
        <v>1110</v>
      </c>
      <c r="B967" s="2" t="s">
        <v>932</v>
      </c>
      <c r="C967" s="116" t="s">
        <v>942</v>
      </c>
      <c r="D967" s="35" t="s">
        <v>932</v>
      </c>
      <c r="E967" s="117">
        <v>17</v>
      </c>
      <c r="F967" s="117">
        <v>61</v>
      </c>
      <c r="G967" s="117">
        <v>115</v>
      </c>
      <c r="H967" s="117">
        <v>193</v>
      </c>
      <c r="I967" s="95">
        <v>13</v>
      </c>
      <c r="J967" s="118">
        <v>18</v>
      </c>
      <c r="K967" s="118">
        <v>50</v>
      </c>
      <c r="L967" s="118">
        <v>117</v>
      </c>
      <c r="M967" s="118">
        <v>185</v>
      </c>
      <c r="N967" s="119">
        <v>26</v>
      </c>
      <c r="O967" s="119">
        <v>6</v>
      </c>
      <c r="P967" s="120">
        <v>113</v>
      </c>
      <c r="Q967" s="120">
        <v>196</v>
      </c>
      <c r="R967" s="120">
        <v>127</v>
      </c>
      <c r="S967" s="70">
        <f t="shared" si="1025"/>
        <v>0.15929203539823009</v>
      </c>
      <c r="T967" s="70">
        <f t="shared" si="1026"/>
        <v>0.25510204081632654</v>
      </c>
      <c r="U967" s="70">
        <f t="shared" si="1027"/>
        <v>0.36467889908256879</v>
      </c>
      <c r="V967" s="70">
        <f t="shared" si="1028"/>
        <v>0.43653250773993807</v>
      </c>
      <c r="W967" s="70">
        <f t="shared" si="1029"/>
        <v>0.71653543307086609</v>
      </c>
      <c r="X967" s="121">
        <v>186</v>
      </c>
      <c r="Y967" s="121">
        <v>113</v>
      </c>
      <c r="Z967" s="121">
        <v>196</v>
      </c>
      <c r="AA967" s="121">
        <v>127</v>
      </c>
      <c r="AB967" s="121">
        <v>48</v>
      </c>
      <c r="AC967" s="121">
        <v>36</v>
      </c>
      <c r="AD967" s="17">
        <v>7</v>
      </c>
      <c r="AE967" s="17">
        <v>12</v>
      </c>
      <c r="AF967" s="100">
        <v>12</v>
      </c>
      <c r="AG967" s="101">
        <v>18</v>
      </c>
      <c r="AH967" s="101">
        <v>68</v>
      </c>
      <c r="AI967" s="101">
        <v>92</v>
      </c>
      <c r="AJ967" s="101">
        <v>2</v>
      </c>
      <c r="AK967" s="101">
        <f t="shared" si="1030"/>
        <v>180</v>
      </c>
      <c r="AL967" s="101">
        <f t="shared" si="1031"/>
        <v>25</v>
      </c>
      <c r="AM967" s="101">
        <v>27</v>
      </c>
      <c r="AN967" s="102">
        <v>4</v>
      </c>
      <c r="AO967" s="103">
        <v>17</v>
      </c>
      <c r="AP967" s="74">
        <f t="shared" si="1032"/>
        <v>0.15929203539823009</v>
      </c>
      <c r="AQ967" s="74">
        <f t="shared" si="1033"/>
        <v>0.34693877551020408</v>
      </c>
      <c r="AR967" s="104">
        <f t="shared" si="1034"/>
        <v>0.35091743119266056</v>
      </c>
      <c r="AS967" s="104">
        <f t="shared" si="1035"/>
        <v>0.41795665634674922</v>
      </c>
      <c r="AT967" s="104">
        <f t="shared" si="1036"/>
        <v>0.52755905511811019</v>
      </c>
      <c r="AU967" s="105">
        <v>113</v>
      </c>
      <c r="AV967" s="105">
        <v>158</v>
      </c>
      <c r="AW967" s="105">
        <v>132</v>
      </c>
      <c r="AX967" s="100">
        <v>13</v>
      </c>
      <c r="AY967" s="106">
        <v>180</v>
      </c>
      <c r="AZ967" s="106">
        <v>17</v>
      </c>
      <c r="BA967" s="106">
        <v>45</v>
      </c>
      <c r="BB967" s="106">
        <v>116</v>
      </c>
      <c r="BC967" s="106">
        <v>2</v>
      </c>
      <c r="BD967" s="107">
        <v>29</v>
      </c>
      <c r="BE967" s="108">
        <v>9</v>
      </c>
      <c r="BF967" s="82">
        <f t="shared" si="1037"/>
        <v>0.12878787878787878</v>
      </c>
      <c r="BG967" s="82">
        <f t="shared" si="1038"/>
        <v>0.2848101265822785</v>
      </c>
      <c r="BH967" s="83">
        <f t="shared" si="1039"/>
        <v>0.36972704714640198</v>
      </c>
      <c r="BI967" s="83">
        <f t="shared" si="1040"/>
        <v>0.4870848708487085</v>
      </c>
      <c r="BJ967" s="83">
        <f t="shared" si="1041"/>
        <v>0.76991150442477874</v>
      </c>
      <c r="BK967" s="2">
        <v>125</v>
      </c>
      <c r="BL967" s="2">
        <v>179</v>
      </c>
      <c r="BM967" s="2">
        <v>137</v>
      </c>
      <c r="BN967" s="2">
        <v>88</v>
      </c>
      <c r="BO967" s="2">
        <v>50</v>
      </c>
      <c r="BP967" s="2">
        <v>37</v>
      </c>
      <c r="BQ967" s="109">
        <v>6</v>
      </c>
      <c r="BR967" s="109">
        <v>11</v>
      </c>
      <c r="BS967" s="110">
        <v>12</v>
      </c>
      <c r="BT967" s="109">
        <v>14</v>
      </c>
      <c r="BU967" s="109">
        <v>42</v>
      </c>
      <c r="BV967" s="109">
        <v>87</v>
      </c>
      <c r="BW967" s="109">
        <v>2</v>
      </c>
      <c r="BX967" s="84">
        <f t="shared" ref="BX967:BX977" si="1045">SUM(BT967:BW967)</f>
        <v>145</v>
      </c>
      <c r="BY967" s="111">
        <v>0</v>
      </c>
      <c r="BZ967" s="109">
        <v>27</v>
      </c>
      <c r="CA967" s="109">
        <v>2</v>
      </c>
      <c r="CB967" s="2">
        <v>7</v>
      </c>
      <c r="CC967" s="112">
        <f t="shared" ref="CC967:CC977" si="1046">BT967/BK967</f>
        <v>0.112</v>
      </c>
      <c r="CD967" s="112">
        <f t="shared" ref="CD967:CD977" si="1047">BU967/BL967</f>
        <v>0.23463687150837989</v>
      </c>
      <c r="CE967" s="112">
        <f t="shared" ref="CE967:CE977" si="1048">((BT967+BU967+BV967)-BZ967)/(BK967+BL967+BM967)</f>
        <v>0.26303854875283444</v>
      </c>
      <c r="CF967" s="112">
        <f t="shared" ref="CF967:CF977" si="1049">((BU967+BV967)-BZ967)/(BL967+BM967)</f>
        <v>0.32278481012658228</v>
      </c>
      <c r="CG967" s="112">
        <f t="shared" ref="CG967:CG977" si="1050">(BV967-BZ967)/BM967</f>
        <v>0.43795620437956206</v>
      </c>
      <c r="CH967" s="87">
        <f t="shared" ref="CH967:CH977" si="1051">BM967-(BV967-BZ967)</f>
        <v>77</v>
      </c>
      <c r="CI967" s="31">
        <f t="shared" ref="CI967:CI977" si="1052">(BM967+BO967)-(BV967+CB967)</f>
        <v>93</v>
      </c>
      <c r="CJ967" s="31">
        <f t="shared" ref="CJ967:CJ977" si="1053">CR967+CZ967</f>
        <v>0</v>
      </c>
      <c r="CK967" s="31">
        <f t="shared" ref="CK967:CK977" si="1054">CS967+DA967</f>
        <v>0</v>
      </c>
      <c r="CL967" s="31">
        <f t="shared" ref="CL967:CL977" si="1055">CT967+DB967</f>
        <v>0</v>
      </c>
      <c r="CM967" s="113">
        <f t="shared" ref="CM967:CM977" si="1056">CU967+DC967</f>
        <v>0</v>
      </c>
      <c r="CN967" s="31">
        <f t="shared" ref="CN967:CN977" si="1057">CV967+DD967</f>
        <v>0</v>
      </c>
      <c r="CO967" s="31">
        <f t="shared" ref="CO967:CO977" si="1058">CW967+DE967</f>
        <v>0</v>
      </c>
      <c r="CP967" s="31">
        <f t="shared" ref="CP967:CP977" si="1059">CX967+DF967</f>
        <v>0</v>
      </c>
      <c r="CQ967" s="31">
        <f t="shared" ref="CQ967:CQ977" si="1060">CY967+DG967</f>
        <v>0</v>
      </c>
      <c r="CU967" s="88">
        <f t="shared" si="1044"/>
        <v>0</v>
      </c>
      <c r="DC967" s="88">
        <f t="shared" ref="DC967:DC977" si="1061">DD967+DE967+DF967+DG967</f>
        <v>0</v>
      </c>
      <c r="DH967" s="32">
        <v>1</v>
      </c>
      <c r="DI967" s="32">
        <v>5</v>
      </c>
      <c r="DJ967" s="32">
        <v>4</v>
      </c>
      <c r="DK967" s="88">
        <f t="shared" ref="DK967:DK977" si="1062">DL967+DM967+DN967+DO967</f>
        <v>43</v>
      </c>
      <c r="DL967" s="32">
        <v>13</v>
      </c>
      <c r="DM967" s="32">
        <v>19</v>
      </c>
      <c r="DN967" s="32">
        <v>11</v>
      </c>
      <c r="DO967" s="32">
        <v>0</v>
      </c>
      <c r="DP967" s="32">
        <v>5</v>
      </c>
      <c r="DQ967" s="32">
        <v>6</v>
      </c>
      <c r="DR967" s="32">
        <v>8</v>
      </c>
      <c r="DS967" s="88">
        <f t="shared" ref="DS967:DS977" si="1063">DT967+DU967+DV967+DW967</f>
        <v>102</v>
      </c>
      <c r="DT967" s="32">
        <v>1</v>
      </c>
      <c r="DU967" s="32">
        <v>23</v>
      </c>
      <c r="DV967" s="32">
        <v>76</v>
      </c>
      <c r="DW967" s="32">
        <v>2</v>
      </c>
      <c r="EA967" s="88">
        <f t="shared" ref="EA967:EA977" si="1064">EB967+EC967+ED967+EE967</f>
        <v>0</v>
      </c>
      <c r="EI967" s="88">
        <f t="shared" ref="EI967:EI977" si="1065">EJ967+EK967+EL967+EM967</f>
        <v>0</v>
      </c>
      <c r="EQ967" s="88">
        <f t="shared" ref="EQ967:EQ977" si="1066">ER967+ES967+ET967+EU967</f>
        <v>0</v>
      </c>
      <c r="EY967" s="88">
        <f t="shared" ref="EY967:EY977" si="1067">EZ967+FA967+FB967+FC967</f>
        <v>0</v>
      </c>
      <c r="FG967" s="88">
        <f t="shared" ref="FG967:FG977" si="1068">FH967+FI967+FJ967+FK967</f>
        <v>0</v>
      </c>
      <c r="FO967" s="88">
        <f t="shared" ref="FO967:FO977" si="1069">FP967+FQ967+FR967+FS967</f>
        <v>0</v>
      </c>
      <c r="FW967" s="110">
        <f t="shared" ref="FW967:FW977" si="1070">FX967+FY967+FZ967+GA967</f>
        <v>0</v>
      </c>
      <c r="GB967" s="110">
        <f t="shared" ref="GB967:GB977" si="1071">EV967+FD967+FL967+FT967</f>
        <v>0</v>
      </c>
      <c r="GC967" s="110">
        <f t="shared" ref="GC967:GC977" si="1072">EW967+FE967+FM967+FU967</f>
        <v>0</v>
      </c>
      <c r="GD967" s="110">
        <f t="shared" ref="GD967:GD977" si="1073">EX967+FF967+FN967+FV967</f>
        <v>0</v>
      </c>
      <c r="GE967" s="110">
        <f t="shared" ref="GE967:GE977" si="1074">EY967+FG967+FO967+FW967</f>
        <v>0</v>
      </c>
      <c r="GF967" s="110">
        <f t="shared" ref="GF967:GF977" si="1075">EZ967+FH967+FP967+FX967</f>
        <v>0</v>
      </c>
      <c r="GG967" s="110">
        <f t="shared" ref="GG967:GG977" si="1076">FA967+FI967+FQ967+FY967</f>
        <v>0</v>
      </c>
      <c r="GH967" s="110">
        <f t="shared" ref="GH967:GH977" si="1077">FB967+FJ967+FR967+FZ967</f>
        <v>0</v>
      </c>
      <c r="GI967" s="110">
        <f t="shared" ref="GI967:GI977" si="1078">FC967+FK967+FS967+GA967</f>
        <v>0</v>
      </c>
      <c r="GJ967" s="114">
        <f t="shared" si="1042"/>
        <v>-0.38878639608566606</v>
      </c>
      <c r="GK967" s="90">
        <f t="shared" si="1043"/>
        <v>-0.19444444444444445</v>
      </c>
      <c r="GL967" s="92" t="s">
        <v>2311</v>
      </c>
      <c r="GM967" s="92" t="s">
        <v>1481</v>
      </c>
      <c r="GN967" s="92" t="s">
        <v>1690</v>
      </c>
      <c r="GO967" s="92" t="s">
        <v>2318</v>
      </c>
      <c r="GP967" s="2" t="s">
        <v>1889</v>
      </c>
      <c r="GQ967" s="2" t="s">
        <v>2308</v>
      </c>
      <c r="GR967" s="115">
        <v>170</v>
      </c>
      <c r="GS967" s="31">
        <f t="shared" ref="GS967:GS977" si="1079">DH967+DP967+DX967</f>
        <v>6</v>
      </c>
      <c r="GT967" s="31">
        <f t="shared" ref="GT967:GT977" si="1080">DJ967+DR967+DZ967</f>
        <v>12</v>
      </c>
      <c r="GU967" s="31">
        <f t="shared" ref="GU967:GU977" si="1081">DI967+DQ967+DY967</f>
        <v>11</v>
      </c>
      <c r="GV967" s="31">
        <f t="shared" ref="GV967:GV977" si="1082">DL967+DM967+DN967+DO967+DT967+DU967+DV967+DW967+EB967+EC967+ED967+EE967</f>
        <v>145</v>
      </c>
      <c r="GW967" s="31">
        <f t="shared" ref="GW967:GW977" si="1083">DN967+DO967+DV967+DW967+ED967+EE967</f>
        <v>89</v>
      </c>
      <c r="GX967" s="31">
        <f t="shared" ref="GX967:GX977" si="1084">GV967-(DL967+DT967+EB967)</f>
        <v>131</v>
      </c>
    </row>
    <row r="968" spans="1:208" ht="15.75" hidden="1" customHeight="1" x14ac:dyDescent="0.25">
      <c r="A968" s="22" t="s">
        <v>1110</v>
      </c>
      <c r="B968" s="2" t="s">
        <v>932</v>
      </c>
      <c r="C968" s="116" t="s">
        <v>943</v>
      </c>
      <c r="D968" s="35" t="s">
        <v>932</v>
      </c>
      <c r="E968" s="117">
        <v>11</v>
      </c>
      <c r="F968" s="117">
        <v>35</v>
      </c>
      <c r="G968" s="117">
        <v>66</v>
      </c>
      <c r="H968" s="117">
        <v>112</v>
      </c>
      <c r="I968" s="95">
        <v>8</v>
      </c>
      <c r="J968" s="118">
        <v>34</v>
      </c>
      <c r="K968" s="118">
        <v>47</v>
      </c>
      <c r="L968" s="118">
        <v>27</v>
      </c>
      <c r="M968" s="118">
        <v>108</v>
      </c>
      <c r="N968" s="119">
        <v>5</v>
      </c>
      <c r="O968" s="119">
        <v>6</v>
      </c>
      <c r="P968" s="120">
        <v>48</v>
      </c>
      <c r="Q968" s="120">
        <v>68</v>
      </c>
      <c r="R968" s="120">
        <v>51</v>
      </c>
      <c r="S968" s="70">
        <f t="shared" si="1025"/>
        <v>0.70833333333333337</v>
      </c>
      <c r="T968" s="70">
        <f t="shared" si="1026"/>
        <v>0.69117647058823528</v>
      </c>
      <c r="U968" s="70">
        <f t="shared" si="1027"/>
        <v>0.61676646706586824</v>
      </c>
      <c r="V968" s="70">
        <f t="shared" si="1028"/>
        <v>0.57983193277310929</v>
      </c>
      <c r="W968" s="70">
        <f t="shared" si="1029"/>
        <v>0.43137254901960786</v>
      </c>
      <c r="X968" s="121">
        <v>55</v>
      </c>
      <c r="Y968" s="121">
        <v>48</v>
      </c>
      <c r="Z968" s="121">
        <v>68</v>
      </c>
      <c r="AA968" s="121">
        <v>51</v>
      </c>
      <c r="AB968" s="121">
        <v>16</v>
      </c>
      <c r="AC968" s="121">
        <v>11</v>
      </c>
      <c r="AD968" s="17">
        <v>3</v>
      </c>
      <c r="AE968" s="17">
        <v>6</v>
      </c>
      <c r="AF968" s="100">
        <v>6</v>
      </c>
      <c r="AG968" s="101">
        <v>7</v>
      </c>
      <c r="AH968" s="101">
        <v>48</v>
      </c>
      <c r="AI968" s="101">
        <v>40</v>
      </c>
      <c r="AJ968" s="101">
        <v>0</v>
      </c>
      <c r="AK968" s="101">
        <f t="shared" si="1030"/>
        <v>95</v>
      </c>
      <c r="AL968" s="101">
        <f t="shared" si="1031"/>
        <v>9</v>
      </c>
      <c r="AM968" s="101">
        <v>9</v>
      </c>
      <c r="AN968" s="102">
        <v>7</v>
      </c>
      <c r="AO968" s="103">
        <v>6</v>
      </c>
      <c r="AP968" s="74">
        <f t="shared" si="1032"/>
        <v>0.14583333333333334</v>
      </c>
      <c r="AQ968" s="74">
        <f t="shared" si="1033"/>
        <v>0.70588235294117652</v>
      </c>
      <c r="AR968" s="104">
        <f t="shared" si="1034"/>
        <v>0.51497005988023947</v>
      </c>
      <c r="AS968" s="104">
        <f t="shared" si="1035"/>
        <v>0.66386554621848737</v>
      </c>
      <c r="AT968" s="104">
        <f t="shared" si="1036"/>
        <v>0.60784313725490191</v>
      </c>
      <c r="AU968" s="105">
        <v>49</v>
      </c>
      <c r="AV968" s="105">
        <v>54</v>
      </c>
      <c r="AW968" s="105">
        <v>44</v>
      </c>
      <c r="AX968" s="100">
        <v>5</v>
      </c>
      <c r="AY968" s="106">
        <v>86</v>
      </c>
      <c r="AZ968" s="106">
        <v>9</v>
      </c>
      <c r="BA968" s="106">
        <v>32</v>
      </c>
      <c r="BB968" s="106">
        <v>45</v>
      </c>
      <c r="BC968" s="106">
        <v>0</v>
      </c>
      <c r="BD968" s="107">
        <v>10</v>
      </c>
      <c r="BE968" s="108">
        <v>9</v>
      </c>
      <c r="BF968" s="82">
        <f t="shared" si="1037"/>
        <v>0.20454545454545456</v>
      </c>
      <c r="BG968" s="82">
        <f t="shared" si="1038"/>
        <v>0.59259259259259256</v>
      </c>
      <c r="BH968" s="83">
        <f t="shared" si="1039"/>
        <v>0.51700680272108845</v>
      </c>
      <c r="BI968" s="83">
        <f t="shared" si="1040"/>
        <v>0.65048543689320393</v>
      </c>
      <c r="BJ968" s="83">
        <f t="shared" si="1041"/>
        <v>0.7142857142857143</v>
      </c>
      <c r="BK968" s="2">
        <v>36</v>
      </c>
      <c r="BL968" s="2">
        <v>52</v>
      </c>
      <c r="BM968" s="2">
        <v>48</v>
      </c>
      <c r="BN968" s="2">
        <v>36</v>
      </c>
      <c r="BO968" s="2">
        <v>8</v>
      </c>
      <c r="BP968" s="2">
        <v>13</v>
      </c>
      <c r="BQ968" s="109">
        <v>4</v>
      </c>
      <c r="BR968" s="109">
        <v>6</v>
      </c>
      <c r="BS968" s="110">
        <v>9</v>
      </c>
      <c r="BT968" s="109">
        <v>4</v>
      </c>
      <c r="BU968" s="109">
        <v>35</v>
      </c>
      <c r="BV968" s="109">
        <v>38</v>
      </c>
      <c r="BW968" s="109">
        <v>0</v>
      </c>
      <c r="BX968" s="84">
        <f t="shared" si="1045"/>
        <v>77</v>
      </c>
      <c r="BY968" s="111">
        <v>8</v>
      </c>
      <c r="BZ968" s="109">
        <v>3</v>
      </c>
      <c r="CA968" s="109">
        <v>0</v>
      </c>
      <c r="CB968" s="2">
        <v>1</v>
      </c>
      <c r="CC968" s="112">
        <f t="shared" si="1046"/>
        <v>0.1111111111111111</v>
      </c>
      <c r="CD968" s="112">
        <f t="shared" si="1047"/>
        <v>0.67307692307692313</v>
      </c>
      <c r="CE968" s="112">
        <f t="shared" si="1048"/>
        <v>0.54411764705882348</v>
      </c>
      <c r="CF968" s="112">
        <f t="shared" si="1049"/>
        <v>0.7</v>
      </c>
      <c r="CG968" s="112">
        <f t="shared" si="1050"/>
        <v>0.72916666666666663</v>
      </c>
      <c r="CH968" s="87">
        <f t="shared" si="1051"/>
        <v>13</v>
      </c>
      <c r="CI968" s="31">
        <f t="shared" si="1052"/>
        <v>17</v>
      </c>
      <c r="CJ968" s="31">
        <f t="shared" si="1053"/>
        <v>0</v>
      </c>
      <c r="CK968" s="31">
        <f t="shared" si="1054"/>
        <v>0</v>
      </c>
      <c r="CL968" s="31">
        <f t="shared" si="1055"/>
        <v>0</v>
      </c>
      <c r="CM968" s="113">
        <f t="shared" si="1056"/>
        <v>0</v>
      </c>
      <c r="CN968" s="31">
        <f t="shared" si="1057"/>
        <v>0</v>
      </c>
      <c r="CO968" s="31">
        <f t="shared" si="1058"/>
        <v>0</v>
      </c>
      <c r="CP968" s="31">
        <f t="shared" si="1059"/>
        <v>0</v>
      </c>
      <c r="CQ968" s="31">
        <f t="shared" si="1060"/>
        <v>0</v>
      </c>
      <c r="CU968" s="88">
        <f t="shared" si="1044"/>
        <v>0</v>
      </c>
      <c r="DC968" s="88">
        <f t="shared" si="1061"/>
        <v>0</v>
      </c>
      <c r="DH968" s="32">
        <v>1</v>
      </c>
      <c r="DI968" s="32">
        <v>3</v>
      </c>
      <c r="DJ968" s="32">
        <v>4</v>
      </c>
      <c r="DK968" s="88">
        <f t="shared" si="1062"/>
        <v>36</v>
      </c>
      <c r="DL968" s="32">
        <v>1</v>
      </c>
      <c r="DM968" s="32">
        <v>12</v>
      </c>
      <c r="DN968" s="32">
        <v>23</v>
      </c>
      <c r="DO968" s="32">
        <v>0</v>
      </c>
      <c r="DP968" s="32">
        <v>2</v>
      </c>
      <c r="DQ968" s="32">
        <v>2</v>
      </c>
      <c r="DR968" s="32">
        <v>4</v>
      </c>
      <c r="DS968" s="88">
        <f t="shared" si="1063"/>
        <v>28</v>
      </c>
      <c r="DT968" s="32">
        <v>3</v>
      </c>
      <c r="DU968" s="32">
        <v>15</v>
      </c>
      <c r="DV968" s="32">
        <v>10</v>
      </c>
      <c r="DW968" s="32">
        <v>0</v>
      </c>
      <c r="EA968" s="88">
        <f t="shared" si="1064"/>
        <v>0</v>
      </c>
      <c r="EI968" s="88">
        <f t="shared" si="1065"/>
        <v>0</v>
      </c>
      <c r="EQ968" s="88">
        <f t="shared" si="1066"/>
        <v>0</v>
      </c>
      <c r="EV968" s="32">
        <v>1</v>
      </c>
      <c r="EW968" s="32">
        <v>1</v>
      </c>
      <c r="EX968" s="32">
        <v>1</v>
      </c>
      <c r="EY968" s="88">
        <f t="shared" si="1067"/>
        <v>13</v>
      </c>
      <c r="EZ968" s="32">
        <v>0</v>
      </c>
      <c r="FA968" s="32">
        <v>8</v>
      </c>
      <c r="FB968" s="32">
        <v>5</v>
      </c>
      <c r="FC968" s="32">
        <v>0</v>
      </c>
      <c r="FG968" s="88">
        <f t="shared" si="1068"/>
        <v>0</v>
      </c>
      <c r="FO968" s="88">
        <f t="shared" si="1069"/>
        <v>0</v>
      </c>
      <c r="FW968" s="110">
        <f t="shared" si="1070"/>
        <v>0</v>
      </c>
      <c r="GB968" s="110">
        <f t="shared" si="1071"/>
        <v>1</v>
      </c>
      <c r="GC968" s="110">
        <f t="shared" si="1072"/>
        <v>1</v>
      </c>
      <c r="GD968" s="110">
        <f t="shared" si="1073"/>
        <v>1</v>
      </c>
      <c r="GE968" s="110">
        <f t="shared" si="1074"/>
        <v>13</v>
      </c>
      <c r="GF968" s="110">
        <f t="shared" si="1075"/>
        <v>0</v>
      </c>
      <c r="GG968" s="110">
        <f t="shared" si="1076"/>
        <v>8</v>
      </c>
      <c r="GH968" s="110">
        <f t="shared" si="1077"/>
        <v>5</v>
      </c>
      <c r="GI968" s="110">
        <f t="shared" si="1078"/>
        <v>0</v>
      </c>
      <c r="GJ968" s="114">
        <f t="shared" si="1042"/>
        <v>0.69034090909090895</v>
      </c>
      <c r="GK968" s="90">
        <f t="shared" si="1043"/>
        <v>-0.10465116279069768</v>
      </c>
      <c r="GL968" s="2" t="s">
        <v>1563</v>
      </c>
      <c r="GM968" s="92" t="s">
        <v>1567</v>
      </c>
      <c r="GN968" s="2" t="s">
        <v>1813</v>
      </c>
      <c r="GO968" s="2" t="s">
        <v>1765</v>
      </c>
      <c r="GP968" s="2" t="s">
        <v>2271</v>
      </c>
      <c r="GQ968" s="2" t="s">
        <v>2068</v>
      </c>
      <c r="GR968" s="115">
        <v>51</v>
      </c>
      <c r="GS968" s="31">
        <f t="shared" si="1079"/>
        <v>3</v>
      </c>
      <c r="GT968" s="31">
        <f t="shared" si="1080"/>
        <v>8</v>
      </c>
      <c r="GU968" s="31">
        <f t="shared" si="1081"/>
        <v>5</v>
      </c>
      <c r="GV968" s="31">
        <f t="shared" si="1082"/>
        <v>64</v>
      </c>
      <c r="GW968" s="31">
        <f t="shared" si="1083"/>
        <v>33</v>
      </c>
      <c r="GX968" s="31">
        <f t="shared" si="1084"/>
        <v>60</v>
      </c>
    </row>
    <row r="969" spans="1:208" ht="15.75" hidden="1" customHeight="1" x14ac:dyDescent="0.25">
      <c r="A969" s="22" t="s">
        <v>1110</v>
      </c>
      <c r="B969" s="2" t="s">
        <v>932</v>
      </c>
      <c r="C969" s="116" t="s">
        <v>944</v>
      </c>
      <c r="D969" s="35" t="s">
        <v>932</v>
      </c>
      <c r="E969" s="117">
        <v>2</v>
      </c>
      <c r="F969" s="117">
        <v>101</v>
      </c>
      <c r="G969" s="117">
        <v>309</v>
      </c>
      <c r="H969" s="117">
        <v>412</v>
      </c>
      <c r="I969" s="95">
        <v>24</v>
      </c>
      <c r="J969" s="118">
        <v>13</v>
      </c>
      <c r="K969" s="118">
        <v>84</v>
      </c>
      <c r="L969" s="118">
        <v>368</v>
      </c>
      <c r="M969" s="118">
        <v>465</v>
      </c>
      <c r="N969" s="119">
        <v>102</v>
      </c>
      <c r="O969" s="119">
        <v>9</v>
      </c>
      <c r="P969" s="120">
        <v>359</v>
      </c>
      <c r="Q969" s="120">
        <v>480</v>
      </c>
      <c r="R969" s="120">
        <v>402</v>
      </c>
      <c r="S969" s="70">
        <f t="shared" si="1025"/>
        <v>3.6211699164345405E-2</v>
      </c>
      <c r="T969" s="70">
        <f t="shared" si="1026"/>
        <v>0.17499999999999999</v>
      </c>
      <c r="U969" s="70">
        <f t="shared" si="1027"/>
        <v>0.29250604351329573</v>
      </c>
      <c r="V969" s="70">
        <f t="shared" si="1028"/>
        <v>0.3968253968253968</v>
      </c>
      <c r="W969" s="70">
        <f t="shared" si="1029"/>
        <v>0.6616915422885572</v>
      </c>
      <c r="X969" s="121">
        <v>482</v>
      </c>
      <c r="Y969" s="121">
        <v>359</v>
      </c>
      <c r="Z969" s="121">
        <v>480</v>
      </c>
      <c r="AA969" s="121">
        <v>402</v>
      </c>
      <c r="AB969" s="121">
        <v>110</v>
      </c>
      <c r="AC969" s="121">
        <v>103</v>
      </c>
      <c r="AD969" s="17">
        <v>11</v>
      </c>
      <c r="AE969" s="17">
        <v>23</v>
      </c>
      <c r="AF969" s="100">
        <v>22</v>
      </c>
      <c r="AG969" s="101">
        <v>1</v>
      </c>
      <c r="AH969" s="101">
        <v>82</v>
      </c>
      <c r="AI969" s="101">
        <v>310</v>
      </c>
      <c r="AJ969" s="101">
        <v>17</v>
      </c>
      <c r="AK969" s="101">
        <f t="shared" si="1030"/>
        <v>410</v>
      </c>
      <c r="AL969" s="101">
        <f t="shared" si="1031"/>
        <v>68</v>
      </c>
      <c r="AM969" s="101">
        <v>85</v>
      </c>
      <c r="AN969" s="102">
        <v>7</v>
      </c>
      <c r="AO969" s="103">
        <v>23</v>
      </c>
      <c r="AP969" s="74">
        <f t="shared" si="1032"/>
        <v>2.7855153203342618E-3</v>
      </c>
      <c r="AQ969" s="74">
        <f t="shared" si="1033"/>
        <v>0.17083333333333334</v>
      </c>
      <c r="AR969" s="104">
        <f t="shared" si="1034"/>
        <v>0.26188557614826752</v>
      </c>
      <c r="AS969" s="104">
        <f t="shared" si="1035"/>
        <v>0.36734693877551022</v>
      </c>
      <c r="AT969" s="104">
        <f t="shared" si="1036"/>
        <v>0.60199004975124382</v>
      </c>
      <c r="AU969" s="105">
        <v>350</v>
      </c>
      <c r="AV969" s="105">
        <v>460</v>
      </c>
      <c r="AW969" s="105">
        <v>370</v>
      </c>
      <c r="AX969" s="100">
        <v>23</v>
      </c>
      <c r="AY969" s="106">
        <v>419</v>
      </c>
      <c r="AZ969" s="106">
        <v>21</v>
      </c>
      <c r="BA969" s="106">
        <v>82</v>
      </c>
      <c r="BB969" s="106">
        <v>293</v>
      </c>
      <c r="BC969" s="106">
        <v>23</v>
      </c>
      <c r="BD969" s="107">
        <v>72</v>
      </c>
      <c r="BE969" s="108">
        <v>17</v>
      </c>
      <c r="BF969" s="82">
        <f t="shared" si="1037"/>
        <v>5.675675675675676E-2</v>
      </c>
      <c r="BG969" s="82">
        <f t="shared" si="1038"/>
        <v>0.17826086956521739</v>
      </c>
      <c r="BH969" s="83">
        <f t="shared" si="1039"/>
        <v>0.27457627118644068</v>
      </c>
      <c r="BI969" s="83">
        <f t="shared" si="1040"/>
        <v>0.37407407407407406</v>
      </c>
      <c r="BJ969" s="83">
        <f t="shared" si="1041"/>
        <v>0.63142857142857145</v>
      </c>
      <c r="BK969" s="2">
        <v>328</v>
      </c>
      <c r="BL969" s="2">
        <v>473</v>
      </c>
      <c r="BM969" s="2">
        <v>354</v>
      </c>
      <c r="BN969" s="2">
        <v>257</v>
      </c>
      <c r="BO969" s="2">
        <v>107</v>
      </c>
      <c r="BP969" s="2">
        <v>110</v>
      </c>
      <c r="BQ969" s="109">
        <v>15</v>
      </c>
      <c r="BR969" s="109">
        <v>31</v>
      </c>
      <c r="BS969" s="110">
        <v>32</v>
      </c>
      <c r="BT969" s="109">
        <v>10</v>
      </c>
      <c r="BU969" s="109">
        <v>129</v>
      </c>
      <c r="BV969" s="109">
        <v>331</v>
      </c>
      <c r="BW969" s="109">
        <v>30</v>
      </c>
      <c r="BX969" s="84">
        <f t="shared" si="1045"/>
        <v>500</v>
      </c>
      <c r="BY969" s="111">
        <v>2</v>
      </c>
      <c r="BZ969" s="109">
        <v>64</v>
      </c>
      <c r="CA969" s="109">
        <v>29</v>
      </c>
      <c r="CB969" s="2">
        <v>23</v>
      </c>
      <c r="CC969" s="112">
        <f t="shared" si="1046"/>
        <v>3.048780487804878E-2</v>
      </c>
      <c r="CD969" s="112">
        <f t="shared" si="1047"/>
        <v>0.27272727272727271</v>
      </c>
      <c r="CE969" s="112">
        <f t="shared" si="1048"/>
        <v>0.3515151515151515</v>
      </c>
      <c r="CF969" s="112">
        <f t="shared" si="1049"/>
        <v>0.4788391777509069</v>
      </c>
      <c r="CG969" s="112">
        <f t="shared" si="1050"/>
        <v>0.75423728813559321</v>
      </c>
      <c r="CH969" s="87">
        <f t="shared" si="1051"/>
        <v>87</v>
      </c>
      <c r="CI969" s="31">
        <f t="shared" si="1052"/>
        <v>107</v>
      </c>
      <c r="CJ969" s="31">
        <f t="shared" si="1053"/>
        <v>0</v>
      </c>
      <c r="CK969" s="31">
        <f t="shared" si="1054"/>
        <v>0</v>
      </c>
      <c r="CL969" s="31">
        <f t="shared" si="1055"/>
        <v>0</v>
      </c>
      <c r="CM969" s="113">
        <f t="shared" si="1056"/>
        <v>0</v>
      </c>
      <c r="CN969" s="31">
        <f t="shared" si="1057"/>
        <v>0</v>
      </c>
      <c r="CO969" s="31">
        <f t="shared" si="1058"/>
        <v>0</v>
      </c>
      <c r="CP969" s="31">
        <f t="shared" si="1059"/>
        <v>0</v>
      </c>
      <c r="CQ969" s="31">
        <f t="shared" si="1060"/>
        <v>0</v>
      </c>
      <c r="CU969" s="88">
        <f t="shared" si="1044"/>
        <v>0</v>
      </c>
      <c r="DC969" s="88">
        <f t="shared" si="1061"/>
        <v>0</v>
      </c>
      <c r="DK969" s="88">
        <f t="shared" si="1062"/>
        <v>0</v>
      </c>
      <c r="DP969" s="32">
        <v>11</v>
      </c>
      <c r="DQ969" s="32">
        <v>25</v>
      </c>
      <c r="DR969" s="32">
        <v>18</v>
      </c>
      <c r="DS969" s="88">
        <f t="shared" si="1063"/>
        <v>439</v>
      </c>
      <c r="DT969" s="32">
        <v>2</v>
      </c>
      <c r="DU969" s="32">
        <v>97</v>
      </c>
      <c r="DV969" s="32">
        <v>311</v>
      </c>
      <c r="DW969" s="32">
        <v>29</v>
      </c>
      <c r="EA969" s="88">
        <f t="shared" si="1064"/>
        <v>0</v>
      </c>
      <c r="EF969" s="32">
        <v>2</v>
      </c>
      <c r="EG969" s="32">
        <v>2</v>
      </c>
      <c r="EH969" s="32">
        <v>10</v>
      </c>
      <c r="EI969" s="88">
        <f t="shared" si="1065"/>
        <v>14</v>
      </c>
      <c r="EJ969" s="32">
        <v>8</v>
      </c>
      <c r="EK969" s="32">
        <v>6</v>
      </c>
      <c r="EL969" s="32">
        <v>0</v>
      </c>
      <c r="EM969" s="32">
        <v>0</v>
      </c>
      <c r="EQ969" s="88">
        <f t="shared" si="1066"/>
        <v>0</v>
      </c>
      <c r="EV969" s="32">
        <v>2</v>
      </c>
      <c r="EW969" s="32">
        <v>4</v>
      </c>
      <c r="EX969" s="32">
        <v>4</v>
      </c>
      <c r="EY969" s="88">
        <f t="shared" si="1067"/>
        <v>47</v>
      </c>
      <c r="EZ969" s="32">
        <v>0</v>
      </c>
      <c r="FA969" s="32">
        <v>26</v>
      </c>
      <c r="FB969" s="32">
        <v>20</v>
      </c>
      <c r="FC969" s="32">
        <v>1</v>
      </c>
      <c r="FG969" s="88">
        <f t="shared" si="1068"/>
        <v>0</v>
      </c>
      <c r="FO969" s="88">
        <f t="shared" si="1069"/>
        <v>0</v>
      </c>
      <c r="FW969" s="110">
        <f t="shared" si="1070"/>
        <v>0</v>
      </c>
      <c r="GB969" s="110">
        <f t="shared" si="1071"/>
        <v>2</v>
      </c>
      <c r="GC969" s="110">
        <f t="shared" si="1072"/>
        <v>4</v>
      </c>
      <c r="GD969" s="110">
        <f t="shared" si="1073"/>
        <v>4</v>
      </c>
      <c r="GE969" s="110">
        <f t="shared" si="1074"/>
        <v>47</v>
      </c>
      <c r="GF969" s="110">
        <f t="shared" si="1075"/>
        <v>0</v>
      </c>
      <c r="GG969" s="110">
        <f t="shared" si="1076"/>
        <v>26</v>
      </c>
      <c r="GH969" s="110">
        <f t="shared" si="1077"/>
        <v>20</v>
      </c>
      <c r="GI969" s="110">
        <f t="shared" si="1078"/>
        <v>1</v>
      </c>
      <c r="GJ969" s="114">
        <f t="shared" si="1042"/>
        <v>0.13986236778386646</v>
      </c>
      <c r="GK969" s="90">
        <f t="shared" si="1043"/>
        <v>0.19331742243436753</v>
      </c>
      <c r="GL969" s="2" t="s">
        <v>2068</v>
      </c>
      <c r="GM969" s="2" t="s">
        <v>2069</v>
      </c>
      <c r="GN969" s="2" t="s">
        <v>1773</v>
      </c>
      <c r="GO969" s="2" t="s">
        <v>2070</v>
      </c>
      <c r="GP969" s="2" t="s">
        <v>2071</v>
      </c>
      <c r="GQ969" s="2" t="s">
        <v>1960</v>
      </c>
      <c r="GR969" s="115">
        <v>476</v>
      </c>
      <c r="GS969" s="31">
        <f t="shared" si="1079"/>
        <v>11</v>
      </c>
      <c r="GT969" s="31">
        <f t="shared" si="1080"/>
        <v>18</v>
      </c>
      <c r="GU969" s="31">
        <f t="shared" si="1081"/>
        <v>25</v>
      </c>
      <c r="GV969" s="31">
        <f t="shared" si="1082"/>
        <v>439</v>
      </c>
      <c r="GW969" s="31">
        <f t="shared" si="1083"/>
        <v>340</v>
      </c>
      <c r="GX969" s="31">
        <f t="shared" si="1084"/>
        <v>437</v>
      </c>
    </row>
    <row r="970" spans="1:208" ht="15.75" hidden="1" customHeight="1" x14ac:dyDescent="0.25">
      <c r="A970" s="22" t="s">
        <v>1112</v>
      </c>
      <c r="B970" s="2" t="s">
        <v>945</v>
      </c>
      <c r="C970" s="116" t="s">
        <v>946</v>
      </c>
      <c r="D970" s="35" t="s">
        <v>945</v>
      </c>
      <c r="E970" s="139">
        <v>46</v>
      </c>
      <c r="F970" s="139">
        <v>163</v>
      </c>
      <c r="G970" s="139">
        <v>266</v>
      </c>
      <c r="H970" s="139">
        <v>475</v>
      </c>
      <c r="I970" s="95">
        <v>27</v>
      </c>
      <c r="J970" s="140">
        <v>39</v>
      </c>
      <c r="K970" s="140">
        <v>127</v>
      </c>
      <c r="L970" s="140">
        <v>246</v>
      </c>
      <c r="M970" s="140">
        <v>412</v>
      </c>
      <c r="N970" s="141">
        <v>58</v>
      </c>
      <c r="O970" s="141">
        <v>32</v>
      </c>
      <c r="P970" s="120">
        <v>477</v>
      </c>
      <c r="Q970" s="120">
        <v>620</v>
      </c>
      <c r="R970" s="120">
        <v>432</v>
      </c>
      <c r="S970" s="70">
        <f t="shared" si="1025"/>
        <v>8.1761006289308172E-2</v>
      </c>
      <c r="T970" s="70">
        <f t="shared" si="1026"/>
        <v>0.20483870967741935</v>
      </c>
      <c r="U970" s="70">
        <f t="shared" si="1027"/>
        <v>0.23152387181164161</v>
      </c>
      <c r="V970" s="70">
        <f t="shared" si="1028"/>
        <v>0.29942965779467678</v>
      </c>
      <c r="W970" s="70">
        <f t="shared" si="1029"/>
        <v>0.43518518518518517</v>
      </c>
      <c r="X970" s="121">
        <v>631</v>
      </c>
      <c r="Y970" s="121">
        <v>477</v>
      </c>
      <c r="Z970" s="121">
        <v>620</v>
      </c>
      <c r="AA970" s="121">
        <v>432</v>
      </c>
      <c r="AB970" s="121">
        <v>181</v>
      </c>
      <c r="AC970" s="121">
        <v>148</v>
      </c>
      <c r="AD970" s="17">
        <v>16</v>
      </c>
      <c r="AE970" s="17">
        <v>20</v>
      </c>
      <c r="AF970" s="100">
        <v>27</v>
      </c>
      <c r="AG970" s="101">
        <v>33</v>
      </c>
      <c r="AH970" s="101">
        <v>115</v>
      </c>
      <c r="AI970" s="101">
        <v>294</v>
      </c>
      <c r="AJ970" s="101">
        <v>10</v>
      </c>
      <c r="AK970" s="101">
        <f t="shared" si="1030"/>
        <v>452</v>
      </c>
      <c r="AL970" s="101">
        <f t="shared" si="1031"/>
        <v>77</v>
      </c>
      <c r="AM970" s="101">
        <v>87</v>
      </c>
      <c r="AN970" s="102">
        <v>15</v>
      </c>
      <c r="AO970" s="103">
        <v>56</v>
      </c>
      <c r="AP970" s="74">
        <f t="shared" si="1032"/>
        <v>6.9182389937106917E-2</v>
      </c>
      <c r="AQ970" s="74">
        <f t="shared" si="1033"/>
        <v>0.18548387096774194</v>
      </c>
      <c r="AR970" s="104">
        <f t="shared" si="1034"/>
        <v>0.23871811641595814</v>
      </c>
      <c r="AS970" s="104">
        <f t="shared" si="1035"/>
        <v>0.31558935361216728</v>
      </c>
      <c r="AT970" s="104">
        <f t="shared" si="1036"/>
        <v>0.50231481481481477</v>
      </c>
      <c r="AU970" s="105">
        <v>439</v>
      </c>
      <c r="AV970" s="105">
        <v>608</v>
      </c>
      <c r="AW970" s="105">
        <v>477</v>
      </c>
      <c r="AX970" s="100">
        <v>31</v>
      </c>
      <c r="AY970" s="106">
        <v>586</v>
      </c>
      <c r="AZ970" s="106">
        <v>28</v>
      </c>
      <c r="BA970" s="106">
        <v>198</v>
      </c>
      <c r="BB970" s="106">
        <v>355</v>
      </c>
      <c r="BC970" s="106">
        <v>5</v>
      </c>
      <c r="BD970" s="107">
        <v>70</v>
      </c>
      <c r="BE970" s="108">
        <v>27</v>
      </c>
      <c r="BF970" s="82">
        <f t="shared" si="1037"/>
        <v>5.8700209643605873E-2</v>
      </c>
      <c r="BG970" s="82">
        <f t="shared" si="1038"/>
        <v>0.32565789473684209</v>
      </c>
      <c r="BH970" s="83">
        <f t="shared" si="1039"/>
        <v>0.33530183727034119</v>
      </c>
      <c r="BI970" s="83">
        <f t="shared" si="1040"/>
        <v>0.46131805157593125</v>
      </c>
      <c r="BJ970" s="83">
        <f t="shared" si="1041"/>
        <v>0.64920273348519364</v>
      </c>
      <c r="BK970" s="2">
        <v>436</v>
      </c>
      <c r="BL970" s="2">
        <v>535</v>
      </c>
      <c r="BM970" s="2">
        <v>468</v>
      </c>
      <c r="BN970" s="2">
        <v>328</v>
      </c>
      <c r="BO970" s="2">
        <v>143</v>
      </c>
      <c r="BP970" s="2">
        <v>128</v>
      </c>
      <c r="BQ970" s="109">
        <v>23</v>
      </c>
      <c r="BR970" s="109">
        <v>36</v>
      </c>
      <c r="BS970" s="110">
        <v>38</v>
      </c>
      <c r="BT970" s="109">
        <v>29</v>
      </c>
      <c r="BU970" s="109">
        <v>204</v>
      </c>
      <c r="BV970" s="109">
        <v>379</v>
      </c>
      <c r="BW970" s="109">
        <v>23</v>
      </c>
      <c r="BX970" s="84">
        <f t="shared" si="1045"/>
        <v>635</v>
      </c>
      <c r="BY970" s="111">
        <v>16</v>
      </c>
      <c r="BZ970" s="109">
        <v>101</v>
      </c>
      <c r="CA970" s="109">
        <v>23</v>
      </c>
      <c r="CB970" s="2">
        <v>42</v>
      </c>
      <c r="CC970" s="112">
        <f t="shared" si="1046"/>
        <v>6.6513761467889912E-2</v>
      </c>
      <c r="CD970" s="112">
        <f t="shared" si="1047"/>
        <v>0.38130841121495329</v>
      </c>
      <c r="CE970" s="112">
        <f t="shared" si="1048"/>
        <v>0.35510771369006255</v>
      </c>
      <c r="CF970" s="112">
        <f t="shared" si="1049"/>
        <v>0.48055832502492524</v>
      </c>
      <c r="CG970" s="112">
        <f t="shared" si="1050"/>
        <v>0.59401709401709402</v>
      </c>
      <c r="CH970" s="87">
        <f t="shared" si="1051"/>
        <v>190</v>
      </c>
      <c r="CI970" s="31">
        <f t="shared" si="1052"/>
        <v>190</v>
      </c>
      <c r="CJ970" s="31">
        <f t="shared" si="1053"/>
        <v>1</v>
      </c>
      <c r="CK970" s="31">
        <f t="shared" si="1054"/>
        <v>3</v>
      </c>
      <c r="CL970" s="31">
        <f t="shared" si="1055"/>
        <v>5</v>
      </c>
      <c r="CM970" s="113">
        <f t="shared" si="1056"/>
        <v>39</v>
      </c>
      <c r="CN970" s="31">
        <f t="shared" si="1057"/>
        <v>1</v>
      </c>
      <c r="CO970" s="31">
        <f t="shared" si="1058"/>
        <v>12</v>
      </c>
      <c r="CP970" s="31">
        <f t="shared" si="1059"/>
        <v>26</v>
      </c>
      <c r="CQ970" s="31">
        <f t="shared" si="1060"/>
        <v>0</v>
      </c>
      <c r="CR970" s="32">
        <v>1</v>
      </c>
      <c r="CS970" s="32">
        <v>3</v>
      </c>
      <c r="CT970" s="32">
        <v>5</v>
      </c>
      <c r="CU970" s="88">
        <f t="shared" si="1044"/>
        <v>39</v>
      </c>
      <c r="CV970" s="32">
        <v>1</v>
      </c>
      <c r="CW970" s="32">
        <v>12</v>
      </c>
      <c r="CX970" s="32">
        <v>26</v>
      </c>
      <c r="CY970" s="32">
        <v>0</v>
      </c>
      <c r="DC970" s="88">
        <f t="shared" si="1061"/>
        <v>0</v>
      </c>
      <c r="DH970" s="32">
        <v>2</v>
      </c>
      <c r="DI970" s="32">
        <v>6</v>
      </c>
      <c r="DJ970" s="32">
        <v>8</v>
      </c>
      <c r="DK970" s="88">
        <f t="shared" si="1062"/>
        <v>97</v>
      </c>
      <c r="DL970" s="32">
        <v>12</v>
      </c>
      <c r="DM970" s="32">
        <v>41</v>
      </c>
      <c r="DN970" s="32">
        <v>41</v>
      </c>
      <c r="DO970" s="32">
        <v>3</v>
      </c>
      <c r="DP970" s="32">
        <v>14</v>
      </c>
      <c r="DQ970" s="32">
        <v>19</v>
      </c>
      <c r="DR970" s="32">
        <v>15</v>
      </c>
      <c r="DS970" s="88">
        <f t="shared" si="1063"/>
        <v>335</v>
      </c>
      <c r="DT970" s="32">
        <v>7</v>
      </c>
      <c r="DU970" s="32">
        <v>71</v>
      </c>
      <c r="DV970" s="32">
        <v>240</v>
      </c>
      <c r="DW970" s="32">
        <v>17</v>
      </c>
      <c r="DX970" s="32">
        <v>1</v>
      </c>
      <c r="DY970" s="32">
        <v>2</v>
      </c>
      <c r="DZ970" s="32">
        <v>2</v>
      </c>
      <c r="EA970" s="88">
        <f t="shared" si="1064"/>
        <v>17</v>
      </c>
      <c r="EB970" s="32">
        <v>5</v>
      </c>
      <c r="EC970" s="32">
        <v>1</v>
      </c>
      <c r="ED970" s="32">
        <v>11</v>
      </c>
      <c r="EI970" s="88">
        <f t="shared" si="1065"/>
        <v>0</v>
      </c>
      <c r="EQ970" s="88">
        <f t="shared" si="1066"/>
        <v>0</v>
      </c>
      <c r="EV970" s="32">
        <v>5</v>
      </c>
      <c r="EW970" s="32">
        <v>6</v>
      </c>
      <c r="EX970" s="32">
        <v>8</v>
      </c>
      <c r="EY970" s="88">
        <f t="shared" si="1067"/>
        <v>135</v>
      </c>
      <c r="EZ970" s="32">
        <v>4</v>
      </c>
      <c r="FA970" s="32">
        <v>70</v>
      </c>
      <c r="FB970" s="32">
        <v>61</v>
      </c>
      <c r="FC970" s="32">
        <v>0</v>
      </c>
      <c r="FG970" s="88">
        <f t="shared" si="1068"/>
        <v>0</v>
      </c>
      <c r="FO970" s="88">
        <f t="shared" si="1069"/>
        <v>0</v>
      </c>
      <c r="FW970" s="110">
        <f t="shared" si="1070"/>
        <v>0</v>
      </c>
      <c r="GB970" s="110">
        <f t="shared" si="1071"/>
        <v>5</v>
      </c>
      <c r="GC970" s="110">
        <f t="shared" si="1072"/>
        <v>6</v>
      </c>
      <c r="GD970" s="110">
        <f t="shared" si="1073"/>
        <v>8</v>
      </c>
      <c r="GE970" s="110">
        <f t="shared" si="1074"/>
        <v>135</v>
      </c>
      <c r="GF970" s="110">
        <f t="shared" si="1075"/>
        <v>4</v>
      </c>
      <c r="GG970" s="110">
        <f t="shared" si="1076"/>
        <v>70</v>
      </c>
      <c r="GH970" s="110">
        <f t="shared" si="1077"/>
        <v>61</v>
      </c>
      <c r="GI970" s="110">
        <f t="shared" si="1078"/>
        <v>0</v>
      </c>
      <c r="GJ970" s="114">
        <f t="shared" si="1042"/>
        <v>0.36497545008183307</v>
      </c>
      <c r="GK970" s="90">
        <f t="shared" si="1043"/>
        <v>8.3617747440273033E-2</v>
      </c>
      <c r="GL970" s="92" t="s">
        <v>2038</v>
      </c>
      <c r="GM970" s="2" t="s">
        <v>2232</v>
      </c>
      <c r="GN970" s="2" t="s">
        <v>1646</v>
      </c>
      <c r="GO970" s="2" t="s">
        <v>1737</v>
      </c>
      <c r="GP970" s="2" t="s">
        <v>2298</v>
      </c>
      <c r="GQ970" s="2" t="s">
        <v>2229</v>
      </c>
      <c r="GR970" s="115">
        <v>535</v>
      </c>
      <c r="GS970" s="31">
        <f t="shared" si="1079"/>
        <v>17</v>
      </c>
      <c r="GT970" s="31">
        <f t="shared" si="1080"/>
        <v>25</v>
      </c>
      <c r="GU970" s="31">
        <f t="shared" si="1081"/>
        <v>27</v>
      </c>
      <c r="GV970" s="31">
        <f t="shared" si="1082"/>
        <v>449</v>
      </c>
      <c r="GW970" s="31">
        <f t="shared" si="1083"/>
        <v>312</v>
      </c>
      <c r="GX970" s="31">
        <f t="shared" si="1084"/>
        <v>425</v>
      </c>
    </row>
    <row r="971" spans="1:208" ht="15.75" hidden="1" customHeight="1" x14ac:dyDescent="0.25">
      <c r="A971" s="22" t="s">
        <v>1112</v>
      </c>
      <c r="B971" s="2" t="s">
        <v>945</v>
      </c>
      <c r="C971" s="116" t="s">
        <v>947</v>
      </c>
      <c r="D971" s="35" t="s">
        <v>945</v>
      </c>
      <c r="E971" s="117">
        <v>61</v>
      </c>
      <c r="F971" s="117">
        <v>357</v>
      </c>
      <c r="G971" s="117">
        <v>498</v>
      </c>
      <c r="H971" s="117">
        <v>916</v>
      </c>
      <c r="I971" s="95">
        <v>56</v>
      </c>
      <c r="J971" s="118">
        <v>52</v>
      </c>
      <c r="K971" s="118">
        <v>296</v>
      </c>
      <c r="L971" s="118">
        <v>522</v>
      </c>
      <c r="M971" s="118">
        <v>870</v>
      </c>
      <c r="N971" s="119">
        <v>94</v>
      </c>
      <c r="O971" s="119">
        <v>82</v>
      </c>
      <c r="P971" s="142">
        <v>758</v>
      </c>
      <c r="Q971" s="142">
        <v>919</v>
      </c>
      <c r="R971" s="142">
        <v>815</v>
      </c>
      <c r="S971" s="70">
        <f t="shared" si="1025"/>
        <v>6.860158311345646E-2</v>
      </c>
      <c r="T971" s="70">
        <f t="shared" si="1026"/>
        <v>0.3220892274211099</v>
      </c>
      <c r="U971" s="70">
        <f t="shared" si="1027"/>
        <v>0.3113964686998395</v>
      </c>
      <c r="V971" s="70">
        <f t="shared" si="1028"/>
        <v>0.41753171856978083</v>
      </c>
      <c r="W971" s="70">
        <f t="shared" si="1029"/>
        <v>0.5251533742331288</v>
      </c>
      <c r="X971" s="121">
        <v>954</v>
      </c>
      <c r="Y971" s="121">
        <v>758</v>
      </c>
      <c r="Z971" s="121">
        <v>919</v>
      </c>
      <c r="AA971" s="121">
        <v>815</v>
      </c>
      <c r="AB971" s="121">
        <v>246</v>
      </c>
      <c r="AC971" s="121">
        <v>241</v>
      </c>
      <c r="AD971" s="17">
        <v>35</v>
      </c>
      <c r="AE971" s="17">
        <v>49</v>
      </c>
      <c r="AF971" s="100">
        <v>52</v>
      </c>
      <c r="AG971" s="101">
        <v>49</v>
      </c>
      <c r="AH971" s="101">
        <v>214</v>
      </c>
      <c r="AI971" s="101">
        <v>496</v>
      </c>
      <c r="AJ971" s="101">
        <v>5</v>
      </c>
      <c r="AK971" s="101">
        <f t="shared" si="1030"/>
        <v>764</v>
      </c>
      <c r="AL971" s="101">
        <f t="shared" si="1031"/>
        <v>76</v>
      </c>
      <c r="AM971" s="101">
        <v>81</v>
      </c>
      <c r="AN971" s="102">
        <v>48</v>
      </c>
      <c r="AO971" s="103">
        <v>115</v>
      </c>
      <c r="AP971" s="74">
        <f t="shared" si="1032"/>
        <v>6.464379947229551E-2</v>
      </c>
      <c r="AQ971" s="74">
        <f t="shared" si="1033"/>
        <v>0.23286180631120784</v>
      </c>
      <c r="AR971" s="104">
        <f t="shared" si="1034"/>
        <v>0.27407704654895665</v>
      </c>
      <c r="AS971" s="104">
        <f t="shared" si="1035"/>
        <v>0.36562860438292966</v>
      </c>
      <c r="AT971" s="104">
        <f t="shared" si="1036"/>
        <v>0.51533742331288346</v>
      </c>
      <c r="AU971" s="105">
        <v>728</v>
      </c>
      <c r="AV971" s="105">
        <v>982</v>
      </c>
      <c r="AW971" s="105">
        <v>719</v>
      </c>
      <c r="AX971" s="100">
        <v>83</v>
      </c>
      <c r="AY971" s="106">
        <v>1226</v>
      </c>
      <c r="AZ971" s="106">
        <v>112</v>
      </c>
      <c r="BA971" s="106">
        <v>500</v>
      </c>
      <c r="BB971" s="106">
        <v>597</v>
      </c>
      <c r="BC971" s="106">
        <v>17</v>
      </c>
      <c r="BD971" s="107">
        <v>116</v>
      </c>
      <c r="BE971" s="108">
        <v>47</v>
      </c>
      <c r="BF971" s="82">
        <f t="shared" si="1037"/>
        <v>0.15577190542420027</v>
      </c>
      <c r="BG971" s="82">
        <f t="shared" si="1038"/>
        <v>0.50916496945010181</v>
      </c>
      <c r="BH971" s="83">
        <f t="shared" si="1039"/>
        <v>0.44997941539728281</v>
      </c>
      <c r="BI971" s="83">
        <f t="shared" si="1040"/>
        <v>0.5736842105263158</v>
      </c>
      <c r="BJ971" s="83">
        <f t="shared" si="1041"/>
        <v>0.6607142857142857</v>
      </c>
      <c r="BK971" s="2">
        <v>668</v>
      </c>
      <c r="BL971" s="2">
        <v>923</v>
      </c>
      <c r="BM971" s="2">
        <v>682</v>
      </c>
      <c r="BN971" s="2">
        <v>488</v>
      </c>
      <c r="BO971" s="2">
        <v>223</v>
      </c>
      <c r="BP971" s="2">
        <v>222</v>
      </c>
      <c r="BQ971" s="109">
        <v>59</v>
      </c>
      <c r="BR971" s="109">
        <v>82</v>
      </c>
      <c r="BS971" s="110">
        <v>92</v>
      </c>
      <c r="BT971" s="109">
        <v>68</v>
      </c>
      <c r="BU971" s="109">
        <v>439</v>
      </c>
      <c r="BV971" s="109">
        <v>686</v>
      </c>
      <c r="BW971" s="109">
        <v>21</v>
      </c>
      <c r="BX971" s="84">
        <f t="shared" si="1045"/>
        <v>1214</v>
      </c>
      <c r="BY971" s="111">
        <v>22</v>
      </c>
      <c r="BZ971" s="109">
        <v>148</v>
      </c>
      <c r="CA971" s="109">
        <v>22</v>
      </c>
      <c r="CB971" s="2">
        <v>78</v>
      </c>
      <c r="CC971" s="112">
        <f t="shared" si="1046"/>
        <v>0.10179640718562874</v>
      </c>
      <c r="CD971" s="112">
        <f t="shared" si="1047"/>
        <v>0.47562296858071507</v>
      </c>
      <c r="CE971" s="112">
        <f t="shared" si="1048"/>
        <v>0.45974483062032556</v>
      </c>
      <c r="CF971" s="112">
        <f t="shared" si="1049"/>
        <v>0.60872274143302185</v>
      </c>
      <c r="CG971" s="112">
        <f t="shared" si="1050"/>
        <v>0.78885630498533721</v>
      </c>
      <c r="CH971" s="87">
        <f t="shared" si="1051"/>
        <v>144</v>
      </c>
      <c r="CI971" s="31">
        <f t="shared" si="1052"/>
        <v>141</v>
      </c>
      <c r="CJ971" s="31">
        <f t="shared" si="1053"/>
        <v>1</v>
      </c>
      <c r="CK971" s="31">
        <f t="shared" si="1054"/>
        <v>3</v>
      </c>
      <c r="CL971" s="31">
        <f t="shared" si="1055"/>
        <v>3</v>
      </c>
      <c r="CM971" s="113">
        <f t="shared" si="1056"/>
        <v>45</v>
      </c>
      <c r="CN971" s="31">
        <f t="shared" si="1057"/>
        <v>4</v>
      </c>
      <c r="CO971" s="31">
        <f t="shared" si="1058"/>
        <v>13</v>
      </c>
      <c r="CP971" s="31">
        <f t="shared" si="1059"/>
        <v>27</v>
      </c>
      <c r="CQ971" s="31">
        <f t="shared" si="1060"/>
        <v>1</v>
      </c>
      <c r="CU971" s="88">
        <f t="shared" si="1044"/>
        <v>0</v>
      </c>
      <c r="CZ971" s="32">
        <v>1</v>
      </c>
      <c r="DA971" s="32">
        <v>3</v>
      </c>
      <c r="DB971" s="32">
        <v>3</v>
      </c>
      <c r="DC971" s="88">
        <f t="shared" si="1061"/>
        <v>45</v>
      </c>
      <c r="DD971" s="32">
        <v>4</v>
      </c>
      <c r="DE971" s="32">
        <v>13</v>
      </c>
      <c r="DF971" s="32">
        <v>27</v>
      </c>
      <c r="DG971" s="32">
        <v>1</v>
      </c>
      <c r="DH971" s="32">
        <v>4</v>
      </c>
      <c r="DI971" s="32">
        <v>17</v>
      </c>
      <c r="DJ971" s="32">
        <v>17</v>
      </c>
      <c r="DK971" s="88">
        <f t="shared" si="1062"/>
        <v>323</v>
      </c>
      <c r="DL971" s="32">
        <v>30</v>
      </c>
      <c r="DM971" s="32">
        <v>107</v>
      </c>
      <c r="DN971" s="32">
        <v>180</v>
      </c>
      <c r="DO971" s="32">
        <v>6</v>
      </c>
      <c r="DP971" s="32">
        <v>32</v>
      </c>
      <c r="DQ971" s="32">
        <v>36</v>
      </c>
      <c r="DR971" s="32">
        <v>34</v>
      </c>
      <c r="DS971" s="88">
        <f t="shared" si="1063"/>
        <v>551</v>
      </c>
      <c r="DT971" s="32">
        <v>18</v>
      </c>
      <c r="DU971" s="32">
        <v>155</v>
      </c>
      <c r="DV971" s="32">
        <v>366</v>
      </c>
      <c r="DW971" s="32">
        <v>12</v>
      </c>
      <c r="EA971" s="88">
        <f t="shared" si="1064"/>
        <v>0</v>
      </c>
      <c r="EF971" s="32">
        <v>1</v>
      </c>
      <c r="EG971" s="32">
        <v>2</v>
      </c>
      <c r="EH971" s="32">
        <v>3</v>
      </c>
      <c r="EI971" s="88">
        <f t="shared" si="1065"/>
        <v>30</v>
      </c>
      <c r="EJ971" s="32">
        <v>13</v>
      </c>
      <c r="EK971" s="32">
        <v>12</v>
      </c>
      <c r="EL971" s="32">
        <v>5</v>
      </c>
      <c r="EM971" s="32">
        <v>0</v>
      </c>
      <c r="EQ971" s="88">
        <f t="shared" si="1066"/>
        <v>0</v>
      </c>
      <c r="EV971" s="32">
        <v>21</v>
      </c>
      <c r="EW971" s="32">
        <v>24</v>
      </c>
      <c r="EX971" s="32">
        <v>35</v>
      </c>
      <c r="EY971" s="88">
        <f t="shared" si="1067"/>
        <v>265</v>
      </c>
      <c r="EZ971" s="32">
        <v>3</v>
      </c>
      <c r="FA971" s="32">
        <v>152</v>
      </c>
      <c r="FB971" s="32">
        <v>108</v>
      </c>
      <c r="FC971" s="32">
        <v>2</v>
      </c>
      <c r="FG971" s="88">
        <f t="shared" si="1068"/>
        <v>0</v>
      </c>
      <c r="FO971" s="88">
        <f t="shared" si="1069"/>
        <v>0</v>
      </c>
      <c r="FW971" s="110">
        <f t="shared" si="1070"/>
        <v>0</v>
      </c>
      <c r="GB971" s="110">
        <f t="shared" si="1071"/>
        <v>21</v>
      </c>
      <c r="GC971" s="110">
        <f t="shared" si="1072"/>
        <v>24</v>
      </c>
      <c r="GD971" s="110">
        <f t="shared" si="1073"/>
        <v>35</v>
      </c>
      <c r="GE971" s="110">
        <f t="shared" si="1074"/>
        <v>265</v>
      </c>
      <c r="GF971" s="110">
        <f t="shared" si="1075"/>
        <v>3</v>
      </c>
      <c r="GG971" s="110">
        <f t="shared" si="1076"/>
        <v>152</v>
      </c>
      <c r="GH971" s="110">
        <f t="shared" si="1077"/>
        <v>108</v>
      </c>
      <c r="GI971" s="110">
        <f t="shared" si="1078"/>
        <v>2</v>
      </c>
      <c r="GJ971" s="114">
        <f t="shared" si="1042"/>
        <v>0.50214459944637824</v>
      </c>
      <c r="GK971" s="90">
        <f t="shared" si="1043"/>
        <v>-9.7879282218597055E-3</v>
      </c>
      <c r="GL971" s="2" t="s">
        <v>2228</v>
      </c>
      <c r="GM971" s="2" t="s">
        <v>1526</v>
      </c>
      <c r="GN971" s="92" t="s">
        <v>2013</v>
      </c>
      <c r="GO971" s="92" t="s">
        <v>2020</v>
      </c>
      <c r="GP971" s="92" t="s">
        <v>1896</v>
      </c>
      <c r="GQ971" s="2" t="s">
        <v>2055</v>
      </c>
      <c r="GR971" s="115">
        <v>918</v>
      </c>
      <c r="GS971" s="31">
        <f t="shared" si="1079"/>
        <v>36</v>
      </c>
      <c r="GT971" s="31">
        <f t="shared" si="1080"/>
        <v>51</v>
      </c>
      <c r="GU971" s="31">
        <f t="shared" si="1081"/>
        <v>53</v>
      </c>
      <c r="GV971" s="31">
        <f t="shared" si="1082"/>
        <v>874</v>
      </c>
      <c r="GW971" s="31">
        <f t="shared" si="1083"/>
        <v>564</v>
      </c>
      <c r="GX971" s="31">
        <f t="shared" si="1084"/>
        <v>826</v>
      </c>
    </row>
    <row r="972" spans="1:208" ht="15.75" hidden="1" customHeight="1" x14ac:dyDescent="0.25">
      <c r="A972" s="22" t="s">
        <v>1112</v>
      </c>
      <c r="B972" s="2" t="s">
        <v>945</v>
      </c>
      <c r="C972" s="116" t="s">
        <v>948</v>
      </c>
      <c r="D972" s="35" t="s">
        <v>945</v>
      </c>
      <c r="E972" s="117">
        <v>23</v>
      </c>
      <c r="F972" s="117">
        <v>81</v>
      </c>
      <c r="G972" s="117">
        <v>259</v>
      </c>
      <c r="H972" s="117">
        <v>363</v>
      </c>
      <c r="I972" s="95">
        <v>25</v>
      </c>
      <c r="J972" s="118">
        <v>24</v>
      </c>
      <c r="K972" s="118">
        <v>89</v>
      </c>
      <c r="L972" s="118">
        <v>307</v>
      </c>
      <c r="M972" s="118">
        <v>420</v>
      </c>
      <c r="N972" s="119">
        <v>68</v>
      </c>
      <c r="O972" s="119">
        <v>10</v>
      </c>
      <c r="P972" s="120">
        <v>426</v>
      </c>
      <c r="Q972" s="120">
        <v>573</v>
      </c>
      <c r="R972" s="120">
        <v>400</v>
      </c>
      <c r="S972" s="70">
        <f t="shared" si="1025"/>
        <v>5.6338028169014086E-2</v>
      </c>
      <c r="T972" s="70">
        <f t="shared" si="1026"/>
        <v>0.15532286212914484</v>
      </c>
      <c r="U972" s="70">
        <f t="shared" si="1027"/>
        <v>0.25160829163688347</v>
      </c>
      <c r="V972" s="70">
        <f t="shared" si="1028"/>
        <v>0.33710174717368963</v>
      </c>
      <c r="W972" s="70">
        <f t="shared" si="1029"/>
        <v>0.59750000000000003</v>
      </c>
      <c r="X972" s="121">
        <v>581</v>
      </c>
      <c r="Y972" s="121">
        <v>426</v>
      </c>
      <c r="Z972" s="121">
        <v>573</v>
      </c>
      <c r="AA972" s="121">
        <v>400</v>
      </c>
      <c r="AB972" s="121">
        <v>113</v>
      </c>
      <c r="AC972" s="121">
        <v>125</v>
      </c>
      <c r="AD972" s="17">
        <v>13</v>
      </c>
      <c r="AE972" s="17">
        <v>22</v>
      </c>
      <c r="AF972" s="100">
        <v>27</v>
      </c>
      <c r="AG972" s="101">
        <v>30</v>
      </c>
      <c r="AH972" s="101">
        <v>119</v>
      </c>
      <c r="AI972" s="101">
        <v>332</v>
      </c>
      <c r="AJ972" s="101">
        <v>25</v>
      </c>
      <c r="AK972" s="101">
        <f t="shared" si="1030"/>
        <v>506</v>
      </c>
      <c r="AL972" s="101">
        <f t="shared" si="1031"/>
        <v>68</v>
      </c>
      <c r="AM972" s="101">
        <v>93</v>
      </c>
      <c r="AN972" s="102">
        <v>7</v>
      </c>
      <c r="AO972" s="103">
        <v>24</v>
      </c>
      <c r="AP972" s="74">
        <f t="shared" si="1032"/>
        <v>7.0422535211267609E-2</v>
      </c>
      <c r="AQ972" s="74">
        <f t="shared" si="1033"/>
        <v>0.20767888307155322</v>
      </c>
      <c r="AR972" s="104">
        <f t="shared" si="1034"/>
        <v>0.29521086490350251</v>
      </c>
      <c r="AS972" s="104">
        <f t="shared" si="1035"/>
        <v>0.3936279547790339</v>
      </c>
      <c r="AT972" s="104">
        <f t="shared" si="1036"/>
        <v>0.66</v>
      </c>
      <c r="AU972" s="105">
        <v>403</v>
      </c>
      <c r="AV972" s="105">
        <v>555</v>
      </c>
      <c r="AW972" s="105">
        <v>385</v>
      </c>
      <c r="AX972" s="100">
        <v>31</v>
      </c>
      <c r="AY972" s="106">
        <v>511</v>
      </c>
      <c r="AZ972" s="106">
        <v>22</v>
      </c>
      <c r="BA972" s="106">
        <v>112</v>
      </c>
      <c r="BB972" s="106">
        <v>358</v>
      </c>
      <c r="BC972" s="106">
        <v>19</v>
      </c>
      <c r="BD972" s="107">
        <v>84</v>
      </c>
      <c r="BE972" s="108">
        <v>12</v>
      </c>
      <c r="BF972" s="82">
        <f t="shared" si="1037"/>
        <v>5.7142857142857141E-2</v>
      </c>
      <c r="BG972" s="82">
        <f t="shared" si="1038"/>
        <v>0.20180180180180179</v>
      </c>
      <c r="BH972" s="83">
        <f t="shared" si="1039"/>
        <v>0.30379746835443039</v>
      </c>
      <c r="BI972" s="83">
        <f t="shared" si="1040"/>
        <v>0.40292275574112735</v>
      </c>
      <c r="BJ972" s="83">
        <f t="shared" si="1041"/>
        <v>0.67990074441687343</v>
      </c>
      <c r="BK972" s="2">
        <v>407</v>
      </c>
      <c r="BL972" s="2">
        <v>503</v>
      </c>
      <c r="BM972" s="2">
        <v>420</v>
      </c>
      <c r="BN972" s="2">
        <v>275</v>
      </c>
      <c r="BO972" s="2">
        <v>105</v>
      </c>
      <c r="BP972" s="2">
        <v>114</v>
      </c>
      <c r="BQ972" s="109">
        <v>16</v>
      </c>
      <c r="BR972" s="109">
        <v>32</v>
      </c>
      <c r="BS972" s="110">
        <v>26</v>
      </c>
      <c r="BT972" s="109">
        <v>42</v>
      </c>
      <c r="BU972" s="109">
        <v>165</v>
      </c>
      <c r="BV972" s="109">
        <v>348</v>
      </c>
      <c r="BW972" s="109">
        <v>12</v>
      </c>
      <c r="BX972" s="84">
        <f t="shared" si="1045"/>
        <v>567</v>
      </c>
      <c r="BY972" s="111">
        <v>1</v>
      </c>
      <c r="BZ972" s="109">
        <v>110</v>
      </c>
      <c r="CA972" s="109">
        <v>12</v>
      </c>
      <c r="CB972" s="2">
        <v>18</v>
      </c>
      <c r="CC972" s="112">
        <f t="shared" si="1046"/>
        <v>0.10319410319410319</v>
      </c>
      <c r="CD972" s="112">
        <f t="shared" si="1047"/>
        <v>0.32803180914512925</v>
      </c>
      <c r="CE972" s="112">
        <f t="shared" si="1048"/>
        <v>0.33458646616541354</v>
      </c>
      <c r="CF972" s="112">
        <f t="shared" si="1049"/>
        <v>0.43661971830985913</v>
      </c>
      <c r="CG972" s="112">
        <f t="shared" si="1050"/>
        <v>0.56666666666666665</v>
      </c>
      <c r="CH972" s="87">
        <f t="shared" si="1051"/>
        <v>182</v>
      </c>
      <c r="CI972" s="31">
        <f t="shared" si="1052"/>
        <v>159</v>
      </c>
      <c r="CJ972" s="31">
        <f t="shared" si="1053"/>
        <v>0</v>
      </c>
      <c r="CK972" s="31">
        <f t="shared" si="1054"/>
        <v>0</v>
      </c>
      <c r="CL972" s="31">
        <f t="shared" si="1055"/>
        <v>0</v>
      </c>
      <c r="CM972" s="113">
        <f t="shared" si="1056"/>
        <v>0</v>
      </c>
      <c r="CN972" s="31">
        <f t="shared" si="1057"/>
        <v>0</v>
      </c>
      <c r="CO972" s="31">
        <f t="shared" si="1058"/>
        <v>0</v>
      </c>
      <c r="CP972" s="31">
        <f t="shared" si="1059"/>
        <v>0</v>
      </c>
      <c r="CQ972" s="31">
        <f t="shared" si="1060"/>
        <v>0</v>
      </c>
      <c r="CU972" s="88">
        <f t="shared" si="1044"/>
        <v>0</v>
      </c>
      <c r="DC972" s="88">
        <f t="shared" si="1061"/>
        <v>0</v>
      </c>
      <c r="DH972" s="32">
        <v>1</v>
      </c>
      <c r="DI972" s="32">
        <v>5</v>
      </c>
      <c r="DJ972" s="32">
        <v>4</v>
      </c>
      <c r="DK972" s="88">
        <f t="shared" si="1062"/>
        <v>98</v>
      </c>
      <c r="DL972" s="32">
        <v>26</v>
      </c>
      <c r="DM972" s="32">
        <v>55</v>
      </c>
      <c r="DN972" s="32">
        <v>16</v>
      </c>
      <c r="DO972" s="32">
        <v>1</v>
      </c>
      <c r="DP972" s="32">
        <v>7</v>
      </c>
      <c r="DQ972" s="32">
        <v>16</v>
      </c>
      <c r="DR972" s="32">
        <v>10</v>
      </c>
      <c r="DS972" s="88">
        <f t="shared" si="1063"/>
        <v>296</v>
      </c>
      <c r="DT972" s="32">
        <v>1</v>
      </c>
      <c r="DU972" s="32">
        <v>21</v>
      </c>
      <c r="DV972" s="32">
        <v>265</v>
      </c>
      <c r="DW972" s="32">
        <v>9</v>
      </c>
      <c r="DX972" s="32">
        <v>2</v>
      </c>
      <c r="DY972" s="32">
        <v>3</v>
      </c>
      <c r="DZ972" s="32">
        <v>3</v>
      </c>
      <c r="EA972" s="88">
        <f t="shared" si="1064"/>
        <v>58</v>
      </c>
      <c r="EC972" s="32">
        <v>16</v>
      </c>
      <c r="ED972" s="32">
        <v>41</v>
      </c>
      <c r="EE972" s="32">
        <v>1</v>
      </c>
      <c r="EF972" s="32">
        <v>1</v>
      </c>
      <c r="EG972" s="32">
        <v>2</v>
      </c>
      <c r="EH972" s="32">
        <v>3</v>
      </c>
      <c r="EI972" s="88">
        <f t="shared" si="1065"/>
        <v>27</v>
      </c>
      <c r="EJ972" s="32">
        <v>15</v>
      </c>
      <c r="EK972" s="32">
        <v>9</v>
      </c>
      <c r="EL972" s="32">
        <v>3</v>
      </c>
      <c r="EM972" s="32">
        <v>0</v>
      </c>
      <c r="EQ972" s="88">
        <f t="shared" si="1066"/>
        <v>0</v>
      </c>
      <c r="EV972" s="32">
        <v>5</v>
      </c>
      <c r="EW972" s="32">
        <v>6</v>
      </c>
      <c r="EX972" s="32">
        <v>6</v>
      </c>
      <c r="EY972" s="88">
        <f t="shared" si="1067"/>
        <v>88</v>
      </c>
      <c r="EZ972" s="32">
        <v>0</v>
      </c>
      <c r="FA972" s="32">
        <v>64</v>
      </c>
      <c r="FB972" s="32">
        <v>23</v>
      </c>
      <c r="FC972" s="32">
        <v>1</v>
      </c>
      <c r="FG972" s="88">
        <f t="shared" si="1068"/>
        <v>0</v>
      </c>
      <c r="FO972" s="88">
        <f t="shared" si="1069"/>
        <v>0</v>
      </c>
      <c r="FW972" s="110">
        <f t="shared" si="1070"/>
        <v>0</v>
      </c>
      <c r="GB972" s="110">
        <f t="shared" si="1071"/>
        <v>5</v>
      </c>
      <c r="GC972" s="110">
        <f t="shared" si="1072"/>
        <v>6</v>
      </c>
      <c r="GD972" s="110">
        <f t="shared" si="1073"/>
        <v>6</v>
      </c>
      <c r="GE972" s="110">
        <f t="shared" si="1074"/>
        <v>88</v>
      </c>
      <c r="GF972" s="110">
        <f t="shared" si="1075"/>
        <v>0</v>
      </c>
      <c r="GG972" s="110">
        <f t="shared" si="1076"/>
        <v>64</v>
      </c>
      <c r="GH972" s="110">
        <f t="shared" si="1077"/>
        <v>23</v>
      </c>
      <c r="GI972" s="110">
        <f t="shared" si="1078"/>
        <v>1</v>
      </c>
      <c r="GJ972" s="114">
        <f t="shared" si="1042"/>
        <v>-5.1603905160390588E-2</v>
      </c>
      <c r="GK972" s="90">
        <f t="shared" si="1043"/>
        <v>0.1095890410958904</v>
      </c>
      <c r="GL972" s="2" t="s">
        <v>2123</v>
      </c>
      <c r="GM972" s="2" t="s">
        <v>1622</v>
      </c>
      <c r="GN972" s="92" t="s">
        <v>2225</v>
      </c>
      <c r="GO972" s="2" t="s">
        <v>2036</v>
      </c>
      <c r="GP972" s="2" t="s">
        <v>1514</v>
      </c>
      <c r="GQ972" s="2" t="s">
        <v>1639</v>
      </c>
      <c r="GR972" s="115">
        <v>488</v>
      </c>
      <c r="GS972" s="31">
        <f t="shared" si="1079"/>
        <v>10</v>
      </c>
      <c r="GT972" s="31">
        <f t="shared" si="1080"/>
        <v>17</v>
      </c>
      <c r="GU972" s="31">
        <f t="shared" si="1081"/>
        <v>24</v>
      </c>
      <c r="GV972" s="31">
        <f t="shared" si="1082"/>
        <v>452</v>
      </c>
      <c r="GW972" s="31">
        <f t="shared" si="1083"/>
        <v>333</v>
      </c>
      <c r="GX972" s="31">
        <f t="shared" si="1084"/>
        <v>425</v>
      </c>
    </row>
    <row r="973" spans="1:208" ht="15.75" hidden="1" customHeight="1" x14ac:dyDescent="0.25">
      <c r="A973" s="22" t="s">
        <v>1112</v>
      </c>
      <c r="B973" s="2" t="s">
        <v>945</v>
      </c>
      <c r="C973" s="116" t="s">
        <v>977</v>
      </c>
      <c r="D973" s="35" t="s">
        <v>945</v>
      </c>
      <c r="E973" s="117">
        <v>131</v>
      </c>
      <c r="F973" s="117">
        <v>705</v>
      </c>
      <c r="G973" s="117">
        <v>1284</v>
      </c>
      <c r="H973" s="117">
        <v>2120</v>
      </c>
      <c r="I973" s="95">
        <v>150</v>
      </c>
      <c r="J973" s="118">
        <v>168</v>
      </c>
      <c r="K973" s="118">
        <v>513</v>
      </c>
      <c r="L973" s="118">
        <v>1506</v>
      </c>
      <c r="M973" s="118">
        <v>2187</v>
      </c>
      <c r="N973" s="119">
        <v>374</v>
      </c>
      <c r="O973" s="119">
        <v>108</v>
      </c>
      <c r="P973" s="120">
        <v>1846</v>
      </c>
      <c r="Q973" s="120">
        <v>2360</v>
      </c>
      <c r="R973" s="120">
        <v>1893</v>
      </c>
      <c r="S973" s="70">
        <f t="shared" si="1025"/>
        <v>9.1007583965330444E-2</v>
      </c>
      <c r="T973" s="70">
        <f t="shared" si="1026"/>
        <v>0.21737288135593219</v>
      </c>
      <c r="U973" s="70">
        <f t="shared" si="1027"/>
        <v>0.2972618462042958</v>
      </c>
      <c r="V973" s="70">
        <f t="shared" si="1028"/>
        <v>0.38678579826005172</v>
      </c>
      <c r="W973" s="70">
        <f t="shared" si="1029"/>
        <v>0.5979926043317485</v>
      </c>
      <c r="X973" s="121">
        <v>2364</v>
      </c>
      <c r="Y973" s="121">
        <v>1846</v>
      </c>
      <c r="Z973" s="121">
        <v>2360</v>
      </c>
      <c r="AA973" s="121">
        <v>1893</v>
      </c>
      <c r="AB973" s="121">
        <v>612</v>
      </c>
      <c r="AC973" s="121">
        <v>587</v>
      </c>
      <c r="AD973" s="17">
        <v>72</v>
      </c>
      <c r="AE973" s="17">
        <v>125</v>
      </c>
      <c r="AF973" s="100">
        <v>151</v>
      </c>
      <c r="AG973" s="101">
        <v>174</v>
      </c>
      <c r="AH973" s="101">
        <v>564</v>
      </c>
      <c r="AI973" s="101">
        <v>1494</v>
      </c>
      <c r="AJ973" s="101">
        <v>71</v>
      </c>
      <c r="AK973" s="101">
        <f t="shared" si="1030"/>
        <v>2303</v>
      </c>
      <c r="AL973" s="101">
        <f t="shared" si="1031"/>
        <v>331</v>
      </c>
      <c r="AM973" s="101">
        <v>402</v>
      </c>
      <c r="AN973" s="102">
        <v>44</v>
      </c>
      <c r="AO973" s="103">
        <v>145</v>
      </c>
      <c r="AP973" s="74">
        <f t="shared" si="1032"/>
        <v>9.425785482123511E-2</v>
      </c>
      <c r="AQ973" s="74">
        <f t="shared" si="1033"/>
        <v>0.23898305084745763</v>
      </c>
      <c r="AR973" s="104">
        <f t="shared" si="1034"/>
        <v>0.31169044105591082</v>
      </c>
      <c r="AS973" s="104">
        <f t="shared" si="1035"/>
        <v>0.40606630613684458</v>
      </c>
      <c r="AT973" s="104">
        <f t="shared" si="1036"/>
        <v>0.61436872688853672</v>
      </c>
      <c r="AU973" s="105">
        <v>1765</v>
      </c>
      <c r="AV973" s="105">
        <v>2370</v>
      </c>
      <c r="AW973" s="105">
        <v>1834</v>
      </c>
      <c r="AX973" s="100">
        <v>153</v>
      </c>
      <c r="AY973" s="106">
        <v>2357</v>
      </c>
      <c r="AZ973" s="106">
        <v>152</v>
      </c>
      <c r="BA973" s="106">
        <v>642</v>
      </c>
      <c r="BB973" s="106">
        <v>1487</v>
      </c>
      <c r="BC973" s="106">
        <v>76</v>
      </c>
      <c r="BD973" s="107">
        <v>354</v>
      </c>
      <c r="BE973" s="108">
        <v>60</v>
      </c>
      <c r="BF973" s="82">
        <f t="shared" si="1037"/>
        <v>8.2878953107960743E-2</v>
      </c>
      <c r="BG973" s="82">
        <f t="shared" si="1038"/>
        <v>0.27088607594936709</v>
      </c>
      <c r="BH973" s="83">
        <f t="shared" si="1039"/>
        <v>0.32283464566929132</v>
      </c>
      <c r="BI973" s="83">
        <f t="shared" si="1040"/>
        <v>0.42926239419588874</v>
      </c>
      <c r="BJ973" s="83">
        <f t="shared" si="1041"/>
        <v>0.64192634560906514</v>
      </c>
      <c r="BK973" s="2">
        <v>1679</v>
      </c>
      <c r="BL973" s="2">
        <v>2367</v>
      </c>
      <c r="BM973" s="2">
        <v>1843</v>
      </c>
      <c r="BN973" s="2">
        <v>1258</v>
      </c>
      <c r="BO973" s="2">
        <v>568</v>
      </c>
      <c r="BP973" s="2">
        <v>529</v>
      </c>
      <c r="BQ973" s="109">
        <v>75</v>
      </c>
      <c r="BR973" s="109">
        <v>171</v>
      </c>
      <c r="BS973" s="110">
        <v>163</v>
      </c>
      <c r="BT973" s="109">
        <v>213</v>
      </c>
      <c r="BU973" s="109">
        <v>694</v>
      </c>
      <c r="BV973" s="109">
        <v>1589</v>
      </c>
      <c r="BW973" s="109">
        <v>75</v>
      </c>
      <c r="BX973" s="84">
        <f t="shared" si="1045"/>
        <v>2571</v>
      </c>
      <c r="BY973" s="111">
        <v>21</v>
      </c>
      <c r="BZ973" s="109">
        <v>363</v>
      </c>
      <c r="CA973" s="109">
        <v>75</v>
      </c>
      <c r="CB973" s="2">
        <v>96</v>
      </c>
      <c r="CC973" s="112">
        <f t="shared" si="1046"/>
        <v>0.12686122692078619</v>
      </c>
      <c r="CD973" s="112">
        <f t="shared" si="1047"/>
        <v>0.29319814110688636</v>
      </c>
      <c r="CE973" s="112">
        <f t="shared" si="1048"/>
        <v>0.3622007131940907</v>
      </c>
      <c r="CF973" s="112">
        <f t="shared" si="1049"/>
        <v>0.45605700712589076</v>
      </c>
      <c r="CG973" s="112">
        <f t="shared" si="1050"/>
        <v>0.66521975040694514</v>
      </c>
      <c r="CH973" s="87">
        <f t="shared" si="1051"/>
        <v>617</v>
      </c>
      <c r="CI973" s="31">
        <f t="shared" si="1052"/>
        <v>726</v>
      </c>
      <c r="CJ973" s="31">
        <f t="shared" si="1053"/>
        <v>6</v>
      </c>
      <c r="CK973" s="31">
        <f t="shared" si="1054"/>
        <v>20</v>
      </c>
      <c r="CL973" s="31">
        <f t="shared" si="1055"/>
        <v>36</v>
      </c>
      <c r="CM973" s="113">
        <f t="shared" si="1056"/>
        <v>236</v>
      </c>
      <c r="CN973" s="31">
        <f t="shared" si="1057"/>
        <v>43</v>
      </c>
      <c r="CO973" s="31">
        <f t="shared" si="1058"/>
        <v>73</v>
      </c>
      <c r="CP973" s="31">
        <f t="shared" si="1059"/>
        <v>112</v>
      </c>
      <c r="CQ973" s="31">
        <f t="shared" si="1060"/>
        <v>8</v>
      </c>
      <c r="CR973" s="32">
        <v>4</v>
      </c>
      <c r="CS973" s="32">
        <v>14</v>
      </c>
      <c r="CT973" s="32">
        <v>28</v>
      </c>
      <c r="CU973" s="88">
        <f t="shared" si="1044"/>
        <v>158</v>
      </c>
      <c r="CV973" s="32">
        <v>43</v>
      </c>
      <c r="CW973" s="32">
        <v>57</v>
      </c>
      <c r="CX973" s="32">
        <v>53</v>
      </c>
      <c r="CY973" s="32">
        <v>5</v>
      </c>
      <c r="CZ973" s="32">
        <v>2</v>
      </c>
      <c r="DA973" s="32">
        <v>6</v>
      </c>
      <c r="DB973" s="32">
        <v>8</v>
      </c>
      <c r="DC973" s="88">
        <f t="shared" si="1061"/>
        <v>78</v>
      </c>
      <c r="DD973" s="32">
        <v>0</v>
      </c>
      <c r="DE973" s="32">
        <v>16</v>
      </c>
      <c r="DF973" s="32">
        <v>59</v>
      </c>
      <c r="DG973" s="32">
        <v>3</v>
      </c>
      <c r="DH973" s="32">
        <v>4</v>
      </c>
      <c r="DI973" s="32">
        <v>28</v>
      </c>
      <c r="DJ973" s="32">
        <v>20</v>
      </c>
      <c r="DK973" s="88">
        <f t="shared" si="1062"/>
        <v>471</v>
      </c>
      <c r="DL973" s="32">
        <v>76</v>
      </c>
      <c r="DM973" s="32">
        <v>218</v>
      </c>
      <c r="DN973" s="32">
        <v>165</v>
      </c>
      <c r="DO973" s="32">
        <v>12</v>
      </c>
      <c r="DP973" s="32">
        <v>53</v>
      </c>
      <c r="DQ973" s="32">
        <v>92</v>
      </c>
      <c r="DR973" s="32">
        <v>73</v>
      </c>
      <c r="DS973" s="88">
        <f t="shared" si="1063"/>
        <v>1533</v>
      </c>
      <c r="DT973" s="32">
        <v>23</v>
      </c>
      <c r="DU973" s="32">
        <v>282</v>
      </c>
      <c r="DV973" s="32">
        <v>1175</v>
      </c>
      <c r="DW973" s="32">
        <v>53</v>
      </c>
      <c r="DX973" s="32">
        <v>3</v>
      </c>
      <c r="DY973" s="32">
        <v>6</v>
      </c>
      <c r="DZ973" s="32">
        <v>4</v>
      </c>
      <c r="EA973" s="88">
        <f t="shared" si="1064"/>
        <v>73</v>
      </c>
      <c r="EB973" s="32">
        <v>9</v>
      </c>
      <c r="EC973" s="32">
        <v>35</v>
      </c>
      <c r="ED973" s="32">
        <v>28</v>
      </c>
      <c r="EE973" s="32">
        <v>1</v>
      </c>
      <c r="EF973" s="32">
        <v>4</v>
      </c>
      <c r="EG973" s="32">
        <v>16</v>
      </c>
      <c r="EH973" s="32">
        <v>19</v>
      </c>
      <c r="EI973" s="88">
        <f t="shared" si="1065"/>
        <v>129</v>
      </c>
      <c r="EJ973" s="32">
        <v>62</v>
      </c>
      <c r="EK973" s="32">
        <v>45</v>
      </c>
      <c r="EL973" s="32">
        <v>22</v>
      </c>
      <c r="EM973" s="32">
        <v>0</v>
      </c>
      <c r="EQ973" s="88">
        <f t="shared" si="1066"/>
        <v>0</v>
      </c>
      <c r="EV973" s="32">
        <v>5</v>
      </c>
      <c r="EW973" s="32">
        <v>9</v>
      </c>
      <c r="EX973" s="32">
        <v>11</v>
      </c>
      <c r="EY973" s="88">
        <f t="shared" si="1067"/>
        <v>131</v>
      </c>
      <c r="EZ973" s="32">
        <v>0</v>
      </c>
      <c r="FA973" s="32">
        <v>41</v>
      </c>
      <c r="FB973" s="32">
        <v>87</v>
      </c>
      <c r="FC973" s="32">
        <v>3</v>
      </c>
      <c r="FG973" s="88">
        <f t="shared" si="1068"/>
        <v>0</v>
      </c>
      <c r="FO973" s="88">
        <f t="shared" si="1069"/>
        <v>0</v>
      </c>
      <c r="FW973" s="110">
        <f t="shared" si="1070"/>
        <v>0</v>
      </c>
      <c r="GB973" s="110">
        <f t="shared" si="1071"/>
        <v>5</v>
      </c>
      <c r="GC973" s="110">
        <f t="shared" si="1072"/>
        <v>9</v>
      </c>
      <c r="GD973" s="110">
        <f t="shared" si="1073"/>
        <v>11</v>
      </c>
      <c r="GE973" s="110">
        <f t="shared" si="1074"/>
        <v>131</v>
      </c>
      <c r="GF973" s="110">
        <f t="shared" si="1075"/>
        <v>0</v>
      </c>
      <c r="GG973" s="110">
        <f t="shared" si="1076"/>
        <v>41</v>
      </c>
      <c r="GH973" s="110">
        <f t="shared" si="1077"/>
        <v>87</v>
      </c>
      <c r="GI973" s="110">
        <f t="shared" si="1078"/>
        <v>3</v>
      </c>
      <c r="GJ973" s="114">
        <f t="shared" si="1042"/>
        <v>0.11242136706744457</v>
      </c>
      <c r="GK973" s="90">
        <f t="shared" si="1043"/>
        <v>9.0793381417055577E-2</v>
      </c>
      <c r="GL973" s="92" t="s">
        <v>1501</v>
      </c>
      <c r="GM973" s="2" t="s">
        <v>1835</v>
      </c>
      <c r="GN973" s="92" t="s">
        <v>2115</v>
      </c>
      <c r="GO973" s="2" t="s">
        <v>2131</v>
      </c>
      <c r="GP973" s="92" t="s">
        <v>2195</v>
      </c>
      <c r="GQ973" s="2" t="s">
        <v>1753</v>
      </c>
      <c r="GR973" s="115">
        <v>2363</v>
      </c>
      <c r="GS973" s="31">
        <f t="shared" si="1079"/>
        <v>60</v>
      </c>
      <c r="GT973" s="31">
        <f t="shared" si="1080"/>
        <v>97</v>
      </c>
      <c r="GU973" s="31">
        <f t="shared" si="1081"/>
        <v>126</v>
      </c>
      <c r="GV973" s="31">
        <f t="shared" si="1082"/>
        <v>2077</v>
      </c>
      <c r="GW973" s="31">
        <f t="shared" si="1083"/>
        <v>1434</v>
      </c>
      <c r="GX973" s="31">
        <f t="shared" si="1084"/>
        <v>1969</v>
      </c>
    </row>
    <row r="974" spans="1:208" ht="15.75" hidden="1" customHeight="1" x14ac:dyDescent="0.25">
      <c r="A974" s="22" t="s">
        <v>1112</v>
      </c>
      <c r="B974" s="2" t="s">
        <v>945</v>
      </c>
      <c r="C974" s="116" t="s">
        <v>949</v>
      </c>
      <c r="D974" s="35" t="s">
        <v>945</v>
      </c>
      <c r="E974" s="117">
        <v>31</v>
      </c>
      <c r="F974" s="117">
        <v>111</v>
      </c>
      <c r="G974" s="117">
        <v>133</v>
      </c>
      <c r="H974" s="117">
        <v>275</v>
      </c>
      <c r="I974" s="95">
        <v>16</v>
      </c>
      <c r="J974" s="118">
        <v>22</v>
      </c>
      <c r="K974" s="118">
        <v>90</v>
      </c>
      <c r="L974" s="118">
        <v>149</v>
      </c>
      <c r="M974" s="118">
        <v>261</v>
      </c>
      <c r="N974" s="119">
        <v>30</v>
      </c>
      <c r="O974" s="119">
        <v>16</v>
      </c>
      <c r="P974" s="120">
        <v>194</v>
      </c>
      <c r="Q974" s="120">
        <v>258</v>
      </c>
      <c r="R974" s="120">
        <v>163</v>
      </c>
      <c r="S974" s="70">
        <f t="shared" si="1025"/>
        <v>0.1134020618556701</v>
      </c>
      <c r="T974" s="70">
        <f t="shared" si="1026"/>
        <v>0.34883720930232559</v>
      </c>
      <c r="U974" s="70">
        <f t="shared" si="1027"/>
        <v>0.37560975609756098</v>
      </c>
      <c r="V974" s="70">
        <f t="shared" si="1028"/>
        <v>0.49643705463182897</v>
      </c>
      <c r="W974" s="70">
        <f t="shared" si="1029"/>
        <v>0.73006134969325154</v>
      </c>
      <c r="X974" s="121">
        <v>266</v>
      </c>
      <c r="Y974" s="121">
        <v>194</v>
      </c>
      <c r="Z974" s="121">
        <v>258</v>
      </c>
      <c r="AA974" s="121">
        <v>163</v>
      </c>
      <c r="AB974" s="121">
        <v>56</v>
      </c>
      <c r="AC974" s="121">
        <v>63</v>
      </c>
      <c r="AD974" s="17">
        <v>13</v>
      </c>
      <c r="AE974" s="17">
        <v>18</v>
      </c>
      <c r="AF974" s="100">
        <v>20</v>
      </c>
      <c r="AG974" s="101">
        <v>47</v>
      </c>
      <c r="AH974" s="101">
        <v>114</v>
      </c>
      <c r="AI974" s="101">
        <v>146</v>
      </c>
      <c r="AJ974" s="101">
        <v>14</v>
      </c>
      <c r="AK974" s="101">
        <f t="shared" si="1030"/>
        <v>321</v>
      </c>
      <c r="AL974" s="101">
        <f t="shared" si="1031"/>
        <v>16</v>
      </c>
      <c r="AM974" s="101">
        <v>30</v>
      </c>
      <c r="AN974" s="102">
        <v>2</v>
      </c>
      <c r="AO974" s="103">
        <v>24</v>
      </c>
      <c r="AP974" s="74">
        <f t="shared" si="1032"/>
        <v>0.2422680412371134</v>
      </c>
      <c r="AQ974" s="74">
        <f t="shared" si="1033"/>
        <v>0.44186046511627908</v>
      </c>
      <c r="AR974" s="104">
        <f t="shared" si="1034"/>
        <v>0.47317073170731705</v>
      </c>
      <c r="AS974" s="104">
        <f t="shared" si="1035"/>
        <v>0.57957244655581952</v>
      </c>
      <c r="AT974" s="104">
        <f t="shared" si="1036"/>
        <v>0.7975460122699386</v>
      </c>
      <c r="AU974" s="105">
        <v>185</v>
      </c>
      <c r="AV974" s="105">
        <v>268</v>
      </c>
      <c r="AW974" s="105">
        <v>173</v>
      </c>
      <c r="AX974" s="100">
        <v>22</v>
      </c>
      <c r="AY974" s="106">
        <v>315</v>
      </c>
      <c r="AZ974" s="106">
        <v>24</v>
      </c>
      <c r="BA974" s="106">
        <v>123</v>
      </c>
      <c r="BB974" s="106">
        <v>158</v>
      </c>
      <c r="BC974" s="106">
        <v>10</v>
      </c>
      <c r="BD974" s="107">
        <v>37</v>
      </c>
      <c r="BE974" s="108">
        <v>10</v>
      </c>
      <c r="BF974" s="82">
        <f t="shared" si="1037"/>
        <v>0.13872832369942195</v>
      </c>
      <c r="BG974" s="82">
        <f t="shared" si="1038"/>
        <v>0.45895522388059701</v>
      </c>
      <c r="BH974" s="83">
        <f t="shared" si="1039"/>
        <v>0.4281150159744409</v>
      </c>
      <c r="BI974" s="83">
        <f t="shared" si="1040"/>
        <v>0.53863134657836642</v>
      </c>
      <c r="BJ974" s="83">
        <f t="shared" si="1041"/>
        <v>0.65405405405405403</v>
      </c>
      <c r="BK974" s="2">
        <v>175</v>
      </c>
      <c r="BL974" s="2">
        <v>238</v>
      </c>
      <c r="BM974" s="2">
        <v>165</v>
      </c>
      <c r="BN974" s="2">
        <v>121</v>
      </c>
      <c r="BO974" s="2">
        <v>45</v>
      </c>
      <c r="BP974" s="2">
        <v>61</v>
      </c>
      <c r="BQ974" s="109">
        <v>12</v>
      </c>
      <c r="BR974" s="109">
        <v>21</v>
      </c>
      <c r="BS974" s="110">
        <v>22</v>
      </c>
      <c r="BT974" s="109">
        <v>25</v>
      </c>
      <c r="BU974" s="109">
        <v>94</v>
      </c>
      <c r="BV974" s="109">
        <v>187</v>
      </c>
      <c r="BW974" s="109">
        <v>11</v>
      </c>
      <c r="BX974" s="84">
        <f t="shared" si="1045"/>
        <v>317</v>
      </c>
      <c r="BY974" s="111">
        <v>3</v>
      </c>
      <c r="BZ974" s="109">
        <v>49</v>
      </c>
      <c r="CA974" s="109">
        <v>11</v>
      </c>
      <c r="CB974" s="2">
        <v>18</v>
      </c>
      <c r="CC974" s="112">
        <f t="shared" si="1046"/>
        <v>0.14285714285714285</v>
      </c>
      <c r="CD974" s="112">
        <f t="shared" si="1047"/>
        <v>0.3949579831932773</v>
      </c>
      <c r="CE974" s="112">
        <f t="shared" si="1048"/>
        <v>0.44463667820069203</v>
      </c>
      <c r="CF974" s="112">
        <f t="shared" si="1049"/>
        <v>0.57568238213399503</v>
      </c>
      <c r="CG974" s="112">
        <f t="shared" si="1050"/>
        <v>0.83636363636363631</v>
      </c>
      <c r="CH974" s="87">
        <f t="shared" si="1051"/>
        <v>27</v>
      </c>
      <c r="CI974" s="31">
        <f t="shared" si="1052"/>
        <v>5</v>
      </c>
      <c r="CJ974" s="31">
        <f t="shared" si="1053"/>
        <v>0</v>
      </c>
      <c r="CK974" s="31">
        <f t="shared" si="1054"/>
        <v>0</v>
      </c>
      <c r="CL974" s="31">
        <f t="shared" si="1055"/>
        <v>0</v>
      </c>
      <c r="CM974" s="113">
        <f t="shared" si="1056"/>
        <v>0</v>
      </c>
      <c r="CN974" s="31">
        <f t="shared" si="1057"/>
        <v>0</v>
      </c>
      <c r="CO974" s="31">
        <f t="shared" si="1058"/>
        <v>0</v>
      </c>
      <c r="CP974" s="31">
        <f t="shared" si="1059"/>
        <v>0</v>
      </c>
      <c r="CQ974" s="31">
        <f t="shared" si="1060"/>
        <v>0</v>
      </c>
      <c r="CU974" s="88">
        <f t="shared" si="1044"/>
        <v>0</v>
      </c>
      <c r="DC974" s="88">
        <f t="shared" si="1061"/>
        <v>0</v>
      </c>
      <c r="DH974" s="32">
        <v>2</v>
      </c>
      <c r="DI974" s="32">
        <v>7</v>
      </c>
      <c r="DJ974" s="32">
        <v>7</v>
      </c>
      <c r="DK974" s="88">
        <f t="shared" si="1062"/>
        <v>114</v>
      </c>
      <c r="DL974" s="32">
        <v>11</v>
      </c>
      <c r="DM974" s="32">
        <v>41</v>
      </c>
      <c r="DN974" s="32">
        <v>57</v>
      </c>
      <c r="DO974" s="32">
        <v>5</v>
      </c>
      <c r="DP974" s="32">
        <v>9</v>
      </c>
      <c r="DQ974" s="32">
        <v>11</v>
      </c>
      <c r="DR974" s="32">
        <v>10</v>
      </c>
      <c r="DS974" s="88">
        <f t="shared" si="1063"/>
        <v>149</v>
      </c>
      <c r="DT974" s="32">
        <v>14</v>
      </c>
      <c r="DU974" s="32">
        <v>30</v>
      </c>
      <c r="DV974" s="32">
        <v>99</v>
      </c>
      <c r="DW974" s="32">
        <v>6</v>
      </c>
      <c r="EA974" s="88">
        <f t="shared" si="1064"/>
        <v>0</v>
      </c>
      <c r="EI974" s="88">
        <f t="shared" si="1065"/>
        <v>0</v>
      </c>
      <c r="EQ974" s="88">
        <f t="shared" si="1066"/>
        <v>0</v>
      </c>
      <c r="EV974" s="32">
        <v>1</v>
      </c>
      <c r="EW974" s="32">
        <v>3</v>
      </c>
      <c r="EX974" s="32">
        <v>5</v>
      </c>
      <c r="EY974" s="88">
        <f t="shared" si="1067"/>
        <v>54</v>
      </c>
      <c r="EZ974" s="32">
        <v>0</v>
      </c>
      <c r="FA974" s="32">
        <v>23</v>
      </c>
      <c r="FB974" s="32">
        <v>31</v>
      </c>
      <c r="FC974" s="32">
        <v>0</v>
      </c>
      <c r="FG974" s="88">
        <f t="shared" si="1068"/>
        <v>0</v>
      </c>
      <c r="FO974" s="88">
        <f t="shared" si="1069"/>
        <v>0</v>
      </c>
      <c r="FW974" s="110">
        <f t="shared" si="1070"/>
        <v>0</v>
      </c>
      <c r="GB974" s="110">
        <f t="shared" si="1071"/>
        <v>1</v>
      </c>
      <c r="GC974" s="110">
        <f t="shared" si="1072"/>
        <v>3</v>
      </c>
      <c r="GD974" s="110">
        <f t="shared" si="1073"/>
        <v>5</v>
      </c>
      <c r="GE974" s="110">
        <f t="shared" si="1074"/>
        <v>54</v>
      </c>
      <c r="GF974" s="110">
        <f t="shared" si="1075"/>
        <v>0</v>
      </c>
      <c r="GG974" s="110">
        <f t="shared" si="1076"/>
        <v>23</v>
      </c>
      <c r="GH974" s="110">
        <f t="shared" si="1077"/>
        <v>31</v>
      </c>
      <c r="GI974" s="110">
        <f t="shared" si="1078"/>
        <v>0</v>
      </c>
      <c r="GJ974" s="114">
        <f t="shared" si="1042"/>
        <v>0.14560733384262789</v>
      </c>
      <c r="GK974" s="90">
        <f t="shared" si="1043"/>
        <v>6.3492063492063492E-3</v>
      </c>
      <c r="GL974" s="92" t="s">
        <v>1528</v>
      </c>
      <c r="GM974" s="2" t="s">
        <v>1827</v>
      </c>
      <c r="GN974" s="92" t="s">
        <v>2205</v>
      </c>
      <c r="GO974" s="2" t="s">
        <v>2249</v>
      </c>
      <c r="GP974" s="92" t="s">
        <v>1525</v>
      </c>
      <c r="GQ974" s="2" t="s">
        <v>1802</v>
      </c>
      <c r="GR974" s="115">
        <v>246</v>
      </c>
      <c r="GS974" s="31">
        <f t="shared" si="1079"/>
        <v>11</v>
      </c>
      <c r="GT974" s="31">
        <f t="shared" si="1080"/>
        <v>17</v>
      </c>
      <c r="GU974" s="31">
        <f t="shared" si="1081"/>
        <v>18</v>
      </c>
      <c r="GV974" s="31">
        <f t="shared" si="1082"/>
        <v>263</v>
      </c>
      <c r="GW974" s="31">
        <f t="shared" si="1083"/>
        <v>167</v>
      </c>
      <c r="GX974" s="31">
        <f t="shared" si="1084"/>
        <v>238</v>
      </c>
    </row>
    <row r="975" spans="1:208" ht="15.75" hidden="1" customHeight="1" x14ac:dyDescent="0.25">
      <c r="A975" s="22" t="s">
        <v>1112</v>
      </c>
      <c r="B975" s="143" t="s">
        <v>945</v>
      </c>
      <c r="C975" s="143" t="s">
        <v>950</v>
      </c>
      <c r="D975" s="35" t="s">
        <v>945</v>
      </c>
      <c r="E975" s="123">
        <v>17</v>
      </c>
      <c r="F975" s="123">
        <v>22</v>
      </c>
      <c r="G975" s="123">
        <v>352</v>
      </c>
      <c r="H975" s="117">
        <f>E975+F975+G975</f>
        <v>391</v>
      </c>
      <c r="I975" s="95">
        <v>25</v>
      </c>
      <c r="J975" s="118">
        <v>20</v>
      </c>
      <c r="K975" s="118">
        <v>142</v>
      </c>
      <c r="L975" s="118">
        <v>293</v>
      </c>
      <c r="M975" s="118">
        <v>455</v>
      </c>
      <c r="N975" s="119">
        <v>58</v>
      </c>
      <c r="O975" s="119">
        <v>15</v>
      </c>
      <c r="P975" s="120">
        <v>370</v>
      </c>
      <c r="Q975" s="120">
        <v>515</v>
      </c>
      <c r="R975" s="120">
        <v>442</v>
      </c>
      <c r="S975" s="70">
        <f t="shared" si="1025"/>
        <v>5.4054054054054057E-2</v>
      </c>
      <c r="T975" s="70">
        <f t="shared" si="1026"/>
        <v>0.27572815533980582</v>
      </c>
      <c r="U975" s="70">
        <f t="shared" si="1027"/>
        <v>0.29917106254709874</v>
      </c>
      <c r="V975" s="70">
        <f t="shared" si="1028"/>
        <v>0.39393939393939392</v>
      </c>
      <c r="W975" s="70">
        <f t="shared" si="1029"/>
        <v>0.53167420814479638</v>
      </c>
      <c r="X975" s="121">
        <v>521</v>
      </c>
      <c r="Y975" s="121">
        <v>370</v>
      </c>
      <c r="Z975" s="121">
        <v>515</v>
      </c>
      <c r="AA975" s="121">
        <v>442</v>
      </c>
      <c r="AB975" s="121">
        <v>150</v>
      </c>
      <c r="AC975" s="121">
        <v>115</v>
      </c>
      <c r="AD975" s="17">
        <v>15</v>
      </c>
      <c r="AE975" s="17">
        <v>20</v>
      </c>
      <c r="AF975" s="100">
        <v>28</v>
      </c>
      <c r="AG975" s="101">
        <v>41</v>
      </c>
      <c r="AH975" s="101">
        <v>151</v>
      </c>
      <c r="AI975" s="101">
        <v>353</v>
      </c>
      <c r="AJ975" s="101">
        <v>7</v>
      </c>
      <c r="AK975" s="101">
        <f t="shared" si="1030"/>
        <v>552</v>
      </c>
      <c r="AL975" s="101">
        <f t="shared" si="1031"/>
        <v>70</v>
      </c>
      <c r="AM975" s="101">
        <v>77</v>
      </c>
      <c r="AN975" s="102">
        <v>16</v>
      </c>
      <c r="AO975" s="103">
        <v>48</v>
      </c>
      <c r="AP975" s="74">
        <f t="shared" si="1032"/>
        <v>0.11081081081081082</v>
      </c>
      <c r="AQ975" s="74">
        <f t="shared" si="1033"/>
        <v>0.29320388349514565</v>
      </c>
      <c r="AR975" s="104">
        <f t="shared" si="1034"/>
        <v>0.3579502637528259</v>
      </c>
      <c r="AS975" s="104">
        <f t="shared" si="1035"/>
        <v>0.45350052246603972</v>
      </c>
      <c r="AT975" s="104">
        <f t="shared" si="1036"/>
        <v>0.64027149321266963</v>
      </c>
      <c r="AU975" s="105">
        <v>352</v>
      </c>
      <c r="AV975" s="105">
        <v>464</v>
      </c>
      <c r="AW975" s="105">
        <v>327</v>
      </c>
      <c r="AX975" s="100">
        <v>30</v>
      </c>
      <c r="AY975" s="106">
        <v>526</v>
      </c>
      <c r="AZ975" s="106">
        <v>32</v>
      </c>
      <c r="BA975" s="106">
        <v>162</v>
      </c>
      <c r="BB975" s="106">
        <v>323</v>
      </c>
      <c r="BC975" s="106">
        <v>9</v>
      </c>
      <c r="BD975" s="107">
        <v>61</v>
      </c>
      <c r="BE975" s="108">
        <v>24</v>
      </c>
      <c r="BF975" s="82">
        <f t="shared" si="1037"/>
        <v>9.7859327217125383E-2</v>
      </c>
      <c r="BG975" s="82">
        <f t="shared" si="1038"/>
        <v>0.34913793103448276</v>
      </c>
      <c r="BH975" s="83">
        <f t="shared" si="1039"/>
        <v>0.39895013123359579</v>
      </c>
      <c r="BI975" s="83">
        <f t="shared" si="1040"/>
        <v>0.51960784313725494</v>
      </c>
      <c r="BJ975" s="83">
        <f t="shared" si="1041"/>
        <v>0.74431818181818177</v>
      </c>
      <c r="BK975" s="2">
        <v>283</v>
      </c>
      <c r="BL975" s="2">
        <v>421</v>
      </c>
      <c r="BM975" s="2">
        <v>329</v>
      </c>
      <c r="BN975" s="2">
        <v>213</v>
      </c>
      <c r="BO975" s="2">
        <v>110</v>
      </c>
      <c r="BP975" s="2">
        <v>105</v>
      </c>
      <c r="BQ975" s="109">
        <v>15</v>
      </c>
      <c r="BR975" s="109">
        <v>31</v>
      </c>
      <c r="BS975" s="110">
        <v>26</v>
      </c>
      <c r="BT975" s="109">
        <v>25</v>
      </c>
      <c r="BU975" s="109">
        <v>153</v>
      </c>
      <c r="BV975" s="109">
        <v>289</v>
      </c>
      <c r="BW975" s="109">
        <v>19</v>
      </c>
      <c r="BX975" s="84">
        <f t="shared" si="1045"/>
        <v>486</v>
      </c>
      <c r="BY975" s="111">
        <v>6</v>
      </c>
      <c r="BZ975" s="109">
        <v>71</v>
      </c>
      <c r="CA975" s="109">
        <v>18</v>
      </c>
      <c r="CB975" s="2">
        <v>29</v>
      </c>
      <c r="CC975" s="112">
        <f t="shared" si="1046"/>
        <v>8.8339222614840993E-2</v>
      </c>
      <c r="CD975" s="112">
        <f t="shared" si="1047"/>
        <v>0.36342042755344417</v>
      </c>
      <c r="CE975" s="112">
        <f t="shared" si="1048"/>
        <v>0.38334946757018395</v>
      </c>
      <c r="CF975" s="112">
        <f t="shared" si="1049"/>
        <v>0.49466666666666664</v>
      </c>
      <c r="CG975" s="112">
        <f t="shared" si="1050"/>
        <v>0.66261398176291797</v>
      </c>
      <c r="CH975" s="87">
        <f t="shared" si="1051"/>
        <v>111</v>
      </c>
      <c r="CI975" s="31">
        <f t="shared" si="1052"/>
        <v>121</v>
      </c>
      <c r="CJ975" s="31">
        <f t="shared" si="1053"/>
        <v>0</v>
      </c>
      <c r="CK975" s="31">
        <f t="shared" si="1054"/>
        <v>0</v>
      </c>
      <c r="CL975" s="31">
        <f t="shared" si="1055"/>
        <v>0</v>
      </c>
      <c r="CM975" s="113">
        <f t="shared" si="1056"/>
        <v>0</v>
      </c>
      <c r="CN975" s="31">
        <f t="shared" si="1057"/>
        <v>0</v>
      </c>
      <c r="CO975" s="31">
        <f t="shared" si="1058"/>
        <v>0</v>
      </c>
      <c r="CP975" s="31">
        <f t="shared" si="1059"/>
        <v>0</v>
      </c>
      <c r="CQ975" s="31">
        <f t="shared" si="1060"/>
        <v>0</v>
      </c>
      <c r="CU975" s="88">
        <f t="shared" si="1044"/>
        <v>0</v>
      </c>
      <c r="DC975" s="88">
        <f t="shared" si="1061"/>
        <v>0</v>
      </c>
      <c r="DH975" s="32">
        <v>1</v>
      </c>
      <c r="DI975" s="32">
        <v>7</v>
      </c>
      <c r="DJ975" s="32">
        <v>4</v>
      </c>
      <c r="DK975" s="88">
        <f t="shared" si="1062"/>
        <v>126</v>
      </c>
      <c r="DL975" s="32">
        <v>13</v>
      </c>
      <c r="DM975" s="32">
        <v>43</v>
      </c>
      <c r="DN975" s="32">
        <v>67</v>
      </c>
      <c r="DO975" s="32">
        <v>3</v>
      </c>
      <c r="DP975" s="32">
        <v>10</v>
      </c>
      <c r="DQ975" s="32">
        <v>16</v>
      </c>
      <c r="DR975" s="32">
        <v>14</v>
      </c>
      <c r="DS975" s="88">
        <f t="shared" si="1063"/>
        <v>254</v>
      </c>
      <c r="DT975" s="32">
        <v>9</v>
      </c>
      <c r="DU975" s="32">
        <v>64</v>
      </c>
      <c r="DV975" s="32">
        <v>168</v>
      </c>
      <c r="DW975" s="32">
        <v>13</v>
      </c>
      <c r="EA975" s="88">
        <f t="shared" si="1064"/>
        <v>0</v>
      </c>
      <c r="EF975" s="32">
        <v>1</v>
      </c>
      <c r="EG975" s="32">
        <v>2</v>
      </c>
      <c r="EH975" s="32">
        <v>2</v>
      </c>
      <c r="EI975" s="88">
        <f t="shared" si="1065"/>
        <v>13</v>
      </c>
      <c r="EJ975" s="32">
        <v>3</v>
      </c>
      <c r="EK975" s="32">
        <v>4</v>
      </c>
      <c r="EL975" s="32">
        <v>6</v>
      </c>
      <c r="EM975" s="32">
        <v>0</v>
      </c>
      <c r="EQ975" s="88">
        <f t="shared" si="1066"/>
        <v>0</v>
      </c>
      <c r="EV975" s="32">
        <v>3</v>
      </c>
      <c r="EW975" s="32">
        <v>6</v>
      </c>
      <c r="EX975" s="32">
        <v>6</v>
      </c>
      <c r="EY975" s="88">
        <f t="shared" si="1067"/>
        <v>93</v>
      </c>
      <c r="EZ975" s="32">
        <v>0</v>
      </c>
      <c r="FA975" s="32">
        <v>42</v>
      </c>
      <c r="FB975" s="32">
        <v>48</v>
      </c>
      <c r="FC975" s="32">
        <v>3</v>
      </c>
      <c r="FG975" s="88">
        <f t="shared" si="1068"/>
        <v>0</v>
      </c>
      <c r="FO975" s="88">
        <f t="shared" si="1069"/>
        <v>0</v>
      </c>
      <c r="FW975" s="110">
        <f t="shared" si="1070"/>
        <v>0</v>
      </c>
      <c r="GB975" s="110">
        <f t="shared" si="1071"/>
        <v>3</v>
      </c>
      <c r="GC975" s="110">
        <f t="shared" si="1072"/>
        <v>6</v>
      </c>
      <c r="GD975" s="110">
        <f t="shared" si="1073"/>
        <v>6</v>
      </c>
      <c r="GE975" s="110">
        <f t="shared" si="1074"/>
        <v>93</v>
      </c>
      <c r="GF975" s="110">
        <f t="shared" si="1075"/>
        <v>0</v>
      </c>
      <c r="GG975" s="110">
        <f t="shared" si="1076"/>
        <v>42</v>
      </c>
      <c r="GH975" s="110">
        <f t="shared" si="1077"/>
        <v>48</v>
      </c>
      <c r="GI975" s="110">
        <f t="shared" si="1078"/>
        <v>3</v>
      </c>
      <c r="GJ975" s="114">
        <f t="shared" si="1042"/>
        <v>0.2462782125072755</v>
      </c>
      <c r="GK975" s="90">
        <f t="shared" si="1043"/>
        <v>-7.6045627376425853E-2</v>
      </c>
      <c r="GL975" s="92" t="s">
        <v>1830</v>
      </c>
      <c r="GM975" s="92" t="s">
        <v>1950</v>
      </c>
      <c r="GN975" s="92" t="s">
        <v>1664</v>
      </c>
      <c r="GO975" s="2" t="s">
        <v>1432</v>
      </c>
      <c r="GP975" s="2" t="s">
        <v>1416</v>
      </c>
      <c r="GQ975" s="2" t="s">
        <v>1609</v>
      </c>
      <c r="GR975" s="115">
        <v>417</v>
      </c>
      <c r="GS975" s="31">
        <f t="shared" si="1079"/>
        <v>11</v>
      </c>
      <c r="GT975" s="31">
        <f t="shared" si="1080"/>
        <v>18</v>
      </c>
      <c r="GU975" s="31">
        <f t="shared" si="1081"/>
        <v>23</v>
      </c>
      <c r="GV975" s="31">
        <f t="shared" si="1082"/>
        <v>380</v>
      </c>
      <c r="GW975" s="31">
        <f t="shared" si="1083"/>
        <v>251</v>
      </c>
      <c r="GX975" s="31">
        <f t="shared" si="1084"/>
        <v>358</v>
      </c>
    </row>
    <row r="976" spans="1:208" ht="15.75" hidden="1" customHeight="1" x14ac:dyDescent="0.25">
      <c r="A976" s="22" t="s">
        <v>1112</v>
      </c>
      <c r="B976" s="143" t="s">
        <v>945</v>
      </c>
      <c r="C976" s="143" t="s">
        <v>951</v>
      </c>
      <c r="D976" s="35" t="s">
        <v>945</v>
      </c>
      <c r="E976" s="123">
        <v>14</v>
      </c>
      <c r="F976" s="123">
        <v>77</v>
      </c>
      <c r="G976" s="123">
        <v>352</v>
      </c>
      <c r="H976" s="117">
        <f>E976+F976+G976</f>
        <v>443</v>
      </c>
      <c r="I976" s="95">
        <v>27</v>
      </c>
      <c r="J976" s="118">
        <v>63</v>
      </c>
      <c r="K976" s="118">
        <v>137</v>
      </c>
      <c r="L976" s="118">
        <v>267</v>
      </c>
      <c r="M976" s="118">
        <v>467</v>
      </c>
      <c r="N976" s="119">
        <v>73</v>
      </c>
      <c r="O976" s="119">
        <v>27</v>
      </c>
      <c r="P976" s="120">
        <v>427</v>
      </c>
      <c r="Q976" s="120">
        <v>560</v>
      </c>
      <c r="R976" s="120">
        <v>417</v>
      </c>
      <c r="S976" s="70">
        <f t="shared" si="1025"/>
        <v>0.14754098360655737</v>
      </c>
      <c r="T976" s="70">
        <f t="shared" si="1026"/>
        <v>0.24464285714285713</v>
      </c>
      <c r="U976" s="70">
        <f t="shared" si="1027"/>
        <v>0.28062678062678065</v>
      </c>
      <c r="V976" s="70">
        <f t="shared" si="1028"/>
        <v>0.33879222108495394</v>
      </c>
      <c r="W976" s="70">
        <f t="shared" si="1029"/>
        <v>0.46522781774580335</v>
      </c>
      <c r="X976" s="121">
        <v>565</v>
      </c>
      <c r="Y976" s="121">
        <v>427</v>
      </c>
      <c r="Z976" s="121">
        <v>560</v>
      </c>
      <c r="AA976" s="121">
        <v>417</v>
      </c>
      <c r="AB976" s="121">
        <v>137</v>
      </c>
      <c r="AC976" s="121">
        <v>115</v>
      </c>
      <c r="AD976" s="17">
        <v>16</v>
      </c>
      <c r="AE976" s="17">
        <v>23</v>
      </c>
      <c r="AF976" s="100">
        <v>30</v>
      </c>
      <c r="AG976" s="101">
        <v>67</v>
      </c>
      <c r="AH976" s="101">
        <v>166</v>
      </c>
      <c r="AI976" s="101">
        <v>291</v>
      </c>
      <c r="AJ976" s="101">
        <v>12</v>
      </c>
      <c r="AK976" s="101">
        <f t="shared" si="1030"/>
        <v>536</v>
      </c>
      <c r="AL976" s="101">
        <f t="shared" si="1031"/>
        <v>60</v>
      </c>
      <c r="AM976" s="101">
        <v>72</v>
      </c>
      <c r="AN976" s="102">
        <v>9</v>
      </c>
      <c r="AO976" s="103">
        <v>36</v>
      </c>
      <c r="AP976" s="74">
        <f t="shared" si="1032"/>
        <v>0.15690866510538642</v>
      </c>
      <c r="AQ976" s="74">
        <f t="shared" si="1033"/>
        <v>0.29642857142857143</v>
      </c>
      <c r="AR976" s="104">
        <f t="shared" si="1034"/>
        <v>0.33048433048433046</v>
      </c>
      <c r="AS976" s="104">
        <f t="shared" si="1035"/>
        <v>0.40634595701125897</v>
      </c>
      <c r="AT976" s="104">
        <f t="shared" si="1036"/>
        <v>0.5539568345323741</v>
      </c>
      <c r="AU976" s="105">
        <v>429</v>
      </c>
      <c r="AV976" s="105">
        <v>571</v>
      </c>
      <c r="AW976" s="105">
        <v>415</v>
      </c>
      <c r="AX976" s="100">
        <v>39</v>
      </c>
      <c r="AY976" s="106">
        <v>677</v>
      </c>
      <c r="AZ976" s="106">
        <v>105</v>
      </c>
      <c r="BA976" s="106">
        <v>211</v>
      </c>
      <c r="BB976" s="106">
        <v>344</v>
      </c>
      <c r="BC976" s="106">
        <v>17</v>
      </c>
      <c r="BD976" s="107">
        <v>68</v>
      </c>
      <c r="BE976" s="108">
        <v>29</v>
      </c>
      <c r="BF976" s="82">
        <f t="shared" si="1037"/>
        <v>0.25301204819277107</v>
      </c>
      <c r="BG976" s="82">
        <f t="shared" si="1038"/>
        <v>0.36952714535901926</v>
      </c>
      <c r="BH976" s="83">
        <f t="shared" si="1039"/>
        <v>0.41837455830388692</v>
      </c>
      <c r="BI976" s="83">
        <f t="shared" si="1040"/>
        <v>0.48699999999999999</v>
      </c>
      <c r="BJ976" s="83">
        <f t="shared" si="1041"/>
        <v>0.64335664335664333</v>
      </c>
      <c r="BK976" s="2">
        <v>412</v>
      </c>
      <c r="BL976" s="2">
        <v>538</v>
      </c>
      <c r="BM976" s="2">
        <v>421</v>
      </c>
      <c r="BN976" s="2">
        <v>291</v>
      </c>
      <c r="BO976" s="2">
        <v>129</v>
      </c>
      <c r="BP976" s="2">
        <v>136</v>
      </c>
      <c r="BQ976" s="109">
        <v>18</v>
      </c>
      <c r="BR976" s="109">
        <v>44</v>
      </c>
      <c r="BS976" s="110">
        <v>39</v>
      </c>
      <c r="BT976" s="109">
        <v>99</v>
      </c>
      <c r="BU976" s="109">
        <v>221</v>
      </c>
      <c r="BV976" s="109">
        <v>414</v>
      </c>
      <c r="BW976" s="109">
        <v>20</v>
      </c>
      <c r="BX976" s="84">
        <f t="shared" si="1045"/>
        <v>754</v>
      </c>
      <c r="BY976" s="111">
        <v>15</v>
      </c>
      <c r="BZ976" s="109">
        <v>91</v>
      </c>
      <c r="CA976" s="109">
        <v>21</v>
      </c>
      <c r="CB976" s="2">
        <v>30</v>
      </c>
      <c r="CC976" s="112">
        <f t="shared" si="1046"/>
        <v>0.24029126213592233</v>
      </c>
      <c r="CD976" s="112">
        <f t="shared" si="1047"/>
        <v>0.4107806691449814</v>
      </c>
      <c r="CE976" s="112">
        <f t="shared" si="1048"/>
        <v>0.46900072939460247</v>
      </c>
      <c r="CF976" s="112">
        <f t="shared" si="1049"/>
        <v>0.56725755995828986</v>
      </c>
      <c r="CG976" s="112">
        <f t="shared" si="1050"/>
        <v>0.76722090261282661</v>
      </c>
      <c r="CH976" s="87">
        <f t="shared" si="1051"/>
        <v>98</v>
      </c>
      <c r="CI976" s="31">
        <f t="shared" si="1052"/>
        <v>106</v>
      </c>
      <c r="CJ976" s="31">
        <f t="shared" si="1053"/>
        <v>1</v>
      </c>
      <c r="CK976" s="31">
        <f t="shared" si="1054"/>
        <v>2</v>
      </c>
      <c r="CL976" s="31">
        <f t="shared" si="1055"/>
        <v>7</v>
      </c>
      <c r="CM976" s="113">
        <f t="shared" si="1056"/>
        <v>16</v>
      </c>
      <c r="CN976" s="31">
        <f t="shared" si="1057"/>
        <v>1</v>
      </c>
      <c r="CO976" s="31">
        <f t="shared" si="1058"/>
        <v>10</v>
      </c>
      <c r="CP976" s="31">
        <f t="shared" si="1059"/>
        <v>5</v>
      </c>
      <c r="CQ976" s="31">
        <f t="shared" si="1060"/>
        <v>0</v>
      </c>
      <c r="CR976" s="32">
        <v>1</v>
      </c>
      <c r="CS976" s="32">
        <v>2</v>
      </c>
      <c r="CT976" s="32">
        <v>7</v>
      </c>
      <c r="CU976" s="88">
        <f t="shared" si="1044"/>
        <v>16</v>
      </c>
      <c r="CV976" s="32">
        <v>1</v>
      </c>
      <c r="CW976" s="32">
        <v>10</v>
      </c>
      <c r="CX976" s="32">
        <v>5</v>
      </c>
      <c r="DC976" s="88">
        <f t="shared" si="1061"/>
        <v>0</v>
      </c>
      <c r="DH976" s="32">
        <v>2</v>
      </c>
      <c r="DI976" s="32">
        <v>16</v>
      </c>
      <c r="DJ976" s="32">
        <v>8</v>
      </c>
      <c r="DK976" s="88">
        <f t="shared" si="1062"/>
        <v>339</v>
      </c>
      <c r="DL976" s="32">
        <v>77</v>
      </c>
      <c r="DM976" s="32">
        <v>119</v>
      </c>
      <c r="DN976" s="32">
        <v>137</v>
      </c>
      <c r="DO976" s="32">
        <v>6</v>
      </c>
      <c r="DP976" s="32">
        <v>13</v>
      </c>
      <c r="DQ976" s="32">
        <v>18</v>
      </c>
      <c r="DR976" s="32">
        <v>15</v>
      </c>
      <c r="DS976" s="88">
        <f t="shared" si="1063"/>
        <v>345</v>
      </c>
      <c r="DT976" s="32">
        <v>3</v>
      </c>
      <c r="DU976" s="32">
        <v>69</v>
      </c>
      <c r="DV976" s="32">
        <v>260</v>
      </c>
      <c r="DW976" s="32">
        <v>13</v>
      </c>
      <c r="EA976" s="88">
        <f t="shared" si="1064"/>
        <v>0</v>
      </c>
      <c r="EF976" s="32">
        <v>1</v>
      </c>
      <c r="EG976" s="32">
        <v>4</v>
      </c>
      <c r="EH976" s="32">
        <v>5</v>
      </c>
      <c r="EI976" s="88">
        <f t="shared" si="1065"/>
        <v>23</v>
      </c>
      <c r="EJ976" s="32">
        <v>10</v>
      </c>
      <c r="EK976" s="32">
        <v>9</v>
      </c>
      <c r="EL976" s="32">
        <v>4</v>
      </c>
      <c r="EM976" s="32">
        <v>0</v>
      </c>
      <c r="EQ976" s="88">
        <f t="shared" si="1066"/>
        <v>0</v>
      </c>
      <c r="EY976" s="88">
        <f t="shared" si="1067"/>
        <v>0</v>
      </c>
      <c r="FD976" s="32">
        <v>1</v>
      </c>
      <c r="FE976" s="32">
        <v>4</v>
      </c>
      <c r="FF976" s="32">
        <v>4</v>
      </c>
      <c r="FG976" s="88">
        <f t="shared" si="1068"/>
        <v>30</v>
      </c>
      <c r="FH976" s="32">
        <v>8</v>
      </c>
      <c r="FI976" s="32">
        <v>14</v>
      </c>
      <c r="FJ976" s="32">
        <v>8</v>
      </c>
      <c r="FO976" s="88">
        <f t="shared" si="1069"/>
        <v>0</v>
      </c>
      <c r="FW976" s="110">
        <f t="shared" si="1070"/>
        <v>0</v>
      </c>
      <c r="GB976" s="110">
        <f t="shared" si="1071"/>
        <v>1</v>
      </c>
      <c r="GC976" s="110">
        <f t="shared" si="1072"/>
        <v>4</v>
      </c>
      <c r="GD976" s="110">
        <f t="shared" si="1073"/>
        <v>4</v>
      </c>
      <c r="GE976" s="110">
        <f t="shared" si="1074"/>
        <v>30</v>
      </c>
      <c r="GF976" s="110">
        <f t="shared" si="1075"/>
        <v>8</v>
      </c>
      <c r="GG976" s="110">
        <f t="shared" si="1076"/>
        <v>14</v>
      </c>
      <c r="GH976" s="110">
        <f t="shared" si="1077"/>
        <v>8</v>
      </c>
      <c r="GI976" s="110">
        <f t="shared" si="1078"/>
        <v>0</v>
      </c>
      <c r="GJ976" s="114">
        <f t="shared" si="1042"/>
        <v>0.6491294659255088</v>
      </c>
      <c r="GK976" s="90">
        <f t="shared" si="1043"/>
        <v>0.1137370753323486</v>
      </c>
      <c r="GL976" s="92" t="s">
        <v>1684</v>
      </c>
      <c r="GM976" s="92" t="s">
        <v>2210</v>
      </c>
      <c r="GN976" s="2" t="s">
        <v>2146</v>
      </c>
      <c r="GO976" s="92" t="s">
        <v>2088</v>
      </c>
      <c r="GP976" s="92" t="s">
        <v>2134</v>
      </c>
      <c r="GQ976" s="2" t="s">
        <v>2133</v>
      </c>
      <c r="GR976" s="115">
        <v>560</v>
      </c>
      <c r="GS976" s="31">
        <f t="shared" si="1079"/>
        <v>15</v>
      </c>
      <c r="GT976" s="31">
        <f t="shared" si="1080"/>
        <v>23</v>
      </c>
      <c r="GU976" s="31">
        <f t="shared" si="1081"/>
        <v>34</v>
      </c>
      <c r="GV976" s="31">
        <f t="shared" si="1082"/>
        <v>684</v>
      </c>
      <c r="GW976" s="31">
        <f t="shared" si="1083"/>
        <v>416</v>
      </c>
      <c r="GX976" s="31">
        <f t="shared" si="1084"/>
        <v>604</v>
      </c>
    </row>
    <row r="977" spans="1:206" ht="12" hidden="1" customHeight="1" x14ac:dyDescent="0.25">
      <c r="A977" s="22" t="s">
        <v>1112</v>
      </c>
      <c r="B977" s="2" t="s">
        <v>945</v>
      </c>
      <c r="C977" s="116" t="s">
        <v>1038</v>
      </c>
      <c r="D977" s="35" t="s">
        <v>945</v>
      </c>
      <c r="E977" s="117">
        <v>194</v>
      </c>
      <c r="F977" s="117">
        <v>900</v>
      </c>
      <c r="G977" s="117">
        <v>1299</v>
      </c>
      <c r="H977" s="117">
        <v>2393</v>
      </c>
      <c r="I977" s="95">
        <v>104</v>
      </c>
      <c r="J977" s="118">
        <v>157</v>
      </c>
      <c r="K977" s="118">
        <v>518</v>
      </c>
      <c r="L977" s="118">
        <v>1002</v>
      </c>
      <c r="M977" s="118">
        <v>1677</v>
      </c>
      <c r="N977" s="119">
        <v>223</v>
      </c>
      <c r="O977" s="119">
        <v>61</v>
      </c>
      <c r="P977" s="120">
        <v>1070</v>
      </c>
      <c r="Q977" s="120">
        <v>1409</v>
      </c>
      <c r="R977" s="120">
        <v>1084</v>
      </c>
      <c r="S977" s="70">
        <f t="shared" si="1025"/>
        <v>0.14672897196261683</v>
      </c>
      <c r="T977" s="70">
        <f t="shared" si="1026"/>
        <v>0.36763662171753014</v>
      </c>
      <c r="U977" s="70">
        <f t="shared" si="1027"/>
        <v>0.40808307605950039</v>
      </c>
      <c r="V977" s="70">
        <f t="shared" si="1028"/>
        <v>0.52025671881267554</v>
      </c>
      <c r="W977" s="70">
        <f t="shared" si="1029"/>
        <v>0.71863468634686345</v>
      </c>
      <c r="X977" s="121">
        <v>1435</v>
      </c>
      <c r="Y977" s="121">
        <v>1070</v>
      </c>
      <c r="Z977" s="121">
        <v>1409</v>
      </c>
      <c r="AA977" s="121">
        <v>1084</v>
      </c>
      <c r="AB977" s="121">
        <v>374</v>
      </c>
      <c r="AC977" s="121">
        <v>354</v>
      </c>
      <c r="AD977" s="17">
        <v>41</v>
      </c>
      <c r="AE977" s="17">
        <v>83</v>
      </c>
      <c r="AF977" s="100">
        <v>95</v>
      </c>
      <c r="AG977" s="101">
        <v>125</v>
      </c>
      <c r="AH977" s="101">
        <v>477</v>
      </c>
      <c r="AI977" s="101">
        <v>954</v>
      </c>
      <c r="AJ977" s="101">
        <v>39</v>
      </c>
      <c r="AK977" s="101">
        <f t="shared" si="1030"/>
        <v>1595</v>
      </c>
      <c r="AL977" s="101">
        <f t="shared" si="1031"/>
        <v>247</v>
      </c>
      <c r="AM977" s="101">
        <v>286</v>
      </c>
      <c r="AN977" s="102">
        <v>35</v>
      </c>
      <c r="AO977" s="103">
        <v>123</v>
      </c>
      <c r="AP977" s="74">
        <f t="shared" si="1032"/>
        <v>0.11682242990654206</v>
      </c>
      <c r="AQ977" s="74">
        <f t="shared" si="1033"/>
        <v>0.33853797019162529</v>
      </c>
      <c r="AR977" s="104">
        <f t="shared" si="1034"/>
        <v>0.36738703339882123</v>
      </c>
      <c r="AS977" s="104">
        <f t="shared" si="1035"/>
        <v>0.47492980344965907</v>
      </c>
      <c r="AT977" s="104">
        <f t="shared" si="1036"/>
        <v>0.65221402214022139</v>
      </c>
      <c r="AU977" s="105">
        <v>1040</v>
      </c>
      <c r="AV977" s="105">
        <v>1413</v>
      </c>
      <c r="AW977" s="105">
        <v>1018</v>
      </c>
      <c r="AX977" s="100">
        <v>101</v>
      </c>
      <c r="AY977" s="106">
        <v>1730</v>
      </c>
      <c r="AZ977" s="106">
        <v>178</v>
      </c>
      <c r="BA977" s="106">
        <v>552</v>
      </c>
      <c r="BB977" s="106">
        <v>960</v>
      </c>
      <c r="BC977" s="106">
        <v>40</v>
      </c>
      <c r="BD977" s="107">
        <v>213</v>
      </c>
      <c r="BE977" s="108">
        <v>45</v>
      </c>
      <c r="BF977" s="82">
        <f t="shared" si="1037"/>
        <v>0.17485265225933203</v>
      </c>
      <c r="BG977" s="82">
        <f t="shared" si="1038"/>
        <v>0.39065817409766457</v>
      </c>
      <c r="BH977" s="83">
        <f t="shared" si="1039"/>
        <v>0.42552578507634686</v>
      </c>
      <c r="BI977" s="83">
        <f t="shared" si="1040"/>
        <v>0.52955564614757444</v>
      </c>
      <c r="BJ977" s="83">
        <f t="shared" si="1041"/>
        <v>0.71826923076923077</v>
      </c>
      <c r="BK977" s="2">
        <v>1082</v>
      </c>
      <c r="BL977" s="2">
        <v>1381</v>
      </c>
      <c r="BM977" s="2">
        <v>1035</v>
      </c>
      <c r="BN977" s="2">
        <v>708</v>
      </c>
      <c r="BO977" s="2">
        <v>312</v>
      </c>
      <c r="BP977" s="2">
        <v>315</v>
      </c>
      <c r="BQ977" s="109">
        <v>45</v>
      </c>
      <c r="BR977" s="109">
        <v>101</v>
      </c>
      <c r="BS977" s="110">
        <v>102</v>
      </c>
      <c r="BT977" s="109">
        <v>167</v>
      </c>
      <c r="BU977" s="109">
        <v>507</v>
      </c>
      <c r="BV977" s="109">
        <v>1024</v>
      </c>
      <c r="BW977" s="109">
        <v>53</v>
      </c>
      <c r="BX977" s="84">
        <f t="shared" si="1045"/>
        <v>1751</v>
      </c>
      <c r="BY977" s="111">
        <v>21</v>
      </c>
      <c r="BZ977" s="109">
        <v>240</v>
      </c>
      <c r="CA977" s="109">
        <v>52</v>
      </c>
      <c r="CB977" s="2">
        <v>90</v>
      </c>
      <c r="CC977" s="112">
        <f t="shared" si="1046"/>
        <v>0.15434380776340112</v>
      </c>
      <c r="CD977" s="112">
        <f t="shared" si="1047"/>
        <v>0.36712527154236063</v>
      </c>
      <c r="CE977" s="112">
        <f t="shared" si="1048"/>
        <v>0.41680960548885077</v>
      </c>
      <c r="CF977" s="112">
        <f t="shared" si="1049"/>
        <v>0.53435430463576161</v>
      </c>
      <c r="CG977" s="112">
        <f t="shared" si="1050"/>
        <v>0.75748792270531407</v>
      </c>
      <c r="CH977" s="87">
        <f t="shared" si="1051"/>
        <v>251</v>
      </c>
      <c r="CI977" s="31">
        <f t="shared" si="1052"/>
        <v>233</v>
      </c>
      <c r="CJ977" s="31">
        <f t="shared" si="1053"/>
        <v>3</v>
      </c>
      <c r="CK977" s="31">
        <f t="shared" si="1054"/>
        <v>13</v>
      </c>
      <c r="CL977" s="31">
        <f t="shared" si="1055"/>
        <v>17</v>
      </c>
      <c r="CM977" s="113">
        <f t="shared" si="1056"/>
        <v>183</v>
      </c>
      <c r="CN977" s="31">
        <f t="shared" si="1057"/>
        <v>40</v>
      </c>
      <c r="CO977" s="31">
        <f t="shared" si="1058"/>
        <v>78</v>
      </c>
      <c r="CP977" s="31">
        <f t="shared" si="1059"/>
        <v>65</v>
      </c>
      <c r="CQ977" s="31">
        <f t="shared" si="1060"/>
        <v>0</v>
      </c>
      <c r="CR977" s="32">
        <v>3</v>
      </c>
      <c r="CS977" s="32">
        <v>13</v>
      </c>
      <c r="CT977" s="32">
        <v>17</v>
      </c>
      <c r="CU977" s="88">
        <f t="shared" si="1044"/>
        <v>183</v>
      </c>
      <c r="CV977" s="32">
        <v>40</v>
      </c>
      <c r="CW977" s="32">
        <v>78</v>
      </c>
      <c r="CX977" s="32">
        <v>65</v>
      </c>
      <c r="DC977" s="88">
        <f t="shared" si="1061"/>
        <v>0</v>
      </c>
      <c r="DH977" s="32">
        <v>3</v>
      </c>
      <c r="DI977" s="32">
        <v>17</v>
      </c>
      <c r="DJ977" s="32">
        <v>16</v>
      </c>
      <c r="DK977" s="88">
        <f t="shared" si="1062"/>
        <v>292</v>
      </c>
      <c r="DL977" s="32">
        <v>60</v>
      </c>
      <c r="DM977" s="32">
        <v>115</v>
      </c>
      <c r="DN977" s="32">
        <v>114</v>
      </c>
      <c r="DO977" s="32">
        <v>3</v>
      </c>
      <c r="DP977" s="32">
        <v>31</v>
      </c>
      <c r="DQ977" s="32">
        <v>50</v>
      </c>
      <c r="DR977" s="32">
        <v>46</v>
      </c>
      <c r="DS977" s="88">
        <f t="shared" si="1063"/>
        <v>925</v>
      </c>
      <c r="DT977" s="32">
        <v>7</v>
      </c>
      <c r="DU977" s="32">
        <v>172</v>
      </c>
      <c r="DV977" s="32">
        <v>710</v>
      </c>
      <c r="DW977" s="32">
        <v>36</v>
      </c>
      <c r="DX977" s="32">
        <v>1</v>
      </c>
      <c r="DY977" s="32">
        <v>6</v>
      </c>
      <c r="DZ977" s="32">
        <v>3</v>
      </c>
      <c r="EA977" s="88">
        <f t="shared" si="1064"/>
        <v>128</v>
      </c>
      <c r="EB977" s="32">
        <v>17</v>
      </c>
      <c r="EC977" s="32">
        <v>43</v>
      </c>
      <c r="ED977" s="32">
        <v>65</v>
      </c>
      <c r="EE977" s="32">
        <v>3</v>
      </c>
      <c r="EF977" s="32">
        <v>3</v>
      </c>
      <c r="EG977" s="32">
        <v>9</v>
      </c>
      <c r="EH977" s="32">
        <v>14</v>
      </c>
      <c r="EI977" s="88">
        <f t="shared" si="1065"/>
        <v>100</v>
      </c>
      <c r="EJ977" s="32">
        <v>27</v>
      </c>
      <c r="EK977" s="32">
        <v>43</v>
      </c>
      <c r="EL977" s="32">
        <v>29</v>
      </c>
      <c r="EM977" s="32">
        <v>1</v>
      </c>
      <c r="EQ977" s="88">
        <f t="shared" si="1066"/>
        <v>0</v>
      </c>
      <c r="EV977" s="32">
        <v>3</v>
      </c>
      <c r="EW977" s="32">
        <v>3</v>
      </c>
      <c r="EX977" s="32">
        <v>3</v>
      </c>
      <c r="EY977" s="88">
        <f t="shared" si="1067"/>
        <v>45</v>
      </c>
      <c r="EZ977" s="32">
        <v>0</v>
      </c>
      <c r="FA977" s="32">
        <v>27</v>
      </c>
      <c r="FB977" s="32">
        <v>18</v>
      </c>
      <c r="FC977" s="32">
        <v>0</v>
      </c>
      <c r="FD977" s="32">
        <v>1</v>
      </c>
      <c r="FE977" s="32">
        <v>3</v>
      </c>
      <c r="FF977" s="32">
        <v>3</v>
      </c>
      <c r="FG977" s="88">
        <f t="shared" si="1068"/>
        <v>68</v>
      </c>
      <c r="FH977" s="32">
        <v>16</v>
      </c>
      <c r="FI977" s="32">
        <v>29</v>
      </c>
      <c r="FJ977" s="32">
        <v>23</v>
      </c>
      <c r="FO977" s="88">
        <f t="shared" si="1069"/>
        <v>0</v>
      </c>
      <c r="FW977" s="110">
        <f t="shared" si="1070"/>
        <v>0</v>
      </c>
      <c r="GB977" s="110">
        <f t="shared" si="1071"/>
        <v>4</v>
      </c>
      <c r="GC977" s="110">
        <f t="shared" si="1072"/>
        <v>6</v>
      </c>
      <c r="GD977" s="110">
        <f t="shared" si="1073"/>
        <v>6</v>
      </c>
      <c r="GE977" s="110">
        <f t="shared" si="1074"/>
        <v>113</v>
      </c>
      <c r="GF977" s="110">
        <f t="shared" si="1075"/>
        <v>16</v>
      </c>
      <c r="GG977" s="110">
        <f t="shared" si="1076"/>
        <v>56</v>
      </c>
      <c r="GH977" s="110">
        <f t="shared" si="1077"/>
        <v>41</v>
      </c>
      <c r="GI977" s="110">
        <f t="shared" si="1078"/>
        <v>0</v>
      </c>
      <c r="GJ977" s="114">
        <f t="shared" si="1042"/>
        <v>5.4065350722157214E-2</v>
      </c>
      <c r="GK977" s="90">
        <f t="shared" si="1043"/>
        <v>1.2138728323699421E-2</v>
      </c>
      <c r="GL977" s="2" t="s">
        <v>1699</v>
      </c>
      <c r="GM977" s="2" t="s">
        <v>1432</v>
      </c>
      <c r="GN977" s="92" t="s">
        <v>1464</v>
      </c>
      <c r="GO977" s="92" t="s">
        <v>2067</v>
      </c>
      <c r="GP977" s="92" t="s">
        <v>2236</v>
      </c>
      <c r="GQ977" s="2" t="s">
        <v>2287</v>
      </c>
      <c r="GR977" s="115">
        <v>1415</v>
      </c>
      <c r="GS977" s="31">
        <f t="shared" si="1079"/>
        <v>35</v>
      </c>
      <c r="GT977" s="31">
        <f t="shared" si="1080"/>
        <v>65</v>
      </c>
      <c r="GU977" s="31">
        <f t="shared" si="1081"/>
        <v>73</v>
      </c>
      <c r="GV977" s="31">
        <f t="shared" si="1082"/>
        <v>1345</v>
      </c>
      <c r="GW977" s="31">
        <f t="shared" si="1083"/>
        <v>931</v>
      </c>
      <c r="GX977" s="31">
        <f t="shared" si="1084"/>
        <v>1261</v>
      </c>
    </row>
    <row r="978" spans="1:206" hidden="1" x14ac:dyDescent="0.25">
      <c r="B978" s="2"/>
      <c r="C978" s="2"/>
      <c r="E978" s="119"/>
      <c r="F978" s="119"/>
      <c r="G978" s="119"/>
      <c r="H978" s="119"/>
      <c r="I978" s="119"/>
      <c r="J978" s="13"/>
      <c r="K978" s="13"/>
      <c r="L978" s="13"/>
      <c r="N978" s="144"/>
      <c r="S978" s="145"/>
      <c r="T978" s="146"/>
      <c r="U978" s="147"/>
      <c r="AA978" s="148"/>
      <c r="AB978" s="148"/>
      <c r="AC978" s="148"/>
      <c r="AD978" s="148"/>
      <c r="AE978" s="148"/>
      <c r="AF978" s="148"/>
      <c r="AG978" s="149"/>
      <c r="AK978" s="101"/>
      <c r="AQ978" s="101"/>
      <c r="AR978" s="101"/>
      <c r="AS978" s="101"/>
      <c r="AT978" s="101"/>
      <c r="AU978" s="150"/>
      <c r="AV978" s="150"/>
      <c r="AW978" s="150"/>
      <c r="AX978" s="150"/>
      <c r="AY978" s="150"/>
      <c r="AZ978" s="150"/>
      <c r="BA978" s="151"/>
      <c r="BB978" s="151"/>
      <c r="BC978" s="150"/>
      <c r="BD978" s="152"/>
      <c r="BE978" s="152"/>
      <c r="BF978" s="153"/>
      <c r="BG978" s="95"/>
      <c r="BH978" s="95"/>
      <c r="BI978" s="95"/>
      <c r="BJ978" s="95"/>
      <c r="CJ978" s="31"/>
      <c r="CK978" s="31"/>
      <c r="CL978" s="31"/>
      <c r="CM978" s="113"/>
      <c r="CN978" s="31"/>
      <c r="CO978" s="31"/>
      <c r="CP978" s="31"/>
      <c r="CQ978" s="31"/>
      <c r="CU978" s="88"/>
      <c r="DC978" s="88"/>
      <c r="DS978" s="88"/>
      <c r="EA978" s="88"/>
      <c r="EI978" s="88"/>
      <c r="EQ978" s="88"/>
      <c r="GE978" s="110"/>
      <c r="GS978" s="31"/>
      <c r="GT978" s="31"/>
      <c r="GU978" s="31"/>
      <c r="GV978" s="31"/>
      <c r="GW978" s="31"/>
      <c r="GX978" s="31"/>
    </row>
    <row r="979" spans="1:206" hidden="1" x14ac:dyDescent="0.25">
      <c r="B979" s="154"/>
      <c r="C979" s="155"/>
      <c r="D979" s="35"/>
      <c r="E979" s="118"/>
      <c r="F979" s="118"/>
      <c r="G979" s="118"/>
      <c r="H979" s="118"/>
      <c r="I979" s="118"/>
      <c r="J979" s="144"/>
      <c r="K979" s="144"/>
      <c r="L979" s="144"/>
      <c r="M979" s="144"/>
      <c r="N979" s="144"/>
      <c r="O979" s="144"/>
      <c r="P979" s="2"/>
      <c r="Q979" s="2"/>
      <c r="R979" s="2"/>
      <c r="S979" s="145"/>
      <c r="T979" s="146"/>
      <c r="AA979" s="148"/>
      <c r="AB979" s="148"/>
      <c r="AC979" s="148"/>
      <c r="AD979" s="148"/>
      <c r="AE979" s="148"/>
      <c r="AF979" s="148"/>
      <c r="AG979" s="149"/>
      <c r="AK979" s="101"/>
      <c r="AQ979" s="101"/>
      <c r="AR979" s="101"/>
      <c r="AS979" s="101"/>
      <c r="AT979" s="101"/>
      <c r="AU979" s="101"/>
      <c r="AV979" s="101"/>
      <c r="AW979" s="101"/>
      <c r="AX979" s="101"/>
      <c r="AY979" s="101"/>
      <c r="AZ979" s="101"/>
      <c r="BA979" s="101"/>
      <c r="BB979" s="101"/>
      <c r="BC979" s="101"/>
      <c r="BD979" s="156"/>
      <c r="BE979" s="156"/>
      <c r="BF979" s="31"/>
      <c r="CJ979" s="31"/>
      <c r="CK979" s="31"/>
      <c r="CL979" s="31"/>
      <c r="CM979" s="113"/>
      <c r="CN979" s="31"/>
      <c r="CO979" s="31"/>
      <c r="CP979" s="31"/>
      <c r="CQ979" s="31"/>
      <c r="CU979" s="88"/>
      <c r="DC979" s="88"/>
      <c r="DS979" s="88"/>
      <c r="EA979" s="88"/>
      <c r="EI979" s="88"/>
      <c r="EQ979" s="88"/>
      <c r="GE979" s="110"/>
    </row>
    <row r="980" spans="1:206" hidden="1" x14ac:dyDescent="0.25">
      <c r="B980" s="154" t="s">
        <v>260</v>
      </c>
      <c r="C980" s="155" t="s">
        <v>1060</v>
      </c>
      <c r="D980" s="35" t="str">
        <f t="shared" ref="D980:D990" si="1085">B980</f>
        <v>DENİZLİ</v>
      </c>
      <c r="E980" s="118">
        <v>1010</v>
      </c>
      <c r="F980" s="118">
        <v>2828</v>
      </c>
      <c r="G980" s="118">
        <v>5860</v>
      </c>
      <c r="H980" s="118">
        <v>9698</v>
      </c>
      <c r="I980" s="118"/>
      <c r="J980" s="144">
        <v>0</v>
      </c>
      <c r="K980" s="144">
        <v>0</v>
      </c>
      <c r="L980" s="144">
        <v>0</v>
      </c>
      <c r="M980" s="144">
        <v>0</v>
      </c>
      <c r="N980" s="144"/>
      <c r="O980" s="144"/>
      <c r="P980" s="2"/>
      <c r="Q980" s="2"/>
      <c r="R980" s="2"/>
      <c r="S980" s="145"/>
      <c r="T980" s="146"/>
      <c r="AA980" s="148"/>
      <c r="AB980" s="148"/>
      <c r="AC980" s="148"/>
      <c r="AD980" s="148"/>
      <c r="AE980" s="148"/>
      <c r="AF980" s="148"/>
      <c r="AG980" s="149"/>
      <c r="AK980" s="101"/>
      <c r="AQ980" s="101"/>
      <c r="AR980" s="101"/>
      <c r="AS980" s="101"/>
      <c r="AT980" s="101"/>
      <c r="AU980" s="101"/>
      <c r="AV980" s="101"/>
      <c r="AW980" s="101"/>
      <c r="AX980" s="101"/>
      <c r="AY980" s="101"/>
      <c r="AZ980" s="101"/>
      <c r="BA980" s="101"/>
      <c r="BB980" s="101"/>
      <c r="BC980" s="101"/>
      <c r="BD980" s="156"/>
      <c r="BE980" s="156"/>
      <c r="BF980" s="31"/>
      <c r="CJ980" s="31"/>
      <c r="CK980" s="31"/>
      <c r="CL980" s="31"/>
      <c r="CM980" s="113"/>
      <c r="CN980" s="31"/>
      <c r="CO980" s="31"/>
      <c r="CP980" s="31"/>
      <c r="CQ980" s="31"/>
      <c r="CU980" s="88"/>
      <c r="DC980" s="88"/>
      <c r="DS980" s="88"/>
      <c r="EA980" s="88"/>
      <c r="EI980" s="88"/>
      <c r="EQ980" s="88"/>
      <c r="GE980" s="110"/>
    </row>
    <row r="981" spans="1:206" hidden="1" x14ac:dyDescent="0.25">
      <c r="B981" s="154" t="s">
        <v>914</v>
      </c>
      <c r="C981" s="155" t="s">
        <v>1061</v>
      </c>
      <c r="D981" s="35" t="str">
        <f t="shared" si="1085"/>
        <v>VAN</v>
      </c>
      <c r="E981" s="118">
        <v>287</v>
      </c>
      <c r="F981" s="118">
        <v>1761</v>
      </c>
      <c r="G981" s="118">
        <v>1982</v>
      </c>
      <c r="H981" s="118">
        <v>4030</v>
      </c>
      <c r="I981" s="118"/>
      <c r="J981" s="144">
        <v>0</v>
      </c>
      <c r="K981" s="144">
        <v>0</v>
      </c>
      <c r="L981" s="144">
        <v>0</v>
      </c>
      <c r="M981" s="144">
        <v>0</v>
      </c>
      <c r="N981" s="2"/>
      <c r="O981" s="144"/>
      <c r="P981" s="144"/>
      <c r="Q981" s="2"/>
      <c r="R981" s="2"/>
      <c r="S981" s="145"/>
      <c r="T981" s="146"/>
      <c r="AA981" s="148"/>
      <c r="AB981" s="148"/>
      <c r="AC981" s="148"/>
      <c r="AD981" s="148"/>
      <c r="AE981" s="148"/>
      <c r="AF981" s="148"/>
      <c r="AG981" s="149"/>
      <c r="AK981" s="101"/>
      <c r="AU981" s="101"/>
      <c r="AV981" s="101"/>
      <c r="BD981" s="157"/>
      <c r="BE981" s="157"/>
      <c r="BF981" s="31"/>
      <c r="CJ981" s="31"/>
      <c r="CK981" s="31"/>
      <c r="CL981" s="31"/>
      <c r="CM981" s="113"/>
      <c r="CN981" s="31"/>
      <c r="CO981" s="31"/>
      <c r="CP981" s="31"/>
      <c r="CQ981" s="31"/>
      <c r="CU981" s="88"/>
      <c r="DC981" s="88"/>
      <c r="DS981" s="88"/>
      <c r="EA981" s="88"/>
      <c r="EI981" s="88"/>
      <c r="EQ981" s="88"/>
      <c r="GE981" s="110"/>
    </row>
    <row r="982" spans="1:206" hidden="1" x14ac:dyDescent="0.25">
      <c r="B982" s="154" t="s">
        <v>842</v>
      </c>
      <c r="C982" s="155" t="s">
        <v>1062</v>
      </c>
      <c r="D982" s="35" t="str">
        <f t="shared" si="1085"/>
        <v>ŞANLIURFA</v>
      </c>
      <c r="E982" s="118">
        <v>1280</v>
      </c>
      <c r="F982" s="118">
        <v>8701</v>
      </c>
      <c r="G982" s="118">
        <v>6731</v>
      </c>
      <c r="H982" s="118">
        <v>16712</v>
      </c>
      <c r="I982" s="118"/>
      <c r="J982" s="144">
        <v>0</v>
      </c>
      <c r="K982" s="144">
        <v>0</v>
      </c>
      <c r="L982" s="144">
        <v>0</v>
      </c>
      <c r="M982" s="144">
        <v>0</v>
      </c>
      <c r="N982" s="2"/>
      <c r="O982" s="144"/>
      <c r="P982" s="144"/>
      <c r="Q982" s="2"/>
      <c r="R982" s="2"/>
      <c r="S982" s="145"/>
      <c r="T982" s="146"/>
      <c r="AA982" s="148"/>
      <c r="AB982" s="148"/>
      <c r="AC982" s="148"/>
      <c r="AD982" s="148"/>
      <c r="AE982" s="148"/>
      <c r="AF982" s="148"/>
      <c r="AG982" s="149"/>
      <c r="AK982" s="101"/>
      <c r="AU982" s="101"/>
      <c r="AV982" s="101"/>
      <c r="BD982" s="157"/>
      <c r="BE982" s="157"/>
      <c r="BF982" s="31"/>
      <c r="CJ982" s="31"/>
      <c r="CK982" s="31"/>
      <c r="CL982" s="31"/>
      <c r="CM982" s="113"/>
      <c r="CN982" s="31"/>
      <c r="CO982" s="31"/>
      <c r="CP982" s="31"/>
      <c r="CQ982" s="31"/>
      <c r="CU982" s="88"/>
      <c r="DC982" s="88"/>
      <c r="DS982" s="88"/>
      <c r="EA982" s="88"/>
      <c r="EI982" s="88"/>
      <c r="EQ982" s="88"/>
      <c r="GE982" s="110"/>
    </row>
    <row r="983" spans="1:206" hidden="1" x14ac:dyDescent="0.25">
      <c r="B983" s="154" t="s">
        <v>653</v>
      </c>
      <c r="C983" s="155" t="s">
        <v>1063</v>
      </c>
      <c r="D983" s="35" t="str">
        <f t="shared" si="1085"/>
        <v>MALATYA</v>
      </c>
      <c r="E983" s="118">
        <v>673</v>
      </c>
      <c r="F983" s="118">
        <v>2858</v>
      </c>
      <c r="G983" s="118">
        <v>4423</v>
      </c>
      <c r="H983" s="118">
        <v>7954</v>
      </c>
      <c r="I983" s="118"/>
      <c r="J983" s="144">
        <v>0</v>
      </c>
      <c r="K983" s="144">
        <v>0</v>
      </c>
      <c r="L983" s="144">
        <v>0</v>
      </c>
      <c r="M983" s="144">
        <v>0</v>
      </c>
      <c r="N983" s="144"/>
      <c r="O983" s="144"/>
      <c r="P983" s="2"/>
      <c r="Q983" s="2"/>
      <c r="R983" s="2"/>
      <c r="S983" s="145"/>
      <c r="T983" s="146"/>
      <c r="AA983" s="148"/>
      <c r="AB983" s="148"/>
      <c r="AC983" s="148"/>
      <c r="AD983" s="148"/>
      <c r="AE983" s="148"/>
      <c r="AF983" s="148"/>
      <c r="AG983" s="149"/>
      <c r="AK983" s="101"/>
      <c r="AQ983" s="101"/>
      <c r="AR983" s="101"/>
      <c r="AS983" s="101"/>
      <c r="AT983" s="101"/>
      <c r="AU983" s="101"/>
      <c r="AV983" s="101"/>
      <c r="AW983" s="101"/>
      <c r="AX983" s="101"/>
      <c r="AY983" s="102"/>
      <c r="AZ983" s="102"/>
      <c r="BA983" s="102"/>
      <c r="BB983" s="102"/>
      <c r="BD983" s="158"/>
      <c r="BE983" s="158"/>
      <c r="BF983" s="31"/>
      <c r="CJ983" s="31"/>
      <c r="CK983" s="31"/>
      <c r="CL983" s="31"/>
      <c r="CM983" s="113"/>
      <c r="CN983" s="31"/>
      <c r="CO983" s="31"/>
      <c r="CP983" s="31"/>
      <c r="CQ983" s="31"/>
      <c r="CU983" s="88"/>
      <c r="DC983" s="88"/>
      <c r="DS983" s="88"/>
      <c r="EA983" s="88"/>
      <c r="EI983" s="88"/>
      <c r="EQ983" s="88"/>
      <c r="GE983" s="110"/>
    </row>
    <row r="984" spans="1:206" ht="30" hidden="1" x14ac:dyDescent="0.25">
      <c r="B984" s="154" t="s">
        <v>504</v>
      </c>
      <c r="C984" s="155" t="s">
        <v>1064</v>
      </c>
      <c r="D984" s="35" t="str">
        <f t="shared" si="1085"/>
        <v>KAHRAMANMARAŞ</v>
      </c>
      <c r="E984" s="118">
        <v>458</v>
      </c>
      <c r="F984" s="118">
        <v>2827</v>
      </c>
      <c r="G984" s="118">
        <v>5372</v>
      </c>
      <c r="H984" s="118">
        <v>8657</v>
      </c>
      <c r="I984" s="118"/>
      <c r="J984" s="144">
        <v>0</v>
      </c>
      <c r="K984" s="144">
        <v>0</v>
      </c>
      <c r="L984" s="144">
        <v>0</v>
      </c>
      <c r="M984" s="144">
        <v>0</v>
      </c>
      <c r="N984" s="144"/>
      <c r="O984" s="144"/>
      <c r="P984" s="2"/>
      <c r="Q984" s="2"/>
      <c r="R984" s="2"/>
      <c r="S984" s="145"/>
      <c r="T984" s="146"/>
      <c r="AA984" s="148"/>
      <c r="AB984" s="148"/>
      <c r="AC984" s="148"/>
      <c r="AD984" s="148"/>
      <c r="AE984" s="148"/>
      <c r="AF984" s="148"/>
      <c r="AG984" s="149"/>
      <c r="AK984" s="101"/>
      <c r="AQ984" s="101"/>
      <c r="AR984" s="101"/>
      <c r="AS984" s="101"/>
      <c r="AT984" s="101"/>
      <c r="AU984" s="101"/>
      <c r="AV984" s="101"/>
      <c r="AW984" s="101"/>
      <c r="AX984" s="101"/>
      <c r="AY984" s="102"/>
      <c r="AZ984" s="102"/>
      <c r="BA984" s="102"/>
      <c r="BB984" s="102"/>
      <c r="BD984" s="158"/>
      <c r="BE984" s="158"/>
      <c r="BF984" s="31"/>
      <c r="CJ984" s="31"/>
      <c r="CK984" s="31"/>
      <c r="CL984" s="31"/>
      <c r="CM984" s="113"/>
      <c r="CN984" s="31"/>
      <c r="CO984" s="31"/>
      <c r="CP984" s="31"/>
      <c r="CQ984" s="31"/>
      <c r="CU984" s="88"/>
      <c r="DC984" s="88"/>
      <c r="DS984" s="88"/>
      <c r="EA984" s="88"/>
      <c r="EI984" s="88"/>
      <c r="EQ984" s="88"/>
      <c r="GE984" s="110"/>
    </row>
    <row r="985" spans="1:206" hidden="1" x14ac:dyDescent="0.25">
      <c r="B985" s="154" t="s">
        <v>404</v>
      </c>
      <c r="C985" s="155" t="s">
        <v>1065</v>
      </c>
      <c r="D985" s="35" t="str">
        <f t="shared" si="1085"/>
        <v>HATAY</v>
      </c>
      <c r="E985" s="118">
        <v>727</v>
      </c>
      <c r="F985" s="118">
        <v>4404</v>
      </c>
      <c r="G985" s="118">
        <v>5389</v>
      </c>
      <c r="H985" s="118">
        <v>10520</v>
      </c>
      <c r="I985" s="118"/>
      <c r="J985" s="144">
        <v>0</v>
      </c>
      <c r="K985" s="144">
        <v>0</v>
      </c>
      <c r="L985" s="144">
        <v>0</v>
      </c>
      <c r="M985" s="144">
        <v>0</v>
      </c>
      <c r="N985" s="144"/>
      <c r="O985" s="144"/>
      <c r="P985" s="2"/>
      <c r="Q985" s="2"/>
      <c r="R985" s="2"/>
      <c r="S985" s="145"/>
      <c r="T985" s="146"/>
      <c r="AA985" s="148"/>
      <c r="AB985" s="148"/>
      <c r="AC985" s="148"/>
      <c r="AD985" s="148"/>
      <c r="AE985" s="148"/>
      <c r="AF985" s="148"/>
      <c r="AG985" s="149"/>
      <c r="AK985" s="101"/>
      <c r="AQ985" s="101"/>
      <c r="AR985" s="101"/>
      <c r="AS985" s="101"/>
      <c r="AT985" s="101"/>
      <c r="AU985" s="101"/>
      <c r="AV985" s="101"/>
      <c r="AW985" s="101"/>
      <c r="AX985" s="101"/>
      <c r="AY985" s="102"/>
      <c r="AZ985" s="102"/>
      <c r="BA985" s="102"/>
      <c r="BB985" s="102"/>
      <c r="BD985" s="158"/>
      <c r="BE985" s="158"/>
      <c r="BF985" s="31"/>
      <c r="CJ985" s="31"/>
      <c r="CK985" s="31"/>
      <c r="CL985" s="31"/>
      <c r="CM985" s="113"/>
      <c r="CN985" s="31"/>
      <c r="CO985" s="31"/>
      <c r="CP985" s="31"/>
      <c r="CQ985" s="31"/>
      <c r="CU985" s="88"/>
      <c r="DC985" s="88"/>
      <c r="DS985" s="88"/>
      <c r="EA985" s="88"/>
      <c r="EI985" s="88"/>
      <c r="EQ985" s="88"/>
      <c r="GE985" s="110"/>
    </row>
    <row r="986" spans="1:206" hidden="1" x14ac:dyDescent="0.25">
      <c r="B986" s="154" t="s">
        <v>665</v>
      </c>
      <c r="C986" s="155" t="s">
        <v>1066</v>
      </c>
      <c r="D986" s="35" t="str">
        <f t="shared" si="1085"/>
        <v>MANİSA</v>
      </c>
      <c r="E986" s="118">
        <v>307</v>
      </c>
      <c r="F986" s="118">
        <v>868</v>
      </c>
      <c r="G986" s="118">
        <v>1530</v>
      </c>
      <c r="H986" s="118">
        <v>2705</v>
      </c>
      <c r="I986" s="118"/>
      <c r="J986" s="144">
        <v>0</v>
      </c>
      <c r="K986" s="144">
        <v>0</v>
      </c>
      <c r="L986" s="144">
        <v>0</v>
      </c>
      <c r="M986" s="144">
        <v>0</v>
      </c>
      <c r="N986" s="144"/>
      <c r="O986" s="144"/>
      <c r="P986" s="2"/>
      <c r="Q986" s="2"/>
      <c r="R986" s="2"/>
      <c r="S986" s="145"/>
      <c r="T986" s="146"/>
      <c r="AA986" s="148"/>
      <c r="AB986" s="148"/>
      <c r="AC986" s="148"/>
      <c r="AD986" s="148"/>
      <c r="AE986" s="148"/>
      <c r="AF986" s="148"/>
      <c r="AG986" s="149"/>
      <c r="AK986" s="101"/>
      <c r="AQ986" s="101"/>
      <c r="AR986" s="101"/>
      <c r="AS986" s="101"/>
      <c r="AT986" s="101"/>
      <c r="AU986" s="101"/>
      <c r="AV986" s="101"/>
      <c r="AW986" s="101"/>
      <c r="AX986" s="101"/>
      <c r="AY986" s="102"/>
      <c r="AZ986" s="102"/>
      <c r="BA986" s="102"/>
      <c r="BB986" s="102"/>
      <c r="BD986" s="158"/>
      <c r="BE986" s="158"/>
      <c r="BF986" s="31"/>
      <c r="CJ986" s="31"/>
      <c r="CK986" s="31"/>
      <c r="CL986" s="31"/>
      <c r="CM986" s="113"/>
      <c r="CN986" s="31"/>
      <c r="CO986" s="31"/>
      <c r="CP986" s="31"/>
      <c r="CQ986" s="31"/>
      <c r="CU986" s="88"/>
      <c r="DC986" s="88"/>
      <c r="DS986" s="88"/>
      <c r="EA986" s="88"/>
      <c r="EI986" s="88"/>
      <c r="EQ986" s="88"/>
      <c r="GE986" s="110"/>
    </row>
    <row r="987" spans="1:206" hidden="1" x14ac:dyDescent="0.25">
      <c r="B987" s="159" t="s">
        <v>596</v>
      </c>
      <c r="C987" s="159" t="s">
        <v>1067</v>
      </c>
      <c r="D987" s="35" t="str">
        <f t="shared" si="1085"/>
        <v>KOCAELİ</v>
      </c>
      <c r="E987" s="118">
        <v>0</v>
      </c>
      <c r="F987" s="118">
        <v>0</v>
      </c>
      <c r="G987" s="118">
        <v>0</v>
      </c>
      <c r="H987" s="118">
        <v>0</v>
      </c>
      <c r="I987" s="118"/>
      <c r="J987" s="13">
        <v>55</v>
      </c>
      <c r="K987" s="13">
        <v>319</v>
      </c>
      <c r="L987" s="13">
        <v>128</v>
      </c>
      <c r="M987" s="13">
        <v>502</v>
      </c>
      <c r="P987" s="2"/>
      <c r="Q987" s="2"/>
      <c r="R987" s="2"/>
      <c r="S987" s="145"/>
      <c r="T987" s="146"/>
      <c r="AA987" s="148"/>
      <c r="AB987" s="148"/>
      <c r="AC987" s="148"/>
      <c r="AD987" s="148"/>
      <c r="AE987" s="148"/>
      <c r="AF987" s="148"/>
      <c r="AG987" s="149"/>
      <c r="AK987" s="101"/>
      <c r="AQ987" s="101"/>
      <c r="AR987" s="101"/>
      <c r="AS987" s="101"/>
      <c r="AT987" s="101"/>
      <c r="AU987" s="101"/>
      <c r="AV987" s="101"/>
      <c r="AW987" s="101"/>
      <c r="AX987" s="101"/>
      <c r="AY987" s="102"/>
      <c r="AZ987" s="102"/>
      <c r="BA987" s="102"/>
      <c r="BB987" s="102"/>
      <c r="BD987" s="157"/>
      <c r="BE987" s="157"/>
      <c r="BF987" s="31"/>
      <c r="CJ987" s="31"/>
      <c r="CK987" s="31"/>
      <c r="CL987" s="31"/>
      <c r="CM987" s="113"/>
      <c r="CN987" s="31"/>
      <c r="CO987" s="31"/>
      <c r="CP987" s="31"/>
      <c r="CQ987" s="31"/>
      <c r="CU987" s="88"/>
      <c r="DC987" s="88"/>
      <c r="DS987" s="88"/>
      <c r="EA987" s="88"/>
      <c r="EI987" s="88"/>
      <c r="EQ987" s="88"/>
      <c r="GE987" s="110"/>
    </row>
    <row r="988" spans="1:206" hidden="1" x14ac:dyDescent="0.25">
      <c r="B988" s="159" t="s">
        <v>693</v>
      </c>
      <c r="C988" s="159" t="s">
        <v>1068</v>
      </c>
      <c r="D988" s="35" t="str">
        <f t="shared" si="1085"/>
        <v>MERSİN</v>
      </c>
      <c r="E988" s="118">
        <v>0</v>
      </c>
      <c r="F988" s="118">
        <v>0</v>
      </c>
      <c r="G988" s="118">
        <v>0</v>
      </c>
      <c r="H988" s="118">
        <v>0</v>
      </c>
      <c r="I988" s="118"/>
      <c r="J988" s="13">
        <v>34</v>
      </c>
      <c r="K988" s="13">
        <v>24</v>
      </c>
      <c r="L988" s="13">
        <v>23</v>
      </c>
      <c r="M988" s="13">
        <v>81</v>
      </c>
      <c r="P988" s="2"/>
      <c r="Q988" s="2"/>
      <c r="R988" s="2"/>
      <c r="S988" s="145"/>
      <c r="T988" s="146"/>
      <c r="AA988" s="148"/>
      <c r="AB988" s="148"/>
      <c r="AC988" s="148"/>
      <c r="AD988" s="148"/>
      <c r="AE988" s="148"/>
      <c r="AF988" s="148"/>
      <c r="AG988" s="149"/>
      <c r="AK988" s="101"/>
      <c r="AQ988" s="101"/>
      <c r="AR988" s="101"/>
      <c r="AS988" s="101"/>
      <c r="AT988" s="101"/>
      <c r="AU988" s="101"/>
      <c r="AV988" s="101"/>
      <c r="AW988" s="101"/>
      <c r="AX988" s="101"/>
      <c r="AY988" s="102"/>
      <c r="AZ988" s="102"/>
      <c r="BA988" s="102"/>
      <c r="BB988" s="102"/>
      <c r="BD988" s="157"/>
      <c r="BE988" s="157"/>
      <c r="BF988" s="31"/>
      <c r="CJ988" s="31"/>
      <c r="CK988" s="31"/>
      <c r="CL988" s="31"/>
      <c r="CM988" s="113"/>
      <c r="CN988" s="31"/>
      <c r="CO988" s="31"/>
      <c r="CP988" s="31"/>
      <c r="CQ988" s="31"/>
      <c r="CU988" s="88"/>
      <c r="DC988" s="88"/>
      <c r="DS988" s="88"/>
      <c r="EA988" s="88"/>
      <c r="EI988" s="88"/>
      <c r="EQ988" s="88"/>
      <c r="GE988" s="110"/>
    </row>
    <row r="989" spans="1:206" hidden="1" x14ac:dyDescent="0.25">
      <c r="B989" s="159" t="s">
        <v>137</v>
      </c>
      <c r="C989" s="160" t="s">
        <v>1069</v>
      </c>
      <c r="D989" s="35" t="str">
        <f t="shared" si="1085"/>
        <v>BALIKESİR</v>
      </c>
      <c r="E989" s="118">
        <v>409</v>
      </c>
      <c r="F989" s="118">
        <v>1254</v>
      </c>
      <c r="G989" s="118">
        <v>2582</v>
      </c>
      <c r="H989" s="118">
        <v>4245</v>
      </c>
      <c r="I989" s="118"/>
      <c r="J989" s="144">
        <v>160</v>
      </c>
      <c r="K989" s="144">
        <v>210</v>
      </c>
      <c r="L989" s="144">
        <v>118</v>
      </c>
      <c r="M989" s="144">
        <v>488</v>
      </c>
      <c r="N989" s="144"/>
      <c r="O989" s="144"/>
      <c r="P989" s="2"/>
      <c r="Q989" s="2"/>
      <c r="R989" s="2"/>
      <c r="S989" s="145"/>
      <c r="T989" s="146"/>
      <c r="AA989" s="148"/>
      <c r="AB989" s="148"/>
      <c r="AC989" s="148"/>
      <c r="AD989" s="148"/>
      <c r="AE989" s="148"/>
      <c r="AF989" s="148"/>
      <c r="AG989" s="149"/>
      <c r="AK989" s="101"/>
      <c r="AU989" s="101"/>
      <c r="AV989" s="101"/>
      <c r="BD989" s="157"/>
      <c r="BE989" s="157"/>
      <c r="BF989" s="31"/>
      <c r="CJ989" s="31"/>
      <c r="CK989" s="31"/>
      <c r="CL989" s="31"/>
      <c r="CM989" s="113"/>
      <c r="CN989" s="31"/>
      <c r="CO989" s="31"/>
      <c r="CP989" s="31"/>
      <c r="CQ989" s="31"/>
      <c r="CU989" s="88"/>
      <c r="DC989" s="88"/>
      <c r="DS989" s="88"/>
      <c r="EA989" s="88"/>
      <c r="EI989" s="88"/>
      <c r="EQ989" s="88"/>
      <c r="GE989" s="110"/>
    </row>
    <row r="990" spans="1:206" hidden="1" x14ac:dyDescent="0.25">
      <c r="B990" s="2" t="s">
        <v>863</v>
      </c>
      <c r="C990" s="116" t="s">
        <v>1070</v>
      </c>
      <c r="D990" s="35" t="str">
        <f t="shared" si="1085"/>
        <v>TEKİRDAĞ</v>
      </c>
      <c r="E990" s="118">
        <v>394</v>
      </c>
      <c r="F990" s="118">
        <v>822</v>
      </c>
      <c r="G990" s="118">
        <v>1470</v>
      </c>
      <c r="H990" s="118">
        <v>2686</v>
      </c>
      <c r="I990" s="118"/>
      <c r="J990" s="144">
        <v>73</v>
      </c>
      <c r="K990" s="144">
        <v>80</v>
      </c>
      <c r="L990" s="144">
        <v>53</v>
      </c>
      <c r="M990" s="144">
        <v>206</v>
      </c>
      <c r="N990" s="144"/>
      <c r="O990" s="144"/>
      <c r="P990" s="2"/>
      <c r="Q990" s="2"/>
      <c r="R990" s="2"/>
      <c r="S990" s="145"/>
      <c r="T990" s="146"/>
      <c r="U990" s="144"/>
      <c r="V990" s="144"/>
      <c r="W990" s="144"/>
      <c r="X990" s="144"/>
      <c r="Y990" s="144"/>
      <c r="Z990" s="144"/>
      <c r="AA990" s="148"/>
      <c r="AB990" s="148"/>
      <c r="AC990" s="148"/>
      <c r="AD990" s="148"/>
      <c r="AE990" s="148"/>
      <c r="AF990" s="148"/>
      <c r="AG990" s="149"/>
      <c r="AK990" s="101"/>
      <c r="AU990" s="101"/>
      <c r="AV990" s="101"/>
      <c r="BD990" s="157"/>
      <c r="BE990" s="157"/>
      <c r="BF990" s="31"/>
      <c r="CJ990" s="31"/>
      <c r="CK990" s="31"/>
      <c r="CL990" s="31"/>
      <c r="CM990" s="113"/>
      <c r="CN990" s="31"/>
      <c r="CO990" s="31"/>
      <c r="CP990" s="31"/>
      <c r="CQ990" s="31"/>
      <c r="CU990" s="88"/>
      <c r="DC990" s="88"/>
      <c r="DS990" s="88"/>
      <c r="EA990" s="88"/>
      <c r="EI990" s="88"/>
      <c r="EQ990" s="88"/>
      <c r="GE990" s="110"/>
    </row>
    <row r="991" spans="1:206" ht="105" hidden="1" x14ac:dyDescent="0.25">
      <c r="B991" s="2"/>
      <c r="C991" s="116"/>
      <c r="D991" s="161" t="s">
        <v>1231</v>
      </c>
      <c r="E991" s="161" t="s">
        <v>2346</v>
      </c>
      <c r="F991" s="161" t="s">
        <v>2347</v>
      </c>
      <c r="G991" s="161" t="s">
        <v>2348</v>
      </c>
      <c r="I991" s="161" t="s">
        <v>2349</v>
      </c>
      <c r="J991" s="161" t="s">
        <v>2350</v>
      </c>
      <c r="K991" s="161" t="s">
        <v>2438</v>
      </c>
      <c r="L991" s="161" t="s">
        <v>2439</v>
      </c>
      <c r="N991" s="161" t="s">
        <v>2351</v>
      </c>
      <c r="O991" s="161" t="s">
        <v>2352</v>
      </c>
      <c r="U991" s="15" t="s">
        <v>1115</v>
      </c>
      <c r="V991" s="15" t="s">
        <v>1115</v>
      </c>
      <c r="W991" s="15" t="s">
        <v>1115</v>
      </c>
      <c r="AF991" s="161" t="s">
        <v>2353</v>
      </c>
      <c r="AG991" s="161" t="s">
        <v>2354</v>
      </c>
      <c r="AH991" s="161" t="s">
        <v>2355</v>
      </c>
      <c r="AI991" s="161" t="s">
        <v>2356</v>
      </c>
      <c r="AK991" s="101"/>
      <c r="AL991" s="161" t="s">
        <v>2357</v>
      </c>
      <c r="AM991" s="161"/>
      <c r="AN991" s="161"/>
      <c r="AO991" s="161"/>
      <c r="AR991" s="18" t="s">
        <v>1115</v>
      </c>
      <c r="AS991" s="18" t="s">
        <v>1115</v>
      </c>
      <c r="AT991" s="18" t="s">
        <v>1115</v>
      </c>
      <c r="AX991" s="161" t="s">
        <v>2358</v>
      </c>
      <c r="AZ991" s="161" t="s">
        <v>2359</v>
      </c>
      <c r="BA991" s="161" t="s">
        <v>2360</v>
      </c>
      <c r="BB991" s="161" t="s">
        <v>2361</v>
      </c>
      <c r="BD991" s="161" t="s">
        <v>2362</v>
      </c>
      <c r="BH991" s="2" t="s">
        <v>1115</v>
      </c>
      <c r="BI991" s="2" t="s">
        <v>1115</v>
      </c>
      <c r="BJ991" s="2" t="s">
        <v>1115</v>
      </c>
      <c r="BQ991" s="2" t="s">
        <v>961</v>
      </c>
      <c r="BR991" s="161" t="s">
        <v>2363</v>
      </c>
      <c r="BT991" s="161" t="s">
        <v>2364</v>
      </c>
      <c r="BU991" s="161" t="s">
        <v>2365</v>
      </c>
      <c r="BV991" s="161" t="s">
        <v>2366</v>
      </c>
      <c r="BW991" s="161" t="s">
        <v>2367</v>
      </c>
      <c r="BX991" s="161" t="s">
        <v>2437</v>
      </c>
      <c r="BY991" s="161" t="s">
        <v>2368</v>
      </c>
      <c r="BZ991" s="1" t="s">
        <v>1245</v>
      </c>
      <c r="CA991" s="161" t="s">
        <v>2369</v>
      </c>
      <c r="CB991" s="161" t="s">
        <v>2370</v>
      </c>
      <c r="CE991" s="2" t="s">
        <v>1115</v>
      </c>
      <c r="CF991" s="2" t="s">
        <v>1115</v>
      </c>
      <c r="CG991" s="2" t="s">
        <v>1115</v>
      </c>
      <c r="CH991" s="161" t="s">
        <v>2371</v>
      </c>
      <c r="CI991" s="161" t="s">
        <v>2372</v>
      </c>
      <c r="CJ991" s="31"/>
      <c r="CK991" s="31"/>
      <c r="CL991" s="31"/>
      <c r="CM991" s="113"/>
      <c r="CN991" s="31"/>
      <c r="CO991" s="31"/>
      <c r="CP991" s="31"/>
      <c r="CQ991" s="31"/>
      <c r="CR991" s="161" t="s">
        <v>2373</v>
      </c>
      <c r="CS991" s="161" t="s">
        <v>2374</v>
      </c>
      <c r="CT991" s="161" t="s">
        <v>2375</v>
      </c>
      <c r="CU991" s="88"/>
      <c r="CV991" s="161" t="s">
        <v>2376</v>
      </c>
      <c r="CW991" s="161" t="s">
        <v>2377</v>
      </c>
      <c r="CX991" s="161" t="s">
        <v>2378</v>
      </c>
      <c r="CY991" s="161" t="s">
        <v>2379</v>
      </c>
      <c r="CZ991" s="161" t="s">
        <v>2380</v>
      </c>
      <c r="DA991" s="161" t="s">
        <v>2381</v>
      </c>
      <c r="DB991" s="161" t="s">
        <v>2382</v>
      </c>
      <c r="DC991" s="88"/>
      <c r="DD991" s="161" t="s">
        <v>2383</v>
      </c>
      <c r="DE991" s="161" t="s">
        <v>2384</v>
      </c>
      <c r="DF991" s="161" t="s">
        <v>2385</v>
      </c>
      <c r="DG991" s="161" t="s">
        <v>2386</v>
      </c>
      <c r="DH991" s="161" t="s">
        <v>2387</v>
      </c>
      <c r="DI991" s="161" t="s">
        <v>2388</v>
      </c>
      <c r="DJ991" s="161" t="s">
        <v>2389</v>
      </c>
      <c r="DK991" s="88"/>
      <c r="DL991" s="161" t="s">
        <v>2390</v>
      </c>
      <c r="DM991" s="161" t="s">
        <v>2391</v>
      </c>
      <c r="DN991" s="161" t="s">
        <v>2392</v>
      </c>
      <c r="DO991" s="161" t="s">
        <v>2393</v>
      </c>
      <c r="DP991" s="161" t="s">
        <v>2394</v>
      </c>
      <c r="DQ991" s="161" t="s">
        <v>2395</v>
      </c>
      <c r="DR991" s="161" t="s">
        <v>2396</v>
      </c>
      <c r="DS991" s="88"/>
      <c r="DT991" s="161" t="s">
        <v>2397</v>
      </c>
      <c r="DU991" s="161" t="s">
        <v>2398</v>
      </c>
      <c r="DV991" s="161" t="s">
        <v>2399</v>
      </c>
      <c r="DW991" s="161" t="s">
        <v>2400</v>
      </c>
      <c r="DX991" s="161" t="s">
        <v>2401</v>
      </c>
      <c r="DY991" s="161" t="s">
        <v>2402</v>
      </c>
      <c r="DZ991" s="161" t="s">
        <v>2403</v>
      </c>
      <c r="EA991" s="88" t="e">
        <f t="shared" ref="EA991" si="1086">EB991+EC991+ED991+EE991</f>
        <v>#VALUE!</v>
      </c>
      <c r="EB991" s="161" t="s">
        <v>2404</v>
      </c>
      <c r="EC991" s="161" t="s">
        <v>2405</v>
      </c>
      <c r="ED991" s="161" t="s">
        <v>2406</v>
      </c>
      <c r="EE991" s="161" t="s">
        <v>2407</v>
      </c>
      <c r="EF991" s="161" t="s">
        <v>2408</v>
      </c>
      <c r="EG991" s="161" t="s">
        <v>2409</v>
      </c>
      <c r="EH991" s="161" t="s">
        <v>2410</v>
      </c>
      <c r="EI991" s="88"/>
      <c r="EJ991" s="161" t="s">
        <v>2411</v>
      </c>
      <c r="EK991" s="161" t="s">
        <v>2412</v>
      </c>
      <c r="EL991" s="161" t="s">
        <v>2413</v>
      </c>
      <c r="EM991" s="161" t="s">
        <v>2414</v>
      </c>
      <c r="EN991" s="161" t="s">
        <v>2415</v>
      </c>
      <c r="EO991" s="161" t="s">
        <v>2416</v>
      </c>
      <c r="EP991" s="161" t="s">
        <v>2417</v>
      </c>
      <c r="EQ991" s="88"/>
      <c r="ER991" s="161" t="s">
        <v>1316</v>
      </c>
      <c r="ES991" s="161" t="s">
        <v>2418</v>
      </c>
      <c r="ET991" s="161" t="s">
        <v>2419</v>
      </c>
      <c r="EU991" s="161" t="s">
        <v>2420</v>
      </c>
      <c r="GB991" s="161" t="s">
        <v>2429</v>
      </c>
      <c r="GC991" s="161" t="s">
        <v>2430</v>
      </c>
      <c r="GD991" s="161" t="s">
        <v>2431</v>
      </c>
      <c r="GE991" s="110"/>
      <c r="GF991" s="161" t="s">
        <v>2432</v>
      </c>
      <c r="GG991" s="161" t="s">
        <v>2433</v>
      </c>
      <c r="GH991" s="161" t="s">
        <v>2434</v>
      </c>
      <c r="GI991" s="161" t="s">
        <v>2435</v>
      </c>
      <c r="GR991" s="161" t="s">
        <v>2436</v>
      </c>
    </row>
    <row r="992" spans="1:206" hidden="1" x14ac:dyDescent="0.25">
      <c r="A992" s="24" t="s">
        <v>1111</v>
      </c>
      <c r="B992" s="162" t="s">
        <v>2</v>
      </c>
      <c r="C992" s="162" t="s">
        <v>2</v>
      </c>
      <c r="D992" s="115" t="s">
        <v>2</v>
      </c>
      <c r="E992" s="163">
        <v>2256</v>
      </c>
      <c r="F992" s="163">
        <v>10685</v>
      </c>
      <c r="G992" s="163">
        <v>16170</v>
      </c>
      <c r="H992" s="19">
        <f t="shared" ref="H992:H1023" si="1087">E992+F992+G992</f>
        <v>29111</v>
      </c>
      <c r="I992" s="115">
        <v>1680</v>
      </c>
      <c r="J992" s="163">
        <v>2188</v>
      </c>
      <c r="K992" s="163">
        <v>9832</v>
      </c>
      <c r="L992" s="163">
        <v>18466</v>
      </c>
      <c r="M992" s="13">
        <f t="shared" ref="M992:M1023" si="1088">J992+L992+K992</f>
        <v>30486</v>
      </c>
      <c r="N992" s="115">
        <v>4395</v>
      </c>
      <c r="O992" s="115">
        <v>1500</v>
      </c>
      <c r="U992" s="164">
        <v>0.28421109961331081</v>
      </c>
      <c r="V992" s="164">
        <v>0.36817460684195125</v>
      </c>
      <c r="W992" s="164">
        <v>0.50390345222747457</v>
      </c>
      <c r="X992" s="164"/>
      <c r="Y992" s="164"/>
      <c r="Z992" s="164"/>
      <c r="AF992" s="115">
        <v>1835</v>
      </c>
      <c r="AG992" s="115">
        <v>3766</v>
      </c>
      <c r="AH992" s="115">
        <v>11107</v>
      </c>
      <c r="AI992" s="115">
        <v>19063</v>
      </c>
      <c r="AJ992" s="11">
        <v>1019</v>
      </c>
      <c r="AK992" s="101">
        <f t="shared" ref="AK992:AK1023" si="1089">AG992+AH992+AI992+AJ992</f>
        <v>34955</v>
      </c>
      <c r="AL992" s="115">
        <v>4216</v>
      </c>
      <c r="AM992" s="115"/>
      <c r="AN992" s="115"/>
      <c r="AO992" s="115"/>
      <c r="AR992" s="165">
        <v>0.32297326668115628</v>
      </c>
      <c r="AS992" s="165">
        <v>0.40770995004555594</v>
      </c>
      <c r="AT992" s="165">
        <v>0.54307033907604518</v>
      </c>
      <c r="AU992" s="165"/>
      <c r="AV992" s="165"/>
      <c r="AW992" s="165"/>
      <c r="AX992" s="115">
        <v>2047</v>
      </c>
      <c r="AY992" s="18">
        <f t="shared" ref="AY992:AY1023" si="1090">AZ992+BA992+BB992+BC992</f>
        <v>40407</v>
      </c>
      <c r="AZ992" s="115">
        <v>3653</v>
      </c>
      <c r="BA992" s="115">
        <v>14305</v>
      </c>
      <c r="BB992" s="115">
        <v>21060</v>
      </c>
      <c r="BC992" s="163">
        <v>1389</v>
      </c>
      <c r="BD992" s="115">
        <v>4718</v>
      </c>
      <c r="BH992" s="166">
        <v>0.36541842007137909</v>
      </c>
      <c r="BI992" s="166">
        <v>0.46908912800575514</v>
      </c>
      <c r="BJ992" s="166">
        <v>0.59768853778070363</v>
      </c>
      <c r="BK992" s="167">
        <v>29408</v>
      </c>
      <c r="BL992" s="167">
        <v>39635</v>
      </c>
      <c r="BM992" s="167">
        <v>28948</v>
      </c>
      <c r="BO992" s="163">
        <v>9421</v>
      </c>
      <c r="BQ992" s="2">
        <v>677</v>
      </c>
      <c r="BR992" s="115">
        <v>2212</v>
      </c>
      <c r="BS992" s="2">
        <v>1826</v>
      </c>
      <c r="BT992" s="115">
        <v>3359</v>
      </c>
      <c r="BU992" s="115">
        <v>13691</v>
      </c>
      <c r="BV992" s="115">
        <v>23899</v>
      </c>
      <c r="BW992" s="115">
        <v>1432</v>
      </c>
      <c r="BX992" s="115">
        <v>42381</v>
      </c>
      <c r="BY992" s="115">
        <v>891</v>
      </c>
      <c r="BZ992" s="2">
        <v>4967</v>
      </c>
      <c r="CA992" s="115">
        <v>1408</v>
      </c>
      <c r="CB992" s="115">
        <v>3205</v>
      </c>
      <c r="CE992" s="166">
        <v>0.36146478639396484</v>
      </c>
      <c r="CF992" s="166">
        <v>0.47501992091771533</v>
      </c>
      <c r="CG992" s="166">
        <v>0.64743113751281778</v>
      </c>
      <c r="CH992" s="115">
        <v>10016</v>
      </c>
      <c r="CI992" s="115">
        <v>11265</v>
      </c>
      <c r="CJ992" s="31">
        <f t="shared" ref="CJ992:CJ1023" si="1091">CR992+CZ992</f>
        <v>71</v>
      </c>
      <c r="CK992" s="31">
        <f t="shared" ref="CK992:CK1023" si="1092">CS992+DA992</f>
        <v>260</v>
      </c>
      <c r="CL992" s="31">
        <f t="shared" ref="CL992:CL1023" si="1093">CT992+DB992</f>
        <v>353</v>
      </c>
      <c r="CM992" s="113">
        <f t="shared" ref="CM992:CM1023" si="1094">CU992+DC992</f>
        <v>3442</v>
      </c>
      <c r="CN992" s="31">
        <f t="shared" ref="CN992:CN1023" si="1095">CV992+DD992</f>
        <v>735</v>
      </c>
      <c r="CO992" s="31">
        <f t="shared" ref="CO992:CO1023" si="1096">CW992+DE992</f>
        <v>1204</v>
      </c>
      <c r="CP992" s="31">
        <f t="shared" ref="CP992:CP1023" si="1097">CX992+DF992</f>
        <v>1384</v>
      </c>
      <c r="CQ992" s="31">
        <f t="shared" ref="CQ992:CQ1023" si="1098">CY992+DG992</f>
        <v>119</v>
      </c>
      <c r="CR992" s="115">
        <v>54</v>
      </c>
      <c r="CS992" s="115">
        <v>202</v>
      </c>
      <c r="CT992" s="115">
        <v>290</v>
      </c>
      <c r="CU992" s="88">
        <f t="shared" ref="CU992:CU1023" si="1099">CV992+CW992+CX992+CY992</f>
        <v>2588</v>
      </c>
      <c r="CV992" s="115">
        <v>709</v>
      </c>
      <c r="CW992" s="115">
        <v>960</v>
      </c>
      <c r="CX992" s="115">
        <v>853</v>
      </c>
      <c r="CY992" s="115">
        <v>66</v>
      </c>
      <c r="CZ992" s="115">
        <v>17</v>
      </c>
      <c r="DA992" s="115">
        <v>58</v>
      </c>
      <c r="DB992" s="115">
        <v>63</v>
      </c>
      <c r="DC992" s="88">
        <f t="shared" ref="DC992:DC1023" si="1100">DD992+DE992+DF992+DG992</f>
        <v>854</v>
      </c>
      <c r="DD992" s="115">
        <v>26</v>
      </c>
      <c r="DE992" s="115">
        <v>244</v>
      </c>
      <c r="DF992" s="115">
        <v>531</v>
      </c>
      <c r="DG992" s="115">
        <v>53</v>
      </c>
      <c r="DH992" s="115">
        <v>73</v>
      </c>
      <c r="DI992" s="115">
        <v>611</v>
      </c>
      <c r="DJ992" s="115">
        <v>382</v>
      </c>
      <c r="DK992" s="88">
        <f t="shared" ref="DK992:DK1023" si="1101">DL992+DM992+DN992+DO992</f>
        <v>13893</v>
      </c>
      <c r="DL992" s="115">
        <v>1345</v>
      </c>
      <c r="DM992" s="115">
        <v>4922</v>
      </c>
      <c r="DN992" s="115">
        <v>7247</v>
      </c>
      <c r="DO992" s="115">
        <v>379</v>
      </c>
      <c r="DP992" s="115">
        <v>445</v>
      </c>
      <c r="DQ992" s="115">
        <v>997</v>
      </c>
      <c r="DR992" s="115">
        <v>660</v>
      </c>
      <c r="DS992" s="88">
        <f t="shared" ref="DS992:DS1023" si="1102">DT992+DU992+DV992+DW992</f>
        <v>20776</v>
      </c>
      <c r="DT992" s="115">
        <v>304</v>
      </c>
      <c r="DU992" s="115">
        <v>5595</v>
      </c>
      <c r="DV992" s="115">
        <v>14020</v>
      </c>
      <c r="DW992" s="115">
        <v>857</v>
      </c>
      <c r="DX992" s="115">
        <v>9</v>
      </c>
      <c r="DY992" s="115">
        <v>18</v>
      </c>
      <c r="DZ992" s="115">
        <v>25</v>
      </c>
      <c r="EA992" s="88">
        <f t="shared" ref="EA992:EA1023" si="1103">EB992+EC992+ED992+EE992</f>
        <v>380</v>
      </c>
      <c r="EB992" s="115">
        <v>55</v>
      </c>
      <c r="EC992" s="115">
        <v>161</v>
      </c>
      <c r="ED992" s="115">
        <v>153</v>
      </c>
      <c r="EE992" s="115">
        <v>11</v>
      </c>
      <c r="EF992" s="115">
        <v>61</v>
      </c>
      <c r="EG992" s="115">
        <v>205</v>
      </c>
      <c r="EH992" s="115">
        <v>277</v>
      </c>
      <c r="EI992" s="88">
        <f t="shared" ref="EI992:EI1023" si="1104">EJ992+EK992+EL992+EM992</f>
        <v>2028</v>
      </c>
      <c r="EJ992" s="115">
        <v>698</v>
      </c>
      <c r="EK992" s="115">
        <v>808</v>
      </c>
      <c r="EL992" s="115">
        <v>479</v>
      </c>
      <c r="EM992" s="115">
        <v>43</v>
      </c>
      <c r="EN992" s="115">
        <v>5</v>
      </c>
      <c r="EO992" s="115">
        <v>34</v>
      </c>
      <c r="EP992" s="115">
        <v>33</v>
      </c>
      <c r="EQ992" s="88">
        <f t="shared" ref="EQ992:EQ1023" si="1105">ER992+ES992+ET992+EU992</f>
        <v>444</v>
      </c>
      <c r="ER992" s="115">
        <v>2</v>
      </c>
      <c r="ES992" s="115">
        <v>260</v>
      </c>
      <c r="ET992" s="115">
        <v>173</v>
      </c>
      <c r="EU992" s="115">
        <v>9</v>
      </c>
      <c r="GB992" s="115">
        <v>13</v>
      </c>
      <c r="GC992" s="115">
        <v>87</v>
      </c>
      <c r="GD992" s="115">
        <v>96</v>
      </c>
      <c r="GE992" s="110">
        <f t="shared" ref="GE992:GE1023" si="1106">GF992+GG992+GH992+GI992</f>
        <v>1212</v>
      </c>
      <c r="GF992" s="115">
        <v>14</v>
      </c>
      <c r="GG992" s="115">
        <v>741</v>
      </c>
      <c r="GH992" s="115">
        <v>443</v>
      </c>
      <c r="GI992" s="115">
        <v>14</v>
      </c>
      <c r="GN992" s="2" t="s">
        <v>2506</v>
      </c>
      <c r="GO992" s="2" t="s">
        <v>2504</v>
      </c>
      <c r="GP992" s="2" t="s">
        <v>2507</v>
      </c>
      <c r="GR992" s="115">
        <v>39890</v>
      </c>
    </row>
    <row r="993" spans="1:200" hidden="1" x14ac:dyDescent="0.25">
      <c r="A993" s="24" t="s">
        <v>1116</v>
      </c>
      <c r="B993" s="4" t="s">
        <v>18</v>
      </c>
      <c r="C993" s="4" t="s">
        <v>18</v>
      </c>
      <c r="D993" s="115" t="s">
        <v>18</v>
      </c>
      <c r="E993" s="163">
        <v>589</v>
      </c>
      <c r="F993" s="163">
        <v>3487</v>
      </c>
      <c r="G993" s="163">
        <v>5120</v>
      </c>
      <c r="H993" s="19">
        <f t="shared" si="1087"/>
        <v>9196</v>
      </c>
      <c r="I993" s="115">
        <v>576</v>
      </c>
      <c r="J993" s="163">
        <v>667</v>
      </c>
      <c r="K993" s="163">
        <v>3633</v>
      </c>
      <c r="L993" s="163">
        <v>5724</v>
      </c>
      <c r="M993" s="13">
        <f t="shared" si="1088"/>
        <v>10024</v>
      </c>
      <c r="N993" s="115">
        <v>1047</v>
      </c>
      <c r="O993" s="115">
        <v>753</v>
      </c>
      <c r="U993" s="164">
        <v>0.29978293538153283</v>
      </c>
      <c r="V993" s="164">
        <v>0.40312409042398373</v>
      </c>
      <c r="W993" s="164">
        <v>0.5365993575034419</v>
      </c>
      <c r="X993" s="164"/>
      <c r="Y993" s="164"/>
      <c r="Z993" s="164"/>
      <c r="AF993" s="115">
        <v>600</v>
      </c>
      <c r="AG993" s="115">
        <v>597</v>
      </c>
      <c r="AH993" s="115">
        <v>3509</v>
      </c>
      <c r="AI993" s="115">
        <v>5986</v>
      </c>
      <c r="AJ993" s="11">
        <v>224</v>
      </c>
      <c r="AK993" s="101">
        <f t="shared" si="1089"/>
        <v>10316</v>
      </c>
      <c r="AL993" s="115">
        <v>1104</v>
      </c>
      <c r="AM993" s="115"/>
      <c r="AN993" s="115"/>
      <c r="AO993" s="115"/>
      <c r="AR993" s="165">
        <v>0.29765531858524308</v>
      </c>
      <c r="AS993" s="165">
        <v>0.40345225502452159</v>
      </c>
      <c r="AT993" s="165">
        <v>0.5526375367896762</v>
      </c>
      <c r="AU993" s="165"/>
      <c r="AV993" s="165"/>
      <c r="AW993" s="165"/>
      <c r="AX993" s="115">
        <v>623</v>
      </c>
      <c r="AY993" s="18">
        <f t="shared" si="1090"/>
        <v>11470</v>
      </c>
      <c r="AZ993" s="115">
        <v>726</v>
      </c>
      <c r="BA993" s="115">
        <v>3885</v>
      </c>
      <c r="BB993" s="115">
        <v>6541</v>
      </c>
      <c r="BC993" s="163">
        <v>318</v>
      </c>
      <c r="BD993" s="115">
        <v>1263</v>
      </c>
      <c r="BH993" s="166">
        <v>0.32315937387667071</v>
      </c>
      <c r="BI993" s="166">
        <v>0.433218287551416</v>
      </c>
      <c r="BJ993" s="166">
        <v>0.59024826660702301</v>
      </c>
      <c r="BK993" s="167">
        <v>9970</v>
      </c>
      <c r="BL993" s="167">
        <v>12990</v>
      </c>
      <c r="BM993" s="167">
        <v>9208</v>
      </c>
      <c r="BO993" s="163">
        <v>3046</v>
      </c>
      <c r="BQ993" s="2">
        <v>322</v>
      </c>
      <c r="BR993" s="115">
        <v>688</v>
      </c>
      <c r="BS993" s="2">
        <v>569</v>
      </c>
      <c r="BT993" s="115">
        <v>650</v>
      </c>
      <c r="BU993" s="115">
        <v>4166</v>
      </c>
      <c r="BV993" s="115">
        <v>7826</v>
      </c>
      <c r="BW993" s="115">
        <v>312</v>
      </c>
      <c r="BX993" s="115">
        <v>12954</v>
      </c>
      <c r="BY993" s="115">
        <v>462</v>
      </c>
      <c r="BZ993" s="2">
        <v>1369</v>
      </c>
      <c r="CA993" s="115">
        <v>307</v>
      </c>
      <c r="CB993" s="115">
        <v>1290</v>
      </c>
      <c r="CE993" s="166">
        <v>0.34384657045461786</v>
      </c>
      <c r="CF993" s="166">
        <v>0.47713185574755829</v>
      </c>
      <c r="CG993" s="166">
        <v>0.69380999668983778</v>
      </c>
      <c r="CH993" s="115">
        <v>2751</v>
      </c>
      <c r="CI993" s="115">
        <v>3138</v>
      </c>
      <c r="CJ993" s="31">
        <f t="shared" si="1091"/>
        <v>5</v>
      </c>
      <c r="CK993" s="31">
        <f t="shared" si="1092"/>
        <v>18</v>
      </c>
      <c r="CL993" s="31">
        <f t="shared" si="1093"/>
        <v>31</v>
      </c>
      <c r="CM993" s="113">
        <f t="shared" si="1094"/>
        <v>277</v>
      </c>
      <c r="CN993" s="31">
        <f t="shared" si="1095"/>
        <v>14</v>
      </c>
      <c r="CO993" s="31">
        <f t="shared" si="1096"/>
        <v>106</v>
      </c>
      <c r="CP993" s="31">
        <f t="shared" si="1097"/>
        <v>143</v>
      </c>
      <c r="CQ993" s="31">
        <f t="shared" si="1098"/>
        <v>14</v>
      </c>
      <c r="CR993" s="115">
        <v>3</v>
      </c>
      <c r="CS993" s="115">
        <v>15</v>
      </c>
      <c r="CT993" s="115">
        <v>25</v>
      </c>
      <c r="CU993" s="88">
        <f t="shared" si="1099"/>
        <v>226</v>
      </c>
      <c r="CV993" s="115">
        <v>11</v>
      </c>
      <c r="CW993" s="115">
        <v>90</v>
      </c>
      <c r="CX993" s="115">
        <v>111</v>
      </c>
      <c r="CY993" s="115">
        <v>14</v>
      </c>
      <c r="CZ993" s="115">
        <v>2</v>
      </c>
      <c r="DA993" s="115">
        <v>3</v>
      </c>
      <c r="DB993" s="115">
        <v>6</v>
      </c>
      <c r="DC993" s="88">
        <f t="shared" si="1100"/>
        <v>51</v>
      </c>
      <c r="DD993" s="115">
        <v>3</v>
      </c>
      <c r="DE993" s="115">
        <v>16</v>
      </c>
      <c r="DF993" s="115">
        <v>32</v>
      </c>
      <c r="DG993" s="115">
        <v>0</v>
      </c>
      <c r="DH993" s="115">
        <v>43</v>
      </c>
      <c r="DI993" s="115">
        <v>250</v>
      </c>
      <c r="DJ993" s="115">
        <v>152</v>
      </c>
      <c r="DK993" s="88">
        <f t="shared" si="1101"/>
        <v>5523</v>
      </c>
      <c r="DL993" s="115">
        <v>240</v>
      </c>
      <c r="DM993" s="115">
        <v>1850</v>
      </c>
      <c r="DN993" s="115">
        <v>3303</v>
      </c>
      <c r="DO993" s="115">
        <v>130</v>
      </c>
      <c r="DP993" s="115">
        <v>247</v>
      </c>
      <c r="DQ993" s="115">
        <v>362</v>
      </c>
      <c r="DR993" s="115">
        <v>293</v>
      </c>
      <c r="DS993" s="88">
        <f t="shared" si="1102"/>
        <v>6580</v>
      </c>
      <c r="DT993" s="115">
        <v>243</v>
      </c>
      <c r="DU993" s="115">
        <v>1956</v>
      </c>
      <c r="DV993" s="115">
        <v>4219</v>
      </c>
      <c r="DW993" s="115">
        <v>162</v>
      </c>
      <c r="DX993" s="115">
        <v>3</v>
      </c>
      <c r="DY993" s="115">
        <v>4</v>
      </c>
      <c r="DZ993" s="115">
        <v>7</v>
      </c>
      <c r="EA993" s="88">
        <f t="shared" si="1103"/>
        <v>94</v>
      </c>
      <c r="EB993" s="115">
        <v>2</v>
      </c>
      <c r="EC993" s="115">
        <v>39</v>
      </c>
      <c r="ED993" s="115">
        <v>53</v>
      </c>
      <c r="EE993" s="115"/>
      <c r="EF993" s="115">
        <v>14</v>
      </c>
      <c r="EG993" s="115">
        <v>40</v>
      </c>
      <c r="EH993" s="115">
        <v>72</v>
      </c>
      <c r="EI993" s="88">
        <f t="shared" si="1104"/>
        <v>355</v>
      </c>
      <c r="EJ993" s="115">
        <v>149</v>
      </c>
      <c r="EK993" s="115">
        <v>130</v>
      </c>
      <c r="EL993" s="115">
        <v>70</v>
      </c>
      <c r="EM993" s="115">
        <v>6</v>
      </c>
      <c r="EN993" s="115"/>
      <c r="EO993" s="115"/>
      <c r="EP993" s="115"/>
      <c r="EQ993" s="88">
        <f t="shared" si="1105"/>
        <v>0</v>
      </c>
      <c r="ER993" s="115"/>
      <c r="ES993" s="115"/>
      <c r="ET993" s="115"/>
      <c r="EU993" s="115"/>
      <c r="GB993" s="115">
        <v>10</v>
      </c>
      <c r="GC993" s="115">
        <v>14</v>
      </c>
      <c r="GD993" s="115">
        <v>14</v>
      </c>
      <c r="GE993" s="110">
        <f t="shared" si="1106"/>
        <v>125</v>
      </c>
      <c r="GF993" s="115">
        <v>2</v>
      </c>
      <c r="GG993" s="115">
        <v>85</v>
      </c>
      <c r="GH993" s="115">
        <v>38</v>
      </c>
      <c r="GI993" s="115">
        <v>0</v>
      </c>
      <c r="GN993" s="2" t="s">
        <v>2497</v>
      </c>
      <c r="GO993" s="2" t="s">
        <v>2500</v>
      </c>
      <c r="GP993" s="2" t="s">
        <v>2495</v>
      </c>
      <c r="GR993" s="115">
        <v>12916</v>
      </c>
    </row>
    <row r="994" spans="1:200" hidden="1" x14ac:dyDescent="0.25">
      <c r="A994" s="24" t="s">
        <v>1113</v>
      </c>
      <c r="B994" s="4" t="s">
        <v>26</v>
      </c>
      <c r="C994" s="4" t="s">
        <v>26</v>
      </c>
      <c r="D994" s="115" t="s">
        <v>26</v>
      </c>
      <c r="E994" s="163">
        <v>643</v>
      </c>
      <c r="F994" s="163">
        <v>3558</v>
      </c>
      <c r="G994" s="163">
        <v>5253</v>
      </c>
      <c r="H994" s="19">
        <f t="shared" si="1087"/>
        <v>9454</v>
      </c>
      <c r="I994" s="115">
        <v>627</v>
      </c>
      <c r="J994" s="163">
        <v>685</v>
      </c>
      <c r="K994" s="163">
        <v>2965</v>
      </c>
      <c r="L994" s="163">
        <v>6190</v>
      </c>
      <c r="M994" s="13">
        <f t="shared" si="1088"/>
        <v>9840</v>
      </c>
      <c r="N994" s="115">
        <v>1395</v>
      </c>
      <c r="O994" s="115">
        <v>706</v>
      </c>
      <c r="U994" s="164">
        <v>0.31804315896508867</v>
      </c>
      <c r="V994" s="164">
        <v>0.4169129103314887</v>
      </c>
      <c r="W994" s="164">
        <v>0.599000624609619</v>
      </c>
      <c r="X994" s="164"/>
      <c r="Y994" s="164"/>
      <c r="Z994" s="164"/>
      <c r="AF994" s="115">
        <v>680</v>
      </c>
      <c r="AG994" s="115">
        <v>775</v>
      </c>
      <c r="AH994" s="115">
        <v>3272</v>
      </c>
      <c r="AI994" s="115">
        <v>6364</v>
      </c>
      <c r="AJ994" s="11">
        <v>261</v>
      </c>
      <c r="AK994" s="101">
        <f t="shared" si="1089"/>
        <v>10672</v>
      </c>
      <c r="AL994" s="115">
        <v>1369</v>
      </c>
      <c r="AM994" s="115"/>
      <c r="AN994" s="115"/>
      <c r="AO994" s="115"/>
      <c r="AR994" s="165">
        <v>0.33978429972567736</v>
      </c>
      <c r="AS994" s="165">
        <v>0.44839182079514023</v>
      </c>
      <c r="AT994" s="165">
        <v>0.62648940173084156</v>
      </c>
      <c r="AU994" s="165"/>
      <c r="AV994" s="165"/>
      <c r="AW994" s="165"/>
      <c r="AX994" s="115">
        <v>734</v>
      </c>
      <c r="AY994" s="18">
        <f t="shared" si="1090"/>
        <v>11716</v>
      </c>
      <c r="AZ994" s="115">
        <v>805</v>
      </c>
      <c r="BA994" s="115">
        <v>3824</v>
      </c>
      <c r="BB994" s="115">
        <v>6706</v>
      </c>
      <c r="BC994" s="163">
        <v>381</v>
      </c>
      <c r="BD994" s="115">
        <v>1439</v>
      </c>
      <c r="BH994" s="166">
        <v>0.371583057975368</v>
      </c>
      <c r="BI994" s="166">
        <v>0.4880025766278383</v>
      </c>
      <c r="BJ994" s="166">
        <v>0.66789246766421517</v>
      </c>
      <c r="BK994" s="167">
        <v>8370</v>
      </c>
      <c r="BL994" s="167">
        <v>10987</v>
      </c>
      <c r="BM994" s="167">
        <v>7970</v>
      </c>
      <c r="BO994" s="163">
        <v>2582</v>
      </c>
      <c r="BQ994" s="2">
        <v>400</v>
      </c>
      <c r="BR994" s="115">
        <v>767</v>
      </c>
      <c r="BS994" s="2">
        <v>724</v>
      </c>
      <c r="BT994" s="115">
        <v>818</v>
      </c>
      <c r="BU994" s="115">
        <v>3728</v>
      </c>
      <c r="BV994" s="115">
        <v>7370</v>
      </c>
      <c r="BW994" s="115">
        <v>461</v>
      </c>
      <c r="BX994" s="115">
        <v>12377</v>
      </c>
      <c r="BY994" s="115">
        <v>302</v>
      </c>
      <c r="BZ994" s="2">
        <v>1551</v>
      </c>
      <c r="CA994" s="115">
        <v>463</v>
      </c>
      <c r="CB994" s="115">
        <v>810</v>
      </c>
      <c r="CE994" s="166">
        <v>0.38404926404325623</v>
      </c>
      <c r="CF994" s="166">
        <v>0.51371394296308415</v>
      </c>
      <c r="CG994" s="166">
        <v>0.72523034204215575</v>
      </c>
      <c r="CH994" s="115">
        <v>2151</v>
      </c>
      <c r="CI994" s="115">
        <v>2372</v>
      </c>
      <c r="CJ994" s="31">
        <f t="shared" si="1091"/>
        <v>19</v>
      </c>
      <c r="CK994" s="31">
        <f t="shared" si="1092"/>
        <v>66</v>
      </c>
      <c r="CL994" s="31">
        <f t="shared" si="1093"/>
        <v>103</v>
      </c>
      <c r="CM994" s="113">
        <f t="shared" si="1094"/>
        <v>845</v>
      </c>
      <c r="CN994" s="31">
        <f t="shared" si="1095"/>
        <v>140</v>
      </c>
      <c r="CO994" s="31">
        <f t="shared" si="1096"/>
        <v>360</v>
      </c>
      <c r="CP994" s="31">
        <f t="shared" si="1097"/>
        <v>305</v>
      </c>
      <c r="CQ994" s="31">
        <f t="shared" si="1098"/>
        <v>40</v>
      </c>
      <c r="CR994" s="115">
        <v>17</v>
      </c>
      <c r="CS994" s="115">
        <v>63</v>
      </c>
      <c r="CT994" s="115">
        <v>95</v>
      </c>
      <c r="CU994" s="88">
        <f t="shared" si="1099"/>
        <v>830</v>
      </c>
      <c r="CV994" s="115">
        <v>139</v>
      </c>
      <c r="CW994" s="115">
        <v>354</v>
      </c>
      <c r="CX994" s="115">
        <v>300</v>
      </c>
      <c r="CY994" s="115">
        <v>37</v>
      </c>
      <c r="CZ994" s="115">
        <v>2</v>
      </c>
      <c r="DA994" s="115">
        <v>3</v>
      </c>
      <c r="DB994" s="115">
        <v>8</v>
      </c>
      <c r="DC994" s="88">
        <f t="shared" si="1100"/>
        <v>15</v>
      </c>
      <c r="DD994" s="115">
        <v>1</v>
      </c>
      <c r="DE994" s="115">
        <v>6</v>
      </c>
      <c r="DF994" s="115">
        <v>5</v>
      </c>
      <c r="DG994" s="115">
        <v>3</v>
      </c>
      <c r="DH994" s="115">
        <v>33</v>
      </c>
      <c r="DI994" s="115">
        <v>157</v>
      </c>
      <c r="DJ994" s="115">
        <v>131</v>
      </c>
      <c r="DK994" s="88">
        <f t="shared" si="1101"/>
        <v>3018</v>
      </c>
      <c r="DL994" s="115">
        <v>398</v>
      </c>
      <c r="DM994" s="115">
        <v>1117</v>
      </c>
      <c r="DN994" s="115">
        <v>1409</v>
      </c>
      <c r="DO994" s="115">
        <v>94</v>
      </c>
      <c r="DP994" s="115">
        <v>311</v>
      </c>
      <c r="DQ994" s="115">
        <v>464</v>
      </c>
      <c r="DR994" s="115">
        <v>387</v>
      </c>
      <c r="DS994" s="88">
        <f t="shared" si="1102"/>
        <v>7509</v>
      </c>
      <c r="DT994" s="115">
        <v>142</v>
      </c>
      <c r="DU994" s="115">
        <v>1705</v>
      </c>
      <c r="DV994" s="115">
        <v>5338</v>
      </c>
      <c r="DW994" s="115">
        <v>324</v>
      </c>
      <c r="DX994" s="115">
        <v>5</v>
      </c>
      <c r="DY994" s="115">
        <v>15</v>
      </c>
      <c r="DZ994" s="115">
        <v>15</v>
      </c>
      <c r="EA994" s="88">
        <f t="shared" si="1103"/>
        <v>136</v>
      </c>
      <c r="EB994" s="115">
        <v>31</v>
      </c>
      <c r="EC994" s="115">
        <v>78</v>
      </c>
      <c r="ED994" s="115">
        <v>25</v>
      </c>
      <c r="EE994" s="115">
        <v>2</v>
      </c>
      <c r="EF994" s="115">
        <v>11</v>
      </c>
      <c r="EG994" s="115">
        <v>25</v>
      </c>
      <c r="EH994" s="115">
        <v>37</v>
      </c>
      <c r="EI994" s="88">
        <f t="shared" si="1104"/>
        <v>227</v>
      </c>
      <c r="EJ994" s="115">
        <v>69</v>
      </c>
      <c r="EK994" s="115">
        <v>100</v>
      </c>
      <c r="EL994" s="115">
        <v>57</v>
      </c>
      <c r="EM994" s="115">
        <v>1</v>
      </c>
      <c r="EN994" s="115">
        <v>2</v>
      </c>
      <c r="EO994" s="115">
        <v>5</v>
      </c>
      <c r="EP994" s="115">
        <v>7</v>
      </c>
      <c r="EQ994" s="88">
        <f t="shared" si="1105"/>
        <v>69</v>
      </c>
      <c r="ER994" s="115">
        <v>2</v>
      </c>
      <c r="ES994" s="115">
        <v>36</v>
      </c>
      <c r="ET994" s="115">
        <v>30</v>
      </c>
      <c r="EU994" s="115">
        <v>1</v>
      </c>
      <c r="GB994" s="115">
        <v>19</v>
      </c>
      <c r="GC994" s="115">
        <v>35</v>
      </c>
      <c r="GD994" s="115">
        <v>44</v>
      </c>
      <c r="GE994" s="110">
        <f t="shared" si="1106"/>
        <v>511</v>
      </c>
      <c r="GF994" s="115">
        <v>12</v>
      </c>
      <c r="GG994" s="115">
        <v>323</v>
      </c>
      <c r="GH994" s="115">
        <v>170</v>
      </c>
      <c r="GI994" s="115">
        <v>6</v>
      </c>
      <c r="GN994" s="2" t="s">
        <v>2483</v>
      </c>
      <c r="GO994" s="2" t="s">
        <v>2493</v>
      </c>
      <c r="GP994" s="2" t="s">
        <v>2491</v>
      </c>
      <c r="GR994" s="115">
        <v>11087</v>
      </c>
    </row>
    <row r="995" spans="1:200" hidden="1" x14ac:dyDescent="0.25">
      <c r="A995" s="24" t="s">
        <v>1117</v>
      </c>
      <c r="B995" s="4" t="s">
        <v>43</v>
      </c>
      <c r="C995" s="4" t="s">
        <v>43</v>
      </c>
      <c r="D995" s="115" t="s">
        <v>43</v>
      </c>
      <c r="E995" s="163">
        <v>875</v>
      </c>
      <c r="F995" s="163">
        <v>4101</v>
      </c>
      <c r="G995" s="163">
        <v>3580</v>
      </c>
      <c r="H995" s="19">
        <f t="shared" si="1087"/>
        <v>8556</v>
      </c>
      <c r="I995" s="115">
        <v>532</v>
      </c>
      <c r="J995" s="163">
        <v>1059</v>
      </c>
      <c r="K995" s="163">
        <v>4591</v>
      </c>
      <c r="L995" s="163">
        <v>3821</v>
      </c>
      <c r="M995" s="13">
        <f t="shared" si="1088"/>
        <v>9471</v>
      </c>
      <c r="N995" s="115">
        <v>384</v>
      </c>
      <c r="O995" s="115">
        <v>2169</v>
      </c>
      <c r="U995" s="164">
        <v>0.25433121553919785</v>
      </c>
      <c r="V995" s="164">
        <v>0.32180222070790082</v>
      </c>
      <c r="W995" s="164">
        <v>0.32223888993062066</v>
      </c>
      <c r="X995" s="164"/>
      <c r="Y995" s="164"/>
      <c r="Z995" s="164"/>
      <c r="AF995" s="115">
        <v>552</v>
      </c>
      <c r="AG995" s="115">
        <v>901</v>
      </c>
      <c r="AH995" s="115">
        <v>4475</v>
      </c>
      <c r="AI995" s="115">
        <v>3887</v>
      </c>
      <c r="AJ995" s="11">
        <v>91</v>
      </c>
      <c r="AK995" s="101">
        <f t="shared" si="1089"/>
        <v>9354</v>
      </c>
      <c r="AL995" s="115">
        <v>405</v>
      </c>
      <c r="AM995" s="115"/>
      <c r="AN995" s="115"/>
      <c r="AO995" s="115"/>
      <c r="AR995" s="165">
        <v>0.2529700708247658</v>
      </c>
      <c r="AS995" s="165">
        <v>0.3291008354702622</v>
      </c>
      <c r="AT995" s="165">
        <v>0.33545279383429671</v>
      </c>
      <c r="AU995" s="165"/>
      <c r="AV995" s="165"/>
      <c r="AW995" s="165"/>
      <c r="AX995" s="115">
        <v>552</v>
      </c>
      <c r="AY995" s="18">
        <f t="shared" si="1090"/>
        <v>9396</v>
      </c>
      <c r="AZ995" s="115">
        <v>910</v>
      </c>
      <c r="BA995" s="115">
        <v>4344</v>
      </c>
      <c r="BB995" s="115">
        <v>4043</v>
      </c>
      <c r="BC995" s="163">
        <v>99</v>
      </c>
      <c r="BD995" s="115">
        <v>386</v>
      </c>
      <c r="BH995" s="166">
        <v>0.25795339412360691</v>
      </c>
      <c r="BI995" s="166">
        <v>0.33419656655945862</v>
      </c>
      <c r="BJ995" s="166">
        <v>0.3570940337857631</v>
      </c>
      <c r="BK995" s="167">
        <v>10804</v>
      </c>
      <c r="BL995" s="167">
        <v>14074</v>
      </c>
      <c r="BM995" s="167">
        <v>10275</v>
      </c>
      <c r="BO995" s="163">
        <v>3059</v>
      </c>
      <c r="BQ995" s="2">
        <v>405</v>
      </c>
      <c r="BR995" s="115">
        <v>605</v>
      </c>
      <c r="BS995" s="2">
        <v>580</v>
      </c>
      <c r="BT995" s="115">
        <v>864</v>
      </c>
      <c r="BU995" s="115">
        <v>4949</v>
      </c>
      <c r="BV995" s="115">
        <v>5529</v>
      </c>
      <c r="BW995" s="115">
        <v>80</v>
      </c>
      <c r="BX995" s="115">
        <v>11422</v>
      </c>
      <c r="BY995" s="115">
        <v>1762</v>
      </c>
      <c r="BZ995" s="2">
        <v>387</v>
      </c>
      <c r="CA995" s="115">
        <v>75</v>
      </c>
      <c r="CB995" s="115">
        <v>2600</v>
      </c>
      <c r="CE995" s="166">
        <v>0.31635060735821025</v>
      </c>
      <c r="CF995" s="166">
        <v>0.42674969079199898</v>
      </c>
      <c r="CG995" s="166">
        <v>0.50459531574266236</v>
      </c>
      <c r="CH995" s="115">
        <v>5133</v>
      </c>
      <c r="CI995" s="115">
        <v>5205</v>
      </c>
      <c r="CJ995" s="31">
        <f t="shared" si="1091"/>
        <v>3</v>
      </c>
      <c r="CK995" s="31">
        <f t="shared" si="1092"/>
        <v>4</v>
      </c>
      <c r="CL995" s="31">
        <f t="shared" si="1093"/>
        <v>6</v>
      </c>
      <c r="CM995" s="113">
        <f t="shared" si="1094"/>
        <v>69</v>
      </c>
      <c r="CN995" s="31">
        <f t="shared" si="1095"/>
        <v>6</v>
      </c>
      <c r="CO995" s="31">
        <f t="shared" si="1096"/>
        <v>33</v>
      </c>
      <c r="CP995" s="31">
        <f t="shared" si="1097"/>
        <v>30</v>
      </c>
      <c r="CQ995" s="31">
        <f t="shared" si="1098"/>
        <v>0</v>
      </c>
      <c r="CR995" s="115">
        <v>1</v>
      </c>
      <c r="CS995" s="115"/>
      <c r="CT995" s="115">
        <v>2</v>
      </c>
      <c r="CU995" s="88">
        <f t="shared" si="1099"/>
        <v>0</v>
      </c>
      <c r="CV995" s="115">
        <v>0</v>
      </c>
      <c r="CW995" s="115">
        <v>0</v>
      </c>
      <c r="CX995" s="115">
        <v>0</v>
      </c>
      <c r="CY995" s="115">
        <v>0</v>
      </c>
      <c r="CZ995" s="115">
        <v>2</v>
      </c>
      <c r="DA995" s="115">
        <v>4</v>
      </c>
      <c r="DB995" s="115">
        <v>4</v>
      </c>
      <c r="DC995" s="88">
        <f t="shared" si="1100"/>
        <v>69</v>
      </c>
      <c r="DD995" s="115">
        <v>6</v>
      </c>
      <c r="DE995" s="115">
        <v>33</v>
      </c>
      <c r="DF995" s="115">
        <v>30</v>
      </c>
      <c r="DG995" s="115">
        <v>0</v>
      </c>
      <c r="DH995" s="115">
        <v>26</v>
      </c>
      <c r="DI995" s="115">
        <v>121</v>
      </c>
      <c r="DJ995" s="115">
        <v>113</v>
      </c>
      <c r="DK995" s="88">
        <f t="shared" si="1101"/>
        <v>2704</v>
      </c>
      <c r="DL995" s="115">
        <v>350</v>
      </c>
      <c r="DM995" s="115">
        <v>1136</v>
      </c>
      <c r="DN995" s="115">
        <v>1197</v>
      </c>
      <c r="DO995" s="115">
        <v>21</v>
      </c>
      <c r="DP995" s="115">
        <v>364</v>
      </c>
      <c r="DQ995" s="115">
        <v>456</v>
      </c>
      <c r="DR995" s="115">
        <v>435</v>
      </c>
      <c r="DS995" s="88">
        <f t="shared" si="1102"/>
        <v>8409</v>
      </c>
      <c r="DT995" s="115">
        <v>456</v>
      </c>
      <c r="DU995" s="115">
        <v>3685</v>
      </c>
      <c r="DV995" s="115">
        <v>4209</v>
      </c>
      <c r="DW995" s="115">
        <v>59</v>
      </c>
      <c r="DX995" s="115">
        <v>5</v>
      </c>
      <c r="DY995" s="115">
        <v>12</v>
      </c>
      <c r="DZ995" s="115">
        <v>13</v>
      </c>
      <c r="EA995" s="88">
        <f t="shared" si="1103"/>
        <v>134</v>
      </c>
      <c r="EB995" s="115">
        <v>24</v>
      </c>
      <c r="EC995" s="115">
        <v>32</v>
      </c>
      <c r="ED995" s="115">
        <v>78</v>
      </c>
      <c r="EE995" s="115"/>
      <c r="EF995" s="115">
        <v>3</v>
      </c>
      <c r="EG995" s="115">
        <v>8</v>
      </c>
      <c r="EH995" s="115">
        <v>8</v>
      </c>
      <c r="EI995" s="88">
        <f t="shared" si="1104"/>
        <v>40</v>
      </c>
      <c r="EJ995" s="115">
        <v>26</v>
      </c>
      <c r="EK995" s="115">
        <v>12</v>
      </c>
      <c r="EL995" s="115">
        <v>2</v>
      </c>
      <c r="EM995" s="115">
        <v>0</v>
      </c>
      <c r="EN995" s="115"/>
      <c r="EO995" s="115"/>
      <c r="EP995" s="115"/>
      <c r="EQ995" s="88">
        <f t="shared" si="1105"/>
        <v>0</v>
      </c>
      <c r="ER995" s="115"/>
      <c r="ES995" s="115"/>
      <c r="ET995" s="115"/>
      <c r="EU995" s="115"/>
      <c r="GB995" s="115">
        <v>4</v>
      </c>
      <c r="GC995" s="115">
        <v>4</v>
      </c>
      <c r="GD995" s="115">
        <v>5</v>
      </c>
      <c r="GE995" s="110">
        <f t="shared" si="1106"/>
        <v>48</v>
      </c>
      <c r="GF995" s="115">
        <v>2</v>
      </c>
      <c r="GG995" s="115">
        <v>33</v>
      </c>
      <c r="GH995" s="115">
        <v>13</v>
      </c>
      <c r="GI995" s="115">
        <v>0</v>
      </c>
      <c r="GN995" s="2" t="s">
        <v>2526</v>
      </c>
      <c r="GO995" s="2" t="s">
        <v>2514</v>
      </c>
      <c r="GP995" s="2" t="s">
        <v>2510</v>
      </c>
      <c r="GR995" s="115">
        <v>14128</v>
      </c>
    </row>
    <row r="996" spans="1:200" hidden="1" x14ac:dyDescent="0.25">
      <c r="A996" s="24" t="s">
        <v>1110</v>
      </c>
      <c r="B996" s="4" t="s">
        <v>51</v>
      </c>
      <c r="C996" s="4" t="s">
        <v>51</v>
      </c>
      <c r="D996" s="115" t="s">
        <v>51</v>
      </c>
      <c r="E996" s="163">
        <v>400</v>
      </c>
      <c r="F996" s="163">
        <v>1926</v>
      </c>
      <c r="G996" s="163">
        <v>3248</v>
      </c>
      <c r="H996" s="19">
        <f t="shared" si="1087"/>
        <v>5574</v>
      </c>
      <c r="I996" s="115">
        <v>354</v>
      </c>
      <c r="J996" s="163">
        <v>398</v>
      </c>
      <c r="K996" s="163">
        <v>1874</v>
      </c>
      <c r="L996" s="163">
        <v>3761</v>
      </c>
      <c r="M996" s="13">
        <f t="shared" si="1088"/>
        <v>6033</v>
      </c>
      <c r="N996" s="115">
        <v>798</v>
      </c>
      <c r="O996" s="115">
        <v>293</v>
      </c>
      <c r="U996" s="164">
        <v>0.30941545008570248</v>
      </c>
      <c r="V996" s="164">
        <v>0.40942949043507704</v>
      </c>
      <c r="W996" s="164">
        <v>0.57837204762834282</v>
      </c>
      <c r="X996" s="164"/>
      <c r="Y996" s="164"/>
      <c r="Z996" s="164"/>
      <c r="AF996" s="115">
        <v>382</v>
      </c>
      <c r="AG996" s="115">
        <v>504</v>
      </c>
      <c r="AH996" s="115">
        <v>2037</v>
      </c>
      <c r="AI996" s="115">
        <v>3850</v>
      </c>
      <c r="AJ996" s="11">
        <v>202</v>
      </c>
      <c r="AK996" s="101">
        <f t="shared" si="1089"/>
        <v>6593</v>
      </c>
      <c r="AL996" s="115">
        <v>817</v>
      </c>
      <c r="AM996" s="115"/>
      <c r="AN996" s="115"/>
      <c r="AO996" s="115"/>
      <c r="AR996" s="165">
        <v>0.33172647741474731</v>
      </c>
      <c r="AS996" s="165">
        <v>0.43388960205391525</v>
      </c>
      <c r="AT996" s="165">
        <v>0.61087613293051357</v>
      </c>
      <c r="AU996" s="165"/>
      <c r="AV996" s="165"/>
      <c r="AW996" s="165"/>
      <c r="AX996" s="115">
        <v>421</v>
      </c>
      <c r="AY996" s="18">
        <f t="shared" si="1090"/>
        <v>7108</v>
      </c>
      <c r="AZ996" s="115">
        <v>514</v>
      </c>
      <c r="BA996" s="115">
        <v>2283</v>
      </c>
      <c r="BB996" s="115">
        <v>4087</v>
      </c>
      <c r="BC996" s="163">
        <v>224</v>
      </c>
      <c r="BD996" s="115">
        <v>843</v>
      </c>
      <c r="BH996" s="166">
        <v>0.35832493030428852</v>
      </c>
      <c r="BI996" s="166">
        <v>0.47150656884490699</v>
      </c>
      <c r="BJ996" s="166">
        <v>0.64454599642360422</v>
      </c>
      <c r="BK996" s="167">
        <v>5244</v>
      </c>
      <c r="BL996" s="167">
        <v>6991</v>
      </c>
      <c r="BM996" s="167">
        <v>5126</v>
      </c>
      <c r="BO996" s="163">
        <v>1702</v>
      </c>
      <c r="BQ996" s="2">
        <v>221</v>
      </c>
      <c r="BR996" s="115">
        <v>446</v>
      </c>
      <c r="BS996" s="2">
        <v>463</v>
      </c>
      <c r="BT996" s="115">
        <v>458</v>
      </c>
      <c r="BU996" s="115">
        <v>2517</v>
      </c>
      <c r="BV996" s="115">
        <v>4360</v>
      </c>
      <c r="BW996" s="115">
        <v>240</v>
      </c>
      <c r="BX996" s="115">
        <v>7575</v>
      </c>
      <c r="BY996" s="115">
        <v>192</v>
      </c>
      <c r="BZ996" s="2">
        <v>947</v>
      </c>
      <c r="CA996" s="115">
        <v>239</v>
      </c>
      <c r="CB996" s="115">
        <v>474</v>
      </c>
      <c r="CE996" s="166">
        <v>0.37809756971397862</v>
      </c>
      <c r="CF996" s="166">
        <v>0.5077773937089527</v>
      </c>
      <c r="CG996" s="166">
        <v>0.67511057498994775</v>
      </c>
      <c r="CH996" s="115">
        <v>1713</v>
      </c>
      <c r="CI996" s="115">
        <v>1994</v>
      </c>
      <c r="CJ996" s="31">
        <f t="shared" si="1091"/>
        <v>8</v>
      </c>
      <c r="CK996" s="31">
        <f t="shared" si="1092"/>
        <v>23</v>
      </c>
      <c r="CL996" s="31">
        <f t="shared" si="1093"/>
        <v>35</v>
      </c>
      <c r="CM996" s="113">
        <f t="shared" si="1094"/>
        <v>305</v>
      </c>
      <c r="CN996" s="31">
        <f t="shared" si="1095"/>
        <v>56</v>
      </c>
      <c r="CO996" s="31">
        <f t="shared" si="1096"/>
        <v>104</v>
      </c>
      <c r="CP996" s="31">
        <f t="shared" si="1097"/>
        <v>134</v>
      </c>
      <c r="CQ996" s="31">
        <f t="shared" si="1098"/>
        <v>11</v>
      </c>
      <c r="CR996" s="115">
        <v>6</v>
      </c>
      <c r="CS996" s="115">
        <v>15</v>
      </c>
      <c r="CT996" s="115">
        <v>21</v>
      </c>
      <c r="CU996" s="88">
        <f t="shared" si="1099"/>
        <v>188</v>
      </c>
      <c r="CV996" s="115">
        <v>46</v>
      </c>
      <c r="CW996" s="115">
        <v>68</v>
      </c>
      <c r="CX996" s="115">
        <v>73</v>
      </c>
      <c r="CY996" s="115">
        <v>1</v>
      </c>
      <c r="CZ996" s="115">
        <v>2</v>
      </c>
      <c r="DA996" s="115">
        <v>8</v>
      </c>
      <c r="DB996" s="115">
        <v>14</v>
      </c>
      <c r="DC996" s="88">
        <f t="shared" si="1100"/>
        <v>117</v>
      </c>
      <c r="DD996" s="115">
        <v>10</v>
      </c>
      <c r="DE996" s="115">
        <v>36</v>
      </c>
      <c r="DF996" s="115">
        <v>61</v>
      </c>
      <c r="DG996" s="115">
        <v>10</v>
      </c>
      <c r="DH996" s="115">
        <v>23</v>
      </c>
      <c r="DI996" s="115">
        <v>142</v>
      </c>
      <c r="DJ996" s="115">
        <v>118</v>
      </c>
      <c r="DK996" s="88">
        <f t="shared" si="1101"/>
        <v>2782</v>
      </c>
      <c r="DL996" s="115">
        <v>181</v>
      </c>
      <c r="DM996" s="115">
        <v>1058</v>
      </c>
      <c r="DN996" s="115">
        <v>1465</v>
      </c>
      <c r="DO996" s="115">
        <v>78</v>
      </c>
      <c r="DP996" s="115">
        <v>161</v>
      </c>
      <c r="DQ996" s="115">
        <v>219</v>
      </c>
      <c r="DR996" s="115">
        <v>201</v>
      </c>
      <c r="DS996" s="88">
        <f t="shared" si="1102"/>
        <v>3756</v>
      </c>
      <c r="DT996" s="115">
        <v>96</v>
      </c>
      <c r="DU996" s="115">
        <v>978</v>
      </c>
      <c r="DV996" s="115">
        <v>2548</v>
      </c>
      <c r="DW996" s="115">
        <v>134</v>
      </c>
      <c r="DX996" s="115"/>
      <c r="DY996" s="115"/>
      <c r="DZ996" s="115">
        <v>2</v>
      </c>
      <c r="EA996" s="88">
        <f t="shared" si="1103"/>
        <v>0</v>
      </c>
      <c r="EB996" s="115"/>
      <c r="EC996" s="115"/>
      <c r="ED996" s="115"/>
      <c r="EE996" s="115"/>
      <c r="EF996" s="115">
        <v>10</v>
      </c>
      <c r="EG996" s="115">
        <v>29</v>
      </c>
      <c r="EH996" s="115">
        <v>63</v>
      </c>
      <c r="EI996" s="88">
        <f t="shared" si="1104"/>
        <v>253</v>
      </c>
      <c r="EJ996" s="115">
        <v>118</v>
      </c>
      <c r="EK996" s="115">
        <v>91</v>
      </c>
      <c r="EL996" s="115">
        <v>43</v>
      </c>
      <c r="EM996" s="115">
        <v>1</v>
      </c>
      <c r="EN996" s="115"/>
      <c r="EO996" s="115"/>
      <c r="EP996" s="115"/>
      <c r="EQ996" s="88">
        <f t="shared" si="1105"/>
        <v>0</v>
      </c>
      <c r="ER996" s="115"/>
      <c r="ES996" s="115"/>
      <c r="ET996" s="115"/>
      <c r="EU996" s="115"/>
      <c r="GB996" s="115">
        <v>19</v>
      </c>
      <c r="GC996" s="115">
        <v>33</v>
      </c>
      <c r="GD996" s="115">
        <v>44</v>
      </c>
      <c r="GE996" s="110">
        <f t="shared" si="1106"/>
        <v>473</v>
      </c>
      <c r="GF996" s="115">
        <v>7</v>
      </c>
      <c r="GG996" s="115">
        <v>286</v>
      </c>
      <c r="GH996" s="115">
        <v>170</v>
      </c>
      <c r="GI996" s="115">
        <v>10</v>
      </c>
      <c r="GN996" s="2" t="s">
        <v>2502</v>
      </c>
      <c r="GO996" s="2" t="s">
        <v>2483</v>
      </c>
      <c r="GP996" s="2" t="s">
        <v>2515</v>
      </c>
      <c r="GR996" s="115">
        <v>6948</v>
      </c>
    </row>
    <row r="997" spans="1:200" hidden="1" x14ac:dyDescent="0.25">
      <c r="A997" s="168" t="s">
        <v>1112</v>
      </c>
      <c r="B997" s="4" t="s">
        <v>57</v>
      </c>
      <c r="C997" s="4" t="s">
        <v>57</v>
      </c>
      <c r="D997" s="115" t="s">
        <v>57</v>
      </c>
      <c r="E997" s="163">
        <v>895</v>
      </c>
      <c r="F997" s="163">
        <v>2407</v>
      </c>
      <c r="G997" s="163">
        <v>2859</v>
      </c>
      <c r="H997" s="19">
        <f t="shared" si="1087"/>
        <v>6161</v>
      </c>
      <c r="I997" s="115">
        <v>336</v>
      </c>
      <c r="J997" s="163">
        <v>620</v>
      </c>
      <c r="K997" s="163">
        <v>1989</v>
      </c>
      <c r="L997" s="163">
        <v>2947</v>
      </c>
      <c r="M997" s="13">
        <f t="shared" si="1088"/>
        <v>5556</v>
      </c>
      <c r="N997" s="115">
        <v>731</v>
      </c>
      <c r="O997" s="115">
        <v>129</v>
      </c>
      <c r="U997" s="164">
        <v>0.47132949106183453</v>
      </c>
      <c r="V997" s="164">
        <v>0.58877065247829741</v>
      </c>
      <c r="W997" s="164">
        <v>0.72276581865622958</v>
      </c>
      <c r="X997" s="164"/>
      <c r="Y997" s="164"/>
      <c r="Z997" s="164"/>
      <c r="AF997" s="115">
        <v>361</v>
      </c>
      <c r="AG997" s="115">
        <v>631</v>
      </c>
      <c r="AH997" s="115">
        <v>1918</v>
      </c>
      <c r="AI997" s="115">
        <v>2755</v>
      </c>
      <c r="AJ997" s="11">
        <v>126</v>
      </c>
      <c r="AK997" s="101">
        <f t="shared" si="1089"/>
        <v>5430</v>
      </c>
      <c r="AL997" s="115">
        <v>626</v>
      </c>
      <c r="AM997" s="115"/>
      <c r="AN997" s="115"/>
      <c r="AO997" s="115"/>
      <c r="AR997" s="165">
        <v>0.45840274375306223</v>
      </c>
      <c r="AS997" s="165">
        <v>0.56919831223628692</v>
      </c>
      <c r="AT997" s="165">
        <v>0.68855109961190164</v>
      </c>
      <c r="AU997" s="165"/>
      <c r="AV997" s="165"/>
      <c r="AW997" s="165"/>
      <c r="AX997" s="115">
        <v>377</v>
      </c>
      <c r="AY997" s="18">
        <f t="shared" si="1090"/>
        <v>5863</v>
      </c>
      <c r="AZ997" s="115">
        <v>645</v>
      </c>
      <c r="BA997" s="115">
        <v>2111</v>
      </c>
      <c r="BB997" s="115">
        <v>2945</v>
      </c>
      <c r="BC997" s="163">
        <v>162</v>
      </c>
      <c r="BD997" s="115">
        <v>671</v>
      </c>
      <c r="BH997" s="166">
        <v>0.49164304564558692</v>
      </c>
      <c r="BI997" s="166">
        <v>0.61440381112512255</v>
      </c>
      <c r="BJ997" s="166">
        <v>0.75397877984084882</v>
      </c>
      <c r="BK997" s="167">
        <v>3108</v>
      </c>
      <c r="BL997" s="167">
        <v>4113</v>
      </c>
      <c r="BM997" s="167">
        <v>3151</v>
      </c>
      <c r="BO997" s="163">
        <v>968</v>
      </c>
      <c r="BQ997" s="2">
        <v>173</v>
      </c>
      <c r="BR997" s="115">
        <v>414</v>
      </c>
      <c r="BS997" s="2">
        <v>373</v>
      </c>
      <c r="BT997" s="115">
        <v>624</v>
      </c>
      <c r="BU997" s="115">
        <v>2217</v>
      </c>
      <c r="BV997" s="115">
        <v>3449</v>
      </c>
      <c r="BW997" s="115">
        <v>191</v>
      </c>
      <c r="BX997" s="115">
        <v>6481</v>
      </c>
      <c r="BY997" s="115">
        <v>65</v>
      </c>
      <c r="BZ997" s="2">
        <v>763</v>
      </c>
      <c r="CA997" s="115">
        <v>194</v>
      </c>
      <c r="CB997" s="115">
        <v>192</v>
      </c>
      <c r="CE997" s="166">
        <v>0.53350165080598178</v>
      </c>
      <c r="CF997" s="166">
        <v>0.68173573322171066</v>
      </c>
      <c r="CG997" s="166">
        <v>0.86535356796900231</v>
      </c>
      <c r="CH997" s="115">
        <v>465</v>
      </c>
      <c r="CI997" s="115">
        <v>478</v>
      </c>
      <c r="CJ997" s="31">
        <f t="shared" si="1091"/>
        <v>7</v>
      </c>
      <c r="CK997" s="31">
        <f t="shared" si="1092"/>
        <v>18</v>
      </c>
      <c r="CL997" s="31">
        <f t="shared" si="1093"/>
        <v>20</v>
      </c>
      <c r="CM997" s="113">
        <f t="shared" si="1094"/>
        <v>218</v>
      </c>
      <c r="CN997" s="31">
        <f t="shared" si="1095"/>
        <v>29</v>
      </c>
      <c r="CO997" s="31">
        <f t="shared" si="1096"/>
        <v>90</v>
      </c>
      <c r="CP997" s="31">
        <f t="shared" si="1097"/>
        <v>91</v>
      </c>
      <c r="CQ997" s="31">
        <f t="shared" si="1098"/>
        <v>8</v>
      </c>
      <c r="CR997" s="115">
        <v>2</v>
      </c>
      <c r="CS997" s="115">
        <v>4</v>
      </c>
      <c r="CT997" s="115">
        <v>11</v>
      </c>
      <c r="CU997" s="88">
        <f t="shared" si="1099"/>
        <v>73</v>
      </c>
      <c r="CV997" s="115">
        <v>1</v>
      </c>
      <c r="CW997" s="115">
        <v>31</v>
      </c>
      <c r="CX997" s="115">
        <v>36</v>
      </c>
      <c r="CY997" s="115">
        <v>5</v>
      </c>
      <c r="CZ997" s="115">
        <v>5</v>
      </c>
      <c r="DA997" s="115">
        <v>14</v>
      </c>
      <c r="DB997" s="115">
        <v>9</v>
      </c>
      <c r="DC997" s="88">
        <f t="shared" si="1100"/>
        <v>145</v>
      </c>
      <c r="DD997" s="115">
        <v>28</v>
      </c>
      <c r="DE997" s="115">
        <v>59</v>
      </c>
      <c r="DF997" s="115">
        <v>55</v>
      </c>
      <c r="DG997" s="115">
        <v>3</v>
      </c>
      <c r="DH997" s="115">
        <v>12</v>
      </c>
      <c r="DI997" s="115">
        <v>107</v>
      </c>
      <c r="DJ997" s="115">
        <v>79</v>
      </c>
      <c r="DK997" s="88">
        <f t="shared" si="1101"/>
        <v>1975</v>
      </c>
      <c r="DL997" s="115">
        <v>350</v>
      </c>
      <c r="DM997" s="115">
        <v>703</v>
      </c>
      <c r="DN997" s="115">
        <v>878</v>
      </c>
      <c r="DO997" s="115">
        <v>44</v>
      </c>
      <c r="DP997" s="115">
        <v>119</v>
      </c>
      <c r="DQ997" s="115">
        <v>202</v>
      </c>
      <c r="DR997" s="115">
        <v>150</v>
      </c>
      <c r="DS997" s="88">
        <f t="shared" si="1102"/>
        <v>3147</v>
      </c>
      <c r="DT997" s="115">
        <v>92</v>
      </c>
      <c r="DU997" s="115">
        <v>932</v>
      </c>
      <c r="DV997" s="115">
        <v>2005</v>
      </c>
      <c r="DW997" s="115">
        <v>118</v>
      </c>
      <c r="DX997" s="115">
        <v>5</v>
      </c>
      <c r="DY997" s="115">
        <v>12</v>
      </c>
      <c r="DZ997" s="115">
        <v>11</v>
      </c>
      <c r="EA997" s="88">
        <f t="shared" si="1103"/>
        <v>173</v>
      </c>
      <c r="EB997" s="115">
        <v>39</v>
      </c>
      <c r="EC997" s="115">
        <v>67</v>
      </c>
      <c r="ED997" s="115">
        <v>63</v>
      </c>
      <c r="EE997" s="115">
        <v>4</v>
      </c>
      <c r="EF997" s="115">
        <v>11</v>
      </c>
      <c r="EG997" s="115">
        <v>37</v>
      </c>
      <c r="EH997" s="115">
        <v>61</v>
      </c>
      <c r="EI997" s="88">
        <f t="shared" si="1104"/>
        <v>413</v>
      </c>
      <c r="EJ997" s="115">
        <v>112</v>
      </c>
      <c r="EK997" s="115">
        <v>151</v>
      </c>
      <c r="EL997" s="115">
        <v>141</v>
      </c>
      <c r="EM997" s="115">
        <v>9</v>
      </c>
      <c r="EN997" s="115"/>
      <c r="EO997" s="115"/>
      <c r="EP997" s="115"/>
      <c r="EQ997" s="88">
        <f t="shared" si="1105"/>
        <v>0</v>
      </c>
      <c r="ER997" s="115"/>
      <c r="ES997" s="115"/>
      <c r="ET997" s="115"/>
      <c r="EU997" s="115"/>
      <c r="GB997" s="115">
        <v>19</v>
      </c>
      <c r="GC997" s="115">
        <v>38</v>
      </c>
      <c r="GD997" s="115">
        <v>52</v>
      </c>
      <c r="GE997" s="110">
        <f t="shared" si="1106"/>
        <v>559</v>
      </c>
      <c r="GF997" s="115">
        <v>2</v>
      </c>
      <c r="GG997" s="115">
        <v>274</v>
      </c>
      <c r="GH997" s="115">
        <v>271</v>
      </c>
      <c r="GI997" s="115">
        <v>12</v>
      </c>
      <c r="GN997" s="2" t="s">
        <v>2451</v>
      </c>
      <c r="GO997" s="2" t="s">
        <v>2449</v>
      </c>
      <c r="GP997" s="2" t="s">
        <v>2466</v>
      </c>
      <c r="GR997" s="115">
        <v>4122</v>
      </c>
    </row>
    <row r="998" spans="1:200" hidden="1" x14ac:dyDescent="0.25">
      <c r="A998" s="24" t="s">
        <v>1110</v>
      </c>
      <c r="B998" s="4" t="s">
        <v>64</v>
      </c>
      <c r="C998" s="4" t="s">
        <v>64</v>
      </c>
      <c r="D998" s="115" t="s">
        <v>64</v>
      </c>
      <c r="E998" s="163">
        <v>6995</v>
      </c>
      <c r="F998" s="163">
        <v>21252</v>
      </c>
      <c r="G998" s="163">
        <v>37393</v>
      </c>
      <c r="H998" s="19">
        <f t="shared" si="1087"/>
        <v>65640</v>
      </c>
      <c r="I998" s="115">
        <v>4904</v>
      </c>
      <c r="J998" s="163">
        <v>9363</v>
      </c>
      <c r="K998" s="163">
        <v>22227</v>
      </c>
      <c r="L998" s="163">
        <v>43144</v>
      </c>
      <c r="M998" s="13">
        <f t="shared" si="1088"/>
        <v>74734</v>
      </c>
      <c r="N998" s="115">
        <v>9453</v>
      </c>
      <c r="O998" s="115">
        <v>1870</v>
      </c>
      <c r="U998" s="164">
        <v>0.35338028397741605</v>
      </c>
      <c r="V998" s="164">
        <v>0.43385290991333492</v>
      </c>
      <c r="W998" s="164">
        <v>0.60494137503815559</v>
      </c>
      <c r="X998" s="164"/>
      <c r="Y998" s="164"/>
      <c r="Z998" s="164"/>
      <c r="AF998" s="115">
        <v>4581</v>
      </c>
      <c r="AG998" s="115">
        <v>7563</v>
      </c>
      <c r="AH998" s="115">
        <v>21823</v>
      </c>
      <c r="AI998" s="115">
        <v>41927</v>
      </c>
      <c r="AJ998" s="11">
        <v>1941</v>
      </c>
      <c r="AK998" s="101">
        <f t="shared" si="1089"/>
        <v>73254</v>
      </c>
      <c r="AL998" s="115">
        <v>9698</v>
      </c>
      <c r="AM998" s="115"/>
      <c r="AN998" s="115"/>
      <c r="AO998" s="115"/>
      <c r="AR998" s="165">
        <v>0.32980767686716161</v>
      </c>
      <c r="AS998" s="165">
        <v>0.41841094872430029</v>
      </c>
      <c r="AT998" s="165">
        <v>0.58036807606425123</v>
      </c>
      <c r="AU998" s="165"/>
      <c r="AV998" s="165"/>
      <c r="AW998" s="165"/>
      <c r="AX998" s="115">
        <v>5307</v>
      </c>
      <c r="AY998" s="18">
        <f t="shared" si="1090"/>
        <v>79970</v>
      </c>
      <c r="AZ998" s="115">
        <v>9103</v>
      </c>
      <c r="BA998" s="115">
        <v>24532</v>
      </c>
      <c r="BB998" s="115">
        <v>43951</v>
      </c>
      <c r="BC998" s="163">
        <v>2384</v>
      </c>
      <c r="BD998" s="115">
        <v>10366</v>
      </c>
      <c r="BH998" s="166">
        <v>0.35538684402525034</v>
      </c>
      <c r="BI998" s="166">
        <v>0.44411245520055631</v>
      </c>
      <c r="BJ998" s="166">
        <v>0.60819253544847074</v>
      </c>
      <c r="BK998" s="167">
        <v>60943</v>
      </c>
      <c r="BL998" s="167">
        <v>80078</v>
      </c>
      <c r="BM998" s="167">
        <v>58782</v>
      </c>
      <c r="BO998" s="163">
        <v>18764</v>
      </c>
      <c r="BQ998" s="2">
        <v>1567</v>
      </c>
      <c r="BR998" s="115">
        <v>5391</v>
      </c>
      <c r="BS998" s="2">
        <v>5734</v>
      </c>
      <c r="BT998" s="115">
        <v>9637</v>
      </c>
      <c r="BU998" s="115">
        <v>25032</v>
      </c>
      <c r="BV998" s="115">
        <v>47712</v>
      </c>
      <c r="BW998" s="115">
        <v>2717</v>
      </c>
      <c r="BX998" s="115">
        <v>85098</v>
      </c>
      <c r="BY998" s="115">
        <v>672</v>
      </c>
      <c r="BZ998" s="2">
        <v>11438</v>
      </c>
      <c r="CA998" s="115">
        <v>2700</v>
      </c>
      <c r="CB998" s="115">
        <v>3278</v>
      </c>
      <c r="CE998" s="166">
        <v>0.36158209651099538</v>
      </c>
      <c r="CF998" s="166">
        <v>0.45615770988330373</v>
      </c>
      <c r="CG998" s="166">
        <v>0.63354070292976017</v>
      </c>
      <c r="CH998" s="115">
        <v>22508</v>
      </c>
      <c r="CI998" s="115">
        <v>26556</v>
      </c>
      <c r="CJ998" s="31">
        <f t="shared" si="1091"/>
        <v>504</v>
      </c>
      <c r="CK998" s="31">
        <f t="shared" si="1092"/>
        <v>1558</v>
      </c>
      <c r="CL998" s="31">
        <f t="shared" si="1093"/>
        <v>2596</v>
      </c>
      <c r="CM998" s="113">
        <f t="shared" si="1094"/>
        <v>19950</v>
      </c>
      <c r="CN998" s="31">
        <f t="shared" si="1095"/>
        <v>3971</v>
      </c>
      <c r="CO998" s="31">
        <f t="shared" si="1096"/>
        <v>7039</v>
      </c>
      <c r="CP998" s="31">
        <f t="shared" si="1097"/>
        <v>8503</v>
      </c>
      <c r="CQ998" s="31">
        <f t="shared" si="1098"/>
        <v>437</v>
      </c>
      <c r="CR998" s="115">
        <v>374</v>
      </c>
      <c r="CS998" s="115">
        <v>1217</v>
      </c>
      <c r="CT998" s="115">
        <v>2132</v>
      </c>
      <c r="CU998" s="88">
        <f t="shared" si="1099"/>
        <v>15156</v>
      </c>
      <c r="CV998" s="115">
        <v>3703</v>
      </c>
      <c r="CW998" s="115">
        <v>5804</v>
      </c>
      <c r="CX998" s="115">
        <v>5372</v>
      </c>
      <c r="CY998" s="115">
        <v>277</v>
      </c>
      <c r="CZ998" s="115">
        <v>130</v>
      </c>
      <c r="DA998" s="115">
        <v>341</v>
      </c>
      <c r="DB998" s="115">
        <v>464</v>
      </c>
      <c r="DC998" s="88">
        <f t="shared" si="1100"/>
        <v>4794</v>
      </c>
      <c r="DD998" s="115">
        <v>268</v>
      </c>
      <c r="DE998" s="115">
        <v>1235</v>
      </c>
      <c r="DF998" s="115">
        <v>3131</v>
      </c>
      <c r="DG998" s="115">
        <v>160</v>
      </c>
      <c r="DH998" s="115">
        <v>112</v>
      </c>
      <c r="DI998" s="115">
        <v>926</v>
      </c>
      <c r="DJ998" s="115">
        <v>653</v>
      </c>
      <c r="DK998" s="88">
        <f t="shared" si="1101"/>
        <v>16803</v>
      </c>
      <c r="DL998" s="115">
        <v>2423</v>
      </c>
      <c r="DM998" s="115">
        <v>6553</v>
      </c>
      <c r="DN998" s="115">
        <v>7444</v>
      </c>
      <c r="DO998" s="115">
        <v>383</v>
      </c>
      <c r="DP998" s="115">
        <v>668</v>
      </c>
      <c r="DQ998" s="115">
        <v>1896</v>
      </c>
      <c r="DR998" s="115">
        <v>1223</v>
      </c>
      <c r="DS998" s="88">
        <f t="shared" si="1102"/>
        <v>36150</v>
      </c>
      <c r="DT998" s="115">
        <v>190</v>
      </c>
      <c r="DU998" s="115">
        <v>6290</v>
      </c>
      <c r="DV998" s="115">
        <v>27890</v>
      </c>
      <c r="DW998" s="115">
        <v>1780</v>
      </c>
      <c r="DX998" s="115">
        <v>39</v>
      </c>
      <c r="DY998" s="115">
        <v>104</v>
      </c>
      <c r="DZ998" s="115">
        <v>132</v>
      </c>
      <c r="EA998" s="88">
        <f t="shared" si="1103"/>
        <v>1359</v>
      </c>
      <c r="EB998" s="115">
        <v>231</v>
      </c>
      <c r="EC998" s="115">
        <v>519</v>
      </c>
      <c r="ED998" s="115">
        <v>575</v>
      </c>
      <c r="EE998" s="115">
        <v>34</v>
      </c>
      <c r="EF998" s="115">
        <v>128</v>
      </c>
      <c r="EG998" s="115">
        <v>474</v>
      </c>
      <c r="EH998" s="115">
        <v>659</v>
      </c>
      <c r="EI998" s="88">
        <f t="shared" si="1104"/>
        <v>4096</v>
      </c>
      <c r="EJ998" s="115">
        <v>1513</v>
      </c>
      <c r="EK998" s="115">
        <v>1522</v>
      </c>
      <c r="EL998" s="115">
        <v>1007</v>
      </c>
      <c r="EM998" s="115">
        <v>54</v>
      </c>
      <c r="EN998" s="115">
        <v>15</v>
      </c>
      <c r="EO998" s="115">
        <v>65</v>
      </c>
      <c r="EP998" s="115">
        <v>92</v>
      </c>
      <c r="EQ998" s="88">
        <f t="shared" si="1105"/>
        <v>602</v>
      </c>
      <c r="ER998" s="115">
        <v>4</v>
      </c>
      <c r="ES998" s="115">
        <v>389</v>
      </c>
      <c r="ET998" s="115">
        <v>207</v>
      </c>
      <c r="EU998" s="115">
        <v>2</v>
      </c>
      <c r="GB998" s="115">
        <v>101</v>
      </c>
      <c r="GC998" s="115">
        <v>368</v>
      </c>
      <c r="GD998" s="115">
        <v>379</v>
      </c>
      <c r="GE998" s="110">
        <f t="shared" si="1106"/>
        <v>5804</v>
      </c>
      <c r="GF998" s="115">
        <v>972</v>
      </c>
      <c r="GG998" s="115">
        <v>2720</v>
      </c>
      <c r="GH998" s="115">
        <v>2068</v>
      </c>
      <c r="GI998" s="115">
        <v>44</v>
      </c>
      <c r="GN998" s="2" t="s">
        <v>2508</v>
      </c>
      <c r="GO998" s="2" t="s">
        <v>2524</v>
      </c>
      <c r="GP998" s="2" t="s">
        <v>2508</v>
      </c>
      <c r="GR998" s="115">
        <v>79834</v>
      </c>
    </row>
    <row r="999" spans="1:200" hidden="1" x14ac:dyDescent="0.25">
      <c r="A999" s="24" t="s">
        <v>1111</v>
      </c>
      <c r="B999" s="4" t="s">
        <v>88</v>
      </c>
      <c r="C999" s="4" t="s">
        <v>88</v>
      </c>
      <c r="D999" s="115" t="s">
        <v>88</v>
      </c>
      <c r="E999" s="163">
        <v>3277</v>
      </c>
      <c r="F999" s="163">
        <v>12959</v>
      </c>
      <c r="G999" s="163">
        <v>22621</v>
      </c>
      <c r="H999" s="19">
        <f t="shared" si="1087"/>
        <v>38857</v>
      </c>
      <c r="I999" s="115">
        <v>2444</v>
      </c>
      <c r="J999" s="163">
        <v>4029</v>
      </c>
      <c r="K999" s="163">
        <v>13225</v>
      </c>
      <c r="L999" s="163">
        <v>25336</v>
      </c>
      <c r="M999" s="13">
        <f t="shared" si="1088"/>
        <v>42590</v>
      </c>
      <c r="N999" s="115">
        <v>7712</v>
      </c>
      <c r="O999" s="115">
        <v>775</v>
      </c>
      <c r="U999" s="164">
        <v>0.41695656851845209</v>
      </c>
      <c r="V999" s="164">
        <v>0.52685601079363997</v>
      </c>
      <c r="W999" s="164">
        <v>0.7103014670320813</v>
      </c>
      <c r="X999" s="164"/>
      <c r="Y999" s="164"/>
      <c r="Z999" s="164"/>
      <c r="AF999" s="115">
        <v>2620</v>
      </c>
      <c r="AG999" s="115">
        <v>5193</v>
      </c>
      <c r="AH999" s="115">
        <v>13461</v>
      </c>
      <c r="AI999" s="115">
        <v>24638</v>
      </c>
      <c r="AJ999" s="11">
        <v>2182</v>
      </c>
      <c r="AK999" s="101">
        <f t="shared" si="1089"/>
        <v>45474</v>
      </c>
      <c r="AL999" s="115">
        <v>6572</v>
      </c>
      <c r="AM999" s="115"/>
      <c r="AN999" s="115"/>
      <c r="AO999" s="115"/>
      <c r="AR999" s="165">
        <v>0.43270250524380754</v>
      </c>
      <c r="AS999" s="165">
        <v>0.53951331371072631</v>
      </c>
      <c r="AT999" s="165">
        <v>0.72542563443623509</v>
      </c>
      <c r="AU999" s="165"/>
      <c r="AV999" s="165"/>
      <c r="AW999" s="165"/>
      <c r="AX999" s="115">
        <v>2744</v>
      </c>
      <c r="AY999" s="18">
        <f t="shared" si="1090"/>
        <v>47853</v>
      </c>
      <c r="AZ999" s="115">
        <v>4667</v>
      </c>
      <c r="BA999" s="115">
        <v>15463</v>
      </c>
      <c r="BB999" s="115">
        <v>25155</v>
      </c>
      <c r="BC999" s="163">
        <v>2568</v>
      </c>
      <c r="BD999" s="115">
        <v>6578</v>
      </c>
      <c r="BH999" s="166">
        <v>0.45057912810662942</v>
      </c>
      <c r="BI999" s="166">
        <v>0.56889780228962983</v>
      </c>
      <c r="BJ999" s="166">
        <v>0.75356969008599706</v>
      </c>
      <c r="BK999" s="167">
        <v>27645</v>
      </c>
      <c r="BL999" s="167">
        <v>36005</v>
      </c>
      <c r="BM999" s="167">
        <v>26067</v>
      </c>
      <c r="BO999" s="163">
        <v>8873</v>
      </c>
      <c r="BQ999" s="2">
        <v>945</v>
      </c>
      <c r="BR999" s="115">
        <v>2980</v>
      </c>
      <c r="BS999" s="2">
        <v>3049</v>
      </c>
      <c r="BT999" s="115">
        <v>5433</v>
      </c>
      <c r="BU999" s="115">
        <v>16289</v>
      </c>
      <c r="BV999" s="115">
        <v>27926</v>
      </c>
      <c r="BW999" s="115">
        <v>2339</v>
      </c>
      <c r="BX999" s="115">
        <v>51987</v>
      </c>
      <c r="BY999" s="115">
        <v>298</v>
      </c>
      <c r="BZ999" s="2">
        <v>6920</v>
      </c>
      <c r="CA999" s="115">
        <v>2330</v>
      </c>
      <c r="CB999" s="115">
        <v>1515</v>
      </c>
      <c r="CE999" s="166">
        <v>0.47914888775103831</v>
      </c>
      <c r="CF999" s="166">
        <v>0.60728130515827849</v>
      </c>
      <c r="CG999" s="166">
        <v>0.79449477886977893</v>
      </c>
      <c r="CH999" s="115">
        <v>5061</v>
      </c>
      <c r="CI999" s="115">
        <v>5499</v>
      </c>
      <c r="CJ999" s="31">
        <f t="shared" si="1091"/>
        <v>107</v>
      </c>
      <c r="CK999" s="31">
        <f t="shared" si="1092"/>
        <v>386</v>
      </c>
      <c r="CL999" s="31">
        <f t="shared" si="1093"/>
        <v>590</v>
      </c>
      <c r="CM999" s="113">
        <f t="shared" si="1094"/>
        <v>5317</v>
      </c>
      <c r="CN999" s="31">
        <f t="shared" si="1095"/>
        <v>966</v>
      </c>
      <c r="CO999" s="31">
        <f t="shared" si="1096"/>
        <v>1740</v>
      </c>
      <c r="CP999" s="31">
        <f t="shared" si="1097"/>
        <v>2391</v>
      </c>
      <c r="CQ999" s="31">
        <f t="shared" si="1098"/>
        <v>220</v>
      </c>
      <c r="CR999" s="115">
        <v>62</v>
      </c>
      <c r="CS999" s="115">
        <v>263</v>
      </c>
      <c r="CT999" s="115">
        <v>432</v>
      </c>
      <c r="CU999" s="88">
        <f t="shared" si="1099"/>
        <v>3543</v>
      </c>
      <c r="CV999" s="115">
        <v>846</v>
      </c>
      <c r="CW999" s="115">
        <v>1311</v>
      </c>
      <c r="CX999" s="115">
        <v>1317</v>
      </c>
      <c r="CY999" s="115">
        <v>69</v>
      </c>
      <c r="CZ999" s="115">
        <v>45</v>
      </c>
      <c r="DA999" s="115">
        <v>123</v>
      </c>
      <c r="DB999" s="115">
        <v>158</v>
      </c>
      <c r="DC999" s="88">
        <f t="shared" si="1100"/>
        <v>1774</v>
      </c>
      <c r="DD999" s="115">
        <v>120</v>
      </c>
      <c r="DE999" s="115">
        <v>429</v>
      </c>
      <c r="DF999" s="115">
        <v>1074</v>
      </c>
      <c r="DG999" s="115">
        <v>151</v>
      </c>
      <c r="DH999" s="115">
        <v>72</v>
      </c>
      <c r="DI999" s="115">
        <v>550</v>
      </c>
      <c r="DJ999" s="115">
        <v>393</v>
      </c>
      <c r="DK999" s="88">
        <f t="shared" si="1101"/>
        <v>11546</v>
      </c>
      <c r="DL999" s="115">
        <v>1521</v>
      </c>
      <c r="DM999" s="115">
        <v>4440</v>
      </c>
      <c r="DN999" s="115">
        <v>5192</v>
      </c>
      <c r="DO999" s="115">
        <v>393</v>
      </c>
      <c r="DP999" s="115">
        <v>443</v>
      </c>
      <c r="DQ999" s="115">
        <v>1107</v>
      </c>
      <c r="DR999" s="115">
        <v>800</v>
      </c>
      <c r="DS999" s="88">
        <f t="shared" si="1102"/>
        <v>23866</v>
      </c>
      <c r="DT999" s="115">
        <v>205</v>
      </c>
      <c r="DU999" s="115">
        <v>5236</v>
      </c>
      <c r="DV999" s="115">
        <v>16950</v>
      </c>
      <c r="DW999" s="115">
        <v>1475</v>
      </c>
      <c r="DX999" s="115">
        <v>11</v>
      </c>
      <c r="DY999" s="115">
        <v>28</v>
      </c>
      <c r="DZ999" s="115">
        <v>27</v>
      </c>
      <c r="EA999" s="88">
        <f t="shared" si="1103"/>
        <v>449</v>
      </c>
      <c r="EB999" s="115">
        <v>99</v>
      </c>
      <c r="EC999" s="115">
        <v>178</v>
      </c>
      <c r="ED999" s="115">
        <v>160</v>
      </c>
      <c r="EE999" s="115">
        <v>12</v>
      </c>
      <c r="EF999" s="115">
        <v>150</v>
      </c>
      <c r="EG999" s="115">
        <v>589</v>
      </c>
      <c r="EH999" s="115">
        <v>920</v>
      </c>
      <c r="EI999" s="88">
        <f t="shared" si="1104"/>
        <v>6148</v>
      </c>
      <c r="EJ999" s="115">
        <v>2157</v>
      </c>
      <c r="EK999" s="115">
        <v>2292</v>
      </c>
      <c r="EL999" s="115">
        <v>1565</v>
      </c>
      <c r="EM999" s="115">
        <v>134</v>
      </c>
      <c r="EN999" s="115">
        <v>5</v>
      </c>
      <c r="EO999" s="115">
        <v>24</v>
      </c>
      <c r="EP999" s="115">
        <v>25</v>
      </c>
      <c r="EQ999" s="88">
        <f t="shared" si="1105"/>
        <v>277</v>
      </c>
      <c r="ER999" s="115">
        <v>4</v>
      </c>
      <c r="ES999" s="115">
        <v>153</v>
      </c>
      <c r="ET999" s="115">
        <v>115</v>
      </c>
      <c r="EU999" s="115">
        <v>5</v>
      </c>
      <c r="GB999" s="115">
        <v>157</v>
      </c>
      <c r="GC999" s="115">
        <v>296</v>
      </c>
      <c r="GD999" s="115">
        <v>294</v>
      </c>
      <c r="GE999" s="110">
        <f t="shared" si="1106"/>
        <v>4261</v>
      </c>
      <c r="GF999" s="115">
        <v>398</v>
      </c>
      <c r="GG999" s="115">
        <v>2241</v>
      </c>
      <c r="GH999" s="115">
        <v>1544</v>
      </c>
      <c r="GI999" s="115">
        <v>78</v>
      </c>
      <c r="GN999" s="2" t="s">
        <v>2467</v>
      </c>
      <c r="GO999" s="2" t="s">
        <v>2464</v>
      </c>
      <c r="GP999" s="2" t="s">
        <v>2463</v>
      </c>
      <c r="GR999" s="115">
        <v>36089</v>
      </c>
    </row>
    <row r="1000" spans="1:200" hidden="1" x14ac:dyDescent="0.25">
      <c r="A1000" s="24" t="s">
        <v>1117</v>
      </c>
      <c r="B1000" s="4" t="s">
        <v>106</v>
      </c>
      <c r="C1000" s="4" t="s">
        <v>106</v>
      </c>
      <c r="D1000" s="115" t="s">
        <v>106</v>
      </c>
      <c r="E1000" s="163">
        <v>136</v>
      </c>
      <c r="F1000" s="163">
        <v>707</v>
      </c>
      <c r="G1000" s="163">
        <v>604</v>
      </c>
      <c r="H1000" s="19">
        <f t="shared" si="1087"/>
        <v>1447</v>
      </c>
      <c r="I1000" s="115">
        <v>99</v>
      </c>
      <c r="J1000" s="163">
        <v>194</v>
      </c>
      <c r="K1000" s="163">
        <v>616</v>
      </c>
      <c r="L1000" s="163">
        <v>636</v>
      </c>
      <c r="M1000" s="13">
        <f t="shared" si="1088"/>
        <v>1446</v>
      </c>
      <c r="N1000" s="115">
        <v>75</v>
      </c>
      <c r="O1000" s="115">
        <v>191</v>
      </c>
      <c r="U1000" s="164">
        <v>0.35787000783085354</v>
      </c>
      <c r="V1000" s="164">
        <v>0.45095785440613029</v>
      </c>
      <c r="W1000" s="164">
        <v>0.49210526315789471</v>
      </c>
      <c r="X1000" s="164"/>
      <c r="Y1000" s="164"/>
      <c r="Z1000" s="164"/>
      <c r="AF1000" s="115">
        <v>96</v>
      </c>
      <c r="AG1000" s="115">
        <v>177</v>
      </c>
      <c r="AH1000" s="115">
        <v>612</v>
      </c>
      <c r="AI1000" s="115">
        <v>606</v>
      </c>
      <c r="AJ1000" s="11">
        <v>5</v>
      </c>
      <c r="AK1000" s="101">
        <f t="shared" si="1089"/>
        <v>1400</v>
      </c>
      <c r="AL1000" s="115">
        <v>85</v>
      </c>
      <c r="AM1000" s="115"/>
      <c r="AN1000" s="115"/>
      <c r="AO1000" s="115"/>
      <c r="AR1000" s="165">
        <v>0.36068281938325986</v>
      </c>
      <c r="AS1000" s="165">
        <v>0.44996028594122317</v>
      </c>
      <c r="AT1000" s="165">
        <v>0.50386847195357831</v>
      </c>
      <c r="AU1000" s="165"/>
      <c r="AV1000" s="165"/>
      <c r="AW1000" s="165"/>
      <c r="AX1000" s="115">
        <v>96</v>
      </c>
      <c r="AY1000" s="18">
        <f t="shared" si="1090"/>
        <v>1475</v>
      </c>
      <c r="AZ1000" s="115">
        <v>191</v>
      </c>
      <c r="BA1000" s="115">
        <v>639</v>
      </c>
      <c r="BB1000" s="115">
        <v>630</v>
      </c>
      <c r="BC1000" s="163">
        <v>15</v>
      </c>
      <c r="BD1000" s="115">
        <v>90</v>
      </c>
      <c r="BH1000" s="166">
        <v>0.38289547233091115</v>
      </c>
      <c r="BI1000" s="166">
        <v>0.47926829268292681</v>
      </c>
      <c r="BJ1000" s="166">
        <v>0.49861495844875348</v>
      </c>
      <c r="BK1000" s="167">
        <v>1103</v>
      </c>
      <c r="BL1000" s="167">
        <v>1459</v>
      </c>
      <c r="BM1000" s="167">
        <v>1018</v>
      </c>
      <c r="BO1000" s="163">
        <v>368</v>
      </c>
      <c r="BQ1000" s="2">
        <v>73</v>
      </c>
      <c r="BR1000" s="115">
        <v>100</v>
      </c>
      <c r="BS1000" s="2">
        <v>107</v>
      </c>
      <c r="BT1000" s="115">
        <v>173</v>
      </c>
      <c r="BU1000" s="115">
        <v>675</v>
      </c>
      <c r="BV1000" s="115">
        <v>736</v>
      </c>
      <c r="BW1000" s="115">
        <v>7</v>
      </c>
      <c r="BX1000" s="115">
        <v>1591</v>
      </c>
      <c r="BY1000" s="115">
        <v>128</v>
      </c>
      <c r="BZ1000" s="2">
        <v>116</v>
      </c>
      <c r="CA1000" s="115">
        <v>7</v>
      </c>
      <c r="CB1000" s="115">
        <v>229</v>
      </c>
      <c r="CE1000" s="166">
        <v>0.4179318246920653</v>
      </c>
      <c r="CF1000" s="166">
        <v>0.54400000000000004</v>
      </c>
      <c r="CG1000" s="166">
        <v>0.62563067608476286</v>
      </c>
      <c r="CH1000" s="115">
        <v>398</v>
      </c>
      <c r="CI1000" s="115">
        <v>421</v>
      </c>
      <c r="CJ1000" s="31">
        <f t="shared" si="1091"/>
        <v>0</v>
      </c>
      <c r="CK1000" s="31">
        <f t="shared" si="1092"/>
        <v>0</v>
      </c>
      <c r="CL1000" s="31">
        <f t="shared" si="1093"/>
        <v>0</v>
      </c>
      <c r="CM1000" s="113">
        <f t="shared" si="1094"/>
        <v>0</v>
      </c>
      <c r="CN1000" s="31">
        <f t="shared" si="1095"/>
        <v>0</v>
      </c>
      <c r="CO1000" s="31">
        <f t="shared" si="1096"/>
        <v>0</v>
      </c>
      <c r="CP1000" s="31">
        <f t="shared" si="1097"/>
        <v>0</v>
      </c>
      <c r="CQ1000" s="31">
        <f t="shared" si="1098"/>
        <v>0</v>
      </c>
      <c r="CR1000" s="115"/>
      <c r="CS1000" s="115"/>
      <c r="CT1000" s="115"/>
      <c r="CU1000" s="88">
        <f t="shared" si="1099"/>
        <v>0</v>
      </c>
      <c r="CV1000" s="115"/>
      <c r="CW1000" s="115"/>
      <c r="CX1000" s="115"/>
      <c r="CY1000" s="115"/>
      <c r="CZ1000" s="115"/>
      <c r="DA1000" s="115"/>
      <c r="DB1000" s="115"/>
      <c r="DC1000" s="88">
        <f t="shared" si="1100"/>
        <v>0</v>
      </c>
      <c r="DD1000" s="115"/>
      <c r="DE1000" s="115"/>
      <c r="DF1000" s="115"/>
      <c r="DG1000" s="115"/>
      <c r="DH1000" s="115">
        <v>7</v>
      </c>
      <c r="DI1000" s="115">
        <v>23</v>
      </c>
      <c r="DJ1000" s="115">
        <v>24</v>
      </c>
      <c r="DK1000" s="88">
        <f t="shared" si="1101"/>
        <v>479</v>
      </c>
      <c r="DL1000" s="115">
        <v>98</v>
      </c>
      <c r="DM1000" s="115">
        <v>188</v>
      </c>
      <c r="DN1000" s="115">
        <v>191</v>
      </c>
      <c r="DO1000" s="115">
        <v>2</v>
      </c>
      <c r="DP1000" s="115">
        <v>61</v>
      </c>
      <c r="DQ1000" s="115">
        <v>67</v>
      </c>
      <c r="DR1000" s="115">
        <v>73</v>
      </c>
      <c r="DS1000" s="88">
        <f t="shared" si="1102"/>
        <v>1004</v>
      </c>
      <c r="DT1000" s="115">
        <v>47</v>
      </c>
      <c r="DU1000" s="115">
        <v>436</v>
      </c>
      <c r="DV1000" s="115">
        <v>517</v>
      </c>
      <c r="DW1000" s="115">
        <v>4</v>
      </c>
      <c r="DX1000" s="115">
        <v>1</v>
      </c>
      <c r="DY1000" s="115">
        <v>2</v>
      </c>
      <c r="DZ1000" s="115">
        <v>2</v>
      </c>
      <c r="EA1000" s="88">
        <f t="shared" si="1103"/>
        <v>24</v>
      </c>
      <c r="EB1000" s="115">
        <v>8</v>
      </c>
      <c r="EC1000" s="115">
        <v>8</v>
      </c>
      <c r="ED1000" s="115">
        <v>7</v>
      </c>
      <c r="EE1000" s="115">
        <v>1</v>
      </c>
      <c r="EF1000" s="115">
        <v>1</v>
      </c>
      <c r="EG1000" s="115">
        <v>4</v>
      </c>
      <c r="EH1000" s="115">
        <v>4</v>
      </c>
      <c r="EI1000" s="88">
        <f t="shared" si="1104"/>
        <v>37</v>
      </c>
      <c r="EJ1000" s="115">
        <v>19</v>
      </c>
      <c r="EK1000" s="115">
        <v>17</v>
      </c>
      <c r="EL1000" s="115">
        <v>1</v>
      </c>
      <c r="EM1000" s="115">
        <v>0</v>
      </c>
      <c r="EN1000" s="115"/>
      <c r="EO1000" s="115"/>
      <c r="EP1000" s="115"/>
      <c r="EQ1000" s="88">
        <f t="shared" si="1105"/>
        <v>0</v>
      </c>
      <c r="ER1000" s="115"/>
      <c r="ES1000" s="115"/>
      <c r="ET1000" s="115"/>
      <c r="EU1000" s="115"/>
      <c r="GB1000" s="115">
        <v>3</v>
      </c>
      <c r="GC1000" s="115">
        <v>4</v>
      </c>
      <c r="GD1000" s="115">
        <v>4</v>
      </c>
      <c r="GE1000" s="110">
        <f t="shared" si="1106"/>
        <v>47</v>
      </c>
      <c r="GF1000" s="115">
        <v>1</v>
      </c>
      <c r="GG1000" s="115">
        <v>26</v>
      </c>
      <c r="GH1000" s="115">
        <v>20</v>
      </c>
      <c r="GI1000" s="115">
        <v>0</v>
      </c>
      <c r="GN1000" s="2" t="s">
        <v>2511</v>
      </c>
      <c r="GO1000" s="2" t="s">
        <v>2469</v>
      </c>
      <c r="GP1000" s="2" t="s">
        <v>2496</v>
      </c>
      <c r="GR1000" s="115">
        <v>1500</v>
      </c>
    </row>
    <row r="1001" spans="1:200" hidden="1" x14ac:dyDescent="0.25">
      <c r="A1001" s="168" t="s">
        <v>1112</v>
      </c>
      <c r="B1001" s="4" t="s">
        <v>112</v>
      </c>
      <c r="C1001" s="4" t="s">
        <v>112</v>
      </c>
      <c r="D1001" s="115" t="s">
        <v>112</v>
      </c>
      <c r="E1001" s="163">
        <v>229</v>
      </c>
      <c r="F1001" s="163">
        <v>836</v>
      </c>
      <c r="G1001" s="163">
        <v>1078</v>
      </c>
      <c r="H1001" s="19">
        <f t="shared" si="1087"/>
        <v>2143</v>
      </c>
      <c r="I1001" s="115">
        <v>130</v>
      </c>
      <c r="J1001" s="163">
        <v>275</v>
      </c>
      <c r="K1001" s="163">
        <v>833</v>
      </c>
      <c r="L1001" s="163">
        <v>1227</v>
      </c>
      <c r="M1001" s="13">
        <f t="shared" si="1088"/>
        <v>2335</v>
      </c>
      <c r="N1001" s="115">
        <v>216</v>
      </c>
      <c r="O1001" s="115">
        <v>151</v>
      </c>
      <c r="U1001" s="164">
        <v>0.4345658496053178</v>
      </c>
      <c r="V1001" s="164">
        <v>0.53803066037735847</v>
      </c>
      <c r="W1001" s="164">
        <v>0.68108108108108112</v>
      </c>
      <c r="X1001" s="164"/>
      <c r="Y1001" s="164"/>
      <c r="Z1001" s="164"/>
      <c r="AF1001" s="115">
        <v>134</v>
      </c>
      <c r="AG1001" s="115">
        <v>248</v>
      </c>
      <c r="AH1001" s="115">
        <v>795</v>
      </c>
      <c r="AI1001" s="115">
        <v>1100</v>
      </c>
      <c r="AJ1001" s="11">
        <v>26</v>
      </c>
      <c r="AK1001" s="101">
        <f t="shared" si="1089"/>
        <v>2169</v>
      </c>
      <c r="AL1001" s="115">
        <v>237</v>
      </c>
      <c r="AM1001" s="115"/>
      <c r="AN1001" s="115"/>
      <c r="AO1001" s="115"/>
      <c r="AR1001" s="165">
        <v>0.40202488926386837</v>
      </c>
      <c r="AS1001" s="165">
        <v>0.51093990755007701</v>
      </c>
      <c r="AT1001" s="165">
        <v>0.63038714390065742</v>
      </c>
      <c r="AU1001" s="165"/>
      <c r="AV1001" s="165"/>
      <c r="AW1001" s="165"/>
      <c r="AX1001" s="115">
        <v>146</v>
      </c>
      <c r="AY1001" s="18">
        <f t="shared" si="1090"/>
        <v>2467</v>
      </c>
      <c r="AZ1001" s="115">
        <v>263</v>
      </c>
      <c r="BA1001" s="115">
        <v>885</v>
      </c>
      <c r="BB1001" s="115">
        <v>1271</v>
      </c>
      <c r="BC1001" s="163">
        <v>48</v>
      </c>
      <c r="BD1001" s="115">
        <v>243</v>
      </c>
      <c r="BH1001" s="166">
        <v>0.44581028477770951</v>
      </c>
      <c r="BI1001" s="166">
        <v>0.56968433591423462</v>
      </c>
      <c r="BJ1001" s="166">
        <v>0.71537926235212235</v>
      </c>
      <c r="BK1001" s="167">
        <v>1413</v>
      </c>
      <c r="BL1001" s="167">
        <v>1969</v>
      </c>
      <c r="BM1001" s="167">
        <v>1468</v>
      </c>
      <c r="BO1001" s="163">
        <v>452</v>
      </c>
      <c r="BQ1001" s="2">
        <v>72</v>
      </c>
      <c r="BR1001" s="115">
        <v>164</v>
      </c>
      <c r="BS1001" s="2">
        <v>141</v>
      </c>
      <c r="BT1001" s="115">
        <v>270</v>
      </c>
      <c r="BU1001" s="115">
        <v>938</v>
      </c>
      <c r="BV1001" s="115">
        <v>1431</v>
      </c>
      <c r="BW1001" s="115">
        <v>59</v>
      </c>
      <c r="BX1001" s="115">
        <v>2698</v>
      </c>
      <c r="BY1001" s="115">
        <v>34</v>
      </c>
      <c r="BZ1001" s="2">
        <v>291</v>
      </c>
      <c r="CA1001" s="115">
        <v>57</v>
      </c>
      <c r="CB1001" s="115">
        <v>115</v>
      </c>
      <c r="CE1001" s="166">
        <v>0.48258091115233964</v>
      </c>
      <c r="CF1001" s="166">
        <v>0.61538461538461542</v>
      </c>
      <c r="CG1001" s="166">
        <v>0.78467908902691508</v>
      </c>
      <c r="CH1001" s="115">
        <v>328</v>
      </c>
      <c r="CI1001" s="115">
        <v>374</v>
      </c>
      <c r="CJ1001" s="31">
        <f t="shared" si="1091"/>
        <v>0</v>
      </c>
      <c r="CK1001" s="31">
        <f t="shared" si="1092"/>
        <v>0</v>
      </c>
      <c r="CL1001" s="31">
        <f t="shared" si="1093"/>
        <v>0</v>
      </c>
      <c r="CM1001" s="113">
        <f t="shared" si="1094"/>
        <v>0</v>
      </c>
      <c r="CN1001" s="31">
        <f t="shared" si="1095"/>
        <v>0</v>
      </c>
      <c r="CO1001" s="31">
        <f t="shared" si="1096"/>
        <v>0</v>
      </c>
      <c r="CP1001" s="31">
        <f t="shared" si="1097"/>
        <v>0</v>
      </c>
      <c r="CQ1001" s="31">
        <f t="shared" si="1098"/>
        <v>0</v>
      </c>
      <c r="CR1001" s="115"/>
      <c r="CS1001" s="115"/>
      <c r="CT1001" s="115"/>
      <c r="CU1001" s="88">
        <f t="shared" si="1099"/>
        <v>0</v>
      </c>
      <c r="CV1001" s="115"/>
      <c r="CW1001" s="115"/>
      <c r="CX1001" s="115"/>
      <c r="CY1001" s="115"/>
      <c r="CZ1001" s="115"/>
      <c r="DA1001" s="115"/>
      <c r="DB1001" s="115"/>
      <c r="DC1001" s="88">
        <f t="shared" si="1100"/>
        <v>0</v>
      </c>
      <c r="DD1001" s="115"/>
      <c r="DE1001" s="115"/>
      <c r="DF1001" s="115"/>
      <c r="DG1001" s="115"/>
      <c r="DH1001" s="115">
        <v>12</v>
      </c>
      <c r="DI1001" s="115">
        <v>63</v>
      </c>
      <c r="DJ1001" s="115">
        <v>56</v>
      </c>
      <c r="DK1001" s="88">
        <f t="shared" si="1101"/>
        <v>1054</v>
      </c>
      <c r="DL1001" s="115">
        <v>177</v>
      </c>
      <c r="DM1001" s="115">
        <v>372</v>
      </c>
      <c r="DN1001" s="115">
        <v>478</v>
      </c>
      <c r="DO1001" s="115">
        <v>27</v>
      </c>
      <c r="DP1001" s="115">
        <v>47</v>
      </c>
      <c r="DQ1001" s="115">
        <v>71</v>
      </c>
      <c r="DR1001" s="115">
        <v>57</v>
      </c>
      <c r="DS1001" s="88">
        <f t="shared" si="1102"/>
        <v>1224</v>
      </c>
      <c r="DT1001" s="115">
        <v>17</v>
      </c>
      <c r="DU1001" s="115">
        <v>371</v>
      </c>
      <c r="DV1001" s="115">
        <v>806</v>
      </c>
      <c r="DW1001" s="115">
        <v>30</v>
      </c>
      <c r="DX1001" s="115">
        <v>3</v>
      </c>
      <c r="DY1001" s="115">
        <v>5</v>
      </c>
      <c r="DZ1001" s="115">
        <v>5</v>
      </c>
      <c r="EA1001" s="88">
        <f t="shared" si="1103"/>
        <v>90</v>
      </c>
      <c r="EB1001" s="115">
        <v>20</v>
      </c>
      <c r="EC1001" s="115">
        <v>52</v>
      </c>
      <c r="ED1001" s="115">
        <v>18</v>
      </c>
      <c r="EE1001" s="115"/>
      <c r="EF1001" s="115">
        <v>5</v>
      </c>
      <c r="EG1001" s="115">
        <v>11</v>
      </c>
      <c r="EH1001" s="115">
        <v>14</v>
      </c>
      <c r="EI1001" s="88">
        <f t="shared" si="1104"/>
        <v>140</v>
      </c>
      <c r="EJ1001" s="115">
        <v>43</v>
      </c>
      <c r="EK1001" s="115">
        <v>48</v>
      </c>
      <c r="EL1001" s="115">
        <v>49</v>
      </c>
      <c r="EM1001" s="115">
        <v>0</v>
      </c>
      <c r="EN1001" s="115"/>
      <c r="EO1001" s="115"/>
      <c r="EP1001" s="115"/>
      <c r="EQ1001" s="88">
        <f t="shared" si="1105"/>
        <v>0</v>
      </c>
      <c r="ER1001" s="115"/>
      <c r="ES1001" s="115"/>
      <c r="ET1001" s="115"/>
      <c r="EU1001" s="115"/>
      <c r="GB1001" s="115">
        <v>5</v>
      </c>
      <c r="GC1001" s="115">
        <v>14</v>
      </c>
      <c r="GD1001" s="115">
        <v>9</v>
      </c>
      <c r="GE1001" s="110">
        <f t="shared" si="1106"/>
        <v>190</v>
      </c>
      <c r="GF1001" s="115">
        <v>13</v>
      </c>
      <c r="GG1001" s="115">
        <v>95</v>
      </c>
      <c r="GH1001" s="115">
        <v>80</v>
      </c>
      <c r="GI1001" s="115">
        <v>2</v>
      </c>
      <c r="GN1001" s="2" t="s">
        <v>2471</v>
      </c>
      <c r="GO1001" s="2" t="s">
        <v>2460</v>
      </c>
      <c r="GP1001" s="2" t="s">
        <v>2458</v>
      </c>
      <c r="GR1001" s="115">
        <v>1960</v>
      </c>
    </row>
    <row r="1002" spans="1:200" hidden="1" x14ac:dyDescent="0.25">
      <c r="A1002" s="24" t="s">
        <v>1113</v>
      </c>
      <c r="B1002" s="4" t="s">
        <v>120</v>
      </c>
      <c r="C1002" s="4" t="s">
        <v>120</v>
      </c>
      <c r="D1002" s="115" t="s">
        <v>120</v>
      </c>
      <c r="E1002" s="163">
        <v>1059</v>
      </c>
      <c r="F1002" s="163">
        <v>4325</v>
      </c>
      <c r="G1002" s="163">
        <v>7481</v>
      </c>
      <c r="H1002" s="19">
        <f t="shared" si="1087"/>
        <v>12865</v>
      </c>
      <c r="I1002" s="115">
        <v>902</v>
      </c>
      <c r="J1002" s="163">
        <v>1511</v>
      </c>
      <c r="K1002" s="163">
        <v>4910</v>
      </c>
      <c r="L1002" s="163">
        <v>8758</v>
      </c>
      <c r="M1002" s="13">
        <f t="shared" si="1088"/>
        <v>15179</v>
      </c>
      <c r="N1002" s="115">
        <v>2230</v>
      </c>
      <c r="O1002" s="115">
        <v>479</v>
      </c>
      <c r="U1002" s="164">
        <v>0.40009866798223975</v>
      </c>
      <c r="V1002" s="164">
        <v>0.50529240539825349</v>
      </c>
      <c r="W1002" s="164">
        <v>0.67664732697886454</v>
      </c>
      <c r="X1002" s="164"/>
      <c r="Y1002" s="164"/>
      <c r="Z1002" s="164"/>
      <c r="AF1002" s="115">
        <v>967</v>
      </c>
      <c r="AG1002" s="115">
        <v>1980</v>
      </c>
      <c r="AH1002" s="115">
        <v>5133</v>
      </c>
      <c r="AI1002" s="115">
        <v>8768</v>
      </c>
      <c r="AJ1002" s="11">
        <v>519</v>
      </c>
      <c r="AK1002" s="101">
        <f t="shared" si="1089"/>
        <v>16400</v>
      </c>
      <c r="AL1002" s="115">
        <v>2166</v>
      </c>
      <c r="AM1002" s="115"/>
      <c r="AN1002" s="115"/>
      <c r="AO1002" s="115"/>
      <c r="AR1002" s="165">
        <v>0.41130604288499023</v>
      </c>
      <c r="AS1002" s="165">
        <v>0.51849069942119919</v>
      </c>
      <c r="AT1002" s="165">
        <v>0.68329538397847234</v>
      </c>
      <c r="AU1002" s="165"/>
      <c r="AV1002" s="165"/>
      <c r="AW1002" s="165"/>
      <c r="AX1002" s="115">
        <v>1012</v>
      </c>
      <c r="AY1002" s="18">
        <f t="shared" si="1090"/>
        <v>17149</v>
      </c>
      <c r="AZ1002" s="115">
        <v>1733</v>
      </c>
      <c r="BA1002" s="115">
        <v>5895</v>
      </c>
      <c r="BB1002" s="115">
        <v>8943</v>
      </c>
      <c r="BC1002" s="163">
        <v>578</v>
      </c>
      <c r="BD1002" s="115">
        <v>2090</v>
      </c>
      <c r="BH1002" s="166">
        <v>0.42140030264230011</v>
      </c>
      <c r="BI1002" s="166">
        <v>0.53423853826167123</v>
      </c>
      <c r="BJ1002" s="166">
        <v>0.69446696392379403</v>
      </c>
      <c r="BK1002" s="167">
        <v>10791</v>
      </c>
      <c r="BL1002" s="167">
        <v>14169</v>
      </c>
      <c r="BM1002" s="167">
        <v>10294</v>
      </c>
      <c r="BO1002" s="163">
        <v>3542</v>
      </c>
      <c r="BQ1002" s="2">
        <v>442</v>
      </c>
      <c r="BR1002" s="115">
        <v>1101</v>
      </c>
      <c r="BS1002" s="2">
        <v>975</v>
      </c>
      <c r="BT1002" s="115">
        <v>1818</v>
      </c>
      <c r="BU1002" s="115">
        <v>5641</v>
      </c>
      <c r="BV1002" s="115">
        <v>10462</v>
      </c>
      <c r="BW1002" s="115">
        <v>678</v>
      </c>
      <c r="BX1002" s="115">
        <v>18599</v>
      </c>
      <c r="BY1002" s="115">
        <v>197</v>
      </c>
      <c r="BZ1002" s="2">
        <v>2563</v>
      </c>
      <c r="CA1002" s="115">
        <v>671</v>
      </c>
      <c r="CB1002" s="115">
        <v>829</v>
      </c>
      <c r="CE1002" s="166">
        <v>0.43349627692832376</v>
      </c>
      <c r="CF1002" s="166">
        <v>0.55478210725759947</v>
      </c>
      <c r="CG1002" s="166">
        <v>0.75196022183973976</v>
      </c>
      <c r="CH1002" s="115">
        <v>2395</v>
      </c>
      <c r="CI1002" s="115">
        <v>2545</v>
      </c>
      <c r="CJ1002" s="31">
        <f t="shared" si="1091"/>
        <v>37</v>
      </c>
      <c r="CK1002" s="31">
        <f t="shared" si="1092"/>
        <v>138</v>
      </c>
      <c r="CL1002" s="31">
        <f t="shared" si="1093"/>
        <v>166</v>
      </c>
      <c r="CM1002" s="113">
        <f t="shared" si="1094"/>
        <v>1920</v>
      </c>
      <c r="CN1002" s="31">
        <f t="shared" si="1095"/>
        <v>354</v>
      </c>
      <c r="CO1002" s="31">
        <f t="shared" si="1096"/>
        <v>678</v>
      </c>
      <c r="CP1002" s="31">
        <f t="shared" si="1097"/>
        <v>788</v>
      </c>
      <c r="CQ1002" s="31">
        <f t="shared" si="1098"/>
        <v>100</v>
      </c>
      <c r="CR1002" s="115">
        <v>21</v>
      </c>
      <c r="CS1002" s="115">
        <v>94</v>
      </c>
      <c r="CT1002" s="115">
        <v>115</v>
      </c>
      <c r="CU1002" s="88">
        <f t="shared" si="1099"/>
        <v>1367</v>
      </c>
      <c r="CV1002" s="115">
        <v>308</v>
      </c>
      <c r="CW1002" s="115">
        <v>497</v>
      </c>
      <c r="CX1002" s="115">
        <v>495</v>
      </c>
      <c r="CY1002" s="115">
        <v>67</v>
      </c>
      <c r="CZ1002" s="115">
        <v>16</v>
      </c>
      <c r="DA1002" s="115">
        <v>44</v>
      </c>
      <c r="DB1002" s="115">
        <v>51</v>
      </c>
      <c r="DC1002" s="88">
        <f t="shared" si="1100"/>
        <v>553</v>
      </c>
      <c r="DD1002" s="115">
        <v>46</v>
      </c>
      <c r="DE1002" s="115">
        <v>181</v>
      </c>
      <c r="DF1002" s="115">
        <v>293</v>
      </c>
      <c r="DG1002" s="115">
        <v>33</v>
      </c>
      <c r="DH1002" s="115">
        <v>42</v>
      </c>
      <c r="DI1002" s="115">
        <v>295</v>
      </c>
      <c r="DJ1002" s="115">
        <v>206</v>
      </c>
      <c r="DK1002" s="88">
        <f t="shared" si="1101"/>
        <v>5836</v>
      </c>
      <c r="DL1002" s="115">
        <v>699</v>
      </c>
      <c r="DM1002" s="115">
        <v>2166</v>
      </c>
      <c r="DN1002" s="115">
        <v>2747</v>
      </c>
      <c r="DO1002" s="115">
        <v>224</v>
      </c>
      <c r="DP1002" s="115">
        <v>304</v>
      </c>
      <c r="DQ1002" s="115">
        <v>496</v>
      </c>
      <c r="DR1002" s="115">
        <v>371</v>
      </c>
      <c r="DS1002" s="88">
        <f t="shared" si="1102"/>
        <v>8894</v>
      </c>
      <c r="DT1002" s="115">
        <v>154</v>
      </c>
      <c r="DU1002" s="115">
        <v>2062</v>
      </c>
      <c r="DV1002" s="115">
        <v>6339</v>
      </c>
      <c r="DW1002" s="115">
        <v>339</v>
      </c>
      <c r="DX1002" s="115">
        <v>7</v>
      </c>
      <c r="DY1002" s="115">
        <v>15</v>
      </c>
      <c r="DZ1002" s="115">
        <v>14</v>
      </c>
      <c r="EA1002" s="88">
        <f t="shared" si="1103"/>
        <v>229</v>
      </c>
      <c r="EB1002" s="115">
        <v>69</v>
      </c>
      <c r="EC1002" s="115">
        <v>74</v>
      </c>
      <c r="ED1002" s="115">
        <v>81</v>
      </c>
      <c r="EE1002" s="115">
        <v>5</v>
      </c>
      <c r="EF1002" s="115">
        <v>41</v>
      </c>
      <c r="EG1002" s="115">
        <v>132</v>
      </c>
      <c r="EH1002" s="115">
        <v>191</v>
      </c>
      <c r="EI1002" s="88">
        <f t="shared" si="1104"/>
        <v>1365</v>
      </c>
      <c r="EJ1002" s="115">
        <v>492</v>
      </c>
      <c r="EK1002" s="115">
        <v>487</v>
      </c>
      <c r="EL1002" s="115">
        <v>363</v>
      </c>
      <c r="EM1002" s="115">
        <v>23</v>
      </c>
      <c r="EN1002" s="115"/>
      <c r="EO1002" s="115"/>
      <c r="EP1002" s="115"/>
      <c r="EQ1002" s="88">
        <f t="shared" si="1105"/>
        <v>0</v>
      </c>
      <c r="ER1002" s="115"/>
      <c r="ES1002" s="115"/>
      <c r="ET1002" s="115"/>
      <c r="EU1002" s="115"/>
      <c r="GB1002" s="115">
        <v>11</v>
      </c>
      <c r="GC1002" s="115">
        <v>25</v>
      </c>
      <c r="GD1002" s="115">
        <v>27</v>
      </c>
      <c r="GE1002" s="110">
        <f t="shared" si="1106"/>
        <v>313</v>
      </c>
      <c r="GF1002" s="115">
        <v>50</v>
      </c>
      <c r="GG1002" s="115">
        <v>129</v>
      </c>
      <c r="GH1002" s="115">
        <v>126</v>
      </c>
      <c r="GI1002" s="115">
        <v>8</v>
      </c>
      <c r="GN1002" s="2" t="s">
        <v>2477</v>
      </c>
      <c r="GO1002" s="2" t="s">
        <v>2462</v>
      </c>
      <c r="GP1002" s="2" t="s">
        <v>2498</v>
      </c>
      <c r="GR1002" s="115">
        <v>14165</v>
      </c>
    </row>
    <row r="1003" spans="1:200" hidden="1" x14ac:dyDescent="0.25">
      <c r="A1003" s="24" t="s">
        <v>1114</v>
      </c>
      <c r="B1003" s="4" t="s">
        <v>137</v>
      </c>
      <c r="C1003" s="4" t="s">
        <v>137</v>
      </c>
      <c r="D1003" s="115" t="s">
        <v>137</v>
      </c>
      <c r="E1003" s="163">
        <v>943</v>
      </c>
      <c r="F1003" s="163">
        <v>3757</v>
      </c>
      <c r="G1003" s="163">
        <v>7250</v>
      </c>
      <c r="H1003" s="19">
        <f t="shared" si="1087"/>
        <v>11950</v>
      </c>
      <c r="I1003" s="115">
        <v>883</v>
      </c>
      <c r="J1003" s="163">
        <v>1497</v>
      </c>
      <c r="K1003" s="163">
        <v>4403</v>
      </c>
      <c r="L1003" s="163">
        <v>8463</v>
      </c>
      <c r="M1003" s="13">
        <f t="shared" si="1088"/>
        <v>14363</v>
      </c>
      <c r="N1003" s="115">
        <v>2338</v>
      </c>
      <c r="O1003" s="115">
        <v>347</v>
      </c>
      <c r="U1003" s="164">
        <v>0.37309959664908471</v>
      </c>
      <c r="V1003" s="164">
        <v>0.47479029494001984</v>
      </c>
      <c r="W1003" s="164">
        <v>0.65952406589856793</v>
      </c>
      <c r="X1003" s="164"/>
      <c r="Y1003" s="164"/>
      <c r="Z1003" s="164"/>
      <c r="AF1003" s="115">
        <v>966</v>
      </c>
      <c r="AG1003" s="115">
        <v>1654</v>
      </c>
      <c r="AH1003" s="115">
        <v>4647</v>
      </c>
      <c r="AI1003" s="115">
        <v>8689</v>
      </c>
      <c r="AJ1003" s="11">
        <v>493</v>
      </c>
      <c r="AK1003" s="101">
        <f t="shared" si="1089"/>
        <v>15483</v>
      </c>
      <c r="AL1003" s="115">
        <v>2135</v>
      </c>
      <c r="AM1003" s="115"/>
      <c r="AN1003" s="115"/>
      <c r="AO1003" s="115"/>
      <c r="AR1003" s="165">
        <v>0.39106230226332445</v>
      </c>
      <c r="AS1003" s="165">
        <v>0.49504994254397594</v>
      </c>
      <c r="AT1003" s="165">
        <v>0.68399081611354628</v>
      </c>
      <c r="AU1003" s="165"/>
      <c r="AV1003" s="165"/>
      <c r="AW1003" s="165"/>
      <c r="AX1003" s="115">
        <v>1091</v>
      </c>
      <c r="AY1003" s="18">
        <f t="shared" si="1090"/>
        <v>17537</v>
      </c>
      <c r="AZ1003" s="115">
        <v>2032</v>
      </c>
      <c r="BA1003" s="115">
        <v>5554</v>
      </c>
      <c r="BB1003" s="115">
        <v>9322</v>
      </c>
      <c r="BC1003" s="163">
        <v>629</v>
      </c>
      <c r="BD1003" s="115">
        <v>2302</v>
      </c>
      <c r="BH1003" s="166">
        <v>0.43548002385211687</v>
      </c>
      <c r="BI1003" s="166">
        <v>0.5436465043884301</v>
      </c>
      <c r="BJ1003" s="166">
        <v>0.71552339211089588</v>
      </c>
      <c r="BK1003" s="167">
        <v>10270</v>
      </c>
      <c r="BL1003" s="167">
        <v>14079</v>
      </c>
      <c r="BM1003" s="167">
        <v>10259</v>
      </c>
      <c r="BO1003" s="163">
        <v>3533</v>
      </c>
      <c r="BQ1003" s="2">
        <v>488</v>
      </c>
      <c r="BR1003" s="115">
        <v>1246</v>
      </c>
      <c r="BS1003" s="2">
        <v>1146</v>
      </c>
      <c r="BT1003" s="115">
        <v>2149</v>
      </c>
      <c r="BU1003" s="115">
        <v>7006</v>
      </c>
      <c r="BV1003" s="115">
        <v>11238</v>
      </c>
      <c r="BW1003" s="115">
        <v>804</v>
      </c>
      <c r="BX1003" s="115">
        <v>21197</v>
      </c>
      <c r="BY1003" s="115">
        <v>182</v>
      </c>
      <c r="BZ1003" s="2">
        <v>2641</v>
      </c>
      <c r="CA1003" s="115">
        <v>805</v>
      </c>
      <c r="CB1003" s="115">
        <v>737</v>
      </c>
      <c r="CE1003" s="166">
        <v>0.51282870841202965</v>
      </c>
      <c r="CF1003" s="166">
        <v>0.65742742106378471</v>
      </c>
      <c r="CG1003" s="166">
        <v>0.8613300990499293</v>
      </c>
      <c r="CH1003" s="115">
        <v>1662</v>
      </c>
      <c r="CI1003" s="115">
        <v>1817</v>
      </c>
      <c r="CJ1003" s="31">
        <f t="shared" si="1091"/>
        <v>58</v>
      </c>
      <c r="CK1003" s="31">
        <f t="shared" si="1092"/>
        <v>175</v>
      </c>
      <c r="CL1003" s="31">
        <f t="shared" si="1093"/>
        <v>266</v>
      </c>
      <c r="CM1003" s="113">
        <f t="shared" si="1094"/>
        <v>2427</v>
      </c>
      <c r="CN1003" s="31">
        <f t="shared" si="1095"/>
        <v>489</v>
      </c>
      <c r="CO1003" s="31">
        <f t="shared" si="1096"/>
        <v>896</v>
      </c>
      <c r="CP1003" s="31">
        <f t="shared" si="1097"/>
        <v>972</v>
      </c>
      <c r="CQ1003" s="31">
        <f t="shared" si="1098"/>
        <v>70</v>
      </c>
      <c r="CR1003" s="115">
        <v>51</v>
      </c>
      <c r="CS1003" s="115">
        <v>151</v>
      </c>
      <c r="CT1003" s="115">
        <v>231</v>
      </c>
      <c r="CU1003" s="88">
        <f t="shared" si="1099"/>
        <v>2058</v>
      </c>
      <c r="CV1003" s="115">
        <v>453</v>
      </c>
      <c r="CW1003" s="115">
        <v>772</v>
      </c>
      <c r="CX1003" s="115">
        <v>772</v>
      </c>
      <c r="CY1003" s="115">
        <v>61</v>
      </c>
      <c r="CZ1003" s="115">
        <v>7</v>
      </c>
      <c r="DA1003" s="115">
        <v>24</v>
      </c>
      <c r="DB1003" s="115">
        <v>35</v>
      </c>
      <c r="DC1003" s="88">
        <f t="shared" si="1100"/>
        <v>369</v>
      </c>
      <c r="DD1003" s="115">
        <v>36</v>
      </c>
      <c r="DE1003" s="115">
        <v>124</v>
      </c>
      <c r="DF1003" s="115">
        <v>200</v>
      </c>
      <c r="DG1003" s="115">
        <v>9</v>
      </c>
      <c r="DH1003" s="115">
        <v>40</v>
      </c>
      <c r="DI1003" s="115">
        <v>311</v>
      </c>
      <c r="DJ1003" s="115">
        <v>206</v>
      </c>
      <c r="DK1003" s="88">
        <f t="shared" si="1101"/>
        <v>6078</v>
      </c>
      <c r="DL1003" s="115">
        <v>794</v>
      </c>
      <c r="DM1003" s="115">
        <v>2400</v>
      </c>
      <c r="DN1003" s="115">
        <v>2707</v>
      </c>
      <c r="DO1003" s="115">
        <v>177</v>
      </c>
      <c r="DP1003" s="115">
        <v>310</v>
      </c>
      <c r="DQ1003" s="115">
        <v>537</v>
      </c>
      <c r="DR1003" s="115">
        <v>397</v>
      </c>
      <c r="DS1003" s="88">
        <f t="shared" si="1102"/>
        <v>9802</v>
      </c>
      <c r="DT1003" s="115">
        <v>120</v>
      </c>
      <c r="DU1003" s="115">
        <v>2513</v>
      </c>
      <c r="DV1003" s="115">
        <v>6689</v>
      </c>
      <c r="DW1003" s="115">
        <v>480</v>
      </c>
      <c r="DX1003" s="115">
        <v>14</v>
      </c>
      <c r="DY1003" s="115">
        <v>24</v>
      </c>
      <c r="DZ1003" s="115">
        <v>23</v>
      </c>
      <c r="EA1003" s="88">
        <f t="shared" si="1103"/>
        <v>367</v>
      </c>
      <c r="EB1003" s="115">
        <v>65</v>
      </c>
      <c r="EC1003" s="115">
        <v>134</v>
      </c>
      <c r="ED1003" s="115">
        <v>165</v>
      </c>
      <c r="EE1003" s="115">
        <v>3</v>
      </c>
      <c r="EF1003" s="115">
        <v>44</v>
      </c>
      <c r="EG1003" s="115">
        <v>159</v>
      </c>
      <c r="EH1003" s="115">
        <v>211</v>
      </c>
      <c r="EI1003" s="88">
        <f t="shared" si="1104"/>
        <v>1918</v>
      </c>
      <c r="EJ1003" s="115">
        <v>650</v>
      </c>
      <c r="EK1003" s="115">
        <v>702</v>
      </c>
      <c r="EL1003" s="115">
        <v>516</v>
      </c>
      <c r="EM1003" s="115">
        <v>50</v>
      </c>
      <c r="EN1003" s="115"/>
      <c r="EO1003" s="115"/>
      <c r="EP1003" s="115"/>
      <c r="EQ1003" s="88">
        <f t="shared" si="1105"/>
        <v>0</v>
      </c>
      <c r="ER1003" s="115"/>
      <c r="ES1003" s="115"/>
      <c r="ET1003" s="115"/>
      <c r="EU1003" s="115"/>
      <c r="GB1003" s="115">
        <v>22</v>
      </c>
      <c r="GC1003" s="115">
        <v>40</v>
      </c>
      <c r="GD1003" s="115">
        <v>43</v>
      </c>
      <c r="GE1003" s="110">
        <f t="shared" si="1106"/>
        <v>538</v>
      </c>
      <c r="GF1003" s="115">
        <v>13</v>
      </c>
      <c r="GG1003" s="115">
        <v>325</v>
      </c>
      <c r="GH1003" s="115">
        <v>189</v>
      </c>
      <c r="GI1003" s="115">
        <v>11</v>
      </c>
      <c r="GN1003" s="2" t="s">
        <v>2454</v>
      </c>
      <c r="GO1003" s="2" t="s">
        <v>2448</v>
      </c>
      <c r="GP1003" s="2" t="s">
        <v>2454</v>
      </c>
      <c r="GR1003" s="115">
        <v>13896</v>
      </c>
    </row>
    <row r="1004" spans="1:200" hidden="1" x14ac:dyDescent="0.25">
      <c r="A1004" s="168" t="s">
        <v>1112</v>
      </c>
      <c r="B1004" s="4" t="s">
        <v>156</v>
      </c>
      <c r="C1004" s="4" t="s">
        <v>156</v>
      </c>
      <c r="D1004" s="115" t="s">
        <v>156</v>
      </c>
      <c r="E1004" s="163">
        <v>192</v>
      </c>
      <c r="F1004" s="163">
        <v>835</v>
      </c>
      <c r="G1004" s="163">
        <v>1168</v>
      </c>
      <c r="H1004" s="19">
        <f t="shared" si="1087"/>
        <v>2195</v>
      </c>
      <c r="I1004" s="115">
        <v>153</v>
      </c>
      <c r="J1004" s="163">
        <v>246</v>
      </c>
      <c r="K1004" s="163">
        <v>805</v>
      </c>
      <c r="L1004" s="163">
        <v>1347</v>
      </c>
      <c r="M1004" s="13">
        <f t="shared" si="1088"/>
        <v>2398</v>
      </c>
      <c r="N1004" s="115">
        <v>303</v>
      </c>
      <c r="O1004" s="115">
        <v>130</v>
      </c>
      <c r="U1004" s="164">
        <v>0.37524628336020061</v>
      </c>
      <c r="V1004" s="164">
        <v>0.47180403164072465</v>
      </c>
      <c r="W1004" s="164">
        <v>0.61159929701230231</v>
      </c>
      <c r="X1004" s="164"/>
      <c r="Y1004" s="164"/>
      <c r="Z1004" s="164"/>
      <c r="AF1004" s="115">
        <v>149</v>
      </c>
      <c r="AG1004" s="115">
        <v>238</v>
      </c>
      <c r="AH1004" s="115">
        <v>768</v>
      </c>
      <c r="AI1004" s="115">
        <v>1381</v>
      </c>
      <c r="AJ1004" s="11">
        <v>62</v>
      </c>
      <c r="AK1004" s="101">
        <f t="shared" si="1089"/>
        <v>2449</v>
      </c>
      <c r="AL1004" s="115">
        <v>316</v>
      </c>
      <c r="AM1004" s="115"/>
      <c r="AN1004" s="115"/>
      <c r="AO1004" s="115"/>
      <c r="AR1004" s="165">
        <v>0.37730005465476407</v>
      </c>
      <c r="AS1004" s="165">
        <v>0.4741334712881532</v>
      </c>
      <c r="AT1004" s="165">
        <v>0.63810665068903538</v>
      </c>
      <c r="AU1004" s="165"/>
      <c r="AV1004" s="165"/>
      <c r="AW1004" s="165"/>
      <c r="AX1004" s="115">
        <v>157</v>
      </c>
      <c r="AY1004" s="18">
        <f t="shared" si="1090"/>
        <v>2546</v>
      </c>
      <c r="AZ1004" s="115">
        <v>233</v>
      </c>
      <c r="BA1004" s="115">
        <v>806</v>
      </c>
      <c r="BB1004" s="115">
        <v>1432</v>
      </c>
      <c r="BC1004" s="163">
        <v>75</v>
      </c>
      <c r="BD1004" s="115">
        <v>323</v>
      </c>
      <c r="BH1004" s="166">
        <v>0.39807264640474427</v>
      </c>
      <c r="BI1004" s="166">
        <v>0.50890247143236778</v>
      </c>
      <c r="BJ1004" s="166">
        <v>0.66051220964860036</v>
      </c>
      <c r="BK1004" s="167">
        <v>1633</v>
      </c>
      <c r="BL1004" s="167">
        <v>2248</v>
      </c>
      <c r="BM1004" s="167">
        <v>1611</v>
      </c>
      <c r="BO1004" s="163">
        <v>540</v>
      </c>
      <c r="BQ1004" s="2">
        <v>85</v>
      </c>
      <c r="BR1004" s="115">
        <v>160</v>
      </c>
      <c r="BS1004" s="2">
        <v>165</v>
      </c>
      <c r="BT1004" s="115">
        <v>235</v>
      </c>
      <c r="BU1004" s="115">
        <v>802</v>
      </c>
      <c r="BV1004" s="115">
        <v>1430</v>
      </c>
      <c r="BW1004" s="115">
        <v>95</v>
      </c>
      <c r="BX1004" s="115">
        <v>2562</v>
      </c>
      <c r="BY1004" s="115">
        <v>51</v>
      </c>
      <c r="BZ1004" s="2">
        <v>314</v>
      </c>
      <c r="CA1004" s="115">
        <v>94</v>
      </c>
      <c r="CB1004" s="115">
        <v>140</v>
      </c>
      <c r="CE1004" s="166">
        <v>0.3970479704797048</v>
      </c>
      <c r="CF1004" s="166">
        <v>0.51626781392847543</v>
      </c>
      <c r="CG1004" s="166">
        <v>0.71273885350318467</v>
      </c>
      <c r="CH1004" s="115">
        <v>495</v>
      </c>
      <c r="CI1004" s="115">
        <v>581</v>
      </c>
      <c r="CJ1004" s="31">
        <f t="shared" si="1091"/>
        <v>5</v>
      </c>
      <c r="CK1004" s="31">
        <f t="shared" si="1092"/>
        <v>11</v>
      </c>
      <c r="CL1004" s="31">
        <f t="shared" si="1093"/>
        <v>16</v>
      </c>
      <c r="CM1004" s="113">
        <f t="shared" si="1094"/>
        <v>151</v>
      </c>
      <c r="CN1004" s="31">
        <f t="shared" si="1095"/>
        <v>45</v>
      </c>
      <c r="CO1004" s="31">
        <f t="shared" si="1096"/>
        <v>46</v>
      </c>
      <c r="CP1004" s="31">
        <f t="shared" si="1097"/>
        <v>54</v>
      </c>
      <c r="CQ1004" s="31">
        <f t="shared" si="1098"/>
        <v>6</v>
      </c>
      <c r="CR1004" s="115">
        <v>4</v>
      </c>
      <c r="CS1004" s="115">
        <v>10</v>
      </c>
      <c r="CT1004" s="115">
        <v>15</v>
      </c>
      <c r="CU1004" s="88">
        <f t="shared" si="1099"/>
        <v>144</v>
      </c>
      <c r="CV1004" s="115">
        <v>45</v>
      </c>
      <c r="CW1004" s="115">
        <v>46</v>
      </c>
      <c r="CX1004" s="115">
        <v>50</v>
      </c>
      <c r="CY1004" s="115">
        <v>3</v>
      </c>
      <c r="CZ1004" s="115">
        <v>1</v>
      </c>
      <c r="DA1004" s="115">
        <v>1</v>
      </c>
      <c r="DB1004" s="115">
        <v>1</v>
      </c>
      <c r="DC1004" s="88">
        <f t="shared" si="1100"/>
        <v>7</v>
      </c>
      <c r="DD1004" s="115">
        <v>0</v>
      </c>
      <c r="DE1004" s="115">
        <v>0</v>
      </c>
      <c r="DF1004" s="115">
        <v>4</v>
      </c>
      <c r="DG1004" s="115">
        <v>3</v>
      </c>
      <c r="DH1004" s="115">
        <v>8</v>
      </c>
      <c r="DI1004" s="115">
        <v>46</v>
      </c>
      <c r="DJ1004" s="115">
        <v>34</v>
      </c>
      <c r="DK1004" s="88">
        <f t="shared" si="1101"/>
        <v>836</v>
      </c>
      <c r="DL1004" s="115">
        <v>129</v>
      </c>
      <c r="DM1004" s="115">
        <v>324</v>
      </c>
      <c r="DN1004" s="115">
        <v>361</v>
      </c>
      <c r="DO1004" s="115">
        <v>22</v>
      </c>
      <c r="DP1004" s="115">
        <v>59</v>
      </c>
      <c r="DQ1004" s="115">
        <v>85</v>
      </c>
      <c r="DR1004" s="115">
        <v>84</v>
      </c>
      <c r="DS1004" s="88">
        <f t="shared" si="1102"/>
        <v>1342</v>
      </c>
      <c r="DT1004" s="115">
        <v>35</v>
      </c>
      <c r="DU1004" s="115">
        <v>319</v>
      </c>
      <c r="DV1004" s="115">
        <v>926</v>
      </c>
      <c r="DW1004" s="115">
        <v>62</v>
      </c>
      <c r="DX1004" s="115">
        <v>3</v>
      </c>
      <c r="DY1004" s="115">
        <v>5</v>
      </c>
      <c r="DZ1004" s="115">
        <v>5</v>
      </c>
      <c r="EA1004" s="88">
        <f t="shared" si="1103"/>
        <v>65</v>
      </c>
      <c r="EB1004" s="115">
        <v>12</v>
      </c>
      <c r="EC1004" s="115">
        <v>27</v>
      </c>
      <c r="ED1004" s="115">
        <v>25</v>
      </c>
      <c r="EE1004" s="115">
        <v>1</v>
      </c>
      <c r="EF1004" s="115">
        <v>1</v>
      </c>
      <c r="EG1004" s="115">
        <v>4</v>
      </c>
      <c r="EH1004" s="115">
        <v>6</v>
      </c>
      <c r="EI1004" s="88">
        <f t="shared" si="1104"/>
        <v>60</v>
      </c>
      <c r="EJ1004" s="115">
        <v>12</v>
      </c>
      <c r="EK1004" s="115">
        <v>27</v>
      </c>
      <c r="EL1004" s="115">
        <v>21</v>
      </c>
      <c r="EM1004" s="115">
        <v>0</v>
      </c>
      <c r="EN1004" s="115"/>
      <c r="EO1004" s="115"/>
      <c r="EP1004" s="115"/>
      <c r="EQ1004" s="88">
        <f t="shared" si="1105"/>
        <v>0</v>
      </c>
      <c r="ER1004" s="115"/>
      <c r="ES1004" s="115"/>
      <c r="ET1004" s="115"/>
      <c r="EU1004" s="115"/>
      <c r="GB1004" s="115">
        <v>9</v>
      </c>
      <c r="GC1004" s="115">
        <v>9</v>
      </c>
      <c r="GD1004" s="115">
        <v>20</v>
      </c>
      <c r="GE1004" s="110">
        <f t="shared" si="1106"/>
        <v>107</v>
      </c>
      <c r="GF1004" s="115">
        <v>2</v>
      </c>
      <c r="GG1004" s="115">
        <v>59</v>
      </c>
      <c r="GH1004" s="115">
        <v>43</v>
      </c>
      <c r="GI1004" s="115">
        <v>3</v>
      </c>
      <c r="GN1004" s="2" t="s">
        <v>2490</v>
      </c>
      <c r="GO1004" s="2" t="s">
        <v>2495</v>
      </c>
      <c r="GP1004" s="2" t="s">
        <v>2478</v>
      </c>
      <c r="GR1004" s="115">
        <v>2235</v>
      </c>
    </row>
    <row r="1005" spans="1:200" hidden="1" x14ac:dyDescent="0.25">
      <c r="A1005" s="24" t="s">
        <v>1116</v>
      </c>
      <c r="B1005" s="4" t="s">
        <v>160</v>
      </c>
      <c r="C1005" s="4" t="s">
        <v>160</v>
      </c>
      <c r="D1005" s="115" t="s">
        <v>160</v>
      </c>
      <c r="E1005" s="163">
        <v>780</v>
      </c>
      <c r="F1005" s="163">
        <v>4292</v>
      </c>
      <c r="G1005" s="163">
        <v>3998</v>
      </c>
      <c r="H1005" s="19">
        <f t="shared" si="1087"/>
        <v>9070</v>
      </c>
      <c r="I1005" s="115">
        <v>580</v>
      </c>
      <c r="J1005" s="163">
        <v>942</v>
      </c>
      <c r="K1005" s="163">
        <v>4317</v>
      </c>
      <c r="L1005" s="163">
        <v>4530</v>
      </c>
      <c r="M1005" s="13">
        <f t="shared" si="1088"/>
        <v>9789</v>
      </c>
      <c r="N1005" s="115">
        <v>667</v>
      </c>
      <c r="O1005" s="115">
        <v>1572</v>
      </c>
      <c r="U1005" s="164">
        <v>0.26945913213009187</v>
      </c>
      <c r="V1005" s="164">
        <v>0.34571658002620348</v>
      </c>
      <c r="W1005" s="164">
        <v>0.38308211027370093</v>
      </c>
      <c r="X1005" s="164"/>
      <c r="Y1005" s="164"/>
      <c r="Z1005" s="164"/>
      <c r="AF1005" s="115">
        <v>596</v>
      </c>
      <c r="AG1005" s="115">
        <v>817</v>
      </c>
      <c r="AH1005" s="115">
        <v>4157</v>
      </c>
      <c r="AI1005" s="115">
        <v>4389</v>
      </c>
      <c r="AJ1005" s="11">
        <v>111</v>
      </c>
      <c r="AK1005" s="101">
        <f t="shared" si="1089"/>
        <v>9474</v>
      </c>
      <c r="AL1005" s="115">
        <v>583</v>
      </c>
      <c r="AM1005" s="115"/>
      <c r="AN1005" s="115"/>
      <c r="AO1005" s="115"/>
      <c r="AR1005" s="165">
        <v>0.25931067072270297</v>
      </c>
      <c r="AS1005" s="165">
        <v>0.34165701291457501</v>
      </c>
      <c r="AT1005" s="165">
        <v>0.38405650857719481</v>
      </c>
      <c r="AU1005" s="165"/>
      <c r="AV1005" s="165"/>
      <c r="AW1005" s="165"/>
      <c r="AX1005" s="115">
        <v>743</v>
      </c>
      <c r="AY1005" s="18">
        <f t="shared" si="1090"/>
        <v>13265</v>
      </c>
      <c r="AZ1005" s="115">
        <v>1380</v>
      </c>
      <c r="BA1005" s="115">
        <v>5900</v>
      </c>
      <c r="BB1005" s="115">
        <v>5744</v>
      </c>
      <c r="BC1005" s="163">
        <v>241</v>
      </c>
      <c r="BD1005" s="115">
        <v>802</v>
      </c>
      <c r="BH1005" s="166">
        <v>0.3603715170278638</v>
      </c>
      <c r="BI1005" s="166">
        <v>0.45894006095496104</v>
      </c>
      <c r="BJ1005" s="166">
        <v>0.50015180649731805</v>
      </c>
      <c r="BK1005" s="167">
        <v>10908</v>
      </c>
      <c r="BL1005" s="167">
        <v>14583</v>
      </c>
      <c r="BM1005" s="167">
        <v>10244</v>
      </c>
      <c r="BO1005" s="163">
        <v>3488</v>
      </c>
      <c r="BQ1005" s="2">
        <v>356</v>
      </c>
      <c r="BR1005" s="115">
        <v>806</v>
      </c>
      <c r="BS1005" s="2">
        <v>653</v>
      </c>
      <c r="BT1005" s="115">
        <v>933</v>
      </c>
      <c r="BU1005" s="115">
        <v>5772</v>
      </c>
      <c r="BV1005" s="115">
        <v>8313</v>
      </c>
      <c r="BW1005" s="115">
        <v>188</v>
      </c>
      <c r="BX1005" s="115">
        <v>15206</v>
      </c>
      <c r="BY1005" s="115">
        <v>1007</v>
      </c>
      <c r="BZ1005" s="2">
        <v>1032</v>
      </c>
      <c r="CA1005" s="115">
        <v>187</v>
      </c>
      <c r="CB1005" s="115">
        <v>2293</v>
      </c>
      <c r="CE1005" s="166">
        <v>0.38982905494254189</v>
      </c>
      <c r="CF1005" s="166">
        <v>0.53626235022072732</v>
      </c>
      <c r="CG1005" s="166">
        <v>0.70671834625322982</v>
      </c>
      <c r="CH1005" s="115">
        <v>2963</v>
      </c>
      <c r="CI1005" s="115">
        <v>3126</v>
      </c>
      <c r="CJ1005" s="31">
        <f t="shared" si="1091"/>
        <v>10</v>
      </c>
      <c r="CK1005" s="31">
        <f t="shared" si="1092"/>
        <v>28</v>
      </c>
      <c r="CL1005" s="31">
        <f t="shared" si="1093"/>
        <v>36</v>
      </c>
      <c r="CM1005" s="113">
        <f t="shared" si="1094"/>
        <v>455</v>
      </c>
      <c r="CN1005" s="31">
        <f t="shared" si="1095"/>
        <v>52</v>
      </c>
      <c r="CO1005" s="31">
        <f t="shared" si="1096"/>
        <v>172</v>
      </c>
      <c r="CP1005" s="31">
        <f t="shared" si="1097"/>
        <v>223</v>
      </c>
      <c r="CQ1005" s="31">
        <f t="shared" si="1098"/>
        <v>8</v>
      </c>
      <c r="CR1005" s="115">
        <v>3</v>
      </c>
      <c r="CS1005" s="115">
        <v>14</v>
      </c>
      <c r="CT1005" s="115">
        <v>13</v>
      </c>
      <c r="CU1005" s="88">
        <f t="shared" si="1099"/>
        <v>232</v>
      </c>
      <c r="CV1005" s="115">
        <v>42</v>
      </c>
      <c r="CW1005" s="115">
        <v>84</v>
      </c>
      <c r="CX1005" s="115">
        <v>106</v>
      </c>
      <c r="CY1005" s="115">
        <v>0</v>
      </c>
      <c r="CZ1005" s="115">
        <v>7</v>
      </c>
      <c r="DA1005" s="115">
        <v>14</v>
      </c>
      <c r="DB1005" s="115">
        <v>23</v>
      </c>
      <c r="DC1005" s="88">
        <f t="shared" si="1100"/>
        <v>223</v>
      </c>
      <c r="DD1005" s="115">
        <v>10</v>
      </c>
      <c r="DE1005" s="115">
        <v>88</v>
      </c>
      <c r="DF1005" s="115">
        <v>117</v>
      </c>
      <c r="DG1005" s="115">
        <v>8</v>
      </c>
      <c r="DH1005" s="115">
        <v>36</v>
      </c>
      <c r="DI1005" s="115">
        <v>273</v>
      </c>
      <c r="DJ1005" s="115">
        <v>184</v>
      </c>
      <c r="DK1005" s="88">
        <f t="shared" si="1101"/>
        <v>6086</v>
      </c>
      <c r="DL1005" s="115">
        <v>173</v>
      </c>
      <c r="DM1005" s="115">
        <v>2217</v>
      </c>
      <c r="DN1005" s="115">
        <v>3644</v>
      </c>
      <c r="DO1005" s="115">
        <v>52</v>
      </c>
      <c r="DP1005" s="115">
        <v>284</v>
      </c>
      <c r="DQ1005" s="115">
        <v>446</v>
      </c>
      <c r="DR1005" s="115">
        <v>372</v>
      </c>
      <c r="DS1005" s="88">
        <f t="shared" si="1102"/>
        <v>7822</v>
      </c>
      <c r="DT1005" s="115">
        <v>520</v>
      </c>
      <c r="DU1005" s="115">
        <v>3077</v>
      </c>
      <c r="DV1005" s="115">
        <v>4110</v>
      </c>
      <c r="DW1005" s="115">
        <v>115</v>
      </c>
      <c r="DX1005" s="115">
        <v>9</v>
      </c>
      <c r="DY1005" s="115">
        <v>25</v>
      </c>
      <c r="DZ1005" s="115">
        <v>22</v>
      </c>
      <c r="EA1005" s="88">
        <f t="shared" si="1103"/>
        <v>444</v>
      </c>
      <c r="EB1005" s="115">
        <v>26</v>
      </c>
      <c r="EC1005" s="115">
        <v>157</v>
      </c>
      <c r="ED1005" s="115">
        <v>255</v>
      </c>
      <c r="EE1005" s="115">
        <v>6</v>
      </c>
      <c r="EF1005" s="115">
        <v>14</v>
      </c>
      <c r="EG1005" s="115">
        <v>30</v>
      </c>
      <c r="EH1005" s="115">
        <v>35</v>
      </c>
      <c r="EI1005" s="88">
        <f t="shared" si="1104"/>
        <v>336</v>
      </c>
      <c r="EJ1005" s="115">
        <v>160</v>
      </c>
      <c r="EK1005" s="115">
        <v>120</v>
      </c>
      <c r="EL1005" s="115">
        <v>52</v>
      </c>
      <c r="EM1005" s="115">
        <v>4</v>
      </c>
      <c r="EN1005" s="115"/>
      <c r="EO1005" s="115"/>
      <c r="EP1005" s="115"/>
      <c r="EQ1005" s="88">
        <f t="shared" si="1105"/>
        <v>0</v>
      </c>
      <c r="ER1005" s="115"/>
      <c r="ES1005" s="115"/>
      <c r="ET1005" s="115"/>
      <c r="EU1005" s="115"/>
      <c r="GB1005" s="115">
        <v>3</v>
      </c>
      <c r="GC1005" s="115">
        <v>4</v>
      </c>
      <c r="GD1005" s="115">
        <v>4</v>
      </c>
      <c r="GE1005" s="110">
        <f t="shared" si="1106"/>
        <v>43</v>
      </c>
      <c r="GF1005" s="115">
        <v>2</v>
      </c>
      <c r="GG1005" s="115">
        <v>20</v>
      </c>
      <c r="GH1005" s="115">
        <v>20</v>
      </c>
      <c r="GI1005" s="115">
        <v>1</v>
      </c>
      <c r="GN1005" s="2" t="s">
        <v>2493</v>
      </c>
      <c r="GO1005" s="2" t="s">
        <v>2468</v>
      </c>
      <c r="GP1005" s="2" t="s">
        <v>2512</v>
      </c>
      <c r="GR1005" s="115">
        <v>14455</v>
      </c>
    </row>
    <row r="1006" spans="1:200" hidden="1" x14ac:dyDescent="0.25">
      <c r="A1006" s="168" t="s">
        <v>1112</v>
      </c>
      <c r="B1006" s="4" t="s">
        <v>166</v>
      </c>
      <c r="C1006" s="4" t="s">
        <v>166</v>
      </c>
      <c r="D1006" s="115" t="s">
        <v>166</v>
      </c>
      <c r="E1006" s="163">
        <v>72</v>
      </c>
      <c r="F1006" s="163">
        <v>404</v>
      </c>
      <c r="G1006" s="163">
        <v>531</v>
      </c>
      <c r="H1006" s="19">
        <f t="shared" si="1087"/>
        <v>1007</v>
      </c>
      <c r="I1006" s="115">
        <v>63</v>
      </c>
      <c r="J1006" s="163">
        <v>85</v>
      </c>
      <c r="K1006" s="163">
        <v>366</v>
      </c>
      <c r="L1006" s="163">
        <v>519</v>
      </c>
      <c r="M1006" s="13">
        <f t="shared" si="1088"/>
        <v>970</v>
      </c>
      <c r="N1006" s="115">
        <v>82</v>
      </c>
      <c r="O1006" s="115">
        <v>83</v>
      </c>
      <c r="U1006" s="164">
        <v>0.29114754098360657</v>
      </c>
      <c r="V1006" s="164">
        <v>0.36851766865534652</v>
      </c>
      <c r="W1006" s="164">
        <v>0.45903361344537813</v>
      </c>
      <c r="X1006" s="164"/>
      <c r="Y1006" s="164"/>
      <c r="Z1006" s="164"/>
      <c r="AF1006" s="115">
        <v>72</v>
      </c>
      <c r="AG1006" s="115">
        <v>173</v>
      </c>
      <c r="AH1006" s="115">
        <v>378</v>
      </c>
      <c r="AI1006" s="115">
        <v>529</v>
      </c>
      <c r="AJ1006" s="11">
        <v>15</v>
      </c>
      <c r="AK1006" s="101">
        <f t="shared" si="1089"/>
        <v>1095</v>
      </c>
      <c r="AL1006" s="115">
        <v>87</v>
      </c>
      <c r="AM1006" s="115"/>
      <c r="AN1006" s="115"/>
      <c r="AO1006" s="115"/>
      <c r="AR1006" s="165">
        <v>0.33948717948717949</v>
      </c>
      <c r="AS1006" s="165">
        <v>0.41061592388582874</v>
      </c>
      <c r="AT1006" s="165">
        <v>0.49551569506726456</v>
      </c>
      <c r="AU1006" s="165"/>
      <c r="AV1006" s="165"/>
      <c r="AW1006" s="165"/>
      <c r="AX1006" s="115">
        <v>73</v>
      </c>
      <c r="AY1006" s="18">
        <f t="shared" si="1090"/>
        <v>1079</v>
      </c>
      <c r="AZ1006" s="115">
        <v>150</v>
      </c>
      <c r="BA1006" s="115">
        <v>389</v>
      </c>
      <c r="BB1006" s="115">
        <v>527</v>
      </c>
      <c r="BC1006" s="163">
        <v>13</v>
      </c>
      <c r="BD1006" s="115">
        <v>88</v>
      </c>
      <c r="BH1006" s="166">
        <v>0.30842005676442763</v>
      </c>
      <c r="BI1006" s="166">
        <v>0.37568058076225053</v>
      </c>
      <c r="BJ1006" s="166">
        <v>0.47562296858071507</v>
      </c>
      <c r="BK1006" s="167">
        <v>885</v>
      </c>
      <c r="BL1006" s="167">
        <v>1170</v>
      </c>
      <c r="BM1006" s="167">
        <v>839</v>
      </c>
      <c r="BO1006" s="163">
        <v>268</v>
      </c>
      <c r="BQ1006" s="2">
        <v>35</v>
      </c>
      <c r="BR1006" s="115">
        <v>66</v>
      </c>
      <c r="BS1006" s="2">
        <v>70</v>
      </c>
      <c r="BT1006" s="115">
        <v>137</v>
      </c>
      <c r="BU1006" s="115">
        <v>430</v>
      </c>
      <c r="BV1006" s="115">
        <v>638</v>
      </c>
      <c r="BW1006" s="115">
        <v>16</v>
      </c>
      <c r="BX1006" s="115">
        <v>1221</v>
      </c>
      <c r="BY1006" s="115">
        <v>29</v>
      </c>
      <c r="BZ1006" s="2">
        <v>101</v>
      </c>
      <c r="CA1006" s="115">
        <v>16</v>
      </c>
      <c r="CB1006" s="115">
        <v>96</v>
      </c>
      <c r="CE1006" s="166">
        <v>0.38096897873823626</v>
      </c>
      <c r="CF1006" s="166">
        <v>0.48704926358557643</v>
      </c>
      <c r="CG1006" s="166">
        <v>0.61502890173410407</v>
      </c>
      <c r="CH1006" s="115">
        <v>302</v>
      </c>
      <c r="CI1006" s="115">
        <v>373</v>
      </c>
      <c r="CJ1006" s="31">
        <f t="shared" si="1091"/>
        <v>1</v>
      </c>
      <c r="CK1006" s="31">
        <f t="shared" si="1092"/>
        <v>1</v>
      </c>
      <c r="CL1006" s="31">
        <f t="shared" si="1093"/>
        <v>2</v>
      </c>
      <c r="CM1006" s="113">
        <f t="shared" si="1094"/>
        <v>18</v>
      </c>
      <c r="CN1006" s="31">
        <f t="shared" si="1095"/>
        <v>5</v>
      </c>
      <c r="CO1006" s="31">
        <f t="shared" si="1096"/>
        <v>8</v>
      </c>
      <c r="CP1006" s="31">
        <f t="shared" si="1097"/>
        <v>4</v>
      </c>
      <c r="CQ1006" s="31">
        <f t="shared" si="1098"/>
        <v>1</v>
      </c>
      <c r="CR1006" s="115"/>
      <c r="CS1006" s="115"/>
      <c r="CT1006" s="115"/>
      <c r="CU1006" s="88">
        <f t="shared" si="1099"/>
        <v>0</v>
      </c>
      <c r="CV1006" s="115"/>
      <c r="CW1006" s="115"/>
      <c r="CX1006" s="115"/>
      <c r="CY1006" s="115"/>
      <c r="CZ1006" s="115">
        <v>1</v>
      </c>
      <c r="DA1006" s="115">
        <v>1</v>
      </c>
      <c r="DB1006" s="115">
        <v>2</v>
      </c>
      <c r="DC1006" s="88">
        <f t="shared" si="1100"/>
        <v>18</v>
      </c>
      <c r="DD1006" s="115">
        <v>5</v>
      </c>
      <c r="DE1006" s="115">
        <v>8</v>
      </c>
      <c r="DF1006" s="115">
        <v>4</v>
      </c>
      <c r="DG1006" s="115">
        <v>1</v>
      </c>
      <c r="DH1006" s="115">
        <v>7</v>
      </c>
      <c r="DI1006" s="115">
        <v>27</v>
      </c>
      <c r="DJ1006" s="115">
        <v>29</v>
      </c>
      <c r="DK1006" s="88">
        <f t="shared" si="1101"/>
        <v>573</v>
      </c>
      <c r="DL1006" s="115">
        <v>76</v>
      </c>
      <c r="DM1006" s="115">
        <v>219</v>
      </c>
      <c r="DN1006" s="115">
        <v>273</v>
      </c>
      <c r="DO1006" s="115">
        <v>5</v>
      </c>
      <c r="DP1006" s="115">
        <v>25</v>
      </c>
      <c r="DQ1006" s="115">
        <v>32</v>
      </c>
      <c r="DR1006" s="115">
        <v>33</v>
      </c>
      <c r="DS1006" s="88">
        <f t="shared" si="1102"/>
        <v>566</v>
      </c>
      <c r="DT1006" s="115">
        <v>35</v>
      </c>
      <c r="DU1006" s="115">
        <v>175</v>
      </c>
      <c r="DV1006" s="115">
        <v>346</v>
      </c>
      <c r="DW1006" s="115">
        <v>10</v>
      </c>
      <c r="DX1006" s="115"/>
      <c r="DY1006" s="115"/>
      <c r="DZ1006" s="115"/>
      <c r="EA1006" s="88">
        <f t="shared" si="1103"/>
        <v>0</v>
      </c>
      <c r="EB1006" s="115"/>
      <c r="EC1006" s="115"/>
      <c r="ED1006" s="115"/>
      <c r="EE1006" s="115"/>
      <c r="EF1006" s="115">
        <v>1</v>
      </c>
      <c r="EG1006" s="115">
        <v>5</v>
      </c>
      <c r="EH1006" s="115">
        <v>5</v>
      </c>
      <c r="EI1006" s="88">
        <f t="shared" si="1104"/>
        <v>49</v>
      </c>
      <c r="EJ1006" s="115">
        <v>21</v>
      </c>
      <c r="EK1006" s="115">
        <v>18</v>
      </c>
      <c r="EL1006" s="115">
        <v>10</v>
      </c>
      <c r="EM1006" s="115">
        <v>0</v>
      </c>
      <c r="EN1006" s="115"/>
      <c r="EO1006" s="115"/>
      <c r="EP1006" s="115"/>
      <c r="EQ1006" s="88">
        <f t="shared" si="1105"/>
        <v>0</v>
      </c>
      <c r="ER1006" s="115"/>
      <c r="ES1006" s="115"/>
      <c r="ET1006" s="115"/>
      <c r="EU1006" s="115"/>
      <c r="GB1006" s="115">
        <v>1</v>
      </c>
      <c r="GC1006" s="115">
        <v>1</v>
      </c>
      <c r="GD1006" s="115">
        <v>1</v>
      </c>
      <c r="GE1006" s="110">
        <f t="shared" si="1106"/>
        <v>15</v>
      </c>
      <c r="GF1006" s="115">
        <v>0</v>
      </c>
      <c r="GG1006" s="115">
        <v>10</v>
      </c>
      <c r="GH1006" s="115">
        <v>5</v>
      </c>
      <c r="GI1006" s="115">
        <v>0</v>
      </c>
      <c r="GN1006" s="2" t="s">
        <v>2515</v>
      </c>
      <c r="GO1006" s="2" t="s">
        <v>2508</v>
      </c>
      <c r="GP1006" s="2" t="s">
        <v>2497</v>
      </c>
      <c r="GR1006" s="115">
        <v>1162</v>
      </c>
    </row>
    <row r="1007" spans="1:200" hidden="1" x14ac:dyDescent="0.25">
      <c r="A1007" s="24" t="s">
        <v>1114</v>
      </c>
      <c r="B1007" s="4" t="s">
        <v>169</v>
      </c>
      <c r="C1007" s="4" t="s">
        <v>169</v>
      </c>
      <c r="D1007" s="115" t="s">
        <v>169</v>
      </c>
      <c r="E1007" s="163">
        <v>308</v>
      </c>
      <c r="F1007" s="163">
        <v>960</v>
      </c>
      <c r="G1007" s="163">
        <v>1629</v>
      </c>
      <c r="H1007" s="19">
        <f t="shared" si="1087"/>
        <v>2897</v>
      </c>
      <c r="I1007" s="115">
        <v>173</v>
      </c>
      <c r="J1007" s="163">
        <v>305</v>
      </c>
      <c r="K1007" s="163">
        <v>874</v>
      </c>
      <c r="L1007" s="163">
        <v>1865</v>
      </c>
      <c r="M1007" s="13">
        <f t="shared" si="1088"/>
        <v>3044</v>
      </c>
      <c r="N1007" s="115">
        <v>453</v>
      </c>
      <c r="O1007" s="115">
        <v>67</v>
      </c>
      <c r="U1007" s="164">
        <v>0.3964804896710023</v>
      </c>
      <c r="V1007" s="164">
        <v>0.49956293706293708</v>
      </c>
      <c r="W1007" s="164">
        <v>0.70919136112506276</v>
      </c>
      <c r="X1007" s="164"/>
      <c r="Y1007" s="164"/>
      <c r="Z1007" s="164"/>
      <c r="AF1007" s="115">
        <v>193</v>
      </c>
      <c r="AG1007" s="115">
        <v>333</v>
      </c>
      <c r="AH1007" s="115">
        <v>1055</v>
      </c>
      <c r="AI1007" s="115">
        <v>1910</v>
      </c>
      <c r="AJ1007" s="11">
        <v>99</v>
      </c>
      <c r="AK1007" s="101">
        <f t="shared" si="1089"/>
        <v>3397</v>
      </c>
      <c r="AL1007" s="115">
        <v>441</v>
      </c>
      <c r="AM1007" s="115"/>
      <c r="AN1007" s="115"/>
      <c r="AO1007" s="115"/>
      <c r="AR1007" s="165">
        <v>0.42711915084467039</v>
      </c>
      <c r="AS1007" s="165">
        <v>0.55387316216809301</v>
      </c>
      <c r="AT1007" s="165">
        <v>0.74948979591836751</v>
      </c>
      <c r="AU1007" s="165"/>
      <c r="AV1007" s="165"/>
      <c r="AW1007" s="165"/>
      <c r="AX1007" s="115">
        <v>196</v>
      </c>
      <c r="AY1007" s="18">
        <f t="shared" si="1090"/>
        <v>3739</v>
      </c>
      <c r="AZ1007" s="115">
        <v>375</v>
      </c>
      <c r="BA1007" s="115">
        <v>1244</v>
      </c>
      <c r="BB1007" s="115">
        <v>1995</v>
      </c>
      <c r="BC1007" s="163">
        <v>125</v>
      </c>
      <c r="BD1007" s="115">
        <v>476</v>
      </c>
      <c r="BH1007" s="166">
        <v>0.46413252477444167</v>
      </c>
      <c r="BI1007" s="166">
        <v>0.59152215799614638</v>
      </c>
      <c r="BJ1007" s="166">
        <v>0.78868120456905499</v>
      </c>
      <c r="BK1007" s="167">
        <v>2171</v>
      </c>
      <c r="BL1007" s="167">
        <v>2878</v>
      </c>
      <c r="BM1007" s="167">
        <v>2136</v>
      </c>
      <c r="BO1007" s="163">
        <v>702</v>
      </c>
      <c r="BQ1007" s="2">
        <v>74</v>
      </c>
      <c r="BR1007" s="115">
        <v>247</v>
      </c>
      <c r="BS1007" s="2">
        <v>252</v>
      </c>
      <c r="BT1007" s="115">
        <v>398</v>
      </c>
      <c r="BU1007" s="115">
        <v>1354</v>
      </c>
      <c r="BV1007" s="115">
        <v>2228</v>
      </c>
      <c r="BW1007" s="115">
        <v>139</v>
      </c>
      <c r="BX1007" s="115">
        <v>4119</v>
      </c>
      <c r="BY1007" s="115">
        <v>20</v>
      </c>
      <c r="BZ1007" s="2">
        <v>528</v>
      </c>
      <c r="CA1007" s="115">
        <v>136</v>
      </c>
      <c r="CB1007" s="115">
        <v>104</v>
      </c>
      <c r="CE1007" s="166">
        <v>0.48833164226699521</v>
      </c>
      <c r="CF1007" s="166">
        <v>0.62673684210526315</v>
      </c>
      <c r="CG1007" s="166">
        <v>0.82192460317460314</v>
      </c>
      <c r="CH1007" s="115">
        <v>436</v>
      </c>
      <c r="CI1007" s="115">
        <v>506</v>
      </c>
      <c r="CJ1007" s="31">
        <f t="shared" si="1091"/>
        <v>10</v>
      </c>
      <c r="CK1007" s="31">
        <f t="shared" si="1092"/>
        <v>25</v>
      </c>
      <c r="CL1007" s="31">
        <f t="shared" si="1093"/>
        <v>45</v>
      </c>
      <c r="CM1007" s="113">
        <f t="shared" si="1094"/>
        <v>346</v>
      </c>
      <c r="CN1007" s="31">
        <f t="shared" si="1095"/>
        <v>81</v>
      </c>
      <c r="CO1007" s="31">
        <f t="shared" si="1096"/>
        <v>139</v>
      </c>
      <c r="CP1007" s="31">
        <f t="shared" si="1097"/>
        <v>120</v>
      </c>
      <c r="CQ1007" s="31">
        <f t="shared" si="1098"/>
        <v>6</v>
      </c>
      <c r="CR1007" s="115">
        <v>10</v>
      </c>
      <c r="CS1007" s="115">
        <v>25</v>
      </c>
      <c r="CT1007" s="115">
        <v>45</v>
      </c>
      <c r="CU1007" s="88">
        <f t="shared" si="1099"/>
        <v>346</v>
      </c>
      <c r="CV1007" s="115">
        <v>81</v>
      </c>
      <c r="CW1007" s="115">
        <v>139</v>
      </c>
      <c r="CX1007" s="115">
        <v>120</v>
      </c>
      <c r="CY1007" s="115">
        <v>6</v>
      </c>
      <c r="CZ1007" s="115"/>
      <c r="DA1007" s="115"/>
      <c r="DB1007" s="115"/>
      <c r="DC1007" s="88">
        <f t="shared" si="1100"/>
        <v>0</v>
      </c>
      <c r="DD1007" s="115"/>
      <c r="DE1007" s="115"/>
      <c r="DF1007" s="115"/>
      <c r="DG1007" s="115"/>
      <c r="DH1007" s="115">
        <v>12</v>
      </c>
      <c r="DI1007" s="115">
        <v>101</v>
      </c>
      <c r="DJ1007" s="115">
        <v>98</v>
      </c>
      <c r="DK1007" s="88">
        <f t="shared" si="1101"/>
        <v>1836</v>
      </c>
      <c r="DL1007" s="115">
        <v>238</v>
      </c>
      <c r="DM1007" s="115">
        <v>620</v>
      </c>
      <c r="DN1007" s="115">
        <v>906</v>
      </c>
      <c r="DO1007" s="115">
        <v>72</v>
      </c>
      <c r="DP1007" s="115">
        <v>42</v>
      </c>
      <c r="DQ1007" s="115">
        <v>74</v>
      </c>
      <c r="DR1007" s="115">
        <v>64</v>
      </c>
      <c r="DS1007" s="88">
        <f t="shared" si="1102"/>
        <v>1361</v>
      </c>
      <c r="DT1007" s="115">
        <v>13</v>
      </c>
      <c r="DU1007" s="115">
        <v>288</v>
      </c>
      <c r="DV1007" s="115">
        <v>1003</v>
      </c>
      <c r="DW1007" s="115">
        <v>57</v>
      </c>
      <c r="DX1007" s="115">
        <v>1</v>
      </c>
      <c r="DY1007" s="115">
        <v>1</v>
      </c>
      <c r="DZ1007" s="115">
        <v>1</v>
      </c>
      <c r="EA1007" s="88">
        <f t="shared" si="1103"/>
        <v>16</v>
      </c>
      <c r="EB1007" s="115"/>
      <c r="EC1007" s="115">
        <v>2</v>
      </c>
      <c r="ED1007" s="115">
        <v>14</v>
      </c>
      <c r="EE1007" s="115"/>
      <c r="EF1007" s="115">
        <v>4</v>
      </c>
      <c r="EG1007" s="115">
        <v>13</v>
      </c>
      <c r="EH1007" s="115">
        <v>22</v>
      </c>
      <c r="EI1007" s="88">
        <f t="shared" si="1104"/>
        <v>144</v>
      </c>
      <c r="EJ1007" s="115">
        <v>45</v>
      </c>
      <c r="EK1007" s="115">
        <v>44</v>
      </c>
      <c r="EL1007" s="115">
        <v>52</v>
      </c>
      <c r="EM1007" s="115">
        <v>3</v>
      </c>
      <c r="EN1007" s="115"/>
      <c r="EO1007" s="115"/>
      <c r="EP1007" s="115"/>
      <c r="EQ1007" s="88">
        <f t="shared" si="1105"/>
        <v>0</v>
      </c>
      <c r="ER1007" s="115"/>
      <c r="ES1007" s="115"/>
      <c r="ET1007" s="115"/>
      <c r="EU1007" s="115"/>
      <c r="GB1007" s="115">
        <v>5</v>
      </c>
      <c r="GC1007" s="115">
        <v>33</v>
      </c>
      <c r="GD1007" s="115">
        <v>22</v>
      </c>
      <c r="GE1007" s="110">
        <f t="shared" si="1106"/>
        <v>418</v>
      </c>
      <c r="GF1007" s="115">
        <v>21</v>
      </c>
      <c r="GG1007" s="115">
        <v>261</v>
      </c>
      <c r="GH1007" s="115">
        <v>133</v>
      </c>
      <c r="GI1007" s="115">
        <v>3</v>
      </c>
      <c r="GN1007" s="2" t="s">
        <v>2461</v>
      </c>
      <c r="GO1007" s="2" t="s">
        <v>2484</v>
      </c>
      <c r="GP1007" s="2" t="s">
        <v>2484</v>
      </c>
      <c r="GR1007" s="115">
        <v>2932</v>
      </c>
    </row>
    <row r="1008" spans="1:200" hidden="1" x14ac:dyDescent="0.25">
      <c r="A1008" s="24" t="s">
        <v>1117</v>
      </c>
      <c r="B1008" s="4" t="s">
        <v>176</v>
      </c>
      <c r="C1008" s="4" t="s">
        <v>176</v>
      </c>
      <c r="D1008" s="115" t="s">
        <v>176</v>
      </c>
      <c r="E1008" s="163">
        <v>287</v>
      </c>
      <c r="F1008" s="163">
        <v>1679</v>
      </c>
      <c r="G1008" s="163">
        <v>1724</v>
      </c>
      <c r="H1008" s="19">
        <f t="shared" si="1087"/>
        <v>3690</v>
      </c>
      <c r="I1008" s="115">
        <v>238</v>
      </c>
      <c r="J1008" s="163">
        <v>326</v>
      </c>
      <c r="K1008" s="163">
        <v>1497</v>
      </c>
      <c r="L1008" s="163">
        <v>2008</v>
      </c>
      <c r="M1008" s="13">
        <f t="shared" si="1088"/>
        <v>3831</v>
      </c>
      <c r="N1008" s="115">
        <v>223</v>
      </c>
      <c r="O1008" s="115">
        <v>567</v>
      </c>
      <c r="U1008" s="164">
        <v>0.28737554759060135</v>
      </c>
      <c r="V1008" s="164">
        <v>0.37547191396865354</v>
      </c>
      <c r="W1008" s="164">
        <v>0.46532846715328469</v>
      </c>
      <c r="X1008" s="164"/>
      <c r="Y1008" s="164"/>
      <c r="Z1008" s="164"/>
      <c r="AF1008" s="115">
        <v>245</v>
      </c>
      <c r="AG1008" s="115">
        <v>289</v>
      </c>
      <c r="AH1008" s="115">
        <v>1611</v>
      </c>
      <c r="AI1008" s="115">
        <v>2033</v>
      </c>
      <c r="AJ1008" s="11">
        <v>47</v>
      </c>
      <c r="AK1008" s="101">
        <f t="shared" si="1089"/>
        <v>3980</v>
      </c>
      <c r="AL1008" s="115">
        <v>210</v>
      </c>
      <c r="AM1008" s="115"/>
      <c r="AN1008" s="115"/>
      <c r="AO1008" s="115"/>
      <c r="AR1008" s="165">
        <v>0.29601653812514911</v>
      </c>
      <c r="AS1008" s="165">
        <v>0.39521233743814016</v>
      </c>
      <c r="AT1008" s="165">
        <v>0.48926462694578637</v>
      </c>
      <c r="AU1008" s="165"/>
      <c r="AV1008" s="165"/>
      <c r="AW1008" s="165"/>
      <c r="AX1008" s="115">
        <v>271</v>
      </c>
      <c r="AY1008" s="18">
        <f t="shared" si="1090"/>
        <v>4584</v>
      </c>
      <c r="AZ1008" s="115">
        <v>344</v>
      </c>
      <c r="BA1008" s="115">
        <v>1800</v>
      </c>
      <c r="BB1008" s="115">
        <v>2386</v>
      </c>
      <c r="BC1008" s="163">
        <v>54</v>
      </c>
      <c r="BD1008" s="115">
        <v>262</v>
      </c>
      <c r="BH1008" s="166">
        <v>0.33542911034265954</v>
      </c>
      <c r="BI1008" s="166">
        <v>0.44414261460101867</v>
      </c>
      <c r="BJ1008" s="166">
        <v>0.54855371900826444</v>
      </c>
      <c r="BK1008" s="167">
        <v>4017</v>
      </c>
      <c r="BL1008" s="167">
        <v>5501</v>
      </c>
      <c r="BM1008" s="167">
        <v>3997</v>
      </c>
      <c r="BO1008" s="163">
        <v>1111</v>
      </c>
      <c r="BQ1008" s="2">
        <v>164</v>
      </c>
      <c r="BR1008" s="115">
        <v>304</v>
      </c>
      <c r="BS1008" s="2">
        <v>263</v>
      </c>
      <c r="BT1008" s="115">
        <v>346</v>
      </c>
      <c r="BU1008" s="115">
        <v>1743</v>
      </c>
      <c r="BV1008" s="115">
        <v>2914</v>
      </c>
      <c r="BW1008" s="115">
        <v>56</v>
      </c>
      <c r="BX1008" s="115">
        <v>5059</v>
      </c>
      <c r="BY1008" s="115">
        <v>334</v>
      </c>
      <c r="BZ1008" s="2">
        <v>354</v>
      </c>
      <c r="CA1008" s="115">
        <v>52</v>
      </c>
      <c r="CB1008" s="115">
        <v>775</v>
      </c>
      <c r="CE1008" s="166">
        <v>0.3481070396837464</v>
      </c>
      <c r="CF1008" s="166">
        <v>0.47863825949723821</v>
      </c>
      <c r="CG1008" s="166">
        <v>0.67036743325403103</v>
      </c>
      <c r="CH1008" s="115">
        <v>1437</v>
      </c>
      <c r="CI1008" s="115">
        <v>1419</v>
      </c>
      <c r="CJ1008" s="31">
        <f t="shared" si="1091"/>
        <v>1</v>
      </c>
      <c r="CK1008" s="31">
        <f t="shared" si="1092"/>
        <v>1</v>
      </c>
      <c r="CL1008" s="31">
        <f t="shared" si="1093"/>
        <v>1</v>
      </c>
      <c r="CM1008" s="113">
        <f t="shared" si="1094"/>
        <v>20</v>
      </c>
      <c r="CN1008" s="31">
        <f t="shared" si="1095"/>
        <v>0</v>
      </c>
      <c r="CO1008" s="31">
        <f t="shared" si="1096"/>
        <v>6</v>
      </c>
      <c r="CP1008" s="31">
        <f t="shared" si="1097"/>
        <v>14</v>
      </c>
      <c r="CQ1008" s="31">
        <f t="shared" si="1098"/>
        <v>0</v>
      </c>
      <c r="CR1008" s="115"/>
      <c r="CS1008" s="115"/>
      <c r="CT1008" s="115"/>
      <c r="CU1008" s="88">
        <f t="shared" si="1099"/>
        <v>0</v>
      </c>
      <c r="CV1008" s="115"/>
      <c r="CW1008" s="115"/>
      <c r="CX1008" s="115"/>
      <c r="CY1008" s="115"/>
      <c r="CZ1008" s="115">
        <v>1</v>
      </c>
      <c r="DA1008" s="115">
        <v>1</v>
      </c>
      <c r="DB1008" s="115">
        <v>1</v>
      </c>
      <c r="DC1008" s="88">
        <f t="shared" si="1100"/>
        <v>20</v>
      </c>
      <c r="DD1008" s="115">
        <v>0</v>
      </c>
      <c r="DE1008" s="115">
        <v>6</v>
      </c>
      <c r="DF1008" s="115">
        <v>14</v>
      </c>
      <c r="DG1008" s="115">
        <v>0</v>
      </c>
      <c r="DH1008" s="115">
        <v>16</v>
      </c>
      <c r="DI1008" s="115">
        <v>74</v>
      </c>
      <c r="DJ1008" s="115">
        <v>71</v>
      </c>
      <c r="DK1008" s="88">
        <f t="shared" si="1101"/>
        <v>1412</v>
      </c>
      <c r="DL1008" s="115">
        <v>60</v>
      </c>
      <c r="DM1008" s="115">
        <v>429</v>
      </c>
      <c r="DN1008" s="115">
        <v>909</v>
      </c>
      <c r="DO1008" s="115">
        <v>14</v>
      </c>
      <c r="DP1008" s="115">
        <v>140</v>
      </c>
      <c r="DQ1008" s="115">
        <v>202</v>
      </c>
      <c r="DR1008" s="115">
        <v>159</v>
      </c>
      <c r="DS1008" s="88">
        <f t="shared" si="1102"/>
        <v>3199</v>
      </c>
      <c r="DT1008" s="115">
        <v>196</v>
      </c>
      <c r="DU1008" s="115">
        <v>1098</v>
      </c>
      <c r="DV1008" s="115">
        <v>1865</v>
      </c>
      <c r="DW1008" s="115">
        <v>40</v>
      </c>
      <c r="DX1008" s="115">
        <v>2</v>
      </c>
      <c r="DY1008" s="115">
        <v>9</v>
      </c>
      <c r="DZ1008" s="115">
        <v>9</v>
      </c>
      <c r="EA1008" s="88">
        <f t="shared" si="1103"/>
        <v>166</v>
      </c>
      <c r="EB1008" s="115">
        <v>25</v>
      </c>
      <c r="EC1008" s="115">
        <v>81</v>
      </c>
      <c r="ED1008" s="115">
        <v>58</v>
      </c>
      <c r="EE1008" s="115">
        <v>2</v>
      </c>
      <c r="EF1008" s="115">
        <v>3</v>
      </c>
      <c r="EG1008" s="115">
        <v>13</v>
      </c>
      <c r="EH1008" s="115">
        <v>19</v>
      </c>
      <c r="EI1008" s="88">
        <f t="shared" si="1104"/>
        <v>159</v>
      </c>
      <c r="EJ1008" s="115">
        <v>63</v>
      </c>
      <c r="EK1008" s="115">
        <v>65</v>
      </c>
      <c r="EL1008" s="115">
        <v>31</v>
      </c>
      <c r="EM1008" s="115">
        <v>0</v>
      </c>
      <c r="EN1008" s="115"/>
      <c r="EO1008" s="115"/>
      <c r="EP1008" s="115"/>
      <c r="EQ1008" s="88">
        <f t="shared" si="1105"/>
        <v>0</v>
      </c>
      <c r="ER1008" s="115"/>
      <c r="ES1008" s="115"/>
      <c r="ET1008" s="115"/>
      <c r="EU1008" s="115"/>
      <c r="GB1008" s="115">
        <v>2</v>
      </c>
      <c r="GC1008" s="115">
        <v>5</v>
      </c>
      <c r="GD1008" s="115">
        <v>4</v>
      </c>
      <c r="GE1008" s="110">
        <f t="shared" si="1106"/>
        <v>103</v>
      </c>
      <c r="GF1008" s="115">
        <v>2</v>
      </c>
      <c r="GG1008" s="115">
        <v>64</v>
      </c>
      <c r="GH1008" s="115">
        <v>37</v>
      </c>
      <c r="GI1008" s="115">
        <v>0</v>
      </c>
      <c r="GN1008" s="2" t="s">
        <v>2504</v>
      </c>
      <c r="GO1008" s="2" t="s">
        <v>2516</v>
      </c>
      <c r="GP1008" s="2" t="s">
        <v>2487</v>
      </c>
      <c r="GR1008" s="115">
        <v>5388</v>
      </c>
    </row>
    <row r="1009" spans="1:200" hidden="1" x14ac:dyDescent="0.25">
      <c r="A1009" s="24" t="s">
        <v>1117</v>
      </c>
      <c r="B1009" s="4" t="s">
        <v>184</v>
      </c>
      <c r="C1009" s="4" t="s">
        <v>184</v>
      </c>
      <c r="D1009" s="115" t="s">
        <v>184</v>
      </c>
      <c r="E1009" s="163">
        <v>506</v>
      </c>
      <c r="F1009" s="163">
        <v>2883</v>
      </c>
      <c r="G1009" s="163">
        <v>2614</v>
      </c>
      <c r="H1009" s="19">
        <f t="shared" si="1087"/>
        <v>6003</v>
      </c>
      <c r="I1009" s="115">
        <v>375</v>
      </c>
      <c r="J1009" s="163">
        <v>525</v>
      </c>
      <c r="K1009" s="163">
        <v>3021</v>
      </c>
      <c r="L1009" s="163">
        <v>2955</v>
      </c>
      <c r="M1009" s="13">
        <f t="shared" si="1088"/>
        <v>6501</v>
      </c>
      <c r="N1009" s="115">
        <v>335</v>
      </c>
      <c r="O1009" s="115">
        <v>989</v>
      </c>
      <c r="U1009" s="164">
        <v>0.30664412174259004</v>
      </c>
      <c r="V1009" s="164">
        <v>0.40393841747225212</v>
      </c>
      <c r="W1009" s="164">
        <v>0.4333443599073768</v>
      </c>
      <c r="X1009" s="164"/>
      <c r="Y1009" s="164"/>
      <c r="Z1009" s="164"/>
      <c r="AF1009" s="115">
        <v>384</v>
      </c>
      <c r="AG1009" s="115">
        <v>646</v>
      </c>
      <c r="AH1009" s="115">
        <v>2946</v>
      </c>
      <c r="AI1009" s="115">
        <v>2765</v>
      </c>
      <c r="AJ1009" s="11">
        <v>69</v>
      </c>
      <c r="AK1009" s="101">
        <f t="shared" si="1089"/>
        <v>6426</v>
      </c>
      <c r="AL1009" s="115">
        <v>325</v>
      </c>
      <c r="AM1009" s="115"/>
      <c r="AN1009" s="115"/>
      <c r="AO1009" s="115"/>
      <c r="AR1009" s="165">
        <v>0.30703451084190164</v>
      </c>
      <c r="AS1009" s="165">
        <v>0.39837278106508878</v>
      </c>
      <c r="AT1009" s="165">
        <v>0.41924398625429554</v>
      </c>
      <c r="AU1009" s="165"/>
      <c r="AV1009" s="165"/>
      <c r="AW1009" s="165"/>
      <c r="AX1009" s="115">
        <v>417</v>
      </c>
      <c r="AY1009" s="18">
        <f t="shared" si="1090"/>
        <v>7083</v>
      </c>
      <c r="AZ1009" s="115">
        <v>756</v>
      </c>
      <c r="BA1009" s="115">
        <v>3233</v>
      </c>
      <c r="BB1009" s="115">
        <v>2999</v>
      </c>
      <c r="BC1009" s="163">
        <v>95</v>
      </c>
      <c r="BD1009" s="115">
        <v>364</v>
      </c>
      <c r="BH1009" s="166">
        <v>0.34025066776248203</v>
      </c>
      <c r="BI1009" s="166">
        <v>0.43748602102437933</v>
      </c>
      <c r="BJ1009" s="166">
        <v>0.46106736657917763</v>
      </c>
      <c r="BK1009" s="167">
        <v>6344</v>
      </c>
      <c r="BL1009" s="167">
        <v>8008</v>
      </c>
      <c r="BM1009" s="167">
        <v>5838</v>
      </c>
      <c r="BO1009" s="163">
        <v>1849</v>
      </c>
      <c r="BQ1009" s="2">
        <v>265</v>
      </c>
      <c r="BR1009" s="115">
        <v>436</v>
      </c>
      <c r="BS1009" s="2">
        <v>408</v>
      </c>
      <c r="BT1009" s="115">
        <v>636</v>
      </c>
      <c r="BU1009" s="115">
        <v>3073</v>
      </c>
      <c r="BV1009" s="115">
        <v>3424</v>
      </c>
      <c r="BW1009" s="115">
        <v>78</v>
      </c>
      <c r="BX1009" s="115">
        <v>7211</v>
      </c>
      <c r="BY1009" s="115">
        <v>778</v>
      </c>
      <c r="BZ1009" s="2">
        <v>395</v>
      </c>
      <c r="CA1009" s="115">
        <v>79</v>
      </c>
      <c r="CB1009" s="115">
        <v>1348</v>
      </c>
      <c r="CE1009" s="166">
        <v>0.34170854271356782</v>
      </c>
      <c r="CF1009" s="166">
        <v>0.45339769773486815</v>
      </c>
      <c r="CG1009" s="166">
        <v>0.52413912441598898</v>
      </c>
      <c r="CH1009" s="115">
        <v>2809</v>
      </c>
      <c r="CI1009" s="115">
        <v>2915</v>
      </c>
      <c r="CJ1009" s="31">
        <f t="shared" si="1091"/>
        <v>1</v>
      </c>
      <c r="CK1009" s="31">
        <f t="shared" si="1092"/>
        <v>3</v>
      </c>
      <c r="CL1009" s="31">
        <f t="shared" si="1093"/>
        <v>3</v>
      </c>
      <c r="CM1009" s="113">
        <f t="shared" si="1094"/>
        <v>52</v>
      </c>
      <c r="CN1009" s="31">
        <f t="shared" si="1095"/>
        <v>10</v>
      </c>
      <c r="CO1009" s="31">
        <f t="shared" si="1096"/>
        <v>23</v>
      </c>
      <c r="CP1009" s="31">
        <f t="shared" si="1097"/>
        <v>18</v>
      </c>
      <c r="CQ1009" s="31">
        <f t="shared" si="1098"/>
        <v>1</v>
      </c>
      <c r="CR1009" s="115"/>
      <c r="CS1009" s="115"/>
      <c r="CT1009" s="115"/>
      <c r="CU1009" s="88">
        <f t="shared" si="1099"/>
        <v>0</v>
      </c>
      <c r="CV1009" s="115"/>
      <c r="CW1009" s="115"/>
      <c r="CX1009" s="115"/>
      <c r="CY1009" s="115"/>
      <c r="CZ1009" s="115">
        <v>1</v>
      </c>
      <c r="DA1009" s="115">
        <v>3</v>
      </c>
      <c r="DB1009" s="115">
        <v>3</v>
      </c>
      <c r="DC1009" s="88">
        <f t="shared" si="1100"/>
        <v>52</v>
      </c>
      <c r="DD1009" s="115">
        <v>10</v>
      </c>
      <c r="DE1009" s="115">
        <v>23</v>
      </c>
      <c r="DF1009" s="115">
        <v>18</v>
      </c>
      <c r="DG1009" s="115">
        <v>1</v>
      </c>
      <c r="DH1009" s="115">
        <v>29</v>
      </c>
      <c r="DI1009" s="115">
        <v>125</v>
      </c>
      <c r="DJ1009" s="115">
        <v>111</v>
      </c>
      <c r="DK1009" s="88">
        <f t="shared" si="1101"/>
        <v>2226</v>
      </c>
      <c r="DL1009" s="115">
        <v>323</v>
      </c>
      <c r="DM1009" s="115">
        <v>917</v>
      </c>
      <c r="DN1009" s="115">
        <v>970</v>
      </c>
      <c r="DO1009" s="115">
        <v>16</v>
      </c>
      <c r="DP1009" s="115">
        <v>229</v>
      </c>
      <c r="DQ1009" s="115">
        <v>298</v>
      </c>
      <c r="DR1009" s="115">
        <v>281</v>
      </c>
      <c r="DS1009" s="88">
        <f t="shared" si="1102"/>
        <v>4844</v>
      </c>
      <c r="DT1009" s="115">
        <v>273</v>
      </c>
      <c r="DU1009" s="115">
        <v>2093</v>
      </c>
      <c r="DV1009" s="115">
        <v>2418</v>
      </c>
      <c r="DW1009" s="115">
        <v>60</v>
      </c>
      <c r="DX1009" s="115">
        <v>2</v>
      </c>
      <c r="DY1009" s="115">
        <v>2</v>
      </c>
      <c r="DZ1009" s="115">
        <v>2</v>
      </c>
      <c r="EA1009" s="88">
        <f t="shared" si="1103"/>
        <v>20</v>
      </c>
      <c r="EB1009" s="115">
        <v>9</v>
      </c>
      <c r="EC1009" s="115">
        <v>5</v>
      </c>
      <c r="ED1009" s="115">
        <v>5</v>
      </c>
      <c r="EE1009" s="115">
        <v>1</v>
      </c>
      <c r="EF1009" s="115">
        <v>4</v>
      </c>
      <c r="EG1009" s="115">
        <v>8</v>
      </c>
      <c r="EH1009" s="115">
        <v>11</v>
      </c>
      <c r="EI1009" s="88">
        <f t="shared" si="1104"/>
        <v>69</v>
      </c>
      <c r="EJ1009" s="115">
        <v>21</v>
      </c>
      <c r="EK1009" s="115">
        <v>35</v>
      </c>
      <c r="EL1009" s="115">
        <v>13</v>
      </c>
      <c r="EM1009" s="115">
        <v>0</v>
      </c>
      <c r="EN1009" s="115"/>
      <c r="EO1009" s="115"/>
      <c r="EP1009" s="115"/>
      <c r="EQ1009" s="88">
        <f t="shared" si="1105"/>
        <v>0</v>
      </c>
      <c r="ER1009" s="115"/>
      <c r="ES1009" s="115"/>
      <c r="ET1009" s="115"/>
      <c r="EU1009" s="115"/>
      <c r="GB1009" s="115">
        <v>0</v>
      </c>
      <c r="GC1009" s="115">
        <v>0</v>
      </c>
      <c r="GD1009" s="115">
        <v>0</v>
      </c>
      <c r="GE1009" s="110">
        <f t="shared" si="1106"/>
        <v>0</v>
      </c>
      <c r="GF1009" s="115">
        <v>0</v>
      </c>
      <c r="GG1009" s="115">
        <v>0</v>
      </c>
      <c r="GH1009" s="115">
        <v>0</v>
      </c>
      <c r="GI1009" s="115">
        <v>0</v>
      </c>
      <c r="GN1009" s="2" t="s">
        <v>2524</v>
      </c>
      <c r="GO1009" s="2" t="s">
        <v>2520</v>
      </c>
      <c r="GP1009" s="2" t="s">
        <v>2514</v>
      </c>
      <c r="GR1009" s="115">
        <v>8050</v>
      </c>
    </row>
    <row r="1010" spans="1:200" hidden="1" x14ac:dyDescent="0.25">
      <c r="A1010" s="168" t="s">
        <v>1112</v>
      </c>
      <c r="B1010" s="4" t="s">
        <v>191</v>
      </c>
      <c r="C1010" s="4" t="s">
        <v>191</v>
      </c>
      <c r="D1010" s="115" t="s">
        <v>191</v>
      </c>
      <c r="E1010" s="163">
        <v>357</v>
      </c>
      <c r="F1010" s="163">
        <v>1233</v>
      </c>
      <c r="G1010" s="163">
        <v>2033</v>
      </c>
      <c r="H1010" s="19">
        <f t="shared" si="1087"/>
        <v>3623</v>
      </c>
      <c r="I1010" s="115">
        <v>251</v>
      </c>
      <c r="J1010" s="163">
        <v>549</v>
      </c>
      <c r="K1010" s="163">
        <v>1210</v>
      </c>
      <c r="L1010" s="163">
        <v>2230</v>
      </c>
      <c r="M1010" s="13">
        <f t="shared" si="1088"/>
        <v>3989</v>
      </c>
      <c r="N1010" s="115">
        <v>532</v>
      </c>
      <c r="O1010" s="115">
        <v>91</v>
      </c>
      <c r="U1010" s="164">
        <v>0.39031274697979002</v>
      </c>
      <c r="V1010" s="164">
        <v>0.47547416612164811</v>
      </c>
      <c r="W1010" s="164">
        <v>0.63358208955223883</v>
      </c>
      <c r="X1010" s="164"/>
      <c r="Y1010" s="164"/>
      <c r="Z1010" s="164"/>
      <c r="AF1010" s="115">
        <v>264</v>
      </c>
      <c r="AG1010" s="115">
        <v>461</v>
      </c>
      <c r="AH1010" s="115">
        <v>1362</v>
      </c>
      <c r="AI1010" s="115">
        <v>2169</v>
      </c>
      <c r="AJ1010" s="11">
        <v>115</v>
      </c>
      <c r="AK1010" s="101">
        <f t="shared" si="1089"/>
        <v>4107</v>
      </c>
      <c r="AL1010" s="115">
        <v>474</v>
      </c>
      <c r="AM1010" s="115"/>
      <c r="AN1010" s="115"/>
      <c r="AO1010" s="115"/>
      <c r="AR1010" s="165">
        <v>0.39733453806189295</v>
      </c>
      <c r="AS1010" s="165">
        <v>0.49076898378551936</v>
      </c>
      <c r="AT1010" s="165">
        <v>0.65117172493276987</v>
      </c>
      <c r="AU1010" s="165"/>
      <c r="AV1010" s="165"/>
      <c r="AW1010" s="165"/>
      <c r="AX1010" s="115">
        <v>276</v>
      </c>
      <c r="AY1010" s="18">
        <f t="shared" si="1090"/>
        <v>4323</v>
      </c>
      <c r="AZ1010" s="115">
        <v>443</v>
      </c>
      <c r="BA1010" s="115">
        <v>1340</v>
      </c>
      <c r="BB1010" s="115">
        <v>2412</v>
      </c>
      <c r="BC1010" s="163">
        <v>128</v>
      </c>
      <c r="BD1010" s="115">
        <v>581</v>
      </c>
      <c r="BH1010" s="166">
        <v>0.40361849452758541</v>
      </c>
      <c r="BI1010" s="166">
        <v>0.50736000000000003</v>
      </c>
      <c r="BJ1010" s="166">
        <v>0.6729143697170159</v>
      </c>
      <c r="BK1010" s="167">
        <v>2683</v>
      </c>
      <c r="BL1010" s="167">
        <v>3678</v>
      </c>
      <c r="BM1010" s="167">
        <v>2810</v>
      </c>
      <c r="BO1010" s="163">
        <v>864</v>
      </c>
      <c r="BQ1010" s="2">
        <v>91</v>
      </c>
      <c r="BR1010" s="115">
        <v>283</v>
      </c>
      <c r="BS1010" s="2">
        <v>278</v>
      </c>
      <c r="BT1010" s="115">
        <v>427</v>
      </c>
      <c r="BU1010" s="115">
        <v>1418</v>
      </c>
      <c r="BV1010" s="115">
        <v>2503</v>
      </c>
      <c r="BW1010" s="115">
        <v>203</v>
      </c>
      <c r="BX1010" s="115">
        <v>4551</v>
      </c>
      <c r="BY1010" s="115">
        <v>49</v>
      </c>
      <c r="BZ1010" s="2">
        <v>585</v>
      </c>
      <c r="CA1010" s="115">
        <v>205</v>
      </c>
      <c r="CB1010" s="115">
        <v>124</v>
      </c>
      <c r="CE1010" s="166">
        <v>0.41698537682789649</v>
      </c>
      <c r="CF1010" s="166">
        <v>0.53424434683585487</v>
      </c>
      <c r="CG1010" s="166">
        <v>0.7197231833910035</v>
      </c>
      <c r="CH1010" s="115">
        <v>892</v>
      </c>
      <c r="CI1010" s="115">
        <v>1047</v>
      </c>
      <c r="CJ1010" s="31">
        <f t="shared" si="1091"/>
        <v>7</v>
      </c>
      <c r="CK1010" s="31">
        <f t="shared" si="1092"/>
        <v>21</v>
      </c>
      <c r="CL1010" s="31">
        <f t="shared" si="1093"/>
        <v>22</v>
      </c>
      <c r="CM1010" s="113">
        <f t="shared" si="1094"/>
        <v>332</v>
      </c>
      <c r="CN1010" s="31">
        <f t="shared" si="1095"/>
        <v>39</v>
      </c>
      <c r="CO1010" s="31">
        <f t="shared" si="1096"/>
        <v>119</v>
      </c>
      <c r="CP1010" s="31">
        <f t="shared" si="1097"/>
        <v>147</v>
      </c>
      <c r="CQ1010" s="31">
        <f t="shared" si="1098"/>
        <v>27</v>
      </c>
      <c r="CR1010" s="115">
        <v>4</v>
      </c>
      <c r="CS1010" s="115">
        <v>13</v>
      </c>
      <c r="CT1010" s="115">
        <v>14</v>
      </c>
      <c r="CU1010" s="88">
        <f t="shared" si="1099"/>
        <v>203</v>
      </c>
      <c r="CV1010" s="115">
        <v>36</v>
      </c>
      <c r="CW1010" s="115">
        <v>87</v>
      </c>
      <c r="CX1010" s="115">
        <v>64</v>
      </c>
      <c r="CY1010" s="115">
        <v>16</v>
      </c>
      <c r="CZ1010" s="115">
        <v>3</v>
      </c>
      <c r="DA1010" s="115">
        <v>8</v>
      </c>
      <c r="DB1010" s="115">
        <v>8</v>
      </c>
      <c r="DC1010" s="88">
        <f t="shared" si="1100"/>
        <v>129</v>
      </c>
      <c r="DD1010" s="115">
        <v>3</v>
      </c>
      <c r="DE1010" s="115">
        <v>32</v>
      </c>
      <c r="DF1010" s="115">
        <v>83</v>
      </c>
      <c r="DG1010" s="115">
        <v>11</v>
      </c>
      <c r="DH1010" s="115">
        <v>17</v>
      </c>
      <c r="DI1010" s="115">
        <v>104</v>
      </c>
      <c r="DJ1010" s="115">
        <v>104</v>
      </c>
      <c r="DK1010" s="88">
        <f t="shared" si="1101"/>
        <v>1903</v>
      </c>
      <c r="DL1010" s="115">
        <v>273</v>
      </c>
      <c r="DM1010" s="115">
        <v>725</v>
      </c>
      <c r="DN1010" s="115">
        <v>831</v>
      </c>
      <c r="DO1010" s="115">
        <v>74</v>
      </c>
      <c r="DP1010" s="115">
        <v>56</v>
      </c>
      <c r="DQ1010" s="115">
        <v>118</v>
      </c>
      <c r="DR1010" s="115">
        <v>96</v>
      </c>
      <c r="DS1010" s="88">
        <f t="shared" si="1102"/>
        <v>1879</v>
      </c>
      <c r="DT1010" s="115">
        <v>21</v>
      </c>
      <c r="DU1010" s="115">
        <v>398</v>
      </c>
      <c r="DV1010" s="115">
        <v>1360</v>
      </c>
      <c r="DW1010" s="115">
        <v>100</v>
      </c>
      <c r="DX1010" s="115">
        <v>1</v>
      </c>
      <c r="DY1010" s="115">
        <v>1</v>
      </c>
      <c r="DZ1010" s="115">
        <v>1</v>
      </c>
      <c r="EA1010" s="88">
        <f t="shared" si="1103"/>
        <v>5</v>
      </c>
      <c r="EB1010" s="115">
        <v>1</v>
      </c>
      <c r="EC1010" s="115">
        <v>4</v>
      </c>
      <c r="ED1010" s="115"/>
      <c r="EE1010" s="115"/>
      <c r="EF1010" s="115">
        <v>6</v>
      </c>
      <c r="EG1010" s="115">
        <v>24</v>
      </c>
      <c r="EH1010" s="115">
        <v>37</v>
      </c>
      <c r="EI1010" s="88">
        <f t="shared" si="1104"/>
        <v>247</v>
      </c>
      <c r="EJ1010" s="115">
        <v>84</v>
      </c>
      <c r="EK1010" s="115">
        <v>90</v>
      </c>
      <c r="EL1010" s="115">
        <v>69</v>
      </c>
      <c r="EM1010" s="115">
        <v>4</v>
      </c>
      <c r="EN1010" s="115"/>
      <c r="EO1010" s="115"/>
      <c r="EP1010" s="115"/>
      <c r="EQ1010" s="88">
        <f t="shared" si="1105"/>
        <v>0</v>
      </c>
      <c r="ER1010" s="115"/>
      <c r="ES1010" s="115"/>
      <c r="ET1010" s="115"/>
      <c r="EU1010" s="115"/>
      <c r="GB1010" s="115">
        <v>4</v>
      </c>
      <c r="GC1010" s="115">
        <v>15</v>
      </c>
      <c r="GD1010" s="115">
        <v>18</v>
      </c>
      <c r="GE1010" s="110">
        <f t="shared" si="1106"/>
        <v>188</v>
      </c>
      <c r="GF1010" s="115">
        <v>0</v>
      </c>
      <c r="GG1010" s="115">
        <v>82</v>
      </c>
      <c r="GH1010" s="115">
        <v>96</v>
      </c>
      <c r="GI1010" s="115">
        <v>10</v>
      </c>
      <c r="GN1010" s="2" t="s">
        <v>2486</v>
      </c>
      <c r="GO1010" s="2" t="s">
        <v>2480</v>
      </c>
      <c r="GP1010" s="2" t="s">
        <v>2469</v>
      </c>
      <c r="GR1010" s="115">
        <v>3684</v>
      </c>
    </row>
    <row r="1011" spans="1:200" hidden="1" x14ac:dyDescent="0.25">
      <c r="A1011" s="24" t="s">
        <v>1111</v>
      </c>
      <c r="B1011" s="4" t="s">
        <v>200</v>
      </c>
      <c r="C1011" s="4" t="s">
        <v>200</v>
      </c>
      <c r="D1011" s="115" t="s">
        <v>200</v>
      </c>
      <c r="E1011" s="163">
        <v>344</v>
      </c>
      <c r="F1011" s="163">
        <v>1124</v>
      </c>
      <c r="G1011" s="163">
        <v>2421</v>
      </c>
      <c r="H1011" s="19">
        <f t="shared" si="1087"/>
        <v>3889</v>
      </c>
      <c r="I1011" s="115">
        <v>258</v>
      </c>
      <c r="J1011" s="163">
        <v>372</v>
      </c>
      <c r="K1011" s="163">
        <v>1150</v>
      </c>
      <c r="L1011" s="163">
        <v>2654</v>
      </c>
      <c r="M1011" s="13">
        <f t="shared" si="1088"/>
        <v>4176</v>
      </c>
      <c r="N1011" s="115">
        <v>1004</v>
      </c>
      <c r="O1011" s="115">
        <v>31</v>
      </c>
      <c r="U1011" s="164">
        <v>0.42361111111111105</v>
      </c>
      <c r="V1011" s="164">
        <v>0.53835800807537015</v>
      </c>
      <c r="W1011" s="164">
        <v>0.75827205882352944</v>
      </c>
      <c r="X1011" s="164"/>
      <c r="Y1011" s="164"/>
      <c r="Z1011" s="164"/>
      <c r="AF1011" s="115">
        <v>259</v>
      </c>
      <c r="AG1011" s="115">
        <v>417</v>
      </c>
      <c r="AH1011" s="115">
        <v>1187</v>
      </c>
      <c r="AI1011" s="115">
        <v>2289</v>
      </c>
      <c r="AJ1011" s="11">
        <v>406</v>
      </c>
      <c r="AK1011" s="101">
        <f t="shared" si="1089"/>
        <v>4299</v>
      </c>
      <c r="AL1011" s="115">
        <v>620</v>
      </c>
      <c r="AM1011" s="115"/>
      <c r="AN1011" s="115"/>
      <c r="AO1011" s="115"/>
      <c r="AR1011" s="165">
        <v>0.43674939951961567</v>
      </c>
      <c r="AS1011" s="165">
        <v>0.55039506648679903</v>
      </c>
      <c r="AT1011" s="165">
        <v>0.75011235955056177</v>
      </c>
      <c r="AU1011" s="165"/>
      <c r="AV1011" s="165"/>
      <c r="AW1011" s="165"/>
      <c r="AX1011" s="115">
        <v>260</v>
      </c>
      <c r="AY1011" s="18">
        <f t="shared" si="1090"/>
        <v>4592</v>
      </c>
      <c r="AZ1011" s="115">
        <v>401</v>
      </c>
      <c r="BA1011" s="115">
        <v>1342</v>
      </c>
      <c r="BB1011" s="115">
        <v>2426</v>
      </c>
      <c r="BC1011" s="163">
        <v>423</v>
      </c>
      <c r="BD1011" s="115">
        <v>666</v>
      </c>
      <c r="BH1011" s="166">
        <v>0.47242076871207012</v>
      </c>
      <c r="BI1011" s="166">
        <v>0.6064516129032258</v>
      </c>
      <c r="BJ1011" s="166">
        <v>0.80475537265660724</v>
      </c>
      <c r="BK1011" s="167">
        <v>2393</v>
      </c>
      <c r="BL1011" s="167">
        <v>3134</v>
      </c>
      <c r="BM1011" s="167">
        <v>2265</v>
      </c>
      <c r="BO1011" s="163">
        <v>743</v>
      </c>
      <c r="BQ1011" s="2">
        <v>125</v>
      </c>
      <c r="BR1011" s="115">
        <v>286</v>
      </c>
      <c r="BS1011" s="2">
        <v>264</v>
      </c>
      <c r="BT1011" s="115">
        <v>422</v>
      </c>
      <c r="BU1011" s="115">
        <v>1558</v>
      </c>
      <c r="BV1011" s="115">
        <v>2668</v>
      </c>
      <c r="BW1011" s="115">
        <v>361</v>
      </c>
      <c r="BX1011" s="115">
        <v>5009</v>
      </c>
      <c r="BY1011" s="115">
        <v>23</v>
      </c>
      <c r="BZ1011" s="2">
        <v>668</v>
      </c>
      <c r="CA1011" s="115">
        <v>359</v>
      </c>
      <c r="CB1011" s="115">
        <v>80</v>
      </c>
      <c r="CE1011" s="166">
        <v>0.51567667680910179</v>
      </c>
      <c r="CF1011" s="166">
        <v>0.6794071762870515</v>
      </c>
      <c r="CG1011" s="166">
        <v>0.905800464037123</v>
      </c>
      <c r="CH1011" s="115">
        <v>265</v>
      </c>
      <c r="CI1011" s="115">
        <v>260</v>
      </c>
      <c r="CJ1011" s="31">
        <f t="shared" si="1091"/>
        <v>5</v>
      </c>
      <c r="CK1011" s="31">
        <f t="shared" si="1092"/>
        <v>19</v>
      </c>
      <c r="CL1011" s="31">
        <f t="shared" si="1093"/>
        <v>26</v>
      </c>
      <c r="CM1011" s="113">
        <f t="shared" si="1094"/>
        <v>229</v>
      </c>
      <c r="CN1011" s="31">
        <f t="shared" si="1095"/>
        <v>43</v>
      </c>
      <c r="CO1011" s="31">
        <f t="shared" si="1096"/>
        <v>88</v>
      </c>
      <c r="CP1011" s="31">
        <f t="shared" si="1097"/>
        <v>91</v>
      </c>
      <c r="CQ1011" s="31">
        <f t="shared" si="1098"/>
        <v>7</v>
      </c>
      <c r="CR1011" s="115">
        <v>4</v>
      </c>
      <c r="CS1011" s="115">
        <v>17</v>
      </c>
      <c r="CT1011" s="115">
        <v>24</v>
      </c>
      <c r="CU1011" s="88">
        <f t="shared" si="1099"/>
        <v>209</v>
      </c>
      <c r="CV1011" s="115">
        <v>41</v>
      </c>
      <c r="CW1011" s="115">
        <v>78</v>
      </c>
      <c r="CX1011" s="115">
        <v>84</v>
      </c>
      <c r="CY1011" s="115">
        <v>6</v>
      </c>
      <c r="CZ1011" s="115">
        <v>1</v>
      </c>
      <c r="DA1011" s="115">
        <v>2</v>
      </c>
      <c r="DB1011" s="115">
        <v>2</v>
      </c>
      <c r="DC1011" s="88">
        <f t="shared" si="1100"/>
        <v>20</v>
      </c>
      <c r="DD1011" s="115">
        <v>2</v>
      </c>
      <c r="DE1011" s="115">
        <v>10</v>
      </c>
      <c r="DF1011" s="115">
        <v>7</v>
      </c>
      <c r="DG1011" s="115">
        <v>1</v>
      </c>
      <c r="DH1011" s="115">
        <v>15</v>
      </c>
      <c r="DI1011" s="115">
        <v>77</v>
      </c>
      <c r="DJ1011" s="115">
        <v>61</v>
      </c>
      <c r="DK1011" s="88">
        <f t="shared" si="1101"/>
        <v>1496</v>
      </c>
      <c r="DL1011" s="115">
        <v>249</v>
      </c>
      <c r="DM1011" s="115">
        <v>590</v>
      </c>
      <c r="DN1011" s="115">
        <v>605</v>
      </c>
      <c r="DO1011" s="115">
        <v>52</v>
      </c>
      <c r="DP1011" s="115">
        <v>92</v>
      </c>
      <c r="DQ1011" s="115">
        <v>161</v>
      </c>
      <c r="DR1011" s="115">
        <v>137</v>
      </c>
      <c r="DS1011" s="88">
        <f t="shared" si="1102"/>
        <v>2878</v>
      </c>
      <c r="DT1011" s="115">
        <v>74</v>
      </c>
      <c r="DU1011" s="115">
        <v>676</v>
      </c>
      <c r="DV1011" s="115">
        <v>1849</v>
      </c>
      <c r="DW1011" s="115">
        <v>279</v>
      </c>
      <c r="DX1011" s="115">
        <v>2</v>
      </c>
      <c r="DY1011" s="115">
        <v>8</v>
      </c>
      <c r="DZ1011" s="115">
        <v>16</v>
      </c>
      <c r="EA1011" s="88">
        <f t="shared" si="1103"/>
        <v>132</v>
      </c>
      <c r="EB1011" s="115">
        <v>24</v>
      </c>
      <c r="EC1011" s="115">
        <v>59</v>
      </c>
      <c r="ED1011" s="115">
        <v>45</v>
      </c>
      <c r="EE1011" s="115">
        <v>4</v>
      </c>
      <c r="EF1011" s="115">
        <v>3</v>
      </c>
      <c r="EG1011" s="115">
        <v>8</v>
      </c>
      <c r="EH1011" s="115">
        <v>10</v>
      </c>
      <c r="EI1011" s="88">
        <f t="shared" si="1104"/>
        <v>90</v>
      </c>
      <c r="EJ1011" s="115">
        <v>32</v>
      </c>
      <c r="EK1011" s="115">
        <v>31</v>
      </c>
      <c r="EL1011" s="115">
        <v>24</v>
      </c>
      <c r="EM1011" s="115">
        <v>3</v>
      </c>
      <c r="EN1011" s="115"/>
      <c r="EO1011" s="115"/>
      <c r="EP1011" s="115"/>
      <c r="EQ1011" s="88">
        <f t="shared" si="1105"/>
        <v>0</v>
      </c>
      <c r="ER1011" s="115"/>
      <c r="ES1011" s="115"/>
      <c r="ET1011" s="115"/>
      <c r="EU1011" s="115"/>
      <c r="GB1011" s="115">
        <v>8</v>
      </c>
      <c r="GC1011" s="115">
        <v>13</v>
      </c>
      <c r="GD1011" s="115">
        <v>14</v>
      </c>
      <c r="GE1011" s="110">
        <f t="shared" si="1106"/>
        <v>173</v>
      </c>
      <c r="GF1011" s="115">
        <v>0</v>
      </c>
      <c r="GG1011" s="115">
        <v>114</v>
      </c>
      <c r="GH1011" s="115">
        <v>54</v>
      </c>
      <c r="GI1011" s="115">
        <v>5</v>
      </c>
      <c r="GN1011" s="2" t="s">
        <v>2448</v>
      </c>
      <c r="GO1011" s="2" t="s">
        <v>2466</v>
      </c>
      <c r="GP1011" s="2" t="s">
        <v>2457</v>
      </c>
      <c r="GR1011" s="115">
        <v>3077</v>
      </c>
    </row>
    <row r="1012" spans="1:200" hidden="1" x14ac:dyDescent="0.25">
      <c r="A1012" s="24" t="s">
        <v>1114</v>
      </c>
      <c r="B1012" s="4" t="s">
        <v>209</v>
      </c>
      <c r="C1012" s="4" t="s">
        <v>209</v>
      </c>
      <c r="D1012" s="115" t="s">
        <v>209</v>
      </c>
      <c r="E1012" s="163">
        <v>3414</v>
      </c>
      <c r="F1012" s="163">
        <v>13562</v>
      </c>
      <c r="G1012" s="163">
        <v>20784</v>
      </c>
      <c r="H1012" s="19">
        <f t="shared" si="1087"/>
        <v>37760</v>
      </c>
      <c r="I1012" s="115">
        <v>2358</v>
      </c>
      <c r="J1012" s="163">
        <v>4095</v>
      </c>
      <c r="K1012" s="163">
        <v>13640</v>
      </c>
      <c r="L1012" s="163">
        <v>24425</v>
      </c>
      <c r="M1012" s="13">
        <f t="shared" si="1088"/>
        <v>42160</v>
      </c>
      <c r="N1012" s="115">
        <v>5906</v>
      </c>
      <c r="O1012" s="115">
        <v>1137</v>
      </c>
      <c r="U1012" s="164">
        <v>0.35469888948681572</v>
      </c>
      <c r="V1012" s="164">
        <v>0.44830614805520702</v>
      </c>
      <c r="W1012" s="164">
        <v>0.60212011836243617</v>
      </c>
      <c r="X1012" s="164"/>
      <c r="Y1012" s="164"/>
      <c r="Z1012" s="164"/>
      <c r="AF1012" s="115">
        <v>2526</v>
      </c>
      <c r="AG1012" s="115">
        <v>3707</v>
      </c>
      <c r="AH1012" s="115">
        <v>13960</v>
      </c>
      <c r="AI1012" s="115">
        <v>24286</v>
      </c>
      <c r="AJ1012" s="11">
        <v>1406</v>
      </c>
      <c r="AK1012" s="101">
        <f t="shared" si="1089"/>
        <v>43359</v>
      </c>
      <c r="AL1012" s="115">
        <v>5741</v>
      </c>
      <c r="AM1012" s="115"/>
      <c r="AN1012" s="115"/>
      <c r="AO1012" s="115"/>
      <c r="AR1012" s="165">
        <v>0.34741396678595071</v>
      </c>
      <c r="AS1012" s="165">
        <v>0.45434849459059007</v>
      </c>
      <c r="AT1012" s="165">
        <v>0.60076452104052613</v>
      </c>
      <c r="AU1012" s="165"/>
      <c r="AV1012" s="165"/>
      <c r="AW1012" s="165"/>
      <c r="AX1012" s="115">
        <v>2766</v>
      </c>
      <c r="AY1012" s="18">
        <f t="shared" si="1090"/>
        <v>46904</v>
      </c>
      <c r="AZ1012" s="115">
        <v>4110</v>
      </c>
      <c r="BA1012" s="115">
        <v>15531</v>
      </c>
      <c r="BB1012" s="115">
        <v>25629</v>
      </c>
      <c r="BC1012" s="163">
        <v>1634</v>
      </c>
      <c r="BD1012" s="115">
        <v>5945</v>
      </c>
      <c r="BH1012" s="166">
        <v>0.36770549898547877</v>
      </c>
      <c r="BI1012" s="166">
        <v>0.47270359880263635</v>
      </c>
      <c r="BJ1012" s="166">
        <v>0.63423121536280447</v>
      </c>
      <c r="BK1012" s="167">
        <v>33982</v>
      </c>
      <c r="BL1012" s="167">
        <v>44605</v>
      </c>
      <c r="BM1012" s="167">
        <v>32883</v>
      </c>
      <c r="BO1012" s="163">
        <v>10414</v>
      </c>
      <c r="BQ1012" s="2">
        <v>877</v>
      </c>
      <c r="BR1012" s="115">
        <v>3055</v>
      </c>
      <c r="BS1012" s="2">
        <v>2837</v>
      </c>
      <c r="BT1012" s="115">
        <v>4535</v>
      </c>
      <c r="BU1012" s="115">
        <v>16398</v>
      </c>
      <c r="BV1012" s="115">
        <v>29774</v>
      </c>
      <c r="BW1012" s="115">
        <v>1828</v>
      </c>
      <c r="BX1012" s="115">
        <v>52535</v>
      </c>
      <c r="BY1012" s="115">
        <v>427</v>
      </c>
      <c r="BZ1012" s="2">
        <v>6433</v>
      </c>
      <c r="CA1012" s="115">
        <v>1830</v>
      </c>
      <c r="CB1012" s="115">
        <v>2032</v>
      </c>
      <c r="CE1012" s="166">
        <v>0.39053216694004012</v>
      </c>
      <c r="CF1012" s="166">
        <v>0.50660613238584029</v>
      </c>
      <c r="CG1012" s="166">
        <v>0.68195181088043644</v>
      </c>
      <c r="CH1012" s="115">
        <v>9542</v>
      </c>
      <c r="CI1012" s="115">
        <v>11491</v>
      </c>
      <c r="CJ1012" s="31">
        <f t="shared" si="1091"/>
        <v>227</v>
      </c>
      <c r="CK1012" s="31">
        <f t="shared" si="1092"/>
        <v>847</v>
      </c>
      <c r="CL1012" s="31">
        <f t="shared" si="1093"/>
        <v>1210</v>
      </c>
      <c r="CM1012" s="113">
        <f t="shared" si="1094"/>
        <v>10787</v>
      </c>
      <c r="CN1012" s="31">
        <f t="shared" si="1095"/>
        <v>2235</v>
      </c>
      <c r="CO1012" s="31">
        <f t="shared" si="1096"/>
        <v>3837</v>
      </c>
      <c r="CP1012" s="31">
        <f t="shared" si="1097"/>
        <v>4401</v>
      </c>
      <c r="CQ1012" s="31">
        <f t="shared" si="1098"/>
        <v>314</v>
      </c>
      <c r="CR1012" s="115">
        <v>176</v>
      </c>
      <c r="CS1012" s="115">
        <v>660</v>
      </c>
      <c r="CT1012" s="115">
        <v>980</v>
      </c>
      <c r="CU1012" s="88">
        <f t="shared" si="1099"/>
        <v>8014</v>
      </c>
      <c r="CV1012" s="115">
        <v>2066</v>
      </c>
      <c r="CW1012" s="115">
        <v>2983</v>
      </c>
      <c r="CX1012" s="115">
        <v>2779</v>
      </c>
      <c r="CY1012" s="115">
        <v>186</v>
      </c>
      <c r="CZ1012" s="115">
        <v>51</v>
      </c>
      <c r="DA1012" s="115">
        <v>187</v>
      </c>
      <c r="DB1012" s="115">
        <v>230</v>
      </c>
      <c r="DC1012" s="88">
        <f t="shared" si="1100"/>
        <v>2773</v>
      </c>
      <c r="DD1012" s="115">
        <v>169</v>
      </c>
      <c r="DE1012" s="115">
        <v>854</v>
      </c>
      <c r="DF1012" s="115">
        <v>1622</v>
      </c>
      <c r="DG1012" s="115">
        <v>128</v>
      </c>
      <c r="DH1012" s="115">
        <v>60</v>
      </c>
      <c r="DI1012" s="115">
        <v>614</v>
      </c>
      <c r="DJ1012" s="115">
        <v>352</v>
      </c>
      <c r="DK1012" s="88">
        <f t="shared" si="1101"/>
        <v>12513</v>
      </c>
      <c r="DL1012" s="115">
        <v>1066</v>
      </c>
      <c r="DM1012" s="115">
        <v>4513</v>
      </c>
      <c r="DN1012" s="115">
        <v>6514</v>
      </c>
      <c r="DO1012" s="115">
        <v>420</v>
      </c>
      <c r="DP1012" s="115">
        <v>430</v>
      </c>
      <c r="DQ1012" s="115">
        <v>1099</v>
      </c>
      <c r="DR1012" s="115">
        <v>749</v>
      </c>
      <c r="DS1012" s="88">
        <f t="shared" si="1102"/>
        <v>21674</v>
      </c>
      <c r="DT1012" s="115">
        <v>166</v>
      </c>
      <c r="DU1012" s="115">
        <v>4807</v>
      </c>
      <c r="DV1012" s="115">
        <v>15730</v>
      </c>
      <c r="DW1012" s="115">
        <v>971</v>
      </c>
      <c r="DX1012" s="115">
        <v>20</v>
      </c>
      <c r="DY1012" s="115">
        <v>52</v>
      </c>
      <c r="DZ1012" s="115">
        <v>70</v>
      </c>
      <c r="EA1012" s="88">
        <f t="shared" si="1103"/>
        <v>855</v>
      </c>
      <c r="EB1012" s="115">
        <v>134</v>
      </c>
      <c r="EC1012" s="115">
        <v>322</v>
      </c>
      <c r="ED1012" s="115">
        <v>384</v>
      </c>
      <c r="EE1012" s="115">
        <v>15</v>
      </c>
      <c r="EF1012" s="115">
        <v>42</v>
      </c>
      <c r="EG1012" s="115">
        <v>176</v>
      </c>
      <c r="EH1012" s="115">
        <v>226</v>
      </c>
      <c r="EI1012" s="88">
        <f t="shared" si="1104"/>
        <v>1949</v>
      </c>
      <c r="EJ1012" s="115">
        <v>578</v>
      </c>
      <c r="EK1012" s="115">
        <v>769</v>
      </c>
      <c r="EL1012" s="115">
        <v>579</v>
      </c>
      <c r="EM1012" s="115">
        <v>23</v>
      </c>
      <c r="EN1012" s="115">
        <v>38</v>
      </c>
      <c r="EO1012" s="115">
        <v>115</v>
      </c>
      <c r="EP1012" s="115">
        <v>71</v>
      </c>
      <c r="EQ1012" s="88">
        <f t="shared" si="1105"/>
        <v>2425</v>
      </c>
      <c r="ER1012" s="115">
        <v>3</v>
      </c>
      <c r="ES1012" s="115">
        <v>1161</v>
      </c>
      <c r="ET1012" s="115">
        <v>1229</v>
      </c>
      <c r="EU1012" s="115">
        <v>32</v>
      </c>
      <c r="GB1012" s="115">
        <v>60</v>
      </c>
      <c r="GC1012" s="115">
        <v>152</v>
      </c>
      <c r="GD1012" s="115">
        <v>159</v>
      </c>
      <c r="GE1012" s="110">
        <f t="shared" si="1106"/>
        <v>2058</v>
      </c>
      <c r="GF1012" s="115">
        <v>124</v>
      </c>
      <c r="GG1012" s="115">
        <v>953</v>
      </c>
      <c r="GH1012" s="115">
        <v>928</v>
      </c>
      <c r="GI1012" s="115">
        <v>53</v>
      </c>
      <c r="GN1012" s="2" t="s">
        <v>2501</v>
      </c>
      <c r="GO1012" s="2" t="s">
        <v>2515</v>
      </c>
      <c r="GP1012" s="2" t="s">
        <v>2483</v>
      </c>
      <c r="GR1012" s="115">
        <v>44786</v>
      </c>
    </row>
    <row r="1013" spans="1:200" hidden="1" x14ac:dyDescent="0.25">
      <c r="A1013" s="24" t="s">
        <v>1114</v>
      </c>
      <c r="B1013" s="4" t="s">
        <v>226</v>
      </c>
      <c r="C1013" s="4" t="s">
        <v>226</v>
      </c>
      <c r="D1013" s="115" t="s">
        <v>226</v>
      </c>
      <c r="E1013" s="163">
        <v>543</v>
      </c>
      <c r="F1013" s="163">
        <v>1937</v>
      </c>
      <c r="G1013" s="163">
        <v>3527</v>
      </c>
      <c r="H1013" s="19">
        <f t="shared" si="1087"/>
        <v>6007</v>
      </c>
      <c r="I1013" s="115">
        <v>394</v>
      </c>
      <c r="J1013" s="163">
        <v>784</v>
      </c>
      <c r="K1013" s="163">
        <v>1893</v>
      </c>
      <c r="L1013" s="163">
        <v>4085</v>
      </c>
      <c r="M1013" s="13">
        <f t="shared" si="1088"/>
        <v>6762</v>
      </c>
      <c r="N1013" s="115">
        <v>1190</v>
      </c>
      <c r="O1013" s="115">
        <v>108</v>
      </c>
      <c r="U1013" s="164">
        <v>0.41653584510727371</v>
      </c>
      <c r="V1013" s="164">
        <v>0.52015209125475281</v>
      </c>
      <c r="W1013" s="164">
        <v>0.71889744226471319</v>
      </c>
      <c r="X1013" s="164"/>
      <c r="Y1013" s="164"/>
      <c r="Z1013" s="164"/>
      <c r="AF1013" s="115">
        <v>405</v>
      </c>
      <c r="AG1013" s="115">
        <v>831</v>
      </c>
      <c r="AH1013" s="115">
        <v>1995</v>
      </c>
      <c r="AI1013" s="115">
        <v>3753</v>
      </c>
      <c r="AJ1013" s="11">
        <v>334</v>
      </c>
      <c r="AK1013" s="101">
        <f t="shared" si="1089"/>
        <v>6913</v>
      </c>
      <c r="AL1013" s="115">
        <v>956</v>
      </c>
      <c r="AM1013" s="115"/>
      <c r="AN1013" s="115"/>
      <c r="AO1013" s="115"/>
      <c r="AR1013" s="165">
        <v>0.41097792720362519</v>
      </c>
      <c r="AS1013" s="165">
        <v>0.51427344923803386</v>
      </c>
      <c r="AT1013" s="165">
        <v>0.72933507170795309</v>
      </c>
      <c r="AU1013" s="165"/>
      <c r="AV1013" s="165"/>
      <c r="AW1013" s="165"/>
      <c r="AX1013" s="115">
        <v>475</v>
      </c>
      <c r="AY1013" s="18">
        <f t="shared" si="1090"/>
        <v>7612</v>
      </c>
      <c r="AZ1013" s="115">
        <v>900</v>
      </c>
      <c r="BA1013" s="115">
        <v>2389</v>
      </c>
      <c r="BB1013" s="115">
        <v>3944</v>
      </c>
      <c r="BC1013" s="163">
        <v>379</v>
      </c>
      <c r="BD1013" s="115">
        <v>1065</v>
      </c>
      <c r="BH1013" s="166">
        <v>0.43850419451158823</v>
      </c>
      <c r="BI1013" s="166">
        <v>0.53738651433234719</v>
      </c>
      <c r="BJ1013" s="166">
        <v>0.70082765335929897</v>
      </c>
      <c r="BK1013" s="167">
        <v>4315</v>
      </c>
      <c r="BL1013" s="167">
        <v>5828</v>
      </c>
      <c r="BM1013" s="167">
        <v>4246</v>
      </c>
      <c r="BO1013" s="163">
        <v>1423</v>
      </c>
      <c r="BQ1013" s="2">
        <v>177</v>
      </c>
      <c r="BR1013" s="115">
        <v>522</v>
      </c>
      <c r="BS1013" s="2">
        <v>455</v>
      </c>
      <c r="BT1013" s="115">
        <v>1074</v>
      </c>
      <c r="BU1013" s="115">
        <v>2673</v>
      </c>
      <c r="BV1013" s="115">
        <v>4629</v>
      </c>
      <c r="BW1013" s="115">
        <v>434</v>
      </c>
      <c r="BX1013" s="115">
        <v>8810</v>
      </c>
      <c r="BY1013" s="115">
        <v>52</v>
      </c>
      <c r="BZ1013" s="2">
        <v>1112</v>
      </c>
      <c r="CA1013" s="115">
        <v>433</v>
      </c>
      <c r="CB1013" s="115">
        <v>183</v>
      </c>
      <c r="CE1013" s="166">
        <v>0.50017295053614663</v>
      </c>
      <c r="CF1013" s="166">
        <v>0.61816905645242148</v>
      </c>
      <c r="CG1013" s="166">
        <v>0.80798522963304875</v>
      </c>
      <c r="CH1013" s="115">
        <v>729</v>
      </c>
      <c r="CI1013" s="115">
        <v>857</v>
      </c>
      <c r="CJ1013" s="31">
        <f t="shared" si="1091"/>
        <v>12</v>
      </c>
      <c r="CK1013" s="31">
        <f t="shared" si="1092"/>
        <v>35</v>
      </c>
      <c r="CL1013" s="31">
        <f t="shared" si="1093"/>
        <v>47</v>
      </c>
      <c r="CM1013" s="113">
        <f t="shared" si="1094"/>
        <v>461</v>
      </c>
      <c r="CN1013" s="31">
        <f t="shared" si="1095"/>
        <v>61</v>
      </c>
      <c r="CO1013" s="31">
        <f t="shared" si="1096"/>
        <v>139</v>
      </c>
      <c r="CP1013" s="31">
        <f t="shared" si="1097"/>
        <v>236</v>
      </c>
      <c r="CQ1013" s="31">
        <f t="shared" si="1098"/>
        <v>25</v>
      </c>
      <c r="CR1013" s="115">
        <v>7</v>
      </c>
      <c r="CS1013" s="115">
        <v>19</v>
      </c>
      <c r="CT1013" s="115">
        <v>25</v>
      </c>
      <c r="CU1013" s="88">
        <f t="shared" si="1099"/>
        <v>206</v>
      </c>
      <c r="CV1013" s="115">
        <v>44</v>
      </c>
      <c r="CW1013" s="115">
        <v>77</v>
      </c>
      <c r="CX1013" s="115">
        <v>83</v>
      </c>
      <c r="CY1013" s="115">
        <v>2</v>
      </c>
      <c r="CZ1013" s="115">
        <v>5</v>
      </c>
      <c r="DA1013" s="115">
        <v>16</v>
      </c>
      <c r="DB1013" s="115">
        <v>22</v>
      </c>
      <c r="DC1013" s="88">
        <f t="shared" si="1100"/>
        <v>255</v>
      </c>
      <c r="DD1013" s="115">
        <v>17</v>
      </c>
      <c r="DE1013" s="115">
        <v>62</v>
      </c>
      <c r="DF1013" s="115">
        <v>153</v>
      </c>
      <c r="DG1013" s="115">
        <v>23</v>
      </c>
      <c r="DH1013" s="115">
        <v>23</v>
      </c>
      <c r="DI1013" s="115">
        <v>166</v>
      </c>
      <c r="DJ1013" s="115">
        <v>101</v>
      </c>
      <c r="DK1013" s="88">
        <f t="shared" si="1101"/>
        <v>3112</v>
      </c>
      <c r="DL1013" s="115">
        <v>418</v>
      </c>
      <c r="DM1013" s="115">
        <v>1156</v>
      </c>
      <c r="DN1013" s="115">
        <v>1441</v>
      </c>
      <c r="DO1013" s="115">
        <v>97</v>
      </c>
      <c r="DP1013" s="115">
        <v>98</v>
      </c>
      <c r="DQ1013" s="115">
        <v>179</v>
      </c>
      <c r="DR1013" s="115">
        <v>132</v>
      </c>
      <c r="DS1013" s="88">
        <f t="shared" si="1102"/>
        <v>3256</v>
      </c>
      <c r="DT1013" s="115">
        <v>61</v>
      </c>
      <c r="DU1013" s="115">
        <v>623</v>
      </c>
      <c r="DV1013" s="115">
        <v>2316</v>
      </c>
      <c r="DW1013" s="115">
        <v>256</v>
      </c>
      <c r="DX1013" s="115">
        <v>7</v>
      </c>
      <c r="DY1013" s="115">
        <v>19</v>
      </c>
      <c r="DZ1013" s="115">
        <v>25</v>
      </c>
      <c r="EA1013" s="88">
        <f t="shared" si="1103"/>
        <v>481</v>
      </c>
      <c r="EB1013" s="115">
        <v>98</v>
      </c>
      <c r="EC1013" s="115">
        <v>178</v>
      </c>
      <c r="ED1013" s="115">
        <v>194</v>
      </c>
      <c r="EE1013" s="115">
        <v>11</v>
      </c>
      <c r="EF1013" s="115">
        <v>27</v>
      </c>
      <c r="EG1013" s="115">
        <v>82</v>
      </c>
      <c r="EH1013" s="115">
        <v>102</v>
      </c>
      <c r="EI1013" s="88">
        <f t="shared" si="1104"/>
        <v>969</v>
      </c>
      <c r="EJ1013" s="115">
        <v>320</v>
      </c>
      <c r="EK1013" s="115">
        <v>334</v>
      </c>
      <c r="EL1013" s="115">
        <v>279</v>
      </c>
      <c r="EM1013" s="115">
        <v>36</v>
      </c>
      <c r="EN1013" s="115"/>
      <c r="EO1013" s="115"/>
      <c r="EP1013" s="115"/>
      <c r="EQ1013" s="88">
        <f t="shared" si="1105"/>
        <v>0</v>
      </c>
      <c r="ER1013" s="115"/>
      <c r="ES1013" s="115"/>
      <c r="ET1013" s="115"/>
      <c r="EU1013" s="115"/>
      <c r="GB1013" s="115">
        <v>10</v>
      </c>
      <c r="GC1013" s="115">
        <v>32</v>
      </c>
      <c r="GD1013" s="115">
        <v>48</v>
      </c>
      <c r="GE1013" s="110">
        <f t="shared" si="1106"/>
        <v>527</v>
      </c>
      <c r="GF1013" s="115">
        <v>116</v>
      </c>
      <c r="GG1013" s="115">
        <v>243</v>
      </c>
      <c r="GH1013" s="115">
        <v>163</v>
      </c>
      <c r="GI1013" s="115">
        <v>5</v>
      </c>
      <c r="GN1013" s="2" t="s">
        <v>2465</v>
      </c>
      <c r="GO1013" s="2" t="s">
        <v>2479</v>
      </c>
      <c r="GP1013" s="2" t="s">
        <v>2460</v>
      </c>
      <c r="GR1013" s="115">
        <v>5768</v>
      </c>
    </row>
    <row r="1014" spans="1:200" hidden="1" x14ac:dyDescent="0.25">
      <c r="A1014" s="24" t="s">
        <v>1110</v>
      </c>
      <c r="B1014" s="4" t="s">
        <v>236</v>
      </c>
      <c r="C1014" s="4" t="s">
        <v>236</v>
      </c>
      <c r="D1014" s="115" t="s">
        <v>236</v>
      </c>
      <c r="E1014" s="163">
        <v>345</v>
      </c>
      <c r="F1014" s="163">
        <v>984</v>
      </c>
      <c r="G1014" s="163">
        <v>1269</v>
      </c>
      <c r="H1014" s="19">
        <f t="shared" si="1087"/>
        <v>2598</v>
      </c>
      <c r="I1014" s="115">
        <v>144</v>
      </c>
      <c r="J1014" s="163">
        <v>340</v>
      </c>
      <c r="K1014" s="163">
        <v>838</v>
      </c>
      <c r="L1014" s="163">
        <v>1330</v>
      </c>
      <c r="M1014" s="13">
        <f t="shared" si="1088"/>
        <v>2508</v>
      </c>
      <c r="N1014" s="115">
        <v>320</v>
      </c>
      <c r="O1014" s="115">
        <v>62</v>
      </c>
      <c r="U1014" s="164">
        <v>0.39451857194374329</v>
      </c>
      <c r="V1014" s="164">
        <v>0.48074921956295524</v>
      </c>
      <c r="W1014" s="164">
        <v>0.63124999999999998</v>
      </c>
      <c r="X1014" s="164"/>
      <c r="Y1014" s="164"/>
      <c r="Z1014" s="164"/>
      <c r="AF1014" s="115">
        <v>156</v>
      </c>
      <c r="AG1014" s="115">
        <v>319</v>
      </c>
      <c r="AH1014" s="115">
        <v>849</v>
      </c>
      <c r="AI1014" s="115">
        <v>1396</v>
      </c>
      <c r="AJ1014" s="11">
        <v>63</v>
      </c>
      <c r="AK1014" s="101">
        <f t="shared" si="1089"/>
        <v>2627</v>
      </c>
      <c r="AL1014" s="115">
        <v>334</v>
      </c>
      <c r="AM1014" s="115"/>
      <c r="AN1014" s="115"/>
      <c r="AO1014" s="115"/>
      <c r="AR1014" s="165">
        <v>0.40158472897532865</v>
      </c>
      <c r="AS1014" s="165">
        <v>0.49623474422227992</v>
      </c>
      <c r="AT1014" s="165">
        <v>0.65677179962894239</v>
      </c>
      <c r="AU1014" s="165"/>
      <c r="AV1014" s="165"/>
      <c r="AW1014" s="165"/>
      <c r="AX1014" s="115">
        <v>159</v>
      </c>
      <c r="AY1014" s="18">
        <f t="shared" si="1090"/>
        <v>2691</v>
      </c>
      <c r="AZ1014" s="115">
        <v>307</v>
      </c>
      <c r="BA1014" s="115">
        <v>873</v>
      </c>
      <c r="BB1014" s="115">
        <v>1442</v>
      </c>
      <c r="BC1014" s="163">
        <v>69</v>
      </c>
      <c r="BD1014" s="115">
        <v>336</v>
      </c>
      <c r="BH1014" s="166">
        <v>0.41428053642624141</v>
      </c>
      <c r="BI1014" s="166">
        <v>0.50821777092963538</v>
      </c>
      <c r="BJ1014" s="166">
        <v>0.67439024390243896</v>
      </c>
      <c r="BK1014" s="167">
        <v>1789</v>
      </c>
      <c r="BL1014" s="167">
        <v>2325</v>
      </c>
      <c r="BM1014" s="167">
        <v>1669</v>
      </c>
      <c r="BO1014" s="163">
        <v>586</v>
      </c>
      <c r="BQ1014" s="2">
        <v>61</v>
      </c>
      <c r="BR1014" s="115">
        <v>169</v>
      </c>
      <c r="BS1014" s="2">
        <v>154</v>
      </c>
      <c r="BT1014" s="115">
        <v>322</v>
      </c>
      <c r="BU1014" s="115">
        <v>941</v>
      </c>
      <c r="BV1014" s="115">
        <v>1526</v>
      </c>
      <c r="BW1014" s="115">
        <v>94</v>
      </c>
      <c r="BX1014" s="115">
        <v>2883</v>
      </c>
      <c r="BY1014" s="115">
        <v>28</v>
      </c>
      <c r="BZ1014" s="2">
        <v>334</v>
      </c>
      <c r="CA1014" s="115">
        <v>91</v>
      </c>
      <c r="CB1014" s="115">
        <v>88</v>
      </c>
      <c r="CE1014" s="166">
        <v>0.43667157584683358</v>
      </c>
      <c r="CF1014" s="166">
        <v>0.54944178628389151</v>
      </c>
      <c r="CG1014" s="166">
        <v>0.6910078455039228</v>
      </c>
      <c r="CH1014" s="115">
        <v>477</v>
      </c>
      <c r="CI1014" s="115">
        <v>641</v>
      </c>
      <c r="CJ1014" s="31">
        <f t="shared" si="1091"/>
        <v>5</v>
      </c>
      <c r="CK1014" s="31">
        <f t="shared" si="1092"/>
        <v>11</v>
      </c>
      <c r="CL1014" s="31">
        <f t="shared" si="1093"/>
        <v>16</v>
      </c>
      <c r="CM1014" s="113">
        <f t="shared" si="1094"/>
        <v>144</v>
      </c>
      <c r="CN1014" s="31">
        <f t="shared" si="1095"/>
        <v>32</v>
      </c>
      <c r="CO1014" s="31">
        <f t="shared" si="1096"/>
        <v>49</v>
      </c>
      <c r="CP1014" s="31">
        <f t="shared" si="1097"/>
        <v>58</v>
      </c>
      <c r="CQ1014" s="31">
        <f t="shared" si="1098"/>
        <v>5</v>
      </c>
      <c r="CR1014" s="115">
        <v>3</v>
      </c>
      <c r="CS1014" s="115">
        <v>5</v>
      </c>
      <c r="CT1014" s="115">
        <v>10</v>
      </c>
      <c r="CU1014" s="88">
        <f t="shared" si="1099"/>
        <v>78</v>
      </c>
      <c r="CV1014" s="115">
        <v>20</v>
      </c>
      <c r="CW1014" s="115">
        <v>31</v>
      </c>
      <c r="CX1014" s="115">
        <v>22</v>
      </c>
      <c r="CY1014" s="115">
        <v>5</v>
      </c>
      <c r="CZ1014" s="115">
        <v>2</v>
      </c>
      <c r="DA1014" s="115">
        <v>6</v>
      </c>
      <c r="DB1014" s="115">
        <v>6</v>
      </c>
      <c r="DC1014" s="88">
        <f t="shared" si="1100"/>
        <v>66</v>
      </c>
      <c r="DD1014" s="115">
        <v>12</v>
      </c>
      <c r="DE1014" s="115">
        <v>18</v>
      </c>
      <c r="DF1014" s="115">
        <v>36</v>
      </c>
      <c r="DG1014" s="115">
        <v>0</v>
      </c>
      <c r="DH1014" s="115">
        <v>13</v>
      </c>
      <c r="DI1014" s="115">
        <v>82</v>
      </c>
      <c r="DJ1014" s="115">
        <v>61</v>
      </c>
      <c r="DK1014" s="88">
        <f t="shared" si="1101"/>
        <v>1468</v>
      </c>
      <c r="DL1014" s="115">
        <v>200</v>
      </c>
      <c r="DM1014" s="115">
        <v>557</v>
      </c>
      <c r="DN1014" s="115">
        <v>663</v>
      </c>
      <c r="DO1014" s="115">
        <v>48</v>
      </c>
      <c r="DP1014" s="115">
        <v>39</v>
      </c>
      <c r="DQ1014" s="115">
        <v>62</v>
      </c>
      <c r="DR1014" s="115">
        <v>55</v>
      </c>
      <c r="DS1014" s="88">
        <f t="shared" si="1102"/>
        <v>1043</v>
      </c>
      <c r="DT1014" s="115">
        <v>45</v>
      </c>
      <c r="DU1014" s="115">
        <v>249</v>
      </c>
      <c r="DV1014" s="115">
        <v>710</v>
      </c>
      <c r="DW1014" s="115">
        <v>39</v>
      </c>
      <c r="DX1014" s="115">
        <v>1</v>
      </c>
      <c r="DY1014" s="115">
        <v>7</v>
      </c>
      <c r="DZ1014" s="115">
        <v>14</v>
      </c>
      <c r="EA1014" s="88">
        <f t="shared" si="1103"/>
        <v>81</v>
      </c>
      <c r="EB1014" s="115">
        <v>25</v>
      </c>
      <c r="EC1014" s="115">
        <v>47</v>
      </c>
      <c r="ED1014" s="115">
        <v>6</v>
      </c>
      <c r="EE1014" s="115">
        <v>3</v>
      </c>
      <c r="EF1014" s="115">
        <v>2</v>
      </c>
      <c r="EG1014" s="115">
        <v>6</v>
      </c>
      <c r="EH1014" s="115">
        <v>7</v>
      </c>
      <c r="EI1014" s="88">
        <f t="shared" si="1104"/>
        <v>81</v>
      </c>
      <c r="EJ1014" s="115">
        <v>20</v>
      </c>
      <c r="EK1014" s="115">
        <v>26</v>
      </c>
      <c r="EL1014" s="115">
        <v>33</v>
      </c>
      <c r="EM1014" s="115">
        <v>2</v>
      </c>
      <c r="EN1014" s="115"/>
      <c r="EO1014" s="115"/>
      <c r="EP1014" s="115"/>
      <c r="EQ1014" s="88">
        <f t="shared" si="1105"/>
        <v>0</v>
      </c>
      <c r="ER1014" s="115"/>
      <c r="ES1014" s="115"/>
      <c r="ET1014" s="115"/>
      <c r="EU1014" s="115"/>
      <c r="GB1014" s="115">
        <v>1</v>
      </c>
      <c r="GC1014" s="115">
        <v>1</v>
      </c>
      <c r="GD1014" s="115">
        <v>1</v>
      </c>
      <c r="GE1014" s="110">
        <f t="shared" si="1106"/>
        <v>15</v>
      </c>
      <c r="GF1014" s="115">
        <v>0</v>
      </c>
      <c r="GG1014" s="115">
        <v>13</v>
      </c>
      <c r="GH1014" s="115">
        <v>2</v>
      </c>
      <c r="GI1014" s="115">
        <v>0</v>
      </c>
      <c r="GN1014" s="2" t="s">
        <v>2498</v>
      </c>
      <c r="GO1014" s="2" t="s">
        <v>2488</v>
      </c>
      <c r="GP1014" s="2" t="s">
        <v>2501</v>
      </c>
      <c r="GR1014" s="115">
        <v>2336</v>
      </c>
    </row>
    <row r="1015" spans="1:200" hidden="1" x14ac:dyDescent="0.25">
      <c r="A1015" s="168" t="s">
        <v>1112</v>
      </c>
      <c r="B1015" s="4" t="s">
        <v>248</v>
      </c>
      <c r="C1015" s="4" t="s">
        <v>248</v>
      </c>
      <c r="D1015" s="115" t="s">
        <v>248</v>
      </c>
      <c r="E1015" s="163">
        <v>584</v>
      </c>
      <c r="F1015" s="163">
        <v>2057</v>
      </c>
      <c r="G1015" s="163">
        <v>3840</v>
      </c>
      <c r="H1015" s="19">
        <f t="shared" si="1087"/>
        <v>6481</v>
      </c>
      <c r="I1015" s="115">
        <v>426</v>
      </c>
      <c r="J1015" s="163">
        <v>643</v>
      </c>
      <c r="K1015" s="163">
        <v>2163</v>
      </c>
      <c r="L1015" s="163">
        <v>4303</v>
      </c>
      <c r="M1015" s="13">
        <f t="shared" si="1088"/>
        <v>7109</v>
      </c>
      <c r="N1015" s="115">
        <v>1063</v>
      </c>
      <c r="O1015" s="115">
        <v>181</v>
      </c>
      <c r="U1015" s="164">
        <v>0.34799125129503855</v>
      </c>
      <c r="V1015" s="164">
        <v>0.44283255470863042</v>
      </c>
      <c r="W1015" s="164">
        <v>0.59855902457047849</v>
      </c>
      <c r="X1015" s="164"/>
      <c r="Y1015" s="164"/>
      <c r="Z1015" s="164"/>
      <c r="AF1015" s="115">
        <v>433</v>
      </c>
      <c r="AG1015" s="115">
        <v>777</v>
      </c>
      <c r="AH1015" s="115">
        <v>2305</v>
      </c>
      <c r="AI1015" s="115">
        <v>4035</v>
      </c>
      <c r="AJ1015" s="11">
        <v>277</v>
      </c>
      <c r="AK1015" s="101">
        <f t="shared" si="1089"/>
        <v>7394</v>
      </c>
      <c r="AL1015" s="115">
        <v>932</v>
      </c>
      <c r="AM1015" s="115"/>
      <c r="AN1015" s="115"/>
      <c r="AO1015" s="115"/>
      <c r="AR1015" s="165">
        <v>0.36324660832794975</v>
      </c>
      <c r="AS1015" s="165">
        <v>0.45884948243678941</v>
      </c>
      <c r="AT1015" s="165">
        <v>0.6198561725928885</v>
      </c>
      <c r="AU1015" s="165"/>
      <c r="AV1015" s="165"/>
      <c r="AW1015" s="165"/>
      <c r="AX1015" s="115">
        <v>431</v>
      </c>
      <c r="AY1015" s="18">
        <f t="shared" si="1090"/>
        <v>7677</v>
      </c>
      <c r="AZ1015" s="115">
        <v>727</v>
      </c>
      <c r="BA1015" s="115">
        <v>2406</v>
      </c>
      <c r="BB1015" s="115">
        <v>4235</v>
      </c>
      <c r="BC1015" s="163">
        <v>309</v>
      </c>
      <c r="BD1015" s="115">
        <v>968</v>
      </c>
      <c r="BH1015" s="166">
        <v>0.37254787822341229</v>
      </c>
      <c r="BI1015" s="166">
        <v>0.46837846763540292</v>
      </c>
      <c r="BJ1015" s="166">
        <v>0.65105619768832201</v>
      </c>
      <c r="BK1015" s="167">
        <v>5170</v>
      </c>
      <c r="BL1015" s="167">
        <v>7312</v>
      </c>
      <c r="BM1015" s="167">
        <v>5333</v>
      </c>
      <c r="BO1015" s="163">
        <v>1718</v>
      </c>
      <c r="BQ1015" s="2">
        <v>191</v>
      </c>
      <c r="BR1015" s="115">
        <v>460</v>
      </c>
      <c r="BS1015" s="2">
        <v>388</v>
      </c>
      <c r="BT1015" s="115">
        <v>672</v>
      </c>
      <c r="BU1015" s="115">
        <v>2536</v>
      </c>
      <c r="BV1015" s="115">
        <v>4759</v>
      </c>
      <c r="BW1015" s="115">
        <v>332</v>
      </c>
      <c r="BX1015" s="115">
        <v>8299</v>
      </c>
      <c r="BY1015" s="115">
        <v>82</v>
      </c>
      <c r="BZ1015" s="2">
        <v>1085</v>
      </c>
      <c r="CA1015" s="115">
        <v>330</v>
      </c>
      <c r="CB1015" s="115">
        <v>241</v>
      </c>
      <c r="CE1015" s="166">
        <v>0.39529452974487711</v>
      </c>
      <c r="CF1015" s="166">
        <v>0.51598173515981738</v>
      </c>
      <c r="CG1015" s="166">
        <v>0.70056277896371044</v>
      </c>
      <c r="CH1015" s="115">
        <v>1659</v>
      </c>
      <c r="CI1015" s="115">
        <v>2051</v>
      </c>
      <c r="CJ1015" s="31">
        <f t="shared" si="1091"/>
        <v>10</v>
      </c>
      <c r="CK1015" s="31">
        <f t="shared" si="1092"/>
        <v>25</v>
      </c>
      <c r="CL1015" s="31">
        <f t="shared" si="1093"/>
        <v>37</v>
      </c>
      <c r="CM1015" s="113">
        <f t="shared" si="1094"/>
        <v>340</v>
      </c>
      <c r="CN1015" s="31">
        <f t="shared" si="1095"/>
        <v>38</v>
      </c>
      <c r="CO1015" s="31">
        <f t="shared" si="1096"/>
        <v>124</v>
      </c>
      <c r="CP1015" s="31">
        <f t="shared" si="1097"/>
        <v>168</v>
      </c>
      <c r="CQ1015" s="31">
        <f t="shared" si="1098"/>
        <v>10</v>
      </c>
      <c r="CR1015" s="115">
        <v>7</v>
      </c>
      <c r="CS1015" s="115">
        <v>20</v>
      </c>
      <c r="CT1015" s="115">
        <v>21</v>
      </c>
      <c r="CU1015" s="88">
        <f t="shared" si="1099"/>
        <v>275</v>
      </c>
      <c r="CV1015" s="115">
        <v>34</v>
      </c>
      <c r="CW1015" s="115">
        <v>104</v>
      </c>
      <c r="CX1015" s="115">
        <v>134</v>
      </c>
      <c r="CY1015" s="115">
        <v>3</v>
      </c>
      <c r="CZ1015" s="115">
        <v>3</v>
      </c>
      <c r="DA1015" s="115">
        <v>5</v>
      </c>
      <c r="DB1015" s="115">
        <v>16</v>
      </c>
      <c r="DC1015" s="88">
        <f t="shared" si="1100"/>
        <v>65</v>
      </c>
      <c r="DD1015" s="115">
        <v>4</v>
      </c>
      <c r="DE1015" s="115">
        <v>20</v>
      </c>
      <c r="DF1015" s="115">
        <v>34</v>
      </c>
      <c r="DG1015" s="115">
        <v>7</v>
      </c>
      <c r="DH1015" s="115">
        <v>19</v>
      </c>
      <c r="DI1015" s="115">
        <v>126</v>
      </c>
      <c r="DJ1015" s="115">
        <v>91</v>
      </c>
      <c r="DK1015" s="88">
        <f t="shared" si="1101"/>
        <v>2825</v>
      </c>
      <c r="DL1015" s="115">
        <v>319</v>
      </c>
      <c r="DM1015" s="115">
        <v>982</v>
      </c>
      <c r="DN1015" s="115">
        <v>1425</v>
      </c>
      <c r="DO1015" s="115">
        <v>99</v>
      </c>
      <c r="DP1015" s="115">
        <v>129</v>
      </c>
      <c r="DQ1015" s="115">
        <v>222</v>
      </c>
      <c r="DR1015" s="115">
        <v>166</v>
      </c>
      <c r="DS1015" s="88">
        <f t="shared" si="1102"/>
        <v>3719</v>
      </c>
      <c r="DT1015" s="115">
        <v>98</v>
      </c>
      <c r="DU1015" s="115">
        <v>800</v>
      </c>
      <c r="DV1015" s="115">
        <v>2638</v>
      </c>
      <c r="DW1015" s="115">
        <v>183</v>
      </c>
      <c r="DX1015" s="115">
        <v>6</v>
      </c>
      <c r="DY1015" s="115">
        <v>18</v>
      </c>
      <c r="DZ1015" s="115">
        <v>14</v>
      </c>
      <c r="EA1015" s="88">
        <f t="shared" si="1103"/>
        <v>309</v>
      </c>
      <c r="EB1015" s="115">
        <v>47</v>
      </c>
      <c r="EC1015" s="115">
        <v>126</v>
      </c>
      <c r="ED1015" s="115">
        <v>128</v>
      </c>
      <c r="EE1015" s="115">
        <v>8</v>
      </c>
      <c r="EF1015" s="115">
        <v>9</v>
      </c>
      <c r="EG1015" s="115">
        <v>35</v>
      </c>
      <c r="EH1015" s="115">
        <v>50</v>
      </c>
      <c r="EI1015" s="88">
        <f t="shared" si="1104"/>
        <v>550</v>
      </c>
      <c r="EJ1015" s="115">
        <v>164</v>
      </c>
      <c r="EK1015" s="115">
        <v>231</v>
      </c>
      <c r="EL1015" s="115">
        <v>142</v>
      </c>
      <c r="EM1015" s="115">
        <v>13</v>
      </c>
      <c r="EN1015" s="115"/>
      <c r="EO1015" s="115"/>
      <c r="EP1015" s="115"/>
      <c r="EQ1015" s="88">
        <f t="shared" si="1105"/>
        <v>0</v>
      </c>
      <c r="ER1015" s="115"/>
      <c r="ES1015" s="115"/>
      <c r="ET1015" s="115"/>
      <c r="EU1015" s="115"/>
      <c r="GB1015" s="115">
        <v>18</v>
      </c>
      <c r="GC1015" s="115">
        <v>34</v>
      </c>
      <c r="GD1015" s="115">
        <v>30</v>
      </c>
      <c r="GE1015" s="110">
        <f t="shared" si="1106"/>
        <v>549</v>
      </c>
      <c r="GF1015" s="115">
        <v>6</v>
      </c>
      <c r="GG1015" s="115">
        <v>273</v>
      </c>
      <c r="GH1015" s="115">
        <v>258</v>
      </c>
      <c r="GI1015" s="115">
        <v>12</v>
      </c>
      <c r="GN1015" s="2" t="s">
        <v>2495</v>
      </c>
      <c r="GO1015" s="2" t="s">
        <v>2501</v>
      </c>
      <c r="GP1015" s="2" t="s">
        <v>2492</v>
      </c>
      <c r="GR1015" s="115">
        <v>7234</v>
      </c>
    </row>
    <row r="1016" spans="1:200" hidden="1" x14ac:dyDescent="0.25">
      <c r="A1016" s="24" t="s">
        <v>1113</v>
      </c>
      <c r="B1016" s="4" t="s">
        <v>260</v>
      </c>
      <c r="C1016" s="4" t="s">
        <v>260</v>
      </c>
      <c r="D1016" s="115" t="s">
        <v>260</v>
      </c>
      <c r="E1016" s="163">
        <v>1510</v>
      </c>
      <c r="F1016" s="163">
        <v>4750</v>
      </c>
      <c r="G1016" s="163">
        <v>9225</v>
      </c>
      <c r="H1016" s="19">
        <f t="shared" si="1087"/>
        <v>15485</v>
      </c>
      <c r="I1016" s="115">
        <v>1032</v>
      </c>
      <c r="J1016" s="163">
        <v>1755</v>
      </c>
      <c r="K1016" s="163">
        <v>4605</v>
      </c>
      <c r="L1016" s="163">
        <v>10128</v>
      </c>
      <c r="M1016" s="13">
        <f t="shared" si="1088"/>
        <v>16488</v>
      </c>
      <c r="N1016" s="115">
        <v>3007</v>
      </c>
      <c r="O1016" s="115">
        <v>252</v>
      </c>
      <c r="U1016" s="164">
        <v>0.41458314112618022</v>
      </c>
      <c r="V1016" s="164">
        <v>0.51588209414870212</v>
      </c>
      <c r="W1016" s="164">
        <v>0.72375241386319744</v>
      </c>
      <c r="X1016" s="164"/>
      <c r="Y1016" s="164"/>
      <c r="Z1016" s="164"/>
      <c r="AF1016" s="115">
        <v>1083</v>
      </c>
      <c r="AG1016" s="115">
        <v>1859</v>
      </c>
      <c r="AH1016" s="115">
        <v>4959</v>
      </c>
      <c r="AI1016" s="115">
        <v>9547</v>
      </c>
      <c r="AJ1016" s="11">
        <v>973</v>
      </c>
      <c r="AK1016" s="101">
        <f t="shared" si="1089"/>
        <v>17338</v>
      </c>
      <c r="AL1016" s="115">
        <v>2407</v>
      </c>
      <c r="AM1016" s="115"/>
      <c r="AN1016" s="115"/>
      <c r="AO1016" s="115"/>
      <c r="AR1016" s="165">
        <v>0.42241927185788214</v>
      </c>
      <c r="AS1016" s="165">
        <v>0.53262017960908614</v>
      </c>
      <c r="AT1016" s="165">
        <v>0.73783197271881784</v>
      </c>
      <c r="AU1016" s="165"/>
      <c r="AV1016" s="165"/>
      <c r="AW1016" s="165"/>
      <c r="AX1016" s="115">
        <v>1100</v>
      </c>
      <c r="AY1016" s="18">
        <f t="shared" si="1090"/>
        <v>18381</v>
      </c>
      <c r="AZ1016" s="115">
        <v>2013</v>
      </c>
      <c r="BA1016" s="115">
        <v>5523</v>
      </c>
      <c r="BB1016" s="115">
        <v>9800</v>
      </c>
      <c r="BC1016" s="163">
        <v>1045</v>
      </c>
      <c r="BD1016" s="115">
        <v>2498</v>
      </c>
      <c r="BH1016" s="166">
        <v>0.4423575708791701</v>
      </c>
      <c r="BI1016" s="166">
        <v>0.55234936905120802</v>
      </c>
      <c r="BJ1016" s="166">
        <v>0.74838577431587583</v>
      </c>
      <c r="BK1016" s="167">
        <v>10909</v>
      </c>
      <c r="BL1016" s="167">
        <v>14336</v>
      </c>
      <c r="BM1016" s="167">
        <v>10221</v>
      </c>
      <c r="BO1016" s="163">
        <v>3430</v>
      </c>
      <c r="BQ1016" s="2">
        <v>428</v>
      </c>
      <c r="BR1016" s="115">
        <v>1184</v>
      </c>
      <c r="BS1016" s="2">
        <v>1184</v>
      </c>
      <c r="BT1016" s="115">
        <v>2007</v>
      </c>
      <c r="BU1016" s="115">
        <v>6214</v>
      </c>
      <c r="BV1016" s="115">
        <v>11004</v>
      </c>
      <c r="BW1016" s="115">
        <v>1148</v>
      </c>
      <c r="BX1016" s="115">
        <v>20373</v>
      </c>
      <c r="BY1016" s="115">
        <v>123</v>
      </c>
      <c r="BZ1016" s="2">
        <v>2724</v>
      </c>
      <c r="CA1016" s="115">
        <v>1143</v>
      </c>
      <c r="CB1016" s="115">
        <v>455</v>
      </c>
      <c r="CE1016" s="166">
        <v>0.47167477054981732</v>
      </c>
      <c r="CF1016" s="166">
        <v>0.60816860956242613</v>
      </c>
      <c r="CG1016" s="166">
        <v>0.81352073641492628</v>
      </c>
      <c r="CH1016" s="115">
        <v>1941</v>
      </c>
      <c r="CI1016" s="115">
        <v>2192</v>
      </c>
      <c r="CJ1016" s="31">
        <f t="shared" si="1091"/>
        <v>39</v>
      </c>
      <c r="CK1016" s="31">
        <f t="shared" si="1092"/>
        <v>124</v>
      </c>
      <c r="CL1016" s="31">
        <f t="shared" si="1093"/>
        <v>212</v>
      </c>
      <c r="CM1016" s="113">
        <f t="shared" si="1094"/>
        <v>1670</v>
      </c>
      <c r="CN1016" s="31">
        <f t="shared" si="1095"/>
        <v>328</v>
      </c>
      <c r="CO1016" s="31">
        <f t="shared" si="1096"/>
        <v>593</v>
      </c>
      <c r="CP1016" s="31">
        <f t="shared" si="1097"/>
        <v>652</v>
      </c>
      <c r="CQ1016" s="31">
        <f t="shared" si="1098"/>
        <v>97</v>
      </c>
      <c r="CR1016" s="115">
        <v>26</v>
      </c>
      <c r="CS1016" s="115">
        <v>93</v>
      </c>
      <c r="CT1016" s="115">
        <v>168</v>
      </c>
      <c r="CU1016" s="88">
        <f t="shared" si="1099"/>
        <v>1278</v>
      </c>
      <c r="CV1016" s="115">
        <v>299</v>
      </c>
      <c r="CW1016" s="115">
        <v>498</v>
      </c>
      <c r="CX1016" s="115">
        <v>423</v>
      </c>
      <c r="CY1016" s="115">
        <v>58</v>
      </c>
      <c r="CZ1016" s="115">
        <v>13</v>
      </c>
      <c r="DA1016" s="115">
        <v>31</v>
      </c>
      <c r="DB1016" s="115">
        <v>44</v>
      </c>
      <c r="DC1016" s="88">
        <f t="shared" si="1100"/>
        <v>392</v>
      </c>
      <c r="DD1016" s="115">
        <v>29</v>
      </c>
      <c r="DE1016" s="115">
        <v>95</v>
      </c>
      <c r="DF1016" s="115">
        <v>229</v>
      </c>
      <c r="DG1016" s="115">
        <v>39</v>
      </c>
      <c r="DH1016" s="115">
        <v>58</v>
      </c>
      <c r="DI1016" s="115">
        <v>422</v>
      </c>
      <c r="DJ1016" s="115">
        <v>320</v>
      </c>
      <c r="DK1016" s="88">
        <f t="shared" si="1101"/>
        <v>8256</v>
      </c>
      <c r="DL1016" s="115">
        <v>1132</v>
      </c>
      <c r="DM1016" s="115">
        <v>3083</v>
      </c>
      <c r="DN1016" s="115">
        <v>3659</v>
      </c>
      <c r="DO1016" s="115">
        <v>382</v>
      </c>
      <c r="DP1016" s="115">
        <v>235</v>
      </c>
      <c r="DQ1016" s="115">
        <v>449</v>
      </c>
      <c r="DR1016" s="115">
        <v>367</v>
      </c>
      <c r="DS1016" s="88">
        <f t="shared" si="1102"/>
        <v>8198</v>
      </c>
      <c r="DT1016" s="115">
        <v>127</v>
      </c>
      <c r="DU1016" s="115">
        <v>1469</v>
      </c>
      <c r="DV1016" s="115">
        <v>5998</v>
      </c>
      <c r="DW1016" s="115">
        <v>604</v>
      </c>
      <c r="DX1016" s="115">
        <v>5</v>
      </c>
      <c r="DY1016" s="115">
        <v>11</v>
      </c>
      <c r="DZ1016" s="115">
        <v>15</v>
      </c>
      <c r="EA1016" s="88">
        <f t="shared" si="1103"/>
        <v>186</v>
      </c>
      <c r="EB1016" s="115">
        <v>34</v>
      </c>
      <c r="EC1016" s="115">
        <v>90</v>
      </c>
      <c r="ED1016" s="115">
        <v>54</v>
      </c>
      <c r="EE1016" s="115">
        <v>8</v>
      </c>
      <c r="EF1016" s="115">
        <v>41</v>
      </c>
      <c r="EG1016" s="115">
        <v>119</v>
      </c>
      <c r="EH1016" s="115">
        <v>209</v>
      </c>
      <c r="EI1016" s="88">
        <f t="shared" si="1104"/>
        <v>1293</v>
      </c>
      <c r="EJ1016" s="115">
        <v>375</v>
      </c>
      <c r="EK1016" s="115">
        <v>508</v>
      </c>
      <c r="EL1016" s="115">
        <v>367</v>
      </c>
      <c r="EM1016" s="115">
        <v>43</v>
      </c>
      <c r="EN1016" s="115">
        <v>1</v>
      </c>
      <c r="EO1016" s="115">
        <v>1</v>
      </c>
      <c r="EP1016" s="115">
        <v>2</v>
      </c>
      <c r="EQ1016" s="88">
        <f t="shared" si="1105"/>
        <v>4</v>
      </c>
      <c r="ER1016" s="115">
        <v>1</v>
      </c>
      <c r="ES1016" s="115">
        <v>3</v>
      </c>
      <c r="ET1016" s="115">
        <v>0</v>
      </c>
      <c r="EU1016" s="115">
        <v>0</v>
      </c>
      <c r="GB1016" s="115">
        <v>49</v>
      </c>
      <c r="GC1016" s="115">
        <v>58</v>
      </c>
      <c r="GD1016" s="115">
        <v>59</v>
      </c>
      <c r="GE1016" s="110">
        <f t="shared" si="1106"/>
        <v>759</v>
      </c>
      <c r="GF1016" s="115">
        <v>7</v>
      </c>
      <c r="GG1016" s="115">
        <v>468</v>
      </c>
      <c r="GH1016" s="115">
        <v>274</v>
      </c>
      <c r="GI1016" s="115">
        <v>10</v>
      </c>
      <c r="GN1016" s="2" t="s">
        <v>2463</v>
      </c>
      <c r="GO1016" s="2" t="s">
        <v>2463</v>
      </c>
      <c r="GP1016" s="2" t="s">
        <v>2479</v>
      </c>
      <c r="GR1016" s="115">
        <v>14372</v>
      </c>
    </row>
    <row r="1017" spans="1:200" hidden="1" x14ac:dyDescent="0.25">
      <c r="A1017" s="24" t="s">
        <v>1116</v>
      </c>
      <c r="B1017" s="4" t="s">
        <v>278</v>
      </c>
      <c r="C1017" s="4" t="s">
        <v>278</v>
      </c>
      <c r="D1017" s="115" t="s">
        <v>278</v>
      </c>
      <c r="E1017" s="163">
        <v>2782</v>
      </c>
      <c r="F1017" s="163">
        <v>12971</v>
      </c>
      <c r="G1017" s="163">
        <v>12512</v>
      </c>
      <c r="H1017" s="19">
        <f t="shared" si="1087"/>
        <v>28265</v>
      </c>
      <c r="I1017" s="115">
        <v>1496</v>
      </c>
      <c r="J1017" s="163">
        <v>2970</v>
      </c>
      <c r="K1017" s="163">
        <v>13100</v>
      </c>
      <c r="L1017" s="163">
        <v>13616</v>
      </c>
      <c r="M1017" s="13">
        <f t="shared" si="1088"/>
        <v>29686</v>
      </c>
      <c r="N1017" s="115">
        <v>1834</v>
      </c>
      <c r="O1017" s="115">
        <v>3785</v>
      </c>
      <c r="U1017" s="164">
        <v>0.29246778885026936</v>
      </c>
      <c r="V1017" s="164">
        <v>0.37619630788769448</v>
      </c>
      <c r="W1017" s="164">
        <v>0.4212671624713959</v>
      </c>
      <c r="X1017" s="164"/>
      <c r="Y1017" s="164"/>
      <c r="Z1017" s="164"/>
      <c r="AF1017" s="115">
        <v>1517</v>
      </c>
      <c r="AG1017" s="115">
        <v>2654</v>
      </c>
      <c r="AH1017" s="115">
        <v>12735</v>
      </c>
      <c r="AI1017" s="115">
        <v>13557</v>
      </c>
      <c r="AJ1017" s="11">
        <v>292</v>
      </c>
      <c r="AK1017" s="101">
        <f t="shared" si="1089"/>
        <v>29238</v>
      </c>
      <c r="AL1017" s="115">
        <v>1839</v>
      </c>
      <c r="AM1017" s="115"/>
      <c r="AN1017" s="115"/>
      <c r="AO1017" s="115"/>
      <c r="AR1017" s="165">
        <v>0.28062238602012507</v>
      </c>
      <c r="AS1017" s="165">
        <v>0.368617815095648</v>
      </c>
      <c r="AT1017" s="165">
        <v>0.41932367149758454</v>
      </c>
      <c r="AU1017" s="165"/>
      <c r="AV1017" s="165"/>
      <c r="AW1017" s="165"/>
      <c r="AX1017" s="115">
        <v>1620</v>
      </c>
      <c r="AY1017" s="18">
        <f t="shared" si="1090"/>
        <v>32778</v>
      </c>
      <c r="AZ1017" s="115">
        <v>2903</v>
      </c>
      <c r="BA1017" s="115">
        <v>14242</v>
      </c>
      <c r="BB1017" s="115">
        <v>15181</v>
      </c>
      <c r="BC1017" s="163">
        <v>452</v>
      </c>
      <c r="BD1017" s="115">
        <v>2179</v>
      </c>
      <c r="BH1017" s="166">
        <v>0.30950792070059446</v>
      </c>
      <c r="BI1017" s="166">
        <v>0.40260085710063542</v>
      </c>
      <c r="BJ1017" s="166">
        <v>0.46023149623022191</v>
      </c>
      <c r="BK1017" s="167">
        <v>31965</v>
      </c>
      <c r="BL1017" s="167">
        <v>42047</v>
      </c>
      <c r="BM1017" s="167">
        <v>29925</v>
      </c>
      <c r="BO1017" s="163">
        <v>9604</v>
      </c>
      <c r="BQ1017" s="2">
        <v>965</v>
      </c>
      <c r="BR1017" s="115">
        <v>1996</v>
      </c>
      <c r="BS1017" s="2">
        <v>1656</v>
      </c>
      <c r="BT1017" s="115">
        <v>6714</v>
      </c>
      <c r="BU1017" s="115">
        <v>21116</v>
      </c>
      <c r="BV1017" s="115">
        <v>23803</v>
      </c>
      <c r="BW1017" s="115">
        <v>407</v>
      </c>
      <c r="BX1017" s="115">
        <v>52040</v>
      </c>
      <c r="BY1017" s="115">
        <v>3016</v>
      </c>
      <c r="BZ1017" s="2">
        <v>2509</v>
      </c>
      <c r="CA1017" s="115">
        <v>402</v>
      </c>
      <c r="CB1017" s="115">
        <v>6880</v>
      </c>
      <c r="CE1017" s="166">
        <v>0.48470440477258447</v>
      </c>
      <c r="CF1017" s="166">
        <v>0.61199843043787872</v>
      </c>
      <c r="CG1017" s="166">
        <v>0.72500341483403896</v>
      </c>
      <c r="CH1017" s="115">
        <v>8631</v>
      </c>
      <c r="CI1017" s="115">
        <v>8846</v>
      </c>
      <c r="CJ1017" s="31">
        <f t="shared" si="1091"/>
        <v>35</v>
      </c>
      <c r="CK1017" s="31">
        <f t="shared" si="1092"/>
        <v>85</v>
      </c>
      <c r="CL1017" s="31">
        <f t="shared" si="1093"/>
        <v>145</v>
      </c>
      <c r="CM1017" s="113">
        <f t="shared" si="1094"/>
        <v>1353</v>
      </c>
      <c r="CN1017" s="31">
        <f t="shared" si="1095"/>
        <v>225</v>
      </c>
      <c r="CO1017" s="31">
        <f t="shared" si="1096"/>
        <v>528</v>
      </c>
      <c r="CP1017" s="31">
        <f t="shared" si="1097"/>
        <v>564</v>
      </c>
      <c r="CQ1017" s="31">
        <f t="shared" si="1098"/>
        <v>36</v>
      </c>
      <c r="CR1017" s="115">
        <v>14</v>
      </c>
      <c r="CS1017" s="115">
        <v>44</v>
      </c>
      <c r="CT1017" s="115">
        <v>77</v>
      </c>
      <c r="CU1017" s="88">
        <f t="shared" si="1099"/>
        <v>708</v>
      </c>
      <c r="CV1017" s="115">
        <v>156</v>
      </c>
      <c r="CW1017" s="115">
        <v>256</v>
      </c>
      <c r="CX1017" s="115">
        <v>268</v>
      </c>
      <c r="CY1017" s="115">
        <v>28</v>
      </c>
      <c r="CZ1017" s="115">
        <v>21</v>
      </c>
      <c r="DA1017" s="115">
        <v>41</v>
      </c>
      <c r="DB1017" s="115">
        <v>68</v>
      </c>
      <c r="DC1017" s="88">
        <f t="shared" si="1100"/>
        <v>645</v>
      </c>
      <c r="DD1017" s="115">
        <v>69</v>
      </c>
      <c r="DE1017" s="115">
        <v>272</v>
      </c>
      <c r="DF1017" s="115">
        <v>296</v>
      </c>
      <c r="DG1017" s="115">
        <v>8</v>
      </c>
      <c r="DH1017" s="115">
        <v>54</v>
      </c>
      <c r="DI1017" s="115">
        <v>417</v>
      </c>
      <c r="DJ1017" s="115">
        <v>268</v>
      </c>
      <c r="DK1017" s="88">
        <f t="shared" si="1101"/>
        <v>12463</v>
      </c>
      <c r="DL1017" s="115">
        <v>1744</v>
      </c>
      <c r="DM1017" s="115">
        <v>4919</v>
      </c>
      <c r="DN1017" s="115">
        <v>5666</v>
      </c>
      <c r="DO1017" s="115">
        <v>134</v>
      </c>
      <c r="DP1017" s="115">
        <v>759</v>
      </c>
      <c r="DQ1017" s="115">
        <v>1239</v>
      </c>
      <c r="DR1017" s="115">
        <v>984</v>
      </c>
      <c r="DS1017" s="88">
        <f t="shared" si="1102"/>
        <v>34676</v>
      </c>
      <c r="DT1017" s="115">
        <v>3994</v>
      </c>
      <c r="DU1017" s="115">
        <v>13972</v>
      </c>
      <c r="DV1017" s="115">
        <v>16473</v>
      </c>
      <c r="DW1017" s="115">
        <v>237</v>
      </c>
      <c r="DX1017" s="115">
        <v>12</v>
      </c>
      <c r="DY1017" s="115">
        <v>30</v>
      </c>
      <c r="DZ1017" s="115">
        <v>33</v>
      </c>
      <c r="EA1017" s="88">
        <f t="shared" si="1103"/>
        <v>962</v>
      </c>
      <c r="EB1017" s="115">
        <v>147</v>
      </c>
      <c r="EC1017" s="115">
        <v>394</v>
      </c>
      <c r="ED1017" s="115">
        <v>417</v>
      </c>
      <c r="EE1017" s="115">
        <v>4</v>
      </c>
      <c r="EF1017" s="115">
        <v>20</v>
      </c>
      <c r="EG1017" s="115">
        <v>56</v>
      </c>
      <c r="EH1017" s="115">
        <v>62</v>
      </c>
      <c r="EI1017" s="88">
        <f t="shared" si="1104"/>
        <v>402</v>
      </c>
      <c r="EJ1017" s="115">
        <v>186</v>
      </c>
      <c r="EK1017" s="115">
        <v>149</v>
      </c>
      <c r="EL1017" s="115">
        <v>65</v>
      </c>
      <c r="EM1017" s="115">
        <v>2</v>
      </c>
      <c r="EN1017" s="115">
        <v>1</v>
      </c>
      <c r="EO1017" s="115">
        <v>20</v>
      </c>
      <c r="EP1017" s="115">
        <v>14</v>
      </c>
      <c r="EQ1017" s="88">
        <f t="shared" si="1105"/>
        <v>241</v>
      </c>
      <c r="ER1017" s="115">
        <v>1</v>
      </c>
      <c r="ES1017" s="115">
        <v>151</v>
      </c>
      <c r="ET1017" s="115">
        <v>88</v>
      </c>
      <c r="EU1017" s="115">
        <v>1</v>
      </c>
      <c r="GB1017" s="115">
        <v>84</v>
      </c>
      <c r="GC1017" s="115">
        <v>140</v>
      </c>
      <c r="GD1017" s="115">
        <v>150</v>
      </c>
      <c r="GE1017" s="110">
        <f t="shared" si="1106"/>
        <v>1811</v>
      </c>
      <c r="GF1017" s="115">
        <v>277</v>
      </c>
      <c r="GG1017" s="115">
        <v>1003</v>
      </c>
      <c r="GH1017" s="115">
        <v>521</v>
      </c>
      <c r="GI1017" s="115">
        <v>10</v>
      </c>
      <c r="GN1017" s="2" t="s">
        <v>2484</v>
      </c>
      <c r="GO1017" s="2" t="s">
        <v>2467</v>
      </c>
      <c r="GP1017" s="2" t="s">
        <v>2488</v>
      </c>
      <c r="GR1017" s="115">
        <v>42369</v>
      </c>
    </row>
    <row r="1018" spans="1:200" hidden="1" x14ac:dyDescent="0.25">
      <c r="A1018" s="168" t="s">
        <v>1112</v>
      </c>
      <c r="B1018" s="4" t="s">
        <v>295</v>
      </c>
      <c r="C1018" s="4" t="s">
        <v>295</v>
      </c>
      <c r="D1018" s="115" t="s">
        <v>295</v>
      </c>
      <c r="E1018" s="163">
        <v>534</v>
      </c>
      <c r="F1018" s="163">
        <v>1801</v>
      </c>
      <c r="G1018" s="163">
        <v>2481</v>
      </c>
      <c r="H1018" s="19">
        <f t="shared" si="1087"/>
        <v>4816</v>
      </c>
      <c r="I1018" s="115">
        <v>365</v>
      </c>
      <c r="J1018" s="163">
        <v>661</v>
      </c>
      <c r="K1018" s="163">
        <v>1716</v>
      </c>
      <c r="L1018" s="163">
        <v>2846</v>
      </c>
      <c r="M1018" s="13">
        <f t="shared" si="1088"/>
        <v>5223</v>
      </c>
      <c r="N1018" s="115">
        <v>632</v>
      </c>
      <c r="O1018" s="115">
        <v>220</v>
      </c>
      <c r="U1018" s="164">
        <v>0.37000322372662792</v>
      </c>
      <c r="V1018" s="164">
        <v>0.44857892934596505</v>
      </c>
      <c r="W1018" s="164">
        <v>0.57973291437549102</v>
      </c>
      <c r="X1018" s="164"/>
      <c r="Y1018" s="164"/>
      <c r="Z1018" s="164"/>
      <c r="AF1018" s="115">
        <v>378</v>
      </c>
      <c r="AG1018" s="115">
        <v>697</v>
      </c>
      <c r="AH1018" s="115">
        <v>1933</v>
      </c>
      <c r="AI1018" s="115">
        <v>2813</v>
      </c>
      <c r="AJ1018" s="11">
        <v>112</v>
      </c>
      <c r="AK1018" s="101">
        <f t="shared" si="1089"/>
        <v>5555</v>
      </c>
      <c r="AL1018" s="115">
        <v>569</v>
      </c>
      <c r="AM1018" s="115"/>
      <c r="AN1018" s="115"/>
      <c r="AO1018" s="115"/>
      <c r="AR1018" s="165">
        <v>0.39293776201225411</v>
      </c>
      <c r="AS1018" s="165">
        <v>0.48194300219222336</v>
      </c>
      <c r="AT1018" s="165">
        <v>0.6</v>
      </c>
      <c r="AU1018" s="165"/>
      <c r="AV1018" s="165"/>
      <c r="AW1018" s="165"/>
      <c r="AX1018" s="115">
        <v>418</v>
      </c>
      <c r="AY1018" s="18">
        <f t="shared" si="1090"/>
        <v>6474</v>
      </c>
      <c r="AZ1018" s="115">
        <v>809</v>
      </c>
      <c r="BA1018" s="115">
        <v>2365</v>
      </c>
      <c r="BB1018" s="115">
        <v>3152</v>
      </c>
      <c r="BC1018" s="163">
        <v>148</v>
      </c>
      <c r="BD1018" s="115">
        <v>650</v>
      </c>
      <c r="BH1018" s="166">
        <v>0.44983357108892058</v>
      </c>
      <c r="BI1018" s="166">
        <v>0.55584741891274558</v>
      </c>
      <c r="BJ1018" s="166">
        <v>0.66330858960763517</v>
      </c>
      <c r="BK1018" s="167">
        <v>3986</v>
      </c>
      <c r="BL1018" s="167">
        <v>5421</v>
      </c>
      <c r="BM1018" s="167">
        <v>4057</v>
      </c>
      <c r="BO1018" s="163">
        <v>1289</v>
      </c>
      <c r="BQ1018" s="2">
        <v>180</v>
      </c>
      <c r="BR1018" s="115">
        <v>468</v>
      </c>
      <c r="BS1018" s="2">
        <v>491</v>
      </c>
      <c r="BT1018" s="115">
        <v>853</v>
      </c>
      <c r="BU1018" s="115">
        <v>2665</v>
      </c>
      <c r="BV1018" s="115">
        <v>3631</v>
      </c>
      <c r="BW1018" s="115">
        <v>186</v>
      </c>
      <c r="BX1018" s="115">
        <v>7335</v>
      </c>
      <c r="BY1018" s="115">
        <v>111</v>
      </c>
      <c r="BZ1018" s="2">
        <v>751</v>
      </c>
      <c r="CA1018" s="115">
        <v>186</v>
      </c>
      <c r="CB1018" s="115">
        <v>300</v>
      </c>
      <c r="CE1018" s="166">
        <v>0.4813914628588789</v>
      </c>
      <c r="CF1018" s="166">
        <v>0.60494645025946781</v>
      </c>
      <c r="CG1018" s="166">
        <v>0.74737118822292326</v>
      </c>
      <c r="CH1018" s="115">
        <v>1177</v>
      </c>
      <c r="CI1018" s="115">
        <v>1415</v>
      </c>
      <c r="CJ1018" s="31">
        <f t="shared" si="1091"/>
        <v>12</v>
      </c>
      <c r="CK1018" s="31">
        <f t="shared" si="1092"/>
        <v>41</v>
      </c>
      <c r="CL1018" s="31">
        <f t="shared" si="1093"/>
        <v>58</v>
      </c>
      <c r="CM1018" s="113">
        <f t="shared" si="1094"/>
        <v>535</v>
      </c>
      <c r="CN1018" s="31">
        <f t="shared" si="1095"/>
        <v>136</v>
      </c>
      <c r="CO1018" s="31">
        <f t="shared" si="1096"/>
        <v>176</v>
      </c>
      <c r="CP1018" s="31">
        <f t="shared" si="1097"/>
        <v>217</v>
      </c>
      <c r="CQ1018" s="31">
        <f t="shared" si="1098"/>
        <v>6</v>
      </c>
      <c r="CR1018" s="115">
        <v>9</v>
      </c>
      <c r="CS1018" s="115">
        <v>33</v>
      </c>
      <c r="CT1018" s="115">
        <v>52</v>
      </c>
      <c r="CU1018" s="88">
        <f t="shared" si="1099"/>
        <v>427</v>
      </c>
      <c r="CV1018" s="115">
        <v>106</v>
      </c>
      <c r="CW1018" s="115">
        <v>148</v>
      </c>
      <c r="CX1018" s="115">
        <v>168</v>
      </c>
      <c r="CY1018" s="115">
        <v>5</v>
      </c>
      <c r="CZ1018" s="115">
        <v>3</v>
      </c>
      <c r="DA1018" s="115">
        <v>8</v>
      </c>
      <c r="DB1018" s="115">
        <v>6</v>
      </c>
      <c r="DC1018" s="88">
        <f t="shared" si="1100"/>
        <v>108</v>
      </c>
      <c r="DD1018" s="115">
        <v>30</v>
      </c>
      <c r="DE1018" s="115">
        <v>28</v>
      </c>
      <c r="DF1018" s="115">
        <v>49</v>
      </c>
      <c r="DG1018" s="115">
        <v>1</v>
      </c>
      <c r="DH1018" s="115">
        <v>29</v>
      </c>
      <c r="DI1018" s="115">
        <v>163</v>
      </c>
      <c r="DJ1018" s="115">
        <v>156</v>
      </c>
      <c r="DK1018" s="88">
        <f t="shared" si="1101"/>
        <v>2682</v>
      </c>
      <c r="DL1018" s="115">
        <v>480</v>
      </c>
      <c r="DM1018" s="115">
        <v>1049</v>
      </c>
      <c r="DN1018" s="115">
        <v>1092</v>
      </c>
      <c r="DO1018" s="115">
        <v>61</v>
      </c>
      <c r="DP1018" s="115">
        <v>98</v>
      </c>
      <c r="DQ1018" s="115">
        <v>167</v>
      </c>
      <c r="DR1018" s="115">
        <v>154</v>
      </c>
      <c r="DS1018" s="88">
        <f t="shared" si="1102"/>
        <v>2838</v>
      </c>
      <c r="DT1018" s="115">
        <v>74</v>
      </c>
      <c r="DU1018" s="115">
        <v>850</v>
      </c>
      <c r="DV1018" s="115">
        <v>1813</v>
      </c>
      <c r="DW1018" s="115">
        <v>101</v>
      </c>
      <c r="DX1018" s="115">
        <v>3</v>
      </c>
      <c r="DY1018" s="115">
        <v>8</v>
      </c>
      <c r="DZ1018" s="115">
        <v>8</v>
      </c>
      <c r="EA1018" s="88">
        <f t="shared" si="1103"/>
        <v>97</v>
      </c>
      <c r="EB1018" s="115">
        <v>3</v>
      </c>
      <c r="EC1018" s="115">
        <v>42</v>
      </c>
      <c r="ED1018" s="115">
        <v>50</v>
      </c>
      <c r="EE1018" s="115">
        <v>2</v>
      </c>
      <c r="EF1018" s="115">
        <v>7</v>
      </c>
      <c r="EG1018" s="115">
        <v>27</v>
      </c>
      <c r="EH1018" s="115">
        <v>32</v>
      </c>
      <c r="EI1018" s="88">
        <f t="shared" si="1104"/>
        <v>266</v>
      </c>
      <c r="EJ1018" s="115">
        <v>98</v>
      </c>
      <c r="EK1018" s="115">
        <v>96</v>
      </c>
      <c r="EL1018" s="115">
        <v>67</v>
      </c>
      <c r="EM1018" s="115">
        <v>5</v>
      </c>
      <c r="EN1018" s="115">
        <v>3</v>
      </c>
      <c r="EO1018" s="115">
        <v>6</v>
      </c>
      <c r="EP1018" s="115">
        <v>9</v>
      </c>
      <c r="EQ1018" s="88">
        <f t="shared" si="1105"/>
        <v>47</v>
      </c>
      <c r="ER1018" s="115">
        <v>2</v>
      </c>
      <c r="ES1018" s="115">
        <v>24</v>
      </c>
      <c r="ET1018" s="115">
        <v>20</v>
      </c>
      <c r="EU1018" s="115">
        <v>1</v>
      </c>
      <c r="GB1018" s="115">
        <v>28</v>
      </c>
      <c r="GC1018" s="115">
        <v>56</v>
      </c>
      <c r="GD1018" s="115">
        <v>74</v>
      </c>
      <c r="GE1018" s="110">
        <f t="shared" si="1106"/>
        <v>823</v>
      </c>
      <c r="GF1018" s="115">
        <v>18</v>
      </c>
      <c r="GG1018" s="115">
        <v>428</v>
      </c>
      <c r="GH1018" s="115">
        <v>372</v>
      </c>
      <c r="GI1018" s="115">
        <v>5</v>
      </c>
      <c r="GN1018" s="2" t="s">
        <v>2479</v>
      </c>
      <c r="GO1018" s="2" t="s">
        <v>2475</v>
      </c>
      <c r="GP1018" s="2" t="s">
        <v>2477</v>
      </c>
      <c r="GR1018" s="115">
        <v>5367</v>
      </c>
    </row>
    <row r="1019" spans="1:200" hidden="1" x14ac:dyDescent="0.25">
      <c r="A1019" s="24" t="s">
        <v>1114</v>
      </c>
      <c r="B1019" s="4" t="s">
        <v>303</v>
      </c>
      <c r="C1019" s="4" t="s">
        <v>303</v>
      </c>
      <c r="D1019" s="115" t="s">
        <v>303</v>
      </c>
      <c r="E1019" s="163">
        <v>493</v>
      </c>
      <c r="F1019" s="163">
        <v>1434</v>
      </c>
      <c r="G1019" s="163">
        <v>2680</v>
      </c>
      <c r="H1019" s="19">
        <f t="shared" si="1087"/>
        <v>4607</v>
      </c>
      <c r="I1019" s="115">
        <v>315</v>
      </c>
      <c r="J1019" s="163">
        <v>611</v>
      </c>
      <c r="K1019" s="163">
        <v>1482</v>
      </c>
      <c r="L1019" s="163">
        <v>2899</v>
      </c>
      <c r="M1019" s="13">
        <f t="shared" si="1088"/>
        <v>4992</v>
      </c>
      <c r="N1019" s="115">
        <v>769</v>
      </c>
      <c r="O1019" s="115">
        <v>88</v>
      </c>
      <c r="U1019" s="164">
        <v>0.42484909456740444</v>
      </c>
      <c r="V1019" s="164">
        <v>0.52584073373125639</v>
      </c>
      <c r="W1019" s="164">
        <v>0.70413223140495873</v>
      </c>
      <c r="X1019" s="164"/>
      <c r="Y1019" s="164"/>
      <c r="Z1019" s="164"/>
      <c r="AF1019" s="115">
        <v>317</v>
      </c>
      <c r="AG1019" s="115">
        <v>720</v>
      </c>
      <c r="AH1019" s="115">
        <v>1801</v>
      </c>
      <c r="AI1019" s="115">
        <v>3042</v>
      </c>
      <c r="AJ1019" s="11">
        <v>215</v>
      </c>
      <c r="AK1019" s="101">
        <f t="shared" si="1089"/>
        <v>5778</v>
      </c>
      <c r="AL1019" s="115">
        <v>660</v>
      </c>
      <c r="AM1019" s="115"/>
      <c r="AN1019" s="115"/>
      <c r="AO1019" s="115"/>
      <c r="AR1019" s="165">
        <v>0.48616757560733764</v>
      </c>
      <c r="AS1019" s="165">
        <v>0.60456713397889872</v>
      </c>
      <c r="AT1019" s="165">
        <v>0.82622268470343396</v>
      </c>
      <c r="AU1019" s="165"/>
      <c r="AV1019" s="165"/>
      <c r="AW1019" s="165"/>
      <c r="AX1019" s="115">
        <v>328</v>
      </c>
      <c r="AY1019" s="18">
        <f t="shared" si="1090"/>
        <v>5441</v>
      </c>
      <c r="AZ1019" s="115">
        <v>619</v>
      </c>
      <c r="BA1019" s="115">
        <v>1727</v>
      </c>
      <c r="BB1019" s="115">
        <v>2884</v>
      </c>
      <c r="BC1019" s="163">
        <v>211</v>
      </c>
      <c r="BD1019" s="115">
        <v>734</v>
      </c>
      <c r="BH1019" s="166">
        <v>0.43494243977943303</v>
      </c>
      <c r="BI1019" s="166">
        <v>0.54238947957470618</v>
      </c>
      <c r="BJ1019" s="166">
        <v>0.71547420965058239</v>
      </c>
      <c r="BK1019" s="167">
        <v>3279</v>
      </c>
      <c r="BL1019" s="167">
        <v>4024</v>
      </c>
      <c r="BM1019" s="167">
        <v>3230</v>
      </c>
      <c r="BO1019" s="163">
        <v>991</v>
      </c>
      <c r="BQ1019" s="2">
        <v>143</v>
      </c>
      <c r="BR1019" s="115">
        <v>359</v>
      </c>
      <c r="BS1019" s="2">
        <v>346</v>
      </c>
      <c r="BT1019" s="115">
        <v>620</v>
      </c>
      <c r="BU1019" s="115">
        <v>2084</v>
      </c>
      <c r="BV1019" s="115">
        <v>3502</v>
      </c>
      <c r="BW1019" s="115">
        <v>249</v>
      </c>
      <c r="BX1019" s="115">
        <v>6455</v>
      </c>
      <c r="BY1019" s="115">
        <v>53</v>
      </c>
      <c r="BZ1019" s="2">
        <v>795</v>
      </c>
      <c r="CA1019" s="115">
        <v>247</v>
      </c>
      <c r="CB1019" s="115">
        <v>225</v>
      </c>
      <c r="CE1019" s="166">
        <v>0.51774550351062809</v>
      </c>
      <c r="CF1019" s="166">
        <v>0.65125477359519901</v>
      </c>
      <c r="CG1019" s="166">
        <v>0.86515054452274187</v>
      </c>
      <c r="CH1019" s="115">
        <v>523</v>
      </c>
      <c r="CI1019" s="115">
        <v>494</v>
      </c>
      <c r="CJ1019" s="31">
        <f t="shared" si="1091"/>
        <v>15</v>
      </c>
      <c r="CK1019" s="31">
        <f t="shared" si="1092"/>
        <v>36</v>
      </c>
      <c r="CL1019" s="31">
        <f t="shared" si="1093"/>
        <v>53</v>
      </c>
      <c r="CM1019" s="113">
        <f t="shared" si="1094"/>
        <v>471</v>
      </c>
      <c r="CN1019" s="31">
        <f t="shared" si="1095"/>
        <v>77</v>
      </c>
      <c r="CO1019" s="31">
        <f t="shared" si="1096"/>
        <v>146</v>
      </c>
      <c r="CP1019" s="31">
        <f t="shared" si="1097"/>
        <v>221</v>
      </c>
      <c r="CQ1019" s="31">
        <f t="shared" si="1098"/>
        <v>27</v>
      </c>
      <c r="CR1019" s="115">
        <v>12</v>
      </c>
      <c r="CS1019" s="115">
        <v>28</v>
      </c>
      <c r="CT1019" s="115">
        <v>37</v>
      </c>
      <c r="CU1019" s="88">
        <f t="shared" si="1099"/>
        <v>340</v>
      </c>
      <c r="CV1019" s="115">
        <v>74</v>
      </c>
      <c r="CW1019" s="115">
        <v>122</v>
      </c>
      <c r="CX1019" s="115">
        <v>130</v>
      </c>
      <c r="CY1019" s="115">
        <v>14</v>
      </c>
      <c r="CZ1019" s="115">
        <v>3</v>
      </c>
      <c r="DA1019" s="115">
        <v>8</v>
      </c>
      <c r="DB1019" s="115">
        <v>16</v>
      </c>
      <c r="DC1019" s="88">
        <f t="shared" si="1100"/>
        <v>131</v>
      </c>
      <c r="DD1019" s="115">
        <v>3</v>
      </c>
      <c r="DE1019" s="115">
        <v>24</v>
      </c>
      <c r="DF1019" s="115">
        <v>91</v>
      </c>
      <c r="DG1019" s="115">
        <v>13</v>
      </c>
      <c r="DH1019" s="115">
        <v>12</v>
      </c>
      <c r="DI1019" s="115">
        <v>79</v>
      </c>
      <c r="DJ1019" s="115">
        <v>55</v>
      </c>
      <c r="DK1019" s="88">
        <f t="shared" si="1101"/>
        <v>1511</v>
      </c>
      <c r="DL1019" s="115">
        <v>241</v>
      </c>
      <c r="DM1019" s="115">
        <v>598</v>
      </c>
      <c r="DN1019" s="115">
        <v>642</v>
      </c>
      <c r="DO1019" s="115">
        <v>30</v>
      </c>
      <c r="DP1019" s="115">
        <v>97</v>
      </c>
      <c r="DQ1019" s="115">
        <v>169</v>
      </c>
      <c r="DR1019" s="115">
        <v>133</v>
      </c>
      <c r="DS1019" s="88">
        <f t="shared" si="1102"/>
        <v>3485</v>
      </c>
      <c r="DT1019" s="115">
        <v>29</v>
      </c>
      <c r="DU1019" s="115">
        <v>883</v>
      </c>
      <c r="DV1019" s="115">
        <v>2394</v>
      </c>
      <c r="DW1019" s="115">
        <v>179</v>
      </c>
      <c r="DX1019" s="115">
        <v>5</v>
      </c>
      <c r="DY1019" s="115">
        <v>15</v>
      </c>
      <c r="DZ1019" s="115">
        <v>21</v>
      </c>
      <c r="EA1019" s="88">
        <f t="shared" si="1103"/>
        <v>220</v>
      </c>
      <c r="EB1019" s="115">
        <v>68</v>
      </c>
      <c r="EC1019" s="115">
        <v>114</v>
      </c>
      <c r="ED1019" s="115">
        <v>35</v>
      </c>
      <c r="EE1019" s="115">
        <v>3</v>
      </c>
      <c r="EF1019" s="115">
        <v>9</v>
      </c>
      <c r="EG1019" s="115">
        <v>45</v>
      </c>
      <c r="EH1019" s="115">
        <v>64</v>
      </c>
      <c r="EI1019" s="88">
        <f t="shared" si="1104"/>
        <v>539</v>
      </c>
      <c r="EJ1019" s="115">
        <v>159</v>
      </c>
      <c r="EK1019" s="115">
        <v>246</v>
      </c>
      <c r="EL1019" s="115">
        <v>127</v>
      </c>
      <c r="EM1019" s="115">
        <v>7</v>
      </c>
      <c r="EN1019" s="115"/>
      <c r="EO1019" s="115"/>
      <c r="EP1019" s="115"/>
      <c r="EQ1019" s="88">
        <f t="shared" si="1105"/>
        <v>0</v>
      </c>
      <c r="ER1019" s="115"/>
      <c r="ES1019" s="115"/>
      <c r="ET1019" s="115"/>
      <c r="EU1019" s="115"/>
      <c r="GB1019" s="115">
        <v>6</v>
      </c>
      <c r="GC1019" s="115">
        <v>17</v>
      </c>
      <c r="GD1019" s="115">
        <v>20</v>
      </c>
      <c r="GE1019" s="110">
        <f t="shared" si="1106"/>
        <v>242</v>
      </c>
      <c r="GF1019" s="115">
        <v>54</v>
      </c>
      <c r="GG1019" s="115">
        <v>109</v>
      </c>
      <c r="GH1019" s="115">
        <v>75</v>
      </c>
      <c r="GI1019" s="115">
        <v>4</v>
      </c>
      <c r="GN1019" s="2" t="s">
        <v>2452</v>
      </c>
      <c r="GO1019" s="2" t="s">
        <v>2453</v>
      </c>
      <c r="GP1019" s="2" t="s">
        <v>2452</v>
      </c>
      <c r="GR1019" s="115">
        <v>4100</v>
      </c>
    </row>
    <row r="1020" spans="1:200" hidden="1" x14ac:dyDescent="0.25">
      <c r="A1020" s="24" t="s">
        <v>1117</v>
      </c>
      <c r="B1020" s="4" t="s">
        <v>312</v>
      </c>
      <c r="C1020" s="4" t="s">
        <v>312</v>
      </c>
      <c r="D1020" s="115" t="s">
        <v>312</v>
      </c>
      <c r="E1020" s="163">
        <v>813</v>
      </c>
      <c r="F1020" s="163">
        <v>3554</v>
      </c>
      <c r="G1020" s="163">
        <v>3603</v>
      </c>
      <c r="H1020" s="19">
        <f t="shared" si="1087"/>
        <v>7970</v>
      </c>
      <c r="I1020" s="115">
        <v>488</v>
      </c>
      <c r="J1020" s="163">
        <v>932</v>
      </c>
      <c r="K1020" s="163">
        <v>3323</v>
      </c>
      <c r="L1020" s="163">
        <v>4332</v>
      </c>
      <c r="M1020" s="13">
        <f t="shared" si="1088"/>
        <v>8587</v>
      </c>
      <c r="N1020" s="115">
        <v>675</v>
      </c>
      <c r="O1020" s="115">
        <v>905</v>
      </c>
      <c r="U1020" s="164">
        <v>0.35570741356831365</v>
      </c>
      <c r="V1020" s="164">
        <v>0.45160455486542445</v>
      </c>
      <c r="W1020" s="164">
        <v>0.54492624050067051</v>
      </c>
      <c r="X1020" s="164"/>
      <c r="Y1020" s="164"/>
      <c r="Z1020" s="164"/>
      <c r="AF1020" s="115">
        <v>517</v>
      </c>
      <c r="AG1020" s="115">
        <v>792</v>
      </c>
      <c r="AH1020" s="115">
        <v>3440</v>
      </c>
      <c r="AI1020" s="115">
        <v>4565</v>
      </c>
      <c r="AJ1020" s="11">
        <v>123</v>
      </c>
      <c r="AK1020" s="101">
        <f t="shared" si="1089"/>
        <v>8920</v>
      </c>
      <c r="AL1020" s="115">
        <v>784</v>
      </c>
      <c r="AM1020" s="115"/>
      <c r="AN1020" s="115"/>
      <c r="AO1020" s="115"/>
      <c r="AR1020" s="165">
        <v>0.36535655662958233</v>
      </c>
      <c r="AS1020" s="165">
        <v>0.47635068276271519</v>
      </c>
      <c r="AT1020" s="165">
        <v>0.58330762110459733</v>
      </c>
      <c r="AU1020" s="165"/>
      <c r="AV1020" s="165"/>
      <c r="AW1020" s="165"/>
      <c r="AX1020" s="115">
        <v>499</v>
      </c>
      <c r="AY1020" s="18">
        <f t="shared" si="1090"/>
        <v>8977</v>
      </c>
      <c r="AZ1020" s="115">
        <v>765</v>
      </c>
      <c r="BA1020" s="115">
        <v>3357</v>
      </c>
      <c r="BB1020" s="115">
        <v>4721</v>
      </c>
      <c r="BC1020" s="163">
        <v>134</v>
      </c>
      <c r="BD1020" s="115">
        <v>843</v>
      </c>
      <c r="BH1020" s="166">
        <v>0.36561400301631553</v>
      </c>
      <c r="BI1020" s="166">
        <v>0.47536136662286466</v>
      </c>
      <c r="BJ1020" s="166">
        <v>0.59993811881188119</v>
      </c>
      <c r="BK1020" s="167">
        <v>6937</v>
      </c>
      <c r="BL1020" s="167">
        <v>9153</v>
      </c>
      <c r="BM1020" s="167">
        <v>6547</v>
      </c>
      <c r="BO1020" s="163">
        <v>2146</v>
      </c>
      <c r="BQ1020" s="2">
        <v>200</v>
      </c>
      <c r="BR1020" s="115">
        <v>502</v>
      </c>
      <c r="BS1020" s="2">
        <v>466</v>
      </c>
      <c r="BT1020" s="115">
        <v>704</v>
      </c>
      <c r="BU1020" s="115">
        <v>3305</v>
      </c>
      <c r="BV1020" s="115">
        <v>5182</v>
      </c>
      <c r="BW1020" s="115">
        <v>155</v>
      </c>
      <c r="BX1020" s="115">
        <v>9346</v>
      </c>
      <c r="BY1020" s="115">
        <v>505</v>
      </c>
      <c r="BZ1020" s="2">
        <v>924</v>
      </c>
      <c r="CA1020" s="115">
        <v>153</v>
      </c>
      <c r="CB1020" s="115">
        <v>979</v>
      </c>
      <c r="CE1020" s="166">
        <v>0.36759088662202849</v>
      </c>
      <c r="CF1020" s="166">
        <v>0.49380764163372859</v>
      </c>
      <c r="CG1020" s="166">
        <v>0.64282446240658841</v>
      </c>
      <c r="CH1020" s="115">
        <v>2289</v>
      </c>
      <c r="CI1020" s="115">
        <v>2532</v>
      </c>
      <c r="CJ1020" s="31">
        <f t="shared" si="1091"/>
        <v>19</v>
      </c>
      <c r="CK1020" s="31">
        <f t="shared" si="1092"/>
        <v>65</v>
      </c>
      <c r="CL1020" s="31">
        <f t="shared" si="1093"/>
        <v>91</v>
      </c>
      <c r="CM1020" s="113">
        <f t="shared" si="1094"/>
        <v>921</v>
      </c>
      <c r="CN1020" s="31">
        <f t="shared" si="1095"/>
        <v>148</v>
      </c>
      <c r="CO1020" s="31">
        <f t="shared" si="1096"/>
        <v>397</v>
      </c>
      <c r="CP1020" s="31">
        <f t="shared" si="1097"/>
        <v>366</v>
      </c>
      <c r="CQ1020" s="31">
        <f t="shared" si="1098"/>
        <v>10</v>
      </c>
      <c r="CR1020" s="115">
        <v>17</v>
      </c>
      <c r="CS1020" s="115">
        <v>57</v>
      </c>
      <c r="CT1020" s="115">
        <v>83</v>
      </c>
      <c r="CU1020" s="88">
        <f t="shared" si="1099"/>
        <v>802</v>
      </c>
      <c r="CV1020" s="115">
        <v>135</v>
      </c>
      <c r="CW1020" s="115">
        <v>343</v>
      </c>
      <c r="CX1020" s="115">
        <v>314</v>
      </c>
      <c r="CY1020" s="115">
        <v>10</v>
      </c>
      <c r="CZ1020" s="115">
        <v>2</v>
      </c>
      <c r="DA1020" s="115">
        <v>8</v>
      </c>
      <c r="DB1020" s="115">
        <v>8</v>
      </c>
      <c r="DC1020" s="88">
        <f t="shared" si="1100"/>
        <v>119</v>
      </c>
      <c r="DD1020" s="115">
        <v>13</v>
      </c>
      <c r="DE1020" s="115">
        <v>54</v>
      </c>
      <c r="DF1020" s="115">
        <v>52</v>
      </c>
      <c r="DG1020" s="115">
        <v>0</v>
      </c>
      <c r="DH1020" s="115">
        <v>24</v>
      </c>
      <c r="DI1020" s="115">
        <v>187</v>
      </c>
      <c r="DJ1020" s="115">
        <v>130</v>
      </c>
      <c r="DK1020" s="88">
        <f t="shared" si="1101"/>
        <v>4184</v>
      </c>
      <c r="DL1020" s="115">
        <v>299</v>
      </c>
      <c r="DM1020" s="115">
        <v>1458</v>
      </c>
      <c r="DN1020" s="115">
        <v>2352</v>
      </c>
      <c r="DO1020" s="115">
        <v>75</v>
      </c>
      <c r="DP1020" s="115">
        <v>136</v>
      </c>
      <c r="DQ1020" s="115">
        <v>212</v>
      </c>
      <c r="DR1020" s="115">
        <v>176</v>
      </c>
      <c r="DS1020" s="88">
        <f t="shared" si="1102"/>
        <v>3764</v>
      </c>
      <c r="DT1020" s="115">
        <v>130</v>
      </c>
      <c r="DU1020" s="115">
        <v>1277</v>
      </c>
      <c r="DV1020" s="115">
        <v>2293</v>
      </c>
      <c r="DW1020" s="115">
        <v>64</v>
      </c>
      <c r="DX1020" s="115">
        <v>3</v>
      </c>
      <c r="DY1020" s="115">
        <v>6</v>
      </c>
      <c r="DZ1020" s="115">
        <v>9</v>
      </c>
      <c r="EA1020" s="88">
        <f t="shared" si="1103"/>
        <v>62</v>
      </c>
      <c r="EB1020" s="115">
        <v>11</v>
      </c>
      <c r="EC1020" s="115">
        <v>27</v>
      </c>
      <c r="ED1020" s="115">
        <v>24</v>
      </c>
      <c r="EE1020" s="115"/>
      <c r="EF1020" s="115">
        <v>14</v>
      </c>
      <c r="EG1020" s="115">
        <v>27</v>
      </c>
      <c r="EH1020" s="115">
        <v>55</v>
      </c>
      <c r="EI1020" s="88">
        <f t="shared" si="1104"/>
        <v>312</v>
      </c>
      <c r="EJ1020" s="115">
        <v>111</v>
      </c>
      <c r="EK1020" s="115">
        <v>96</v>
      </c>
      <c r="EL1020" s="115">
        <v>102</v>
      </c>
      <c r="EM1020" s="115">
        <v>3</v>
      </c>
      <c r="EN1020" s="115"/>
      <c r="EO1020" s="115"/>
      <c r="EP1020" s="115"/>
      <c r="EQ1020" s="88">
        <f t="shared" si="1105"/>
        <v>0</v>
      </c>
      <c r="ER1020" s="115"/>
      <c r="ES1020" s="115"/>
      <c r="ET1020" s="115"/>
      <c r="EU1020" s="115"/>
      <c r="GB1020" s="115">
        <v>4</v>
      </c>
      <c r="GC1020" s="115">
        <v>5</v>
      </c>
      <c r="GD1020" s="115">
        <v>5</v>
      </c>
      <c r="GE1020" s="110">
        <f t="shared" si="1106"/>
        <v>64</v>
      </c>
      <c r="GF1020" s="115">
        <v>5</v>
      </c>
      <c r="GG1020" s="115">
        <v>41</v>
      </c>
      <c r="GH1020" s="115">
        <v>18</v>
      </c>
      <c r="GI1020" s="115">
        <v>0</v>
      </c>
      <c r="GN1020" s="2" t="s">
        <v>2507</v>
      </c>
      <c r="GO1020" s="2" t="s">
        <v>2487</v>
      </c>
      <c r="GP1020" s="2" t="s">
        <v>2519</v>
      </c>
      <c r="GR1020" s="115">
        <v>9113</v>
      </c>
    </row>
    <row r="1021" spans="1:200" hidden="1" x14ac:dyDescent="0.25">
      <c r="A1021" s="24" t="s">
        <v>1117</v>
      </c>
      <c r="B1021" s="4" t="s">
        <v>323</v>
      </c>
      <c r="C1021" s="4" t="s">
        <v>323</v>
      </c>
      <c r="D1021" s="115" t="s">
        <v>323</v>
      </c>
      <c r="E1021" s="163">
        <v>343</v>
      </c>
      <c r="F1021" s="163">
        <v>1114</v>
      </c>
      <c r="G1021" s="163">
        <v>1594</v>
      </c>
      <c r="H1021" s="19">
        <f t="shared" si="1087"/>
        <v>3051</v>
      </c>
      <c r="I1021" s="115">
        <v>208</v>
      </c>
      <c r="J1021" s="163">
        <v>412</v>
      </c>
      <c r="K1021" s="163">
        <v>1193</v>
      </c>
      <c r="L1021" s="163">
        <v>1692</v>
      </c>
      <c r="M1021" s="13">
        <f t="shared" si="1088"/>
        <v>3297</v>
      </c>
      <c r="N1021" s="115">
        <v>415</v>
      </c>
      <c r="O1021" s="115">
        <v>141</v>
      </c>
      <c r="U1021" s="164">
        <v>0.39003924753011232</v>
      </c>
      <c r="V1021" s="164">
        <v>0.48969072164948452</v>
      </c>
      <c r="W1021" s="164">
        <v>0.59533799533799536</v>
      </c>
      <c r="X1021" s="164"/>
      <c r="Y1021" s="164"/>
      <c r="Z1021" s="164"/>
      <c r="AF1021" s="115">
        <v>211</v>
      </c>
      <c r="AG1021" s="115">
        <v>455</v>
      </c>
      <c r="AH1021" s="115">
        <v>1316</v>
      </c>
      <c r="AI1021" s="115">
        <v>1755</v>
      </c>
      <c r="AJ1021" s="11">
        <v>92</v>
      </c>
      <c r="AK1021" s="101">
        <f t="shared" si="1089"/>
        <v>3618</v>
      </c>
      <c r="AL1021" s="115">
        <v>399</v>
      </c>
      <c r="AM1021" s="115"/>
      <c r="AN1021" s="115"/>
      <c r="AO1021" s="115"/>
      <c r="AR1021" s="165">
        <v>0.40999082207945459</v>
      </c>
      <c r="AS1021" s="165">
        <v>0.51089866156787767</v>
      </c>
      <c r="AT1021" s="165">
        <v>0.63512880562060892</v>
      </c>
      <c r="AU1021" s="165"/>
      <c r="AV1021" s="165"/>
      <c r="AW1021" s="165"/>
      <c r="AX1021" s="115">
        <v>257</v>
      </c>
      <c r="AY1021" s="18">
        <f t="shared" si="1090"/>
        <v>4835</v>
      </c>
      <c r="AZ1021" s="115">
        <v>498</v>
      </c>
      <c r="BA1021" s="115">
        <v>1796</v>
      </c>
      <c r="BB1021" s="115">
        <v>2390</v>
      </c>
      <c r="BC1021" s="163">
        <v>151</v>
      </c>
      <c r="BD1021" s="115">
        <v>459</v>
      </c>
      <c r="BH1021" s="166">
        <v>0.54229238865357465</v>
      </c>
      <c r="BI1021" s="166">
        <v>0.68372775637497707</v>
      </c>
      <c r="BJ1021" s="166">
        <v>0.82768966995285043</v>
      </c>
      <c r="BK1021" s="167">
        <v>2473</v>
      </c>
      <c r="BL1021" s="167">
        <v>3182</v>
      </c>
      <c r="BM1021" s="167">
        <v>2431</v>
      </c>
      <c r="BO1021" s="163">
        <v>777</v>
      </c>
      <c r="BQ1021" s="2">
        <v>124</v>
      </c>
      <c r="BR1021" s="115">
        <v>299</v>
      </c>
      <c r="BS1021" s="2">
        <v>256</v>
      </c>
      <c r="BT1021" s="115">
        <v>869</v>
      </c>
      <c r="BU1021" s="115">
        <v>2144</v>
      </c>
      <c r="BV1021" s="115">
        <v>2651</v>
      </c>
      <c r="BW1021" s="115">
        <v>137</v>
      </c>
      <c r="BX1021" s="115">
        <v>5801</v>
      </c>
      <c r="BY1021" s="115">
        <v>61</v>
      </c>
      <c r="BZ1021" s="2">
        <v>507</v>
      </c>
      <c r="CA1021" s="115">
        <v>137</v>
      </c>
      <c r="CB1021" s="115">
        <v>210</v>
      </c>
      <c r="CE1021" s="166">
        <v>0.64296694850115299</v>
      </c>
      <c r="CF1021" s="166">
        <v>0.77686872443287469</v>
      </c>
      <c r="CG1021" s="166">
        <v>0.92618941751889716</v>
      </c>
      <c r="CH1021" s="115">
        <v>287</v>
      </c>
      <c r="CI1021" s="115">
        <v>347</v>
      </c>
      <c r="CJ1021" s="31">
        <f t="shared" si="1091"/>
        <v>3</v>
      </c>
      <c r="CK1021" s="31">
        <f t="shared" si="1092"/>
        <v>7</v>
      </c>
      <c r="CL1021" s="31">
        <f t="shared" si="1093"/>
        <v>7</v>
      </c>
      <c r="CM1021" s="113">
        <f t="shared" si="1094"/>
        <v>91</v>
      </c>
      <c r="CN1021" s="31">
        <f t="shared" si="1095"/>
        <v>11</v>
      </c>
      <c r="CO1021" s="31">
        <f t="shared" si="1096"/>
        <v>21</v>
      </c>
      <c r="CP1021" s="31">
        <f t="shared" si="1097"/>
        <v>57</v>
      </c>
      <c r="CQ1021" s="31">
        <f t="shared" si="1098"/>
        <v>2</v>
      </c>
      <c r="CR1021" s="115"/>
      <c r="CS1021" s="115"/>
      <c r="CT1021" s="115"/>
      <c r="CU1021" s="88">
        <f t="shared" si="1099"/>
        <v>0</v>
      </c>
      <c r="CV1021" s="115"/>
      <c r="CW1021" s="115"/>
      <c r="CX1021" s="115"/>
      <c r="CY1021" s="115"/>
      <c r="CZ1021" s="115">
        <v>3</v>
      </c>
      <c r="DA1021" s="115">
        <v>7</v>
      </c>
      <c r="DB1021" s="115">
        <v>7</v>
      </c>
      <c r="DC1021" s="88">
        <f t="shared" si="1100"/>
        <v>91</v>
      </c>
      <c r="DD1021" s="115">
        <v>11</v>
      </c>
      <c r="DE1021" s="115">
        <v>21</v>
      </c>
      <c r="DF1021" s="115">
        <v>57</v>
      </c>
      <c r="DG1021" s="115">
        <v>2</v>
      </c>
      <c r="DH1021" s="115">
        <v>21</v>
      </c>
      <c r="DI1021" s="115">
        <v>123</v>
      </c>
      <c r="DJ1021" s="115">
        <v>82</v>
      </c>
      <c r="DK1021" s="88">
        <f t="shared" si="1101"/>
        <v>2910</v>
      </c>
      <c r="DL1021" s="115">
        <v>588</v>
      </c>
      <c r="DM1021" s="115">
        <v>1053</v>
      </c>
      <c r="DN1021" s="115">
        <v>1215</v>
      </c>
      <c r="DO1021" s="115">
        <v>54</v>
      </c>
      <c r="DP1021" s="115">
        <v>70</v>
      </c>
      <c r="DQ1021" s="115">
        <v>104</v>
      </c>
      <c r="DR1021" s="115">
        <v>85</v>
      </c>
      <c r="DS1021" s="88">
        <f t="shared" si="1102"/>
        <v>1987</v>
      </c>
      <c r="DT1021" s="115">
        <v>97</v>
      </c>
      <c r="DU1021" s="115">
        <v>686</v>
      </c>
      <c r="DV1021" s="115">
        <v>1142</v>
      </c>
      <c r="DW1021" s="115">
        <v>62</v>
      </c>
      <c r="DX1021" s="115"/>
      <c r="DY1021" s="115"/>
      <c r="DZ1021" s="115">
        <v>2</v>
      </c>
      <c r="EA1021" s="88">
        <f t="shared" si="1103"/>
        <v>0</v>
      </c>
      <c r="EB1021" s="115"/>
      <c r="EC1021" s="115"/>
      <c r="ED1021" s="115"/>
      <c r="EE1021" s="115"/>
      <c r="EF1021" s="115">
        <v>10</v>
      </c>
      <c r="EG1021" s="115">
        <v>32</v>
      </c>
      <c r="EH1021" s="115">
        <v>39</v>
      </c>
      <c r="EI1021" s="88">
        <f t="shared" si="1104"/>
        <v>348</v>
      </c>
      <c r="EJ1021" s="115">
        <v>105</v>
      </c>
      <c r="EK1021" s="115">
        <v>135</v>
      </c>
      <c r="EL1021" s="115">
        <v>95</v>
      </c>
      <c r="EM1021" s="115">
        <v>13</v>
      </c>
      <c r="EN1021" s="115"/>
      <c r="EO1021" s="115"/>
      <c r="EP1021" s="115"/>
      <c r="EQ1021" s="88">
        <f t="shared" si="1105"/>
        <v>0</v>
      </c>
      <c r="ER1021" s="115"/>
      <c r="ES1021" s="115"/>
      <c r="ET1021" s="115"/>
      <c r="EU1021" s="115"/>
      <c r="GB1021" s="115">
        <v>20</v>
      </c>
      <c r="GC1021" s="115">
        <v>33</v>
      </c>
      <c r="GD1021" s="115">
        <v>41</v>
      </c>
      <c r="GE1021" s="110">
        <f t="shared" si="1106"/>
        <v>465</v>
      </c>
      <c r="GF1021" s="115">
        <v>68</v>
      </c>
      <c r="GG1021" s="115">
        <v>249</v>
      </c>
      <c r="GH1021" s="115">
        <v>142</v>
      </c>
      <c r="GI1021" s="115">
        <v>6</v>
      </c>
      <c r="GN1021" s="2" t="s">
        <v>2447</v>
      </c>
      <c r="GO1021" s="2" t="s">
        <v>2447</v>
      </c>
      <c r="GP1021" s="2" t="s">
        <v>2447</v>
      </c>
      <c r="GR1021" s="115">
        <v>3215</v>
      </c>
    </row>
    <row r="1022" spans="1:200" hidden="1" x14ac:dyDescent="0.25">
      <c r="A1022" s="24" t="s">
        <v>1117</v>
      </c>
      <c r="B1022" s="4" t="s">
        <v>332</v>
      </c>
      <c r="C1022" s="4" t="s">
        <v>332</v>
      </c>
      <c r="D1022" s="115" t="s">
        <v>332</v>
      </c>
      <c r="E1022" s="163">
        <v>1236</v>
      </c>
      <c r="F1022" s="163">
        <v>4494</v>
      </c>
      <c r="G1022" s="163">
        <v>4627</v>
      </c>
      <c r="H1022" s="19">
        <f t="shared" si="1087"/>
        <v>10357</v>
      </c>
      <c r="I1022" s="115">
        <v>633</v>
      </c>
      <c r="J1022" s="163">
        <v>1139</v>
      </c>
      <c r="K1022" s="163">
        <v>4284</v>
      </c>
      <c r="L1022" s="163">
        <v>5209</v>
      </c>
      <c r="M1022" s="13">
        <f t="shared" si="1088"/>
        <v>10632</v>
      </c>
      <c r="N1022" s="115">
        <v>950</v>
      </c>
      <c r="O1022" s="115">
        <v>1511</v>
      </c>
      <c r="U1022" s="164">
        <v>0.27896389777278358</v>
      </c>
      <c r="V1022" s="164">
        <v>0.35908536841662814</v>
      </c>
      <c r="W1022" s="164">
        <v>0.41935801496652225</v>
      </c>
      <c r="X1022" s="164"/>
      <c r="Y1022" s="164"/>
      <c r="Z1022" s="164"/>
      <c r="AF1022" s="115">
        <v>667</v>
      </c>
      <c r="AG1022" s="115">
        <v>1095</v>
      </c>
      <c r="AH1022" s="115">
        <v>4396</v>
      </c>
      <c r="AI1022" s="115">
        <v>5353</v>
      </c>
      <c r="AJ1022" s="11">
        <v>183</v>
      </c>
      <c r="AK1022" s="101">
        <f t="shared" si="1089"/>
        <v>11027</v>
      </c>
      <c r="AL1022" s="115">
        <v>909</v>
      </c>
      <c r="AM1022" s="115"/>
      <c r="AN1022" s="115"/>
      <c r="AO1022" s="115"/>
      <c r="AR1022" s="165">
        <v>0.29037820775121298</v>
      </c>
      <c r="AS1022" s="165">
        <v>0.37858672376873664</v>
      </c>
      <c r="AT1022" s="165">
        <v>0.45425738526014514</v>
      </c>
      <c r="AU1022" s="165"/>
      <c r="AV1022" s="165"/>
      <c r="AW1022" s="165"/>
      <c r="AX1022" s="115">
        <v>732</v>
      </c>
      <c r="AY1022" s="18">
        <f t="shared" si="1090"/>
        <v>12344</v>
      </c>
      <c r="AZ1022" s="115">
        <v>1125</v>
      </c>
      <c r="BA1022" s="115">
        <v>4879</v>
      </c>
      <c r="BB1022" s="115">
        <v>6111</v>
      </c>
      <c r="BC1022" s="163">
        <v>229</v>
      </c>
      <c r="BD1022" s="115">
        <v>1048</v>
      </c>
      <c r="BH1022" s="166">
        <v>0.32563408462308002</v>
      </c>
      <c r="BI1022" s="166">
        <v>0.42250648081254516</v>
      </c>
      <c r="BJ1022" s="166">
        <v>0.50751804330392947</v>
      </c>
      <c r="BK1022" s="167">
        <v>10900</v>
      </c>
      <c r="BL1022" s="167">
        <v>14093</v>
      </c>
      <c r="BM1022" s="167">
        <v>9986</v>
      </c>
      <c r="BO1022" s="163">
        <v>3390</v>
      </c>
      <c r="BQ1022" s="2">
        <v>420</v>
      </c>
      <c r="BR1022" s="115">
        <v>759</v>
      </c>
      <c r="BS1022" s="2">
        <v>769</v>
      </c>
      <c r="BT1022" s="115">
        <v>1181</v>
      </c>
      <c r="BU1022" s="115">
        <v>4682</v>
      </c>
      <c r="BV1022" s="115">
        <v>6852</v>
      </c>
      <c r="BW1022" s="115">
        <v>209</v>
      </c>
      <c r="BX1022" s="115">
        <v>12924</v>
      </c>
      <c r="BY1022" s="115">
        <v>824</v>
      </c>
      <c r="BZ1022" s="2">
        <v>1261</v>
      </c>
      <c r="CA1022" s="115">
        <v>210</v>
      </c>
      <c r="CB1022" s="115">
        <v>1644</v>
      </c>
      <c r="CE1022" s="166">
        <v>0.33038889860649528</v>
      </c>
      <c r="CF1022" s="166">
        <v>0.43771246611299974</v>
      </c>
      <c r="CG1022" s="166">
        <v>0.55841145045862317</v>
      </c>
      <c r="CH1022" s="115">
        <v>4395</v>
      </c>
      <c r="CI1022" s="115">
        <v>4880</v>
      </c>
      <c r="CJ1022" s="31">
        <f t="shared" si="1091"/>
        <v>20</v>
      </c>
      <c r="CK1022" s="31">
        <f t="shared" si="1092"/>
        <v>52</v>
      </c>
      <c r="CL1022" s="31">
        <f t="shared" si="1093"/>
        <v>92</v>
      </c>
      <c r="CM1022" s="113">
        <f t="shared" si="1094"/>
        <v>679</v>
      </c>
      <c r="CN1022" s="31">
        <f t="shared" si="1095"/>
        <v>128</v>
      </c>
      <c r="CO1022" s="31">
        <f t="shared" si="1096"/>
        <v>236</v>
      </c>
      <c r="CP1022" s="31">
        <f t="shared" si="1097"/>
        <v>286</v>
      </c>
      <c r="CQ1022" s="31">
        <f t="shared" si="1098"/>
        <v>29</v>
      </c>
      <c r="CR1022" s="115">
        <v>17</v>
      </c>
      <c r="CS1022" s="115">
        <v>46</v>
      </c>
      <c r="CT1022" s="115">
        <v>86</v>
      </c>
      <c r="CU1022" s="88">
        <f t="shared" si="1099"/>
        <v>577</v>
      </c>
      <c r="CV1022" s="115">
        <v>128</v>
      </c>
      <c r="CW1022" s="115">
        <v>226</v>
      </c>
      <c r="CX1022" s="115">
        <v>201</v>
      </c>
      <c r="CY1022" s="115">
        <v>22</v>
      </c>
      <c r="CZ1022" s="115">
        <v>3</v>
      </c>
      <c r="DA1022" s="115">
        <v>6</v>
      </c>
      <c r="DB1022" s="115">
        <v>6</v>
      </c>
      <c r="DC1022" s="88">
        <f t="shared" si="1100"/>
        <v>102</v>
      </c>
      <c r="DD1022" s="115">
        <v>0</v>
      </c>
      <c r="DE1022" s="115">
        <v>10</v>
      </c>
      <c r="DF1022" s="115">
        <v>85</v>
      </c>
      <c r="DG1022" s="115">
        <v>7</v>
      </c>
      <c r="DH1022" s="115">
        <v>32</v>
      </c>
      <c r="DI1022" s="115">
        <v>160</v>
      </c>
      <c r="DJ1022" s="115">
        <v>127</v>
      </c>
      <c r="DK1022" s="88">
        <f t="shared" si="1101"/>
        <v>3421</v>
      </c>
      <c r="DL1022" s="115">
        <v>376</v>
      </c>
      <c r="DM1022" s="115">
        <v>1205</v>
      </c>
      <c r="DN1022" s="115">
        <v>1792</v>
      </c>
      <c r="DO1022" s="115">
        <v>48</v>
      </c>
      <c r="DP1022" s="115">
        <v>315</v>
      </c>
      <c r="DQ1022" s="115">
        <v>417</v>
      </c>
      <c r="DR1022" s="115">
        <v>396</v>
      </c>
      <c r="DS1022" s="88">
        <f t="shared" si="1102"/>
        <v>7297</v>
      </c>
      <c r="DT1022" s="115">
        <v>470</v>
      </c>
      <c r="DU1022" s="115">
        <v>2553</v>
      </c>
      <c r="DV1022" s="115">
        <v>4163</v>
      </c>
      <c r="DW1022" s="115">
        <v>111</v>
      </c>
      <c r="DX1022" s="115">
        <v>5</v>
      </c>
      <c r="DY1022" s="115">
        <v>9</v>
      </c>
      <c r="DZ1022" s="115">
        <v>9</v>
      </c>
      <c r="EA1022" s="88">
        <f t="shared" si="1103"/>
        <v>131</v>
      </c>
      <c r="EB1022" s="115">
        <v>35</v>
      </c>
      <c r="EC1022" s="115">
        <v>62</v>
      </c>
      <c r="ED1022" s="115">
        <v>34</v>
      </c>
      <c r="EE1022" s="115"/>
      <c r="EF1022" s="115">
        <v>14</v>
      </c>
      <c r="EG1022" s="115">
        <v>48</v>
      </c>
      <c r="EH1022" s="115">
        <v>62</v>
      </c>
      <c r="EI1022" s="88">
        <f t="shared" si="1104"/>
        <v>476</v>
      </c>
      <c r="EJ1022" s="115">
        <v>154</v>
      </c>
      <c r="EK1022" s="115">
        <v>187</v>
      </c>
      <c r="EL1022" s="115">
        <v>130</v>
      </c>
      <c r="EM1022" s="115">
        <v>5</v>
      </c>
      <c r="EN1022" s="115"/>
      <c r="EO1022" s="115"/>
      <c r="EP1022" s="115"/>
      <c r="EQ1022" s="88">
        <f t="shared" si="1105"/>
        <v>0</v>
      </c>
      <c r="ER1022" s="115"/>
      <c r="ES1022" s="115"/>
      <c r="ET1022" s="115"/>
      <c r="EU1022" s="115"/>
      <c r="GB1022" s="115">
        <v>34</v>
      </c>
      <c r="GC1022" s="115">
        <v>73</v>
      </c>
      <c r="GD1022" s="115">
        <v>83</v>
      </c>
      <c r="GE1022" s="110">
        <f t="shared" si="1106"/>
        <v>918</v>
      </c>
      <c r="GF1022" s="115">
        <v>18</v>
      </c>
      <c r="GG1022" s="115">
        <v>439</v>
      </c>
      <c r="GH1022" s="115">
        <v>438</v>
      </c>
      <c r="GI1022" s="115">
        <v>23</v>
      </c>
      <c r="GN1022" s="2" t="s">
        <v>2521</v>
      </c>
      <c r="GO1022" s="2" t="s">
        <v>2505</v>
      </c>
      <c r="GP1022" s="2" t="s">
        <v>2523</v>
      </c>
      <c r="GR1022" s="115">
        <v>14050</v>
      </c>
    </row>
    <row r="1023" spans="1:200" hidden="1" x14ac:dyDescent="0.25">
      <c r="A1023" s="24" t="s">
        <v>1110</v>
      </c>
      <c r="B1023" s="4" t="s">
        <v>353</v>
      </c>
      <c r="C1023" s="4" t="s">
        <v>353</v>
      </c>
      <c r="D1023" s="115" t="s">
        <v>353</v>
      </c>
      <c r="E1023" s="163">
        <v>1111</v>
      </c>
      <c r="F1023" s="163">
        <v>3277</v>
      </c>
      <c r="G1023" s="163">
        <v>5748</v>
      </c>
      <c r="H1023" s="19">
        <f t="shared" si="1087"/>
        <v>10136</v>
      </c>
      <c r="I1023" s="115">
        <v>687</v>
      </c>
      <c r="J1023" s="163">
        <v>1442</v>
      </c>
      <c r="K1023" s="163">
        <v>3411</v>
      </c>
      <c r="L1023" s="163">
        <v>6447</v>
      </c>
      <c r="M1023" s="13">
        <f t="shared" si="1088"/>
        <v>11300</v>
      </c>
      <c r="N1023" s="115">
        <v>1629</v>
      </c>
      <c r="O1023" s="115">
        <v>259</v>
      </c>
      <c r="U1023" s="164">
        <v>0.41200528266518982</v>
      </c>
      <c r="V1023" s="164">
        <v>0.50259573688389425</v>
      </c>
      <c r="W1023" s="164">
        <v>0.67935702199661596</v>
      </c>
      <c r="X1023" s="164"/>
      <c r="Y1023" s="164"/>
      <c r="Z1023" s="164"/>
      <c r="AF1023" s="115">
        <v>684</v>
      </c>
      <c r="AG1023" s="115">
        <v>1356</v>
      </c>
      <c r="AH1023" s="115">
        <v>3382</v>
      </c>
      <c r="AI1023" s="115">
        <v>6339</v>
      </c>
      <c r="AJ1023" s="11">
        <v>403</v>
      </c>
      <c r="AK1023" s="101">
        <f t="shared" si="1089"/>
        <v>11480</v>
      </c>
      <c r="AL1023" s="115">
        <v>1582</v>
      </c>
      <c r="AM1023" s="115"/>
      <c r="AN1023" s="115"/>
      <c r="AO1023" s="115"/>
      <c r="AR1023" s="165">
        <v>0.39465480693295646</v>
      </c>
      <c r="AS1023" s="165">
        <v>0.49213931551578183</v>
      </c>
      <c r="AT1023" s="165">
        <v>0.68122583416869542</v>
      </c>
      <c r="AU1023" s="165"/>
      <c r="AV1023" s="165"/>
      <c r="AW1023" s="165"/>
      <c r="AX1023" s="115">
        <v>753</v>
      </c>
      <c r="AY1023" s="18">
        <f t="shared" si="1090"/>
        <v>12793</v>
      </c>
      <c r="AZ1023" s="115">
        <v>1419</v>
      </c>
      <c r="BA1023" s="115">
        <v>4010</v>
      </c>
      <c r="BB1023" s="115">
        <v>6887</v>
      </c>
      <c r="BC1023" s="163">
        <v>477</v>
      </c>
      <c r="BD1023" s="115">
        <v>1662</v>
      </c>
      <c r="BH1023" s="166">
        <v>0.42539429027750048</v>
      </c>
      <c r="BI1023" s="166">
        <v>0.53218463666224858</v>
      </c>
      <c r="BJ1023" s="166">
        <v>0.71781838164583045</v>
      </c>
      <c r="BK1023" s="167">
        <v>8092</v>
      </c>
      <c r="BL1023" s="167">
        <v>10914</v>
      </c>
      <c r="BM1023" s="167">
        <v>7821</v>
      </c>
      <c r="BO1023" s="163">
        <v>2575</v>
      </c>
      <c r="BQ1023" s="2">
        <v>253</v>
      </c>
      <c r="BR1023" s="115">
        <v>892</v>
      </c>
      <c r="BS1023" s="2">
        <v>799</v>
      </c>
      <c r="BT1023" s="115">
        <v>1499</v>
      </c>
      <c r="BU1023" s="115">
        <v>5108</v>
      </c>
      <c r="BV1023" s="115">
        <v>8569</v>
      </c>
      <c r="BW1023" s="115">
        <v>560</v>
      </c>
      <c r="BX1023" s="115">
        <v>15736</v>
      </c>
      <c r="BY1023" s="115">
        <v>122</v>
      </c>
      <c r="BZ1023" s="2">
        <v>1959</v>
      </c>
      <c r="CA1023" s="115">
        <v>558</v>
      </c>
      <c r="CB1023" s="115">
        <v>429</v>
      </c>
      <c r="CE1023" s="166">
        <v>0.50710771971956459</v>
      </c>
      <c r="CF1023" s="166">
        <v>0.65819560787865061</v>
      </c>
      <c r="CG1023" s="166">
        <v>0.86203264876250651</v>
      </c>
      <c r="CH1023" s="115">
        <v>1211</v>
      </c>
      <c r="CI1023" s="115">
        <v>1398</v>
      </c>
      <c r="CJ1023" s="31">
        <f t="shared" si="1091"/>
        <v>46</v>
      </c>
      <c r="CK1023" s="31">
        <f t="shared" si="1092"/>
        <v>152</v>
      </c>
      <c r="CL1023" s="31">
        <f t="shared" si="1093"/>
        <v>220</v>
      </c>
      <c r="CM1023" s="113">
        <f t="shared" si="1094"/>
        <v>1909</v>
      </c>
      <c r="CN1023" s="31">
        <f t="shared" si="1095"/>
        <v>446</v>
      </c>
      <c r="CO1023" s="31">
        <f t="shared" si="1096"/>
        <v>675</v>
      </c>
      <c r="CP1023" s="31">
        <f t="shared" si="1097"/>
        <v>728</v>
      </c>
      <c r="CQ1023" s="31">
        <f t="shared" si="1098"/>
        <v>60</v>
      </c>
      <c r="CR1023" s="115">
        <v>38</v>
      </c>
      <c r="CS1023" s="115">
        <v>125</v>
      </c>
      <c r="CT1023" s="115">
        <v>196</v>
      </c>
      <c r="CU1023" s="88">
        <f t="shared" si="1099"/>
        <v>1511</v>
      </c>
      <c r="CV1023" s="115">
        <v>432</v>
      </c>
      <c r="CW1023" s="115">
        <v>594</v>
      </c>
      <c r="CX1023" s="115">
        <v>461</v>
      </c>
      <c r="CY1023" s="115">
        <v>24</v>
      </c>
      <c r="CZ1023" s="115">
        <v>8</v>
      </c>
      <c r="DA1023" s="115">
        <v>27</v>
      </c>
      <c r="DB1023" s="115">
        <v>24</v>
      </c>
      <c r="DC1023" s="88">
        <f t="shared" si="1100"/>
        <v>398</v>
      </c>
      <c r="DD1023" s="115">
        <v>14</v>
      </c>
      <c r="DE1023" s="115">
        <v>81</v>
      </c>
      <c r="DF1023" s="115">
        <v>267</v>
      </c>
      <c r="DG1023" s="115">
        <v>36</v>
      </c>
      <c r="DH1023" s="115">
        <v>34</v>
      </c>
      <c r="DI1023" s="115">
        <v>262</v>
      </c>
      <c r="DJ1023" s="115">
        <v>181</v>
      </c>
      <c r="DK1023" s="88">
        <f t="shared" si="1101"/>
        <v>4946</v>
      </c>
      <c r="DL1023" s="115">
        <v>670</v>
      </c>
      <c r="DM1023" s="115">
        <v>1925</v>
      </c>
      <c r="DN1023" s="115">
        <v>2239</v>
      </c>
      <c r="DO1023" s="115">
        <v>112</v>
      </c>
      <c r="DP1023" s="115">
        <v>127</v>
      </c>
      <c r="DQ1023" s="115">
        <v>336</v>
      </c>
      <c r="DR1023" s="115">
        <v>217</v>
      </c>
      <c r="DS1023" s="88">
        <f t="shared" si="1102"/>
        <v>6900</v>
      </c>
      <c r="DT1023" s="115">
        <v>53</v>
      </c>
      <c r="DU1023" s="115">
        <v>1529</v>
      </c>
      <c r="DV1023" s="115">
        <v>4978</v>
      </c>
      <c r="DW1023" s="115">
        <v>340</v>
      </c>
      <c r="DX1023" s="115">
        <v>5</v>
      </c>
      <c r="DY1023" s="115">
        <v>18</v>
      </c>
      <c r="DZ1023" s="115">
        <v>15</v>
      </c>
      <c r="EA1023" s="88">
        <f t="shared" si="1103"/>
        <v>330</v>
      </c>
      <c r="EB1023" s="115">
        <v>38</v>
      </c>
      <c r="EC1023" s="115">
        <v>129</v>
      </c>
      <c r="ED1023" s="115">
        <v>158</v>
      </c>
      <c r="EE1023" s="115">
        <v>5</v>
      </c>
      <c r="EF1023" s="115">
        <v>13</v>
      </c>
      <c r="EG1023" s="115">
        <v>45</v>
      </c>
      <c r="EH1023" s="115">
        <v>69</v>
      </c>
      <c r="EI1023" s="88">
        <f t="shared" si="1104"/>
        <v>549</v>
      </c>
      <c r="EJ1023" s="115">
        <v>134</v>
      </c>
      <c r="EK1023" s="115">
        <v>231</v>
      </c>
      <c r="EL1023" s="115">
        <v>170</v>
      </c>
      <c r="EM1023" s="115">
        <v>14</v>
      </c>
      <c r="EN1023" s="115">
        <v>1</v>
      </c>
      <c r="EO1023" s="115">
        <v>3</v>
      </c>
      <c r="EP1023" s="115">
        <v>5</v>
      </c>
      <c r="EQ1023" s="88">
        <f t="shared" si="1105"/>
        <v>43</v>
      </c>
      <c r="ER1023" s="115">
        <v>1</v>
      </c>
      <c r="ES1023" s="115">
        <v>26</v>
      </c>
      <c r="ET1023" s="115">
        <v>16</v>
      </c>
      <c r="EU1023" s="115">
        <v>0</v>
      </c>
      <c r="GB1023" s="115">
        <v>27</v>
      </c>
      <c r="GC1023" s="115">
        <v>76</v>
      </c>
      <c r="GD1023" s="115">
        <v>92</v>
      </c>
      <c r="GE1023" s="110">
        <f t="shared" si="1106"/>
        <v>1037</v>
      </c>
      <c r="GF1023" s="115">
        <v>144</v>
      </c>
      <c r="GG1023" s="115">
        <v>593</v>
      </c>
      <c r="GH1023" s="115">
        <v>280</v>
      </c>
      <c r="GI1023" s="115">
        <v>20</v>
      </c>
      <c r="GN1023" s="2" t="s">
        <v>2453</v>
      </c>
      <c r="GO1023" s="2" t="s">
        <v>2452</v>
      </c>
      <c r="GP1023" s="2" t="s">
        <v>2448</v>
      </c>
      <c r="GR1023" s="115">
        <v>10794</v>
      </c>
    </row>
    <row r="1024" spans="1:200" hidden="1" x14ac:dyDescent="0.25">
      <c r="A1024" s="24" t="s">
        <v>1116</v>
      </c>
      <c r="B1024" s="4" t="s">
        <v>368</v>
      </c>
      <c r="C1024" s="4" t="s">
        <v>368</v>
      </c>
      <c r="D1024" s="115" t="s">
        <v>368</v>
      </c>
      <c r="E1024" s="163">
        <v>1486</v>
      </c>
      <c r="F1024" s="163">
        <v>10790</v>
      </c>
      <c r="G1024" s="163">
        <v>15496</v>
      </c>
      <c r="H1024" s="19">
        <f t="shared" ref="H1024:H1055" si="1107">E1024+F1024+G1024</f>
        <v>27772</v>
      </c>
      <c r="I1024" s="115">
        <v>1663</v>
      </c>
      <c r="J1024" s="163">
        <v>2030</v>
      </c>
      <c r="K1024" s="163">
        <v>10520</v>
      </c>
      <c r="L1024" s="163">
        <v>17729</v>
      </c>
      <c r="M1024" s="13">
        <f t="shared" ref="M1024:M1055" si="1108">J1024+L1024+K1024</f>
        <v>30279</v>
      </c>
      <c r="N1024" s="115">
        <v>2879</v>
      </c>
      <c r="O1024" s="115">
        <v>2313</v>
      </c>
      <c r="U1024" s="164">
        <v>0.25049197733700679</v>
      </c>
      <c r="V1024" s="164">
        <v>0.33248038212214259</v>
      </c>
      <c r="W1024" s="164">
        <v>0.45025525708034519</v>
      </c>
      <c r="X1024" s="164"/>
      <c r="Y1024" s="164"/>
      <c r="Z1024" s="164"/>
      <c r="AF1024" s="115">
        <v>1748</v>
      </c>
      <c r="AG1024" s="115">
        <v>1966</v>
      </c>
      <c r="AH1024" s="115">
        <v>11000</v>
      </c>
      <c r="AI1024" s="115">
        <v>18992</v>
      </c>
      <c r="AJ1024" s="11">
        <v>589</v>
      </c>
      <c r="AK1024" s="101">
        <f t="shared" ref="AK1024:AK1055" si="1109">AG1024+AH1024+AI1024+AJ1024</f>
        <v>32547</v>
      </c>
      <c r="AL1024" s="115">
        <v>3412</v>
      </c>
      <c r="AM1024" s="115"/>
      <c r="AN1024" s="115"/>
      <c r="AO1024" s="115"/>
      <c r="AR1024" s="165">
        <v>0.25806626587714143</v>
      </c>
      <c r="AS1024" s="165">
        <v>0.35125277513479225</v>
      </c>
      <c r="AT1024" s="165">
        <v>0.48299593886598258</v>
      </c>
      <c r="AU1024" s="165"/>
      <c r="AV1024" s="165"/>
      <c r="AW1024" s="165"/>
      <c r="AX1024" s="115">
        <v>2022</v>
      </c>
      <c r="AY1024" s="18">
        <f t="shared" ref="AY1024:AY1055" si="1110">AZ1024+BA1024+BB1024+BC1024</f>
        <v>39289</v>
      </c>
      <c r="AZ1024" s="115">
        <v>2386</v>
      </c>
      <c r="BA1024" s="115">
        <v>13579</v>
      </c>
      <c r="BB1024" s="115">
        <v>22343</v>
      </c>
      <c r="BC1024" s="163">
        <v>981</v>
      </c>
      <c r="BD1024" s="115">
        <v>4574</v>
      </c>
      <c r="BH1024" s="166">
        <v>0.29790616141367221</v>
      </c>
      <c r="BI1024" s="166">
        <v>0.4008234346430718</v>
      </c>
      <c r="BJ1024" s="166">
        <v>0.54329480829205645</v>
      </c>
      <c r="BK1024" s="167">
        <v>36685</v>
      </c>
      <c r="BL1024" s="167">
        <v>48549</v>
      </c>
      <c r="BM1024" s="167">
        <v>34811</v>
      </c>
      <c r="BO1024" s="163">
        <v>11382</v>
      </c>
      <c r="BQ1024" s="2">
        <v>575</v>
      </c>
      <c r="BR1024" s="115">
        <v>2151</v>
      </c>
      <c r="BS1024" s="2">
        <v>1627</v>
      </c>
      <c r="BT1024" s="115">
        <v>2248</v>
      </c>
      <c r="BU1024" s="115">
        <v>15139</v>
      </c>
      <c r="BV1024" s="115">
        <v>26834</v>
      </c>
      <c r="BW1024" s="115">
        <v>907</v>
      </c>
      <c r="BX1024" s="115">
        <v>45128</v>
      </c>
      <c r="BY1024" s="115">
        <v>1192</v>
      </c>
      <c r="BZ1024" s="2">
        <v>4300</v>
      </c>
      <c r="CA1024" s="115">
        <v>896</v>
      </c>
      <c r="CB1024" s="115">
        <v>5403</v>
      </c>
      <c r="CE1024" s="166">
        <v>0.31584651885230514</v>
      </c>
      <c r="CF1024" s="166">
        <v>0.43707723277360311</v>
      </c>
      <c r="CG1024" s="166">
        <v>0.61832533207669427</v>
      </c>
      <c r="CH1024" s="115">
        <v>12277</v>
      </c>
      <c r="CI1024" s="115">
        <v>13956</v>
      </c>
      <c r="CJ1024" s="31">
        <f t="shared" ref="CJ1024:CJ1055" si="1111">CR1024+CZ1024</f>
        <v>23</v>
      </c>
      <c r="CK1024" s="31">
        <f t="shared" ref="CK1024:CK1055" si="1112">CS1024+DA1024</f>
        <v>93</v>
      </c>
      <c r="CL1024" s="31">
        <f t="shared" ref="CL1024:CL1055" si="1113">CT1024+DB1024</f>
        <v>148</v>
      </c>
      <c r="CM1024" s="113">
        <f t="shared" ref="CM1024:CM1055" si="1114">CU1024+DC1024</f>
        <v>1387</v>
      </c>
      <c r="CN1024" s="31">
        <f t="shared" ref="CN1024:CN1055" si="1115">CV1024+DD1024</f>
        <v>155</v>
      </c>
      <c r="CO1024" s="31">
        <f t="shared" ref="CO1024:CO1055" si="1116">CW1024+DE1024</f>
        <v>416</v>
      </c>
      <c r="CP1024" s="31">
        <f t="shared" ref="CP1024:CP1055" si="1117">CX1024+DF1024</f>
        <v>760</v>
      </c>
      <c r="CQ1024" s="31">
        <f t="shared" ref="CQ1024:CQ1055" si="1118">CY1024+DG1024</f>
        <v>56</v>
      </c>
      <c r="CR1024" s="115">
        <v>10</v>
      </c>
      <c r="CS1024" s="115">
        <v>33</v>
      </c>
      <c r="CT1024" s="115">
        <v>92</v>
      </c>
      <c r="CU1024" s="88">
        <f t="shared" ref="CU1024:CU1055" si="1119">CV1024+CW1024+CX1024+CY1024</f>
        <v>488</v>
      </c>
      <c r="CV1024" s="115">
        <v>115</v>
      </c>
      <c r="CW1024" s="115">
        <v>195</v>
      </c>
      <c r="CX1024" s="115">
        <v>176</v>
      </c>
      <c r="CY1024" s="115">
        <v>2</v>
      </c>
      <c r="CZ1024" s="115">
        <v>13</v>
      </c>
      <c r="DA1024" s="115">
        <v>60</v>
      </c>
      <c r="DB1024" s="115">
        <v>56</v>
      </c>
      <c r="DC1024" s="88">
        <f t="shared" ref="DC1024:DC1055" si="1120">DD1024+DE1024+DF1024+DG1024</f>
        <v>899</v>
      </c>
      <c r="DD1024" s="115">
        <v>40</v>
      </c>
      <c r="DE1024" s="115">
        <v>221</v>
      </c>
      <c r="DF1024" s="115">
        <v>584</v>
      </c>
      <c r="DG1024" s="115">
        <v>54</v>
      </c>
      <c r="DH1024" s="115">
        <v>60</v>
      </c>
      <c r="DI1024" s="115">
        <v>600</v>
      </c>
      <c r="DJ1024" s="115">
        <v>392</v>
      </c>
      <c r="DK1024" s="88">
        <f t="shared" ref="DK1024:DK1055" si="1121">DL1024+DM1024+DN1024+DO1024</f>
        <v>14125</v>
      </c>
      <c r="DL1024" s="115">
        <v>915</v>
      </c>
      <c r="DM1024" s="115">
        <v>5287</v>
      </c>
      <c r="DN1024" s="115">
        <v>7686</v>
      </c>
      <c r="DO1024" s="115">
        <v>237</v>
      </c>
      <c r="DP1024" s="115">
        <v>420</v>
      </c>
      <c r="DQ1024" s="115">
        <v>1240</v>
      </c>
      <c r="DR1024" s="115">
        <v>787</v>
      </c>
      <c r="DS1024" s="88">
        <f t="shared" ref="DS1024:DS1055" si="1122">DT1024+DU1024+DV1024+DW1024</f>
        <v>26815</v>
      </c>
      <c r="DT1024" s="115">
        <v>506</v>
      </c>
      <c r="DU1024" s="115">
        <v>8256</v>
      </c>
      <c r="DV1024" s="115">
        <v>17490</v>
      </c>
      <c r="DW1024" s="115">
        <v>563</v>
      </c>
      <c r="DX1024" s="115">
        <v>6</v>
      </c>
      <c r="DY1024" s="115">
        <v>11</v>
      </c>
      <c r="DZ1024" s="115">
        <v>14</v>
      </c>
      <c r="EA1024" s="88">
        <f t="shared" ref="EA1024:EA1055" si="1123">EB1024+EC1024+ED1024+EE1024</f>
        <v>199</v>
      </c>
      <c r="EB1024" s="115">
        <v>18</v>
      </c>
      <c r="EC1024" s="115">
        <v>76</v>
      </c>
      <c r="ED1024" s="115">
        <v>105</v>
      </c>
      <c r="EE1024" s="115"/>
      <c r="EF1024" s="115">
        <v>33</v>
      </c>
      <c r="EG1024" s="115">
        <v>137</v>
      </c>
      <c r="EH1024" s="115">
        <v>204</v>
      </c>
      <c r="EI1024" s="88">
        <f t="shared" ref="EI1024:EI1055" si="1124">EJ1024+EK1024+EL1024+EM1024</f>
        <v>1466</v>
      </c>
      <c r="EJ1024" s="115">
        <v>588</v>
      </c>
      <c r="EK1024" s="115">
        <v>564</v>
      </c>
      <c r="EL1024" s="115">
        <v>298</v>
      </c>
      <c r="EM1024" s="115">
        <v>16</v>
      </c>
      <c r="EN1024" s="115">
        <v>3</v>
      </c>
      <c r="EO1024" s="115">
        <v>18</v>
      </c>
      <c r="EP1024" s="115">
        <v>18</v>
      </c>
      <c r="EQ1024" s="88">
        <f t="shared" ref="EQ1024:EQ1055" si="1125">ER1024+ES1024+ET1024+EU1024</f>
        <v>233</v>
      </c>
      <c r="ER1024" s="115">
        <v>2</v>
      </c>
      <c r="ES1024" s="115">
        <v>68</v>
      </c>
      <c r="ET1024" s="115">
        <v>156</v>
      </c>
      <c r="EU1024" s="115">
        <v>7</v>
      </c>
      <c r="GB1024" s="115">
        <v>30</v>
      </c>
      <c r="GC1024" s="115">
        <v>52</v>
      </c>
      <c r="GD1024" s="115">
        <v>64</v>
      </c>
      <c r="GE1024" s="110">
        <f t="shared" ref="GE1024:GE1055" si="1126">GF1024+GG1024+GH1024+GI1024</f>
        <v>836</v>
      </c>
      <c r="GF1024" s="115">
        <v>5</v>
      </c>
      <c r="GG1024" s="115">
        <v>472</v>
      </c>
      <c r="GH1024" s="115">
        <v>339</v>
      </c>
      <c r="GI1024" s="115">
        <v>20</v>
      </c>
      <c r="GN1024" s="2" t="s">
        <v>2514</v>
      </c>
      <c r="GO1024" s="2" t="s">
        <v>2523</v>
      </c>
      <c r="GP1024" s="2" t="s">
        <v>2503</v>
      </c>
      <c r="GR1024" s="115">
        <v>48171</v>
      </c>
    </row>
    <row r="1025" spans="1:200" hidden="1" x14ac:dyDescent="0.25">
      <c r="A1025" s="168" t="s">
        <v>1112</v>
      </c>
      <c r="B1025" s="4" t="s">
        <v>378</v>
      </c>
      <c r="C1025" s="4" t="s">
        <v>378</v>
      </c>
      <c r="D1025" s="115" t="s">
        <v>378</v>
      </c>
      <c r="E1025" s="163">
        <v>685</v>
      </c>
      <c r="F1025" s="163">
        <v>2236</v>
      </c>
      <c r="G1025" s="163">
        <v>2673</v>
      </c>
      <c r="H1025" s="19">
        <f t="shared" si="1107"/>
        <v>5594</v>
      </c>
      <c r="I1025" s="115">
        <v>344</v>
      </c>
      <c r="J1025" s="163">
        <v>937</v>
      </c>
      <c r="K1025" s="163">
        <v>2389</v>
      </c>
      <c r="L1025" s="163">
        <v>2943</v>
      </c>
      <c r="M1025" s="13">
        <f t="shared" si="1108"/>
        <v>6269</v>
      </c>
      <c r="N1025" s="115">
        <v>660</v>
      </c>
      <c r="O1025" s="115">
        <v>246</v>
      </c>
      <c r="U1025" s="164">
        <v>0.47225244831338409</v>
      </c>
      <c r="V1025" s="164">
        <v>0.55759658686892632</v>
      </c>
      <c r="W1025" s="164">
        <v>0.65001403311815897</v>
      </c>
      <c r="X1025" s="164"/>
      <c r="Y1025" s="164"/>
      <c r="Z1025" s="164"/>
      <c r="AF1025" s="115">
        <v>379</v>
      </c>
      <c r="AG1025" s="115">
        <v>909</v>
      </c>
      <c r="AH1025" s="115">
        <v>2474</v>
      </c>
      <c r="AI1025" s="115">
        <v>3284</v>
      </c>
      <c r="AJ1025" s="11">
        <v>111</v>
      </c>
      <c r="AK1025" s="101">
        <f t="shared" si="1109"/>
        <v>6778</v>
      </c>
      <c r="AL1025" s="115">
        <v>674</v>
      </c>
      <c r="AM1025" s="115"/>
      <c r="AN1025" s="115"/>
      <c r="AO1025" s="115"/>
      <c r="AR1025" s="165">
        <v>0.5028106384763823</v>
      </c>
      <c r="AS1025" s="165">
        <v>0.61098425669991585</v>
      </c>
      <c r="AT1025" s="165">
        <v>0.71155943293347879</v>
      </c>
      <c r="AU1025" s="165"/>
      <c r="AV1025" s="165"/>
      <c r="AW1025" s="165"/>
      <c r="AX1025" s="115">
        <v>403</v>
      </c>
      <c r="AY1025" s="18">
        <f t="shared" si="1110"/>
        <v>7063</v>
      </c>
      <c r="AZ1025" s="115">
        <v>907</v>
      </c>
      <c r="BA1025" s="115">
        <v>2686</v>
      </c>
      <c r="BB1025" s="115">
        <v>3345</v>
      </c>
      <c r="BC1025" s="163">
        <v>125</v>
      </c>
      <c r="BD1025" s="115">
        <v>712</v>
      </c>
      <c r="BH1025" s="166">
        <v>0.51625207296849085</v>
      </c>
      <c r="BI1025" s="166">
        <v>0.62790697674418605</v>
      </c>
      <c r="BJ1025" s="166">
        <v>0.72694643843180562</v>
      </c>
      <c r="BK1025" s="167">
        <v>3609</v>
      </c>
      <c r="BL1025" s="167">
        <v>4765</v>
      </c>
      <c r="BM1025" s="167">
        <v>3571</v>
      </c>
      <c r="BO1025" s="163">
        <v>1188</v>
      </c>
      <c r="BQ1025" s="2">
        <v>187</v>
      </c>
      <c r="BR1025" s="115">
        <v>428</v>
      </c>
      <c r="BS1025" s="2">
        <v>396</v>
      </c>
      <c r="BT1025" s="115">
        <v>835</v>
      </c>
      <c r="BU1025" s="115">
        <v>2581</v>
      </c>
      <c r="BV1025" s="115">
        <v>3628</v>
      </c>
      <c r="BW1025" s="115">
        <v>155</v>
      </c>
      <c r="BX1025" s="115">
        <v>7199</v>
      </c>
      <c r="BY1025" s="115">
        <v>118</v>
      </c>
      <c r="BZ1025" s="2">
        <v>766</v>
      </c>
      <c r="CA1025" s="115">
        <v>158</v>
      </c>
      <c r="CB1025" s="115">
        <v>324</v>
      </c>
      <c r="CE1025" s="166">
        <v>0.52320067739204068</v>
      </c>
      <c r="CF1025" s="166">
        <v>0.65278620857108161</v>
      </c>
      <c r="CG1025" s="166">
        <v>0.79650014112334178</v>
      </c>
      <c r="CH1025" s="115">
        <v>709</v>
      </c>
      <c r="CI1025" s="115">
        <v>807</v>
      </c>
      <c r="CJ1025" s="31">
        <f t="shared" si="1111"/>
        <v>1</v>
      </c>
      <c r="CK1025" s="31">
        <f t="shared" si="1112"/>
        <v>3</v>
      </c>
      <c r="CL1025" s="31">
        <f t="shared" si="1113"/>
        <v>3</v>
      </c>
      <c r="CM1025" s="113">
        <f t="shared" si="1114"/>
        <v>38</v>
      </c>
      <c r="CN1025" s="31">
        <f t="shared" si="1115"/>
        <v>1</v>
      </c>
      <c r="CO1025" s="31">
        <f t="shared" si="1116"/>
        <v>8</v>
      </c>
      <c r="CP1025" s="31">
        <f t="shared" si="1117"/>
        <v>27</v>
      </c>
      <c r="CQ1025" s="31">
        <f t="shared" si="1118"/>
        <v>2</v>
      </c>
      <c r="CR1025" s="115"/>
      <c r="CS1025" s="115"/>
      <c r="CT1025" s="115"/>
      <c r="CU1025" s="88">
        <f t="shared" si="1119"/>
        <v>0</v>
      </c>
      <c r="CV1025" s="115"/>
      <c r="CW1025" s="115"/>
      <c r="CX1025" s="115"/>
      <c r="CY1025" s="115"/>
      <c r="CZ1025" s="115">
        <v>1</v>
      </c>
      <c r="DA1025" s="115">
        <v>3</v>
      </c>
      <c r="DB1025" s="115">
        <v>3</v>
      </c>
      <c r="DC1025" s="88">
        <f t="shared" si="1120"/>
        <v>38</v>
      </c>
      <c r="DD1025" s="115">
        <v>1</v>
      </c>
      <c r="DE1025" s="115">
        <v>8</v>
      </c>
      <c r="DF1025" s="115">
        <v>27</v>
      </c>
      <c r="DG1025" s="115">
        <v>2</v>
      </c>
      <c r="DH1025" s="115">
        <v>24</v>
      </c>
      <c r="DI1025" s="115">
        <v>146</v>
      </c>
      <c r="DJ1025" s="115">
        <v>115</v>
      </c>
      <c r="DK1025" s="88">
        <f t="shared" si="1121"/>
        <v>2815</v>
      </c>
      <c r="DL1025" s="115">
        <v>551</v>
      </c>
      <c r="DM1025" s="115">
        <v>1064</v>
      </c>
      <c r="DN1025" s="115">
        <v>1137</v>
      </c>
      <c r="DO1025" s="115">
        <v>63</v>
      </c>
      <c r="DP1025" s="115">
        <v>117</v>
      </c>
      <c r="DQ1025" s="115">
        <v>184</v>
      </c>
      <c r="DR1025" s="115">
        <v>148</v>
      </c>
      <c r="DS1025" s="88">
        <f t="shared" si="1122"/>
        <v>3138</v>
      </c>
      <c r="DT1025" s="115">
        <v>124</v>
      </c>
      <c r="DU1025" s="115">
        <v>969</v>
      </c>
      <c r="DV1025" s="115">
        <v>1974</v>
      </c>
      <c r="DW1025" s="115">
        <v>71</v>
      </c>
      <c r="DX1025" s="115">
        <v>8</v>
      </c>
      <c r="DY1025" s="115">
        <v>11</v>
      </c>
      <c r="DZ1025" s="115">
        <v>15</v>
      </c>
      <c r="EA1025" s="88">
        <f t="shared" si="1123"/>
        <v>169</v>
      </c>
      <c r="EB1025" s="115">
        <v>19</v>
      </c>
      <c r="EC1025" s="115">
        <v>69</v>
      </c>
      <c r="ED1025" s="115">
        <v>76</v>
      </c>
      <c r="EE1025" s="115">
        <v>5</v>
      </c>
      <c r="EF1025" s="115">
        <v>15</v>
      </c>
      <c r="EG1025" s="115">
        <v>36</v>
      </c>
      <c r="EH1025" s="115">
        <v>66</v>
      </c>
      <c r="EI1025" s="88">
        <f t="shared" si="1124"/>
        <v>395</v>
      </c>
      <c r="EJ1025" s="115">
        <v>131</v>
      </c>
      <c r="EK1025" s="115">
        <v>145</v>
      </c>
      <c r="EL1025" s="115">
        <v>112</v>
      </c>
      <c r="EM1025" s="115">
        <v>7</v>
      </c>
      <c r="EN1025" s="115"/>
      <c r="EO1025" s="115"/>
      <c r="EP1025" s="115"/>
      <c r="EQ1025" s="88">
        <f t="shared" si="1125"/>
        <v>0</v>
      </c>
      <c r="ER1025" s="115"/>
      <c r="ES1025" s="115"/>
      <c r="ET1025" s="115"/>
      <c r="EU1025" s="115"/>
      <c r="GB1025" s="115">
        <v>22</v>
      </c>
      <c r="GC1025" s="115">
        <v>48</v>
      </c>
      <c r="GD1025" s="115">
        <v>49</v>
      </c>
      <c r="GE1025" s="110">
        <f t="shared" si="1126"/>
        <v>644</v>
      </c>
      <c r="GF1025" s="115">
        <v>9</v>
      </c>
      <c r="GG1025" s="115">
        <v>326</v>
      </c>
      <c r="GH1025" s="115">
        <v>302</v>
      </c>
      <c r="GI1025" s="115">
        <v>7</v>
      </c>
      <c r="GN1025" s="2" t="s">
        <v>2466</v>
      </c>
      <c r="GO1025" s="2" t="s">
        <v>2454</v>
      </c>
      <c r="GP1025" s="2" t="s">
        <v>2467</v>
      </c>
      <c r="GR1025" s="115">
        <v>4797</v>
      </c>
    </row>
    <row r="1026" spans="1:200" hidden="1" x14ac:dyDescent="0.25">
      <c r="A1026" s="168" t="s">
        <v>1112</v>
      </c>
      <c r="B1026" s="4" t="s">
        <v>394</v>
      </c>
      <c r="C1026" s="4" t="s">
        <v>394</v>
      </c>
      <c r="D1026" s="115" t="s">
        <v>394</v>
      </c>
      <c r="E1026" s="163">
        <v>140</v>
      </c>
      <c r="F1026" s="163">
        <v>553</v>
      </c>
      <c r="G1026" s="163">
        <v>696</v>
      </c>
      <c r="H1026" s="19">
        <f t="shared" si="1107"/>
        <v>1389</v>
      </c>
      <c r="I1026" s="115">
        <v>92</v>
      </c>
      <c r="J1026" s="163">
        <v>184</v>
      </c>
      <c r="K1026" s="163">
        <v>518</v>
      </c>
      <c r="L1026" s="163">
        <v>723</v>
      </c>
      <c r="M1026" s="13">
        <f t="shared" si="1108"/>
        <v>1425</v>
      </c>
      <c r="N1026" s="115">
        <v>122</v>
      </c>
      <c r="O1026" s="115">
        <v>95</v>
      </c>
      <c r="U1026" s="164">
        <v>0.287574486868241</v>
      </c>
      <c r="V1026" s="164">
        <v>0.35467511885895403</v>
      </c>
      <c r="W1026" s="164">
        <v>0.42533616418966735</v>
      </c>
      <c r="X1026" s="164"/>
      <c r="Y1026" s="164"/>
      <c r="Z1026" s="164"/>
      <c r="AF1026" s="115">
        <v>94</v>
      </c>
      <c r="AG1026" s="115">
        <v>175</v>
      </c>
      <c r="AH1026" s="115">
        <v>573</v>
      </c>
      <c r="AI1026" s="115">
        <v>735</v>
      </c>
      <c r="AJ1026" s="11">
        <v>23</v>
      </c>
      <c r="AK1026" s="101">
        <f t="shared" si="1109"/>
        <v>1506</v>
      </c>
      <c r="AL1026" s="115">
        <v>122</v>
      </c>
      <c r="AM1026" s="115"/>
      <c r="AN1026" s="115"/>
      <c r="AO1026" s="115"/>
      <c r="AR1026" s="165">
        <v>0.28846969054684191</v>
      </c>
      <c r="AS1026" s="165">
        <v>0.36213740458015264</v>
      </c>
      <c r="AT1026" s="165">
        <v>0.44164265129682995</v>
      </c>
      <c r="AU1026" s="165"/>
      <c r="AV1026" s="165"/>
      <c r="AW1026" s="165"/>
      <c r="AX1026" s="115">
        <v>97</v>
      </c>
      <c r="AY1026" s="18">
        <f t="shared" si="1110"/>
        <v>1683</v>
      </c>
      <c r="AZ1026" s="115">
        <v>193</v>
      </c>
      <c r="BA1026" s="115">
        <v>606</v>
      </c>
      <c r="BB1026" s="115">
        <v>857</v>
      </c>
      <c r="BC1026" s="163">
        <v>27</v>
      </c>
      <c r="BD1026" s="115">
        <v>143</v>
      </c>
      <c r="BH1026" s="166">
        <v>0.27095272206303728</v>
      </c>
      <c r="BI1026" s="166">
        <v>0.33794162826420893</v>
      </c>
      <c r="BJ1026" s="166">
        <v>0.43141993957703934</v>
      </c>
      <c r="BK1026" s="167">
        <v>1659</v>
      </c>
      <c r="BL1026" s="167">
        <v>2181</v>
      </c>
      <c r="BM1026" s="167">
        <v>1675</v>
      </c>
      <c r="BO1026" s="163">
        <v>462</v>
      </c>
      <c r="BQ1026" s="2">
        <v>54</v>
      </c>
      <c r="BR1026" s="115">
        <v>114</v>
      </c>
      <c r="BS1026" s="2">
        <v>115</v>
      </c>
      <c r="BT1026" s="115">
        <v>176</v>
      </c>
      <c r="BU1026" s="115">
        <v>686</v>
      </c>
      <c r="BV1026" s="115">
        <v>969</v>
      </c>
      <c r="BW1026" s="115">
        <v>38</v>
      </c>
      <c r="BX1026" s="115">
        <v>1869</v>
      </c>
      <c r="BY1026" s="115">
        <v>46</v>
      </c>
      <c r="BZ1026" s="2">
        <v>191</v>
      </c>
      <c r="CA1026" s="115">
        <v>38</v>
      </c>
      <c r="CB1026" s="115">
        <v>100</v>
      </c>
      <c r="CE1026" s="166">
        <v>0.29473106476399563</v>
      </c>
      <c r="CF1026" s="166">
        <v>0.38110403397027603</v>
      </c>
      <c r="CG1026" s="166">
        <v>0.46976175931582165</v>
      </c>
      <c r="CH1026" s="115">
        <v>897</v>
      </c>
      <c r="CI1026" s="115">
        <v>1068</v>
      </c>
      <c r="CJ1026" s="31">
        <f t="shared" si="1111"/>
        <v>1</v>
      </c>
      <c r="CK1026" s="31">
        <f t="shared" si="1112"/>
        <v>2</v>
      </c>
      <c r="CL1026" s="31">
        <f t="shared" si="1113"/>
        <v>2</v>
      </c>
      <c r="CM1026" s="113">
        <f t="shared" si="1114"/>
        <v>14</v>
      </c>
      <c r="CN1026" s="31">
        <f t="shared" si="1115"/>
        <v>1</v>
      </c>
      <c r="CO1026" s="31">
        <f t="shared" si="1116"/>
        <v>6</v>
      </c>
      <c r="CP1026" s="31">
        <f t="shared" si="1117"/>
        <v>6</v>
      </c>
      <c r="CQ1026" s="31">
        <f t="shared" si="1118"/>
        <v>1</v>
      </c>
      <c r="CR1026" s="115"/>
      <c r="CS1026" s="115"/>
      <c r="CT1026" s="115"/>
      <c r="CU1026" s="88">
        <f t="shared" si="1119"/>
        <v>0</v>
      </c>
      <c r="CV1026" s="115"/>
      <c r="CW1026" s="115"/>
      <c r="CX1026" s="115"/>
      <c r="CY1026" s="115"/>
      <c r="CZ1026" s="115">
        <v>1</v>
      </c>
      <c r="DA1026" s="115">
        <v>2</v>
      </c>
      <c r="DB1026" s="115">
        <v>2</v>
      </c>
      <c r="DC1026" s="88">
        <f t="shared" si="1120"/>
        <v>14</v>
      </c>
      <c r="DD1026" s="115">
        <v>1</v>
      </c>
      <c r="DE1026" s="115">
        <v>6</v>
      </c>
      <c r="DF1026" s="115">
        <v>6</v>
      </c>
      <c r="DG1026" s="115">
        <v>1</v>
      </c>
      <c r="DH1026" s="115">
        <v>8</v>
      </c>
      <c r="DI1026" s="115">
        <v>48</v>
      </c>
      <c r="DJ1026" s="115">
        <v>49</v>
      </c>
      <c r="DK1026" s="88">
        <f t="shared" si="1121"/>
        <v>851</v>
      </c>
      <c r="DL1026" s="115">
        <v>122</v>
      </c>
      <c r="DM1026" s="115">
        <v>320</v>
      </c>
      <c r="DN1026" s="115">
        <v>398</v>
      </c>
      <c r="DO1026" s="115">
        <v>11</v>
      </c>
      <c r="DP1026" s="115">
        <v>37</v>
      </c>
      <c r="DQ1026" s="115">
        <v>50</v>
      </c>
      <c r="DR1026" s="115">
        <v>45</v>
      </c>
      <c r="DS1026" s="88">
        <f t="shared" si="1122"/>
        <v>751</v>
      </c>
      <c r="DT1026" s="115">
        <v>42</v>
      </c>
      <c r="DU1026" s="115">
        <v>235</v>
      </c>
      <c r="DV1026" s="115">
        <v>450</v>
      </c>
      <c r="DW1026" s="115">
        <v>24</v>
      </c>
      <c r="DX1026" s="115">
        <v>3</v>
      </c>
      <c r="DY1026" s="115">
        <v>3</v>
      </c>
      <c r="DZ1026" s="115">
        <v>2</v>
      </c>
      <c r="EA1026" s="88">
        <f t="shared" si="1123"/>
        <v>34</v>
      </c>
      <c r="EB1026" s="115">
        <v>7</v>
      </c>
      <c r="EC1026" s="115">
        <v>13</v>
      </c>
      <c r="ED1026" s="115">
        <v>13</v>
      </c>
      <c r="EE1026" s="115">
        <v>1</v>
      </c>
      <c r="EF1026" s="115">
        <v>1</v>
      </c>
      <c r="EG1026" s="115">
        <v>1</v>
      </c>
      <c r="EH1026" s="115">
        <v>4</v>
      </c>
      <c r="EI1026" s="88">
        <f t="shared" si="1124"/>
        <v>14</v>
      </c>
      <c r="EJ1026" s="115">
        <v>1</v>
      </c>
      <c r="EK1026" s="115">
        <v>7</v>
      </c>
      <c r="EL1026" s="115">
        <v>6</v>
      </c>
      <c r="EM1026" s="115">
        <v>0</v>
      </c>
      <c r="EN1026" s="115"/>
      <c r="EO1026" s="115"/>
      <c r="EP1026" s="115"/>
      <c r="EQ1026" s="88">
        <f t="shared" si="1125"/>
        <v>0</v>
      </c>
      <c r="ER1026" s="115"/>
      <c r="ES1026" s="115"/>
      <c r="ET1026" s="115"/>
      <c r="EU1026" s="115"/>
      <c r="GB1026" s="115">
        <v>4</v>
      </c>
      <c r="GC1026" s="115">
        <v>10</v>
      </c>
      <c r="GD1026" s="115">
        <v>13</v>
      </c>
      <c r="GE1026" s="110">
        <f t="shared" si="1126"/>
        <v>205</v>
      </c>
      <c r="GF1026" s="115">
        <v>3</v>
      </c>
      <c r="GG1026" s="115">
        <v>105</v>
      </c>
      <c r="GH1026" s="115">
        <v>96</v>
      </c>
      <c r="GI1026" s="115">
        <v>1</v>
      </c>
      <c r="GN1026" s="2" t="s">
        <v>2527</v>
      </c>
      <c r="GO1026" s="2" t="s">
        <v>2527</v>
      </c>
      <c r="GP1026" s="2" t="s">
        <v>2527</v>
      </c>
      <c r="GR1026" s="115">
        <v>2158</v>
      </c>
    </row>
    <row r="1027" spans="1:200" hidden="1" x14ac:dyDescent="0.25">
      <c r="A1027" s="24" t="s">
        <v>1117</v>
      </c>
      <c r="B1027" s="4" t="s">
        <v>400</v>
      </c>
      <c r="C1027" s="4" t="s">
        <v>400</v>
      </c>
      <c r="D1027" s="115" t="s">
        <v>400</v>
      </c>
      <c r="E1027" s="163">
        <v>345</v>
      </c>
      <c r="F1027" s="163">
        <v>1301</v>
      </c>
      <c r="G1027" s="163">
        <v>1077</v>
      </c>
      <c r="H1027" s="19">
        <f t="shared" si="1107"/>
        <v>2723</v>
      </c>
      <c r="I1027" s="115">
        <v>225</v>
      </c>
      <c r="J1027" s="163">
        <v>552</v>
      </c>
      <c r="K1027" s="163">
        <v>1606</v>
      </c>
      <c r="L1027" s="163">
        <v>1330</v>
      </c>
      <c r="M1027" s="13">
        <f t="shared" si="1108"/>
        <v>3488</v>
      </c>
      <c r="N1027" s="115">
        <v>144</v>
      </c>
      <c r="O1027" s="115">
        <v>744</v>
      </c>
      <c r="U1027" s="164">
        <v>0.23532723434201266</v>
      </c>
      <c r="V1027" s="164">
        <v>0.28680020544427326</v>
      </c>
      <c r="W1027" s="164">
        <v>0.28077651515151514</v>
      </c>
      <c r="X1027" s="164"/>
      <c r="Y1027" s="164"/>
      <c r="Z1027" s="164"/>
      <c r="AF1027" s="115">
        <v>276</v>
      </c>
      <c r="AG1027" s="115">
        <v>781</v>
      </c>
      <c r="AH1027" s="115">
        <v>2191</v>
      </c>
      <c r="AI1027" s="115">
        <v>1558</v>
      </c>
      <c r="AJ1027" s="11">
        <v>51</v>
      </c>
      <c r="AK1027" s="101">
        <f t="shared" si="1109"/>
        <v>4581</v>
      </c>
      <c r="AL1027" s="115">
        <v>136</v>
      </c>
      <c r="AM1027" s="115"/>
      <c r="AN1027" s="115"/>
      <c r="AO1027" s="115"/>
      <c r="AR1027" s="165">
        <v>0.31581973693667792</v>
      </c>
      <c r="AS1027" s="165">
        <v>0.37975614883329828</v>
      </c>
      <c r="AT1027" s="165">
        <v>0.36349693251533743</v>
      </c>
      <c r="AU1027" s="165"/>
      <c r="AV1027" s="165"/>
      <c r="AW1027" s="165"/>
      <c r="AX1027" s="115">
        <v>284</v>
      </c>
      <c r="AY1027" s="18">
        <f t="shared" si="1110"/>
        <v>4821</v>
      </c>
      <c r="AZ1027" s="115">
        <v>770</v>
      </c>
      <c r="BA1027" s="115">
        <v>2274</v>
      </c>
      <c r="BB1027" s="115">
        <v>1673</v>
      </c>
      <c r="BC1027" s="163">
        <v>104</v>
      </c>
      <c r="BD1027" s="115">
        <v>175</v>
      </c>
      <c r="BH1027" s="166">
        <v>0.33262541193701944</v>
      </c>
      <c r="BI1027" s="166">
        <v>0.40493827160493828</v>
      </c>
      <c r="BJ1027" s="166">
        <v>0.37079207920792079</v>
      </c>
      <c r="BK1027" s="167">
        <v>4181</v>
      </c>
      <c r="BL1027" s="167">
        <v>5732</v>
      </c>
      <c r="BM1027" s="167">
        <v>4161</v>
      </c>
      <c r="BO1027" s="163">
        <v>1378</v>
      </c>
      <c r="BQ1027" s="2">
        <v>156</v>
      </c>
      <c r="BR1027" s="115">
        <v>326</v>
      </c>
      <c r="BS1027" s="2">
        <v>235</v>
      </c>
      <c r="BT1027" s="115">
        <v>556</v>
      </c>
      <c r="BU1027" s="115">
        <v>2662</v>
      </c>
      <c r="BV1027" s="115">
        <v>2631</v>
      </c>
      <c r="BW1027" s="115">
        <v>34</v>
      </c>
      <c r="BX1027" s="115">
        <v>5883</v>
      </c>
      <c r="BY1027" s="115">
        <v>591</v>
      </c>
      <c r="BZ1027" s="2">
        <v>175</v>
      </c>
      <c r="CA1027" s="115">
        <v>32</v>
      </c>
      <c r="CB1027" s="115">
        <v>1174</v>
      </c>
      <c r="CE1027" s="166">
        <v>0.39763779527559057</v>
      </c>
      <c r="CF1027" s="166">
        <v>0.53237410071942448</v>
      </c>
      <c r="CG1027" s="166">
        <v>0.62142857142857144</v>
      </c>
      <c r="CH1027" s="115">
        <v>1705</v>
      </c>
      <c r="CI1027" s="115">
        <v>1734</v>
      </c>
      <c r="CJ1027" s="31">
        <f t="shared" si="1111"/>
        <v>2</v>
      </c>
      <c r="CK1027" s="31">
        <f t="shared" si="1112"/>
        <v>4</v>
      </c>
      <c r="CL1027" s="31">
        <f t="shared" si="1113"/>
        <v>5</v>
      </c>
      <c r="CM1027" s="113">
        <f t="shared" si="1114"/>
        <v>25</v>
      </c>
      <c r="CN1027" s="31">
        <f t="shared" si="1115"/>
        <v>3</v>
      </c>
      <c r="CO1027" s="31">
        <f t="shared" si="1116"/>
        <v>10</v>
      </c>
      <c r="CP1027" s="31">
        <f t="shared" si="1117"/>
        <v>7</v>
      </c>
      <c r="CQ1027" s="31">
        <f t="shared" si="1118"/>
        <v>5</v>
      </c>
      <c r="CR1027" s="115">
        <v>1</v>
      </c>
      <c r="CS1027" s="115">
        <v>3</v>
      </c>
      <c r="CT1027" s="115">
        <v>3</v>
      </c>
      <c r="CU1027" s="88">
        <f t="shared" si="1119"/>
        <v>20</v>
      </c>
      <c r="CV1027" s="115">
        <v>3</v>
      </c>
      <c r="CW1027" s="115">
        <v>8</v>
      </c>
      <c r="CX1027" s="115">
        <v>4</v>
      </c>
      <c r="CY1027" s="115">
        <v>5</v>
      </c>
      <c r="CZ1027" s="115">
        <v>1</v>
      </c>
      <c r="DA1027" s="115">
        <v>1</v>
      </c>
      <c r="DB1027" s="115">
        <v>2</v>
      </c>
      <c r="DC1027" s="88">
        <f t="shared" si="1120"/>
        <v>5</v>
      </c>
      <c r="DD1027" s="115">
        <v>0</v>
      </c>
      <c r="DE1027" s="115">
        <v>2</v>
      </c>
      <c r="DF1027" s="115">
        <v>3</v>
      </c>
      <c r="DG1027" s="115">
        <v>0</v>
      </c>
      <c r="DH1027" s="115">
        <v>22</v>
      </c>
      <c r="DI1027" s="115">
        <v>101</v>
      </c>
      <c r="DJ1027" s="115">
        <v>69</v>
      </c>
      <c r="DK1027" s="88">
        <f t="shared" si="1121"/>
        <v>1946</v>
      </c>
      <c r="DL1027" s="115">
        <v>286</v>
      </c>
      <c r="DM1027" s="115">
        <v>887</v>
      </c>
      <c r="DN1027" s="115">
        <v>770</v>
      </c>
      <c r="DO1027" s="115">
        <v>3</v>
      </c>
      <c r="DP1027" s="115">
        <v>129</v>
      </c>
      <c r="DQ1027" s="115">
        <v>214</v>
      </c>
      <c r="DR1027" s="115">
        <v>150</v>
      </c>
      <c r="DS1027" s="88">
        <f t="shared" si="1122"/>
        <v>3746</v>
      </c>
      <c r="DT1027" s="115">
        <v>255</v>
      </c>
      <c r="DU1027" s="115">
        <v>1664</v>
      </c>
      <c r="DV1027" s="115">
        <v>1796</v>
      </c>
      <c r="DW1027" s="115">
        <v>31</v>
      </c>
      <c r="DX1027" s="115">
        <v>1</v>
      </c>
      <c r="DY1027" s="115">
        <v>1</v>
      </c>
      <c r="DZ1027" s="115">
        <v>2</v>
      </c>
      <c r="EA1027" s="88">
        <f t="shared" si="1123"/>
        <v>12</v>
      </c>
      <c r="EB1027" s="115">
        <v>1</v>
      </c>
      <c r="EC1027" s="115">
        <v>6</v>
      </c>
      <c r="ED1027" s="115">
        <v>5</v>
      </c>
      <c r="EE1027" s="115"/>
      <c r="EF1027" s="115"/>
      <c r="EG1027" s="115"/>
      <c r="EH1027" s="115"/>
      <c r="EI1027" s="88">
        <f t="shared" si="1124"/>
        <v>0</v>
      </c>
      <c r="EJ1027" s="115"/>
      <c r="EK1027" s="115"/>
      <c r="EL1027" s="115"/>
      <c r="EM1027" s="115"/>
      <c r="EN1027" s="115"/>
      <c r="EO1027" s="115"/>
      <c r="EP1027" s="115"/>
      <c r="EQ1027" s="88">
        <f t="shared" si="1125"/>
        <v>0</v>
      </c>
      <c r="ER1027" s="115"/>
      <c r="ES1027" s="115"/>
      <c r="ET1027" s="115"/>
      <c r="EU1027" s="115"/>
      <c r="GB1027" s="115">
        <v>2</v>
      </c>
      <c r="GC1027" s="115">
        <v>6</v>
      </c>
      <c r="GD1027" s="115">
        <v>9</v>
      </c>
      <c r="GE1027" s="110">
        <f t="shared" si="1126"/>
        <v>159</v>
      </c>
      <c r="GF1027" s="115">
        <v>11</v>
      </c>
      <c r="GG1027" s="115">
        <v>95</v>
      </c>
      <c r="GH1027" s="115">
        <v>53</v>
      </c>
      <c r="GI1027" s="115">
        <v>0</v>
      </c>
      <c r="GN1027" s="2" t="s">
        <v>2512</v>
      </c>
      <c r="GO1027" s="2" t="s">
        <v>2476</v>
      </c>
      <c r="GP1027" s="2" t="s">
        <v>2500</v>
      </c>
      <c r="GR1027" s="115">
        <v>5657</v>
      </c>
    </row>
    <row r="1028" spans="1:200" hidden="1" x14ac:dyDescent="0.25">
      <c r="A1028" s="24" t="s">
        <v>1111</v>
      </c>
      <c r="B1028" s="4" t="s">
        <v>404</v>
      </c>
      <c r="C1028" s="4" t="s">
        <v>404</v>
      </c>
      <c r="D1028" s="115" t="s">
        <v>404</v>
      </c>
      <c r="E1028" s="163">
        <v>3025</v>
      </c>
      <c r="F1028" s="163">
        <v>16541</v>
      </c>
      <c r="G1028" s="163">
        <v>16964</v>
      </c>
      <c r="H1028" s="19">
        <f t="shared" si="1107"/>
        <v>36530</v>
      </c>
      <c r="I1028" s="115">
        <v>1772</v>
      </c>
      <c r="J1028" s="163">
        <v>2472</v>
      </c>
      <c r="K1028" s="163">
        <v>12362</v>
      </c>
      <c r="L1028" s="163">
        <v>18874</v>
      </c>
      <c r="M1028" s="13">
        <f t="shared" si="1108"/>
        <v>33708</v>
      </c>
      <c r="N1028" s="115">
        <v>3538</v>
      </c>
      <c r="O1028" s="115">
        <v>1554</v>
      </c>
      <c r="U1028" s="164">
        <v>0.41049294529028396</v>
      </c>
      <c r="V1028" s="164">
        <v>0.5373244354776131</v>
      </c>
      <c r="W1028" s="164">
        <v>0.69255780346820794</v>
      </c>
      <c r="X1028" s="164"/>
      <c r="Y1028" s="164"/>
      <c r="Z1028" s="164"/>
      <c r="AF1028" s="115">
        <v>1738</v>
      </c>
      <c r="AG1028" s="115">
        <v>2269</v>
      </c>
      <c r="AH1028" s="115">
        <v>11265</v>
      </c>
      <c r="AI1028" s="115">
        <v>19234</v>
      </c>
      <c r="AJ1028" s="11">
        <v>690</v>
      </c>
      <c r="AK1028" s="101">
        <f t="shared" si="1109"/>
        <v>33458</v>
      </c>
      <c r="AL1028" s="115">
        <v>3522</v>
      </c>
      <c r="AM1028" s="115"/>
      <c r="AN1028" s="115"/>
      <c r="AO1028" s="115"/>
      <c r="AR1028" s="165">
        <v>0.39804556713939626</v>
      </c>
      <c r="AS1028" s="165">
        <v>0.53166078713466425</v>
      </c>
      <c r="AT1028" s="165">
        <v>0.71708274382730119</v>
      </c>
      <c r="AU1028" s="165"/>
      <c r="AV1028" s="165"/>
      <c r="AW1028" s="165"/>
      <c r="AX1028" s="115">
        <v>1865</v>
      </c>
      <c r="AY1028" s="18">
        <f t="shared" si="1110"/>
        <v>36605</v>
      </c>
      <c r="AZ1028" s="115">
        <v>2664</v>
      </c>
      <c r="BA1028" s="115">
        <v>12361</v>
      </c>
      <c r="BB1028" s="115">
        <v>20691</v>
      </c>
      <c r="BC1028" s="163">
        <v>889</v>
      </c>
      <c r="BD1028" s="115">
        <v>4764</v>
      </c>
      <c r="BH1028" s="166">
        <v>0.41765507563183957</v>
      </c>
      <c r="BI1028" s="166">
        <v>0.54752733959159972</v>
      </c>
      <c r="BJ1028" s="166">
        <v>0.73298357034378026</v>
      </c>
      <c r="BK1028" s="167">
        <v>23609</v>
      </c>
      <c r="BL1028" s="167">
        <v>32206</v>
      </c>
      <c r="BM1028" s="167">
        <v>22636</v>
      </c>
      <c r="BO1028" s="163">
        <v>7362</v>
      </c>
      <c r="BQ1028" s="2">
        <v>732</v>
      </c>
      <c r="BR1028" s="115">
        <v>2083</v>
      </c>
      <c r="BS1028" s="2">
        <v>1691</v>
      </c>
      <c r="BT1028" s="115">
        <v>2360</v>
      </c>
      <c r="BU1028" s="115">
        <v>13327</v>
      </c>
      <c r="BV1028" s="115">
        <v>25076</v>
      </c>
      <c r="BW1028" s="115">
        <v>897</v>
      </c>
      <c r="BX1028" s="115">
        <v>41660</v>
      </c>
      <c r="BY1028" s="115">
        <v>606</v>
      </c>
      <c r="BZ1028" s="2">
        <v>4388</v>
      </c>
      <c r="CA1028" s="115">
        <v>880</v>
      </c>
      <c r="CB1028" s="115">
        <v>2912</v>
      </c>
      <c r="CE1028" s="166">
        <v>0.42359284244523743</v>
      </c>
      <c r="CF1028" s="166">
        <v>0.58040771181754036</v>
      </c>
      <c r="CG1028" s="166">
        <v>0.81670523317906729</v>
      </c>
      <c r="CH1028" s="115">
        <v>1948</v>
      </c>
      <c r="CI1028" s="115">
        <v>2010</v>
      </c>
      <c r="CJ1028" s="31">
        <f t="shared" si="1111"/>
        <v>35</v>
      </c>
      <c r="CK1028" s="31">
        <f t="shared" si="1112"/>
        <v>112</v>
      </c>
      <c r="CL1028" s="31">
        <f t="shared" si="1113"/>
        <v>182</v>
      </c>
      <c r="CM1028" s="113">
        <f t="shared" si="1114"/>
        <v>1657</v>
      </c>
      <c r="CN1028" s="31">
        <f t="shared" si="1115"/>
        <v>350</v>
      </c>
      <c r="CO1028" s="31">
        <f t="shared" si="1116"/>
        <v>577</v>
      </c>
      <c r="CP1028" s="31">
        <f t="shared" si="1117"/>
        <v>697</v>
      </c>
      <c r="CQ1028" s="31">
        <f t="shared" si="1118"/>
        <v>33</v>
      </c>
      <c r="CR1028" s="115">
        <v>20</v>
      </c>
      <c r="CS1028" s="115">
        <v>71</v>
      </c>
      <c r="CT1028" s="115">
        <v>128</v>
      </c>
      <c r="CU1028" s="88">
        <f t="shared" si="1119"/>
        <v>998</v>
      </c>
      <c r="CV1028" s="115">
        <v>318</v>
      </c>
      <c r="CW1028" s="115">
        <v>382</v>
      </c>
      <c r="CX1028" s="115">
        <v>286</v>
      </c>
      <c r="CY1028" s="115">
        <v>12</v>
      </c>
      <c r="CZ1028" s="115">
        <v>15</v>
      </c>
      <c r="DA1028" s="115">
        <v>41</v>
      </c>
      <c r="DB1028" s="115">
        <v>54</v>
      </c>
      <c r="DC1028" s="88">
        <f t="shared" si="1120"/>
        <v>659</v>
      </c>
      <c r="DD1028" s="115">
        <v>32</v>
      </c>
      <c r="DE1028" s="115">
        <v>195</v>
      </c>
      <c r="DF1028" s="115">
        <v>411</v>
      </c>
      <c r="DG1028" s="115">
        <v>21</v>
      </c>
      <c r="DH1028" s="115">
        <v>63</v>
      </c>
      <c r="DI1028" s="115">
        <v>507</v>
      </c>
      <c r="DJ1028" s="115">
        <v>314</v>
      </c>
      <c r="DK1028" s="88">
        <f t="shared" si="1121"/>
        <v>10964</v>
      </c>
      <c r="DL1028" s="115">
        <v>761</v>
      </c>
      <c r="DM1028" s="115">
        <v>3848</v>
      </c>
      <c r="DN1028" s="115">
        <v>6155</v>
      </c>
      <c r="DO1028" s="115">
        <v>200</v>
      </c>
      <c r="DP1028" s="115">
        <v>510</v>
      </c>
      <c r="DQ1028" s="115">
        <v>1152</v>
      </c>
      <c r="DR1028" s="115">
        <v>762</v>
      </c>
      <c r="DS1028" s="88">
        <f t="shared" si="1122"/>
        <v>25387</v>
      </c>
      <c r="DT1028" s="115">
        <v>413</v>
      </c>
      <c r="DU1028" s="115">
        <v>7286</v>
      </c>
      <c r="DV1028" s="115">
        <v>17081</v>
      </c>
      <c r="DW1028" s="115">
        <v>607</v>
      </c>
      <c r="DX1028" s="115">
        <v>11</v>
      </c>
      <c r="DY1028" s="115">
        <v>24</v>
      </c>
      <c r="DZ1028" s="115">
        <v>43</v>
      </c>
      <c r="EA1028" s="88">
        <f t="shared" si="1123"/>
        <v>410</v>
      </c>
      <c r="EB1028" s="115">
        <v>48</v>
      </c>
      <c r="EC1028" s="115">
        <v>167</v>
      </c>
      <c r="ED1028" s="115">
        <v>189</v>
      </c>
      <c r="EE1028" s="115">
        <v>6</v>
      </c>
      <c r="EF1028" s="115">
        <v>66</v>
      </c>
      <c r="EG1028" s="115">
        <v>198</v>
      </c>
      <c r="EH1028" s="115">
        <v>292</v>
      </c>
      <c r="EI1028" s="88">
        <f t="shared" si="1124"/>
        <v>1821</v>
      </c>
      <c r="EJ1028" s="115">
        <v>753</v>
      </c>
      <c r="EK1028" s="115">
        <v>714</v>
      </c>
      <c r="EL1028" s="115">
        <v>334</v>
      </c>
      <c r="EM1028" s="115">
        <v>20</v>
      </c>
      <c r="EN1028" s="115">
        <v>1</v>
      </c>
      <c r="EO1028" s="115">
        <v>4</v>
      </c>
      <c r="EP1028" s="115">
        <v>4</v>
      </c>
      <c r="EQ1028" s="88">
        <f t="shared" si="1125"/>
        <v>20</v>
      </c>
      <c r="ER1028" s="115">
        <v>1</v>
      </c>
      <c r="ES1028" s="115">
        <v>18</v>
      </c>
      <c r="ET1028" s="115">
        <v>1</v>
      </c>
      <c r="EU1028" s="115">
        <v>0</v>
      </c>
      <c r="GB1028" s="115">
        <v>46</v>
      </c>
      <c r="GC1028" s="115">
        <v>86</v>
      </c>
      <c r="GD1028" s="115">
        <v>94</v>
      </c>
      <c r="GE1028" s="110">
        <f t="shared" si="1126"/>
        <v>1354</v>
      </c>
      <c r="GF1028" s="115">
        <v>19</v>
      </c>
      <c r="GG1028" s="115">
        <v>717</v>
      </c>
      <c r="GH1028" s="115">
        <v>592</v>
      </c>
      <c r="GI1028" s="115">
        <v>26</v>
      </c>
      <c r="GN1028" s="2" t="s">
        <v>2462</v>
      </c>
      <c r="GO1028" s="2" t="s">
        <v>2474</v>
      </c>
      <c r="GP1028" s="2" t="s">
        <v>2471</v>
      </c>
      <c r="GR1028" s="115">
        <v>32406</v>
      </c>
    </row>
    <row r="1029" spans="1:200" hidden="1" x14ac:dyDescent="0.25">
      <c r="A1029" s="24" t="s">
        <v>1117</v>
      </c>
      <c r="B1029" s="4" t="s">
        <v>420</v>
      </c>
      <c r="C1029" s="4" t="s">
        <v>420</v>
      </c>
      <c r="D1029" s="115" t="s">
        <v>420</v>
      </c>
      <c r="E1029" s="163">
        <v>246</v>
      </c>
      <c r="F1029" s="163">
        <v>1494</v>
      </c>
      <c r="G1029" s="163">
        <v>1500</v>
      </c>
      <c r="H1029" s="19">
        <f t="shared" si="1107"/>
        <v>3240</v>
      </c>
      <c r="I1029" s="115">
        <v>201</v>
      </c>
      <c r="J1029" s="163">
        <v>289</v>
      </c>
      <c r="K1029" s="163">
        <v>1504</v>
      </c>
      <c r="L1029" s="163">
        <v>1637</v>
      </c>
      <c r="M1029" s="13">
        <f t="shared" si="1108"/>
        <v>3430</v>
      </c>
      <c r="N1029" s="115">
        <v>195</v>
      </c>
      <c r="O1029" s="115">
        <v>573</v>
      </c>
      <c r="U1029" s="164">
        <v>0.31010352760736198</v>
      </c>
      <c r="V1029" s="164">
        <v>0.40444810543657334</v>
      </c>
      <c r="W1029" s="164">
        <v>0.46011486917677091</v>
      </c>
      <c r="X1029" s="164"/>
      <c r="Y1029" s="164"/>
      <c r="Z1029" s="164"/>
      <c r="AF1029" s="115">
        <v>197</v>
      </c>
      <c r="AG1029" s="115">
        <v>329</v>
      </c>
      <c r="AH1029" s="115">
        <v>1532</v>
      </c>
      <c r="AI1029" s="115">
        <v>1597</v>
      </c>
      <c r="AJ1029" s="11">
        <v>43</v>
      </c>
      <c r="AK1029" s="101">
        <f t="shared" si="1109"/>
        <v>3501</v>
      </c>
      <c r="AL1029" s="115">
        <v>193</v>
      </c>
      <c r="AM1029" s="115"/>
      <c r="AN1029" s="115"/>
      <c r="AO1029" s="115"/>
      <c r="AR1029" s="165">
        <v>0.31558090083123913</v>
      </c>
      <c r="AS1029" s="165">
        <v>0.40732519422863483</v>
      </c>
      <c r="AT1029" s="165">
        <v>0.45807504078303424</v>
      </c>
      <c r="AU1029" s="165"/>
      <c r="AV1029" s="165"/>
      <c r="AW1029" s="165"/>
      <c r="AX1029" s="115">
        <v>210</v>
      </c>
      <c r="AY1029" s="18">
        <f t="shared" si="1110"/>
        <v>3741</v>
      </c>
      <c r="AZ1029" s="115">
        <v>307</v>
      </c>
      <c r="BA1029" s="115">
        <v>1576</v>
      </c>
      <c r="BB1029" s="115">
        <v>1808</v>
      </c>
      <c r="BC1029" s="163">
        <v>50</v>
      </c>
      <c r="BD1029" s="115">
        <v>224</v>
      </c>
      <c r="BH1029" s="166">
        <v>0.33148484558753227</v>
      </c>
      <c r="BI1029" s="166">
        <v>0.43568178684682202</v>
      </c>
      <c r="BJ1029" s="166">
        <v>0.50752963793655881</v>
      </c>
      <c r="BK1029" s="167">
        <v>3237</v>
      </c>
      <c r="BL1029" s="167">
        <v>4326</v>
      </c>
      <c r="BM1029" s="167">
        <v>3256</v>
      </c>
      <c r="BO1029" s="163">
        <v>1021</v>
      </c>
      <c r="BQ1029" s="2">
        <v>123</v>
      </c>
      <c r="BR1029" s="115">
        <v>227</v>
      </c>
      <c r="BS1029" s="2">
        <v>226</v>
      </c>
      <c r="BT1029" s="115">
        <v>332</v>
      </c>
      <c r="BU1029" s="115">
        <v>1772</v>
      </c>
      <c r="BV1029" s="115">
        <v>2124</v>
      </c>
      <c r="BW1029" s="115">
        <v>45</v>
      </c>
      <c r="BX1029" s="115">
        <v>4273</v>
      </c>
      <c r="BY1029" s="115">
        <v>346</v>
      </c>
      <c r="BZ1029" s="2">
        <v>284</v>
      </c>
      <c r="CA1029" s="115">
        <v>44</v>
      </c>
      <c r="CB1029" s="115">
        <v>674</v>
      </c>
      <c r="CE1029" s="166">
        <v>0.36941596915263802</v>
      </c>
      <c r="CF1029" s="166">
        <v>0.49195747001090512</v>
      </c>
      <c r="CG1029" s="166">
        <v>0.59980398562561255</v>
      </c>
      <c r="CH1029" s="115">
        <v>1416</v>
      </c>
      <c r="CI1029" s="115">
        <v>1479</v>
      </c>
      <c r="CJ1029" s="31">
        <f t="shared" si="1111"/>
        <v>3</v>
      </c>
      <c r="CK1029" s="31">
        <f t="shared" si="1112"/>
        <v>9</v>
      </c>
      <c r="CL1029" s="31">
        <f t="shared" si="1113"/>
        <v>20</v>
      </c>
      <c r="CM1029" s="113">
        <f t="shared" si="1114"/>
        <v>145</v>
      </c>
      <c r="CN1029" s="31">
        <f t="shared" si="1115"/>
        <v>36</v>
      </c>
      <c r="CO1029" s="31">
        <f t="shared" si="1116"/>
        <v>45</v>
      </c>
      <c r="CP1029" s="31">
        <f t="shared" si="1117"/>
        <v>61</v>
      </c>
      <c r="CQ1029" s="31">
        <f t="shared" si="1118"/>
        <v>3</v>
      </c>
      <c r="CR1029" s="115">
        <v>1</v>
      </c>
      <c r="CS1029" s="115">
        <v>3</v>
      </c>
      <c r="CT1029" s="115">
        <v>4</v>
      </c>
      <c r="CU1029" s="88">
        <f t="shared" si="1119"/>
        <v>37</v>
      </c>
      <c r="CV1029" s="115">
        <v>25</v>
      </c>
      <c r="CW1029" s="115">
        <v>7</v>
      </c>
      <c r="CX1029" s="115">
        <v>3</v>
      </c>
      <c r="CY1029" s="115">
        <v>2</v>
      </c>
      <c r="CZ1029" s="115">
        <v>2</v>
      </c>
      <c r="DA1029" s="115">
        <v>6</v>
      </c>
      <c r="DB1029" s="115">
        <v>16</v>
      </c>
      <c r="DC1029" s="88">
        <f t="shared" si="1120"/>
        <v>108</v>
      </c>
      <c r="DD1029" s="115">
        <v>11</v>
      </c>
      <c r="DE1029" s="115">
        <v>38</v>
      </c>
      <c r="DF1029" s="115">
        <v>58</v>
      </c>
      <c r="DG1029" s="115">
        <v>1</v>
      </c>
      <c r="DH1029" s="115">
        <v>12</v>
      </c>
      <c r="DI1029" s="115">
        <v>48</v>
      </c>
      <c r="DJ1029" s="115">
        <v>40</v>
      </c>
      <c r="DK1029" s="88">
        <f t="shared" si="1121"/>
        <v>993</v>
      </c>
      <c r="DL1029" s="115">
        <v>122</v>
      </c>
      <c r="DM1029" s="115">
        <v>420</v>
      </c>
      <c r="DN1029" s="115">
        <v>440</v>
      </c>
      <c r="DO1029" s="115">
        <v>11</v>
      </c>
      <c r="DP1029" s="115">
        <v>101</v>
      </c>
      <c r="DQ1029" s="115">
        <v>151</v>
      </c>
      <c r="DR1029" s="115">
        <v>138</v>
      </c>
      <c r="DS1029" s="88">
        <f t="shared" si="1122"/>
        <v>2881</v>
      </c>
      <c r="DT1029" s="115">
        <v>133</v>
      </c>
      <c r="DU1029" s="115">
        <v>1176</v>
      </c>
      <c r="DV1029" s="115">
        <v>1542</v>
      </c>
      <c r="DW1029" s="115">
        <v>30</v>
      </c>
      <c r="DX1029" s="115">
        <v>3</v>
      </c>
      <c r="DY1029" s="115">
        <v>5</v>
      </c>
      <c r="DZ1029" s="115">
        <v>7</v>
      </c>
      <c r="EA1029" s="88">
        <f t="shared" si="1123"/>
        <v>50</v>
      </c>
      <c r="EB1029" s="115">
        <v>13</v>
      </c>
      <c r="EC1029" s="115">
        <v>11</v>
      </c>
      <c r="ED1029" s="115">
        <v>25</v>
      </c>
      <c r="EE1029" s="115">
        <v>1</v>
      </c>
      <c r="EF1029" s="115">
        <v>2</v>
      </c>
      <c r="EG1029" s="115">
        <v>6</v>
      </c>
      <c r="EH1029" s="115">
        <v>14</v>
      </c>
      <c r="EI1029" s="88">
        <f t="shared" si="1124"/>
        <v>54</v>
      </c>
      <c r="EJ1029" s="115">
        <v>28</v>
      </c>
      <c r="EK1029" s="115">
        <v>22</v>
      </c>
      <c r="EL1029" s="115">
        <v>4</v>
      </c>
      <c r="EM1029" s="115">
        <v>0</v>
      </c>
      <c r="EN1029" s="115"/>
      <c r="EO1029" s="115"/>
      <c r="EP1029" s="115"/>
      <c r="EQ1029" s="88">
        <f t="shared" si="1125"/>
        <v>0</v>
      </c>
      <c r="ER1029" s="115"/>
      <c r="ES1029" s="115"/>
      <c r="ET1029" s="115"/>
      <c r="EU1029" s="115"/>
      <c r="GB1029" s="115">
        <v>2</v>
      </c>
      <c r="GC1029" s="115">
        <v>8</v>
      </c>
      <c r="GD1029" s="115">
        <v>7</v>
      </c>
      <c r="GE1029" s="110">
        <f t="shared" si="1126"/>
        <v>116</v>
      </c>
      <c r="GF1029" s="115">
        <v>0</v>
      </c>
      <c r="GG1029" s="115">
        <v>62</v>
      </c>
      <c r="GH1029" s="115">
        <v>52</v>
      </c>
      <c r="GI1029" s="115">
        <v>2</v>
      </c>
      <c r="GN1029" s="2" t="s">
        <v>2517</v>
      </c>
      <c r="GO1029" s="2" t="s">
        <v>2507</v>
      </c>
      <c r="GP1029" s="2" t="s">
        <v>2520</v>
      </c>
      <c r="GR1029" s="115">
        <v>4305</v>
      </c>
    </row>
    <row r="1030" spans="1:200" hidden="1" x14ac:dyDescent="0.25">
      <c r="A1030" s="24" t="s">
        <v>1111</v>
      </c>
      <c r="B1030" s="4" t="s">
        <v>424</v>
      </c>
      <c r="C1030" s="4" t="s">
        <v>424</v>
      </c>
      <c r="D1030" s="115" t="s">
        <v>424</v>
      </c>
      <c r="E1030" s="163">
        <v>687</v>
      </c>
      <c r="F1030" s="163">
        <v>1848</v>
      </c>
      <c r="G1030" s="163">
        <v>3826</v>
      </c>
      <c r="H1030" s="19">
        <f t="shared" si="1107"/>
        <v>6361</v>
      </c>
      <c r="I1030" s="115">
        <v>406</v>
      </c>
      <c r="J1030" s="163">
        <v>678</v>
      </c>
      <c r="K1030" s="163">
        <v>1795</v>
      </c>
      <c r="L1030" s="163">
        <v>4148</v>
      </c>
      <c r="M1030" s="13">
        <f t="shared" si="1108"/>
        <v>6621</v>
      </c>
      <c r="N1030" s="115">
        <v>1323</v>
      </c>
      <c r="O1030" s="115">
        <v>133</v>
      </c>
      <c r="U1030" s="164">
        <v>0.39888570998343625</v>
      </c>
      <c r="V1030" s="164">
        <v>0.50376185803074913</v>
      </c>
      <c r="W1030" s="164">
        <v>0.7166412988330797</v>
      </c>
      <c r="X1030" s="164"/>
      <c r="Y1030" s="164"/>
      <c r="Z1030" s="164"/>
      <c r="AF1030" s="115">
        <v>439</v>
      </c>
      <c r="AG1030" s="115">
        <v>753</v>
      </c>
      <c r="AH1030" s="115">
        <v>1984</v>
      </c>
      <c r="AI1030" s="115">
        <v>3794</v>
      </c>
      <c r="AJ1030" s="11">
        <v>368</v>
      </c>
      <c r="AK1030" s="101">
        <f t="shared" si="1109"/>
        <v>6899</v>
      </c>
      <c r="AL1030" s="115">
        <v>1061</v>
      </c>
      <c r="AM1030" s="115"/>
      <c r="AN1030" s="115"/>
      <c r="AO1030" s="115"/>
      <c r="AR1030" s="165">
        <v>0.42057511917576496</v>
      </c>
      <c r="AS1030" s="165">
        <v>0.53269339356295875</v>
      </c>
      <c r="AT1030" s="165">
        <v>0.74085117918134979</v>
      </c>
      <c r="AU1030" s="165"/>
      <c r="AV1030" s="165"/>
      <c r="AW1030" s="165"/>
      <c r="AX1030" s="115">
        <v>443</v>
      </c>
      <c r="AY1030" s="18">
        <f t="shared" si="1110"/>
        <v>6827</v>
      </c>
      <c r="AZ1030" s="115">
        <v>653</v>
      </c>
      <c r="BA1030" s="115">
        <v>2006</v>
      </c>
      <c r="BB1030" s="115">
        <v>3825</v>
      </c>
      <c r="BC1030" s="163">
        <v>343</v>
      </c>
      <c r="BD1030" s="115">
        <v>1054</v>
      </c>
      <c r="BH1030" s="166">
        <v>0.41046186408647661</v>
      </c>
      <c r="BI1030" s="166">
        <v>0.52253336250273463</v>
      </c>
      <c r="BJ1030" s="166">
        <v>0.73559861959118666</v>
      </c>
      <c r="BK1030" s="167">
        <v>4203</v>
      </c>
      <c r="BL1030" s="167">
        <v>5351</v>
      </c>
      <c r="BM1030" s="167">
        <v>3991</v>
      </c>
      <c r="BO1030" s="163">
        <v>1375</v>
      </c>
      <c r="BQ1030" s="2">
        <v>202</v>
      </c>
      <c r="BR1030" s="115">
        <v>492</v>
      </c>
      <c r="BS1030" s="2">
        <v>477</v>
      </c>
      <c r="BT1030" s="115">
        <v>675</v>
      </c>
      <c r="BU1030" s="115">
        <v>2505</v>
      </c>
      <c r="BV1030" s="115">
        <v>4604</v>
      </c>
      <c r="BW1030" s="115">
        <v>363</v>
      </c>
      <c r="BX1030" s="115">
        <v>8147</v>
      </c>
      <c r="BY1030" s="115">
        <v>58</v>
      </c>
      <c r="BZ1030" s="2">
        <v>1148</v>
      </c>
      <c r="CA1030" s="115">
        <v>360</v>
      </c>
      <c r="CB1030" s="115">
        <v>203</v>
      </c>
      <c r="CE1030" s="166">
        <v>0.49414765906362546</v>
      </c>
      <c r="CF1030" s="166">
        <v>0.64185743734403811</v>
      </c>
      <c r="CG1030" s="166">
        <v>0.86631151699644848</v>
      </c>
      <c r="CH1030" s="115">
        <v>535</v>
      </c>
      <c r="CI1030" s="115">
        <v>559</v>
      </c>
      <c r="CJ1030" s="31">
        <f t="shared" si="1111"/>
        <v>8</v>
      </c>
      <c r="CK1030" s="31">
        <f t="shared" si="1112"/>
        <v>21</v>
      </c>
      <c r="CL1030" s="31">
        <f t="shared" si="1113"/>
        <v>36</v>
      </c>
      <c r="CM1030" s="113">
        <f t="shared" si="1114"/>
        <v>365</v>
      </c>
      <c r="CN1030" s="31">
        <f t="shared" si="1115"/>
        <v>22</v>
      </c>
      <c r="CO1030" s="31">
        <f t="shared" si="1116"/>
        <v>86</v>
      </c>
      <c r="CP1030" s="31">
        <f t="shared" si="1117"/>
        <v>173</v>
      </c>
      <c r="CQ1030" s="31">
        <f t="shared" si="1118"/>
        <v>84</v>
      </c>
      <c r="CR1030" s="115">
        <v>5</v>
      </c>
      <c r="CS1030" s="115">
        <v>9</v>
      </c>
      <c r="CT1030" s="115">
        <v>24</v>
      </c>
      <c r="CU1030" s="88">
        <f t="shared" si="1119"/>
        <v>186</v>
      </c>
      <c r="CV1030" s="115">
        <v>21</v>
      </c>
      <c r="CW1030" s="115">
        <v>55</v>
      </c>
      <c r="CX1030" s="115">
        <v>51</v>
      </c>
      <c r="CY1030" s="115">
        <v>59</v>
      </c>
      <c r="CZ1030" s="115">
        <v>3</v>
      </c>
      <c r="DA1030" s="115">
        <v>12</v>
      </c>
      <c r="DB1030" s="115">
        <v>12</v>
      </c>
      <c r="DC1030" s="88">
        <f t="shared" si="1120"/>
        <v>179</v>
      </c>
      <c r="DD1030" s="115">
        <v>1</v>
      </c>
      <c r="DE1030" s="115">
        <v>31</v>
      </c>
      <c r="DF1030" s="115">
        <v>122</v>
      </c>
      <c r="DG1030" s="115">
        <v>25</v>
      </c>
      <c r="DH1030" s="115">
        <v>27</v>
      </c>
      <c r="DI1030" s="115">
        <v>142</v>
      </c>
      <c r="DJ1030" s="115">
        <v>120</v>
      </c>
      <c r="DK1030" s="88">
        <f t="shared" si="1121"/>
        <v>2680</v>
      </c>
      <c r="DL1030" s="115">
        <v>327</v>
      </c>
      <c r="DM1030" s="115">
        <v>1010</v>
      </c>
      <c r="DN1030" s="115">
        <v>1268</v>
      </c>
      <c r="DO1030" s="115">
        <v>75</v>
      </c>
      <c r="DP1030" s="115">
        <v>139</v>
      </c>
      <c r="DQ1030" s="115">
        <v>235</v>
      </c>
      <c r="DR1030" s="115">
        <v>194</v>
      </c>
      <c r="DS1030" s="88">
        <f t="shared" si="1122"/>
        <v>4044</v>
      </c>
      <c r="DT1030" s="115">
        <v>84</v>
      </c>
      <c r="DU1030" s="115">
        <v>885</v>
      </c>
      <c r="DV1030" s="115">
        <v>2846</v>
      </c>
      <c r="DW1030" s="115">
        <v>229</v>
      </c>
      <c r="DX1030" s="115">
        <v>3</v>
      </c>
      <c r="DY1030" s="115">
        <v>8</v>
      </c>
      <c r="DZ1030" s="115">
        <v>11</v>
      </c>
      <c r="EA1030" s="88">
        <f t="shared" si="1123"/>
        <v>99</v>
      </c>
      <c r="EB1030" s="115">
        <v>31</v>
      </c>
      <c r="EC1030" s="115">
        <v>49</v>
      </c>
      <c r="ED1030" s="115">
        <v>17</v>
      </c>
      <c r="EE1030" s="115">
        <v>2</v>
      </c>
      <c r="EF1030" s="115">
        <v>16</v>
      </c>
      <c r="EG1030" s="115">
        <v>66</v>
      </c>
      <c r="EH1030" s="115">
        <v>93</v>
      </c>
      <c r="EI1030" s="88">
        <f t="shared" si="1124"/>
        <v>697</v>
      </c>
      <c r="EJ1030" s="115">
        <v>195</v>
      </c>
      <c r="EK1030" s="115">
        <v>289</v>
      </c>
      <c r="EL1030" s="115">
        <v>188</v>
      </c>
      <c r="EM1030" s="115">
        <v>25</v>
      </c>
      <c r="EN1030" s="115"/>
      <c r="EO1030" s="115"/>
      <c r="EP1030" s="115"/>
      <c r="EQ1030" s="88">
        <f t="shared" si="1125"/>
        <v>0</v>
      </c>
      <c r="ER1030" s="115"/>
      <c r="ES1030" s="115"/>
      <c r="ET1030" s="115"/>
      <c r="EU1030" s="115"/>
      <c r="GB1030" s="115">
        <v>9</v>
      </c>
      <c r="GC1030" s="115">
        <v>20</v>
      </c>
      <c r="GD1030" s="115">
        <v>23</v>
      </c>
      <c r="GE1030" s="110">
        <f t="shared" si="1126"/>
        <v>300</v>
      </c>
      <c r="GF1030" s="115">
        <v>16</v>
      </c>
      <c r="GG1030" s="115">
        <v>186</v>
      </c>
      <c r="GH1030" s="115">
        <v>94</v>
      </c>
      <c r="GI1030" s="115">
        <v>4</v>
      </c>
      <c r="GN1030" s="2" t="s">
        <v>2450</v>
      </c>
      <c r="GO1030" s="2" t="s">
        <v>2465</v>
      </c>
      <c r="GP1030" s="2" t="s">
        <v>2449</v>
      </c>
      <c r="GR1030" s="115">
        <v>5297</v>
      </c>
    </row>
    <row r="1031" spans="1:200" hidden="1" x14ac:dyDescent="0.25">
      <c r="A1031" s="24" t="s">
        <v>1114</v>
      </c>
      <c r="B1031" s="4" t="s">
        <v>435</v>
      </c>
      <c r="C1031" s="4" t="s">
        <v>435</v>
      </c>
      <c r="D1031" s="115" t="s">
        <v>435</v>
      </c>
      <c r="E1031" s="163">
        <v>15751</v>
      </c>
      <c r="F1031" s="163">
        <v>54263</v>
      </c>
      <c r="G1031" s="163">
        <v>73530</v>
      </c>
      <c r="H1031" s="19">
        <f t="shared" si="1107"/>
        <v>143544</v>
      </c>
      <c r="I1031" s="115">
        <v>10309</v>
      </c>
      <c r="J1031" s="163">
        <v>18600</v>
      </c>
      <c r="K1031" s="163">
        <v>59088</v>
      </c>
      <c r="L1031" s="163">
        <v>90933</v>
      </c>
      <c r="M1031" s="13">
        <f t="shared" si="1108"/>
        <v>168621</v>
      </c>
      <c r="N1031" s="115">
        <v>17432</v>
      </c>
      <c r="O1031" s="115">
        <v>10067</v>
      </c>
      <c r="U1031" s="164">
        <v>0.27512770166125894</v>
      </c>
      <c r="V1031" s="164">
        <v>0.34221461682204402</v>
      </c>
      <c r="W1031" s="164">
        <v>0.44171274038461539</v>
      </c>
      <c r="X1031" s="164"/>
      <c r="Y1031" s="164"/>
      <c r="Z1031" s="164"/>
      <c r="AF1031" s="115">
        <v>11237</v>
      </c>
      <c r="AG1031" s="115">
        <v>17959</v>
      </c>
      <c r="AH1031" s="115">
        <v>60540</v>
      </c>
      <c r="AI1031" s="115">
        <v>97820</v>
      </c>
      <c r="AJ1031" s="11">
        <v>3065</v>
      </c>
      <c r="AK1031" s="101">
        <f t="shared" si="1109"/>
        <v>179384</v>
      </c>
      <c r="AL1031" s="115">
        <v>19747</v>
      </c>
      <c r="AM1031" s="115"/>
      <c r="AN1031" s="115"/>
      <c r="AO1031" s="115"/>
      <c r="AR1031" s="165">
        <v>0.28349598942584514</v>
      </c>
      <c r="AS1031" s="165">
        <v>0.36315120711562898</v>
      </c>
      <c r="AT1031" s="165">
        <v>0.47131016414027083</v>
      </c>
      <c r="AU1031" s="165"/>
      <c r="AV1031" s="165"/>
      <c r="AW1031" s="165"/>
      <c r="AX1031" s="115">
        <v>12096</v>
      </c>
      <c r="AY1031" s="18">
        <f t="shared" si="1110"/>
        <v>190598</v>
      </c>
      <c r="AZ1031" s="115">
        <v>19784</v>
      </c>
      <c r="BA1031" s="115">
        <v>67131</v>
      </c>
      <c r="BB1031" s="115">
        <v>99840</v>
      </c>
      <c r="BC1031" s="163">
        <v>3843</v>
      </c>
      <c r="BD1031" s="115">
        <v>20849</v>
      </c>
      <c r="BH1031" s="166">
        <v>0.29841838579299257</v>
      </c>
      <c r="BI1031" s="166">
        <v>0.3780734868341048</v>
      </c>
      <c r="BJ1031" s="166">
        <v>0.48884804376616786</v>
      </c>
      <c r="BK1031" s="167">
        <v>179262</v>
      </c>
      <c r="BL1031" s="167">
        <v>237389</v>
      </c>
      <c r="BM1031" s="167">
        <v>172257</v>
      </c>
      <c r="BO1031" s="163">
        <v>53980</v>
      </c>
      <c r="BQ1031" s="2">
        <v>3651</v>
      </c>
      <c r="BR1031" s="115">
        <v>13131</v>
      </c>
      <c r="BS1031" s="2">
        <v>13494</v>
      </c>
      <c r="BT1031" s="115">
        <v>23860</v>
      </c>
      <c r="BU1031" s="115">
        <v>69485</v>
      </c>
      <c r="BV1031" s="115">
        <v>115359</v>
      </c>
      <c r="BW1031" s="115">
        <v>4555</v>
      </c>
      <c r="BX1031" s="115">
        <v>213259</v>
      </c>
      <c r="BY1031" s="115">
        <v>4206</v>
      </c>
      <c r="BZ1031" s="2">
        <v>23722</v>
      </c>
      <c r="CA1031" s="115">
        <v>4523</v>
      </c>
      <c r="CB1031" s="115">
        <v>18765</v>
      </c>
      <c r="CE1031" s="166">
        <v>0.3192005451945944</v>
      </c>
      <c r="CF1031" s="166">
        <v>0.40460476765531134</v>
      </c>
      <c r="CG1031" s="166">
        <v>0.53530968451726091</v>
      </c>
      <c r="CH1031" s="115">
        <v>80620</v>
      </c>
      <c r="CI1031" s="115">
        <v>92113</v>
      </c>
      <c r="CJ1031" s="31">
        <f t="shared" si="1111"/>
        <v>1689</v>
      </c>
      <c r="CK1031" s="31">
        <f t="shared" si="1112"/>
        <v>5323</v>
      </c>
      <c r="CL1031" s="31">
        <f t="shared" si="1113"/>
        <v>7610</v>
      </c>
      <c r="CM1031" s="113">
        <f t="shared" si="1114"/>
        <v>66973</v>
      </c>
      <c r="CN1031" s="31">
        <f t="shared" si="1115"/>
        <v>15521</v>
      </c>
      <c r="CO1031" s="31">
        <f t="shared" si="1116"/>
        <v>24947</v>
      </c>
      <c r="CP1031" s="31">
        <f t="shared" si="1117"/>
        <v>25572</v>
      </c>
      <c r="CQ1031" s="31">
        <f t="shared" si="1118"/>
        <v>933</v>
      </c>
      <c r="CR1031" s="115">
        <v>1373</v>
      </c>
      <c r="CS1031" s="115">
        <v>4421</v>
      </c>
      <c r="CT1031" s="115">
        <v>6364</v>
      </c>
      <c r="CU1031" s="88">
        <f t="shared" si="1119"/>
        <v>54303</v>
      </c>
      <c r="CV1031" s="115">
        <v>14523</v>
      </c>
      <c r="CW1031" s="115">
        <v>20891</v>
      </c>
      <c r="CX1031" s="115">
        <v>18264</v>
      </c>
      <c r="CY1031" s="115">
        <v>625</v>
      </c>
      <c r="CZ1031" s="115">
        <v>316</v>
      </c>
      <c r="DA1031" s="115">
        <v>902</v>
      </c>
      <c r="DB1031" s="115">
        <v>1246</v>
      </c>
      <c r="DC1031" s="88">
        <f t="shared" si="1120"/>
        <v>12670</v>
      </c>
      <c r="DD1031" s="115">
        <v>998</v>
      </c>
      <c r="DE1031" s="115">
        <v>4056</v>
      </c>
      <c r="DF1031" s="115">
        <v>7308</v>
      </c>
      <c r="DG1031" s="115">
        <v>308</v>
      </c>
      <c r="DH1031" s="115">
        <v>139</v>
      </c>
      <c r="DI1031" s="115">
        <v>1252</v>
      </c>
      <c r="DJ1031" s="115">
        <v>864</v>
      </c>
      <c r="DK1031" s="88">
        <f t="shared" si="1121"/>
        <v>23169</v>
      </c>
      <c r="DL1031" s="115">
        <v>3208</v>
      </c>
      <c r="DM1031" s="115">
        <v>9236</v>
      </c>
      <c r="DN1031" s="115">
        <v>10279</v>
      </c>
      <c r="DO1031" s="115">
        <v>446</v>
      </c>
      <c r="DP1031" s="115">
        <v>1312</v>
      </c>
      <c r="DQ1031" s="115">
        <v>4926</v>
      </c>
      <c r="DR1031" s="115">
        <v>3046</v>
      </c>
      <c r="DS1031" s="88">
        <f t="shared" si="1122"/>
        <v>100691</v>
      </c>
      <c r="DT1031" s="115">
        <v>802</v>
      </c>
      <c r="DU1031" s="115">
        <v>25977</v>
      </c>
      <c r="DV1031" s="115">
        <v>70976</v>
      </c>
      <c r="DW1031" s="115">
        <v>2936</v>
      </c>
      <c r="DX1031" s="115">
        <v>87</v>
      </c>
      <c r="DY1031" s="115">
        <v>240</v>
      </c>
      <c r="DZ1031" s="115">
        <v>235</v>
      </c>
      <c r="EA1031" s="88">
        <f t="shared" si="1123"/>
        <v>3848</v>
      </c>
      <c r="EB1031" s="115">
        <v>638</v>
      </c>
      <c r="EC1031" s="115">
        <v>1541</v>
      </c>
      <c r="ED1031" s="115">
        <v>1617</v>
      </c>
      <c r="EE1031" s="115">
        <v>52</v>
      </c>
      <c r="EF1031" s="115">
        <v>185</v>
      </c>
      <c r="EG1031" s="115">
        <v>562</v>
      </c>
      <c r="EH1031" s="115">
        <v>816</v>
      </c>
      <c r="EI1031" s="88">
        <f t="shared" si="1124"/>
        <v>5727</v>
      </c>
      <c r="EJ1031" s="115">
        <v>2149</v>
      </c>
      <c r="EK1031" s="115">
        <v>2121</v>
      </c>
      <c r="EL1031" s="115">
        <v>1398</v>
      </c>
      <c r="EM1031" s="115">
        <v>59</v>
      </c>
      <c r="EN1031" s="115">
        <v>50</v>
      </c>
      <c r="EO1031" s="115">
        <v>260</v>
      </c>
      <c r="EP1031" s="115">
        <v>298</v>
      </c>
      <c r="EQ1031" s="88">
        <f t="shared" si="1125"/>
        <v>3517</v>
      </c>
      <c r="ER1031" s="115">
        <v>13</v>
      </c>
      <c r="ES1031" s="115">
        <v>1813</v>
      </c>
      <c r="ET1031" s="115">
        <v>1681</v>
      </c>
      <c r="EU1031" s="115">
        <v>10</v>
      </c>
      <c r="GB1031" s="115">
        <v>189</v>
      </c>
      <c r="GC1031" s="115">
        <v>532</v>
      </c>
      <c r="GD1031" s="115">
        <v>625</v>
      </c>
      <c r="GE1031" s="110">
        <f t="shared" si="1126"/>
        <v>7613</v>
      </c>
      <c r="GF1031" s="115">
        <v>394</v>
      </c>
      <c r="GG1031" s="115">
        <v>3706</v>
      </c>
      <c r="GH1031" s="115">
        <v>3449</v>
      </c>
      <c r="GI1031" s="115">
        <v>64</v>
      </c>
      <c r="GN1031" s="2" t="s">
        <v>2523</v>
      </c>
      <c r="GO1031" s="2" t="s">
        <v>2510</v>
      </c>
      <c r="GP1031" s="2" t="s">
        <v>2526</v>
      </c>
      <c r="GR1031" s="115">
        <v>238670</v>
      </c>
    </row>
    <row r="1032" spans="1:200" hidden="1" x14ac:dyDescent="0.25">
      <c r="A1032" s="24" t="s">
        <v>1113</v>
      </c>
      <c r="B1032" s="4" t="s">
        <v>474</v>
      </c>
      <c r="C1032" s="4" t="s">
        <v>474</v>
      </c>
      <c r="D1032" s="115" t="s">
        <v>474</v>
      </c>
      <c r="E1032" s="163">
        <v>5104</v>
      </c>
      <c r="F1032" s="163">
        <v>18034</v>
      </c>
      <c r="G1032" s="163">
        <v>27593</v>
      </c>
      <c r="H1032" s="19">
        <f t="shared" si="1107"/>
        <v>50731</v>
      </c>
      <c r="I1032" s="115">
        <v>3280</v>
      </c>
      <c r="J1032" s="163">
        <v>5584</v>
      </c>
      <c r="K1032" s="163">
        <v>16820</v>
      </c>
      <c r="L1032" s="163">
        <v>31245</v>
      </c>
      <c r="M1032" s="13">
        <f t="shared" si="1108"/>
        <v>53649</v>
      </c>
      <c r="N1032" s="115">
        <v>7808</v>
      </c>
      <c r="O1032" s="115">
        <v>1544</v>
      </c>
      <c r="U1032" s="164">
        <v>0.35361864942839072</v>
      </c>
      <c r="V1032" s="164">
        <v>0.44566589173032223</v>
      </c>
      <c r="W1032" s="164">
        <v>0.60110284688381632</v>
      </c>
      <c r="X1032" s="164"/>
      <c r="Y1032" s="164"/>
      <c r="Z1032" s="164"/>
      <c r="AF1032" s="115">
        <v>3589</v>
      </c>
      <c r="AG1032" s="115">
        <v>6893</v>
      </c>
      <c r="AH1032" s="115">
        <v>19425</v>
      </c>
      <c r="AI1032" s="115">
        <v>31647</v>
      </c>
      <c r="AJ1032" s="11">
        <v>1679</v>
      </c>
      <c r="AK1032" s="101">
        <f t="shared" si="1109"/>
        <v>59644</v>
      </c>
      <c r="AL1032" s="115">
        <v>7316</v>
      </c>
      <c r="AM1032" s="115"/>
      <c r="AN1032" s="115"/>
      <c r="AO1032" s="115"/>
      <c r="AR1032" s="165">
        <v>0.38174952515903404</v>
      </c>
      <c r="AS1032" s="165">
        <v>0.48255858836503995</v>
      </c>
      <c r="AT1032" s="165">
        <v>0.62729780596591644</v>
      </c>
      <c r="AU1032" s="165"/>
      <c r="AV1032" s="165"/>
      <c r="AW1032" s="165"/>
      <c r="AX1032" s="115">
        <v>3915</v>
      </c>
      <c r="AY1032" s="18">
        <f t="shared" si="1110"/>
        <v>63945</v>
      </c>
      <c r="AZ1032" s="115">
        <v>7102</v>
      </c>
      <c r="BA1032" s="115">
        <v>21264</v>
      </c>
      <c r="BB1032" s="115">
        <v>33507</v>
      </c>
      <c r="BC1032" s="163">
        <v>2072</v>
      </c>
      <c r="BD1032" s="115">
        <v>7833</v>
      </c>
      <c r="BH1032" s="166">
        <v>0.39725946836038584</v>
      </c>
      <c r="BI1032" s="166">
        <v>0.49635700311954734</v>
      </c>
      <c r="BJ1032" s="166">
        <v>0.65238603445647203</v>
      </c>
      <c r="BK1032" s="167">
        <v>43437</v>
      </c>
      <c r="BL1032" s="167">
        <v>57183</v>
      </c>
      <c r="BM1032" s="167">
        <v>41878</v>
      </c>
      <c r="BO1032" s="163">
        <v>13272</v>
      </c>
      <c r="BQ1032" s="2">
        <v>1408</v>
      </c>
      <c r="BR1032" s="115">
        <v>4367</v>
      </c>
      <c r="BS1032" s="2">
        <v>4171</v>
      </c>
      <c r="BT1032" s="115">
        <v>8210</v>
      </c>
      <c r="BU1032" s="115">
        <v>23020</v>
      </c>
      <c r="BV1032" s="115">
        <v>39490</v>
      </c>
      <c r="BW1032" s="115">
        <v>2321</v>
      </c>
      <c r="BX1032" s="115">
        <v>73041</v>
      </c>
      <c r="BY1032" s="115">
        <v>977</v>
      </c>
      <c r="BZ1032" s="2">
        <v>8760</v>
      </c>
      <c r="CA1032" s="115">
        <v>2311</v>
      </c>
      <c r="CB1032" s="115">
        <v>3431</v>
      </c>
      <c r="CE1032" s="166">
        <v>0.44064858105131521</v>
      </c>
      <c r="CF1032" s="166">
        <v>0.55404261469215843</v>
      </c>
      <c r="CG1032" s="166">
        <v>0.72901730236115081</v>
      </c>
      <c r="CH1032" s="115">
        <v>11148</v>
      </c>
      <c r="CI1032" s="115">
        <v>12229</v>
      </c>
      <c r="CJ1032" s="31">
        <f t="shared" si="1111"/>
        <v>433</v>
      </c>
      <c r="CK1032" s="31">
        <f t="shared" si="1112"/>
        <v>1383</v>
      </c>
      <c r="CL1032" s="31">
        <f t="shared" si="1113"/>
        <v>1941</v>
      </c>
      <c r="CM1032" s="113">
        <f t="shared" si="1114"/>
        <v>16809</v>
      </c>
      <c r="CN1032" s="31">
        <f t="shared" si="1115"/>
        <v>4005</v>
      </c>
      <c r="CO1032" s="31">
        <f t="shared" si="1116"/>
        <v>6055</v>
      </c>
      <c r="CP1032" s="31">
        <f t="shared" si="1117"/>
        <v>6286</v>
      </c>
      <c r="CQ1032" s="31">
        <f t="shared" si="1118"/>
        <v>463</v>
      </c>
      <c r="CR1032" s="115">
        <v>354</v>
      </c>
      <c r="CS1032" s="115">
        <v>1167</v>
      </c>
      <c r="CT1032" s="115">
        <v>1657</v>
      </c>
      <c r="CU1032" s="88">
        <f t="shared" si="1119"/>
        <v>14038</v>
      </c>
      <c r="CV1032" s="115">
        <v>3792</v>
      </c>
      <c r="CW1032" s="115">
        <v>5361</v>
      </c>
      <c r="CX1032" s="115">
        <v>4583</v>
      </c>
      <c r="CY1032" s="115">
        <v>302</v>
      </c>
      <c r="CZ1032" s="115">
        <v>79</v>
      </c>
      <c r="DA1032" s="115">
        <v>216</v>
      </c>
      <c r="DB1032" s="115">
        <v>284</v>
      </c>
      <c r="DC1032" s="88">
        <f t="shared" si="1120"/>
        <v>2771</v>
      </c>
      <c r="DD1032" s="115">
        <v>213</v>
      </c>
      <c r="DE1032" s="115">
        <v>694</v>
      </c>
      <c r="DF1032" s="115">
        <v>1703</v>
      </c>
      <c r="DG1032" s="115">
        <v>161</v>
      </c>
      <c r="DH1032" s="115">
        <v>74</v>
      </c>
      <c r="DI1032" s="115">
        <v>640</v>
      </c>
      <c r="DJ1032" s="115">
        <v>400</v>
      </c>
      <c r="DK1032" s="88">
        <f t="shared" si="1121"/>
        <v>12537</v>
      </c>
      <c r="DL1032" s="115">
        <v>1658</v>
      </c>
      <c r="DM1032" s="115">
        <v>4769</v>
      </c>
      <c r="DN1032" s="115">
        <v>5787</v>
      </c>
      <c r="DO1032" s="115">
        <v>323</v>
      </c>
      <c r="DP1032" s="115">
        <v>704</v>
      </c>
      <c r="DQ1032" s="115">
        <v>1732</v>
      </c>
      <c r="DR1032" s="115">
        <v>1098</v>
      </c>
      <c r="DS1032" s="88">
        <f t="shared" si="1122"/>
        <v>34630</v>
      </c>
      <c r="DT1032" s="115">
        <v>296</v>
      </c>
      <c r="DU1032" s="115">
        <v>8253</v>
      </c>
      <c r="DV1032" s="115">
        <v>24675</v>
      </c>
      <c r="DW1032" s="115">
        <v>1406</v>
      </c>
      <c r="DX1032" s="115">
        <v>42</v>
      </c>
      <c r="DY1032" s="115">
        <v>105</v>
      </c>
      <c r="DZ1032" s="115">
        <v>101</v>
      </c>
      <c r="EA1032" s="88">
        <f t="shared" si="1123"/>
        <v>1556</v>
      </c>
      <c r="EB1032" s="115">
        <v>210</v>
      </c>
      <c r="EC1032" s="115">
        <v>653</v>
      </c>
      <c r="ED1032" s="115">
        <v>646</v>
      </c>
      <c r="EE1032" s="115">
        <v>47</v>
      </c>
      <c r="EF1032" s="115">
        <v>95</v>
      </c>
      <c r="EG1032" s="115">
        <v>317</v>
      </c>
      <c r="EH1032" s="115">
        <v>439</v>
      </c>
      <c r="EI1032" s="88">
        <f t="shared" si="1124"/>
        <v>3187</v>
      </c>
      <c r="EJ1032" s="115">
        <v>1138</v>
      </c>
      <c r="EK1032" s="115">
        <v>1206</v>
      </c>
      <c r="EL1032" s="115">
        <v>795</v>
      </c>
      <c r="EM1032" s="115">
        <v>48</v>
      </c>
      <c r="EN1032" s="115">
        <v>21</v>
      </c>
      <c r="EO1032" s="115">
        <v>58</v>
      </c>
      <c r="EP1032" s="115">
        <v>63</v>
      </c>
      <c r="EQ1032" s="88">
        <f t="shared" si="1125"/>
        <v>1438</v>
      </c>
      <c r="ER1032" s="115">
        <v>9</v>
      </c>
      <c r="ES1032" s="115">
        <v>1032</v>
      </c>
      <c r="ET1032" s="115">
        <v>383</v>
      </c>
      <c r="EU1032" s="115">
        <v>14</v>
      </c>
      <c r="GB1032" s="115">
        <v>41</v>
      </c>
      <c r="GC1032" s="115">
        <v>136</v>
      </c>
      <c r="GD1032" s="115">
        <v>129</v>
      </c>
      <c r="GE1032" s="110">
        <f t="shared" si="1126"/>
        <v>1945</v>
      </c>
      <c r="GF1032" s="115">
        <v>102</v>
      </c>
      <c r="GG1032" s="115">
        <v>1034</v>
      </c>
      <c r="GH1032" s="115">
        <v>776</v>
      </c>
      <c r="GI1032" s="115">
        <v>33</v>
      </c>
      <c r="GN1032" s="2" t="s">
        <v>2482</v>
      </c>
      <c r="GO1032" s="2" t="s">
        <v>2511</v>
      </c>
      <c r="GP1032" s="2" t="s">
        <v>2486</v>
      </c>
      <c r="GR1032" s="115">
        <v>57119</v>
      </c>
    </row>
    <row r="1033" spans="1:200" hidden="1" x14ac:dyDescent="0.25">
      <c r="A1033" s="24" t="s">
        <v>1111</v>
      </c>
      <c r="B1033" s="4" t="s">
        <v>504</v>
      </c>
      <c r="C1033" s="4" t="s">
        <v>504</v>
      </c>
      <c r="D1033" s="115" t="s">
        <v>504</v>
      </c>
      <c r="E1033" s="163">
        <v>847</v>
      </c>
      <c r="F1033" s="163">
        <v>5382</v>
      </c>
      <c r="G1033" s="163">
        <v>9667</v>
      </c>
      <c r="H1033" s="19">
        <f t="shared" si="1107"/>
        <v>15896</v>
      </c>
      <c r="I1033" s="115">
        <v>949</v>
      </c>
      <c r="J1033" s="163">
        <v>1056</v>
      </c>
      <c r="K1033" s="163">
        <v>5547</v>
      </c>
      <c r="L1033" s="163">
        <v>10845</v>
      </c>
      <c r="M1033" s="13">
        <f t="shared" si="1108"/>
        <v>17448</v>
      </c>
      <c r="N1033" s="115">
        <v>2375</v>
      </c>
      <c r="O1033" s="115">
        <v>871</v>
      </c>
      <c r="U1033" s="164">
        <v>0.27579960477201199</v>
      </c>
      <c r="V1033" s="164">
        <v>0.36829659213326676</v>
      </c>
      <c r="W1033" s="164">
        <v>0.51845504070514781</v>
      </c>
      <c r="X1033" s="164"/>
      <c r="Y1033" s="164"/>
      <c r="Z1033" s="164"/>
      <c r="AF1033" s="115">
        <v>958</v>
      </c>
      <c r="AG1033" s="115">
        <v>1040</v>
      </c>
      <c r="AH1033" s="115">
        <v>5264</v>
      </c>
      <c r="AI1033" s="115">
        <v>11144</v>
      </c>
      <c r="AJ1033" s="11">
        <v>692</v>
      </c>
      <c r="AK1033" s="101">
        <f t="shared" si="1109"/>
        <v>18140</v>
      </c>
      <c r="AL1033" s="115">
        <v>2371</v>
      </c>
      <c r="AM1033" s="115"/>
      <c r="AN1033" s="115"/>
      <c r="AO1033" s="115"/>
      <c r="AR1033" s="165">
        <v>0.27735977483029489</v>
      </c>
      <c r="AS1033" s="165">
        <v>0.37301692753315085</v>
      </c>
      <c r="AT1033" s="165">
        <v>0.53884896505128677</v>
      </c>
      <c r="AU1033" s="165"/>
      <c r="AV1033" s="165"/>
      <c r="AW1033" s="165"/>
      <c r="AX1033" s="115">
        <v>1014</v>
      </c>
      <c r="AY1033" s="18">
        <f t="shared" si="1110"/>
        <v>19653</v>
      </c>
      <c r="AZ1033" s="115">
        <v>990</v>
      </c>
      <c r="BA1033" s="115">
        <v>5623</v>
      </c>
      <c r="BB1033" s="115">
        <v>12176</v>
      </c>
      <c r="BC1033" s="163">
        <v>864</v>
      </c>
      <c r="BD1033" s="115">
        <v>3239</v>
      </c>
      <c r="BH1033" s="166">
        <v>0.2854572823732423</v>
      </c>
      <c r="BI1033" s="166">
        <v>0.38383465584056098</v>
      </c>
      <c r="BJ1033" s="166">
        <v>0.55282692069776074</v>
      </c>
      <c r="BK1033" s="167">
        <v>16941</v>
      </c>
      <c r="BL1033" s="167">
        <v>22686</v>
      </c>
      <c r="BM1033" s="167">
        <v>16427</v>
      </c>
      <c r="BO1033" s="163">
        <v>5402</v>
      </c>
      <c r="BQ1033" s="2">
        <v>462</v>
      </c>
      <c r="BR1033" s="115">
        <v>1108</v>
      </c>
      <c r="BS1033" s="2">
        <v>912</v>
      </c>
      <c r="BT1033" s="115">
        <v>899</v>
      </c>
      <c r="BU1033" s="115">
        <v>5936</v>
      </c>
      <c r="BV1033" s="115">
        <v>14107</v>
      </c>
      <c r="BW1033" s="115">
        <v>891</v>
      </c>
      <c r="BX1033" s="115">
        <v>21833</v>
      </c>
      <c r="BY1033" s="115">
        <v>404</v>
      </c>
      <c r="BZ1033" s="2">
        <v>2862</v>
      </c>
      <c r="CA1033" s="115">
        <v>886</v>
      </c>
      <c r="CB1033" s="115">
        <v>1580</v>
      </c>
      <c r="CE1033" s="166">
        <v>0.29684651347497248</v>
      </c>
      <c r="CF1033" s="166">
        <v>0.4094120118700596</v>
      </c>
      <c r="CG1033" s="166">
        <v>0.62627185767379512</v>
      </c>
      <c r="CH1033" s="115">
        <v>5182</v>
      </c>
      <c r="CI1033" s="115">
        <v>6142</v>
      </c>
      <c r="CJ1033" s="31">
        <f t="shared" si="1111"/>
        <v>18</v>
      </c>
      <c r="CK1033" s="31">
        <f t="shared" si="1112"/>
        <v>50</v>
      </c>
      <c r="CL1033" s="31">
        <f t="shared" si="1113"/>
        <v>73</v>
      </c>
      <c r="CM1033" s="113">
        <f t="shared" si="1114"/>
        <v>654</v>
      </c>
      <c r="CN1033" s="31">
        <f t="shared" si="1115"/>
        <v>153</v>
      </c>
      <c r="CO1033" s="31">
        <f t="shared" si="1116"/>
        <v>239</v>
      </c>
      <c r="CP1033" s="31">
        <f t="shared" si="1117"/>
        <v>248</v>
      </c>
      <c r="CQ1033" s="31">
        <f t="shared" si="1118"/>
        <v>14</v>
      </c>
      <c r="CR1033" s="115">
        <v>12</v>
      </c>
      <c r="CS1033" s="115">
        <v>41</v>
      </c>
      <c r="CT1033" s="115">
        <v>59</v>
      </c>
      <c r="CU1033" s="88">
        <f t="shared" si="1119"/>
        <v>557</v>
      </c>
      <c r="CV1033" s="115">
        <v>151</v>
      </c>
      <c r="CW1033" s="115">
        <v>216</v>
      </c>
      <c r="CX1033" s="115">
        <v>183</v>
      </c>
      <c r="CY1033" s="115">
        <v>7</v>
      </c>
      <c r="CZ1033" s="115">
        <v>6</v>
      </c>
      <c r="DA1033" s="115">
        <v>9</v>
      </c>
      <c r="DB1033" s="115">
        <v>14</v>
      </c>
      <c r="DC1033" s="88">
        <f t="shared" si="1120"/>
        <v>97</v>
      </c>
      <c r="DD1033" s="115">
        <v>2</v>
      </c>
      <c r="DE1033" s="115">
        <v>23</v>
      </c>
      <c r="DF1033" s="115">
        <v>65</v>
      </c>
      <c r="DG1033" s="115">
        <v>7</v>
      </c>
      <c r="DH1033" s="115">
        <v>40</v>
      </c>
      <c r="DI1033" s="115">
        <v>334</v>
      </c>
      <c r="DJ1033" s="115">
        <v>236</v>
      </c>
      <c r="DK1033" s="88">
        <f t="shared" si="1121"/>
        <v>7640</v>
      </c>
      <c r="DL1033" s="115">
        <v>422</v>
      </c>
      <c r="DM1033" s="115">
        <v>2453</v>
      </c>
      <c r="DN1033" s="115">
        <v>4526</v>
      </c>
      <c r="DO1033" s="115">
        <v>239</v>
      </c>
      <c r="DP1033" s="115">
        <v>364</v>
      </c>
      <c r="DQ1033" s="115">
        <v>621</v>
      </c>
      <c r="DR1033" s="115">
        <v>465</v>
      </c>
      <c r="DS1033" s="88">
        <f t="shared" si="1122"/>
        <v>12146</v>
      </c>
      <c r="DT1033" s="115">
        <v>158</v>
      </c>
      <c r="DU1033" s="115">
        <v>2679</v>
      </c>
      <c r="DV1033" s="115">
        <v>8717</v>
      </c>
      <c r="DW1033" s="115">
        <v>592</v>
      </c>
      <c r="DX1033" s="115">
        <v>8</v>
      </c>
      <c r="DY1033" s="115">
        <v>13</v>
      </c>
      <c r="DZ1033" s="115">
        <v>16</v>
      </c>
      <c r="EA1033" s="88">
        <f t="shared" si="1123"/>
        <v>193</v>
      </c>
      <c r="EB1033" s="115">
        <v>15</v>
      </c>
      <c r="EC1033" s="115">
        <v>69</v>
      </c>
      <c r="ED1033" s="115">
        <v>106</v>
      </c>
      <c r="EE1033" s="115">
        <v>3</v>
      </c>
      <c r="EF1033" s="115">
        <v>22</v>
      </c>
      <c r="EG1033" s="115">
        <v>56</v>
      </c>
      <c r="EH1033" s="115">
        <v>92</v>
      </c>
      <c r="EI1033" s="88">
        <f t="shared" si="1124"/>
        <v>709</v>
      </c>
      <c r="EJ1033" s="115">
        <v>148</v>
      </c>
      <c r="EK1033" s="115">
        <v>290</v>
      </c>
      <c r="EL1033" s="115">
        <v>252</v>
      </c>
      <c r="EM1033" s="115">
        <v>19</v>
      </c>
      <c r="EN1033" s="115"/>
      <c r="EO1033" s="115"/>
      <c r="EP1033" s="115"/>
      <c r="EQ1033" s="88">
        <f t="shared" si="1125"/>
        <v>0</v>
      </c>
      <c r="ER1033" s="115"/>
      <c r="ES1033" s="115"/>
      <c r="ET1033" s="115"/>
      <c r="EU1033" s="115"/>
      <c r="GB1033" s="115">
        <v>10</v>
      </c>
      <c r="GC1033" s="115">
        <v>34</v>
      </c>
      <c r="GD1033" s="115">
        <v>30</v>
      </c>
      <c r="GE1033" s="110">
        <f t="shared" si="1126"/>
        <v>451</v>
      </c>
      <c r="GF1033" s="115">
        <v>3</v>
      </c>
      <c r="GG1033" s="115">
        <v>206</v>
      </c>
      <c r="GH1033" s="115">
        <v>222</v>
      </c>
      <c r="GI1033" s="115">
        <v>20</v>
      </c>
      <c r="GN1033" s="2" t="s">
        <v>2510</v>
      </c>
      <c r="GO1033" s="2" t="s">
        <v>2525</v>
      </c>
      <c r="GP1033" s="2" t="s">
        <v>2516</v>
      </c>
      <c r="GR1033" s="115">
        <v>22596</v>
      </c>
    </row>
    <row r="1034" spans="1:200" hidden="1" x14ac:dyDescent="0.25">
      <c r="A1034" s="168" t="s">
        <v>1112</v>
      </c>
      <c r="B1034" s="4" t="s">
        <v>516</v>
      </c>
      <c r="C1034" s="4" t="s">
        <v>516</v>
      </c>
      <c r="D1034" s="115" t="s">
        <v>516</v>
      </c>
      <c r="E1034" s="163">
        <v>205</v>
      </c>
      <c r="F1034" s="163">
        <v>904</v>
      </c>
      <c r="G1034" s="163">
        <v>1547</v>
      </c>
      <c r="H1034" s="19">
        <f t="shared" si="1107"/>
        <v>2656</v>
      </c>
      <c r="I1034" s="115">
        <v>172</v>
      </c>
      <c r="J1034" s="163">
        <v>241</v>
      </c>
      <c r="K1034" s="163">
        <v>760</v>
      </c>
      <c r="L1034" s="163">
        <v>1683</v>
      </c>
      <c r="M1034" s="13">
        <f t="shared" si="1108"/>
        <v>2684</v>
      </c>
      <c r="N1034" s="115">
        <v>394</v>
      </c>
      <c r="O1034" s="115">
        <v>85</v>
      </c>
      <c r="U1034" s="164">
        <v>0.36097099621689788</v>
      </c>
      <c r="V1034" s="164">
        <v>0.46263264845337543</v>
      </c>
      <c r="W1034" s="164">
        <v>0.67486910994764382</v>
      </c>
      <c r="X1034" s="164"/>
      <c r="Y1034" s="164"/>
      <c r="Z1034" s="164"/>
      <c r="AF1034" s="115">
        <v>190</v>
      </c>
      <c r="AG1034" s="115">
        <v>254</v>
      </c>
      <c r="AH1034" s="115">
        <v>921</v>
      </c>
      <c r="AI1034" s="115">
        <v>1640</v>
      </c>
      <c r="AJ1034" s="11">
        <v>90</v>
      </c>
      <c r="AK1034" s="101">
        <f t="shared" si="1109"/>
        <v>2905</v>
      </c>
      <c r="AL1034" s="115">
        <v>395</v>
      </c>
      <c r="AM1034" s="115"/>
      <c r="AN1034" s="115"/>
      <c r="AO1034" s="115"/>
      <c r="AR1034" s="165">
        <v>0.38492126610466043</v>
      </c>
      <c r="AS1034" s="165">
        <v>0.4868509777478085</v>
      </c>
      <c r="AT1034" s="165">
        <v>0.66082802547770703</v>
      </c>
      <c r="AU1034" s="165"/>
      <c r="AV1034" s="165"/>
      <c r="AW1034" s="165"/>
      <c r="AX1034" s="115">
        <v>208</v>
      </c>
      <c r="AY1034" s="18">
        <f t="shared" si="1110"/>
        <v>3186</v>
      </c>
      <c r="AZ1034" s="115">
        <v>275</v>
      </c>
      <c r="BA1034" s="115">
        <v>1039</v>
      </c>
      <c r="BB1034" s="115">
        <v>1757</v>
      </c>
      <c r="BC1034" s="163">
        <v>115</v>
      </c>
      <c r="BD1034" s="115">
        <v>360</v>
      </c>
      <c r="BH1034" s="166">
        <v>0.42963549920760696</v>
      </c>
      <c r="BI1034" s="166">
        <v>0.55138071525577181</v>
      </c>
      <c r="BJ1034" s="166">
        <v>0.73218029350104818</v>
      </c>
      <c r="BK1034" s="167">
        <v>1961</v>
      </c>
      <c r="BL1034" s="167">
        <v>2630</v>
      </c>
      <c r="BM1034" s="167">
        <v>1971</v>
      </c>
      <c r="BO1034" s="163">
        <v>684</v>
      </c>
      <c r="BQ1034" s="2">
        <v>97</v>
      </c>
      <c r="BR1034" s="115">
        <v>229</v>
      </c>
      <c r="BS1034" s="2">
        <v>190</v>
      </c>
      <c r="BT1034" s="115">
        <v>252</v>
      </c>
      <c r="BU1034" s="115">
        <v>1268</v>
      </c>
      <c r="BV1034" s="115">
        <v>2070</v>
      </c>
      <c r="BW1034" s="115">
        <v>128</v>
      </c>
      <c r="BX1034" s="115">
        <v>3718</v>
      </c>
      <c r="BY1034" s="115">
        <v>39</v>
      </c>
      <c r="BZ1034" s="2">
        <v>419</v>
      </c>
      <c r="CA1034" s="115">
        <v>128</v>
      </c>
      <c r="CB1034" s="115">
        <v>104</v>
      </c>
      <c r="CE1034" s="166">
        <v>0.48075102556011357</v>
      </c>
      <c r="CF1034" s="166">
        <v>0.63574813811780639</v>
      </c>
      <c r="CG1034" s="166">
        <v>0.83028720626631847</v>
      </c>
      <c r="CH1034" s="115">
        <v>320</v>
      </c>
      <c r="CI1034" s="115">
        <v>481</v>
      </c>
      <c r="CJ1034" s="31">
        <f t="shared" si="1111"/>
        <v>3</v>
      </c>
      <c r="CK1034" s="31">
        <f t="shared" si="1112"/>
        <v>7</v>
      </c>
      <c r="CL1034" s="31">
        <f t="shared" si="1113"/>
        <v>12</v>
      </c>
      <c r="CM1034" s="113">
        <f t="shared" si="1114"/>
        <v>99</v>
      </c>
      <c r="CN1034" s="31">
        <f t="shared" si="1115"/>
        <v>1</v>
      </c>
      <c r="CO1034" s="31">
        <f t="shared" si="1116"/>
        <v>31</v>
      </c>
      <c r="CP1034" s="31">
        <f t="shared" si="1117"/>
        <v>65</v>
      </c>
      <c r="CQ1034" s="31">
        <f t="shared" si="1118"/>
        <v>2</v>
      </c>
      <c r="CR1034" s="115"/>
      <c r="CS1034" s="115"/>
      <c r="CT1034" s="115"/>
      <c r="CU1034" s="88">
        <f t="shared" si="1119"/>
        <v>0</v>
      </c>
      <c r="CV1034" s="115"/>
      <c r="CW1034" s="115"/>
      <c r="CX1034" s="115"/>
      <c r="CY1034" s="115"/>
      <c r="CZ1034" s="115">
        <v>3</v>
      </c>
      <c r="DA1034" s="115">
        <v>7</v>
      </c>
      <c r="DB1034" s="115">
        <v>12</v>
      </c>
      <c r="DC1034" s="88">
        <f t="shared" si="1120"/>
        <v>99</v>
      </c>
      <c r="DD1034" s="115">
        <v>1</v>
      </c>
      <c r="DE1034" s="115">
        <v>31</v>
      </c>
      <c r="DF1034" s="115">
        <v>65</v>
      </c>
      <c r="DG1034" s="115">
        <v>2</v>
      </c>
      <c r="DH1034" s="115">
        <v>12</v>
      </c>
      <c r="DI1034" s="115">
        <v>70</v>
      </c>
      <c r="DJ1034" s="115">
        <v>51</v>
      </c>
      <c r="DK1034" s="88">
        <f t="shared" si="1121"/>
        <v>1286</v>
      </c>
      <c r="DL1034" s="115">
        <v>132</v>
      </c>
      <c r="DM1034" s="115">
        <v>402</v>
      </c>
      <c r="DN1034" s="115">
        <v>708</v>
      </c>
      <c r="DO1034" s="115">
        <v>44</v>
      </c>
      <c r="DP1034" s="115">
        <v>47</v>
      </c>
      <c r="DQ1034" s="115">
        <v>80</v>
      </c>
      <c r="DR1034" s="115">
        <v>60</v>
      </c>
      <c r="DS1034" s="88">
        <f t="shared" si="1122"/>
        <v>1410</v>
      </c>
      <c r="DT1034" s="115">
        <v>8</v>
      </c>
      <c r="DU1034" s="115">
        <v>339</v>
      </c>
      <c r="DV1034" s="115">
        <v>1002</v>
      </c>
      <c r="DW1034" s="115">
        <v>61</v>
      </c>
      <c r="DX1034" s="115">
        <v>4</v>
      </c>
      <c r="DY1034" s="115">
        <v>11</v>
      </c>
      <c r="DZ1034" s="115">
        <v>11</v>
      </c>
      <c r="EA1034" s="88">
        <f t="shared" si="1123"/>
        <v>140</v>
      </c>
      <c r="EB1034" s="115">
        <v>15</v>
      </c>
      <c r="EC1034" s="115">
        <v>39</v>
      </c>
      <c r="ED1034" s="115">
        <v>80</v>
      </c>
      <c r="EE1034" s="115">
        <v>6</v>
      </c>
      <c r="EF1034" s="115">
        <v>4</v>
      </c>
      <c r="EG1034" s="115">
        <v>21</v>
      </c>
      <c r="EH1034" s="115">
        <v>19</v>
      </c>
      <c r="EI1034" s="88">
        <f t="shared" si="1124"/>
        <v>244</v>
      </c>
      <c r="EJ1034" s="115">
        <v>66</v>
      </c>
      <c r="EK1034" s="115">
        <v>98</v>
      </c>
      <c r="EL1034" s="115">
        <v>71</v>
      </c>
      <c r="EM1034" s="115">
        <v>9</v>
      </c>
      <c r="EN1034" s="115">
        <v>1</v>
      </c>
      <c r="EO1034" s="115">
        <v>2</v>
      </c>
      <c r="EP1034" s="115">
        <v>1</v>
      </c>
      <c r="EQ1034" s="88">
        <f t="shared" si="1125"/>
        <v>12</v>
      </c>
      <c r="ER1034" s="115">
        <v>1</v>
      </c>
      <c r="ES1034" s="115">
        <v>9</v>
      </c>
      <c r="ET1034" s="115">
        <v>2</v>
      </c>
      <c r="EU1034" s="115">
        <v>0</v>
      </c>
      <c r="GB1034" s="115">
        <v>26</v>
      </c>
      <c r="GC1034" s="115">
        <v>38</v>
      </c>
      <c r="GD1034" s="115">
        <v>36</v>
      </c>
      <c r="GE1034" s="110">
        <f t="shared" si="1126"/>
        <v>491</v>
      </c>
      <c r="GF1034" s="115">
        <v>21</v>
      </c>
      <c r="GG1034" s="115">
        <v>323</v>
      </c>
      <c r="GH1034" s="115">
        <v>142</v>
      </c>
      <c r="GI1034" s="115">
        <v>5</v>
      </c>
      <c r="GN1034" s="2" t="s">
        <v>2460</v>
      </c>
      <c r="GO1034" s="2" t="s">
        <v>2459</v>
      </c>
      <c r="GP1034" s="2" t="s">
        <v>2472</v>
      </c>
      <c r="GR1034" s="115">
        <v>2567</v>
      </c>
    </row>
    <row r="1035" spans="1:200" hidden="1" x14ac:dyDescent="0.25">
      <c r="A1035" s="24" t="s">
        <v>1110</v>
      </c>
      <c r="B1035" s="4" t="s">
        <v>520</v>
      </c>
      <c r="C1035" s="4" t="s">
        <v>520</v>
      </c>
      <c r="D1035" s="115" t="s">
        <v>520</v>
      </c>
      <c r="E1035" s="163">
        <v>238</v>
      </c>
      <c r="F1035" s="163">
        <v>1390</v>
      </c>
      <c r="G1035" s="163">
        <v>2258</v>
      </c>
      <c r="H1035" s="19">
        <f t="shared" si="1107"/>
        <v>3886</v>
      </c>
      <c r="I1035" s="115">
        <v>228</v>
      </c>
      <c r="J1035" s="163">
        <v>243</v>
      </c>
      <c r="K1035" s="163">
        <v>1191</v>
      </c>
      <c r="L1035" s="163">
        <v>2601</v>
      </c>
      <c r="M1035" s="13">
        <f t="shared" si="1108"/>
        <v>4035</v>
      </c>
      <c r="N1035" s="115">
        <v>685</v>
      </c>
      <c r="O1035" s="115">
        <v>140</v>
      </c>
      <c r="U1035" s="164">
        <v>0.37172658677319137</v>
      </c>
      <c r="V1035" s="164">
        <v>0.49435163086714407</v>
      </c>
      <c r="W1035" s="164">
        <v>0.68649229666786094</v>
      </c>
      <c r="X1035" s="164"/>
      <c r="Y1035" s="164"/>
      <c r="Z1035" s="164"/>
      <c r="AF1035" s="115">
        <v>248</v>
      </c>
      <c r="AG1035" s="115">
        <v>296</v>
      </c>
      <c r="AH1035" s="115">
        <v>1276</v>
      </c>
      <c r="AI1035" s="115">
        <v>2424</v>
      </c>
      <c r="AJ1035" s="11">
        <v>160</v>
      </c>
      <c r="AK1035" s="101">
        <f t="shared" si="1109"/>
        <v>4156</v>
      </c>
      <c r="AL1035" s="115">
        <v>543</v>
      </c>
      <c r="AM1035" s="115"/>
      <c r="AN1035" s="115"/>
      <c r="AO1035" s="115"/>
      <c r="AR1035" s="165">
        <v>0.38439274184570854</v>
      </c>
      <c r="AS1035" s="165">
        <v>0.51125506072874494</v>
      </c>
      <c r="AT1035" s="165">
        <v>0.71876194115399317</v>
      </c>
      <c r="AU1035" s="165"/>
      <c r="AV1035" s="165"/>
      <c r="AW1035" s="165"/>
      <c r="AX1035" s="115">
        <v>255</v>
      </c>
      <c r="AY1035" s="18">
        <f t="shared" si="1110"/>
        <v>4312</v>
      </c>
      <c r="AZ1035" s="115">
        <v>332</v>
      </c>
      <c r="BA1035" s="115">
        <v>1228</v>
      </c>
      <c r="BB1035" s="115">
        <v>2546</v>
      </c>
      <c r="BC1035" s="163">
        <v>206</v>
      </c>
      <c r="BD1035" s="115">
        <v>657</v>
      </c>
      <c r="BH1035" s="166">
        <v>0.37599476725171699</v>
      </c>
      <c r="BI1035" s="166">
        <v>0.49452641599238456</v>
      </c>
      <c r="BJ1035" s="166">
        <v>0.71580143993937095</v>
      </c>
      <c r="BK1035" s="167">
        <v>2969</v>
      </c>
      <c r="BL1035" s="167">
        <v>3712</v>
      </c>
      <c r="BM1035" s="167">
        <v>2871</v>
      </c>
      <c r="BO1035" s="163">
        <v>932</v>
      </c>
      <c r="BQ1035" s="2">
        <v>110</v>
      </c>
      <c r="BR1035" s="115">
        <v>270</v>
      </c>
      <c r="BS1035" s="2">
        <v>271</v>
      </c>
      <c r="BT1035" s="115">
        <v>361</v>
      </c>
      <c r="BU1035" s="115">
        <v>1328</v>
      </c>
      <c r="BV1035" s="115">
        <v>2766</v>
      </c>
      <c r="BW1035" s="115">
        <v>250</v>
      </c>
      <c r="BX1035" s="115">
        <v>4705</v>
      </c>
      <c r="BY1035" s="115">
        <v>38</v>
      </c>
      <c r="BZ1035" s="2">
        <v>712</v>
      </c>
      <c r="CA1035" s="115">
        <v>248</v>
      </c>
      <c r="CB1035" s="115">
        <v>168</v>
      </c>
      <c r="CE1035" s="166">
        <v>0.39856879540279733</v>
      </c>
      <c r="CF1035" s="166">
        <v>0.51946833463643471</v>
      </c>
      <c r="CG1035" s="166">
        <v>0.75338345864661649</v>
      </c>
      <c r="CH1035" s="115">
        <v>817</v>
      </c>
      <c r="CI1035" s="115">
        <v>869</v>
      </c>
      <c r="CJ1035" s="31">
        <f t="shared" si="1111"/>
        <v>8</v>
      </c>
      <c r="CK1035" s="31">
        <f t="shared" si="1112"/>
        <v>23</v>
      </c>
      <c r="CL1035" s="31">
        <f t="shared" si="1113"/>
        <v>33</v>
      </c>
      <c r="CM1035" s="113">
        <f t="shared" si="1114"/>
        <v>398</v>
      </c>
      <c r="CN1035" s="31">
        <f t="shared" si="1115"/>
        <v>61</v>
      </c>
      <c r="CO1035" s="31">
        <f t="shared" si="1116"/>
        <v>122</v>
      </c>
      <c r="CP1035" s="31">
        <f t="shared" si="1117"/>
        <v>182</v>
      </c>
      <c r="CQ1035" s="31">
        <f t="shared" si="1118"/>
        <v>33</v>
      </c>
      <c r="CR1035" s="115">
        <v>4</v>
      </c>
      <c r="CS1035" s="115">
        <v>16</v>
      </c>
      <c r="CT1035" s="115">
        <v>18</v>
      </c>
      <c r="CU1035" s="88">
        <f t="shared" si="1119"/>
        <v>280</v>
      </c>
      <c r="CV1035" s="115">
        <v>55</v>
      </c>
      <c r="CW1035" s="115">
        <v>105</v>
      </c>
      <c r="CX1035" s="115">
        <v>110</v>
      </c>
      <c r="CY1035" s="115">
        <v>10</v>
      </c>
      <c r="CZ1035" s="115">
        <v>4</v>
      </c>
      <c r="DA1035" s="115">
        <v>7</v>
      </c>
      <c r="DB1035" s="115">
        <v>15</v>
      </c>
      <c r="DC1035" s="88">
        <f t="shared" si="1120"/>
        <v>118</v>
      </c>
      <c r="DD1035" s="115">
        <v>6</v>
      </c>
      <c r="DE1035" s="115">
        <v>17</v>
      </c>
      <c r="DF1035" s="115">
        <v>72</v>
      </c>
      <c r="DG1035" s="115">
        <v>23</v>
      </c>
      <c r="DH1035" s="115">
        <v>16</v>
      </c>
      <c r="DI1035" s="115">
        <v>65</v>
      </c>
      <c r="DJ1035" s="115">
        <v>60</v>
      </c>
      <c r="DK1035" s="88">
        <f t="shared" si="1121"/>
        <v>1279</v>
      </c>
      <c r="DL1035" s="115">
        <v>133</v>
      </c>
      <c r="DM1035" s="115">
        <v>441</v>
      </c>
      <c r="DN1035" s="115">
        <v>642</v>
      </c>
      <c r="DO1035" s="115">
        <v>63</v>
      </c>
      <c r="DP1035" s="115">
        <v>76</v>
      </c>
      <c r="DQ1035" s="115">
        <v>143</v>
      </c>
      <c r="DR1035" s="115">
        <v>126</v>
      </c>
      <c r="DS1035" s="88">
        <f t="shared" si="1122"/>
        <v>2404</v>
      </c>
      <c r="DT1035" s="115">
        <v>61</v>
      </c>
      <c r="DU1035" s="115">
        <v>511</v>
      </c>
      <c r="DV1035" s="115">
        <v>1688</v>
      </c>
      <c r="DW1035" s="115">
        <v>144</v>
      </c>
      <c r="DX1035" s="115">
        <v>1</v>
      </c>
      <c r="DY1035" s="115">
        <v>3</v>
      </c>
      <c r="DZ1035" s="115">
        <v>3</v>
      </c>
      <c r="EA1035" s="88">
        <f t="shared" si="1123"/>
        <v>32</v>
      </c>
      <c r="EB1035" s="115">
        <v>2</v>
      </c>
      <c r="EC1035" s="115">
        <v>17</v>
      </c>
      <c r="ED1035" s="115">
        <v>12</v>
      </c>
      <c r="EE1035" s="115">
        <v>1</v>
      </c>
      <c r="EF1035" s="115">
        <v>4</v>
      </c>
      <c r="EG1035" s="115">
        <v>20</v>
      </c>
      <c r="EH1035" s="115">
        <v>26</v>
      </c>
      <c r="EI1035" s="88">
        <f t="shared" si="1124"/>
        <v>305</v>
      </c>
      <c r="EJ1035" s="115">
        <v>84</v>
      </c>
      <c r="EK1035" s="115">
        <v>112</v>
      </c>
      <c r="EL1035" s="115">
        <v>99</v>
      </c>
      <c r="EM1035" s="115">
        <v>10</v>
      </c>
      <c r="EN1035" s="115"/>
      <c r="EO1035" s="115"/>
      <c r="EP1035" s="115"/>
      <c r="EQ1035" s="88">
        <f t="shared" si="1125"/>
        <v>0</v>
      </c>
      <c r="ER1035" s="115"/>
      <c r="ES1035" s="115"/>
      <c r="ET1035" s="115"/>
      <c r="EU1035" s="115"/>
      <c r="GB1035" s="115">
        <v>5</v>
      </c>
      <c r="GC1035" s="115">
        <v>16</v>
      </c>
      <c r="GD1035" s="115">
        <v>23</v>
      </c>
      <c r="GE1035" s="110">
        <f t="shared" si="1126"/>
        <v>272</v>
      </c>
      <c r="GF1035" s="115">
        <v>2</v>
      </c>
      <c r="GG1035" s="115">
        <v>125</v>
      </c>
      <c r="GH1035" s="115">
        <v>143</v>
      </c>
      <c r="GI1035" s="115">
        <v>2</v>
      </c>
      <c r="GN1035" s="2" t="s">
        <v>2476</v>
      </c>
      <c r="GO1035" s="2" t="s">
        <v>2492</v>
      </c>
      <c r="GP1035" s="2" t="s">
        <v>2481</v>
      </c>
      <c r="GR1035" s="115">
        <v>3771</v>
      </c>
    </row>
    <row r="1036" spans="1:200" hidden="1" x14ac:dyDescent="0.25">
      <c r="A1036" s="24" t="s">
        <v>1117</v>
      </c>
      <c r="B1036" s="4" t="s">
        <v>526</v>
      </c>
      <c r="C1036" s="4" t="s">
        <v>526</v>
      </c>
      <c r="D1036" s="115" t="s">
        <v>526</v>
      </c>
      <c r="E1036" s="163">
        <v>438</v>
      </c>
      <c r="F1036" s="163">
        <v>2162</v>
      </c>
      <c r="G1036" s="163">
        <v>1981</v>
      </c>
      <c r="H1036" s="19">
        <f t="shared" si="1107"/>
        <v>4581</v>
      </c>
      <c r="I1036" s="115">
        <v>334</v>
      </c>
      <c r="J1036" s="163">
        <v>515</v>
      </c>
      <c r="K1036" s="163">
        <v>2198</v>
      </c>
      <c r="L1036" s="163">
        <v>2144</v>
      </c>
      <c r="M1036" s="13">
        <f t="shared" si="1108"/>
        <v>4857</v>
      </c>
      <c r="N1036" s="115">
        <v>240</v>
      </c>
      <c r="O1036" s="115">
        <v>991</v>
      </c>
      <c r="U1036" s="164">
        <v>0.30716519193666425</v>
      </c>
      <c r="V1036" s="164">
        <v>0.38501971090670173</v>
      </c>
      <c r="W1036" s="164">
        <v>0.42068051259390188</v>
      </c>
      <c r="X1036" s="164"/>
      <c r="Y1036" s="164"/>
      <c r="Z1036" s="164"/>
      <c r="AF1036" s="115">
        <v>335</v>
      </c>
      <c r="AG1036" s="115">
        <v>525</v>
      </c>
      <c r="AH1036" s="115">
        <v>2030</v>
      </c>
      <c r="AI1036" s="115">
        <v>2252</v>
      </c>
      <c r="AJ1036" s="11">
        <v>57</v>
      </c>
      <c r="AK1036" s="101">
        <f t="shared" si="1109"/>
        <v>4864</v>
      </c>
      <c r="AL1036" s="115">
        <v>268</v>
      </c>
      <c r="AM1036" s="115"/>
      <c r="AN1036" s="115"/>
      <c r="AO1036" s="115"/>
      <c r="AR1036" s="165">
        <v>0.31198020482507388</v>
      </c>
      <c r="AS1036" s="165">
        <v>0.39766197741232417</v>
      </c>
      <c r="AT1036" s="165">
        <v>0.44069302532207916</v>
      </c>
      <c r="AU1036" s="165"/>
      <c r="AV1036" s="165"/>
      <c r="AW1036" s="165"/>
      <c r="AX1036" s="115">
        <v>350</v>
      </c>
      <c r="AY1036" s="18">
        <f t="shared" si="1110"/>
        <v>4857</v>
      </c>
      <c r="AZ1036" s="115">
        <v>520</v>
      </c>
      <c r="BA1036" s="115">
        <v>2095</v>
      </c>
      <c r="BB1036" s="115">
        <v>2149</v>
      </c>
      <c r="BC1036" s="163">
        <v>93</v>
      </c>
      <c r="BD1036" s="115">
        <v>308</v>
      </c>
      <c r="BH1036" s="166">
        <v>0.31947232578147405</v>
      </c>
      <c r="BI1036" s="166">
        <v>0.40191973858878799</v>
      </c>
      <c r="BJ1036" s="166">
        <v>0.45233415233415236</v>
      </c>
      <c r="BK1036" s="167">
        <v>4123</v>
      </c>
      <c r="BL1036" s="167">
        <v>5560</v>
      </c>
      <c r="BM1036" s="167">
        <v>4097</v>
      </c>
      <c r="BO1036" s="163">
        <v>1211</v>
      </c>
      <c r="BQ1036" s="2">
        <v>258</v>
      </c>
      <c r="BR1036" s="115">
        <v>364</v>
      </c>
      <c r="BS1036" s="2">
        <v>343</v>
      </c>
      <c r="BT1036" s="115">
        <v>484</v>
      </c>
      <c r="BU1036" s="115">
        <v>2134</v>
      </c>
      <c r="BV1036" s="115">
        <v>2786</v>
      </c>
      <c r="BW1036" s="115">
        <v>63</v>
      </c>
      <c r="BX1036" s="115">
        <v>5467</v>
      </c>
      <c r="BY1036" s="115">
        <v>577</v>
      </c>
      <c r="BZ1036" s="2">
        <v>378</v>
      </c>
      <c r="CA1036" s="115">
        <v>63</v>
      </c>
      <c r="CB1036" s="115">
        <v>877</v>
      </c>
      <c r="CE1036" s="166">
        <v>0.365027560197273</v>
      </c>
      <c r="CF1036" s="166">
        <v>0.47800986669465728</v>
      </c>
      <c r="CG1036" s="166">
        <v>0.56862281116895408</v>
      </c>
      <c r="CH1036" s="115">
        <v>1689</v>
      </c>
      <c r="CI1036" s="115">
        <v>1645</v>
      </c>
      <c r="CJ1036" s="31">
        <f t="shared" si="1111"/>
        <v>5</v>
      </c>
      <c r="CK1036" s="31">
        <f t="shared" si="1112"/>
        <v>13</v>
      </c>
      <c r="CL1036" s="31">
        <f t="shared" si="1113"/>
        <v>17</v>
      </c>
      <c r="CM1036" s="113">
        <f t="shared" si="1114"/>
        <v>165</v>
      </c>
      <c r="CN1036" s="31">
        <f t="shared" si="1115"/>
        <v>52</v>
      </c>
      <c r="CO1036" s="31">
        <f t="shared" si="1116"/>
        <v>45</v>
      </c>
      <c r="CP1036" s="31">
        <f t="shared" si="1117"/>
        <v>60</v>
      </c>
      <c r="CQ1036" s="31">
        <f t="shared" si="1118"/>
        <v>8</v>
      </c>
      <c r="CR1036" s="115">
        <v>3</v>
      </c>
      <c r="CS1036" s="115">
        <v>10</v>
      </c>
      <c r="CT1036" s="115">
        <v>14</v>
      </c>
      <c r="CU1036" s="88">
        <f t="shared" si="1119"/>
        <v>119</v>
      </c>
      <c r="CV1036" s="115">
        <v>49</v>
      </c>
      <c r="CW1036" s="115">
        <v>33</v>
      </c>
      <c r="CX1036" s="115">
        <v>31</v>
      </c>
      <c r="CY1036" s="115">
        <v>6</v>
      </c>
      <c r="CZ1036" s="115">
        <v>2</v>
      </c>
      <c r="DA1036" s="115">
        <v>3</v>
      </c>
      <c r="DB1036" s="115">
        <v>3</v>
      </c>
      <c r="DC1036" s="88">
        <f t="shared" si="1120"/>
        <v>46</v>
      </c>
      <c r="DD1036" s="115">
        <v>3</v>
      </c>
      <c r="DE1036" s="115">
        <v>12</v>
      </c>
      <c r="DF1036" s="115">
        <v>29</v>
      </c>
      <c r="DG1036" s="115">
        <v>2</v>
      </c>
      <c r="DH1036" s="115">
        <v>17</v>
      </c>
      <c r="DI1036" s="115">
        <v>82</v>
      </c>
      <c r="DJ1036" s="115">
        <v>75</v>
      </c>
      <c r="DK1036" s="88">
        <f t="shared" si="1121"/>
        <v>1584</v>
      </c>
      <c r="DL1036" s="115">
        <v>170</v>
      </c>
      <c r="DM1036" s="115">
        <v>610</v>
      </c>
      <c r="DN1036" s="115">
        <v>780</v>
      </c>
      <c r="DO1036" s="115">
        <v>24</v>
      </c>
      <c r="DP1036" s="115">
        <v>231</v>
      </c>
      <c r="DQ1036" s="115">
        <v>258</v>
      </c>
      <c r="DR1036" s="115">
        <v>240</v>
      </c>
      <c r="DS1036" s="88">
        <f t="shared" si="1122"/>
        <v>3617</v>
      </c>
      <c r="DT1036" s="115">
        <v>235</v>
      </c>
      <c r="DU1036" s="115">
        <v>1441</v>
      </c>
      <c r="DV1036" s="115">
        <v>1908</v>
      </c>
      <c r="DW1036" s="115">
        <v>33</v>
      </c>
      <c r="DX1036" s="115">
        <v>1</v>
      </c>
      <c r="DY1036" s="115">
        <v>2</v>
      </c>
      <c r="DZ1036" s="115">
        <v>2</v>
      </c>
      <c r="EA1036" s="88">
        <f t="shared" si="1123"/>
        <v>42</v>
      </c>
      <c r="EB1036" s="115">
        <v>6</v>
      </c>
      <c r="EC1036" s="115">
        <v>14</v>
      </c>
      <c r="ED1036" s="115">
        <v>21</v>
      </c>
      <c r="EE1036" s="115">
        <v>1</v>
      </c>
      <c r="EF1036" s="115">
        <v>2</v>
      </c>
      <c r="EG1036" s="115">
        <v>7</v>
      </c>
      <c r="EH1036" s="115">
        <v>7</v>
      </c>
      <c r="EI1036" s="88">
        <f t="shared" si="1124"/>
        <v>32</v>
      </c>
      <c r="EJ1036" s="115">
        <v>21</v>
      </c>
      <c r="EK1036" s="115">
        <v>9</v>
      </c>
      <c r="EL1036" s="115">
        <v>2</v>
      </c>
      <c r="EM1036" s="115">
        <v>0</v>
      </c>
      <c r="EN1036" s="115"/>
      <c r="EO1036" s="115"/>
      <c r="EP1036" s="115"/>
      <c r="EQ1036" s="88">
        <f t="shared" si="1125"/>
        <v>0</v>
      </c>
      <c r="ER1036" s="115"/>
      <c r="ES1036" s="115"/>
      <c r="ET1036" s="115"/>
      <c r="EU1036" s="115"/>
      <c r="GB1036" s="115">
        <v>2</v>
      </c>
      <c r="GC1036" s="115">
        <v>2</v>
      </c>
      <c r="GD1036" s="115">
        <v>2</v>
      </c>
      <c r="GE1036" s="110">
        <f t="shared" si="1126"/>
        <v>30</v>
      </c>
      <c r="GF1036" s="115">
        <v>0</v>
      </c>
      <c r="GG1036" s="115">
        <v>15</v>
      </c>
      <c r="GH1036" s="115">
        <v>15</v>
      </c>
      <c r="GI1036" s="115">
        <v>0</v>
      </c>
      <c r="GN1036" s="2" t="s">
        <v>2519</v>
      </c>
      <c r="GO1036" s="2" t="s">
        <v>2496</v>
      </c>
      <c r="GP1036" s="2" t="s">
        <v>2521</v>
      </c>
      <c r="GR1036" s="115">
        <v>5466</v>
      </c>
    </row>
    <row r="1037" spans="1:200" hidden="1" x14ac:dyDescent="0.25">
      <c r="A1037" s="168" t="s">
        <v>1112</v>
      </c>
      <c r="B1037" s="4" t="s">
        <v>534</v>
      </c>
      <c r="C1037" s="4" t="s">
        <v>534</v>
      </c>
      <c r="D1037" s="115" t="s">
        <v>534</v>
      </c>
      <c r="E1037" s="163">
        <v>318</v>
      </c>
      <c r="F1037" s="163">
        <v>1416</v>
      </c>
      <c r="G1037" s="163">
        <v>2004</v>
      </c>
      <c r="H1037" s="19">
        <f t="shared" si="1107"/>
        <v>3738</v>
      </c>
      <c r="I1037" s="115">
        <v>257</v>
      </c>
      <c r="J1037" s="163">
        <v>456</v>
      </c>
      <c r="K1037" s="163">
        <v>1396</v>
      </c>
      <c r="L1037" s="163">
        <v>2287</v>
      </c>
      <c r="M1037" s="13">
        <f t="shared" si="1108"/>
        <v>4139</v>
      </c>
      <c r="N1037" s="115">
        <v>435</v>
      </c>
      <c r="O1037" s="115">
        <v>247</v>
      </c>
      <c r="U1037" s="164">
        <v>0.36235570338485618</v>
      </c>
      <c r="V1037" s="164">
        <v>0.45111111111111113</v>
      </c>
      <c r="W1037" s="164">
        <v>0.59282970550576186</v>
      </c>
      <c r="X1037" s="164"/>
      <c r="Y1037" s="164"/>
      <c r="Z1037" s="164"/>
      <c r="AF1037" s="115">
        <v>263</v>
      </c>
      <c r="AG1037" s="115">
        <v>455</v>
      </c>
      <c r="AH1037" s="115">
        <v>1469</v>
      </c>
      <c r="AI1037" s="115">
        <v>2374</v>
      </c>
      <c r="AJ1037" s="11">
        <v>68</v>
      </c>
      <c r="AK1037" s="101">
        <f t="shared" si="1109"/>
        <v>4366</v>
      </c>
      <c r="AL1037" s="115">
        <v>490</v>
      </c>
      <c r="AM1037" s="115"/>
      <c r="AN1037" s="115"/>
      <c r="AO1037" s="115"/>
      <c r="AR1037" s="165">
        <v>0.37194764602461416</v>
      </c>
      <c r="AS1037" s="165">
        <v>0.46823069403714562</v>
      </c>
      <c r="AT1037" s="165">
        <v>0.60481540930979139</v>
      </c>
      <c r="AU1037" s="165"/>
      <c r="AV1037" s="165"/>
      <c r="AW1037" s="165"/>
      <c r="AX1037" s="115">
        <v>275</v>
      </c>
      <c r="AY1037" s="18">
        <f t="shared" si="1110"/>
        <v>4511</v>
      </c>
      <c r="AZ1037" s="115">
        <v>437</v>
      </c>
      <c r="BA1037" s="115">
        <v>1541</v>
      </c>
      <c r="BB1037" s="115">
        <v>2444</v>
      </c>
      <c r="BC1037" s="163">
        <v>89</v>
      </c>
      <c r="BD1037" s="115">
        <v>540</v>
      </c>
      <c r="BH1037" s="166">
        <v>0.38511904761904764</v>
      </c>
      <c r="BI1037" s="166">
        <v>0.48830616583982989</v>
      </c>
      <c r="BJ1037" s="166">
        <v>0.64172564880350524</v>
      </c>
      <c r="BK1037" s="167">
        <v>3156</v>
      </c>
      <c r="BL1037" s="167">
        <v>3931</v>
      </c>
      <c r="BM1037" s="167">
        <v>3163</v>
      </c>
      <c r="BO1037" s="163">
        <v>915</v>
      </c>
      <c r="BQ1037" s="2">
        <v>125</v>
      </c>
      <c r="BR1037" s="115">
        <v>287</v>
      </c>
      <c r="BS1037" s="2">
        <v>280</v>
      </c>
      <c r="BT1037" s="115">
        <v>429</v>
      </c>
      <c r="BU1037" s="115">
        <v>1618</v>
      </c>
      <c r="BV1037" s="115">
        <v>2706</v>
      </c>
      <c r="BW1037" s="115">
        <v>91</v>
      </c>
      <c r="BX1037" s="115">
        <v>4844</v>
      </c>
      <c r="BY1037" s="115">
        <v>149</v>
      </c>
      <c r="BZ1037" s="2">
        <v>563</v>
      </c>
      <c r="CA1037" s="115">
        <v>90</v>
      </c>
      <c r="CB1037" s="115">
        <v>294</v>
      </c>
      <c r="CE1037" s="166">
        <v>0.41404675534058843</v>
      </c>
      <c r="CF1037" s="166">
        <v>0.52620305583321436</v>
      </c>
      <c r="CG1037" s="166">
        <v>0.69068772622573216</v>
      </c>
      <c r="CH1037" s="115">
        <v>1020</v>
      </c>
      <c r="CI1037" s="115">
        <v>1078</v>
      </c>
      <c r="CJ1037" s="31">
        <f t="shared" si="1111"/>
        <v>6</v>
      </c>
      <c r="CK1037" s="31">
        <f t="shared" si="1112"/>
        <v>16</v>
      </c>
      <c r="CL1037" s="31">
        <f t="shared" si="1113"/>
        <v>18</v>
      </c>
      <c r="CM1037" s="113">
        <f t="shared" si="1114"/>
        <v>293</v>
      </c>
      <c r="CN1037" s="31">
        <f t="shared" si="1115"/>
        <v>46</v>
      </c>
      <c r="CO1037" s="31">
        <f t="shared" si="1116"/>
        <v>95</v>
      </c>
      <c r="CP1037" s="31">
        <f t="shared" si="1117"/>
        <v>107</v>
      </c>
      <c r="CQ1037" s="31">
        <f t="shared" si="1118"/>
        <v>45</v>
      </c>
      <c r="CR1037" s="115">
        <v>3</v>
      </c>
      <c r="CS1037" s="115">
        <v>10</v>
      </c>
      <c r="CT1037" s="115">
        <v>12</v>
      </c>
      <c r="CU1037" s="88">
        <f t="shared" si="1119"/>
        <v>191</v>
      </c>
      <c r="CV1037" s="115">
        <v>41</v>
      </c>
      <c r="CW1037" s="115">
        <v>64</v>
      </c>
      <c r="CX1037" s="115">
        <v>46</v>
      </c>
      <c r="CY1037" s="115">
        <v>40</v>
      </c>
      <c r="CZ1037" s="115">
        <v>3</v>
      </c>
      <c r="DA1037" s="115">
        <v>6</v>
      </c>
      <c r="DB1037" s="115">
        <v>6</v>
      </c>
      <c r="DC1037" s="88">
        <f t="shared" si="1120"/>
        <v>102</v>
      </c>
      <c r="DD1037" s="115">
        <v>5</v>
      </c>
      <c r="DE1037" s="115">
        <v>31</v>
      </c>
      <c r="DF1037" s="115">
        <v>61</v>
      </c>
      <c r="DG1037" s="115">
        <v>5</v>
      </c>
      <c r="DH1037" s="115">
        <v>18</v>
      </c>
      <c r="DI1037" s="115">
        <v>84</v>
      </c>
      <c r="DJ1037" s="115">
        <v>83</v>
      </c>
      <c r="DK1037" s="88">
        <f t="shared" si="1121"/>
        <v>1436</v>
      </c>
      <c r="DL1037" s="115">
        <v>187</v>
      </c>
      <c r="DM1037" s="115">
        <v>547</v>
      </c>
      <c r="DN1037" s="115">
        <v>680</v>
      </c>
      <c r="DO1037" s="115">
        <v>22</v>
      </c>
      <c r="DP1037" s="115">
        <v>76</v>
      </c>
      <c r="DQ1037" s="115">
        <v>132</v>
      </c>
      <c r="DR1037" s="115">
        <v>109</v>
      </c>
      <c r="DS1037" s="88">
        <f t="shared" si="1122"/>
        <v>2438</v>
      </c>
      <c r="DT1037" s="115">
        <v>58</v>
      </c>
      <c r="DU1037" s="115">
        <v>621</v>
      </c>
      <c r="DV1037" s="115">
        <v>1704</v>
      </c>
      <c r="DW1037" s="115">
        <v>55</v>
      </c>
      <c r="DX1037" s="115">
        <v>5</v>
      </c>
      <c r="DY1037" s="115">
        <v>15</v>
      </c>
      <c r="DZ1037" s="115">
        <v>15</v>
      </c>
      <c r="EA1037" s="88">
        <f t="shared" si="1123"/>
        <v>202</v>
      </c>
      <c r="EB1037" s="115">
        <v>37</v>
      </c>
      <c r="EC1037" s="115">
        <v>99</v>
      </c>
      <c r="ED1037" s="115">
        <v>62</v>
      </c>
      <c r="EE1037" s="115">
        <v>4</v>
      </c>
      <c r="EF1037" s="115">
        <v>9</v>
      </c>
      <c r="EG1037" s="115">
        <v>23</v>
      </c>
      <c r="EH1037" s="115">
        <v>29</v>
      </c>
      <c r="EI1037" s="88">
        <f t="shared" si="1124"/>
        <v>279</v>
      </c>
      <c r="EJ1037" s="115">
        <v>87</v>
      </c>
      <c r="EK1037" s="115">
        <v>124</v>
      </c>
      <c r="EL1037" s="115">
        <v>66</v>
      </c>
      <c r="EM1037" s="115">
        <v>2</v>
      </c>
      <c r="EN1037" s="115"/>
      <c r="EO1037" s="115"/>
      <c r="EP1037" s="115"/>
      <c r="EQ1037" s="88">
        <f t="shared" si="1125"/>
        <v>0</v>
      </c>
      <c r="ER1037" s="115"/>
      <c r="ES1037" s="115"/>
      <c r="ET1037" s="115"/>
      <c r="EU1037" s="115"/>
      <c r="GB1037" s="115">
        <v>11</v>
      </c>
      <c r="GC1037" s="115">
        <v>17</v>
      </c>
      <c r="GD1037" s="115">
        <v>26</v>
      </c>
      <c r="GE1037" s="110">
        <f t="shared" si="1126"/>
        <v>233</v>
      </c>
      <c r="GF1037" s="115">
        <v>14</v>
      </c>
      <c r="GG1037" s="115">
        <v>132</v>
      </c>
      <c r="GH1037" s="115">
        <v>87</v>
      </c>
      <c r="GI1037" s="115">
        <v>0</v>
      </c>
      <c r="GN1037" s="2" t="s">
        <v>2499</v>
      </c>
      <c r="GO1037" s="2" t="s">
        <v>2512</v>
      </c>
      <c r="GP1037" s="2" t="s">
        <v>2493</v>
      </c>
      <c r="GR1037" s="115">
        <v>3993</v>
      </c>
    </row>
    <row r="1038" spans="1:200" hidden="1" x14ac:dyDescent="0.25">
      <c r="A1038" s="24" t="s">
        <v>1110</v>
      </c>
      <c r="B1038" s="4" t="s">
        <v>552</v>
      </c>
      <c r="C1038" s="4" t="s">
        <v>552</v>
      </c>
      <c r="D1038" s="115" t="s">
        <v>552</v>
      </c>
      <c r="E1038" s="163">
        <v>837</v>
      </c>
      <c r="F1038" s="163">
        <v>5347</v>
      </c>
      <c r="G1038" s="163">
        <v>10876</v>
      </c>
      <c r="H1038" s="19">
        <f t="shared" si="1107"/>
        <v>17060</v>
      </c>
      <c r="I1038" s="115">
        <v>1074</v>
      </c>
      <c r="J1038" s="163">
        <v>1019</v>
      </c>
      <c r="K1038" s="163">
        <v>5024</v>
      </c>
      <c r="L1038" s="163">
        <v>12377</v>
      </c>
      <c r="M1038" s="13">
        <f t="shared" si="1108"/>
        <v>18420</v>
      </c>
      <c r="N1038" s="115">
        <v>2853</v>
      </c>
      <c r="O1038" s="115">
        <v>666</v>
      </c>
      <c r="U1038" s="164">
        <v>0.27728892055575349</v>
      </c>
      <c r="V1038" s="164">
        <v>0.3727771229436786</v>
      </c>
      <c r="W1038" s="164">
        <v>0.56033417661940343</v>
      </c>
      <c r="X1038" s="164"/>
      <c r="Y1038" s="164"/>
      <c r="Z1038" s="164"/>
      <c r="AF1038" s="115">
        <v>1222</v>
      </c>
      <c r="AG1038" s="115">
        <v>1191</v>
      </c>
      <c r="AH1038" s="115">
        <v>6102</v>
      </c>
      <c r="AI1038" s="115">
        <v>12599</v>
      </c>
      <c r="AJ1038" s="11">
        <v>671</v>
      </c>
      <c r="AK1038" s="101">
        <f t="shared" si="1109"/>
        <v>20563</v>
      </c>
      <c r="AL1038" s="115">
        <v>2787</v>
      </c>
      <c r="AM1038" s="115"/>
      <c r="AN1038" s="115"/>
      <c r="AO1038" s="115"/>
      <c r="AR1038" s="165">
        <v>0.30328551924679514</v>
      </c>
      <c r="AS1038" s="165">
        <v>0.40880600082203039</v>
      </c>
      <c r="AT1038" s="165">
        <v>0.59269102990033218</v>
      </c>
      <c r="AU1038" s="165"/>
      <c r="AV1038" s="165"/>
      <c r="AW1038" s="165"/>
      <c r="AX1038" s="115">
        <v>1298</v>
      </c>
      <c r="AY1038" s="18">
        <f t="shared" si="1110"/>
        <v>22783</v>
      </c>
      <c r="AZ1038" s="115">
        <v>1129</v>
      </c>
      <c r="BA1038" s="115">
        <v>7013</v>
      </c>
      <c r="BB1038" s="115">
        <v>13853</v>
      </c>
      <c r="BC1038" s="163">
        <v>788</v>
      </c>
      <c r="BD1038" s="115">
        <v>3019</v>
      </c>
      <c r="BH1038" s="166">
        <v>0.33275466007329862</v>
      </c>
      <c r="BI1038" s="166">
        <v>0.44942207448817706</v>
      </c>
      <c r="BJ1038" s="166">
        <v>0.63936264384774266</v>
      </c>
      <c r="BK1038" s="167">
        <v>17474</v>
      </c>
      <c r="BL1038" s="167">
        <v>23554</v>
      </c>
      <c r="BM1038" s="167">
        <v>17136</v>
      </c>
      <c r="BO1038" s="163">
        <v>5565</v>
      </c>
      <c r="BQ1038" s="2">
        <v>442</v>
      </c>
      <c r="BR1038" s="115">
        <v>1452</v>
      </c>
      <c r="BS1038" s="2">
        <v>1212</v>
      </c>
      <c r="BT1038" s="115">
        <v>1278</v>
      </c>
      <c r="BU1038" s="115">
        <v>7584</v>
      </c>
      <c r="BV1038" s="115">
        <v>15360</v>
      </c>
      <c r="BW1038" s="115">
        <v>890</v>
      </c>
      <c r="BX1038" s="115">
        <v>25112</v>
      </c>
      <c r="BY1038" s="115">
        <v>248</v>
      </c>
      <c r="BZ1038" s="2">
        <v>3136</v>
      </c>
      <c r="CA1038" s="115">
        <v>880</v>
      </c>
      <c r="CB1038" s="115">
        <v>1123</v>
      </c>
      <c r="CE1038" s="166">
        <v>0.356395580072282</v>
      </c>
      <c r="CF1038" s="166">
        <v>0.48820427421593116</v>
      </c>
      <c r="CG1038" s="166">
        <v>0.69630970454280028</v>
      </c>
      <c r="CH1038" s="115">
        <v>4912</v>
      </c>
      <c r="CI1038" s="115">
        <v>6218</v>
      </c>
      <c r="CJ1038" s="31">
        <f t="shared" si="1111"/>
        <v>33</v>
      </c>
      <c r="CK1038" s="31">
        <f t="shared" si="1112"/>
        <v>117</v>
      </c>
      <c r="CL1038" s="31">
        <f t="shared" si="1113"/>
        <v>151</v>
      </c>
      <c r="CM1038" s="113">
        <f t="shared" si="1114"/>
        <v>1635</v>
      </c>
      <c r="CN1038" s="31">
        <f t="shared" si="1115"/>
        <v>200</v>
      </c>
      <c r="CO1038" s="31">
        <f t="shared" si="1116"/>
        <v>484</v>
      </c>
      <c r="CP1038" s="31">
        <f t="shared" si="1117"/>
        <v>897</v>
      </c>
      <c r="CQ1038" s="31">
        <f t="shared" si="1118"/>
        <v>54</v>
      </c>
      <c r="CR1038" s="115">
        <v>17</v>
      </c>
      <c r="CS1038" s="115">
        <v>69</v>
      </c>
      <c r="CT1038" s="115">
        <v>98</v>
      </c>
      <c r="CU1038" s="88">
        <f t="shared" si="1119"/>
        <v>907</v>
      </c>
      <c r="CV1038" s="115">
        <v>177</v>
      </c>
      <c r="CW1038" s="115">
        <v>323</v>
      </c>
      <c r="CX1038" s="115">
        <v>401</v>
      </c>
      <c r="CY1038" s="115">
        <v>6</v>
      </c>
      <c r="CZ1038" s="115">
        <v>16</v>
      </c>
      <c r="DA1038" s="115">
        <v>48</v>
      </c>
      <c r="DB1038" s="115">
        <v>53</v>
      </c>
      <c r="DC1038" s="88">
        <f t="shared" si="1120"/>
        <v>728</v>
      </c>
      <c r="DD1038" s="115">
        <v>23</v>
      </c>
      <c r="DE1038" s="115">
        <v>161</v>
      </c>
      <c r="DF1038" s="115">
        <v>496</v>
      </c>
      <c r="DG1038" s="115">
        <v>48</v>
      </c>
      <c r="DH1038" s="115">
        <v>54</v>
      </c>
      <c r="DI1038" s="115">
        <v>411</v>
      </c>
      <c r="DJ1038" s="115">
        <v>308</v>
      </c>
      <c r="DK1038" s="88">
        <f t="shared" si="1121"/>
        <v>8185</v>
      </c>
      <c r="DL1038" s="115">
        <v>322</v>
      </c>
      <c r="DM1038" s="115">
        <v>2434</v>
      </c>
      <c r="DN1038" s="115">
        <v>5132</v>
      </c>
      <c r="DO1038" s="115">
        <v>297</v>
      </c>
      <c r="DP1038" s="115">
        <v>278</v>
      </c>
      <c r="DQ1038" s="115">
        <v>510</v>
      </c>
      <c r="DR1038" s="115">
        <v>389</v>
      </c>
      <c r="DS1038" s="88">
        <f t="shared" si="1122"/>
        <v>9235</v>
      </c>
      <c r="DT1038" s="115">
        <v>126</v>
      </c>
      <c r="DU1038" s="115">
        <v>1813</v>
      </c>
      <c r="DV1038" s="115">
        <v>6868</v>
      </c>
      <c r="DW1038" s="115">
        <v>428</v>
      </c>
      <c r="DX1038" s="115">
        <v>10</v>
      </c>
      <c r="DY1038" s="115">
        <v>28</v>
      </c>
      <c r="DZ1038" s="115">
        <v>22</v>
      </c>
      <c r="EA1038" s="88">
        <f t="shared" si="1123"/>
        <v>445</v>
      </c>
      <c r="EB1038" s="115">
        <v>26</v>
      </c>
      <c r="EC1038" s="115">
        <v>142</v>
      </c>
      <c r="ED1038" s="115">
        <v>260</v>
      </c>
      <c r="EE1038" s="115">
        <v>17</v>
      </c>
      <c r="EF1038" s="115">
        <v>50</v>
      </c>
      <c r="EG1038" s="115">
        <v>127</v>
      </c>
      <c r="EH1038" s="115">
        <v>177</v>
      </c>
      <c r="EI1038" s="88">
        <f t="shared" si="1124"/>
        <v>1581</v>
      </c>
      <c r="EJ1038" s="115">
        <v>577</v>
      </c>
      <c r="EK1038" s="115">
        <v>672</v>
      </c>
      <c r="EL1038" s="115">
        <v>324</v>
      </c>
      <c r="EM1038" s="115">
        <v>8</v>
      </c>
      <c r="EN1038" s="115"/>
      <c r="EO1038" s="115"/>
      <c r="EP1038" s="115"/>
      <c r="EQ1038" s="88">
        <f t="shared" si="1125"/>
        <v>0</v>
      </c>
      <c r="ER1038" s="115"/>
      <c r="ES1038" s="115"/>
      <c r="ET1038" s="115"/>
      <c r="EU1038" s="115"/>
      <c r="GB1038" s="115">
        <v>17</v>
      </c>
      <c r="GC1038" s="115">
        <v>259</v>
      </c>
      <c r="GD1038" s="115">
        <v>165</v>
      </c>
      <c r="GE1038" s="110">
        <f t="shared" si="1126"/>
        <v>3992</v>
      </c>
      <c r="GF1038" s="115">
        <v>27</v>
      </c>
      <c r="GG1038" s="115">
        <v>2039</v>
      </c>
      <c r="GH1038" s="115">
        <v>1879</v>
      </c>
      <c r="GI1038" s="115">
        <v>47</v>
      </c>
      <c r="GN1038" s="2" t="s">
        <v>2496</v>
      </c>
      <c r="GO1038" s="2" t="s">
        <v>2519</v>
      </c>
      <c r="GP1038" s="2" t="s">
        <v>2518</v>
      </c>
      <c r="GR1038" s="115">
        <v>23331</v>
      </c>
    </row>
    <row r="1039" spans="1:200" hidden="1" x14ac:dyDescent="0.25">
      <c r="A1039" s="24" t="s">
        <v>1110</v>
      </c>
      <c r="B1039" s="4" t="s">
        <v>568</v>
      </c>
      <c r="C1039" s="4" t="s">
        <v>568</v>
      </c>
      <c r="D1039" s="115" t="s">
        <v>568</v>
      </c>
      <c r="E1039" s="163">
        <v>197</v>
      </c>
      <c r="F1039" s="163">
        <v>988</v>
      </c>
      <c r="G1039" s="163">
        <v>2037</v>
      </c>
      <c r="H1039" s="19">
        <f t="shared" si="1107"/>
        <v>3222</v>
      </c>
      <c r="I1039" s="115">
        <v>230</v>
      </c>
      <c r="J1039" s="163">
        <v>228</v>
      </c>
      <c r="K1039" s="163">
        <v>932</v>
      </c>
      <c r="L1039" s="163">
        <v>2229</v>
      </c>
      <c r="M1039" s="13">
        <f t="shared" si="1108"/>
        <v>3389</v>
      </c>
      <c r="N1039" s="115">
        <v>537</v>
      </c>
      <c r="O1039" s="115">
        <v>103</v>
      </c>
      <c r="U1039" s="164">
        <v>0.33992848629320621</v>
      </c>
      <c r="V1039" s="164">
        <v>0.44399323181049072</v>
      </c>
      <c r="W1039" s="164">
        <v>0.65887850467289721</v>
      </c>
      <c r="X1039" s="164"/>
      <c r="Y1039" s="164"/>
      <c r="Z1039" s="164"/>
      <c r="AF1039" s="115">
        <v>234</v>
      </c>
      <c r="AG1039" s="115">
        <v>231</v>
      </c>
      <c r="AH1039" s="115">
        <v>1004</v>
      </c>
      <c r="AI1039" s="115">
        <v>2105</v>
      </c>
      <c r="AJ1039" s="11">
        <v>97</v>
      </c>
      <c r="AK1039" s="101">
        <f t="shared" si="1109"/>
        <v>3437</v>
      </c>
      <c r="AL1039" s="115">
        <v>515</v>
      </c>
      <c r="AM1039" s="115"/>
      <c r="AN1039" s="115"/>
      <c r="AO1039" s="115"/>
      <c r="AR1039" s="165">
        <v>0.34919653893695923</v>
      </c>
      <c r="AS1039" s="165">
        <v>0.4603371783496007</v>
      </c>
      <c r="AT1039" s="165">
        <v>0.65137238836542399</v>
      </c>
      <c r="AU1039" s="165"/>
      <c r="AV1039" s="165"/>
      <c r="AW1039" s="165"/>
      <c r="AX1039" s="115">
        <v>244</v>
      </c>
      <c r="AY1039" s="18">
        <f t="shared" si="1110"/>
        <v>3679</v>
      </c>
      <c r="AZ1039" s="115">
        <v>285</v>
      </c>
      <c r="BA1039" s="115">
        <v>1111</v>
      </c>
      <c r="BB1039" s="115">
        <v>2159</v>
      </c>
      <c r="BC1039" s="163">
        <v>124</v>
      </c>
      <c r="BD1039" s="115">
        <v>540</v>
      </c>
      <c r="BH1039" s="166">
        <v>0.36998404712234634</v>
      </c>
      <c r="BI1039" s="166">
        <v>0.48732595501606568</v>
      </c>
      <c r="BJ1039" s="166">
        <v>0.69574559518693602</v>
      </c>
      <c r="BK1039" s="167">
        <v>2807</v>
      </c>
      <c r="BL1039" s="167">
        <v>3542</v>
      </c>
      <c r="BM1039" s="167">
        <v>2586</v>
      </c>
      <c r="BO1039" s="163">
        <v>893</v>
      </c>
      <c r="BQ1039" s="2">
        <v>101</v>
      </c>
      <c r="BR1039" s="115">
        <v>244</v>
      </c>
      <c r="BS1039" s="2">
        <v>250</v>
      </c>
      <c r="BT1039" s="115">
        <v>202</v>
      </c>
      <c r="BU1039" s="115">
        <v>1319</v>
      </c>
      <c r="BV1039" s="115">
        <v>2450</v>
      </c>
      <c r="BW1039" s="115">
        <v>143</v>
      </c>
      <c r="BX1039" s="115">
        <v>4114</v>
      </c>
      <c r="BY1039" s="115">
        <v>34</v>
      </c>
      <c r="BZ1039" s="2">
        <v>541</v>
      </c>
      <c r="CA1039" s="115">
        <v>143</v>
      </c>
      <c r="CB1039" s="115">
        <v>179</v>
      </c>
      <c r="CE1039" s="166">
        <v>0.40574069569447824</v>
      </c>
      <c r="CF1039" s="166">
        <v>0.55889679715302487</v>
      </c>
      <c r="CG1039" s="166">
        <v>0.79014989293361881</v>
      </c>
      <c r="CH1039" s="115">
        <v>677</v>
      </c>
      <c r="CI1039" s="115">
        <v>850</v>
      </c>
      <c r="CJ1039" s="31">
        <f t="shared" si="1111"/>
        <v>9</v>
      </c>
      <c r="CK1039" s="31">
        <f t="shared" si="1112"/>
        <v>19</v>
      </c>
      <c r="CL1039" s="31">
        <f t="shared" si="1113"/>
        <v>30</v>
      </c>
      <c r="CM1039" s="113">
        <f t="shared" si="1114"/>
        <v>229</v>
      </c>
      <c r="CN1039" s="31">
        <f t="shared" si="1115"/>
        <v>21</v>
      </c>
      <c r="CO1039" s="31">
        <f t="shared" si="1116"/>
        <v>75</v>
      </c>
      <c r="CP1039" s="31">
        <f t="shared" si="1117"/>
        <v>124</v>
      </c>
      <c r="CQ1039" s="31">
        <f t="shared" si="1118"/>
        <v>9</v>
      </c>
      <c r="CR1039" s="115">
        <v>4</v>
      </c>
      <c r="CS1039" s="115">
        <v>11</v>
      </c>
      <c r="CT1039" s="115">
        <v>19</v>
      </c>
      <c r="CU1039" s="88">
        <f t="shared" si="1119"/>
        <v>155</v>
      </c>
      <c r="CV1039" s="115">
        <v>19</v>
      </c>
      <c r="CW1039" s="115">
        <v>56</v>
      </c>
      <c r="CX1039" s="115">
        <v>75</v>
      </c>
      <c r="CY1039" s="115">
        <v>5</v>
      </c>
      <c r="CZ1039" s="115">
        <v>5</v>
      </c>
      <c r="DA1039" s="115">
        <v>8</v>
      </c>
      <c r="DB1039" s="115">
        <v>11</v>
      </c>
      <c r="DC1039" s="88">
        <f t="shared" si="1120"/>
        <v>74</v>
      </c>
      <c r="DD1039" s="115">
        <v>2</v>
      </c>
      <c r="DE1039" s="115">
        <v>19</v>
      </c>
      <c r="DF1039" s="115">
        <v>49</v>
      </c>
      <c r="DG1039" s="115">
        <v>4</v>
      </c>
      <c r="DH1039" s="115">
        <v>13</v>
      </c>
      <c r="DI1039" s="115">
        <v>78</v>
      </c>
      <c r="DJ1039" s="115">
        <v>63</v>
      </c>
      <c r="DK1039" s="88">
        <f t="shared" si="1121"/>
        <v>1473</v>
      </c>
      <c r="DL1039" s="115">
        <v>75</v>
      </c>
      <c r="DM1039" s="115">
        <v>557</v>
      </c>
      <c r="DN1039" s="115">
        <v>803</v>
      </c>
      <c r="DO1039" s="115">
        <v>38</v>
      </c>
      <c r="DP1039" s="115">
        <v>56</v>
      </c>
      <c r="DQ1039" s="115">
        <v>112</v>
      </c>
      <c r="DR1039" s="115">
        <v>91</v>
      </c>
      <c r="DS1039" s="88">
        <f t="shared" si="1122"/>
        <v>1970</v>
      </c>
      <c r="DT1039" s="115">
        <v>27</v>
      </c>
      <c r="DU1039" s="115">
        <v>465</v>
      </c>
      <c r="DV1039" s="115">
        <v>1387</v>
      </c>
      <c r="DW1039" s="115">
        <v>91</v>
      </c>
      <c r="DX1039" s="115">
        <v>1</v>
      </c>
      <c r="DY1039" s="115">
        <v>1</v>
      </c>
      <c r="DZ1039" s="115">
        <v>2</v>
      </c>
      <c r="EA1039" s="88">
        <f t="shared" si="1123"/>
        <v>20</v>
      </c>
      <c r="EB1039" s="115"/>
      <c r="EC1039" s="115">
        <v>5</v>
      </c>
      <c r="ED1039" s="115">
        <v>14</v>
      </c>
      <c r="EE1039" s="115">
        <v>1</v>
      </c>
      <c r="EF1039" s="115">
        <v>8</v>
      </c>
      <c r="EG1039" s="115">
        <v>14</v>
      </c>
      <c r="EH1039" s="115">
        <v>39</v>
      </c>
      <c r="EI1039" s="88">
        <f t="shared" si="1124"/>
        <v>160</v>
      </c>
      <c r="EJ1039" s="115">
        <v>63</v>
      </c>
      <c r="EK1039" s="115">
        <v>62</v>
      </c>
      <c r="EL1039" s="115">
        <v>34</v>
      </c>
      <c r="EM1039" s="115">
        <v>1</v>
      </c>
      <c r="EN1039" s="115"/>
      <c r="EO1039" s="115"/>
      <c r="EP1039" s="115"/>
      <c r="EQ1039" s="88">
        <f t="shared" si="1125"/>
        <v>0</v>
      </c>
      <c r="ER1039" s="115"/>
      <c r="ES1039" s="115"/>
      <c r="ET1039" s="115"/>
      <c r="EU1039" s="115"/>
      <c r="GB1039" s="115">
        <v>14</v>
      </c>
      <c r="GC1039" s="115">
        <v>20</v>
      </c>
      <c r="GD1039" s="115">
        <v>25</v>
      </c>
      <c r="GE1039" s="110">
        <f t="shared" si="1126"/>
        <v>261</v>
      </c>
      <c r="GF1039" s="115">
        <v>16</v>
      </c>
      <c r="GG1039" s="115">
        <v>155</v>
      </c>
      <c r="GH1039" s="115">
        <v>88</v>
      </c>
      <c r="GI1039" s="115">
        <v>2</v>
      </c>
      <c r="GN1039" s="2" t="s">
        <v>2468</v>
      </c>
      <c r="GO1039" s="2" t="s">
        <v>2477</v>
      </c>
      <c r="GP1039" s="2" t="s">
        <v>2464</v>
      </c>
      <c r="GR1039" s="115">
        <v>3595</v>
      </c>
    </row>
    <row r="1040" spans="1:200" hidden="1" x14ac:dyDescent="0.25">
      <c r="A1040" s="24" t="s">
        <v>1114</v>
      </c>
      <c r="B1040" s="4" t="s">
        <v>577</v>
      </c>
      <c r="C1040" s="4" t="s">
        <v>577</v>
      </c>
      <c r="D1040" s="115" t="s">
        <v>577</v>
      </c>
      <c r="E1040" s="163">
        <v>373</v>
      </c>
      <c r="F1040" s="163">
        <v>1267</v>
      </c>
      <c r="G1040" s="163">
        <v>2458</v>
      </c>
      <c r="H1040" s="19">
        <f t="shared" si="1107"/>
        <v>4098</v>
      </c>
      <c r="I1040" s="115">
        <v>250</v>
      </c>
      <c r="J1040" s="163">
        <v>461</v>
      </c>
      <c r="K1040" s="163">
        <v>1379</v>
      </c>
      <c r="L1040" s="163">
        <v>2689</v>
      </c>
      <c r="M1040" s="13">
        <f t="shared" si="1108"/>
        <v>4529</v>
      </c>
      <c r="N1040" s="115">
        <v>739</v>
      </c>
      <c r="O1040" s="115">
        <v>81</v>
      </c>
      <c r="U1040" s="164">
        <v>0.43906394810009269</v>
      </c>
      <c r="V1040" s="164">
        <v>0.54681340341655715</v>
      </c>
      <c r="W1040" s="164">
        <v>0.74798619102416586</v>
      </c>
      <c r="X1040" s="164"/>
      <c r="Y1040" s="164"/>
      <c r="Z1040" s="164"/>
      <c r="AF1040" s="115">
        <v>262</v>
      </c>
      <c r="AG1040" s="115">
        <v>551</v>
      </c>
      <c r="AH1040" s="115">
        <v>1417</v>
      </c>
      <c r="AI1040" s="115">
        <v>2606</v>
      </c>
      <c r="AJ1040" s="11">
        <v>147</v>
      </c>
      <c r="AK1040" s="101">
        <f t="shared" si="1109"/>
        <v>4721</v>
      </c>
      <c r="AL1040" s="115">
        <v>646</v>
      </c>
      <c r="AM1040" s="115"/>
      <c r="AN1040" s="115"/>
      <c r="AO1040" s="115"/>
      <c r="AR1040" s="165">
        <v>0.4510794671566376</v>
      </c>
      <c r="AS1040" s="165">
        <v>0.56832716257152471</v>
      </c>
      <c r="AT1040" s="165">
        <v>0.74923547400611623</v>
      </c>
      <c r="AU1040" s="165"/>
      <c r="AV1040" s="165"/>
      <c r="AW1040" s="165"/>
      <c r="AX1040" s="115">
        <v>272</v>
      </c>
      <c r="AY1040" s="18">
        <f t="shared" si="1110"/>
        <v>4924</v>
      </c>
      <c r="AZ1040" s="115">
        <v>552</v>
      </c>
      <c r="BA1040" s="115">
        <v>1580</v>
      </c>
      <c r="BB1040" s="115">
        <v>2601</v>
      </c>
      <c r="BC1040" s="163">
        <v>191</v>
      </c>
      <c r="BD1040" s="115">
        <v>627</v>
      </c>
      <c r="BH1040" s="166">
        <v>0.46511101042138647</v>
      </c>
      <c r="BI1040" s="166">
        <v>0.57911031448590522</v>
      </c>
      <c r="BJ1040" s="166">
        <v>0.77962085308056872</v>
      </c>
      <c r="BK1040" s="167">
        <v>2910</v>
      </c>
      <c r="BL1040" s="167">
        <v>3896</v>
      </c>
      <c r="BM1040" s="167">
        <v>2779</v>
      </c>
      <c r="BO1040" s="163">
        <v>878</v>
      </c>
      <c r="BQ1040" s="2">
        <v>117</v>
      </c>
      <c r="BR1040" s="115">
        <v>291</v>
      </c>
      <c r="BS1040" s="2">
        <v>247</v>
      </c>
      <c r="BT1040" s="115">
        <v>620</v>
      </c>
      <c r="BU1040" s="115">
        <v>1748</v>
      </c>
      <c r="BV1040" s="115">
        <v>3017</v>
      </c>
      <c r="BW1040" s="115">
        <v>201</v>
      </c>
      <c r="BX1040" s="115">
        <v>5586</v>
      </c>
      <c r="BY1040" s="115">
        <v>36</v>
      </c>
      <c r="BZ1040" s="2">
        <v>732</v>
      </c>
      <c r="CA1040" s="115">
        <v>200</v>
      </c>
      <c r="CB1040" s="115">
        <v>155</v>
      </c>
      <c r="CE1040" s="166">
        <v>0.49520255863539447</v>
      </c>
      <c r="CF1040" s="166">
        <v>0.63228136285131109</v>
      </c>
      <c r="CG1040" s="166">
        <v>0.83339422725612</v>
      </c>
      <c r="CH1040" s="115">
        <v>494</v>
      </c>
      <c r="CI1040" s="115">
        <v>485</v>
      </c>
      <c r="CJ1040" s="31">
        <f t="shared" si="1111"/>
        <v>6</v>
      </c>
      <c r="CK1040" s="31">
        <f t="shared" si="1112"/>
        <v>22</v>
      </c>
      <c r="CL1040" s="31">
        <f t="shared" si="1113"/>
        <v>29</v>
      </c>
      <c r="CM1040" s="113">
        <f t="shared" si="1114"/>
        <v>329</v>
      </c>
      <c r="CN1040" s="31">
        <f t="shared" si="1115"/>
        <v>88</v>
      </c>
      <c r="CO1040" s="31">
        <f t="shared" si="1116"/>
        <v>127</v>
      </c>
      <c r="CP1040" s="31">
        <f t="shared" si="1117"/>
        <v>110</v>
      </c>
      <c r="CQ1040" s="31">
        <f t="shared" si="1118"/>
        <v>4</v>
      </c>
      <c r="CR1040" s="115">
        <v>5</v>
      </c>
      <c r="CS1040" s="115">
        <v>18</v>
      </c>
      <c r="CT1040" s="115">
        <v>20</v>
      </c>
      <c r="CU1040" s="88">
        <f t="shared" si="1119"/>
        <v>254</v>
      </c>
      <c r="CV1040" s="115">
        <v>68</v>
      </c>
      <c r="CW1040" s="115">
        <v>105</v>
      </c>
      <c r="CX1040" s="115">
        <v>79</v>
      </c>
      <c r="CY1040" s="115">
        <v>2</v>
      </c>
      <c r="CZ1040" s="115">
        <v>1</v>
      </c>
      <c r="DA1040" s="115">
        <v>4</v>
      </c>
      <c r="DB1040" s="115">
        <v>9</v>
      </c>
      <c r="DC1040" s="88">
        <f t="shared" si="1120"/>
        <v>75</v>
      </c>
      <c r="DD1040" s="115">
        <v>20</v>
      </c>
      <c r="DE1040" s="115">
        <v>22</v>
      </c>
      <c r="DF1040" s="115">
        <v>31</v>
      </c>
      <c r="DG1040" s="115">
        <v>2</v>
      </c>
      <c r="DH1040" s="115">
        <v>12</v>
      </c>
      <c r="DI1040" s="115">
        <v>83</v>
      </c>
      <c r="DJ1040" s="115">
        <v>53</v>
      </c>
      <c r="DK1040" s="88">
        <f t="shared" si="1121"/>
        <v>1779</v>
      </c>
      <c r="DL1040" s="115">
        <v>429</v>
      </c>
      <c r="DM1040" s="115">
        <v>821</v>
      </c>
      <c r="DN1040" s="115">
        <v>508</v>
      </c>
      <c r="DO1040" s="115">
        <v>21</v>
      </c>
      <c r="DP1040" s="115">
        <v>84</v>
      </c>
      <c r="DQ1040" s="115">
        <v>159</v>
      </c>
      <c r="DR1040" s="115">
        <v>122</v>
      </c>
      <c r="DS1040" s="88">
        <f t="shared" si="1122"/>
        <v>3144</v>
      </c>
      <c r="DT1040" s="115">
        <v>24</v>
      </c>
      <c r="DU1040" s="115">
        <v>619</v>
      </c>
      <c r="DV1040" s="115">
        <v>2334</v>
      </c>
      <c r="DW1040" s="115">
        <v>167</v>
      </c>
      <c r="DX1040" s="115">
        <v>1</v>
      </c>
      <c r="DY1040" s="115">
        <v>3</v>
      </c>
      <c r="DZ1040" s="115">
        <v>2</v>
      </c>
      <c r="EA1040" s="88">
        <f t="shared" si="1123"/>
        <v>54</v>
      </c>
      <c r="EB1040" s="115">
        <v>18</v>
      </c>
      <c r="EC1040" s="115">
        <v>33</v>
      </c>
      <c r="ED1040" s="115">
        <v>3</v>
      </c>
      <c r="EE1040" s="115"/>
      <c r="EF1040" s="115">
        <v>7</v>
      </c>
      <c r="EG1040" s="115">
        <v>17</v>
      </c>
      <c r="EH1040" s="115">
        <v>22</v>
      </c>
      <c r="EI1040" s="88">
        <f t="shared" si="1124"/>
        <v>181</v>
      </c>
      <c r="EJ1040" s="115">
        <v>60</v>
      </c>
      <c r="EK1040" s="115">
        <v>76</v>
      </c>
      <c r="EL1040" s="115">
        <v>40</v>
      </c>
      <c r="EM1040" s="115">
        <v>5</v>
      </c>
      <c r="EN1040" s="115"/>
      <c r="EO1040" s="115"/>
      <c r="EP1040" s="115"/>
      <c r="EQ1040" s="88">
        <f t="shared" si="1125"/>
        <v>0</v>
      </c>
      <c r="ER1040" s="115"/>
      <c r="ES1040" s="115"/>
      <c r="ET1040" s="115"/>
      <c r="EU1040" s="115"/>
      <c r="GB1040" s="115">
        <v>7</v>
      </c>
      <c r="GC1040" s="115">
        <v>7</v>
      </c>
      <c r="GD1040" s="115">
        <v>19</v>
      </c>
      <c r="GE1040" s="110">
        <f t="shared" si="1126"/>
        <v>96</v>
      </c>
      <c r="GF1040" s="115">
        <v>1</v>
      </c>
      <c r="GG1040" s="115">
        <v>72</v>
      </c>
      <c r="GH1040" s="115">
        <v>22</v>
      </c>
      <c r="GI1040" s="115">
        <v>1</v>
      </c>
      <c r="GN1040" s="2" t="s">
        <v>2459</v>
      </c>
      <c r="GO1040" s="2" t="s">
        <v>2461</v>
      </c>
      <c r="GP1040" s="2" t="s">
        <v>2461</v>
      </c>
      <c r="GR1040" s="115">
        <v>3894</v>
      </c>
    </row>
    <row r="1041" spans="1:200" hidden="1" x14ac:dyDescent="0.25">
      <c r="A1041" s="24" t="s">
        <v>1110</v>
      </c>
      <c r="B1041" s="4" t="s">
        <v>585</v>
      </c>
      <c r="C1041" s="4" t="s">
        <v>585</v>
      </c>
      <c r="D1041" s="115" t="s">
        <v>585</v>
      </c>
      <c r="E1041" s="163">
        <v>226</v>
      </c>
      <c r="F1041" s="163">
        <v>863</v>
      </c>
      <c r="G1041" s="163">
        <v>1971</v>
      </c>
      <c r="H1041" s="19">
        <f t="shared" si="1107"/>
        <v>3060</v>
      </c>
      <c r="I1041" s="115">
        <v>203</v>
      </c>
      <c r="J1041" s="163">
        <v>223</v>
      </c>
      <c r="K1041" s="163">
        <v>856</v>
      </c>
      <c r="L1041" s="163">
        <v>2098</v>
      </c>
      <c r="M1041" s="13">
        <f t="shared" si="1108"/>
        <v>3177</v>
      </c>
      <c r="N1041" s="115">
        <v>547</v>
      </c>
      <c r="O1041" s="115">
        <v>42</v>
      </c>
      <c r="U1041" s="164">
        <v>0.37047471474855614</v>
      </c>
      <c r="V1041" s="164">
        <v>0.48557595319749841</v>
      </c>
      <c r="W1041" s="164">
        <v>0.73507109004739335</v>
      </c>
      <c r="X1041" s="164"/>
      <c r="Y1041" s="164"/>
      <c r="Z1041" s="164"/>
      <c r="AF1041" s="115">
        <v>207</v>
      </c>
      <c r="AG1041" s="115">
        <v>232</v>
      </c>
      <c r="AH1041" s="115">
        <v>927</v>
      </c>
      <c r="AI1041" s="115">
        <v>2031</v>
      </c>
      <c r="AJ1041" s="11">
        <v>149</v>
      </c>
      <c r="AK1041" s="101">
        <f t="shared" si="1109"/>
        <v>3339</v>
      </c>
      <c r="AL1041" s="115">
        <v>484</v>
      </c>
      <c r="AM1041" s="115"/>
      <c r="AN1041" s="115"/>
      <c r="AO1041" s="115"/>
      <c r="AR1041" s="165">
        <v>0.3811267605633803</v>
      </c>
      <c r="AS1041" s="165">
        <v>0.50202922077922074</v>
      </c>
      <c r="AT1041" s="165">
        <v>0.73807251908396954</v>
      </c>
      <c r="AU1041" s="165"/>
      <c r="AV1041" s="165"/>
      <c r="AW1041" s="165"/>
      <c r="AX1041" s="115">
        <v>207</v>
      </c>
      <c r="AY1041" s="18">
        <f t="shared" si="1110"/>
        <v>3426</v>
      </c>
      <c r="AZ1041" s="115">
        <v>243</v>
      </c>
      <c r="BA1041" s="115">
        <v>940</v>
      </c>
      <c r="BB1041" s="115">
        <v>2052</v>
      </c>
      <c r="BC1041" s="163">
        <v>191</v>
      </c>
      <c r="BD1041" s="115">
        <v>500</v>
      </c>
      <c r="BH1041" s="166">
        <v>0.37195702434380523</v>
      </c>
      <c r="BI1041" s="166">
        <v>0.48843590748725985</v>
      </c>
      <c r="BJ1041" s="166">
        <v>0.72152487215248717</v>
      </c>
      <c r="BK1041" s="167">
        <v>2456</v>
      </c>
      <c r="BL1041" s="167">
        <v>3284</v>
      </c>
      <c r="BM1041" s="167">
        <v>2323</v>
      </c>
      <c r="BO1041" s="163">
        <v>854</v>
      </c>
      <c r="BQ1041" s="2">
        <v>80</v>
      </c>
      <c r="BR1041" s="115">
        <v>225</v>
      </c>
      <c r="BS1041" s="2">
        <v>201</v>
      </c>
      <c r="BT1041" s="115">
        <v>234</v>
      </c>
      <c r="BU1041" s="115">
        <v>1125</v>
      </c>
      <c r="BV1041" s="115">
        <v>2263</v>
      </c>
      <c r="BW1041" s="115">
        <v>203</v>
      </c>
      <c r="BX1041" s="115">
        <v>3825</v>
      </c>
      <c r="BY1041" s="115">
        <v>30</v>
      </c>
      <c r="BZ1041" s="2">
        <v>533</v>
      </c>
      <c r="CA1041" s="115">
        <v>202</v>
      </c>
      <c r="CB1041" s="115">
        <v>108</v>
      </c>
      <c r="CE1041" s="166">
        <v>0.40825688073394495</v>
      </c>
      <c r="CF1041" s="166">
        <v>0.54986258343148797</v>
      </c>
      <c r="CG1041" s="166">
        <v>0.78630897317298798</v>
      </c>
      <c r="CH1041" s="115">
        <v>593</v>
      </c>
      <c r="CI1041" s="115">
        <v>806</v>
      </c>
      <c r="CJ1041" s="31">
        <f t="shared" si="1111"/>
        <v>4</v>
      </c>
      <c r="CK1041" s="31">
        <f t="shared" si="1112"/>
        <v>14</v>
      </c>
      <c r="CL1041" s="31">
        <f t="shared" si="1113"/>
        <v>28</v>
      </c>
      <c r="CM1041" s="113">
        <f t="shared" si="1114"/>
        <v>205</v>
      </c>
      <c r="CN1041" s="31">
        <f t="shared" si="1115"/>
        <v>29</v>
      </c>
      <c r="CO1041" s="31">
        <f t="shared" si="1116"/>
        <v>91</v>
      </c>
      <c r="CP1041" s="31">
        <f t="shared" si="1117"/>
        <v>74</v>
      </c>
      <c r="CQ1041" s="31">
        <f t="shared" si="1118"/>
        <v>11</v>
      </c>
      <c r="CR1041" s="115">
        <v>3</v>
      </c>
      <c r="CS1041" s="115">
        <v>9</v>
      </c>
      <c r="CT1041" s="115">
        <v>24</v>
      </c>
      <c r="CU1041" s="88">
        <f t="shared" si="1119"/>
        <v>135</v>
      </c>
      <c r="CV1041" s="115">
        <v>29</v>
      </c>
      <c r="CW1041" s="115">
        <v>58</v>
      </c>
      <c r="CX1041" s="115">
        <v>43</v>
      </c>
      <c r="CY1041" s="115">
        <v>5</v>
      </c>
      <c r="CZ1041" s="115">
        <v>1</v>
      </c>
      <c r="DA1041" s="115">
        <v>5</v>
      </c>
      <c r="DB1041" s="115">
        <v>4</v>
      </c>
      <c r="DC1041" s="88">
        <f t="shared" si="1120"/>
        <v>70</v>
      </c>
      <c r="DD1041" s="115">
        <v>0</v>
      </c>
      <c r="DE1041" s="115">
        <v>33</v>
      </c>
      <c r="DF1041" s="115">
        <v>31</v>
      </c>
      <c r="DG1041" s="115">
        <v>6</v>
      </c>
      <c r="DH1041" s="115">
        <v>15</v>
      </c>
      <c r="DI1041" s="115">
        <v>96</v>
      </c>
      <c r="DJ1041" s="115">
        <v>69</v>
      </c>
      <c r="DK1041" s="88">
        <f t="shared" si="1121"/>
        <v>1656</v>
      </c>
      <c r="DL1041" s="115">
        <v>110</v>
      </c>
      <c r="DM1041" s="115">
        <v>579</v>
      </c>
      <c r="DN1041" s="115">
        <v>901</v>
      </c>
      <c r="DO1041" s="115">
        <v>66</v>
      </c>
      <c r="DP1041" s="115">
        <v>54</v>
      </c>
      <c r="DQ1041" s="115">
        <v>95</v>
      </c>
      <c r="DR1041" s="115">
        <v>81</v>
      </c>
      <c r="DS1041" s="88">
        <f t="shared" si="1122"/>
        <v>1693</v>
      </c>
      <c r="DT1041" s="115">
        <v>30</v>
      </c>
      <c r="DU1041" s="115">
        <v>326</v>
      </c>
      <c r="DV1041" s="115">
        <v>1213</v>
      </c>
      <c r="DW1041" s="115">
        <v>124</v>
      </c>
      <c r="DX1041" s="115">
        <v>2</v>
      </c>
      <c r="DY1041" s="115">
        <v>4</v>
      </c>
      <c r="DZ1041" s="115">
        <v>5</v>
      </c>
      <c r="EA1041" s="88">
        <f t="shared" si="1123"/>
        <v>49</v>
      </c>
      <c r="EB1041" s="115">
        <v>12</v>
      </c>
      <c r="EC1041" s="115">
        <v>20</v>
      </c>
      <c r="ED1041" s="115">
        <v>16</v>
      </c>
      <c r="EE1041" s="115">
        <v>1</v>
      </c>
      <c r="EF1041" s="115">
        <v>2</v>
      </c>
      <c r="EG1041" s="115">
        <v>8</v>
      </c>
      <c r="EH1041" s="115">
        <v>12</v>
      </c>
      <c r="EI1041" s="88">
        <f t="shared" si="1124"/>
        <v>89</v>
      </c>
      <c r="EJ1041" s="115">
        <v>33</v>
      </c>
      <c r="EK1041" s="115">
        <v>28</v>
      </c>
      <c r="EL1041" s="115">
        <v>25</v>
      </c>
      <c r="EM1041" s="115">
        <v>3</v>
      </c>
      <c r="EN1041" s="115"/>
      <c r="EO1041" s="115"/>
      <c r="EP1041" s="115"/>
      <c r="EQ1041" s="88">
        <f t="shared" si="1125"/>
        <v>0</v>
      </c>
      <c r="ER1041" s="115"/>
      <c r="ES1041" s="115"/>
      <c r="ET1041" s="115"/>
      <c r="EU1041" s="115"/>
      <c r="GB1041" s="115">
        <v>3</v>
      </c>
      <c r="GC1041" s="115">
        <v>8</v>
      </c>
      <c r="GD1041" s="115">
        <v>6</v>
      </c>
      <c r="GE1041" s="110">
        <f t="shared" si="1126"/>
        <v>136</v>
      </c>
      <c r="GF1041" s="115">
        <v>20</v>
      </c>
      <c r="GG1041" s="115">
        <v>81</v>
      </c>
      <c r="GH1041" s="115">
        <v>34</v>
      </c>
      <c r="GI1041" s="115">
        <v>1</v>
      </c>
      <c r="GN1041" s="2" t="s">
        <v>2470</v>
      </c>
      <c r="GO1041" s="2" t="s">
        <v>2491</v>
      </c>
      <c r="GP1041" s="2" t="s">
        <v>2455</v>
      </c>
      <c r="GR1041" s="115">
        <v>3289</v>
      </c>
    </row>
    <row r="1042" spans="1:200" hidden="1" x14ac:dyDescent="0.25">
      <c r="A1042" s="24" t="s">
        <v>1111</v>
      </c>
      <c r="B1042" s="4" t="s">
        <v>592</v>
      </c>
      <c r="C1042" s="4" t="s">
        <v>592</v>
      </c>
      <c r="D1042" s="115" t="s">
        <v>592</v>
      </c>
      <c r="E1042" s="163">
        <v>145</v>
      </c>
      <c r="F1042" s="163">
        <v>841</v>
      </c>
      <c r="G1042" s="163">
        <v>1065</v>
      </c>
      <c r="H1042" s="19">
        <f t="shared" si="1107"/>
        <v>2051</v>
      </c>
      <c r="I1042" s="115">
        <v>126</v>
      </c>
      <c r="J1042" s="163">
        <v>140</v>
      </c>
      <c r="K1042" s="163">
        <v>803</v>
      </c>
      <c r="L1042" s="163">
        <v>1162</v>
      </c>
      <c r="M1042" s="13">
        <f t="shared" si="1108"/>
        <v>2105</v>
      </c>
      <c r="N1042" s="115">
        <v>259</v>
      </c>
      <c r="O1042" s="115">
        <v>150</v>
      </c>
      <c r="U1042" s="164">
        <v>0.30030909386692695</v>
      </c>
      <c r="V1042" s="164">
        <v>0.39785447761194026</v>
      </c>
      <c r="W1042" s="164">
        <v>0.51132502831257076</v>
      </c>
      <c r="X1042" s="164"/>
      <c r="Y1042" s="164"/>
      <c r="Z1042" s="164"/>
      <c r="AF1042" s="115">
        <v>153</v>
      </c>
      <c r="AG1042" s="115">
        <v>261</v>
      </c>
      <c r="AH1042" s="115">
        <v>964</v>
      </c>
      <c r="AI1042" s="115">
        <v>1349</v>
      </c>
      <c r="AJ1042" s="11">
        <v>49</v>
      </c>
      <c r="AK1042" s="101">
        <f t="shared" si="1109"/>
        <v>2623</v>
      </c>
      <c r="AL1042" s="115">
        <v>253</v>
      </c>
      <c r="AM1042" s="115"/>
      <c r="AN1042" s="115"/>
      <c r="AO1042" s="115"/>
      <c r="AR1042" s="165">
        <v>0.37453606583830884</v>
      </c>
      <c r="AS1042" s="165">
        <v>0.49199904466204919</v>
      </c>
      <c r="AT1042" s="165">
        <v>0.60021905805038334</v>
      </c>
      <c r="AU1042" s="165"/>
      <c r="AV1042" s="165"/>
      <c r="AW1042" s="165"/>
      <c r="AX1042" s="115">
        <v>189</v>
      </c>
      <c r="AY1042" s="18">
        <f t="shared" si="1110"/>
        <v>3598</v>
      </c>
      <c r="AZ1042" s="115">
        <v>262</v>
      </c>
      <c r="BA1042" s="115">
        <v>1250</v>
      </c>
      <c r="BB1042" s="115">
        <v>1989</v>
      </c>
      <c r="BC1042" s="163">
        <v>97</v>
      </c>
      <c r="BD1042" s="115">
        <v>773</v>
      </c>
      <c r="BH1042" s="166">
        <v>0.44560601110748121</v>
      </c>
      <c r="BI1042" s="166">
        <v>0.58995215311004789</v>
      </c>
      <c r="BJ1042" s="166">
        <v>0.7041111754487549</v>
      </c>
      <c r="BK1042" s="167">
        <v>2227</v>
      </c>
      <c r="BL1042" s="167">
        <v>2878</v>
      </c>
      <c r="BM1042" s="167">
        <v>1983</v>
      </c>
      <c r="BO1042" s="163">
        <v>679</v>
      </c>
      <c r="BQ1042" s="2">
        <v>84</v>
      </c>
      <c r="BR1042" s="115">
        <v>232</v>
      </c>
      <c r="BS1042" s="2">
        <v>184</v>
      </c>
      <c r="BT1042" s="115">
        <v>159</v>
      </c>
      <c r="BU1042" s="115">
        <v>1770</v>
      </c>
      <c r="BV1042" s="115">
        <v>3004</v>
      </c>
      <c r="BW1042" s="115">
        <v>76</v>
      </c>
      <c r="BX1042" s="115">
        <v>5009</v>
      </c>
      <c r="BY1042" s="115">
        <v>115</v>
      </c>
      <c r="BZ1042" s="2">
        <v>287</v>
      </c>
      <c r="CA1042" s="115">
        <v>75</v>
      </c>
      <c r="CB1042" s="115">
        <v>345</v>
      </c>
      <c r="CE1042" s="166">
        <v>0.40173756740563216</v>
      </c>
      <c r="CF1042" s="166">
        <v>0.56893854748603356</v>
      </c>
      <c r="CG1042" s="166">
        <v>0.7494517543859649</v>
      </c>
      <c r="CH1042" s="115">
        <v>-734</v>
      </c>
      <c r="CI1042" s="115">
        <v>-687</v>
      </c>
      <c r="CJ1042" s="31">
        <f t="shared" si="1111"/>
        <v>1</v>
      </c>
      <c r="CK1042" s="31">
        <f t="shared" si="1112"/>
        <v>1</v>
      </c>
      <c r="CL1042" s="31">
        <f t="shared" si="1113"/>
        <v>1</v>
      </c>
      <c r="CM1042" s="113">
        <f t="shared" si="1114"/>
        <v>7</v>
      </c>
      <c r="CN1042" s="31">
        <f t="shared" si="1115"/>
        <v>0</v>
      </c>
      <c r="CO1042" s="31">
        <f t="shared" si="1116"/>
        <v>2</v>
      </c>
      <c r="CP1042" s="31">
        <f t="shared" si="1117"/>
        <v>5</v>
      </c>
      <c r="CQ1042" s="31">
        <f t="shared" si="1118"/>
        <v>0</v>
      </c>
      <c r="CR1042" s="115"/>
      <c r="CS1042" s="115"/>
      <c r="CT1042" s="115"/>
      <c r="CU1042" s="88">
        <f t="shared" si="1119"/>
        <v>0</v>
      </c>
      <c r="CV1042" s="115"/>
      <c r="CW1042" s="115"/>
      <c r="CX1042" s="115"/>
      <c r="CY1042" s="115"/>
      <c r="CZ1042" s="115">
        <v>1</v>
      </c>
      <c r="DA1042" s="115">
        <v>1</v>
      </c>
      <c r="DB1042" s="115">
        <v>1</v>
      </c>
      <c r="DC1042" s="88">
        <f t="shared" si="1120"/>
        <v>7</v>
      </c>
      <c r="DD1042" s="115">
        <v>0</v>
      </c>
      <c r="DE1042" s="115">
        <v>2</v>
      </c>
      <c r="DF1042" s="115">
        <v>5</v>
      </c>
      <c r="DG1042" s="115">
        <v>0</v>
      </c>
      <c r="DH1042" s="115">
        <v>13</v>
      </c>
      <c r="DI1042" s="115">
        <v>93</v>
      </c>
      <c r="DJ1042" s="115">
        <v>69</v>
      </c>
      <c r="DK1042" s="88">
        <f t="shared" si="1121"/>
        <v>2271</v>
      </c>
      <c r="DL1042" s="115">
        <v>77</v>
      </c>
      <c r="DM1042" s="115">
        <v>780</v>
      </c>
      <c r="DN1042" s="115">
        <v>1392</v>
      </c>
      <c r="DO1042" s="115">
        <v>22</v>
      </c>
      <c r="DP1042" s="115">
        <v>60</v>
      </c>
      <c r="DQ1042" s="115">
        <v>118</v>
      </c>
      <c r="DR1042" s="115">
        <v>83</v>
      </c>
      <c r="DS1042" s="88">
        <f t="shared" si="1122"/>
        <v>2502</v>
      </c>
      <c r="DT1042" s="115">
        <v>55</v>
      </c>
      <c r="DU1042" s="115">
        <v>889</v>
      </c>
      <c r="DV1042" s="115">
        <v>1508</v>
      </c>
      <c r="DW1042" s="115">
        <v>50</v>
      </c>
      <c r="DX1042" s="115">
        <v>2</v>
      </c>
      <c r="DY1042" s="115">
        <v>6</v>
      </c>
      <c r="DZ1042" s="115">
        <v>7</v>
      </c>
      <c r="EA1042" s="88">
        <f t="shared" si="1123"/>
        <v>69</v>
      </c>
      <c r="EB1042" s="115">
        <v>1</v>
      </c>
      <c r="EC1042" s="115">
        <v>22</v>
      </c>
      <c r="ED1042" s="115">
        <v>45</v>
      </c>
      <c r="EE1042" s="115">
        <v>1</v>
      </c>
      <c r="EF1042" s="115">
        <v>3</v>
      </c>
      <c r="EG1042" s="115">
        <v>7</v>
      </c>
      <c r="EH1042" s="115">
        <v>14</v>
      </c>
      <c r="EI1042" s="88">
        <f t="shared" si="1124"/>
        <v>96</v>
      </c>
      <c r="EJ1042" s="115">
        <v>17</v>
      </c>
      <c r="EK1042" s="115">
        <v>40</v>
      </c>
      <c r="EL1042" s="115">
        <v>37</v>
      </c>
      <c r="EM1042" s="115">
        <v>2</v>
      </c>
      <c r="EN1042" s="115"/>
      <c r="EO1042" s="115"/>
      <c r="EP1042" s="115"/>
      <c r="EQ1042" s="88">
        <f t="shared" si="1125"/>
        <v>0</v>
      </c>
      <c r="ER1042" s="115"/>
      <c r="ES1042" s="115"/>
      <c r="ET1042" s="115"/>
      <c r="EU1042" s="115"/>
      <c r="GB1042" s="115">
        <v>5</v>
      </c>
      <c r="GC1042" s="115">
        <v>7</v>
      </c>
      <c r="GD1042" s="115">
        <v>10</v>
      </c>
      <c r="GE1042" s="110">
        <f t="shared" si="1126"/>
        <v>55</v>
      </c>
      <c r="GF1042" s="115">
        <v>0</v>
      </c>
      <c r="GG1042" s="115">
        <v>37</v>
      </c>
      <c r="GH1042" s="115">
        <v>17</v>
      </c>
      <c r="GI1042" s="115">
        <v>1</v>
      </c>
      <c r="GN1042" s="2" t="s">
        <v>2478</v>
      </c>
      <c r="GO1042" s="2" t="s">
        <v>2498</v>
      </c>
      <c r="GP1042" s="2" t="s">
        <v>2473</v>
      </c>
      <c r="GR1042" s="115">
        <v>2940</v>
      </c>
    </row>
    <row r="1043" spans="1:200" hidden="1" x14ac:dyDescent="0.25">
      <c r="A1043" s="24" t="s">
        <v>1114</v>
      </c>
      <c r="B1043" s="4" t="s">
        <v>596</v>
      </c>
      <c r="C1043" s="4" t="s">
        <v>596</v>
      </c>
      <c r="D1043" s="115" t="s">
        <v>596</v>
      </c>
      <c r="E1043" s="163">
        <v>1821</v>
      </c>
      <c r="F1043" s="163">
        <v>8870</v>
      </c>
      <c r="G1043" s="163">
        <v>13812</v>
      </c>
      <c r="H1043" s="19">
        <f t="shared" si="1107"/>
        <v>24503</v>
      </c>
      <c r="I1043" s="115">
        <v>1489</v>
      </c>
      <c r="J1043" s="163">
        <v>2410</v>
      </c>
      <c r="K1043" s="163">
        <v>9488</v>
      </c>
      <c r="L1043" s="163">
        <v>16596</v>
      </c>
      <c r="M1043" s="13">
        <f t="shared" si="1108"/>
        <v>28494</v>
      </c>
      <c r="N1043" s="115">
        <v>3623</v>
      </c>
      <c r="O1043" s="115">
        <v>1118</v>
      </c>
      <c r="U1043" s="164">
        <v>0.36099338132837899</v>
      </c>
      <c r="V1043" s="164">
        <v>0.46167601899241539</v>
      </c>
      <c r="W1043" s="164">
        <v>0.61556346381969163</v>
      </c>
      <c r="X1043" s="164"/>
      <c r="Y1043" s="164"/>
      <c r="Z1043" s="164"/>
      <c r="AF1043" s="115">
        <v>1798</v>
      </c>
      <c r="AG1043" s="115">
        <v>2571</v>
      </c>
      <c r="AH1043" s="115">
        <v>11003</v>
      </c>
      <c r="AI1043" s="115">
        <v>17692</v>
      </c>
      <c r="AJ1043" s="11">
        <v>739</v>
      </c>
      <c r="AK1043" s="101">
        <f t="shared" si="1109"/>
        <v>32005</v>
      </c>
      <c r="AL1043" s="115">
        <v>3684</v>
      </c>
      <c r="AM1043" s="115"/>
      <c r="AN1043" s="115"/>
      <c r="AO1043" s="115"/>
      <c r="AR1043" s="165">
        <v>0.38795977213587451</v>
      </c>
      <c r="AS1043" s="165">
        <v>0.51035566347664618</v>
      </c>
      <c r="AT1043" s="165">
        <v>0.65534502923976623</v>
      </c>
      <c r="AU1043" s="165"/>
      <c r="AV1043" s="165"/>
      <c r="AW1043" s="165"/>
      <c r="AX1043" s="115">
        <v>2102</v>
      </c>
      <c r="AY1043" s="18">
        <f t="shared" si="1110"/>
        <v>38918</v>
      </c>
      <c r="AZ1043" s="115">
        <v>2908</v>
      </c>
      <c r="BA1043" s="115">
        <v>14275</v>
      </c>
      <c r="BB1043" s="115">
        <v>20780</v>
      </c>
      <c r="BC1043" s="163">
        <v>955</v>
      </c>
      <c r="BD1043" s="115">
        <v>4020</v>
      </c>
      <c r="BH1043" s="166">
        <v>0.46404451371230143</v>
      </c>
      <c r="BI1043" s="166">
        <v>0.60754066910713933</v>
      </c>
      <c r="BJ1043" s="166">
        <v>0.77920870333348835</v>
      </c>
      <c r="BK1043" s="167">
        <v>24119</v>
      </c>
      <c r="BL1043" s="167">
        <v>31627</v>
      </c>
      <c r="BM1043" s="167">
        <v>22921</v>
      </c>
      <c r="BO1043" s="163">
        <v>6996</v>
      </c>
      <c r="BQ1043" s="2">
        <v>725</v>
      </c>
      <c r="BR1043" s="115">
        <v>2354</v>
      </c>
      <c r="BS1043" s="2">
        <v>2236</v>
      </c>
      <c r="BT1043" s="115">
        <v>3246</v>
      </c>
      <c r="BU1043" s="115">
        <v>16358</v>
      </c>
      <c r="BV1043" s="115">
        <v>25209</v>
      </c>
      <c r="BW1043" s="115">
        <v>1133</v>
      </c>
      <c r="BX1043" s="115">
        <v>45946</v>
      </c>
      <c r="BY1043" s="115">
        <v>534</v>
      </c>
      <c r="BZ1043" s="2">
        <v>4674</v>
      </c>
      <c r="CA1043" s="115">
        <v>1094</v>
      </c>
      <c r="CB1043" s="115">
        <v>1968</v>
      </c>
      <c r="CE1043" s="166">
        <v>0.47151923528950873</v>
      </c>
      <c r="CF1043" s="166">
        <v>0.62691474400395297</v>
      </c>
      <c r="CG1043" s="166">
        <v>0.81187901169436383</v>
      </c>
      <c r="CH1043" s="115">
        <v>2386</v>
      </c>
      <c r="CI1043" s="115">
        <v>2740</v>
      </c>
      <c r="CJ1043" s="31">
        <f t="shared" si="1111"/>
        <v>100</v>
      </c>
      <c r="CK1043" s="31">
        <f t="shared" si="1112"/>
        <v>359</v>
      </c>
      <c r="CL1043" s="31">
        <f t="shared" si="1113"/>
        <v>580</v>
      </c>
      <c r="CM1043" s="113">
        <f t="shared" si="1114"/>
        <v>4729</v>
      </c>
      <c r="CN1043" s="31">
        <f t="shared" si="1115"/>
        <v>1010</v>
      </c>
      <c r="CO1043" s="31">
        <f t="shared" si="1116"/>
        <v>1760</v>
      </c>
      <c r="CP1043" s="31">
        <f t="shared" si="1117"/>
        <v>1870</v>
      </c>
      <c r="CQ1043" s="31">
        <f t="shared" si="1118"/>
        <v>89</v>
      </c>
      <c r="CR1043" s="115">
        <v>74</v>
      </c>
      <c r="CS1043" s="115">
        <v>266</v>
      </c>
      <c r="CT1043" s="115">
        <v>458</v>
      </c>
      <c r="CU1043" s="88">
        <f t="shared" si="1119"/>
        <v>3348</v>
      </c>
      <c r="CV1043" s="115">
        <v>902</v>
      </c>
      <c r="CW1043" s="115">
        <v>1315</v>
      </c>
      <c r="CX1043" s="115">
        <v>1081</v>
      </c>
      <c r="CY1043" s="115">
        <v>50</v>
      </c>
      <c r="CZ1043" s="115">
        <v>26</v>
      </c>
      <c r="DA1043" s="115">
        <v>93</v>
      </c>
      <c r="DB1043" s="115">
        <v>122</v>
      </c>
      <c r="DC1043" s="88">
        <f t="shared" si="1120"/>
        <v>1381</v>
      </c>
      <c r="DD1043" s="115">
        <v>108</v>
      </c>
      <c r="DE1043" s="115">
        <v>445</v>
      </c>
      <c r="DF1043" s="115">
        <v>789</v>
      </c>
      <c r="DG1043" s="115">
        <v>39</v>
      </c>
      <c r="DH1043" s="115">
        <v>48</v>
      </c>
      <c r="DI1043" s="115">
        <v>371</v>
      </c>
      <c r="DJ1043" s="115">
        <v>217</v>
      </c>
      <c r="DK1043" s="88">
        <f t="shared" si="1121"/>
        <v>7941</v>
      </c>
      <c r="DL1043" s="115">
        <v>1118</v>
      </c>
      <c r="DM1043" s="115">
        <v>3121</v>
      </c>
      <c r="DN1043" s="115">
        <v>3542</v>
      </c>
      <c r="DO1043" s="115">
        <v>160</v>
      </c>
      <c r="DP1043" s="115">
        <v>323</v>
      </c>
      <c r="DQ1043" s="115">
        <v>993</v>
      </c>
      <c r="DR1043" s="115">
        <v>610</v>
      </c>
      <c r="DS1043" s="88">
        <f t="shared" si="1122"/>
        <v>25283</v>
      </c>
      <c r="DT1043" s="115">
        <v>162</v>
      </c>
      <c r="DU1043" s="115">
        <v>7415</v>
      </c>
      <c r="DV1043" s="115">
        <v>16912</v>
      </c>
      <c r="DW1043" s="115">
        <v>794</v>
      </c>
      <c r="DX1043" s="115">
        <v>10</v>
      </c>
      <c r="DY1043" s="115">
        <v>27</v>
      </c>
      <c r="DZ1043" s="115">
        <v>30</v>
      </c>
      <c r="EA1043" s="88">
        <f t="shared" si="1123"/>
        <v>396</v>
      </c>
      <c r="EB1043" s="115">
        <v>71</v>
      </c>
      <c r="EC1043" s="115">
        <v>163</v>
      </c>
      <c r="ED1043" s="115">
        <v>157</v>
      </c>
      <c r="EE1043" s="115">
        <v>5</v>
      </c>
      <c r="EF1043" s="115">
        <v>58</v>
      </c>
      <c r="EG1043" s="115">
        <v>206</v>
      </c>
      <c r="EH1043" s="115">
        <v>281</v>
      </c>
      <c r="EI1043" s="88">
        <f t="shared" si="1124"/>
        <v>1998</v>
      </c>
      <c r="EJ1043" s="115">
        <v>670</v>
      </c>
      <c r="EK1043" s="115">
        <v>738</v>
      </c>
      <c r="EL1043" s="115">
        <v>564</v>
      </c>
      <c r="EM1043" s="115">
        <v>26</v>
      </c>
      <c r="EN1043" s="115">
        <v>7</v>
      </c>
      <c r="EO1043" s="115">
        <v>38</v>
      </c>
      <c r="EP1043" s="115">
        <v>33</v>
      </c>
      <c r="EQ1043" s="88">
        <f t="shared" si="1125"/>
        <v>507</v>
      </c>
      <c r="ER1043" s="115">
        <v>1</v>
      </c>
      <c r="ES1043" s="115">
        <v>398</v>
      </c>
      <c r="ET1043" s="115">
        <v>104</v>
      </c>
      <c r="EU1043" s="115">
        <v>4</v>
      </c>
      <c r="GB1043" s="115">
        <v>179</v>
      </c>
      <c r="GC1043" s="115">
        <v>360</v>
      </c>
      <c r="GD1043" s="115">
        <v>485</v>
      </c>
      <c r="GE1043" s="110">
        <f t="shared" si="1126"/>
        <v>5015</v>
      </c>
      <c r="GF1043" s="115">
        <v>148</v>
      </c>
      <c r="GG1043" s="115">
        <v>2763</v>
      </c>
      <c r="GH1043" s="115">
        <v>2051</v>
      </c>
      <c r="GI1043" s="115">
        <v>53</v>
      </c>
      <c r="GN1043" s="2" t="s">
        <v>2464</v>
      </c>
      <c r="GO1043" s="2" t="s">
        <v>2472</v>
      </c>
      <c r="GP1043" s="2" t="s">
        <v>2456</v>
      </c>
      <c r="GR1043" s="115">
        <v>31606</v>
      </c>
    </row>
    <row r="1044" spans="1:200" hidden="1" x14ac:dyDescent="0.25">
      <c r="A1044" s="24" t="s">
        <v>1110</v>
      </c>
      <c r="B1044" s="4" t="s">
        <v>609</v>
      </c>
      <c r="C1044" s="4" t="s">
        <v>609</v>
      </c>
      <c r="D1044" s="115" t="s">
        <v>609</v>
      </c>
      <c r="E1044" s="163">
        <v>1730</v>
      </c>
      <c r="F1044" s="163">
        <v>9725</v>
      </c>
      <c r="G1044" s="163">
        <v>17000</v>
      </c>
      <c r="H1044" s="19">
        <f t="shared" si="1107"/>
        <v>28455</v>
      </c>
      <c r="I1044" s="115">
        <v>1806</v>
      </c>
      <c r="J1044" s="163">
        <v>2300</v>
      </c>
      <c r="K1044" s="163">
        <v>10223</v>
      </c>
      <c r="L1044" s="163">
        <v>19759</v>
      </c>
      <c r="M1044" s="13">
        <f t="shared" si="1108"/>
        <v>32282</v>
      </c>
      <c r="N1044" s="115">
        <v>4747</v>
      </c>
      <c r="O1044" s="115">
        <v>1633</v>
      </c>
      <c r="U1044" s="164">
        <v>0.31846360250745992</v>
      </c>
      <c r="V1044" s="164">
        <v>0.42315754171208186</v>
      </c>
      <c r="W1044" s="164">
        <v>0.59046570169918189</v>
      </c>
      <c r="X1044" s="164"/>
      <c r="Y1044" s="164"/>
      <c r="Z1044" s="164"/>
      <c r="AF1044" s="115">
        <v>1829</v>
      </c>
      <c r="AG1044" s="115">
        <v>1984</v>
      </c>
      <c r="AH1044" s="115">
        <v>9831</v>
      </c>
      <c r="AI1044" s="115">
        <v>19319</v>
      </c>
      <c r="AJ1044" s="11">
        <v>1138</v>
      </c>
      <c r="AK1044" s="101">
        <f t="shared" si="1109"/>
        <v>32272</v>
      </c>
      <c r="AL1044" s="115">
        <v>4690</v>
      </c>
      <c r="AM1044" s="115"/>
      <c r="AN1044" s="115"/>
      <c r="AO1044" s="115"/>
      <c r="AR1044" s="165">
        <v>0.30338561086699634</v>
      </c>
      <c r="AS1044" s="165">
        <v>0.40994871451077664</v>
      </c>
      <c r="AT1044" s="165">
        <v>0.58046980398381076</v>
      </c>
      <c r="AU1044" s="165"/>
      <c r="AV1044" s="165"/>
      <c r="AW1044" s="165"/>
      <c r="AX1044" s="115">
        <v>2099</v>
      </c>
      <c r="AY1044" s="18">
        <f t="shared" si="1110"/>
        <v>35577</v>
      </c>
      <c r="AZ1044" s="115">
        <v>2048</v>
      </c>
      <c r="BA1044" s="115">
        <v>11021</v>
      </c>
      <c r="BB1044" s="115">
        <v>21049</v>
      </c>
      <c r="BC1044" s="163">
        <v>1459</v>
      </c>
      <c r="BD1044" s="115">
        <v>5070</v>
      </c>
      <c r="BH1044" s="166">
        <v>0.32775195197905854</v>
      </c>
      <c r="BI1044" s="166">
        <v>0.44059333235423703</v>
      </c>
      <c r="BJ1044" s="166">
        <v>0.62325454403619629</v>
      </c>
      <c r="BK1044" s="167">
        <v>27840</v>
      </c>
      <c r="BL1044" s="167">
        <v>36919</v>
      </c>
      <c r="BM1044" s="167">
        <v>26368</v>
      </c>
      <c r="BO1044" s="163">
        <v>9137</v>
      </c>
      <c r="BQ1044" s="2">
        <v>986</v>
      </c>
      <c r="BR1044" s="115">
        <v>2285</v>
      </c>
      <c r="BS1044" s="2">
        <v>2185</v>
      </c>
      <c r="BT1044" s="115">
        <v>2146</v>
      </c>
      <c r="BU1044" s="115">
        <v>11651</v>
      </c>
      <c r="BV1044" s="115">
        <v>24019</v>
      </c>
      <c r="BW1044" s="115">
        <v>1553</v>
      </c>
      <c r="BX1044" s="115">
        <v>39369</v>
      </c>
      <c r="BY1044" s="115">
        <v>712</v>
      </c>
      <c r="BZ1044" s="2">
        <v>5405</v>
      </c>
      <c r="CA1044" s="115">
        <v>1535</v>
      </c>
      <c r="CB1044" s="115">
        <v>2153</v>
      </c>
      <c r="CE1044" s="166">
        <v>0.35091758351227503</v>
      </c>
      <c r="CF1044" s="166">
        <v>0.47922976015029073</v>
      </c>
      <c r="CG1044" s="166">
        <v>0.68517400166075337</v>
      </c>
      <c r="CH1044" s="115">
        <v>7754</v>
      </c>
      <c r="CI1044" s="115">
        <v>9333</v>
      </c>
      <c r="CJ1044" s="31">
        <f t="shared" si="1111"/>
        <v>63</v>
      </c>
      <c r="CK1044" s="31">
        <f t="shared" si="1112"/>
        <v>199</v>
      </c>
      <c r="CL1044" s="31">
        <f t="shared" si="1113"/>
        <v>305</v>
      </c>
      <c r="CM1044" s="113">
        <f t="shared" si="1114"/>
        <v>2833</v>
      </c>
      <c r="CN1044" s="31">
        <f t="shared" si="1115"/>
        <v>325</v>
      </c>
      <c r="CO1044" s="31">
        <f t="shared" si="1116"/>
        <v>927</v>
      </c>
      <c r="CP1044" s="31">
        <f t="shared" si="1117"/>
        <v>1397</v>
      </c>
      <c r="CQ1044" s="31">
        <f t="shared" si="1118"/>
        <v>184</v>
      </c>
      <c r="CR1044" s="115">
        <v>39</v>
      </c>
      <c r="CS1044" s="115">
        <v>137</v>
      </c>
      <c r="CT1044" s="115">
        <v>224</v>
      </c>
      <c r="CU1044" s="88">
        <f t="shared" si="1119"/>
        <v>1978</v>
      </c>
      <c r="CV1044" s="115">
        <v>277</v>
      </c>
      <c r="CW1044" s="115">
        <v>719</v>
      </c>
      <c r="CX1044" s="115">
        <v>882</v>
      </c>
      <c r="CY1044" s="115">
        <v>100</v>
      </c>
      <c r="CZ1044" s="115">
        <v>24</v>
      </c>
      <c r="DA1044" s="115">
        <v>62</v>
      </c>
      <c r="DB1044" s="115">
        <v>81</v>
      </c>
      <c r="DC1044" s="88">
        <f t="shared" si="1120"/>
        <v>855</v>
      </c>
      <c r="DD1044" s="115">
        <v>48</v>
      </c>
      <c r="DE1044" s="115">
        <v>208</v>
      </c>
      <c r="DF1044" s="115">
        <v>515</v>
      </c>
      <c r="DG1044" s="115">
        <v>84</v>
      </c>
      <c r="DH1044" s="115">
        <v>53</v>
      </c>
      <c r="DI1044" s="115">
        <v>354</v>
      </c>
      <c r="DJ1044" s="115">
        <v>255</v>
      </c>
      <c r="DK1044" s="88">
        <f t="shared" si="1121"/>
        <v>7047</v>
      </c>
      <c r="DL1044" s="115">
        <v>642</v>
      </c>
      <c r="DM1044" s="115">
        <v>2473</v>
      </c>
      <c r="DN1044" s="115">
        <v>3678</v>
      </c>
      <c r="DO1044" s="115">
        <v>254</v>
      </c>
      <c r="DP1044" s="115">
        <v>629</v>
      </c>
      <c r="DQ1044" s="115">
        <v>1177</v>
      </c>
      <c r="DR1044" s="115">
        <v>930</v>
      </c>
      <c r="DS1044" s="88">
        <f t="shared" si="1122"/>
        <v>22028</v>
      </c>
      <c r="DT1044" s="115">
        <v>332</v>
      </c>
      <c r="DU1044" s="115">
        <v>5011</v>
      </c>
      <c r="DV1044" s="115">
        <v>15686</v>
      </c>
      <c r="DW1044" s="115">
        <v>999</v>
      </c>
      <c r="DX1044" s="115">
        <v>9</v>
      </c>
      <c r="DY1044" s="115">
        <v>12</v>
      </c>
      <c r="DZ1044" s="115">
        <v>19</v>
      </c>
      <c r="EA1044" s="88">
        <f t="shared" si="1123"/>
        <v>154</v>
      </c>
      <c r="EB1044" s="115">
        <v>21</v>
      </c>
      <c r="EC1044" s="115">
        <v>55</v>
      </c>
      <c r="ED1044" s="115">
        <v>75</v>
      </c>
      <c r="EE1044" s="115">
        <v>3</v>
      </c>
      <c r="EF1044" s="115">
        <v>77</v>
      </c>
      <c r="EG1044" s="115">
        <v>248</v>
      </c>
      <c r="EH1044" s="115">
        <v>291</v>
      </c>
      <c r="EI1044" s="88">
        <f t="shared" si="1124"/>
        <v>2799</v>
      </c>
      <c r="EJ1044" s="115">
        <v>658</v>
      </c>
      <c r="EK1044" s="115">
        <v>1038</v>
      </c>
      <c r="EL1044" s="115">
        <v>1042</v>
      </c>
      <c r="EM1044" s="115">
        <v>61</v>
      </c>
      <c r="EN1044" s="115">
        <v>1</v>
      </c>
      <c r="EO1044" s="115">
        <v>2</v>
      </c>
      <c r="EP1044" s="115">
        <v>4</v>
      </c>
      <c r="EQ1044" s="88">
        <f t="shared" si="1125"/>
        <v>17</v>
      </c>
      <c r="ER1044" s="115">
        <v>1</v>
      </c>
      <c r="ES1044" s="115">
        <v>10</v>
      </c>
      <c r="ET1044" s="115">
        <v>5</v>
      </c>
      <c r="EU1044" s="115">
        <v>1</v>
      </c>
      <c r="GB1044" s="115">
        <v>154</v>
      </c>
      <c r="GC1044" s="115">
        <v>293</v>
      </c>
      <c r="GD1044" s="115">
        <v>381</v>
      </c>
      <c r="GE1044" s="110">
        <f t="shared" si="1126"/>
        <v>4475</v>
      </c>
      <c r="GF1044" s="115">
        <v>138</v>
      </c>
      <c r="GG1044" s="115">
        <v>2128</v>
      </c>
      <c r="GH1044" s="115">
        <v>2136</v>
      </c>
      <c r="GI1044" s="115">
        <v>73</v>
      </c>
      <c r="GN1044" s="2" t="s">
        <v>2500</v>
      </c>
      <c r="GO1044" s="2" t="s">
        <v>2506</v>
      </c>
      <c r="GP1044" s="2" t="s">
        <v>2509</v>
      </c>
      <c r="GR1044" s="115">
        <v>36714</v>
      </c>
    </row>
    <row r="1045" spans="1:200" hidden="1" x14ac:dyDescent="0.25">
      <c r="A1045" s="24" t="s">
        <v>1113</v>
      </c>
      <c r="B1045" s="4" t="s">
        <v>640</v>
      </c>
      <c r="C1045" s="4" t="s">
        <v>640</v>
      </c>
      <c r="D1045" s="115" t="s">
        <v>640</v>
      </c>
      <c r="E1045" s="163">
        <v>541</v>
      </c>
      <c r="F1045" s="163">
        <v>2268</v>
      </c>
      <c r="G1045" s="163">
        <v>4151</v>
      </c>
      <c r="H1045" s="19">
        <f t="shared" si="1107"/>
        <v>6960</v>
      </c>
      <c r="I1045" s="115">
        <v>436</v>
      </c>
      <c r="J1045" s="163">
        <v>633</v>
      </c>
      <c r="K1045" s="163">
        <v>2362</v>
      </c>
      <c r="L1045" s="163">
        <v>4386</v>
      </c>
      <c r="M1045" s="13">
        <f t="shared" si="1108"/>
        <v>7381</v>
      </c>
      <c r="N1045" s="115">
        <v>1114</v>
      </c>
      <c r="O1045" s="115">
        <v>234</v>
      </c>
      <c r="U1045" s="164">
        <v>0.37221595296074123</v>
      </c>
      <c r="V1045" s="164">
        <v>0.47834946510443205</v>
      </c>
      <c r="W1045" s="164">
        <v>0.66939443535188214</v>
      </c>
      <c r="X1045" s="164"/>
      <c r="Y1045" s="164"/>
      <c r="Z1045" s="164"/>
      <c r="AF1045" s="115">
        <v>484</v>
      </c>
      <c r="AG1045" s="115">
        <v>904</v>
      </c>
      <c r="AH1045" s="115">
        <v>2592</v>
      </c>
      <c r="AI1045" s="115">
        <v>4517</v>
      </c>
      <c r="AJ1045" s="11">
        <v>245</v>
      </c>
      <c r="AK1045" s="101">
        <f t="shared" si="1109"/>
        <v>8258</v>
      </c>
      <c r="AL1045" s="115">
        <v>1162</v>
      </c>
      <c r="AM1045" s="115"/>
      <c r="AN1045" s="115"/>
      <c r="AO1045" s="115"/>
      <c r="AR1045" s="165">
        <v>0.40198321891685734</v>
      </c>
      <c r="AS1045" s="165">
        <v>0.5068177944434975</v>
      </c>
      <c r="AT1045" s="165">
        <v>0.66369930761622153</v>
      </c>
      <c r="AU1045" s="165"/>
      <c r="AV1045" s="165"/>
      <c r="AW1045" s="165"/>
      <c r="AX1045" s="115">
        <v>479</v>
      </c>
      <c r="AY1045" s="18">
        <f t="shared" si="1110"/>
        <v>8289</v>
      </c>
      <c r="AZ1045" s="115">
        <v>636</v>
      </c>
      <c r="BA1045" s="115">
        <v>2802</v>
      </c>
      <c r="BB1045" s="115">
        <v>4573</v>
      </c>
      <c r="BC1045" s="163">
        <v>278</v>
      </c>
      <c r="BD1045" s="115">
        <v>1156</v>
      </c>
      <c r="BH1045" s="166">
        <v>0.40636670816290243</v>
      </c>
      <c r="BI1045" s="166">
        <v>0.52788388082505733</v>
      </c>
      <c r="BJ1045" s="166">
        <v>0.69142047753945779</v>
      </c>
      <c r="BK1045" s="167">
        <v>5429</v>
      </c>
      <c r="BL1045" s="167">
        <v>7056</v>
      </c>
      <c r="BM1045" s="167">
        <v>5242</v>
      </c>
      <c r="BO1045" s="163">
        <v>1578</v>
      </c>
      <c r="BQ1045" s="2">
        <v>253</v>
      </c>
      <c r="BR1045" s="115">
        <v>550</v>
      </c>
      <c r="BS1045" s="2">
        <v>546</v>
      </c>
      <c r="BT1045" s="115">
        <v>698</v>
      </c>
      <c r="BU1045" s="115">
        <v>3010</v>
      </c>
      <c r="BV1045" s="115">
        <v>5590</v>
      </c>
      <c r="BW1045" s="115">
        <v>332</v>
      </c>
      <c r="BX1045" s="115">
        <v>9630</v>
      </c>
      <c r="BY1045" s="115">
        <v>109</v>
      </c>
      <c r="BZ1045" s="2">
        <v>1264</v>
      </c>
      <c r="CA1045" s="115">
        <v>332</v>
      </c>
      <c r="CB1045" s="115">
        <v>312</v>
      </c>
      <c r="CE1045" s="166">
        <v>0.46932588277255971</v>
      </c>
      <c r="CF1045" s="166">
        <v>0.62442695268575388</v>
      </c>
      <c r="CG1045" s="166">
        <v>0.84937323089365147</v>
      </c>
      <c r="CH1045" s="115">
        <v>916</v>
      </c>
      <c r="CI1045" s="115">
        <v>918</v>
      </c>
      <c r="CJ1045" s="31">
        <f t="shared" si="1111"/>
        <v>25</v>
      </c>
      <c r="CK1045" s="31">
        <f t="shared" si="1112"/>
        <v>81</v>
      </c>
      <c r="CL1045" s="31">
        <f t="shared" si="1113"/>
        <v>135</v>
      </c>
      <c r="CM1045" s="113">
        <f t="shared" si="1114"/>
        <v>1088</v>
      </c>
      <c r="CN1045" s="31">
        <f t="shared" si="1115"/>
        <v>180</v>
      </c>
      <c r="CO1045" s="31">
        <f t="shared" si="1116"/>
        <v>373</v>
      </c>
      <c r="CP1045" s="31">
        <f t="shared" si="1117"/>
        <v>487</v>
      </c>
      <c r="CQ1045" s="31">
        <f t="shared" si="1118"/>
        <v>48</v>
      </c>
      <c r="CR1045" s="115">
        <v>17</v>
      </c>
      <c r="CS1045" s="115">
        <v>62</v>
      </c>
      <c r="CT1045" s="115">
        <v>109</v>
      </c>
      <c r="CU1045" s="88">
        <f t="shared" si="1119"/>
        <v>828</v>
      </c>
      <c r="CV1045" s="115">
        <v>160</v>
      </c>
      <c r="CW1045" s="115">
        <v>291</v>
      </c>
      <c r="CX1045" s="115">
        <v>342</v>
      </c>
      <c r="CY1045" s="115">
        <v>35</v>
      </c>
      <c r="CZ1045" s="115">
        <v>8</v>
      </c>
      <c r="DA1045" s="115">
        <v>19</v>
      </c>
      <c r="DB1045" s="115">
        <v>26</v>
      </c>
      <c r="DC1045" s="88">
        <f t="shared" si="1120"/>
        <v>260</v>
      </c>
      <c r="DD1045" s="115">
        <v>20</v>
      </c>
      <c r="DE1045" s="115">
        <v>82</v>
      </c>
      <c r="DF1045" s="115">
        <v>145</v>
      </c>
      <c r="DG1045" s="115">
        <v>13</v>
      </c>
      <c r="DH1045" s="115">
        <v>20</v>
      </c>
      <c r="DI1045" s="115">
        <v>117</v>
      </c>
      <c r="DJ1045" s="115">
        <v>97</v>
      </c>
      <c r="DK1045" s="88">
        <f t="shared" si="1121"/>
        <v>2401</v>
      </c>
      <c r="DL1045" s="115">
        <v>304</v>
      </c>
      <c r="DM1045" s="115">
        <v>864</v>
      </c>
      <c r="DN1045" s="115">
        <v>1165</v>
      </c>
      <c r="DO1045" s="115">
        <v>68</v>
      </c>
      <c r="DP1045" s="115">
        <v>170</v>
      </c>
      <c r="DQ1045" s="115">
        <v>275</v>
      </c>
      <c r="DR1045" s="115">
        <v>222</v>
      </c>
      <c r="DS1045" s="88">
        <f t="shared" si="1122"/>
        <v>5033</v>
      </c>
      <c r="DT1045" s="115">
        <v>136</v>
      </c>
      <c r="DU1045" s="115">
        <v>1242</v>
      </c>
      <c r="DV1045" s="115">
        <v>3469</v>
      </c>
      <c r="DW1045" s="115">
        <v>186</v>
      </c>
      <c r="DX1045" s="115">
        <v>5</v>
      </c>
      <c r="DY1045" s="115">
        <v>13</v>
      </c>
      <c r="DZ1045" s="115">
        <v>13</v>
      </c>
      <c r="EA1045" s="88">
        <f t="shared" si="1123"/>
        <v>211</v>
      </c>
      <c r="EB1045" s="115">
        <v>9</v>
      </c>
      <c r="EC1045" s="115">
        <v>83</v>
      </c>
      <c r="ED1045" s="115">
        <v>114</v>
      </c>
      <c r="EE1045" s="115">
        <v>5</v>
      </c>
      <c r="EF1045" s="115">
        <v>7</v>
      </c>
      <c r="EG1045" s="115">
        <v>26</v>
      </c>
      <c r="EH1045" s="115">
        <v>39</v>
      </c>
      <c r="EI1045" s="88">
        <f t="shared" si="1124"/>
        <v>340</v>
      </c>
      <c r="EJ1045" s="115">
        <v>49</v>
      </c>
      <c r="EK1045" s="115">
        <v>117</v>
      </c>
      <c r="EL1045" s="115">
        <v>158</v>
      </c>
      <c r="EM1045" s="115">
        <v>16</v>
      </c>
      <c r="EN1045" s="115"/>
      <c r="EO1045" s="115"/>
      <c r="EP1045" s="115"/>
      <c r="EQ1045" s="88">
        <f t="shared" si="1125"/>
        <v>0</v>
      </c>
      <c r="ER1045" s="115"/>
      <c r="ES1045" s="115"/>
      <c r="ET1045" s="115"/>
      <c r="EU1045" s="115"/>
      <c r="GB1045" s="115">
        <v>26</v>
      </c>
      <c r="GC1045" s="115">
        <v>38</v>
      </c>
      <c r="GD1045" s="115">
        <v>40</v>
      </c>
      <c r="GE1045" s="110">
        <f t="shared" si="1126"/>
        <v>561</v>
      </c>
      <c r="GF1045" s="115">
        <v>20</v>
      </c>
      <c r="GG1045" s="115">
        <v>331</v>
      </c>
      <c r="GH1045" s="115">
        <v>197</v>
      </c>
      <c r="GI1045" s="115">
        <v>13</v>
      </c>
      <c r="GN1045" s="2" t="s">
        <v>2455</v>
      </c>
      <c r="GO1045" s="2" t="s">
        <v>2471</v>
      </c>
      <c r="GP1045" s="2" t="s">
        <v>2453</v>
      </c>
      <c r="GR1045" s="115">
        <v>7167</v>
      </c>
    </row>
    <row r="1046" spans="1:200" hidden="1" x14ac:dyDescent="0.25">
      <c r="A1046" s="24" t="s">
        <v>1117</v>
      </c>
      <c r="B1046" s="4" t="s">
        <v>653</v>
      </c>
      <c r="C1046" s="4" t="s">
        <v>653</v>
      </c>
      <c r="D1046" s="115" t="s">
        <v>653</v>
      </c>
      <c r="E1046" s="163">
        <v>921</v>
      </c>
      <c r="F1046" s="163">
        <v>4272</v>
      </c>
      <c r="G1046" s="163">
        <v>6181</v>
      </c>
      <c r="H1046" s="19">
        <f t="shared" si="1107"/>
        <v>11374</v>
      </c>
      <c r="I1046" s="115">
        <v>673</v>
      </c>
      <c r="J1046" s="163">
        <v>976</v>
      </c>
      <c r="K1046" s="163">
        <v>4141</v>
      </c>
      <c r="L1046" s="163">
        <v>7014</v>
      </c>
      <c r="M1046" s="13">
        <f t="shared" si="1108"/>
        <v>12131</v>
      </c>
      <c r="N1046" s="115">
        <v>1547</v>
      </c>
      <c r="O1046" s="115">
        <v>717</v>
      </c>
      <c r="U1046" s="164">
        <v>0.34010152284263961</v>
      </c>
      <c r="V1046" s="164">
        <v>0.44554684964532432</v>
      </c>
      <c r="W1046" s="164">
        <v>0.59627126035761013</v>
      </c>
      <c r="X1046" s="164"/>
      <c r="Y1046" s="164"/>
      <c r="Z1046" s="164"/>
      <c r="AF1046" s="115">
        <v>693</v>
      </c>
      <c r="AG1046" s="115">
        <v>1046</v>
      </c>
      <c r="AH1046" s="115">
        <v>3994</v>
      </c>
      <c r="AI1046" s="115">
        <v>7041</v>
      </c>
      <c r="AJ1046" s="11">
        <v>312</v>
      </c>
      <c r="AK1046" s="101">
        <f t="shared" si="1109"/>
        <v>12393</v>
      </c>
      <c r="AL1046" s="115">
        <v>1531</v>
      </c>
      <c r="AM1046" s="115"/>
      <c r="AN1046" s="115"/>
      <c r="AO1046" s="115"/>
      <c r="AR1046" s="165">
        <v>0.34114793856103476</v>
      </c>
      <c r="AS1046" s="165">
        <v>0.44609246655714618</v>
      </c>
      <c r="AT1046" s="165">
        <v>0.59989112683723467</v>
      </c>
      <c r="AU1046" s="165"/>
      <c r="AV1046" s="165"/>
      <c r="AW1046" s="165"/>
      <c r="AX1046" s="115">
        <v>723</v>
      </c>
      <c r="AY1046" s="18">
        <f t="shared" si="1110"/>
        <v>13307</v>
      </c>
      <c r="AZ1046" s="115">
        <v>935</v>
      </c>
      <c r="BA1046" s="115">
        <v>4172</v>
      </c>
      <c r="BB1046" s="115">
        <v>7758</v>
      </c>
      <c r="BC1046" s="163">
        <v>442</v>
      </c>
      <c r="BD1046" s="115">
        <v>1915</v>
      </c>
      <c r="BH1046" s="166">
        <v>0.35706133628982295</v>
      </c>
      <c r="BI1046" s="166">
        <v>0.46941645183970004</v>
      </c>
      <c r="BJ1046" s="166">
        <v>0.64936652589464328</v>
      </c>
      <c r="BK1046" s="167">
        <v>9573</v>
      </c>
      <c r="BL1046" s="167">
        <v>12526</v>
      </c>
      <c r="BM1046" s="167">
        <v>8980</v>
      </c>
      <c r="BO1046" s="163">
        <v>3086</v>
      </c>
      <c r="BQ1046" s="2">
        <v>322</v>
      </c>
      <c r="BR1046" s="115">
        <v>797</v>
      </c>
      <c r="BS1046" s="2">
        <v>747</v>
      </c>
      <c r="BT1046" s="115">
        <v>1053</v>
      </c>
      <c r="BU1046" s="115">
        <v>4572</v>
      </c>
      <c r="BV1046" s="115">
        <v>9193</v>
      </c>
      <c r="BW1046" s="115">
        <v>437</v>
      </c>
      <c r="BX1046" s="115">
        <v>15255</v>
      </c>
      <c r="BY1046" s="115">
        <v>288</v>
      </c>
      <c r="BZ1046" s="2">
        <v>1860</v>
      </c>
      <c r="CA1046" s="115">
        <v>427</v>
      </c>
      <c r="CB1046" s="115">
        <v>911</v>
      </c>
      <c r="CE1046" s="166">
        <v>0.39966458104882924</v>
      </c>
      <c r="CF1046" s="166">
        <v>0.53508524065178487</v>
      </c>
      <c r="CG1046" s="166">
        <v>0.74241110147441458</v>
      </c>
      <c r="CH1046" s="115">
        <v>1647</v>
      </c>
      <c r="CI1046" s="115">
        <v>1962</v>
      </c>
      <c r="CJ1046" s="31">
        <f t="shared" si="1111"/>
        <v>33</v>
      </c>
      <c r="CK1046" s="31">
        <f t="shared" si="1112"/>
        <v>92</v>
      </c>
      <c r="CL1046" s="31">
        <f t="shared" si="1113"/>
        <v>154</v>
      </c>
      <c r="CM1046" s="113">
        <f t="shared" si="1114"/>
        <v>1223</v>
      </c>
      <c r="CN1046" s="31">
        <f t="shared" si="1115"/>
        <v>255</v>
      </c>
      <c r="CO1046" s="31">
        <f t="shared" si="1116"/>
        <v>435</v>
      </c>
      <c r="CP1046" s="31">
        <f t="shared" si="1117"/>
        <v>510</v>
      </c>
      <c r="CQ1046" s="31">
        <f t="shared" si="1118"/>
        <v>23</v>
      </c>
      <c r="CR1046" s="115">
        <v>28</v>
      </c>
      <c r="CS1046" s="115">
        <v>81</v>
      </c>
      <c r="CT1046" s="115">
        <v>140</v>
      </c>
      <c r="CU1046" s="88">
        <f t="shared" si="1119"/>
        <v>1085</v>
      </c>
      <c r="CV1046" s="115">
        <v>245</v>
      </c>
      <c r="CW1046" s="115">
        <v>401</v>
      </c>
      <c r="CX1046" s="115">
        <v>421</v>
      </c>
      <c r="CY1046" s="115">
        <v>18</v>
      </c>
      <c r="CZ1046" s="115">
        <v>5</v>
      </c>
      <c r="DA1046" s="115">
        <v>11</v>
      </c>
      <c r="DB1046" s="115">
        <v>14</v>
      </c>
      <c r="DC1046" s="88">
        <f t="shared" si="1120"/>
        <v>138</v>
      </c>
      <c r="DD1046" s="115">
        <v>10</v>
      </c>
      <c r="DE1046" s="115">
        <v>34</v>
      </c>
      <c r="DF1046" s="115">
        <v>89</v>
      </c>
      <c r="DG1046" s="115">
        <v>5</v>
      </c>
      <c r="DH1046" s="115">
        <v>38</v>
      </c>
      <c r="DI1046" s="115">
        <v>231</v>
      </c>
      <c r="DJ1046" s="115">
        <v>176</v>
      </c>
      <c r="DK1046" s="88">
        <f t="shared" si="1121"/>
        <v>5240</v>
      </c>
      <c r="DL1046" s="115">
        <v>437</v>
      </c>
      <c r="DM1046" s="115">
        <v>1759</v>
      </c>
      <c r="DN1046" s="115">
        <v>2911</v>
      </c>
      <c r="DO1046" s="115">
        <v>133</v>
      </c>
      <c r="DP1046" s="115">
        <v>208</v>
      </c>
      <c r="DQ1046" s="115">
        <v>372</v>
      </c>
      <c r="DR1046" s="115">
        <v>285</v>
      </c>
      <c r="DS1046" s="88">
        <f t="shared" si="1122"/>
        <v>7553</v>
      </c>
      <c r="DT1046" s="115">
        <v>219</v>
      </c>
      <c r="DU1046" s="115">
        <v>1877</v>
      </c>
      <c r="DV1046" s="115">
        <v>5209</v>
      </c>
      <c r="DW1046" s="115">
        <v>248</v>
      </c>
      <c r="DX1046" s="115">
        <v>3</v>
      </c>
      <c r="DY1046" s="115">
        <v>6</v>
      </c>
      <c r="DZ1046" s="115">
        <v>7</v>
      </c>
      <c r="EA1046" s="88">
        <f t="shared" si="1123"/>
        <v>105</v>
      </c>
      <c r="EB1046" s="115">
        <v>6</v>
      </c>
      <c r="EC1046" s="115">
        <v>38</v>
      </c>
      <c r="ED1046" s="115">
        <v>58</v>
      </c>
      <c r="EE1046" s="115">
        <v>3</v>
      </c>
      <c r="EF1046" s="115">
        <v>13</v>
      </c>
      <c r="EG1046" s="115">
        <v>36</v>
      </c>
      <c r="EH1046" s="115">
        <v>53</v>
      </c>
      <c r="EI1046" s="88">
        <f t="shared" si="1124"/>
        <v>344</v>
      </c>
      <c r="EJ1046" s="115">
        <v>123</v>
      </c>
      <c r="EK1046" s="115">
        <v>110</v>
      </c>
      <c r="EL1046" s="115">
        <v>109</v>
      </c>
      <c r="EM1046" s="115">
        <v>2</v>
      </c>
      <c r="EN1046" s="115"/>
      <c r="EO1046" s="115"/>
      <c r="EP1046" s="115"/>
      <c r="EQ1046" s="88">
        <f t="shared" si="1125"/>
        <v>0</v>
      </c>
      <c r="ER1046" s="115"/>
      <c r="ES1046" s="115"/>
      <c r="ET1046" s="115"/>
      <c r="EU1046" s="115"/>
      <c r="GB1046" s="115">
        <v>27</v>
      </c>
      <c r="GC1046" s="115">
        <v>60</v>
      </c>
      <c r="GD1046" s="115">
        <v>72</v>
      </c>
      <c r="GE1046" s="110">
        <f t="shared" si="1126"/>
        <v>768</v>
      </c>
      <c r="GF1046" s="115">
        <v>13</v>
      </c>
      <c r="GG1046" s="115">
        <v>344</v>
      </c>
      <c r="GH1046" s="115">
        <v>396</v>
      </c>
      <c r="GI1046" s="115">
        <v>15</v>
      </c>
      <c r="GN1046" s="2" t="s">
        <v>2480</v>
      </c>
      <c r="GO1046" s="2" t="s">
        <v>2478</v>
      </c>
      <c r="GP1046" s="2" t="s">
        <v>2462</v>
      </c>
      <c r="GR1046" s="115">
        <v>12495</v>
      </c>
    </row>
    <row r="1047" spans="1:200" hidden="1" x14ac:dyDescent="0.25">
      <c r="A1047" s="24" t="s">
        <v>1113</v>
      </c>
      <c r="B1047" s="4" t="s">
        <v>665</v>
      </c>
      <c r="C1047" s="4" t="s">
        <v>665</v>
      </c>
      <c r="D1047" s="115" t="s">
        <v>665</v>
      </c>
      <c r="E1047" s="163">
        <v>1341</v>
      </c>
      <c r="F1047" s="163">
        <v>5546</v>
      </c>
      <c r="G1047" s="163">
        <v>10119</v>
      </c>
      <c r="H1047" s="19">
        <f t="shared" si="1107"/>
        <v>17006</v>
      </c>
      <c r="I1047" s="115">
        <v>1103</v>
      </c>
      <c r="J1047" s="163">
        <v>1456</v>
      </c>
      <c r="K1047" s="163">
        <v>5253</v>
      </c>
      <c r="L1047" s="163">
        <v>11451</v>
      </c>
      <c r="M1047" s="13">
        <f t="shared" si="1108"/>
        <v>18160</v>
      </c>
      <c r="N1047" s="115">
        <v>3035</v>
      </c>
      <c r="O1047" s="115">
        <v>589</v>
      </c>
      <c r="U1047" s="164">
        <v>0.3277072409758634</v>
      </c>
      <c r="V1047" s="164">
        <v>0.42892556796786752</v>
      </c>
      <c r="W1047" s="164">
        <v>0.62474946180684432</v>
      </c>
      <c r="X1047" s="164"/>
      <c r="Y1047" s="164"/>
      <c r="Z1047" s="164"/>
      <c r="AF1047" s="115">
        <v>1165</v>
      </c>
      <c r="AG1047" s="115">
        <v>1600</v>
      </c>
      <c r="AH1047" s="115">
        <v>5792</v>
      </c>
      <c r="AI1047" s="115">
        <v>11738</v>
      </c>
      <c r="AJ1047" s="11">
        <v>726</v>
      </c>
      <c r="AK1047" s="101">
        <f t="shared" si="1109"/>
        <v>19856</v>
      </c>
      <c r="AL1047" s="115">
        <v>2974</v>
      </c>
      <c r="AM1047" s="115"/>
      <c r="AN1047" s="115"/>
      <c r="AO1047" s="115"/>
      <c r="AR1047" s="165">
        <v>0.34438949522510226</v>
      </c>
      <c r="AS1047" s="165">
        <v>0.45540155805149707</v>
      </c>
      <c r="AT1047" s="165">
        <v>0.65359087180252073</v>
      </c>
      <c r="AU1047" s="165"/>
      <c r="AV1047" s="165"/>
      <c r="AW1047" s="165"/>
      <c r="AX1047" s="115">
        <v>1219</v>
      </c>
      <c r="AY1047" s="18">
        <f t="shared" si="1110"/>
        <v>20920</v>
      </c>
      <c r="AZ1047" s="115">
        <v>1786</v>
      </c>
      <c r="BA1047" s="115">
        <v>6149</v>
      </c>
      <c r="BB1047" s="115">
        <v>12191</v>
      </c>
      <c r="BC1047" s="163">
        <v>794</v>
      </c>
      <c r="BD1047" s="115">
        <v>3023</v>
      </c>
      <c r="BH1047" s="166">
        <v>0.35411404198931634</v>
      </c>
      <c r="BI1047" s="166">
        <v>0.46037089357097771</v>
      </c>
      <c r="BJ1047" s="166">
        <v>0.66214069045211621</v>
      </c>
      <c r="BK1047" s="167">
        <v>15343</v>
      </c>
      <c r="BL1047" s="167">
        <v>20158</v>
      </c>
      <c r="BM1047" s="167">
        <v>14830</v>
      </c>
      <c r="BO1047" s="163">
        <v>5004</v>
      </c>
      <c r="BQ1047" s="2">
        <v>507</v>
      </c>
      <c r="BR1047" s="115">
        <v>1280</v>
      </c>
      <c r="BS1047" s="2">
        <v>1116</v>
      </c>
      <c r="BT1047" s="115">
        <v>1588</v>
      </c>
      <c r="BU1047" s="115">
        <v>6529</v>
      </c>
      <c r="BV1047" s="115">
        <v>13906</v>
      </c>
      <c r="BW1047" s="115">
        <v>971</v>
      </c>
      <c r="BX1047" s="115">
        <v>22994</v>
      </c>
      <c r="BY1047" s="115">
        <v>213</v>
      </c>
      <c r="BZ1047" s="2">
        <v>3418</v>
      </c>
      <c r="CA1047" s="115">
        <v>960</v>
      </c>
      <c r="CB1047" s="115">
        <v>1052</v>
      </c>
      <c r="CE1047" s="166">
        <v>0.37014714775246932</v>
      </c>
      <c r="CF1047" s="166">
        <v>0.49258846965080855</v>
      </c>
      <c r="CG1047" s="166">
        <v>0.71879334257975036</v>
      </c>
      <c r="CH1047" s="115">
        <v>4342</v>
      </c>
      <c r="CI1047" s="115">
        <v>4876</v>
      </c>
      <c r="CJ1047" s="31">
        <f t="shared" si="1111"/>
        <v>58</v>
      </c>
      <c r="CK1047" s="31">
        <f t="shared" si="1112"/>
        <v>226</v>
      </c>
      <c r="CL1047" s="31">
        <f t="shared" si="1113"/>
        <v>307</v>
      </c>
      <c r="CM1047" s="113">
        <f t="shared" si="1114"/>
        <v>3010</v>
      </c>
      <c r="CN1047" s="31">
        <f t="shared" si="1115"/>
        <v>681</v>
      </c>
      <c r="CO1047" s="31">
        <f t="shared" si="1116"/>
        <v>1149</v>
      </c>
      <c r="CP1047" s="31">
        <f t="shared" si="1117"/>
        <v>1093</v>
      </c>
      <c r="CQ1047" s="31">
        <f t="shared" si="1118"/>
        <v>87</v>
      </c>
      <c r="CR1047" s="115">
        <v>50</v>
      </c>
      <c r="CS1047" s="115">
        <v>204</v>
      </c>
      <c r="CT1047" s="115">
        <v>270</v>
      </c>
      <c r="CU1047" s="88">
        <f t="shared" si="1119"/>
        <v>2734</v>
      </c>
      <c r="CV1047" s="115">
        <v>656</v>
      </c>
      <c r="CW1047" s="115">
        <v>1070</v>
      </c>
      <c r="CX1047" s="115">
        <v>939</v>
      </c>
      <c r="CY1047" s="115">
        <v>69</v>
      </c>
      <c r="CZ1047" s="115">
        <v>8</v>
      </c>
      <c r="DA1047" s="115">
        <v>22</v>
      </c>
      <c r="DB1047" s="115">
        <v>37</v>
      </c>
      <c r="DC1047" s="88">
        <f t="shared" si="1120"/>
        <v>276</v>
      </c>
      <c r="DD1047" s="115">
        <v>25</v>
      </c>
      <c r="DE1047" s="115">
        <v>79</v>
      </c>
      <c r="DF1047" s="115">
        <v>154</v>
      </c>
      <c r="DG1047" s="115">
        <v>18</v>
      </c>
      <c r="DH1047" s="115">
        <v>47</v>
      </c>
      <c r="DI1047" s="115">
        <v>320</v>
      </c>
      <c r="DJ1047" s="115">
        <v>225</v>
      </c>
      <c r="DK1047" s="88">
        <f t="shared" si="1121"/>
        <v>6413</v>
      </c>
      <c r="DL1047" s="115">
        <v>604</v>
      </c>
      <c r="DM1047" s="115">
        <v>2266</v>
      </c>
      <c r="DN1047" s="115">
        <v>3326</v>
      </c>
      <c r="DO1047" s="115">
        <v>217</v>
      </c>
      <c r="DP1047" s="115">
        <v>372</v>
      </c>
      <c r="DQ1047" s="115">
        <v>656</v>
      </c>
      <c r="DR1047" s="115">
        <v>494</v>
      </c>
      <c r="DS1047" s="88">
        <f t="shared" si="1122"/>
        <v>12356</v>
      </c>
      <c r="DT1047" s="115">
        <v>151</v>
      </c>
      <c r="DU1047" s="115">
        <v>2585</v>
      </c>
      <c r="DV1047" s="115">
        <v>9005</v>
      </c>
      <c r="DW1047" s="115">
        <v>615</v>
      </c>
      <c r="DX1047" s="115">
        <v>11</v>
      </c>
      <c r="DY1047" s="115">
        <v>19</v>
      </c>
      <c r="DZ1047" s="115">
        <v>29</v>
      </c>
      <c r="EA1047" s="88">
        <f t="shared" si="1123"/>
        <v>463</v>
      </c>
      <c r="EB1047" s="115">
        <v>40</v>
      </c>
      <c r="EC1047" s="115">
        <v>182</v>
      </c>
      <c r="ED1047" s="115">
        <v>225</v>
      </c>
      <c r="EE1047" s="115">
        <v>16</v>
      </c>
      <c r="EF1047" s="115">
        <v>8</v>
      </c>
      <c r="EG1047" s="115">
        <v>27</v>
      </c>
      <c r="EH1047" s="115">
        <v>39</v>
      </c>
      <c r="EI1047" s="88">
        <f t="shared" si="1124"/>
        <v>364</v>
      </c>
      <c r="EJ1047" s="115">
        <v>99</v>
      </c>
      <c r="EK1047" s="115">
        <v>146</v>
      </c>
      <c r="EL1047" s="115">
        <v>110</v>
      </c>
      <c r="EM1047" s="115">
        <v>9</v>
      </c>
      <c r="EN1047" s="115"/>
      <c r="EO1047" s="115"/>
      <c r="EP1047" s="115"/>
      <c r="EQ1047" s="88">
        <f t="shared" si="1125"/>
        <v>0</v>
      </c>
      <c r="ER1047" s="115"/>
      <c r="ES1047" s="115"/>
      <c r="ET1047" s="115"/>
      <c r="EU1047" s="115"/>
      <c r="GB1047" s="115">
        <v>11</v>
      </c>
      <c r="GC1047" s="115">
        <v>23</v>
      </c>
      <c r="GD1047" s="115">
        <v>22</v>
      </c>
      <c r="GE1047" s="110">
        <f t="shared" si="1126"/>
        <v>343</v>
      </c>
      <c r="GF1047" s="115">
        <v>4</v>
      </c>
      <c r="GG1047" s="115">
        <v>192</v>
      </c>
      <c r="GH1047" s="115">
        <v>138</v>
      </c>
      <c r="GI1047" s="115">
        <v>9</v>
      </c>
      <c r="GN1047" s="2" t="s">
        <v>2487</v>
      </c>
      <c r="GO1047" s="2" t="s">
        <v>2517</v>
      </c>
      <c r="GP1047" s="2" t="s">
        <v>2470</v>
      </c>
      <c r="GR1047" s="115">
        <v>20120</v>
      </c>
    </row>
    <row r="1048" spans="1:200" hidden="1" x14ac:dyDescent="0.25">
      <c r="A1048" s="24" t="s">
        <v>1116</v>
      </c>
      <c r="B1048" s="4" t="s">
        <v>682</v>
      </c>
      <c r="C1048" s="4" t="s">
        <v>682</v>
      </c>
      <c r="D1048" s="115" t="s">
        <v>682</v>
      </c>
      <c r="E1048" s="163">
        <v>735</v>
      </c>
      <c r="F1048" s="163">
        <v>5349</v>
      </c>
      <c r="G1048" s="163">
        <v>4967</v>
      </c>
      <c r="H1048" s="19">
        <f t="shared" si="1107"/>
        <v>11051</v>
      </c>
      <c r="I1048" s="115">
        <v>734</v>
      </c>
      <c r="J1048" s="163">
        <v>1027</v>
      </c>
      <c r="K1048" s="163">
        <v>5938</v>
      </c>
      <c r="L1048" s="163">
        <v>5819</v>
      </c>
      <c r="M1048" s="13">
        <f t="shared" si="1108"/>
        <v>12784</v>
      </c>
      <c r="N1048" s="115">
        <v>632</v>
      </c>
      <c r="O1048" s="115">
        <v>2463</v>
      </c>
      <c r="U1048" s="164">
        <v>0.26396159610747877</v>
      </c>
      <c r="V1048" s="164">
        <v>0.34488638125058124</v>
      </c>
      <c r="W1048" s="164">
        <v>0.38</v>
      </c>
      <c r="X1048" s="164"/>
      <c r="Y1048" s="164"/>
      <c r="Z1048" s="164"/>
      <c r="AF1048" s="115">
        <v>775</v>
      </c>
      <c r="AG1048" s="115">
        <v>1231</v>
      </c>
      <c r="AH1048" s="115">
        <v>6195</v>
      </c>
      <c r="AI1048" s="115">
        <v>5896</v>
      </c>
      <c r="AJ1048" s="11">
        <v>113</v>
      </c>
      <c r="AK1048" s="101">
        <f t="shared" si="1109"/>
        <v>13435</v>
      </c>
      <c r="AL1048" s="115">
        <v>642</v>
      </c>
      <c r="AM1048" s="115"/>
      <c r="AN1048" s="115"/>
      <c r="AO1048" s="115"/>
      <c r="AR1048" s="165">
        <v>0.2700745473908413</v>
      </c>
      <c r="AS1048" s="165">
        <v>0.35618952804654197</v>
      </c>
      <c r="AT1048" s="165">
        <v>0.38294460641399419</v>
      </c>
      <c r="AU1048" s="165"/>
      <c r="AV1048" s="165"/>
      <c r="AW1048" s="165"/>
      <c r="AX1048" s="115">
        <v>810</v>
      </c>
      <c r="AY1048" s="18">
        <f t="shared" si="1110"/>
        <v>14524</v>
      </c>
      <c r="AZ1048" s="115">
        <v>1029</v>
      </c>
      <c r="BA1048" s="115">
        <v>6805</v>
      </c>
      <c r="BB1048" s="115">
        <v>6527</v>
      </c>
      <c r="BC1048" s="163">
        <v>163</v>
      </c>
      <c r="BD1048" s="115">
        <v>793</v>
      </c>
      <c r="BH1048" s="166">
        <v>0.28689235193368995</v>
      </c>
      <c r="BI1048" s="166">
        <v>0.38347911187228578</v>
      </c>
      <c r="BJ1048" s="166">
        <v>0.42326714401712556</v>
      </c>
      <c r="BK1048" s="167">
        <v>15297</v>
      </c>
      <c r="BL1048" s="167">
        <v>20412</v>
      </c>
      <c r="BM1048" s="167">
        <v>14645</v>
      </c>
      <c r="BO1048" s="163">
        <v>4854</v>
      </c>
      <c r="BQ1048" s="2">
        <v>503</v>
      </c>
      <c r="BR1048" s="115">
        <v>951</v>
      </c>
      <c r="BS1048" s="2">
        <v>767</v>
      </c>
      <c r="BT1048" s="115">
        <v>1024</v>
      </c>
      <c r="BU1048" s="115">
        <v>7778</v>
      </c>
      <c r="BV1048" s="115">
        <v>9294</v>
      </c>
      <c r="BW1048" s="115">
        <v>126</v>
      </c>
      <c r="BX1048" s="115">
        <v>18222</v>
      </c>
      <c r="BY1048" s="115">
        <v>2002</v>
      </c>
      <c r="BZ1048" s="2">
        <v>879</v>
      </c>
      <c r="CA1048" s="115">
        <v>127</v>
      </c>
      <c r="CB1048" s="115">
        <v>3695</v>
      </c>
      <c r="CE1048" s="166">
        <v>0.33694767678411586</v>
      </c>
      <c r="CF1048" s="166">
        <v>0.4617595638130797</v>
      </c>
      <c r="CG1048" s="166">
        <v>0.56777403980936358</v>
      </c>
      <c r="CH1048" s="115">
        <v>6230</v>
      </c>
      <c r="CI1048" s="115">
        <v>6510</v>
      </c>
      <c r="CJ1048" s="31">
        <f t="shared" si="1111"/>
        <v>9</v>
      </c>
      <c r="CK1048" s="31">
        <f t="shared" si="1112"/>
        <v>28</v>
      </c>
      <c r="CL1048" s="31">
        <f t="shared" si="1113"/>
        <v>41</v>
      </c>
      <c r="CM1048" s="113">
        <f t="shared" si="1114"/>
        <v>290</v>
      </c>
      <c r="CN1048" s="31">
        <f t="shared" si="1115"/>
        <v>60</v>
      </c>
      <c r="CO1048" s="31">
        <f t="shared" si="1116"/>
        <v>125</v>
      </c>
      <c r="CP1048" s="31">
        <f t="shared" si="1117"/>
        <v>105</v>
      </c>
      <c r="CQ1048" s="31">
        <f t="shared" si="1118"/>
        <v>0</v>
      </c>
      <c r="CR1048" s="115">
        <v>7</v>
      </c>
      <c r="CS1048" s="115">
        <v>21</v>
      </c>
      <c r="CT1048" s="115">
        <v>34</v>
      </c>
      <c r="CU1048" s="88">
        <f t="shared" si="1119"/>
        <v>206</v>
      </c>
      <c r="CV1048" s="115">
        <v>46</v>
      </c>
      <c r="CW1048" s="115">
        <v>94</v>
      </c>
      <c r="CX1048" s="115">
        <v>66</v>
      </c>
      <c r="CY1048" s="115">
        <v>0</v>
      </c>
      <c r="CZ1048" s="115">
        <v>2</v>
      </c>
      <c r="DA1048" s="115">
        <v>7</v>
      </c>
      <c r="DB1048" s="115">
        <v>7</v>
      </c>
      <c r="DC1048" s="88">
        <f t="shared" si="1120"/>
        <v>84</v>
      </c>
      <c r="DD1048" s="115">
        <v>14</v>
      </c>
      <c r="DE1048" s="115">
        <v>31</v>
      </c>
      <c r="DF1048" s="115">
        <v>39</v>
      </c>
      <c r="DG1048" s="115">
        <v>0</v>
      </c>
      <c r="DH1048" s="115">
        <v>36</v>
      </c>
      <c r="DI1048" s="115">
        <v>212</v>
      </c>
      <c r="DJ1048" s="115">
        <v>134</v>
      </c>
      <c r="DK1048" s="88">
        <f t="shared" si="1121"/>
        <v>4865</v>
      </c>
      <c r="DL1048" s="115">
        <v>350</v>
      </c>
      <c r="DM1048" s="115">
        <v>2079</v>
      </c>
      <c r="DN1048" s="115">
        <v>2389</v>
      </c>
      <c r="DO1048" s="115">
        <v>47</v>
      </c>
      <c r="DP1048" s="115">
        <v>432</v>
      </c>
      <c r="DQ1048" s="115">
        <v>670</v>
      </c>
      <c r="DR1048" s="115">
        <v>528</v>
      </c>
      <c r="DS1048" s="88">
        <f t="shared" si="1122"/>
        <v>12503</v>
      </c>
      <c r="DT1048" s="115">
        <v>514</v>
      </c>
      <c r="DU1048" s="115">
        <v>5325</v>
      </c>
      <c r="DV1048" s="115">
        <v>6588</v>
      </c>
      <c r="DW1048" s="115">
        <v>76</v>
      </c>
      <c r="DX1048" s="115">
        <v>12</v>
      </c>
      <c r="DY1048" s="115">
        <v>18</v>
      </c>
      <c r="DZ1048" s="115">
        <v>17</v>
      </c>
      <c r="EA1048" s="88">
        <f t="shared" si="1123"/>
        <v>281</v>
      </c>
      <c r="EB1048" s="115">
        <v>34</v>
      </c>
      <c r="EC1048" s="115">
        <v>125</v>
      </c>
      <c r="ED1048" s="115">
        <v>121</v>
      </c>
      <c r="EE1048" s="115">
        <v>1</v>
      </c>
      <c r="EF1048" s="115">
        <v>7</v>
      </c>
      <c r="EG1048" s="115">
        <v>14</v>
      </c>
      <c r="EH1048" s="115">
        <v>18</v>
      </c>
      <c r="EI1048" s="88">
        <f t="shared" si="1124"/>
        <v>106</v>
      </c>
      <c r="EJ1048" s="115">
        <v>40</v>
      </c>
      <c r="EK1048" s="115">
        <v>34</v>
      </c>
      <c r="EL1048" s="115">
        <v>32</v>
      </c>
      <c r="EM1048" s="115">
        <v>0</v>
      </c>
      <c r="EN1048" s="115"/>
      <c r="EO1048" s="115"/>
      <c r="EP1048" s="115"/>
      <c r="EQ1048" s="88">
        <f t="shared" si="1125"/>
        <v>0</v>
      </c>
      <c r="ER1048" s="115"/>
      <c r="ES1048" s="115"/>
      <c r="ET1048" s="115"/>
      <c r="EU1048" s="115"/>
      <c r="GB1048" s="115">
        <v>7</v>
      </c>
      <c r="GC1048" s="115">
        <v>9</v>
      </c>
      <c r="GD1048" s="115">
        <v>29</v>
      </c>
      <c r="GE1048" s="110">
        <f t="shared" si="1126"/>
        <v>168</v>
      </c>
      <c r="GF1048" s="115">
        <v>26</v>
      </c>
      <c r="GG1048" s="115">
        <v>81</v>
      </c>
      <c r="GH1048" s="115">
        <v>59</v>
      </c>
      <c r="GI1048" s="115">
        <v>2</v>
      </c>
      <c r="GN1048" s="2" t="s">
        <v>2520</v>
      </c>
      <c r="GO1048" s="2" t="s">
        <v>2497</v>
      </c>
      <c r="GP1048" s="2" t="s">
        <v>2505</v>
      </c>
      <c r="GR1048" s="115">
        <v>20485</v>
      </c>
    </row>
    <row r="1049" spans="1:200" hidden="1" x14ac:dyDescent="0.25">
      <c r="A1049" s="24" t="s">
        <v>1111</v>
      </c>
      <c r="B1049" s="4" t="s">
        <v>693</v>
      </c>
      <c r="C1049" s="4" t="s">
        <v>693</v>
      </c>
      <c r="D1049" s="115" t="s">
        <v>693</v>
      </c>
      <c r="E1049" s="163">
        <v>3781</v>
      </c>
      <c r="F1049" s="163">
        <v>13107</v>
      </c>
      <c r="G1049" s="163">
        <v>17444</v>
      </c>
      <c r="H1049" s="19">
        <f t="shared" si="1107"/>
        <v>34332</v>
      </c>
      <c r="I1049" s="115">
        <v>1834</v>
      </c>
      <c r="J1049" s="163">
        <v>3610</v>
      </c>
      <c r="K1049" s="163">
        <v>12379</v>
      </c>
      <c r="L1049" s="163">
        <v>19797</v>
      </c>
      <c r="M1049" s="13">
        <f t="shared" si="1108"/>
        <v>35786</v>
      </c>
      <c r="N1049" s="115">
        <v>4894</v>
      </c>
      <c r="O1049" s="115">
        <v>1256</v>
      </c>
      <c r="U1049" s="164">
        <v>0.45253720848470641</v>
      </c>
      <c r="V1049" s="164">
        <v>0.56915759168857183</v>
      </c>
      <c r="W1049" s="164">
        <v>0.73453595544383665</v>
      </c>
      <c r="X1049" s="164"/>
      <c r="Y1049" s="164"/>
      <c r="Z1049" s="164"/>
      <c r="AF1049" s="115">
        <v>1767</v>
      </c>
      <c r="AG1049" s="115">
        <v>3704</v>
      </c>
      <c r="AH1049" s="115">
        <v>12030</v>
      </c>
      <c r="AI1049" s="115">
        <v>18811</v>
      </c>
      <c r="AJ1049" s="11">
        <v>1204</v>
      </c>
      <c r="AK1049" s="101">
        <f t="shared" si="1109"/>
        <v>35749</v>
      </c>
      <c r="AL1049" s="115">
        <v>4481</v>
      </c>
      <c r="AM1049" s="115"/>
      <c r="AN1049" s="115"/>
      <c r="AO1049" s="115"/>
      <c r="AR1049" s="165">
        <v>0.43601345863789304</v>
      </c>
      <c r="AS1049" s="165">
        <v>0.55383968904296665</v>
      </c>
      <c r="AT1049" s="165">
        <v>0.70441921053925183</v>
      </c>
      <c r="AU1049" s="165"/>
      <c r="AV1049" s="165"/>
      <c r="AW1049" s="165"/>
      <c r="AX1049" s="115">
        <v>1915</v>
      </c>
      <c r="AY1049" s="18">
        <f t="shared" si="1110"/>
        <v>38893</v>
      </c>
      <c r="AZ1049" s="115">
        <v>3905</v>
      </c>
      <c r="BA1049" s="115">
        <v>13901</v>
      </c>
      <c r="BB1049" s="115">
        <v>19641</v>
      </c>
      <c r="BC1049" s="163">
        <v>1446</v>
      </c>
      <c r="BD1049" s="115">
        <v>4751</v>
      </c>
      <c r="BH1049" s="166">
        <v>0.46574171676020626</v>
      </c>
      <c r="BI1049" s="166">
        <v>0.58947217558658527</v>
      </c>
      <c r="BJ1049" s="166">
        <v>0.73527233223050714</v>
      </c>
      <c r="BK1049" s="167">
        <v>21818</v>
      </c>
      <c r="BL1049" s="167">
        <v>29836</v>
      </c>
      <c r="BM1049" s="167">
        <v>21420</v>
      </c>
      <c r="BO1049" s="163">
        <v>7355</v>
      </c>
      <c r="BQ1049" s="2">
        <v>643</v>
      </c>
      <c r="BR1049" s="115">
        <v>2078</v>
      </c>
      <c r="BS1049" s="2">
        <v>1724</v>
      </c>
      <c r="BT1049" s="115">
        <v>3107</v>
      </c>
      <c r="BU1049" s="115">
        <v>14114</v>
      </c>
      <c r="BV1049" s="115">
        <v>24083</v>
      </c>
      <c r="BW1049" s="115">
        <v>1548</v>
      </c>
      <c r="BX1049" s="115">
        <v>42852</v>
      </c>
      <c r="BY1049" s="115">
        <v>558</v>
      </c>
      <c r="BZ1049" s="2">
        <v>4979</v>
      </c>
      <c r="CA1049" s="115">
        <v>1532</v>
      </c>
      <c r="CB1049" s="115">
        <v>2200</v>
      </c>
      <c r="CE1049" s="166">
        <v>0.48098086290400921</v>
      </c>
      <c r="CF1049" s="166">
        <v>0.63550876064941331</v>
      </c>
      <c r="CG1049" s="166">
        <v>0.84866594513199378</v>
      </c>
      <c r="CH1049" s="115">
        <v>2316</v>
      </c>
      <c r="CI1049" s="115">
        <v>2492</v>
      </c>
      <c r="CJ1049" s="31">
        <f t="shared" si="1111"/>
        <v>53</v>
      </c>
      <c r="CK1049" s="31">
        <f t="shared" si="1112"/>
        <v>207</v>
      </c>
      <c r="CL1049" s="31">
        <f t="shared" si="1113"/>
        <v>326</v>
      </c>
      <c r="CM1049" s="113">
        <f t="shared" si="1114"/>
        <v>2721</v>
      </c>
      <c r="CN1049" s="31">
        <f t="shared" si="1115"/>
        <v>591</v>
      </c>
      <c r="CO1049" s="31">
        <f t="shared" si="1116"/>
        <v>946</v>
      </c>
      <c r="CP1049" s="31">
        <f t="shared" si="1117"/>
        <v>1103</v>
      </c>
      <c r="CQ1049" s="31">
        <f t="shared" si="1118"/>
        <v>81</v>
      </c>
      <c r="CR1049" s="115">
        <v>34</v>
      </c>
      <c r="CS1049" s="115">
        <v>151</v>
      </c>
      <c r="CT1049" s="115">
        <v>248</v>
      </c>
      <c r="CU1049" s="88">
        <f t="shared" si="1119"/>
        <v>1930</v>
      </c>
      <c r="CV1049" s="115">
        <v>530</v>
      </c>
      <c r="CW1049" s="115">
        <v>716</v>
      </c>
      <c r="CX1049" s="115">
        <v>635</v>
      </c>
      <c r="CY1049" s="115">
        <v>49</v>
      </c>
      <c r="CZ1049" s="115">
        <v>19</v>
      </c>
      <c r="DA1049" s="115">
        <v>56</v>
      </c>
      <c r="DB1049" s="115">
        <v>78</v>
      </c>
      <c r="DC1049" s="88">
        <f t="shared" si="1120"/>
        <v>791</v>
      </c>
      <c r="DD1049" s="115">
        <v>61</v>
      </c>
      <c r="DE1049" s="115">
        <v>230</v>
      </c>
      <c r="DF1049" s="115">
        <v>468</v>
      </c>
      <c r="DG1049" s="115">
        <v>32</v>
      </c>
      <c r="DH1049" s="115">
        <v>55</v>
      </c>
      <c r="DI1049" s="115">
        <v>522</v>
      </c>
      <c r="DJ1049" s="115">
        <v>305</v>
      </c>
      <c r="DK1049" s="88">
        <f t="shared" si="1121"/>
        <v>12646</v>
      </c>
      <c r="DL1049" s="115">
        <v>1228</v>
      </c>
      <c r="DM1049" s="115">
        <v>4913</v>
      </c>
      <c r="DN1049" s="115">
        <v>6191</v>
      </c>
      <c r="DO1049" s="115">
        <v>314</v>
      </c>
      <c r="DP1049" s="115">
        <v>423</v>
      </c>
      <c r="DQ1049" s="115">
        <v>1020</v>
      </c>
      <c r="DR1049" s="115">
        <v>691</v>
      </c>
      <c r="DS1049" s="88">
        <f t="shared" si="1122"/>
        <v>23999</v>
      </c>
      <c r="DT1049" s="115">
        <v>337</v>
      </c>
      <c r="DU1049" s="115">
        <v>6642</v>
      </c>
      <c r="DV1049" s="115">
        <v>15923</v>
      </c>
      <c r="DW1049" s="115">
        <v>1097</v>
      </c>
      <c r="DX1049" s="115">
        <v>7</v>
      </c>
      <c r="DY1049" s="115">
        <v>19</v>
      </c>
      <c r="DZ1049" s="115">
        <v>20</v>
      </c>
      <c r="EA1049" s="88">
        <f t="shared" si="1123"/>
        <v>283</v>
      </c>
      <c r="EB1049" s="115">
        <v>48</v>
      </c>
      <c r="EC1049" s="115">
        <v>122</v>
      </c>
      <c r="ED1049" s="115">
        <v>102</v>
      </c>
      <c r="EE1049" s="115">
        <v>11</v>
      </c>
      <c r="EF1049" s="115">
        <v>65</v>
      </c>
      <c r="EG1049" s="115">
        <v>231</v>
      </c>
      <c r="EH1049" s="115">
        <v>298</v>
      </c>
      <c r="EI1049" s="88">
        <f t="shared" si="1124"/>
        <v>2013</v>
      </c>
      <c r="EJ1049" s="115">
        <v>801</v>
      </c>
      <c r="EK1049" s="115">
        <v>805</v>
      </c>
      <c r="EL1049" s="115">
        <v>379</v>
      </c>
      <c r="EM1049" s="115">
        <v>28</v>
      </c>
      <c r="EN1049" s="115">
        <v>1</v>
      </c>
      <c r="EO1049" s="115">
        <v>9</v>
      </c>
      <c r="EP1049" s="115">
        <v>3</v>
      </c>
      <c r="EQ1049" s="88">
        <f t="shared" si="1125"/>
        <v>135</v>
      </c>
      <c r="ER1049" s="115">
        <v>1</v>
      </c>
      <c r="ES1049" s="115">
        <v>80</v>
      </c>
      <c r="ET1049" s="115">
        <v>46</v>
      </c>
      <c r="EU1049" s="115">
        <v>8</v>
      </c>
      <c r="GB1049" s="115">
        <v>39</v>
      </c>
      <c r="GC1049" s="115">
        <v>70</v>
      </c>
      <c r="GD1049" s="115">
        <v>81</v>
      </c>
      <c r="GE1049" s="110">
        <f t="shared" si="1126"/>
        <v>1000</v>
      </c>
      <c r="GF1049" s="115">
        <v>57</v>
      </c>
      <c r="GG1049" s="115">
        <v>606</v>
      </c>
      <c r="GH1049" s="115">
        <v>321</v>
      </c>
      <c r="GI1049" s="115">
        <v>16</v>
      </c>
      <c r="GN1049" s="2" t="s">
        <v>2456</v>
      </c>
      <c r="GO1049" s="2" t="s">
        <v>2450</v>
      </c>
      <c r="GP1049" s="2" t="s">
        <v>2465</v>
      </c>
      <c r="GR1049" s="115">
        <v>29812</v>
      </c>
    </row>
    <row r="1050" spans="1:200" hidden="1" x14ac:dyDescent="0.25">
      <c r="A1050" s="24" t="s">
        <v>1113</v>
      </c>
      <c r="B1050" s="4" t="s">
        <v>705</v>
      </c>
      <c r="C1050" s="4" t="s">
        <v>705</v>
      </c>
      <c r="D1050" s="115" t="s">
        <v>705</v>
      </c>
      <c r="E1050" s="163">
        <v>1161</v>
      </c>
      <c r="F1050" s="163">
        <v>3690</v>
      </c>
      <c r="G1050" s="163">
        <v>7300</v>
      </c>
      <c r="H1050" s="19">
        <f t="shared" si="1107"/>
        <v>12151</v>
      </c>
      <c r="I1050" s="115">
        <v>875</v>
      </c>
      <c r="J1050" s="163">
        <v>1366</v>
      </c>
      <c r="K1050" s="163">
        <v>3646</v>
      </c>
      <c r="L1050" s="163">
        <v>8221</v>
      </c>
      <c r="M1050" s="13">
        <f t="shared" si="1108"/>
        <v>13233</v>
      </c>
      <c r="N1050" s="115">
        <v>2416</v>
      </c>
      <c r="O1050" s="115">
        <v>267</v>
      </c>
      <c r="U1050" s="164">
        <v>0.38339122421492872</v>
      </c>
      <c r="V1050" s="164">
        <v>0.48189883744646134</v>
      </c>
      <c r="W1050" s="164">
        <v>0.69696242045863854</v>
      </c>
      <c r="X1050" s="164"/>
      <c r="Y1050" s="164"/>
      <c r="Z1050" s="164"/>
      <c r="AF1050" s="115">
        <v>903</v>
      </c>
      <c r="AG1050" s="115">
        <v>1470</v>
      </c>
      <c r="AH1050" s="115">
        <v>4002</v>
      </c>
      <c r="AI1050" s="115">
        <v>8399</v>
      </c>
      <c r="AJ1050" s="11">
        <v>627</v>
      </c>
      <c r="AK1050" s="101">
        <f t="shared" si="1109"/>
        <v>14498</v>
      </c>
      <c r="AL1050" s="115">
        <v>2206</v>
      </c>
      <c r="AM1050" s="115"/>
      <c r="AN1050" s="115"/>
      <c r="AO1050" s="115"/>
      <c r="AR1050" s="165">
        <v>0.41047927369976778</v>
      </c>
      <c r="AS1050" s="165">
        <v>0.52394901839860208</v>
      </c>
      <c r="AT1050" s="165">
        <v>0.74623448608266041</v>
      </c>
      <c r="AU1050" s="165"/>
      <c r="AV1050" s="165"/>
      <c r="AW1050" s="165"/>
      <c r="AX1050" s="115">
        <v>965</v>
      </c>
      <c r="AY1050" s="18">
        <f t="shared" si="1110"/>
        <v>15025</v>
      </c>
      <c r="AZ1050" s="115">
        <v>1397</v>
      </c>
      <c r="BA1050" s="115">
        <v>4453</v>
      </c>
      <c r="BB1050" s="115">
        <v>8497</v>
      </c>
      <c r="BC1050" s="163">
        <v>678</v>
      </c>
      <c r="BD1050" s="115">
        <v>2203</v>
      </c>
      <c r="BH1050" s="166">
        <v>0.42133018769732511</v>
      </c>
      <c r="BI1050" s="166">
        <v>0.53427790206313697</v>
      </c>
      <c r="BJ1050" s="166">
        <v>0.75233086301697361</v>
      </c>
      <c r="BK1050" s="167">
        <v>9031</v>
      </c>
      <c r="BL1050" s="167">
        <v>11760</v>
      </c>
      <c r="BM1050" s="167">
        <v>8736</v>
      </c>
      <c r="BO1050" s="163">
        <v>2902</v>
      </c>
      <c r="BQ1050" s="2">
        <v>417</v>
      </c>
      <c r="BR1050" s="115">
        <v>998</v>
      </c>
      <c r="BS1050" s="2">
        <v>972</v>
      </c>
      <c r="BT1050" s="115">
        <v>1546</v>
      </c>
      <c r="BU1050" s="115">
        <v>4868</v>
      </c>
      <c r="BV1050" s="115">
        <v>9786</v>
      </c>
      <c r="BW1050" s="115">
        <v>697</v>
      </c>
      <c r="BX1050" s="115">
        <v>16897</v>
      </c>
      <c r="BY1050" s="115">
        <v>153</v>
      </c>
      <c r="BZ1050" s="2">
        <v>2334</v>
      </c>
      <c r="CA1050" s="115">
        <v>695</v>
      </c>
      <c r="CB1050" s="115">
        <v>545</v>
      </c>
      <c r="CE1050" s="166">
        <v>0.46802365094467852</v>
      </c>
      <c r="CF1050" s="166">
        <v>0.59874822747053935</v>
      </c>
      <c r="CG1050" s="166">
        <v>0.8342734657039711</v>
      </c>
      <c r="CH1050" s="115">
        <v>1284</v>
      </c>
      <c r="CI1050" s="115">
        <v>1307</v>
      </c>
      <c r="CJ1050" s="31">
        <f t="shared" si="1111"/>
        <v>53</v>
      </c>
      <c r="CK1050" s="31">
        <f t="shared" si="1112"/>
        <v>172</v>
      </c>
      <c r="CL1050" s="31">
        <f t="shared" si="1113"/>
        <v>231</v>
      </c>
      <c r="CM1050" s="113">
        <f t="shared" si="1114"/>
        <v>2327</v>
      </c>
      <c r="CN1050" s="31">
        <f t="shared" si="1115"/>
        <v>533</v>
      </c>
      <c r="CO1050" s="31">
        <f t="shared" si="1116"/>
        <v>762</v>
      </c>
      <c r="CP1050" s="31">
        <f t="shared" si="1117"/>
        <v>961</v>
      </c>
      <c r="CQ1050" s="31">
        <f t="shared" si="1118"/>
        <v>71</v>
      </c>
      <c r="CR1050" s="115">
        <v>34</v>
      </c>
      <c r="CS1050" s="115">
        <v>124</v>
      </c>
      <c r="CT1050" s="115">
        <v>182</v>
      </c>
      <c r="CU1050" s="88">
        <f t="shared" si="1119"/>
        <v>1672</v>
      </c>
      <c r="CV1050" s="115">
        <v>499</v>
      </c>
      <c r="CW1050" s="115">
        <v>588</v>
      </c>
      <c r="CX1050" s="115">
        <v>550</v>
      </c>
      <c r="CY1050" s="115">
        <v>35</v>
      </c>
      <c r="CZ1050" s="115">
        <v>19</v>
      </c>
      <c r="DA1050" s="115">
        <v>48</v>
      </c>
      <c r="DB1050" s="115">
        <v>49</v>
      </c>
      <c r="DC1050" s="88">
        <f t="shared" si="1120"/>
        <v>655</v>
      </c>
      <c r="DD1050" s="115">
        <v>34</v>
      </c>
      <c r="DE1050" s="115">
        <v>174</v>
      </c>
      <c r="DF1050" s="115">
        <v>411</v>
      </c>
      <c r="DG1050" s="115">
        <v>36</v>
      </c>
      <c r="DH1050" s="115">
        <v>21</v>
      </c>
      <c r="DI1050" s="115">
        <v>133</v>
      </c>
      <c r="DJ1050" s="115">
        <v>103</v>
      </c>
      <c r="DK1050" s="88">
        <f t="shared" si="1121"/>
        <v>2802</v>
      </c>
      <c r="DL1050" s="115">
        <v>408</v>
      </c>
      <c r="DM1050" s="115">
        <v>1050</v>
      </c>
      <c r="DN1050" s="115">
        <v>1254</v>
      </c>
      <c r="DO1050" s="115">
        <v>90</v>
      </c>
      <c r="DP1050" s="115">
        <v>284</v>
      </c>
      <c r="DQ1050" s="115">
        <v>527</v>
      </c>
      <c r="DR1050" s="115">
        <v>449</v>
      </c>
      <c r="DS1050" s="88">
        <f t="shared" si="1122"/>
        <v>9732</v>
      </c>
      <c r="DT1050" s="115">
        <v>106</v>
      </c>
      <c r="DU1050" s="115">
        <v>2259</v>
      </c>
      <c r="DV1050" s="115">
        <v>6899</v>
      </c>
      <c r="DW1050" s="115">
        <v>468</v>
      </c>
      <c r="DX1050" s="115">
        <v>11</v>
      </c>
      <c r="DY1050" s="115">
        <v>37</v>
      </c>
      <c r="DZ1050" s="115">
        <v>26</v>
      </c>
      <c r="EA1050" s="88">
        <f t="shared" si="1123"/>
        <v>523</v>
      </c>
      <c r="EB1050" s="115">
        <v>77</v>
      </c>
      <c r="EC1050" s="115">
        <v>207</v>
      </c>
      <c r="ED1050" s="115">
        <v>207</v>
      </c>
      <c r="EE1050" s="115">
        <v>32</v>
      </c>
      <c r="EF1050" s="115">
        <v>39</v>
      </c>
      <c r="EG1050" s="115">
        <v>112</v>
      </c>
      <c r="EH1050" s="115">
        <v>149</v>
      </c>
      <c r="EI1050" s="88">
        <f t="shared" si="1124"/>
        <v>1172</v>
      </c>
      <c r="EJ1050" s="115">
        <v>411</v>
      </c>
      <c r="EK1050" s="115">
        <v>441</v>
      </c>
      <c r="EL1050" s="115">
        <v>294</v>
      </c>
      <c r="EM1050" s="115">
        <v>26</v>
      </c>
      <c r="EN1050" s="115"/>
      <c r="EO1050" s="115"/>
      <c r="EP1050" s="115"/>
      <c r="EQ1050" s="88">
        <f t="shared" si="1125"/>
        <v>0</v>
      </c>
      <c r="ER1050" s="115"/>
      <c r="ES1050" s="115"/>
      <c r="ET1050" s="115"/>
      <c r="EU1050" s="115"/>
      <c r="GB1050" s="115">
        <v>9</v>
      </c>
      <c r="GC1050" s="115">
        <v>17</v>
      </c>
      <c r="GD1050" s="115">
        <v>14</v>
      </c>
      <c r="GE1050" s="110">
        <f t="shared" si="1126"/>
        <v>233</v>
      </c>
      <c r="GF1050" s="115">
        <v>2</v>
      </c>
      <c r="GG1050" s="115">
        <v>149</v>
      </c>
      <c r="GH1050" s="115">
        <v>81</v>
      </c>
      <c r="GI1050" s="115">
        <v>1</v>
      </c>
      <c r="GN1050" s="2" t="s">
        <v>2458</v>
      </c>
      <c r="GO1050" s="2" t="s">
        <v>2455</v>
      </c>
      <c r="GP1050" s="2" t="s">
        <v>2450</v>
      </c>
      <c r="GR1050" s="115">
        <v>11771</v>
      </c>
    </row>
    <row r="1051" spans="1:200" hidden="1" x14ac:dyDescent="0.25">
      <c r="A1051" s="24" t="s">
        <v>1117</v>
      </c>
      <c r="B1051" s="4" t="s">
        <v>719</v>
      </c>
      <c r="C1051" s="4" t="s">
        <v>719</v>
      </c>
      <c r="D1051" s="115" t="s">
        <v>719</v>
      </c>
      <c r="E1051" s="163">
        <v>545</v>
      </c>
      <c r="F1051" s="163">
        <v>3268</v>
      </c>
      <c r="G1051" s="163">
        <v>3134</v>
      </c>
      <c r="H1051" s="19">
        <f t="shared" si="1107"/>
        <v>6947</v>
      </c>
      <c r="I1051" s="115">
        <v>403</v>
      </c>
      <c r="J1051" s="163">
        <v>573</v>
      </c>
      <c r="K1051" s="163">
        <v>3344</v>
      </c>
      <c r="L1051" s="163">
        <v>3369</v>
      </c>
      <c r="M1051" s="13">
        <f t="shared" si="1108"/>
        <v>7286</v>
      </c>
      <c r="N1051" s="115">
        <v>417</v>
      </c>
      <c r="O1051" s="115">
        <v>1425</v>
      </c>
      <c r="U1051" s="164">
        <v>0.26906655176465982</v>
      </c>
      <c r="V1051" s="164">
        <v>0.35198747693855881</v>
      </c>
      <c r="W1051" s="164">
        <v>0.3832770708906777</v>
      </c>
      <c r="X1051" s="164"/>
      <c r="Y1051" s="164"/>
      <c r="Z1051" s="164"/>
      <c r="AF1051" s="115">
        <v>439</v>
      </c>
      <c r="AG1051" s="115">
        <v>655</v>
      </c>
      <c r="AH1051" s="115">
        <v>3590</v>
      </c>
      <c r="AI1051" s="115">
        <v>3490</v>
      </c>
      <c r="AJ1051" s="11">
        <v>93</v>
      </c>
      <c r="AK1051" s="101">
        <f t="shared" si="1109"/>
        <v>7828</v>
      </c>
      <c r="AL1051" s="115">
        <v>430</v>
      </c>
      <c r="AM1051" s="115"/>
      <c r="AN1051" s="115"/>
      <c r="AO1051" s="115"/>
      <c r="AR1051" s="165">
        <v>0.29248078155028828</v>
      </c>
      <c r="AS1051" s="165">
        <v>0.38838920686835648</v>
      </c>
      <c r="AT1051" s="165">
        <v>0.41223225111141049</v>
      </c>
      <c r="AU1051" s="165"/>
      <c r="AV1051" s="165"/>
      <c r="AW1051" s="165"/>
      <c r="AX1051" s="115">
        <v>457</v>
      </c>
      <c r="AY1051" s="18">
        <f t="shared" si="1110"/>
        <v>8187</v>
      </c>
      <c r="AZ1051" s="115">
        <v>685</v>
      </c>
      <c r="BA1051" s="115">
        <v>3747</v>
      </c>
      <c r="BB1051" s="115">
        <v>3625</v>
      </c>
      <c r="BC1051" s="163">
        <v>130</v>
      </c>
      <c r="BD1051" s="115">
        <v>389</v>
      </c>
      <c r="BH1051" s="166">
        <v>0.3116566411965534</v>
      </c>
      <c r="BI1051" s="166">
        <v>0.41061978125367515</v>
      </c>
      <c r="BJ1051" s="166">
        <v>0.4472702142363511</v>
      </c>
      <c r="BK1051" s="167">
        <v>7690</v>
      </c>
      <c r="BL1051" s="167">
        <v>10130</v>
      </c>
      <c r="BM1051" s="167">
        <v>7374</v>
      </c>
      <c r="BO1051" s="163">
        <v>2251</v>
      </c>
      <c r="BQ1051" s="2">
        <v>304</v>
      </c>
      <c r="BR1051" s="115">
        <v>468</v>
      </c>
      <c r="BS1051" s="2">
        <v>458</v>
      </c>
      <c r="BT1051" s="115">
        <v>517</v>
      </c>
      <c r="BU1051" s="115">
        <v>3547</v>
      </c>
      <c r="BV1051" s="115">
        <v>4171</v>
      </c>
      <c r="BW1051" s="115">
        <v>80</v>
      </c>
      <c r="BX1051" s="115">
        <v>8315</v>
      </c>
      <c r="BY1051" s="115">
        <v>1091</v>
      </c>
      <c r="BZ1051" s="2">
        <v>480</v>
      </c>
      <c r="CA1051" s="115">
        <v>79</v>
      </c>
      <c r="CB1051" s="115">
        <v>1796</v>
      </c>
      <c r="CE1051" s="166">
        <v>0.31436954927051919</v>
      </c>
      <c r="CF1051" s="166">
        <v>0.43119540504965898</v>
      </c>
      <c r="CG1051" s="166">
        <v>0.51868565787618104</v>
      </c>
      <c r="CH1051" s="115">
        <v>3683</v>
      </c>
      <c r="CI1051" s="115">
        <v>3658</v>
      </c>
      <c r="CJ1051" s="31">
        <f t="shared" si="1111"/>
        <v>1</v>
      </c>
      <c r="CK1051" s="31">
        <f t="shared" si="1112"/>
        <v>3</v>
      </c>
      <c r="CL1051" s="31">
        <f t="shared" si="1113"/>
        <v>6</v>
      </c>
      <c r="CM1051" s="113">
        <f t="shared" si="1114"/>
        <v>27</v>
      </c>
      <c r="CN1051" s="31">
        <f t="shared" si="1115"/>
        <v>3</v>
      </c>
      <c r="CO1051" s="31">
        <f t="shared" si="1116"/>
        <v>7</v>
      </c>
      <c r="CP1051" s="31">
        <f t="shared" si="1117"/>
        <v>6</v>
      </c>
      <c r="CQ1051" s="31">
        <f t="shared" si="1118"/>
        <v>11</v>
      </c>
      <c r="CR1051" s="115">
        <v>1</v>
      </c>
      <c r="CS1051" s="115">
        <v>3</v>
      </c>
      <c r="CT1051" s="115">
        <v>6</v>
      </c>
      <c r="CU1051" s="88">
        <f t="shared" si="1119"/>
        <v>27</v>
      </c>
      <c r="CV1051" s="115">
        <v>3</v>
      </c>
      <c r="CW1051" s="115">
        <v>7</v>
      </c>
      <c r="CX1051" s="115">
        <v>6</v>
      </c>
      <c r="CY1051" s="115">
        <v>11</v>
      </c>
      <c r="CZ1051" s="115"/>
      <c r="DA1051" s="115"/>
      <c r="DB1051" s="115"/>
      <c r="DC1051" s="88">
        <f t="shared" si="1120"/>
        <v>0</v>
      </c>
      <c r="DD1051" s="115"/>
      <c r="DE1051" s="115"/>
      <c r="DF1051" s="115"/>
      <c r="DG1051" s="115"/>
      <c r="DH1051" s="115">
        <v>13</v>
      </c>
      <c r="DI1051" s="115">
        <v>83</v>
      </c>
      <c r="DJ1051" s="115">
        <v>74</v>
      </c>
      <c r="DK1051" s="88">
        <f t="shared" si="1121"/>
        <v>1839</v>
      </c>
      <c r="DL1051" s="115">
        <v>172</v>
      </c>
      <c r="DM1051" s="115">
        <v>686</v>
      </c>
      <c r="DN1051" s="115">
        <v>959</v>
      </c>
      <c r="DO1051" s="115">
        <v>22</v>
      </c>
      <c r="DP1051" s="115">
        <v>279</v>
      </c>
      <c r="DQ1051" s="115">
        <v>354</v>
      </c>
      <c r="DR1051" s="115">
        <v>349</v>
      </c>
      <c r="DS1051" s="88">
        <f t="shared" si="1122"/>
        <v>6212</v>
      </c>
      <c r="DT1051" s="115">
        <v>249</v>
      </c>
      <c r="DU1051" s="115">
        <v>2763</v>
      </c>
      <c r="DV1051" s="115">
        <v>3143</v>
      </c>
      <c r="DW1051" s="115">
        <v>57</v>
      </c>
      <c r="DX1051" s="115">
        <v>8</v>
      </c>
      <c r="DY1051" s="115">
        <v>9</v>
      </c>
      <c r="DZ1051" s="115">
        <v>10</v>
      </c>
      <c r="EA1051" s="88">
        <f t="shared" si="1123"/>
        <v>110</v>
      </c>
      <c r="EB1051" s="115">
        <v>7</v>
      </c>
      <c r="EC1051" s="115">
        <v>51</v>
      </c>
      <c r="ED1051" s="115">
        <v>51</v>
      </c>
      <c r="EE1051" s="115">
        <v>1</v>
      </c>
      <c r="EF1051" s="115">
        <v>3</v>
      </c>
      <c r="EG1051" s="115">
        <v>19</v>
      </c>
      <c r="EH1051" s="115">
        <v>19</v>
      </c>
      <c r="EI1051" s="88">
        <f t="shared" si="1124"/>
        <v>129</v>
      </c>
      <c r="EJ1051" s="115">
        <v>77</v>
      </c>
      <c r="EK1051" s="115">
        <v>40</v>
      </c>
      <c r="EL1051" s="115">
        <v>12</v>
      </c>
      <c r="EM1051" s="115">
        <v>0</v>
      </c>
      <c r="EN1051" s="115"/>
      <c r="EO1051" s="115"/>
      <c r="EP1051" s="115"/>
      <c r="EQ1051" s="88">
        <f t="shared" si="1125"/>
        <v>0</v>
      </c>
      <c r="ER1051" s="115"/>
      <c r="ES1051" s="115"/>
      <c r="ET1051" s="115"/>
      <c r="EU1051" s="115"/>
      <c r="GB1051" s="115">
        <v>0</v>
      </c>
      <c r="GC1051" s="115">
        <v>0</v>
      </c>
      <c r="GD1051" s="115">
        <v>0</v>
      </c>
      <c r="GE1051" s="110">
        <f t="shared" si="1126"/>
        <v>0</v>
      </c>
      <c r="GF1051" s="115">
        <v>0</v>
      </c>
      <c r="GG1051" s="115">
        <v>0</v>
      </c>
      <c r="GH1051" s="115">
        <v>0</v>
      </c>
      <c r="GI1051" s="115">
        <v>0</v>
      </c>
      <c r="GN1051" s="2" t="s">
        <v>2525</v>
      </c>
      <c r="GO1051" s="2" t="s">
        <v>2526</v>
      </c>
      <c r="GP1051" s="2" t="s">
        <v>2525</v>
      </c>
      <c r="GR1051" s="115">
        <v>10090</v>
      </c>
    </row>
    <row r="1052" spans="1:200" hidden="1" x14ac:dyDescent="0.25">
      <c r="A1052" s="24" t="s">
        <v>1110</v>
      </c>
      <c r="B1052" s="4" t="s">
        <v>725</v>
      </c>
      <c r="C1052" s="4" t="s">
        <v>725</v>
      </c>
      <c r="D1052" s="115" t="s">
        <v>725</v>
      </c>
      <c r="E1052" s="163">
        <v>337</v>
      </c>
      <c r="F1052" s="163">
        <v>1888</v>
      </c>
      <c r="G1052" s="163">
        <v>2589</v>
      </c>
      <c r="H1052" s="19">
        <f t="shared" si="1107"/>
        <v>4814</v>
      </c>
      <c r="I1052" s="115">
        <v>303</v>
      </c>
      <c r="J1052" s="163">
        <v>481</v>
      </c>
      <c r="K1052" s="163">
        <v>1974</v>
      </c>
      <c r="L1052" s="163">
        <v>3082</v>
      </c>
      <c r="M1052" s="13">
        <f t="shared" si="1108"/>
        <v>5537</v>
      </c>
      <c r="N1052" s="115">
        <v>702</v>
      </c>
      <c r="O1052" s="115">
        <v>244</v>
      </c>
      <c r="U1052" s="164">
        <v>0.46665379789595607</v>
      </c>
      <c r="V1052" s="164">
        <v>0.60196322411171022</v>
      </c>
      <c r="W1052" s="164">
        <v>0.76330981398332265</v>
      </c>
      <c r="X1052" s="164"/>
      <c r="Y1052" s="164"/>
      <c r="Z1052" s="164"/>
      <c r="AF1052" s="115">
        <v>325</v>
      </c>
      <c r="AG1052" s="115">
        <v>574</v>
      </c>
      <c r="AH1052" s="115">
        <v>2080</v>
      </c>
      <c r="AI1052" s="115">
        <v>2973</v>
      </c>
      <c r="AJ1052" s="11">
        <v>162</v>
      </c>
      <c r="AK1052" s="101">
        <f t="shared" si="1109"/>
        <v>5789</v>
      </c>
      <c r="AL1052" s="115">
        <v>676</v>
      </c>
      <c r="AM1052" s="115"/>
      <c r="AN1052" s="115"/>
      <c r="AO1052" s="115"/>
      <c r="AR1052" s="165">
        <v>0.48382683475031762</v>
      </c>
      <c r="AS1052" s="165">
        <v>0.61569841046560703</v>
      </c>
      <c r="AT1052" s="165">
        <v>0.75089898659692711</v>
      </c>
      <c r="AU1052" s="165"/>
      <c r="AV1052" s="165"/>
      <c r="AW1052" s="165"/>
      <c r="AX1052" s="115">
        <v>325</v>
      </c>
      <c r="AY1052" s="18">
        <f t="shared" si="1110"/>
        <v>5743</v>
      </c>
      <c r="AZ1052" s="115">
        <v>549</v>
      </c>
      <c r="BA1052" s="115">
        <v>1987</v>
      </c>
      <c r="BB1052" s="115">
        <v>3034</v>
      </c>
      <c r="BC1052" s="163">
        <v>173</v>
      </c>
      <c r="BD1052" s="115">
        <v>680</v>
      </c>
      <c r="BH1052" s="166">
        <v>0.47786572852535913</v>
      </c>
      <c r="BI1052" s="166">
        <v>0.6082387557797394</v>
      </c>
      <c r="BJ1052" s="166">
        <v>0.78050397877984101</v>
      </c>
      <c r="BK1052" s="167">
        <v>3142</v>
      </c>
      <c r="BL1052" s="167">
        <v>4318</v>
      </c>
      <c r="BM1052" s="167">
        <v>3154</v>
      </c>
      <c r="BO1052" s="163">
        <v>975</v>
      </c>
      <c r="BQ1052" s="2">
        <v>167</v>
      </c>
      <c r="BR1052" s="115">
        <v>354</v>
      </c>
      <c r="BS1052" s="2">
        <v>391</v>
      </c>
      <c r="BT1052" s="115">
        <v>471</v>
      </c>
      <c r="BU1052" s="115">
        <v>2265</v>
      </c>
      <c r="BV1052" s="115">
        <v>3494</v>
      </c>
      <c r="BW1052" s="115">
        <v>183</v>
      </c>
      <c r="BX1052" s="115">
        <v>6413</v>
      </c>
      <c r="BY1052" s="115">
        <v>109</v>
      </c>
      <c r="BZ1052" s="2">
        <v>683</v>
      </c>
      <c r="CA1052" s="115">
        <v>177</v>
      </c>
      <c r="CB1052" s="115">
        <v>259</v>
      </c>
      <c r="CE1052" s="166">
        <v>0.52377737050255624</v>
      </c>
      <c r="CF1052" s="166">
        <v>0.69664655535288345</v>
      </c>
      <c r="CG1052" s="166">
        <v>0.89004554326610275</v>
      </c>
      <c r="CH1052" s="115">
        <v>343</v>
      </c>
      <c r="CI1052" s="115">
        <v>376</v>
      </c>
      <c r="CJ1052" s="31">
        <f t="shared" si="1111"/>
        <v>7</v>
      </c>
      <c r="CK1052" s="31">
        <f t="shared" si="1112"/>
        <v>23</v>
      </c>
      <c r="CL1052" s="31">
        <f t="shared" si="1113"/>
        <v>50</v>
      </c>
      <c r="CM1052" s="113">
        <f t="shared" si="1114"/>
        <v>327</v>
      </c>
      <c r="CN1052" s="31">
        <f t="shared" si="1115"/>
        <v>39</v>
      </c>
      <c r="CO1052" s="31">
        <f t="shared" si="1116"/>
        <v>118</v>
      </c>
      <c r="CP1052" s="31">
        <f t="shared" si="1117"/>
        <v>163</v>
      </c>
      <c r="CQ1052" s="31">
        <f t="shared" si="1118"/>
        <v>7</v>
      </c>
      <c r="CR1052" s="115">
        <v>6</v>
      </c>
      <c r="CS1052" s="115">
        <v>22</v>
      </c>
      <c r="CT1052" s="115">
        <v>46</v>
      </c>
      <c r="CU1052" s="88">
        <f t="shared" si="1119"/>
        <v>316</v>
      </c>
      <c r="CV1052" s="115">
        <v>38</v>
      </c>
      <c r="CW1052" s="115">
        <v>116</v>
      </c>
      <c r="CX1052" s="115">
        <v>155</v>
      </c>
      <c r="CY1052" s="115">
        <v>7</v>
      </c>
      <c r="CZ1052" s="115">
        <v>1</v>
      </c>
      <c r="DA1052" s="115">
        <v>1</v>
      </c>
      <c r="DB1052" s="115">
        <v>4</v>
      </c>
      <c r="DC1052" s="88">
        <f t="shared" si="1120"/>
        <v>11</v>
      </c>
      <c r="DD1052" s="115">
        <v>1</v>
      </c>
      <c r="DE1052" s="115">
        <v>2</v>
      </c>
      <c r="DF1052" s="115">
        <v>8</v>
      </c>
      <c r="DG1052" s="115">
        <v>0</v>
      </c>
      <c r="DH1052" s="115">
        <v>14</v>
      </c>
      <c r="DI1052" s="115">
        <v>86</v>
      </c>
      <c r="DJ1052" s="115">
        <v>92</v>
      </c>
      <c r="DK1052" s="88">
        <f t="shared" si="1121"/>
        <v>1876</v>
      </c>
      <c r="DL1052" s="115">
        <v>205</v>
      </c>
      <c r="DM1052" s="115">
        <v>746</v>
      </c>
      <c r="DN1052" s="115">
        <v>871</v>
      </c>
      <c r="DO1052" s="115">
        <v>54</v>
      </c>
      <c r="DP1052" s="115">
        <v>121</v>
      </c>
      <c r="DQ1052" s="115">
        <v>201</v>
      </c>
      <c r="DR1052" s="115">
        <v>171</v>
      </c>
      <c r="DS1052" s="88">
        <f t="shared" si="1122"/>
        <v>3621</v>
      </c>
      <c r="DT1052" s="115">
        <v>89</v>
      </c>
      <c r="DU1052" s="115">
        <v>1164</v>
      </c>
      <c r="DV1052" s="115">
        <v>2262</v>
      </c>
      <c r="DW1052" s="115">
        <v>106</v>
      </c>
      <c r="DX1052" s="115">
        <v>4</v>
      </c>
      <c r="DY1052" s="115">
        <v>5</v>
      </c>
      <c r="DZ1052" s="115">
        <v>9</v>
      </c>
      <c r="EA1052" s="88">
        <f t="shared" si="1123"/>
        <v>61</v>
      </c>
      <c r="EB1052" s="115">
        <v>22</v>
      </c>
      <c r="EC1052" s="115">
        <v>18</v>
      </c>
      <c r="ED1052" s="115">
        <v>19</v>
      </c>
      <c r="EE1052" s="115">
        <v>2</v>
      </c>
      <c r="EF1052" s="115">
        <v>8</v>
      </c>
      <c r="EG1052" s="115">
        <v>20</v>
      </c>
      <c r="EH1052" s="115">
        <v>44</v>
      </c>
      <c r="EI1052" s="88">
        <f t="shared" si="1124"/>
        <v>262</v>
      </c>
      <c r="EJ1052" s="115">
        <v>92</v>
      </c>
      <c r="EK1052" s="115">
        <v>81</v>
      </c>
      <c r="EL1052" s="115">
        <v>84</v>
      </c>
      <c r="EM1052" s="115">
        <v>5</v>
      </c>
      <c r="EN1052" s="115"/>
      <c r="EO1052" s="115"/>
      <c r="EP1052" s="115"/>
      <c r="EQ1052" s="88">
        <f t="shared" si="1125"/>
        <v>0</v>
      </c>
      <c r="ER1052" s="115"/>
      <c r="ES1052" s="115"/>
      <c r="ET1052" s="115"/>
      <c r="EU1052" s="115"/>
      <c r="GB1052" s="115">
        <v>13</v>
      </c>
      <c r="GC1052" s="115">
        <v>19</v>
      </c>
      <c r="GD1052" s="115">
        <v>25</v>
      </c>
      <c r="GE1052" s="110">
        <f t="shared" si="1126"/>
        <v>251</v>
      </c>
      <c r="GF1052" s="115">
        <v>24</v>
      </c>
      <c r="GG1052" s="115">
        <v>129</v>
      </c>
      <c r="GH1052" s="115">
        <v>95</v>
      </c>
      <c r="GI1052" s="115">
        <v>3</v>
      </c>
      <c r="GN1052" s="2" t="s">
        <v>2449</v>
      </c>
      <c r="GO1052" s="2" t="s">
        <v>2451</v>
      </c>
      <c r="GP1052" s="2" t="s">
        <v>2451</v>
      </c>
      <c r="GR1052" s="115">
        <v>4256</v>
      </c>
    </row>
    <row r="1053" spans="1:200" hidden="1" x14ac:dyDescent="0.25">
      <c r="A1053" s="24" t="s">
        <v>1110</v>
      </c>
      <c r="B1053" s="4" t="s">
        <v>733</v>
      </c>
      <c r="C1053" s="4" t="s">
        <v>733</v>
      </c>
      <c r="D1053" s="115" t="s">
        <v>733</v>
      </c>
      <c r="E1053" s="163">
        <v>276</v>
      </c>
      <c r="F1053" s="163">
        <v>1817</v>
      </c>
      <c r="G1053" s="163">
        <v>3064</v>
      </c>
      <c r="H1053" s="19">
        <f t="shared" si="1107"/>
        <v>5157</v>
      </c>
      <c r="I1053" s="115">
        <v>319</v>
      </c>
      <c r="J1053" s="163">
        <v>253</v>
      </c>
      <c r="K1053" s="163">
        <v>1623</v>
      </c>
      <c r="L1053" s="163">
        <v>3467</v>
      </c>
      <c r="M1053" s="13">
        <f t="shared" si="1108"/>
        <v>5343</v>
      </c>
      <c r="N1053" s="115">
        <v>778</v>
      </c>
      <c r="O1053" s="115">
        <v>297</v>
      </c>
      <c r="U1053" s="164">
        <v>0.31633289446330815</v>
      </c>
      <c r="V1053" s="164">
        <v>0.42638188470285771</v>
      </c>
      <c r="W1053" s="164">
        <v>0.6060401171963038</v>
      </c>
      <c r="X1053" s="164"/>
      <c r="Y1053" s="164"/>
      <c r="Z1053" s="164"/>
      <c r="AF1053" s="115">
        <v>328</v>
      </c>
      <c r="AG1053" s="115">
        <v>285</v>
      </c>
      <c r="AH1053" s="115">
        <v>1674</v>
      </c>
      <c r="AI1053" s="115">
        <v>3376</v>
      </c>
      <c r="AJ1053" s="11">
        <v>207</v>
      </c>
      <c r="AK1053" s="101">
        <f t="shared" si="1109"/>
        <v>5542</v>
      </c>
      <c r="AL1053" s="115">
        <v>691</v>
      </c>
      <c r="AM1053" s="115"/>
      <c r="AN1053" s="115"/>
      <c r="AO1053" s="115"/>
      <c r="AR1053" s="165">
        <v>0.32750352609308886</v>
      </c>
      <c r="AS1053" s="165">
        <v>0.44611605772182988</v>
      </c>
      <c r="AT1053" s="165">
        <v>0.63221097245114199</v>
      </c>
      <c r="AU1053" s="165"/>
      <c r="AV1053" s="165"/>
      <c r="AW1053" s="165"/>
      <c r="AX1053" s="115">
        <v>364</v>
      </c>
      <c r="AY1053" s="18">
        <f t="shared" si="1110"/>
        <v>6041</v>
      </c>
      <c r="AZ1053" s="115">
        <v>330</v>
      </c>
      <c r="BA1053" s="115">
        <v>1931</v>
      </c>
      <c r="BB1053" s="115">
        <v>3523</v>
      </c>
      <c r="BC1053" s="163">
        <v>257</v>
      </c>
      <c r="BD1053" s="115">
        <v>725</v>
      </c>
      <c r="BH1053" s="166">
        <v>0.3529124520404604</v>
      </c>
      <c r="BI1053" s="166">
        <v>0.47508539280691181</v>
      </c>
      <c r="BJ1053" s="166">
        <v>0.66539833531510117</v>
      </c>
      <c r="BK1053" s="167">
        <v>4326</v>
      </c>
      <c r="BL1053" s="167">
        <v>5791</v>
      </c>
      <c r="BM1053" s="167">
        <v>4243</v>
      </c>
      <c r="BO1053" s="163">
        <v>1372</v>
      </c>
      <c r="BQ1053" s="2">
        <v>172</v>
      </c>
      <c r="BR1053" s="115">
        <v>348</v>
      </c>
      <c r="BS1053" s="2">
        <v>343</v>
      </c>
      <c r="BT1053" s="115">
        <v>343</v>
      </c>
      <c r="BU1053" s="115">
        <v>1742</v>
      </c>
      <c r="BV1053" s="115">
        <v>3739</v>
      </c>
      <c r="BW1053" s="115">
        <v>258</v>
      </c>
      <c r="BX1053" s="115">
        <v>6082</v>
      </c>
      <c r="BY1053" s="115">
        <v>150</v>
      </c>
      <c r="BZ1053" s="2">
        <v>834</v>
      </c>
      <c r="CA1053" s="115">
        <v>259</v>
      </c>
      <c r="CB1053" s="115">
        <v>400</v>
      </c>
      <c r="CE1053" s="166">
        <v>0.3464930701385972</v>
      </c>
      <c r="CF1053" s="166">
        <v>0.46693001114149701</v>
      </c>
      <c r="CG1053" s="166">
        <v>0.67101280558789289</v>
      </c>
      <c r="CH1053" s="115">
        <v>1338</v>
      </c>
      <c r="CI1053" s="115">
        <v>1476</v>
      </c>
      <c r="CJ1053" s="31">
        <f t="shared" si="1111"/>
        <v>3</v>
      </c>
      <c r="CK1053" s="31">
        <f t="shared" si="1112"/>
        <v>14</v>
      </c>
      <c r="CL1053" s="31">
        <f t="shared" si="1113"/>
        <v>21</v>
      </c>
      <c r="CM1053" s="113">
        <f t="shared" si="1114"/>
        <v>227</v>
      </c>
      <c r="CN1053" s="31">
        <f t="shared" si="1115"/>
        <v>28</v>
      </c>
      <c r="CO1053" s="31">
        <f t="shared" si="1116"/>
        <v>78</v>
      </c>
      <c r="CP1053" s="31">
        <f t="shared" si="1117"/>
        <v>113</v>
      </c>
      <c r="CQ1053" s="31">
        <f t="shared" si="1118"/>
        <v>8</v>
      </c>
      <c r="CR1053" s="115">
        <v>2</v>
      </c>
      <c r="CS1053" s="115">
        <v>10</v>
      </c>
      <c r="CT1053" s="115">
        <v>17</v>
      </c>
      <c r="CU1053" s="88">
        <f t="shared" si="1119"/>
        <v>146</v>
      </c>
      <c r="CV1053" s="115">
        <v>25</v>
      </c>
      <c r="CW1053" s="115">
        <v>59</v>
      </c>
      <c r="CX1053" s="115">
        <v>62</v>
      </c>
      <c r="CY1053" s="115">
        <v>0</v>
      </c>
      <c r="CZ1053" s="115">
        <v>1</v>
      </c>
      <c r="DA1053" s="115">
        <v>4</v>
      </c>
      <c r="DB1053" s="115">
        <v>4</v>
      </c>
      <c r="DC1053" s="88">
        <f t="shared" si="1120"/>
        <v>81</v>
      </c>
      <c r="DD1053" s="115">
        <v>3</v>
      </c>
      <c r="DE1053" s="115">
        <v>19</v>
      </c>
      <c r="DF1053" s="115">
        <v>51</v>
      </c>
      <c r="DG1053" s="115">
        <v>8</v>
      </c>
      <c r="DH1053" s="115">
        <v>15</v>
      </c>
      <c r="DI1053" s="115">
        <v>81</v>
      </c>
      <c r="DJ1053" s="115">
        <v>81</v>
      </c>
      <c r="DK1053" s="88">
        <f t="shared" si="1121"/>
        <v>1536</v>
      </c>
      <c r="DL1053" s="115">
        <v>136</v>
      </c>
      <c r="DM1053" s="115">
        <v>558</v>
      </c>
      <c r="DN1053" s="115">
        <v>766</v>
      </c>
      <c r="DO1053" s="115">
        <v>76</v>
      </c>
      <c r="DP1053" s="115">
        <v>146</v>
      </c>
      <c r="DQ1053" s="115">
        <v>221</v>
      </c>
      <c r="DR1053" s="115">
        <v>203</v>
      </c>
      <c r="DS1053" s="88">
        <f t="shared" si="1122"/>
        <v>3891</v>
      </c>
      <c r="DT1053" s="115">
        <v>54</v>
      </c>
      <c r="DU1053" s="115">
        <v>952</v>
      </c>
      <c r="DV1053" s="115">
        <v>2730</v>
      </c>
      <c r="DW1053" s="115">
        <v>155</v>
      </c>
      <c r="DX1053" s="115">
        <v>3</v>
      </c>
      <c r="DY1053" s="115">
        <v>5</v>
      </c>
      <c r="DZ1053" s="115">
        <v>4</v>
      </c>
      <c r="EA1053" s="88">
        <f t="shared" si="1123"/>
        <v>44</v>
      </c>
      <c r="EB1053" s="115">
        <v>1</v>
      </c>
      <c r="EC1053" s="115">
        <v>32</v>
      </c>
      <c r="ED1053" s="115">
        <v>9</v>
      </c>
      <c r="EE1053" s="115">
        <v>2</v>
      </c>
      <c r="EF1053" s="115">
        <v>6</v>
      </c>
      <c r="EG1053" s="115">
        <v>28</v>
      </c>
      <c r="EH1053" s="115">
        <v>33</v>
      </c>
      <c r="EI1053" s="88">
        <f t="shared" si="1124"/>
        <v>357</v>
      </c>
      <c r="EJ1053" s="115">
        <v>125</v>
      </c>
      <c r="EK1053" s="115">
        <v>130</v>
      </c>
      <c r="EL1053" s="115">
        <v>90</v>
      </c>
      <c r="EM1053" s="115">
        <v>12</v>
      </c>
      <c r="EN1053" s="115"/>
      <c r="EO1053" s="115"/>
      <c r="EP1053" s="115"/>
      <c r="EQ1053" s="88">
        <f t="shared" si="1125"/>
        <v>0</v>
      </c>
      <c r="ER1053" s="115"/>
      <c r="ES1053" s="115"/>
      <c r="ET1053" s="115"/>
      <c r="EU1053" s="115"/>
      <c r="GB1053" s="115">
        <v>0</v>
      </c>
      <c r="GC1053" s="115">
        <v>0</v>
      </c>
      <c r="GD1053" s="115">
        <v>1</v>
      </c>
      <c r="GE1053" s="110">
        <f t="shared" si="1126"/>
        <v>0</v>
      </c>
      <c r="GF1053" s="115">
        <v>0</v>
      </c>
      <c r="GG1053" s="115">
        <v>0</v>
      </c>
      <c r="GH1053" s="115">
        <v>0</v>
      </c>
      <c r="GI1053" s="115">
        <v>0</v>
      </c>
      <c r="GN1053" s="2" t="s">
        <v>2503</v>
      </c>
      <c r="GO1053" s="2" t="s">
        <v>2503</v>
      </c>
      <c r="GP1053" s="2" t="s">
        <v>2502</v>
      </c>
      <c r="GR1053" s="115">
        <v>5806</v>
      </c>
    </row>
    <row r="1054" spans="1:200" hidden="1" x14ac:dyDescent="0.25">
      <c r="A1054" s="168" t="s">
        <v>1112</v>
      </c>
      <c r="B1054" s="4" t="s">
        <v>739</v>
      </c>
      <c r="C1054" s="4" t="s">
        <v>739</v>
      </c>
      <c r="D1054" s="115" t="s">
        <v>739</v>
      </c>
      <c r="E1054" s="163">
        <v>714</v>
      </c>
      <c r="F1054" s="163">
        <v>3273</v>
      </c>
      <c r="G1054" s="163">
        <v>4766</v>
      </c>
      <c r="H1054" s="19">
        <f t="shared" si="1107"/>
        <v>8753</v>
      </c>
      <c r="I1054" s="115">
        <v>560</v>
      </c>
      <c r="J1054" s="163">
        <v>736</v>
      </c>
      <c r="K1054" s="163">
        <v>3211</v>
      </c>
      <c r="L1054" s="163">
        <v>5290</v>
      </c>
      <c r="M1054" s="13">
        <f t="shared" si="1108"/>
        <v>9237</v>
      </c>
      <c r="N1054" s="115">
        <v>1005</v>
      </c>
      <c r="O1054" s="115">
        <v>540</v>
      </c>
      <c r="U1054" s="164">
        <v>0.34939094265947968</v>
      </c>
      <c r="V1054" s="164">
        <v>0.45039956738568759</v>
      </c>
      <c r="W1054" s="164">
        <v>0.59225984796129927</v>
      </c>
      <c r="X1054" s="164"/>
      <c r="Y1054" s="164"/>
      <c r="Z1054" s="164"/>
      <c r="AF1054" s="115">
        <v>575</v>
      </c>
      <c r="AG1054" s="115">
        <v>780</v>
      </c>
      <c r="AH1054" s="115">
        <v>3271</v>
      </c>
      <c r="AI1054" s="115">
        <v>5669</v>
      </c>
      <c r="AJ1054" s="11">
        <v>181</v>
      </c>
      <c r="AK1054" s="101">
        <f t="shared" si="1109"/>
        <v>9901</v>
      </c>
      <c r="AL1054" s="115">
        <v>1198</v>
      </c>
      <c r="AM1054" s="115"/>
      <c r="AN1054" s="115"/>
      <c r="AO1054" s="115"/>
      <c r="AR1054" s="165">
        <v>0.36473357586133104</v>
      </c>
      <c r="AS1054" s="165">
        <v>0.47587436228409857</v>
      </c>
      <c r="AT1054" s="165">
        <v>0.63158638225738095</v>
      </c>
      <c r="AU1054" s="165"/>
      <c r="AV1054" s="165"/>
      <c r="AW1054" s="165"/>
      <c r="AX1054" s="115">
        <v>649</v>
      </c>
      <c r="AY1054" s="18">
        <f t="shared" si="1110"/>
        <v>11196</v>
      </c>
      <c r="AZ1054" s="115">
        <v>886</v>
      </c>
      <c r="BA1054" s="115">
        <v>3987</v>
      </c>
      <c r="BB1054" s="115">
        <v>6076</v>
      </c>
      <c r="BC1054" s="163">
        <v>247</v>
      </c>
      <c r="BD1054" s="115">
        <v>1220</v>
      </c>
      <c r="BH1054" s="166">
        <v>0.41014291134437841</v>
      </c>
      <c r="BI1054" s="166">
        <v>0.52775125328240635</v>
      </c>
      <c r="BJ1054" s="166">
        <v>0.67802289863166709</v>
      </c>
      <c r="BK1054" s="167">
        <v>6982</v>
      </c>
      <c r="BL1054" s="167">
        <v>9579</v>
      </c>
      <c r="BM1054" s="167">
        <v>7067</v>
      </c>
      <c r="BO1054" s="163">
        <v>2239</v>
      </c>
      <c r="BQ1054" s="2">
        <v>273</v>
      </c>
      <c r="BR1054" s="115">
        <v>694</v>
      </c>
      <c r="BS1054" s="2">
        <v>625</v>
      </c>
      <c r="BT1054" s="115">
        <v>880</v>
      </c>
      <c r="BU1054" s="115">
        <v>3885</v>
      </c>
      <c r="BV1054" s="115">
        <v>6963</v>
      </c>
      <c r="BW1054" s="115">
        <v>327</v>
      </c>
      <c r="BX1054" s="115">
        <v>12055</v>
      </c>
      <c r="BY1054" s="115">
        <v>238</v>
      </c>
      <c r="BZ1054" s="2">
        <v>1410</v>
      </c>
      <c r="CA1054" s="115">
        <v>323</v>
      </c>
      <c r="CB1054" s="115">
        <v>624</v>
      </c>
      <c r="CE1054" s="166">
        <v>0.43580462462206704</v>
      </c>
      <c r="CF1054" s="166">
        <v>0.57701531082826052</v>
      </c>
      <c r="CG1054" s="166">
        <v>0.7748558571227675</v>
      </c>
      <c r="CH1054" s="115">
        <v>1514</v>
      </c>
      <c r="CI1054" s="115">
        <v>1719</v>
      </c>
      <c r="CJ1054" s="31">
        <f t="shared" si="1111"/>
        <v>14</v>
      </c>
      <c r="CK1054" s="31">
        <f t="shared" si="1112"/>
        <v>43</v>
      </c>
      <c r="CL1054" s="31">
        <f t="shared" si="1113"/>
        <v>66</v>
      </c>
      <c r="CM1054" s="113">
        <f t="shared" si="1114"/>
        <v>599</v>
      </c>
      <c r="CN1054" s="31">
        <f t="shared" si="1115"/>
        <v>97</v>
      </c>
      <c r="CO1054" s="31">
        <f t="shared" si="1116"/>
        <v>160</v>
      </c>
      <c r="CP1054" s="31">
        <f t="shared" si="1117"/>
        <v>291</v>
      </c>
      <c r="CQ1054" s="31">
        <f t="shared" si="1118"/>
        <v>51</v>
      </c>
      <c r="CR1054" s="115">
        <v>7</v>
      </c>
      <c r="CS1054" s="115">
        <v>19</v>
      </c>
      <c r="CT1054" s="115">
        <v>36</v>
      </c>
      <c r="CU1054" s="88">
        <f t="shared" si="1119"/>
        <v>261</v>
      </c>
      <c r="CV1054" s="115">
        <v>72</v>
      </c>
      <c r="CW1054" s="115">
        <v>80</v>
      </c>
      <c r="CX1054" s="115">
        <v>81</v>
      </c>
      <c r="CY1054" s="115">
        <v>28</v>
      </c>
      <c r="CZ1054" s="115">
        <v>7</v>
      </c>
      <c r="DA1054" s="115">
        <v>24</v>
      </c>
      <c r="DB1054" s="115">
        <v>30</v>
      </c>
      <c r="DC1054" s="88">
        <f t="shared" si="1120"/>
        <v>338</v>
      </c>
      <c r="DD1054" s="115">
        <v>25</v>
      </c>
      <c r="DE1054" s="115">
        <v>80</v>
      </c>
      <c r="DF1054" s="115">
        <v>210</v>
      </c>
      <c r="DG1054" s="115">
        <v>23</v>
      </c>
      <c r="DH1054" s="115">
        <v>24</v>
      </c>
      <c r="DI1054" s="115">
        <v>153</v>
      </c>
      <c r="DJ1054" s="115">
        <v>109</v>
      </c>
      <c r="DK1054" s="88">
        <f t="shared" si="1121"/>
        <v>2952</v>
      </c>
      <c r="DL1054" s="115">
        <v>301</v>
      </c>
      <c r="DM1054" s="115">
        <v>998</v>
      </c>
      <c r="DN1054" s="115">
        <v>1559</v>
      </c>
      <c r="DO1054" s="115">
        <v>94</v>
      </c>
      <c r="DP1054" s="115">
        <v>174</v>
      </c>
      <c r="DQ1054" s="115">
        <v>304</v>
      </c>
      <c r="DR1054" s="115">
        <v>245</v>
      </c>
      <c r="DS1054" s="88">
        <f t="shared" si="1122"/>
        <v>5594</v>
      </c>
      <c r="DT1054" s="115">
        <v>79</v>
      </c>
      <c r="DU1054" s="115">
        <v>1457</v>
      </c>
      <c r="DV1054" s="115">
        <v>3893</v>
      </c>
      <c r="DW1054" s="115">
        <v>165</v>
      </c>
      <c r="DX1054" s="115">
        <v>7</v>
      </c>
      <c r="DY1054" s="115">
        <v>22</v>
      </c>
      <c r="DZ1054" s="115">
        <v>19</v>
      </c>
      <c r="EA1054" s="88">
        <f t="shared" si="1123"/>
        <v>387</v>
      </c>
      <c r="EB1054" s="115">
        <v>80</v>
      </c>
      <c r="EC1054" s="115">
        <v>144</v>
      </c>
      <c r="ED1054" s="115">
        <v>156</v>
      </c>
      <c r="EE1054" s="115">
        <v>7</v>
      </c>
      <c r="EF1054" s="115">
        <v>28</v>
      </c>
      <c r="EG1054" s="115">
        <v>75</v>
      </c>
      <c r="EH1054" s="115">
        <v>106</v>
      </c>
      <c r="EI1054" s="88">
        <f t="shared" si="1124"/>
        <v>928</v>
      </c>
      <c r="EJ1054" s="115">
        <v>307</v>
      </c>
      <c r="EK1054" s="115">
        <v>363</v>
      </c>
      <c r="EL1054" s="115">
        <v>245</v>
      </c>
      <c r="EM1054" s="115">
        <v>13</v>
      </c>
      <c r="EN1054" s="115"/>
      <c r="EO1054" s="115"/>
      <c r="EP1054" s="115"/>
      <c r="EQ1054" s="88">
        <f t="shared" si="1125"/>
        <v>0</v>
      </c>
      <c r="ER1054" s="115"/>
      <c r="ES1054" s="115"/>
      <c r="ET1054" s="115"/>
      <c r="EU1054" s="115"/>
      <c r="GB1054" s="115">
        <v>25</v>
      </c>
      <c r="GC1054" s="115">
        <v>96</v>
      </c>
      <c r="GD1054" s="115">
        <v>80</v>
      </c>
      <c r="GE1054" s="110">
        <f t="shared" si="1126"/>
        <v>1607</v>
      </c>
      <c r="GF1054" s="115">
        <v>15</v>
      </c>
      <c r="GG1054" s="115">
        <v>755</v>
      </c>
      <c r="GH1054" s="115">
        <v>814</v>
      </c>
      <c r="GI1054" s="115">
        <v>23</v>
      </c>
      <c r="GN1054" s="2" t="s">
        <v>2473</v>
      </c>
      <c r="GO1054" s="2" t="s">
        <v>2485</v>
      </c>
      <c r="GP1054" s="2" t="s">
        <v>2474</v>
      </c>
      <c r="GR1054" s="115">
        <v>9661</v>
      </c>
    </row>
    <row r="1055" spans="1:200" hidden="1" x14ac:dyDescent="0.25">
      <c r="A1055" s="24" t="s">
        <v>1111</v>
      </c>
      <c r="B1055" s="4" t="s">
        <v>758</v>
      </c>
      <c r="C1055" s="4" t="s">
        <v>758</v>
      </c>
      <c r="D1055" s="115" t="s">
        <v>758</v>
      </c>
      <c r="E1055" s="163">
        <v>473</v>
      </c>
      <c r="F1055" s="163">
        <v>2220</v>
      </c>
      <c r="G1055" s="163">
        <v>5210</v>
      </c>
      <c r="H1055" s="19">
        <f t="shared" si="1107"/>
        <v>7903</v>
      </c>
      <c r="I1055" s="115">
        <v>475</v>
      </c>
      <c r="J1055" s="163">
        <v>539</v>
      </c>
      <c r="K1055" s="163">
        <v>2136</v>
      </c>
      <c r="L1055" s="163">
        <v>6194</v>
      </c>
      <c r="M1055" s="13">
        <f t="shared" si="1108"/>
        <v>8869</v>
      </c>
      <c r="N1055" s="115">
        <v>2110</v>
      </c>
      <c r="O1055" s="115">
        <v>218</v>
      </c>
      <c r="U1055" s="164">
        <v>0.28636190314790494</v>
      </c>
      <c r="V1055" s="164">
        <v>0.37178720860729231</v>
      </c>
      <c r="W1055" s="164">
        <v>0.5712687089103371</v>
      </c>
      <c r="X1055" s="164"/>
      <c r="Y1055" s="164"/>
      <c r="Z1055" s="164"/>
      <c r="AF1055" s="115">
        <v>514</v>
      </c>
      <c r="AG1055" s="115">
        <v>503</v>
      </c>
      <c r="AH1055" s="115">
        <v>2115</v>
      </c>
      <c r="AI1055" s="115">
        <v>5612</v>
      </c>
      <c r="AJ1055" s="11">
        <v>1028</v>
      </c>
      <c r="AK1055" s="101">
        <f t="shared" si="1109"/>
        <v>9258</v>
      </c>
      <c r="AL1055" s="115">
        <v>1566</v>
      </c>
      <c r="AM1055" s="115"/>
      <c r="AN1055" s="115"/>
      <c r="AO1055" s="115"/>
      <c r="AR1055" s="165">
        <v>0.28591041702419773</v>
      </c>
      <c r="AS1055" s="165">
        <v>0.38035559945672304</v>
      </c>
      <c r="AT1055" s="165">
        <v>0.57463428490271273</v>
      </c>
      <c r="AU1055" s="165"/>
      <c r="AV1055" s="165"/>
      <c r="AW1055" s="165"/>
      <c r="AX1055" s="115">
        <v>543</v>
      </c>
      <c r="AY1055" s="18">
        <f t="shared" si="1110"/>
        <v>9909</v>
      </c>
      <c r="AZ1055" s="115">
        <v>605</v>
      </c>
      <c r="BA1055" s="115">
        <v>2320</v>
      </c>
      <c r="BB1055" s="115">
        <v>5616</v>
      </c>
      <c r="BC1055" s="163">
        <v>1368</v>
      </c>
      <c r="BD1055" s="115">
        <v>1580</v>
      </c>
      <c r="BH1055" s="166">
        <v>0.29684434968017059</v>
      </c>
      <c r="BI1055" s="166">
        <v>0.3889602839483508</v>
      </c>
      <c r="BJ1055" s="166">
        <v>0.58662790697674416</v>
      </c>
      <c r="BK1055" s="167">
        <v>7207</v>
      </c>
      <c r="BL1055" s="167">
        <v>9797</v>
      </c>
      <c r="BM1055" s="167">
        <v>7149</v>
      </c>
      <c r="BO1055" s="163">
        <v>2427</v>
      </c>
      <c r="BQ1055" s="2">
        <v>219</v>
      </c>
      <c r="BR1055" s="115">
        <v>572</v>
      </c>
      <c r="BS1055" s="2">
        <v>491</v>
      </c>
      <c r="BT1055" s="115">
        <v>559</v>
      </c>
      <c r="BU1055" s="115">
        <v>2568</v>
      </c>
      <c r="BV1055" s="115">
        <v>6907</v>
      </c>
      <c r="BW1055" s="115">
        <v>1444</v>
      </c>
      <c r="BX1055" s="115">
        <v>11478</v>
      </c>
      <c r="BY1055" s="115">
        <v>68</v>
      </c>
      <c r="BZ1055" s="2">
        <v>1734</v>
      </c>
      <c r="CA1055" s="115">
        <v>1443</v>
      </c>
      <c r="CB1055" s="115">
        <v>377</v>
      </c>
      <c r="CE1055" s="166">
        <v>0.32385347802586173</v>
      </c>
      <c r="CF1055" s="166">
        <v>0.43567639257294422</v>
      </c>
      <c r="CG1055" s="166">
        <v>0.66652415562206069</v>
      </c>
      <c r="CH1055" s="115">
        <v>1976</v>
      </c>
      <c r="CI1055" s="115">
        <v>2292</v>
      </c>
      <c r="CJ1055" s="31">
        <f t="shared" si="1111"/>
        <v>12</v>
      </c>
      <c r="CK1055" s="31">
        <f t="shared" si="1112"/>
        <v>24</v>
      </c>
      <c r="CL1055" s="31">
        <f t="shared" si="1113"/>
        <v>43</v>
      </c>
      <c r="CM1055" s="113">
        <f t="shared" si="1114"/>
        <v>351</v>
      </c>
      <c r="CN1055" s="31">
        <f t="shared" si="1115"/>
        <v>62</v>
      </c>
      <c r="CO1055" s="31">
        <f t="shared" si="1116"/>
        <v>109</v>
      </c>
      <c r="CP1055" s="31">
        <f t="shared" si="1117"/>
        <v>148</v>
      </c>
      <c r="CQ1055" s="31">
        <f t="shared" si="1118"/>
        <v>32</v>
      </c>
      <c r="CR1055" s="115">
        <v>6</v>
      </c>
      <c r="CS1055" s="115">
        <v>15</v>
      </c>
      <c r="CT1055" s="115">
        <v>28</v>
      </c>
      <c r="CU1055" s="88">
        <f t="shared" si="1119"/>
        <v>210</v>
      </c>
      <c r="CV1055" s="115">
        <v>50</v>
      </c>
      <c r="CW1055" s="115">
        <v>77</v>
      </c>
      <c r="CX1055" s="115">
        <v>77</v>
      </c>
      <c r="CY1055" s="115">
        <v>6</v>
      </c>
      <c r="CZ1055" s="115">
        <v>6</v>
      </c>
      <c r="DA1055" s="115">
        <v>9</v>
      </c>
      <c r="DB1055" s="115">
        <v>15</v>
      </c>
      <c r="DC1055" s="88">
        <f t="shared" si="1120"/>
        <v>141</v>
      </c>
      <c r="DD1055" s="115">
        <v>12</v>
      </c>
      <c r="DE1055" s="115">
        <v>32</v>
      </c>
      <c r="DF1055" s="115">
        <v>71</v>
      </c>
      <c r="DG1055" s="115">
        <v>26</v>
      </c>
      <c r="DH1055" s="115">
        <v>19</v>
      </c>
      <c r="DI1055" s="115">
        <v>146</v>
      </c>
      <c r="DJ1055" s="115">
        <v>108</v>
      </c>
      <c r="DK1055" s="88">
        <f t="shared" si="1121"/>
        <v>3477</v>
      </c>
      <c r="DL1055" s="115">
        <v>176</v>
      </c>
      <c r="DM1055" s="115">
        <v>1013</v>
      </c>
      <c r="DN1055" s="115">
        <v>2074</v>
      </c>
      <c r="DO1055" s="115">
        <v>214</v>
      </c>
      <c r="DP1055" s="115">
        <v>162</v>
      </c>
      <c r="DQ1055" s="115">
        <v>328</v>
      </c>
      <c r="DR1055" s="115">
        <v>248</v>
      </c>
      <c r="DS1055" s="88">
        <f t="shared" si="1122"/>
        <v>6626</v>
      </c>
      <c r="DT1055" s="115">
        <v>70</v>
      </c>
      <c r="DU1055" s="115">
        <v>1019</v>
      </c>
      <c r="DV1055" s="115">
        <v>4401</v>
      </c>
      <c r="DW1055" s="115">
        <v>1136</v>
      </c>
      <c r="DX1055" s="115">
        <v>3</v>
      </c>
      <c r="DY1055" s="115">
        <v>5</v>
      </c>
      <c r="DZ1055" s="115">
        <v>8</v>
      </c>
      <c r="EA1055" s="88">
        <f t="shared" si="1123"/>
        <v>67</v>
      </c>
      <c r="EB1055" s="115">
        <v>3</v>
      </c>
      <c r="EC1055" s="115">
        <v>25</v>
      </c>
      <c r="ED1055" s="115">
        <v>32</v>
      </c>
      <c r="EE1055" s="115">
        <v>7</v>
      </c>
      <c r="EF1055" s="115">
        <v>14</v>
      </c>
      <c r="EG1055" s="115">
        <v>51</v>
      </c>
      <c r="EH1055" s="115">
        <v>62</v>
      </c>
      <c r="EI1055" s="88">
        <f t="shared" si="1124"/>
        <v>683</v>
      </c>
      <c r="EJ1055" s="115">
        <v>244</v>
      </c>
      <c r="EK1055" s="115">
        <v>279</v>
      </c>
      <c r="EL1055" s="115">
        <v>133</v>
      </c>
      <c r="EM1055" s="115">
        <v>27</v>
      </c>
      <c r="EN1055" s="115"/>
      <c r="EO1055" s="115"/>
      <c r="EP1055" s="115"/>
      <c r="EQ1055" s="88">
        <f t="shared" si="1125"/>
        <v>0</v>
      </c>
      <c r="ER1055" s="115"/>
      <c r="ES1055" s="115"/>
      <c r="ET1055" s="115"/>
      <c r="EU1055" s="115"/>
      <c r="GB1055" s="115">
        <v>9</v>
      </c>
      <c r="GC1055" s="115">
        <v>18</v>
      </c>
      <c r="GD1055" s="115">
        <v>22</v>
      </c>
      <c r="GE1055" s="110">
        <f t="shared" si="1126"/>
        <v>253</v>
      </c>
      <c r="GF1055" s="115">
        <v>4</v>
      </c>
      <c r="GG1055" s="115">
        <v>123</v>
      </c>
      <c r="GH1055" s="115">
        <v>110</v>
      </c>
      <c r="GI1055" s="115">
        <v>16</v>
      </c>
      <c r="GN1055" s="2" t="s">
        <v>2505</v>
      </c>
      <c r="GO1055" s="2" t="s">
        <v>2522</v>
      </c>
      <c r="GP1055" s="2" t="s">
        <v>2517</v>
      </c>
      <c r="GR1055" s="115">
        <v>9794</v>
      </c>
    </row>
    <row r="1056" spans="1:200" hidden="1" x14ac:dyDescent="0.25">
      <c r="A1056" s="168" t="s">
        <v>1112</v>
      </c>
      <c r="B1056" s="4" t="s">
        <v>765</v>
      </c>
      <c r="C1056" s="4" t="s">
        <v>765</v>
      </c>
      <c r="D1056" s="115" t="s">
        <v>765</v>
      </c>
      <c r="E1056" s="163">
        <v>426</v>
      </c>
      <c r="F1056" s="163">
        <v>1595</v>
      </c>
      <c r="G1056" s="163">
        <v>2134</v>
      </c>
      <c r="H1056" s="19">
        <f t="shared" ref="H1056:H1072" si="1127">E1056+F1056+G1056</f>
        <v>4155</v>
      </c>
      <c r="I1056" s="115">
        <v>292</v>
      </c>
      <c r="J1056" s="163">
        <v>567</v>
      </c>
      <c r="K1056" s="163">
        <v>1582</v>
      </c>
      <c r="L1056" s="163">
        <v>2474</v>
      </c>
      <c r="M1056" s="13">
        <f t="shared" ref="M1056:M1072" si="1128">J1056+L1056+K1056</f>
        <v>4623</v>
      </c>
      <c r="N1056" s="115">
        <v>525</v>
      </c>
      <c r="O1056" s="115">
        <v>242</v>
      </c>
      <c r="U1056" s="164">
        <v>0.39103053435114504</v>
      </c>
      <c r="V1056" s="164">
        <v>0.48145623125170439</v>
      </c>
      <c r="W1056" s="164">
        <v>0.60172892868169192</v>
      </c>
      <c r="X1056" s="164"/>
      <c r="Y1056" s="164"/>
      <c r="Z1056" s="164"/>
      <c r="AF1056" s="115">
        <v>319</v>
      </c>
      <c r="AG1056" s="115">
        <v>486</v>
      </c>
      <c r="AH1056" s="115">
        <v>1743</v>
      </c>
      <c r="AI1056" s="115">
        <v>2476</v>
      </c>
      <c r="AJ1056" s="11">
        <v>88</v>
      </c>
      <c r="AK1056" s="101">
        <f t="shared" ref="AK1056:AK1072" si="1129">AG1056+AH1056+AI1056+AJ1056</f>
        <v>4793</v>
      </c>
      <c r="AL1056" s="115">
        <v>513</v>
      </c>
      <c r="AM1056" s="115"/>
      <c r="AN1056" s="115"/>
      <c r="AO1056" s="115"/>
      <c r="AR1056" s="165">
        <v>0.41138370951913639</v>
      </c>
      <c r="AS1056" s="165">
        <v>0.51868439468159555</v>
      </c>
      <c r="AT1056" s="165">
        <v>0.64487516425755587</v>
      </c>
      <c r="AU1056" s="165"/>
      <c r="AV1056" s="165"/>
      <c r="AW1056" s="165"/>
      <c r="AX1056" s="115">
        <v>343</v>
      </c>
      <c r="AY1056" s="18">
        <f t="shared" ref="AY1056:AY1072" si="1130">AZ1056+BA1056+BB1056+BC1056</f>
        <v>5363</v>
      </c>
      <c r="AZ1056" s="115">
        <v>575</v>
      </c>
      <c r="BA1056" s="115">
        <v>1940</v>
      </c>
      <c r="BB1056" s="115">
        <v>2714</v>
      </c>
      <c r="BC1056" s="163">
        <v>134</v>
      </c>
      <c r="BD1056" s="115">
        <v>529</v>
      </c>
      <c r="BH1056" s="166">
        <v>0.45344910757356488</v>
      </c>
      <c r="BI1056" s="166">
        <v>0.57643935159306881</v>
      </c>
      <c r="BJ1056" s="166">
        <v>0.69942381562099887</v>
      </c>
      <c r="BK1056" s="167">
        <v>3183</v>
      </c>
      <c r="BL1056" s="167">
        <v>4219</v>
      </c>
      <c r="BM1056" s="167">
        <v>3200</v>
      </c>
      <c r="BO1056" s="163">
        <v>1032</v>
      </c>
      <c r="BQ1056" s="2">
        <v>138</v>
      </c>
      <c r="BR1056" s="115">
        <v>365</v>
      </c>
      <c r="BS1056" s="2">
        <v>330</v>
      </c>
      <c r="BT1056" s="115">
        <v>595</v>
      </c>
      <c r="BU1056" s="115">
        <v>2123</v>
      </c>
      <c r="BV1056" s="115">
        <v>2953</v>
      </c>
      <c r="BW1056" s="115">
        <v>141</v>
      </c>
      <c r="BX1056" s="115">
        <v>5812</v>
      </c>
      <c r="BY1056" s="115">
        <v>109</v>
      </c>
      <c r="BZ1056" s="2">
        <v>588</v>
      </c>
      <c r="CA1056" s="115">
        <v>137</v>
      </c>
      <c r="CB1056" s="115">
        <v>282</v>
      </c>
      <c r="CE1056" s="166">
        <v>0.48594993766183947</v>
      </c>
      <c r="CF1056" s="166">
        <v>0.61810154525386318</v>
      </c>
      <c r="CG1056" s="166">
        <v>0.77591312931885492</v>
      </c>
      <c r="CH1056" s="115">
        <v>835</v>
      </c>
      <c r="CI1056" s="115">
        <v>997</v>
      </c>
      <c r="CJ1056" s="31">
        <f t="shared" ref="CJ1056:CJ1072" si="1131">CR1056+CZ1056</f>
        <v>4</v>
      </c>
      <c r="CK1056" s="31">
        <f t="shared" ref="CK1056:CK1072" si="1132">CS1056+DA1056</f>
        <v>10</v>
      </c>
      <c r="CL1056" s="31">
        <f t="shared" ref="CL1056:CL1072" si="1133">CT1056+DB1056</f>
        <v>15</v>
      </c>
      <c r="CM1056" s="113">
        <f t="shared" ref="CM1056:CM1072" si="1134">CU1056+DC1056</f>
        <v>149</v>
      </c>
      <c r="CN1056" s="31">
        <f t="shared" ref="CN1056:CN1072" si="1135">CV1056+DD1056</f>
        <v>29</v>
      </c>
      <c r="CO1056" s="31">
        <f t="shared" ref="CO1056:CO1072" si="1136">CW1056+DE1056</f>
        <v>46</v>
      </c>
      <c r="CP1056" s="31">
        <f t="shared" ref="CP1056:CP1072" si="1137">CX1056+DF1056</f>
        <v>72</v>
      </c>
      <c r="CQ1056" s="31">
        <f t="shared" ref="CQ1056:CQ1072" si="1138">CY1056+DG1056</f>
        <v>2</v>
      </c>
      <c r="CR1056" s="115">
        <v>2</v>
      </c>
      <c r="CS1056" s="115">
        <v>6</v>
      </c>
      <c r="CT1056" s="115">
        <v>11</v>
      </c>
      <c r="CU1056" s="88">
        <f t="shared" ref="CU1056:CU1072" si="1139">CV1056+CW1056+CX1056+CY1056</f>
        <v>96</v>
      </c>
      <c r="CV1056" s="115">
        <v>25</v>
      </c>
      <c r="CW1056" s="115">
        <v>33</v>
      </c>
      <c r="CX1056" s="115">
        <v>37</v>
      </c>
      <c r="CY1056" s="115">
        <v>1</v>
      </c>
      <c r="CZ1056" s="115">
        <v>2</v>
      </c>
      <c r="DA1056" s="115">
        <v>4</v>
      </c>
      <c r="DB1056" s="115">
        <v>4</v>
      </c>
      <c r="DC1056" s="88">
        <f t="shared" ref="DC1056:DC1072" si="1140">DD1056+DE1056+DF1056+DG1056</f>
        <v>53</v>
      </c>
      <c r="DD1056" s="115">
        <v>4</v>
      </c>
      <c r="DE1056" s="115">
        <v>13</v>
      </c>
      <c r="DF1056" s="115">
        <v>35</v>
      </c>
      <c r="DG1056" s="115">
        <v>1</v>
      </c>
      <c r="DH1056" s="115">
        <v>15</v>
      </c>
      <c r="DI1056" s="115">
        <v>97</v>
      </c>
      <c r="DJ1056" s="115">
        <v>71</v>
      </c>
      <c r="DK1056" s="88">
        <f t="shared" ref="DK1056:DK1072" si="1141">DL1056+DM1056+DN1056+DO1056</f>
        <v>1770</v>
      </c>
      <c r="DL1056" s="115">
        <v>346</v>
      </c>
      <c r="DM1056" s="115">
        <v>706</v>
      </c>
      <c r="DN1056" s="115">
        <v>684</v>
      </c>
      <c r="DO1056" s="115">
        <v>34</v>
      </c>
      <c r="DP1056" s="115">
        <v>85</v>
      </c>
      <c r="DQ1056" s="115">
        <v>161</v>
      </c>
      <c r="DR1056" s="115">
        <v>136</v>
      </c>
      <c r="DS1056" s="88">
        <f t="shared" ref="DS1056:DS1072" si="1142">DT1056+DU1056+DV1056+DW1056</f>
        <v>2631</v>
      </c>
      <c r="DT1056" s="115">
        <v>67</v>
      </c>
      <c r="DU1056" s="115">
        <v>798</v>
      </c>
      <c r="DV1056" s="115">
        <v>1681</v>
      </c>
      <c r="DW1056" s="115">
        <v>85</v>
      </c>
      <c r="DX1056" s="115">
        <v>1</v>
      </c>
      <c r="DY1056" s="115">
        <v>3</v>
      </c>
      <c r="DZ1056" s="115">
        <v>6</v>
      </c>
      <c r="EA1056" s="88">
        <f t="shared" ref="EA1056:EA1072" si="1143">EB1056+EC1056+ED1056+EE1056</f>
        <v>38</v>
      </c>
      <c r="EB1056" s="115">
        <v>9</v>
      </c>
      <c r="EC1056" s="115">
        <v>14</v>
      </c>
      <c r="ED1056" s="115">
        <v>15</v>
      </c>
      <c r="EE1056" s="115"/>
      <c r="EF1056" s="115">
        <v>10</v>
      </c>
      <c r="EG1056" s="115">
        <v>32</v>
      </c>
      <c r="EH1056" s="115">
        <v>39</v>
      </c>
      <c r="EI1056" s="88">
        <f t="shared" ref="EI1056:EI1072" si="1144">EJ1056+EK1056+EL1056+EM1056</f>
        <v>249</v>
      </c>
      <c r="EJ1056" s="115">
        <v>112</v>
      </c>
      <c r="EK1056" s="115">
        <v>86</v>
      </c>
      <c r="EL1056" s="115">
        <v>42</v>
      </c>
      <c r="EM1056" s="115">
        <v>9</v>
      </c>
      <c r="EN1056" s="115"/>
      <c r="EO1056" s="115"/>
      <c r="EP1056" s="115"/>
      <c r="EQ1056" s="88">
        <f t="shared" ref="EQ1056:EQ1072" si="1145">ER1056+ES1056+ET1056+EU1056</f>
        <v>0</v>
      </c>
      <c r="ER1056" s="115"/>
      <c r="ES1056" s="115"/>
      <c r="ET1056" s="115"/>
      <c r="EU1056" s="115"/>
      <c r="GB1056" s="115">
        <v>23</v>
      </c>
      <c r="GC1056" s="115">
        <v>62</v>
      </c>
      <c r="GD1056" s="115">
        <v>63</v>
      </c>
      <c r="GE1056" s="110">
        <f t="shared" ref="GE1056:GE1072" si="1146">GF1056+GG1056+GH1056+GI1056</f>
        <v>975</v>
      </c>
      <c r="GF1056" s="115">
        <v>32</v>
      </c>
      <c r="GG1056" s="115">
        <v>473</v>
      </c>
      <c r="GH1056" s="115">
        <v>459</v>
      </c>
      <c r="GI1056" s="115">
        <v>11</v>
      </c>
      <c r="GN1056" s="2" t="s">
        <v>2472</v>
      </c>
      <c r="GO1056" s="2" t="s">
        <v>2456</v>
      </c>
      <c r="GP1056" s="2" t="s">
        <v>2489</v>
      </c>
      <c r="GR1056" s="115">
        <v>4207</v>
      </c>
    </row>
    <row r="1057" spans="1:208" hidden="1" x14ac:dyDescent="0.25">
      <c r="A1057" s="24" t="s">
        <v>1114</v>
      </c>
      <c r="B1057" s="4" t="s">
        <v>776</v>
      </c>
      <c r="C1057" s="4" t="s">
        <v>776</v>
      </c>
      <c r="D1057" s="115" t="s">
        <v>776</v>
      </c>
      <c r="E1057" s="163">
        <v>1337</v>
      </c>
      <c r="F1057" s="163">
        <v>5346</v>
      </c>
      <c r="G1057" s="163">
        <v>6347</v>
      </c>
      <c r="H1057" s="19">
        <f t="shared" si="1127"/>
        <v>13030</v>
      </c>
      <c r="I1057" s="115">
        <v>833</v>
      </c>
      <c r="J1057" s="163">
        <v>1340</v>
      </c>
      <c r="K1057" s="163">
        <v>4986</v>
      </c>
      <c r="L1057" s="163">
        <v>7377</v>
      </c>
      <c r="M1057" s="13">
        <f t="shared" si="1128"/>
        <v>13703</v>
      </c>
      <c r="N1057" s="115">
        <v>1444</v>
      </c>
      <c r="O1057" s="115">
        <v>774</v>
      </c>
      <c r="U1057" s="164">
        <v>0.37000482916817584</v>
      </c>
      <c r="V1057" s="164">
        <v>0.46261068508240477</v>
      </c>
      <c r="W1057" s="164">
        <v>0.57742092457420924</v>
      </c>
      <c r="X1057" s="164"/>
      <c r="Y1057" s="164"/>
      <c r="Z1057" s="164"/>
      <c r="AF1057" s="115">
        <v>868</v>
      </c>
      <c r="AG1057" s="115">
        <v>1235</v>
      </c>
      <c r="AH1057" s="115">
        <v>5013</v>
      </c>
      <c r="AI1057" s="115">
        <v>7446</v>
      </c>
      <c r="AJ1057" s="11">
        <v>227</v>
      </c>
      <c r="AK1057" s="101">
        <f t="shared" si="1129"/>
        <v>13921</v>
      </c>
      <c r="AL1057" s="115">
        <v>1594</v>
      </c>
      <c r="AM1057" s="115"/>
      <c r="AN1057" s="115"/>
      <c r="AO1057" s="115"/>
      <c r="AR1057" s="165">
        <v>0.35973361874182425</v>
      </c>
      <c r="AS1057" s="165">
        <v>0.46711092003439381</v>
      </c>
      <c r="AT1057" s="165">
        <v>0.58490754622688657</v>
      </c>
      <c r="AU1057" s="165"/>
      <c r="AV1057" s="165"/>
      <c r="AW1057" s="165"/>
      <c r="AX1057" s="115">
        <v>984</v>
      </c>
      <c r="AY1057" s="18">
        <f t="shared" si="1130"/>
        <v>15756</v>
      </c>
      <c r="AZ1057" s="115">
        <v>1469</v>
      </c>
      <c r="BA1057" s="115">
        <v>5788</v>
      </c>
      <c r="BB1057" s="115">
        <v>8155</v>
      </c>
      <c r="BC1057" s="163">
        <v>344</v>
      </c>
      <c r="BD1057" s="115">
        <v>1686</v>
      </c>
      <c r="BH1057" s="166">
        <v>0.39800504537941833</v>
      </c>
      <c r="BI1057" s="166">
        <v>0.50772544633610872</v>
      </c>
      <c r="BJ1057" s="166">
        <v>0.64240317775570999</v>
      </c>
      <c r="BK1057" s="167">
        <v>11222</v>
      </c>
      <c r="BL1057" s="167">
        <v>14868</v>
      </c>
      <c r="BM1057" s="167">
        <v>10775</v>
      </c>
      <c r="BO1057" s="163">
        <v>3471</v>
      </c>
      <c r="BQ1057" s="2">
        <v>432</v>
      </c>
      <c r="BR1057" s="115">
        <v>1091</v>
      </c>
      <c r="BS1057" s="2">
        <v>1075</v>
      </c>
      <c r="BT1057" s="115">
        <v>1319</v>
      </c>
      <c r="BU1057" s="115">
        <v>6016</v>
      </c>
      <c r="BV1057" s="115">
        <v>9718</v>
      </c>
      <c r="BW1057" s="115">
        <v>389</v>
      </c>
      <c r="BX1057" s="115">
        <v>17442</v>
      </c>
      <c r="BY1057" s="115">
        <v>271</v>
      </c>
      <c r="BZ1057" s="2">
        <v>2017</v>
      </c>
      <c r="CA1057" s="115">
        <v>387</v>
      </c>
      <c r="CB1057" s="115">
        <v>939</v>
      </c>
      <c r="CE1057" s="166">
        <v>0.41418706490006735</v>
      </c>
      <c r="CF1057" s="166">
        <v>0.54800374425135323</v>
      </c>
      <c r="CG1057" s="166">
        <v>0.71539407701769331</v>
      </c>
      <c r="CH1057" s="115">
        <v>3074</v>
      </c>
      <c r="CI1057" s="115">
        <v>3589</v>
      </c>
      <c r="CJ1057" s="31">
        <f t="shared" si="1131"/>
        <v>35</v>
      </c>
      <c r="CK1057" s="31">
        <f t="shared" si="1132"/>
        <v>142</v>
      </c>
      <c r="CL1057" s="31">
        <f t="shared" si="1133"/>
        <v>236</v>
      </c>
      <c r="CM1057" s="113">
        <f t="shared" si="1134"/>
        <v>1964</v>
      </c>
      <c r="CN1057" s="31">
        <f t="shared" si="1135"/>
        <v>355</v>
      </c>
      <c r="CO1057" s="31">
        <f t="shared" si="1136"/>
        <v>689</v>
      </c>
      <c r="CP1057" s="31">
        <f t="shared" si="1137"/>
        <v>852</v>
      </c>
      <c r="CQ1057" s="31">
        <f t="shared" si="1138"/>
        <v>68</v>
      </c>
      <c r="CR1057" s="115">
        <v>20</v>
      </c>
      <c r="CS1057" s="115">
        <v>93</v>
      </c>
      <c r="CT1057" s="115">
        <v>180</v>
      </c>
      <c r="CU1057" s="88">
        <f t="shared" si="1139"/>
        <v>1368</v>
      </c>
      <c r="CV1057" s="115">
        <v>322</v>
      </c>
      <c r="CW1057" s="115">
        <v>522</v>
      </c>
      <c r="CX1057" s="115">
        <v>479</v>
      </c>
      <c r="CY1057" s="115">
        <v>45</v>
      </c>
      <c r="CZ1057" s="115">
        <v>15</v>
      </c>
      <c r="DA1057" s="115">
        <v>49</v>
      </c>
      <c r="DB1057" s="115">
        <v>56</v>
      </c>
      <c r="DC1057" s="88">
        <f t="shared" si="1140"/>
        <v>596</v>
      </c>
      <c r="DD1057" s="115">
        <v>33</v>
      </c>
      <c r="DE1057" s="115">
        <v>167</v>
      </c>
      <c r="DF1057" s="115">
        <v>373</v>
      </c>
      <c r="DG1057" s="115">
        <v>23</v>
      </c>
      <c r="DH1057" s="115">
        <v>32</v>
      </c>
      <c r="DI1057" s="115">
        <v>219</v>
      </c>
      <c r="DJ1057" s="115">
        <v>159</v>
      </c>
      <c r="DK1057" s="88">
        <f t="shared" si="1141"/>
        <v>3987</v>
      </c>
      <c r="DL1057" s="115">
        <v>448</v>
      </c>
      <c r="DM1057" s="115">
        <v>1415</v>
      </c>
      <c r="DN1057" s="115">
        <v>2028</v>
      </c>
      <c r="DO1057" s="115">
        <v>96</v>
      </c>
      <c r="DP1057" s="115">
        <v>247</v>
      </c>
      <c r="DQ1057" s="115">
        <v>467</v>
      </c>
      <c r="DR1057" s="115">
        <v>345</v>
      </c>
      <c r="DS1057" s="88">
        <f t="shared" si="1142"/>
        <v>8410</v>
      </c>
      <c r="DT1057" s="115">
        <v>132</v>
      </c>
      <c r="DU1057" s="115">
        <v>2428</v>
      </c>
      <c r="DV1057" s="115">
        <v>5642</v>
      </c>
      <c r="DW1057" s="115">
        <v>208</v>
      </c>
      <c r="DX1057" s="115">
        <v>9</v>
      </c>
      <c r="DY1057" s="115">
        <v>27</v>
      </c>
      <c r="DZ1057" s="115">
        <v>20</v>
      </c>
      <c r="EA1057" s="88">
        <f t="shared" si="1143"/>
        <v>395</v>
      </c>
      <c r="EB1057" s="115">
        <v>35</v>
      </c>
      <c r="EC1057" s="115">
        <v>186</v>
      </c>
      <c r="ED1057" s="115">
        <v>165</v>
      </c>
      <c r="EE1057" s="115">
        <v>9</v>
      </c>
      <c r="EF1057" s="115">
        <v>32</v>
      </c>
      <c r="EG1057" s="115">
        <v>87</v>
      </c>
      <c r="EH1057" s="115">
        <v>157</v>
      </c>
      <c r="EI1057" s="88">
        <f t="shared" si="1144"/>
        <v>828</v>
      </c>
      <c r="EJ1057" s="115">
        <v>288</v>
      </c>
      <c r="EK1057" s="115">
        <v>327</v>
      </c>
      <c r="EL1057" s="115">
        <v>199</v>
      </c>
      <c r="EM1057" s="115">
        <v>14</v>
      </c>
      <c r="EN1057" s="115"/>
      <c r="EO1057" s="115"/>
      <c r="EP1057" s="115"/>
      <c r="EQ1057" s="88">
        <f t="shared" si="1145"/>
        <v>0</v>
      </c>
      <c r="ER1057" s="115"/>
      <c r="ES1057" s="115"/>
      <c r="ET1057" s="115"/>
      <c r="EU1057" s="115"/>
      <c r="GB1057" s="115">
        <v>77</v>
      </c>
      <c r="GC1057" s="115">
        <v>149</v>
      </c>
      <c r="GD1057" s="115">
        <v>158</v>
      </c>
      <c r="GE1057" s="110">
        <f t="shared" si="1146"/>
        <v>1841</v>
      </c>
      <c r="GF1057" s="115">
        <v>25</v>
      </c>
      <c r="GG1057" s="115">
        <v>962</v>
      </c>
      <c r="GH1057" s="115">
        <v>832</v>
      </c>
      <c r="GI1057" s="115">
        <v>22</v>
      </c>
      <c r="GN1057" s="2" t="s">
        <v>2488</v>
      </c>
      <c r="GO1057" s="2" t="s">
        <v>2499</v>
      </c>
      <c r="GP1057" s="2" t="s">
        <v>2494</v>
      </c>
      <c r="GR1057" s="115">
        <v>14968</v>
      </c>
    </row>
    <row r="1058" spans="1:208" hidden="1" x14ac:dyDescent="0.25">
      <c r="A1058" s="168" t="s">
        <v>1112</v>
      </c>
      <c r="B1058" s="4" t="s">
        <v>793</v>
      </c>
      <c r="C1058" s="4" t="s">
        <v>793</v>
      </c>
      <c r="D1058" s="115" t="s">
        <v>793</v>
      </c>
      <c r="E1058" s="163">
        <v>1487</v>
      </c>
      <c r="F1058" s="163">
        <v>6764</v>
      </c>
      <c r="G1058" s="163">
        <v>8829</v>
      </c>
      <c r="H1058" s="19">
        <f t="shared" si="1127"/>
        <v>17080</v>
      </c>
      <c r="I1058" s="115">
        <v>1161</v>
      </c>
      <c r="J1058" s="163">
        <v>2029</v>
      </c>
      <c r="K1058" s="163">
        <v>6924</v>
      </c>
      <c r="L1058" s="163">
        <v>9942</v>
      </c>
      <c r="M1058" s="13">
        <f t="shared" si="1128"/>
        <v>18895</v>
      </c>
      <c r="N1058" s="115">
        <v>1956</v>
      </c>
      <c r="O1058" s="115">
        <v>1086</v>
      </c>
      <c r="U1058" s="164">
        <v>0.39158074806972126</v>
      </c>
      <c r="V1058" s="164">
        <v>0.48636482254697294</v>
      </c>
      <c r="W1058" s="164">
        <v>0.59441756605880158</v>
      </c>
      <c r="X1058" s="164"/>
      <c r="Y1058" s="164"/>
      <c r="Z1058" s="164"/>
      <c r="AF1058" s="115">
        <v>1210</v>
      </c>
      <c r="AG1058" s="115">
        <v>1996</v>
      </c>
      <c r="AH1058" s="115">
        <v>7101</v>
      </c>
      <c r="AI1058" s="115">
        <v>10236</v>
      </c>
      <c r="AJ1058" s="11">
        <v>394</v>
      </c>
      <c r="AK1058" s="101">
        <f t="shared" si="1129"/>
        <v>19727</v>
      </c>
      <c r="AL1058" s="115">
        <v>2078</v>
      </c>
      <c r="AM1058" s="115"/>
      <c r="AN1058" s="115"/>
      <c r="AO1058" s="115"/>
      <c r="AR1058" s="165">
        <v>0.40249591789129929</v>
      </c>
      <c r="AS1058" s="165">
        <v>0.51177220284411051</v>
      </c>
      <c r="AT1058" s="165">
        <v>0.62556552411624877</v>
      </c>
      <c r="AU1058" s="165"/>
      <c r="AV1058" s="165"/>
      <c r="AW1058" s="165"/>
      <c r="AX1058" s="115">
        <v>1246</v>
      </c>
      <c r="AY1058" s="18">
        <f t="shared" si="1130"/>
        <v>21253</v>
      </c>
      <c r="AZ1058" s="115">
        <v>1946</v>
      </c>
      <c r="BA1058" s="115">
        <v>7990</v>
      </c>
      <c r="BB1058" s="115">
        <v>10705</v>
      </c>
      <c r="BC1058" s="163">
        <v>612</v>
      </c>
      <c r="BD1058" s="115">
        <v>2275</v>
      </c>
      <c r="BH1058" s="166">
        <v>0.42501099206257381</v>
      </c>
      <c r="BI1058" s="166">
        <v>0.54369060627131549</v>
      </c>
      <c r="BJ1058" s="166">
        <v>0.66404096100827092</v>
      </c>
      <c r="BK1058" s="167">
        <v>13472</v>
      </c>
      <c r="BL1058" s="167">
        <v>18012</v>
      </c>
      <c r="BM1058" s="167">
        <v>13539</v>
      </c>
      <c r="BO1058" s="163">
        <v>4245</v>
      </c>
      <c r="BQ1058" s="2">
        <v>554</v>
      </c>
      <c r="BR1058" s="115">
        <v>1279</v>
      </c>
      <c r="BS1058" s="2">
        <v>1281</v>
      </c>
      <c r="BT1058" s="115">
        <v>1884</v>
      </c>
      <c r="BU1058" s="115">
        <v>7198</v>
      </c>
      <c r="BV1058" s="115">
        <v>11951</v>
      </c>
      <c r="BW1058" s="115">
        <v>609</v>
      </c>
      <c r="BX1058" s="115">
        <v>21642</v>
      </c>
      <c r="BY1058" s="115">
        <v>434</v>
      </c>
      <c r="BZ1058" s="2">
        <v>2417</v>
      </c>
      <c r="CA1058" s="115">
        <v>606</v>
      </c>
      <c r="CB1058" s="115">
        <v>1233</v>
      </c>
      <c r="CE1058" s="166">
        <v>0.41510933490769547</v>
      </c>
      <c r="CF1058" s="166">
        <v>0.53916688498821064</v>
      </c>
      <c r="CG1058" s="166">
        <v>0.71059019875587925</v>
      </c>
      <c r="CH1058" s="115">
        <v>4005</v>
      </c>
      <c r="CI1058" s="115">
        <v>4600</v>
      </c>
      <c r="CJ1058" s="31">
        <f t="shared" si="1131"/>
        <v>62</v>
      </c>
      <c r="CK1058" s="31">
        <f t="shared" si="1132"/>
        <v>171</v>
      </c>
      <c r="CL1058" s="31">
        <f t="shared" si="1133"/>
        <v>299</v>
      </c>
      <c r="CM1058" s="113">
        <f t="shared" si="1134"/>
        <v>2055</v>
      </c>
      <c r="CN1058" s="31">
        <f t="shared" si="1135"/>
        <v>362</v>
      </c>
      <c r="CO1058" s="31">
        <f t="shared" si="1136"/>
        <v>756</v>
      </c>
      <c r="CP1058" s="31">
        <f t="shared" si="1137"/>
        <v>915</v>
      </c>
      <c r="CQ1058" s="31">
        <f t="shared" si="1138"/>
        <v>22</v>
      </c>
      <c r="CR1058" s="115">
        <v>46</v>
      </c>
      <c r="CS1058" s="115">
        <v>137</v>
      </c>
      <c r="CT1058" s="115">
        <v>250</v>
      </c>
      <c r="CU1058" s="88">
        <f t="shared" si="1139"/>
        <v>1621</v>
      </c>
      <c r="CV1058" s="115">
        <v>344</v>
      </c>
      <c r="CW1058" s="115">
        <v>634</v>
      </c>
      <c r="CX1058" s="115">
        <v>636</v>
      </c>
      <c r="CY1058" s="115">
        <v>7</v>
      </c>
      <c r="CZ1058" s="115">
        <v>16</v>
      </c>
      <c r="DA1058" s="115">
        <v>34</v>
      </c>
      <c r="DB1058" s="115">
        <v>49</v>
      </c>
      <c r="DC1058" s="88">
        <f t="shared" si="1140"/>
        <v>434</v>
      </c>
      <c r="DD1058" s="115">
        <v>18</v>
      </c>
      <c r="DE1058" s="115">
        <v>122</v>
      </c>
      <c r="DF1058" s="115">
        <v>279</v>
      </c>
      <c r="DG1058" s="115">
        <v>15</v>
      </c>
      <c r="DH1058" s="115">
        <v>39</v>
      </c>
      <c r="DI1058" s="115">
        <v>245</v>
      </c>
      <c r="DJ1058" s="115">
        <v>181</v>
      </c>
      <c r="DK1058" s="88">
        <f t="shared" si="1141"/>
        <v>5259</v>
      </c>
      <c r="DL1058" s="115">
        <v>710</v>
      </c>
      <c r="DM1058" s="115">
        <v>1940</v>
      </c>
      <c r="DN1058" s="115">
        <v>2469</v>
      </c>
      <c r="DO1058" s="115">
        <v>140</v>
      </c>
      <c r="DP1058" s="115">
        <v>365</v>
      </c>
      <c r="DQ1058" s="115">
        <v>649</v>
      </c>
      <c r="DR1058" s="115">
        <v>520</v>
      </c>
      <c r="DS1058" s="88">
        <f t="shared" si="1142"/>
        <v>11588</v>
      </c>
      <c r="DT1058" s="115">
        <v>381</v>
      </c>
      <c r="DU1058" s="115">
        <v>3277</v>
      </c>
      <c r="DV1058" s="115">
        <v>7562</v>
      </c>
      <c r="DW1058" s="115">
        <v>368</v>
      </c>
      <c r="DX1058" s="115">
        <v>12</v>
      </c>
      <c r="DY1058" s="115">
        <v>25</v>
      </c>
      <c r="DZ1058" s="115">
        <v>26</v>
      </c>
      <c r="EA1058" s="88">
        <f t="shared" si="1143"/>
        <v>529</v>
      </c>
      <c r="EB1058" s="115">
        <v>63</v>
      </c>
      <c r="EC1058" s="115">
        <v>214</v>
      </c>
      <c r="ED1058" s="115">
        <v>242</v>
      </c>
      <c r="EE1058" s="115">
        <v>10</v>
      </c>
      <c r="EF1058" s="115">
        <v>33</v>
      </c>
      <c r="EG1058" s="115">
        <v>96</v>
      </c>
      <c r="EH1058" s="115">
        <v>142</v>
      </c>
      <c r="EI1058" s="88">
        <f t="shared" si="1144"/>
        <v>924</v>
      </c>
      <c r="EJ1058" s="115">
        <v>335</v>
      </c>
      <c r="EK1058" s="115">
        <v>338</v>
      </c>
      <c r="EL1058" s="115">
        <v>237</v>
      </c>
      <c r="EM1058" s="115">
        <v>14</v>
      </c>
      <c r="EN1058" s="115"/>
      <c r="EO1058" s="115"/>
      <c r="EP1058" s="115"/>
      <c r="EQ1058" s="88">
        <f t="shared" si="1145"/>
        <v>0</v>
      </c>
      <c r="ER1058" s="115"/>
      <c r="ES1058" s="115"/>
      <c r="ET1058" s="115"/>
      <c r="EU1058" s="115"/>
      <c r="GB1058" s="115">
        <v>43</v>
      </c>
      <c r="GC1058" s="115">
        <v>93</v>
      </c>
      <c r="GD1058" s="115">
        <v>113</v>
      </c>
      <c r="GE1058" s="110">
        <f t="shared" si="1146"/>
        <v>1243</v>
      </c>
      <c r="GF1058" s="115">
        <v>33</v>
      </c>
      <c r="GG1058" s="115">
        <v>673</v>
      </c>
      <c r="GH1058" s="115">
        <v>526</v>
      </c>
      <c r="GI1058" s="115">
        <v>11</v>
      </c>
      <c r="GN1058" s="2" t="s">
        <v>2491</v>
      </c>
      <c r="GO1058" s="2" t="s">
        <v>2494</v>
      </c>
      <c r="GP1058" s="2" t="s">
        <v>2480</v>
      </c>
      <c r="GR1058" s="115">
        <v>17901</v>
      </c>
    </row>
    <row r="1059" spans="1:208" hidden="1" x14ac:dyDescent="0.25">
      <c r="A1059" s="24" t="s">
        <v>1116</v>
      </c>
      <c r="B1059" s="4" t="s">
        <v>810</v>
      </c>
      <c r="C1059" s="4" t="s">
        <v>810</v>
      </c>
      <c r="D1059" s="115" t="s">
        <v>810</v>
      </c>
      <c r="E1059" s="163">
        <v>738</v>
      </c>
      <c r="F1059" s="163">
        <v>3418</v>
      </c>
      <c r="G1059" s="163">
        <v>3308</v>
      </c>
      <c r="H1059" s="19">
        <f t="shared" si="1127"/>
        <v>7464</v>
      </c>
      <c r="I1059" s="115">
        <v>453</v>
      </c>
      <c r="J1059" s="163">
        <v>900</v>
      </c>
      <c r="K1059" s="163">
        <v>3719</v>
      </c>
      <c r="L1059" s="163">
        <v>3552</v>
      </c>
      <c r="M1059" s="13">
        <f t="shared" si="1128"/>
        <v>8171</v>
      </c>
      <c r="N1059" s="115">
        <v>461</v>
      </c>
      <c r="O1059" s="115">
        <v>964</v>
      </c>
      <c r="U1059" s="164">
        <v>0.39154943882992232</v>
      </c>
      <c r="V1059" s="164">
        <v>0.4966452742123687</v>
      </c>
      <c r="W1059" s="164">
        <v>0.52089652847994605</v>
      </c>
      <c r="X1059" s="164"/>
      <c r="Y1059" s="164"/>
      <c r="Z1059" s="164"/>
      <c r="AF1059" s="115">
        <v>462</v>
      </c>
      <c r="AG1059" s="115">
        <v>796</v>
      </c>
      <c r="AH1059" s="115">
        <v>3446</v>
      </c>
      <c r="AI1059" s="115">
        <v>3346</v>
      </c>
      <c r="AJ1059" s="11">
        <v>117</v>
      </c>
      <c r="AK1059" s="101">
        <f t="shared" si="1129"/>
        <v>7705</v>
      </c>
      <c r="AL1059" s="115">
        <v>497</v>
      </c>
      <c r="AM1059" s="115"/>
      <c r="AN1059" s="115"/>
      <c r="AO1059" s="115"/>
      <c r="AR1059" s="165">
        <v>0.3724655951255384</v>
      </c>
      <c r="AS1059" s="165">
        <v>0.48178478493800703</v>
      </c>
      <c r="AT1059" s="165">
        <v>0.51894353369763202</v>
      </c>
      <c r="AU1059" s="165"/>
      <c r="AV1059" s="165"/>
      <c r="AW1059" s="165"/>
      <c r="AX1059" s="115">
        <v>462</v>
      </c>
      <c r="AY1059" s="18">
        <f t="shared" si="1130"/>
        <v>7661</v>
      </c>
      <c r="AZ1059" s="115">
        <v>706</v>
      </c>
      <c r="BA1059" s="115">
        <v>3386</v>
      </c>
      <c r="BB1059" s="115">
        <v>3434</v>
      </c>
      <c r="BC1059" s="163">
        <v>135</v>
      </c>
      <c r="BD1059" s="115">
        <v>463</v>
      </c>
      <c r="BH1059" s="166">
        <v>0.37441687871077184</v>
      </c>
      <c r="BI1059" s="166">
        <v>0.48415841584158414</v>
      </c>
      <c r="BJ1059" s="166">
        <v>0.53861493836113128</v>
      </c>
      <c r="BK1059" s="167">
        <v>6064</v>
      </c>
      <c r="BL1059" s="167">
        <v>8237</v>
      </c>
      <c r="BM1059" s="167">
        <v>5725</v>
      </c>
      <c r="BO1059" s="163">
        <v>1819</v>
      </c>
      <c r="BQ1059" s="2">
        <v>235</v>
      </c>
      <c r="BR1059" s="115">
        <v>468</v>
      </c>
      <c r="BS1059" s="2">
        <v>416</v>
      </c>
      <c r="BT1059" s="115">
        <v>637</v>
      </c>
      <c r="BU1059" s="115">
        <v>3326</v>
      </c>
      <c r="BV1059" s="115">
        <v>3947</v>
      </c>
      <c r="BW1059" s="115">
        <v>99</v>
      </c>
      <c r="BX1059" s="115">
        <v>8009</v>
      </c>
      <c r="BY1059" s="115">
        <v>730</v>
      </c>
      <c r="BZ1059" s="2">
        <v>440</v>
      </c>
      <c r="CA1059" s="115">
        <v>98</v>
      </c>
      <c r="CB1059" s="115">
        <v>1374</v>
      </c>
      <c r="CE1059" s="166">
        <v>0.38460744334899089</v>
      </c>
      <c r="CF1059" s="166">
        <v>0.5205165431344082</v>
      </c>
      <c r="CG1059" s="166">
        <v>0.62869502523431864</v>
      </c>
      <c r="CH1059" s="115">
        <v>2218</v>
      </c>
      <c r="CI1059" s="115">
        <v>2223</v>
      </c>
      <c r="CJ1059" s="31">
        <f t="shared" si="1131"/>
        <v>2</v>
      </c>
      <c r="CK1059" s="31">
        <f t="shared" si="1132"/>
        <v>6</v>
      </c>
      <c r="CL1059" s="31">
        <f t="shared" si="1133"/>
        <v>31</v>
      </c>
      <c r="CM1059" s="113">
        <f t="shared" si="1134"/>
        <v>98</v>
      </c>
      <c r="CN1059" s="31">
        <f t="shared" si="1135"/>
        <v>15</v>
      </c>
      <c r="CO1059" s="31">
        <f t="shared" si="1136"/>
        <v>38</v>
      </c>
      <c r="CP1059" s="31">
        <f t="shared" si="1137"/>
        <v>45</v>
      </c>
      <c r="CQ1059" s="31">
        <f t="shared" si="1138"/>
        <v>0</v>
      </c>
      <c r="CR1059" s="115"/>
      <c r="CS1059" s="115"/>
      <c r="CT1059" s="115"/>
      <c r="CU1059" s="88">
        <f t="shared" si="1139"/>
        <v>0</v>
      </c>
      <c r="CV1059" s="115"/>
      <c r="CW1059" s="115"/>
      <c r="CX1059" s="115"/>
      <c r="CY1059" s="115"/>
      <c r="CZ1059" s="115">
        <v>2</v>
      </c>
      <c r="DA1059" s="115">
        <v>6</v>
      </c>
      <c r="DB1059" s="115">
        <v>31</v>
      </c>
      <c r="DC1059" s="88">
        <f t="shared" si="1140"/>
        <v>98</v>
      </c>
      <c r="DD1059" s="115">
        <v>15</v>
      </c>
      <c r="DE1059" s="115">
        <v>38</v>
      </c>
      <c r="DF1059" s="115">
        <v>45</v>
      </c>
      <c r="DG1059" s="115">
        <v>0</v>
      </c>
      <c r="DH1059" s="115">
        <v>26</v>
      </c>
      <c r="DI1059" s="115">
        <v>138</v>
      </c>
      <c r="DJ1059" s="115">
        <v>109</v>
      </c>
      <c r="DK1059" s="88">
        <f t="shared" si="1141"/>
        <v>2542</v>
      </c>
      <c r="DL1059" s="115">
        <v>227</v>
      </c>
      <c r="DM1059" s="115">
        <v>1098</v>
      </c>
      <c r="DN1059" s="115">
        <v>1191</v>
      </c>
      <c r="DO1059" s="115">
        <v>26</v>
      </c>
      <c r="DP1059" s="115">
        <v>204</v>
      </c>
      <c r="DQ1059" s="115">
        <v>317</v>
      </c>
      <c r="DR1059" s="115">
        <v>269</v>
      </c>
      <c r="DS1059" s="88">
        <f t="shared" si="1142"/>
        <v>5283</v>
      </c>
      <c r="DT1059" s="115">
        <v>374</v>
      </c>
      <c r="DU1059" s="115">
        <v>2144</v>
      </c>
      <c r="DV1059" s="115">
        <v>2692</v>
      </c>
      <c r="DW1059" s="115">
        <v>73</v>
      </c>
      <c r="DX1059" s="115">
        <v>2</v>
      </c>
      <c r="DY1059" s="115">
        <v>4</v>
      </c>
      <c r="DZ1059" s="115">
        <v>3</v>
      </c>
      <c r="EA1059" s="88">
        <f t="shared" si="1143"/>
        <v>50</v>
      </c>
      <c r="EB1059" s="115">
        <v>8</v>
      </c>
      <c r="EC1059" s="115">
        <v>26</v>
      </c>
      <c r="ED1059" s="115">
        <v>16</v>
      </c>
      <c r="EE1059" s="115"/>
      <c r="EF1059" s="115">
        <v>1</v>
      </c>
      <c r="EG1059" s="115">
        <v>3</v>
      </c>
      <c r="EH1059" s="115">
        <v>4</v>
      </c>
      <c r="EI1059" s="88">
        <f t="shared" si="1144"/>
        <v>36</v>
      </c>
      <c r="EJ1059" s="115">
        <v>13</v>
      </c>
      <c r="EK1059" s="115">
        <v>20</v>
      </c>
      <c r="EL1059" s="115">
        <v>3</v>
      </c>
      <c r="EM1059" s="115">
        <v>0</v>
      </c>
      <c r="EN1059" s="115"/>
      <c r="EO1059" s="115"/>
      <c r="EP1059" s="115"/>
      <c r="EQ1059" s="88">
        <f t="shared" si="1145"/>
        <v>0</v>
      </c>
      <c r="ER1059" s="115"/>
      <c r="ES1059" s="115"/>
      <c r="ET1059" s="115"/>
      <c r="EU1059" s="115"/>
      <c r="GB1059" s="115">
        <v>0</v>
      </c>
      <c r="GC1059" s="115">
        <v>0</v>
      </c>
      <c r="GD1059" s="115">
        <v>0</v>
      </c>
      <c r="GE1059" s="110">
        <f t="shared" si="1146"/>
        <v>0</v>
      </c>
      <c r="GF1059" s="115">
        <v>0</v>
      </c>
      <c r="GG1059" s="115">
        <v>0</v>
      </c>
      <c r="GH1059" s="115">
        <v>0</v>
      </c>
      <c r="GI1059" s="115">
        <v>0</v>
      </c>
      <c r="GN1059" s="2" t="s">
        <v>2509</v>
      </c>
      <c r="GO1059" s="2" t="s">
        <v>2490</v>
      </c>
      <c r="GP1059" s="2" t="s">
        <v>2506</v>
      </c>
      <c r="GR1059" s="115">
        <v>8149</v>
      </c>
    </row>
    <row r="1060" spans="1:208" hidden="1" x14ac:dyDescent="0.25">
      <c r="A1060" s="168" t="s">
        <v>1112</v>
      </c>
      <c r="B1060" s="4" t="s">
        <v>817</v>
      </c>
      <c r="C1060" s="4" t="s">
        <v>817</v>
      </c>
      <c r="D1060" s="115" t="s">
        <v>817</v>
      </c>
      <c r="E1060" s="163">
        <v>230</v>
      </c>
      <c r="F1060" s="163">
        <v>940</v>
      </c>
      <c r="G1060" s="163">
        <v>1313</v>
      </c>
      <c r="H1060" s="19">
        <f t="shared" si="1127"/>
        <v>2483</v>
      </c>
      <c r="I1060" s="115">
        <v>162</v>
      </c>
      <c r="J1060" s="163">
        <v>307</v>
      </c>
      <c r="K1060" s="163">
        <v>874</v>
      </c>
      <c r="L1060" s="163">
        <v>1430</v>
      </c>
      <c r="M1060" s="13">
        <f t="shared" si="1128"/>
        <v>2611</v>
      </c>
      <c r="N1060" s="115">
        <v>311</v>
      </c>
      <c r="O1060" s="115">
        <v>112</v>
      </c>
      <c r="U1060" s="164">
        <v>0.38851351351351349</v>
      </c>
      <c r="V1060" s="164">
        <v>0.48303441589917595</v>
      </c>
      <c r="W1060" s="164">
        <v>0.61382336807460225</v>
      </c>
      <c r="X1060" s="164"/>
      <c r="Y1060" s="164"/>
      <c r="Z1060" s="164"/>
      <c r="AF1060" s="115">
        <v>177</v>
      </c>
      <c r="AG1060" s="115">
        <v>285</v>
      </c>
      <c r="AH1060" s="115">
        <v>892</v>
      </c>
      <c r="AI1060" s="115">
        <v>1388</v>
      </c>
      <c r="AJ1060" s="11">
        <v>62</v>
      </c>
      <c r="AK1060" s="101">
        <f t="shared" si="1129"/>
        <v>2627</v>
      </c>
      <c r="AL1060" s="115">
        <v>324</v>
      </c>
      <c r="AM1060" s="115"/>
      <c r="AN1060" s="115"/>
      <c r="AO1060" s="115"/>
      <c r="AR1060" s="165">
        <v>0.38360150633344747</v>
      </c>
      <c r="AS1060" s="165">
        <v>0.48236744759556105</v>
      </c>
      <c r="AT1060" s="165">
        <v>0.61645422943221317</v>
      </c>
      <c r="AU1060" s="165"/>
      <c r="AV1060" s="165"/>
      <c r="AW1060" s="165"/>
      <c r="AX1060" s="115">
        <v>184</v>
      </c>
      <c r="AY1060" s="18">
        <f t="shared" si="1130"/>
        <v>2896</v>
      </c>
      <c r="AZ1060" s="115">
        <v>309</v>
      </c>
      <c r="BA1060" s="115">
        <v>1024</v>
      </c>
      <c r="BB1060" s="115">
        <v>1476</v>
      </c>
      <c r="BC1060" s="163">
        <v>87</v>
      </c>
      <c r="BD1060" s="115">
        <v>313</v>
      </c>
      <c r="BH1060" s="166">
        <v>0.42630230572160549</v>
      </c>
      <c r="BI1060" s="166">
        <v>0.52749638205499272</v>
      </c>
      <c r="BJ1060" s="166">
        <v>0.6657126502575843</v>
      </c>
      <c r="BK1060" s="167">
        <v>1723</v>
      </c>
      <c r="BL1060" s="167">
        <v>2390</v>
      </c>
      <c r="BM1060" s="167">
        <v>1763</v>
      </c>
      <c r="BO1060" s="163">
        <v>549</v>
      </c>
      <c r="BQ1060" s="2">
        <v>77</v>
      </c>
      <c r="BR1060" s="115">
        <v>196</v>
      </c>
      <c r="BS1060" s="2">
        <v>183</v>
      </c>
      <c r="BT1060" s="115">
        <v>346</v>
      </c>
      <c r="BU1060" s="115">
        <v>1035</v>
      </c>
      <c r="BV1060" s="115">
        <v>1664</v>
      </c>
      <c r="BW1060" s="115">
        <v>87</v>
      </c>
      <c r="BX1060" s="115">
        <v>3132</v>
      </c>
      <c r="BY1060" s="115">
        <v>46</v>
      </c>
      <c r="BZ1060" s="2">
        <v>349</v>
      </c>
      <c r="CA1060" s="115">
        <v>84</v>
      </c>
      <c r="CB1060" s="115">
        <v>151</v>
      </c>
      <c r="CE1060" s="166">
        <v>0.45358900390293561</v>
      </c>
      <c r="CF1060" s="166">
        <v>0.57041564792176036</v>
      </c>
      <c r="CG1060" s="166">
        <v>0.7153083700440529</v>
      </c>
      <c r="CH1060" s="115">
        <v>448</v>
      </c>
      <c r="CI1060" s="115">
        <v>497</v>
      </c>
      <c r="CJ1060" s="31">
        <f t="shared" si="1131"/>
        <v>8</v>
      </c>
      <c r="CK1060" s="31">
        <f t="shared" si="1132"/>
        <v>20</v>
      </c>
      <c r="CL1060" s="31">
        <f t="shared" si="1133"/>
        <v>31</v>
      </c>
      <c r="CM1060" s="113">
        <f t="shared" si="1134"/>
        <v>254</v>
      </c>
      <c r="CN1060" s="31">
        <f t="shared" si="1135"/>
        <v>83</v>
      </c>
      <c r="CO1060" s="31">
        <f t="shared" si="1136"/>
        <v>87</v>
      </c>
      <c r="CP1060" s="31">
        <f t="shared" si="1137"/>
        <v>71</v>
      </c>
      <c r="CQ1060" s="31">
        <f t="shared" si="1138"/>
        <v>13</v>
      </c>
      <c r="CR1060" s="115">
        <v>8</v>
      </c>
      <c r="CS1060" s="115">
        <v>20</v>
      </c>
      <c r="CT1060" s="115">
        <v>31</v>
      </c>
      <c r="CU1060" s="88">
        <f t="shared" si="1139"/>
        <v>254</v>
      </c>
      <c r="CV1060" s="115">
        <v>83</v>
      </c>
      <c r="CW1060" s="115">
        <v>87</v>
      </c>
      <c r="CX1060" s="115">
        <v>71</v>
      </c>
      <c r="CY1060" s="115">
        <v>13</v>
      </c>
      <c r="CZ1060" s="115"/>
      <c r="DA1060" s="115"/>
      <c r="DB1060" s="115"/>
      <c r="DC1060" s="88">
        <f t="shared" si="1140"/>
        <v>0</v>
      </c>
      <c r="DD1060" s="115"/>
      <c r="DE1060" s="115"/>
      <c r="DF1060" s="115"/>
      <c r="DG1060" s="115"/>
      <c r="DH1060" s="115">
        <v>11</v>
      </c>
      <c r="DI1060" s="115">
        <v>56</v>
      </c>
      <c r="DJ1060" s="115">
        <v>46</v>
      </c>
      <c r="DK1060" s="88">
        <f t="shared" si="1141"/>
        <v>1025</v>
      </c>
      <c r="DL1060" s="115">
        <v>225</v>
      </c>
      <c r="DM1060" s="115">
        <v>360</v>
      </c>
      <c r="DN1060" s="115">
        <v>419</v>
      </c>
      <c r="DO1060" s="115">
        <v>21</v>
      </c>
      <c r="DP1060" s="115">
        <v>49</v>
      </c>
      <c r="DQ1060" s="115">
        <v>94</v>
      </c>
      <c r="DR1060" s="115">
        <v>81</v>
      </c>
      <c r="DS1060" s="88">
        <f t="shared" si="1142"/>
        <v>1471</v>
      </c>
      <c r="DT1060" s="115">
        <v>23</v>
      </c>
      <c r="DU1060" s="115">
        <v>381</v>
      </c>
      <c r="DV1060" s="115">
        <v>1013</v>
      </c>
      <c r="DW1060" s="115">
        <v>54</v>
      </c>
      <c r="DX1060" s="115">
        <v>2</v>
      </c>
      <c r="DY1060" s="115">
        <v>4</v>
      </c>
      <c r="DZ1060" s="115">
        <v>6</v>
      </c>
      <c r="EA1060" s="88">
        <f t="shared" si="1143"/>
        <v>68</v>
      </c>
      <c r="EB1060" s="115">
        <v>12</v>
      </c>
      <c r="EC1060" s="115">
        <v>27</v>
      </c>
      <c r="ED1060" s="115">
        <v>28</v>
      </c>
      <c r="EE1060" s="115">
        <v>1</v>
      </c>
      <c r="EF1060" s="115"/>
      <c r="EG1060" s="115"/>
      <c r="EH1060" s="115"/>
      <c r="EI1060" s="88">
        <f t="shared" si="1144"/>
        <v>0</v>
      </c>
      <c r="EJ1060" s="115"/>
      <c r="EK1060" s="115"/>
      <c r="EL1060" s="115"/>
      <c r="EM1060" s="115"/>
      <c r="EN1060" s="115"/>
      <c r="EO1060" s="115"/>
      <c r="EP1060" s="115"/>
      <c r="EQ1060" s="88">
        <f t="shared" si="1145"/>
        <v>0</v>
      </c>
      <c r="ER1060" s="115"/>
      <c r="ES1060" s="115"/>
      <c r="ET1060" s="115"/>
      <c r="EU1060" s="115"/>
      <c r="GB1060" s="115">
        <v>7</v>
      </c>
      <c r="GC1060" s="115">
        <v>22</v>
      </c>
      <c r="GD1060" s="115">
        <v>19</v>
      </c>
      <c r="GE1060" s="110">
        <f t="shared" si="1146"/>
        <v>324</v>
      </c>
      <c r="GF1060" s="115">
        <v>3</v>
      </c>
      <c r="GG1060" s="115">
        <v>180</v>
      </c>
      <c r="GH1060" s="115">
        <v>133</v>
      </c>
      <c r="GI1060" s="115">
        <v>8</v>
      </c>
      <c r="GN1060" s="2" t="s">
        <v>2489</v>
      </c>
      <c r="GO1060" s="2" t="s">
        <v>2481</v>
      </c>
      <c r="GP1060" s="2" t="s">
        <v>2468</v>
      </c>
      <c r="GR1060" s="115">
        <v>2351</v>
      </c>
    </row>
    <row r="1061" spans="1:208" hidden="1" x14ac:dyDescent="0.25">
      <c r="A1061" s="169" t="s">
        <v>1110</v>
      </c>
      <c r="B1061" s="170" t="s">
        <v>826</v>
      </c>
      <c r="C1061" s="170" t="s">
        <v>826</v>
      </c>
      <c r="D1061" s="115" t="s">
        <v>826</v>
      </c>
      <c r="E1061" s="163">
        <v>532</v>
      </c>
      <c r="F1061" s="163">
        <v>2603</v>
      </c>
      <c r="G1061" s="163">
        <v>3745</v>
      </c>
      <c r="H1061" s="19">
        <f t="shared" si="1127"/>
        <v>6880</v>
      </c>
      <c r="I1061" s="115">
        <v>456</v>
      </c>
      <c r="J1061" s="163">
        <v>610</v>
      </c>
      <c r="K1061" s="163">
        <v>2424</v>
      </c>
      <c r="L1061" s="163">
        <v>4288</v>
      </c>
      <c r="M1061" s="13">
        <f t="shared" si="1128"/>
        <v>7322</v>
      </c>
      <c r="N1061" s="115">
        <v>717</v>
      </c>
      <c r="O1061" s="115">
        <v>567</v>
      </c>
      <c r="Q1061" s="33"/>
      <c r="R1061" s="33"/>
      <c r="S1061" s="33"/>
      <c r="T1061" s="33"/>
      <c r="U1061" s="171">
        <v>0.29034243263440151</v>
      </c>
      <c r="V1061" s="171">
        <v>0.37940636668565281</v>
      </c>
      <c r="W1061" s="171">
        <v>0.52032638787702168</v>
      </c>
      <c r="X1061" s="164"/>
      <c r="Y1061" s="164"/>
      <c r="Z1061" s="164"/>
      <c r="AA1061" s="33"/>
      <c r="AB1061" s="33"/>
      <c r="AC1061" s="33"/>
      <c r="AD1061" s="33"/>
      <c r="AE1061" s="33"/>
      <c r="AF1061" s="115">
        <v>490</v>
      </c>
      <c r="AG1061" s="115">
        <v>652</v>
      </c>
      <c r="AH1061" s="115">
        <v>2732</v>
      </c>
      <c r="AI1061" s="115">
        <v>4429</v>
      </c>
      <c r="AJ1061" s="33">
        <v>149</v>
      </c>
      <c r="AK1061" s="101">
        <f t="shared" si="1129"/>
        <v>7962</v>
      </c>
      <c r="AL1061" s="115">
        <v>803</v>
      </c>
      <c r="AM1061" s="115"/>
      <c r="AN1061" s="115"/>
      <c r="AO1061" s="115"/>
      <c r="AP1061" s="33"/>
      <c r="AQ1061" s="33"/>
      <c r="AR1061" s="171">
        <v>0.31345018780182438</v>
      </c>
      <c r="AS1061" s="171">
        <v>0.41232166018158234</v>
      </c>
      <c r="AT1061" s="171">
        <v>0.54633117372306761</v>
      </c>
      <c r="AU1061" s="165"/>
      <c r="AV1061" s="165"/>
      <c r="AW1061" s="165"/>
      <c r="AX1061" s="115">
        <v>518</v>
      </c>
      <c r="AY1061" s="18">
        <f t="shared" si="1130"/>
        <v>8885</v>
      </c>
      <c r="AZ1061" s="115">
        <v>746</v>
      </c>
      <c r="BA1061" s="115">
        <v>3116</v>
      </c>
      <c r="BB1061" s="115">
        <v>4861</v>
      </c>
      <c r="BC1061" s="163">
        <v>162</v>
      </c>
      <c r="BD1061" s="115">
        <v>870</v>
      </c>
      <c r="BE1061" s="33"/>
      <c r="BF1061" s="33"/>
      <c r="BG1061" s="33"/>
      <c r="BH1061" s="171">
        <v>0.35687343785503295</v>
      </c>
      <c r="BI1061" s="171">
        <v>0.46134371957156767</v>
      </c>
      <c r="BJ1061" s="171">
        <v>0.61099203919167178</v>
      </c>
      <c r="BK1061" s="167">
        <v>6917</v>
      </c>
      <c r="BL1061" s="167">
        <v>8901</v>
      </c>
      <c r="BM1061" s="167">
        <v>6523</v>
      </c>
      <c r="BN1061" s="33"/>
      <c r="BO1061" s="163">
        <v>2131</v>
      </c>
      <c r="BP1061" s="33"/>
      <c r="BQ1061" s="33">
        <v>256</v>
      </c>
      <c r="BR1061" s="115">
        <v>576</v>
      </c>
      <c r="BS1061" s="33">
        <v>513</v>
      </c>
      <c r="BT1061" s="115">
        <v>863</v>
      </c>
      <c r="BU1061" s="115">
        <v>3911</v>
      </c>
      <c r="BV1061" s="115">
        <v>6165</v>
      </c>
      <c r="BW1061" s="115">
        <v>159</v>
      </c>
      <c r="BX1061" s="115">
        <v>11098</v>
      </c>
      <c r="BY1061" s="115">
        <v>305</v>
      </c>
      <c r="BZ1061" s="2">
        <v>1015</v>
      </c>
      <c r="CA1061" s="115">
        <v>161</v>
      </c>
      <c r="CB1061" s="115">
        <v>777</v>
      </c>
      <c r="CE1061" s="171">
        <v>0.44632896467280397</v>
      </c>
      <c r="CF1061" s="171">
        <v>0.5916863983162326</v>
      </c>
      <c r="CG1061" s="171">
        <v>0.76518218623481782</v>
      </c>
      <c r="CH1061" s="115">
        <v>1373</v>
      </c>
      <c r="CI1061" s="115">
        <v>1712</v>
      </c>
      <c r="CJ1061" s="31">
        <f t="shared" si="1131"/>
        <v>14</v>
      </c>
      <c r="CK1061" s="31">
        <f t="shared" si="1132"/>
        <v>39</v>
      </c>
      <c r="CL1061" s="31">
        <f t="shared" si="1133"/>
        <v>77</v>
      </c>
      <c r="CM1061" s="113">
        <f t="shared" si="1134"/>
        <v>503</v>
      </c>
      <c r="CN1061" s="31">
        <f t="shared" si="1135"/>
        <v>104</v>
      </c>
      <c r="CO1061" s="31">
        <f t="shared" si="1136"/>
        <v>185</v>
      </c>
      <c r="CP1061" s="31">
        <f t="shared" si="1137"/>
        <v>210</v>
      </c>
      <c r="CQ1061" s="31">
        <f t="shared" si="1138"/>
        <v>4</v>
      </c>
      <c r="CR1061" s="115">
        <v>10</v>
      </c>
      <c r="CS1061" s="115">
        <v>32</v>
      </c>
      <c r="CT1061" s="115">
        <v>67</v>
      </c>
      <c r="CU1061" s="88">
        <f t="shared" si="1139"/>
        <v>404</v>
      </c>
      <c r="CV1061" s="115">
        <v>96</v>
      </c>
      <c r="CW1061" s="115">
        <v>150</v>
      </c>
      <c r="CX1061" s="115">
        <v>156</v>
      </c>
      <c r="CY1061" s="115">
        <v>2</v>
      </c>
      <c r="CZ1061" s="115">
        <v>4</v>
      </c>
      <c r="DA1061" s="115">
        <v>7</v>
      </c>
      <c r="DB1061" s="115">
        <v>10</v>
      </c>
      <c r="DC1061" s="88">
        <f t="shared" si="1140"/>
        <v>99</v>
      </c>
      <c r="DD1061" s="115">
        <v>8</v>
      </c>
      <c r="DE1061" s="115">
        <v>35</v>
      </c>
      <c r="DF1061" s="115">
        <v>54</v>
      </c>
      <c r="DG1061" s="115">
        <v>2</v>
      </c>
      <c r="DH1061" s="115">
        <v>27</v>
      </c>
      <c r="DI1061" s="115">
        <v>170</v>
      </c>
      <c r="DJ1061" s="115">
        <v>124</v>
      </c>
      <c r="DK1061" s="88">
        <f t="shared" si="1141"/>
        <v>3829</v>
      </c>
      <c r="DL1061" s="115">
        <v>442</v>
      </c>
      <c r="DM1061" s="115">
        <v>1447</v>
      </c>
      <c r="DN1061" s="115">
        <v>1890</v>
      </c>
      <c r="DO1061" s="115">
        <v>50</v>
      </c>
      <c r="DP1061" s="115">
        <v>188</v>
      </c>
      <c r="DQ1061" s="115">
        <v>298</v>
      </c>
      <c r="DR1061" s="115">
        <v>242</v>
      </c>
      <c r="DS1061" s="88">
        <f t="shared" si="1142"/>
        <v>5935</v>
      </c>
      <c r="DT1061" s="115">
        <v>187</v>
      </c>
      <c r="DU1061" s="115">
        <v>1899</v>
      </c>
      <c r="DV1061" s="115">
        <v>3761</v>
      </c>
      <c r="DW1061" s="115">
        <v>88</v>
      </c>
      <c r="DX1061" s="115">
        <v>4</v>
      </c>
      <c r="DY1061" s="115">
        <v>8</v>
      </c>
      <c r="DZ1061" s="115">
        <v>9</v>
      </c>
      <c r="EA1061" s="88">
        <f t="shared" si="1143"/>
        <v>97</v>
      </c>
      <c r="EB1061" s="115">
        <v>23</v>
      </c>
      <c r="EC1061" s="115">
        <v>46</v>
      </c>
      <c r="ED1061" s="115">
        <v>26</v>
      </c>
      <c r="EE1061" s="115">
        <v>2</v>
      </c>
      <c r="EF1061" s="115">
        <v>8</v>
      </c>
      <c r="EG1061" s="115">
        <v>31</v>
      </c>
      <c r="EH1061" s="115">
        <v>36</v>
      </c>
      <c r="EI1061" s="88">
        <f t="shared" si="1144"/>
        <v>317</v>
      </c>
      <c r="EJ1061" s="115">
        <v>103</v>
      </c>
      <c r="EK1061" s="115">
        <v>138</v>
      </c>
      <c r="EL1061" s="115">
        <v>74</v>
      </c>
      <c r="EM1061" s="115">
        <v>2</v>
      </c>
      <c r="EN1061" s="115"/>
      <c r="EO1061" s="115"/>
      <c r="EP1061" s="115"/>
      <c r="EQ1061" s="88">
        <f t="shared" si="1145"/>
        <v>0</v>
      </c>
      <c r="ER1061" s="115"/>
      <c r="ES1061" s="115"/>
      <c r="ET1061" s="115"/>
      <c r="EU1061" s="115"/>
      <c r="GB1061" s="115">
        <v>15</v>
      </c>
      <c r="GC1061" s="115">
        <v>30</v>
      </c>
      <c r="GD1061" s="115">
        <v>25</v>
      </c>
      <c r="GE1061" s="110">
        <f t="shared" si="1146"/>
        <v>381</v>
      </c>
      <c r="GF1061" s="115">
        <v>4</v>
      </c>
      <c r="GG1061" s="115">
        <v>196</v>
      </c>
      <c r="GH1061" s="115">
        <v>177</v>
      </c>
      <c r="GI1061" s="115">
        <v>4</v>
      </c>
      <c r="GJ1061" s="33"/>
      <c r="GK1061" s="33"/>
      <c r="GL1061" s="33"/>
      <c r="GN1061" s="2" t="s">
        <v>2474</v>
      </c>
      <c r="GO1061" s="2" t="s">
        <v>2458</v>
      </c>
      <c r="GP1061" s="2" t="s">
        <v>2485</v>
      </c>
      <c r="GQ1061" s="33"/>
      <c r="GR1061" s="115">
        <v>8826</v>
      </c>
    </row>
    <row r="1062" spans="1:208" hidden="1" x14ac:dyDescent="0.25">
      <c r="A1062" s="24" t="s">
        <v>1116</v>
      </c>
      <c r="B1062" s="4" t="s">
        <v>842</v>
      </c>
      <c r="C1062" s="4" t="s">
        <v>842</v>
      </c>
      <c r="D1062" s="115" t="s">
        <v>842</v>
      </c>
      <c r="E1062" s="163">
        <v>3421</v>
      </c>
      <c r="F1062" s="163">
        <v>20012</v>
      </c>
      <c r="G1062" s="163">
        <v>15182</v>
      </c>
      <c r="H1062" s="19">
        <f t="shared" si="1127"/>
        <v>38615</v>
      </c>
      <c r="I1062" s="115">
        <v>2020</v>
      </c>
      <c r="J1062" s="163">
        <v>3349</v>
      </c>
      <c r="K1062" s="163">
        <v>19654</v>
      </c>
      <c r="L1062" s="163">
        <v>16011</v>
      </c>
      <c r="M1062" s="13">
        <f t="shared" si="1128"/>
        <v>39014</v>
      </c>
      <c r="N1062" s="115">
        <v>1313</v>
      </c>
      <c r="O1062" s="115">
        <v>7883</v>
      </c>
      <c r="U1062" s="164">
        <v>0.28780048398054919</v>
      </c>
      <c r="V1062" s="164">
        <v>0.37619642114024138</v>
      </c>
      <c r="W1062" s="164">
        <v>0.38119197053789095</v>
      </c>
      <c r="X1062" s="164"/>
      <c r="Y1062" s="164"/>
      <c r="Z1062" s="164"/>
      <c r="AF1062" s="115">
        <v>1970</v>
      </c>
      <c r="AG1062" s="115">
        <v>3072</v>
      </c>
      <c r="AH1062" s="115">
        <v>18474</v>
      </c>
      <c r="AI1062" s="115">
        <v>15959</v>
      </c>
      <c r="AJ1062" s="11">
        <v>198</v>
      </c>
      <c r="AK1062" s="101">
        <f t="shared" si="1129"/>
        <v>37703</v>
      </c>
      <c r="AL1062" s="115">
        <v>1464</v>
      </c>
      <c r="AM1062" s="115"/>
      <c r="AN1062" s="115"/>
      <c r="AO1062" s="115"/>
      <c r="AR1062" s="165">
        <v>0.26938082994498924</v>
      </c>
      <c r="AS1062" s="165">
        <v>0.35878768092284252</v>
      </c>
      <c r="AT1062" s="165">
        <v>0.37685567948417964</v>
      </c>
      <c r="AU1062" s="165"/>
      <c r="AV1062" s="165"/>
      <c r="AW1062" s="165"/>
      <c r="AX1062" s="115">
        <v>2033</v>
      </c>
      <c r="AY1062" s="18">
        <f t="shared" si="1130"/>
        <v>40111</v>
      </c>
      <c r="AZ1062" s="115">
        <v>3127</v>
      </c>
      <c r="BA1062" s="115">
        <v>19481</v>
      </c>
      <c r="BB1062" s="115">
        <v>17143</v>
      </c>
      <c r="BC1062" s="163">
        <v>360</v>
      </c>
      <c r="BD1062" s="115">
        <v>1741</v>
      </c>
      <c r="BH1062" s="166">
        <v>0.27645445883730574</v>
      </c>
      <c r="BI1062" s="166">
        <v>0.36627186627186625</v>
      </c>
      <c r="BJ1062" s="166">
        <v>0.38845872531463593</v>
      </c>
      <c r="BK1062" s="167">
        <v>44566</v>
      </c>
      <c r="BL1062" s="167">
        <v>60211</v>
      </c>
      <c r="BM1062" s="167">
        <v>42436</v>
      </c>
      <c r="BO1062" s="163">
        <v>14240</v>
      </c>
      <c r="BQ1062" s="2">
        <v>1007</v>
      </c>
      <c r="BR1062" s="115">
        <v>2301</v>
      </c>
      <c r="BS1062" s="2">
        <v>1746</v>
      </c>
      <c r="BT1062" s="115">
        <v>2842</v>
      </c>
      <c r="BU1062" s="115">
        <v>22554</v>
      </c>
      <c r="BV1062" s="115">
        <v>24960</v>
      </c>
      <c r="BW1062" s="115">
        <v>313</v>
      </c>
      <c r="BX1062" s="115">
        <v>50669</v>
      </c>
      <c r="BY1062" s="115">
        <v>5376</v>
      </c>
      <c r="BZ1062" s="2">
        <v>1972</v>
      </c>
      <c r="CA1062" s="115">
        <v>302</v>
      </c>
      <c r="CB1062" s="115">
        <v>12046</v>
      </c>
      <c r="CE1062" s="166">
        <v>0.31861018763734716</v>
      </c>
      <c r="CF1062" s="166">
        <v>0.43935717370293448</v>
      </c>
      <c r="CG1062" s="166">
        <v>0.53833128834355826</v>
      </c>
      <c r="CH1062" s="115">
        <v>19448</v>
      </c>
      <c r="CI1062" s="115">
        <v>19670</v>
      </c>
      <c r="CJ1062" s="31">
        <f t="shared" si="1131"/>
        <v>6</v>
      </c>
      <c r="CK1062" s="31">
        <f t="shared" si="1132"/>
        <v>19</v>
      </c>
      <c r="CL1062" s="31">
        <f t="shared" si="1133"/>
        <v>21</v>
      </c>
      <c r="CM1062" s="113">
        <f t="shared" si="1134"/>
        <v>270</v>
      </c>
      <c r="CN1062" s="31">
        <f t="shared" si="1135"/>
        <v>40</v>
      </c>
      <c r="CO1062" s="31">
        <f t="shared" si="1136"/>
        <v>89</v>
      </c>
      <c r="CP1062" s="31">
        <f t="shared" si="1137"/>
        <v>123</v>
      </c>
      <c r="CQ1062" s="31">
        <f t="shared" si="1138"/>
        <v>18</v>
      </c>
      <c r="CR1062" s="115">
        <v>5</v>
      </c>
      <c r="CS1062" s="115">
        <v>17</v>
      </c>
      <c r="CT1062" s="115">
        <v>19</v>
      </c>
      <c r="CU1062" s="88">
        <f t="shared" si="1139"/>
        <v>252</v>
      </c>
      <c r="CV1062" s="115">
        <v>39</v>
      </c>
      <c r="CW1062" s="115">
        <v>80</v>
      </c>
      <c r="CX1062" s="115">
        <v>115</v>
      </c>
      <c r="CY1062" s="115">
        <v>18</v>
      </c>
      <c r="CZ1062" s="115">
        <v>1</v>
      </c>
      <c r="DA1062" s="115">
        <v>2</v>
      </c>
      <c r="DB1062" s="115">
        <v>2</v>
      </c>
      <c r="DC1062" s="88">
        <f t="shared" si="1140"/>
        <v>18</v>
      </c>
      <c r="DD1062" s="115">
        <v>1</v>
      </c>
      <c r="DE1062" s="115">
        <v>9</v>
      </c>
      <c r="DF1062" s="115">
        <v>8</v>
      </c>
      <c r="DG1062" s="115">
        <v>0</v>
      </c>
      <c r="DH1062" s="115">
        <v>73</v>
      </c>
      <c r="DI1062" s="115">
        <v>568</v>
      </c>
      <c r="DJ1062" s="115">
        <v>363</v>
      </c>
      <c r="DK1062" s="88">
        <f t="shared" si="1141"/>
        <v>13348</v>
      </c>
      <c r="DL1062" s="115">
        <v>1187</v>
      </c>
      <c r="DM1062" s="115">
        <v>5836</v>
      </c>
      <c r="DN1062" s="115">
        <v>6260</v>
      </c>
      <c r="DO1062" s="115">
        <v>65</v>
      </c>
      <c r="DP1062" s="115">
        <v>850</v>
      </c>
      <c r="DQ1062" s="115">
        <v>1557</v>
      </c>
      <c r="DR1062" s="115">
        <v>1156</v>
      </c>
      <c r="DS1062" s="88">
        <f t="shared" si="1142"/>
        <v>35354</v>
      </c>
      <c r="DT1062" s="115">
        <v>1249</v>
      </c>
      <c r="DU1062" s="115">
        <v>15895</v>
      </c>
      <c r="DV1062" s="115">
        <v>17972</v>
      </c>
      <c r="DW1062" s="115">
        <v>238</v>
      </c>
      <c r="DX1062" s="115">
        <v>21</v>
      </c>
      <c r="DY1062" s="115">
        <v>38</v>
      </c>
      <c r="DZ1062" s="115">
        <v>40</v>
      </c>
      <c r="EA1062" s="88">
        <f t="shared" si="1143"/>
        <v>416</v>
      </c>
      <c r="EB1062" s="115">
        <v>91</v>
      </c>
      <c r="EC1062" s="115">
        <v>247</v>
      </c>
      <c r="ED1062" s="115">
        <v>77</v>
      </c>
      <c r="EE1062" s="115">
        <v>1</v>
      </c>
      <c r="EF1062" s="115">
        <v>33</v>
      </c>
      <c r="EG1062" s="115">
        <v>87</v>
      </c>
      <c r="EH1062" s="115">
        <v>140</v>
      </c>
      <c r="EI1062" s="88">
        <f t="shared" si="1144"/>
        <v>593</v>
      </c>
      <c r="EJ1062" s="115">
        <v>230</v>
      </c>
      <c r="EK1062" s="115">
        <v>224</v>
      </c>
      <c r="EL1062" s="115">
        <v>138</v>
      </c>
      <c r="EM1062" s="115">
        <v>1</v>
      </c>
      <c r="EN1062" s="115"/>
      <c r="EO1062" s="115"/>
      <c r="EP1062" s="115"/>
      <c r="EQ1062" s="88">
        <f t="shared" si="1145"/>
        <v>0</v>
      </c>
      <c r="ER1062" s="115"/>
      <c r="ES1062" s="115"/>
      <c r="ET1062" s="115"/>
      <c r="EU1062" s="115"/>
      <c r="GB1062" s="115">
        <v>17</v>
      </c>
      <c r="GC1062" s="115">
        <v>21</v>
      </c>
      <c r="GD1062" s="115">
        <v>26</v>
      </c>
      <c r="GE1062" s="110">
        <f t="shared" si="1146"/>
        <v>234</v>
      </c>
      <c r="GF1062" s="115">
        <v>21</v>
      </c>
      <c r="GG1062" s="115">
        <v>133</v>
      </c>
      <c r="GH1062" s="115">
        <v>79</v>
      </c>
      <c r="GI1062" s="115">
        <v>1</v>
      </c>
      <c r="GN1062" s="2" t="s">
        <v>2522</v>
      </c>
      <c r="GO1062" s="2" t="s">
        <v>2521</v>
      </c>
      <c r="GP1062" s="2" t="s">
        <v>2522</v>
      </c>
      <c r="GR1062" s="115">
        <v>60434</v>
      </c>
    </row>
    <row r="1063" spans="1:208" hidden="1" x14ac:dyDescent="0.25">
      <c r="A1063" s="24" t="s">
        <v>1117</v>
      </c>
      <c r="B1063" s="4" t="s">
        <v>856</v>
      </c>
      <c r="C1063" s="4" t="s">
        <v>856</v>
      </c>
      <c r="D1063" s="115" t="s">
        <v>856</v>
      </c>
      <c r="E1063" s="163">
        <v>909</v>
      </c>
      <c r="F1063" s="163">
        <v>4430</v>
      </c>
      <c r="G1063" s="163">
        <v>2943</v>
      </c>
      <c r="H1063" s="19">
        <f t="shared" si="1127"/>
        <v>8282</v>
      </c>
      <c r="I1063" s="115">
        <v>496</v>
      </c>
      <c r="J1063" s="163">
        <v>1028</v>
      </c>
      <c r="K1063" s="163">
        <v>4692</v>
      </c>
      <c r="L1063" s="163">
        <v>3068</v>
      </c>
      <c r="M1063" s="13">
        <f t="shared" si="1128"/>
        <v>8788</v>
      </c>
      <c r="N1063" s="115">
        <v>192</v>
      </c>
      <c r="O1063" s="115">
        <v>2592</v>
      </c>
      <c r="U1063" s="164">
        <v>0.26128453752393688</v>
      </c>
      <c r="V1063" s="164">
        <v>0.32957366197796456</v>
      </c>
      <c r="W1063" s="164">
        <v>0.2869686689283576</v>
      </c>
      <c r="X1063" s="164"/>
      <c r="Y1063" s="164"/>
      <c r="Z1063" s="164"/>
      <c r="AF1063" s="115">
        <v>492</v>
      </c>
      <c r="AG1063" s="115">
        <v>909</v>
      </c>
      <c r="AH1063" s="115">
        <v>4340</v>
      </c>
      <c r="AI1063" s="115">
        <v>2701</v>
      </c>
      <c r="AJ1063" s="11">
        <v>40</v>
      </c>
      <c r="AK1063" s="101">
        <f t="shared" si="1129"/>
        <v>7990</v>
      </c>
      <c r="AL1063" s="115">
        <v>186</v>
      </c>
      <c r="AM1063" s="115"/>
      <c r="AN1063" s="115"/>
      <c r="AO1063" s="115"/>
      <c r="AR1063" s="165">
        <v>0.24579732168297086</v>
      </c>
      <c r="AS1063" s="165">
        <v>0.31486840292131735</v>
      </c>
      <c r="AT1063" s="165">
        <v>0.2733398543636561</v>
      </c>
      <c r="AU1063" s="165"/>
      <c r="AV1063" s="165"/>
      <c r="AW1063" s="165"/>
      <c r="AX1063" s="115">
        <v>545</v>
      </c>
      <c r="AY1063" s="18">
        <f t="shared" si="1130"/>
        <v>9706</v>
      </c>
      <c r="AZ1063" s="115">
        <v>1247</v>
      </c>
      <c r="BA1063" s="115">
        <v>5253</v>
      </c>
      <c r="BB1063" s="115">
        <v>3137</v>
      </c>
      <c r="BC1063" s="163">
        <v>69</v>
      </c>
      <c r="BD1063" s="115">
        <v>221</v>
      </c>
      <c r="BH1063" s="166">
        <v>0.29969126961392789</v>
      </c>
      <c r="BI1063" s="166">
        <v>0.37751282406765563</v>
      </c>
      <c r="BJ1063" s="166">
        <v>0.32295935319525965</v>
      </c>
      <c r="BK1063" s="167">
        <v>10259</v>
      </c>
      <c r="BL1063" s="167">
        <v>13732</v>
      </c>
      <c r="BM1063" s="167">
        <v>9763</v>
      </c>
      <c r="BO1063" s="163">
        <v>3237</v>
      </c>
      <c r="BQ1063" s="2">
        <v>296</v>
      </c>
      <c r="BR1063" s="115">
        <v>663</v>
      </c>
      <c r="BS1063" s="2">
        <v>454</v>
      </c>
      <c r="BT1063" s="115">
        <v>870</v>
      </c>
      <c r="BU1063" s="115">
        <v>6594</v>
      </c>
      <c r="BV1063" s="115">
        <v>5746</v>
      </c>
      <c r="BW1063" s="115">
        <v>44</v>
      </c>
      <c r="BX1063" s="115">
        <v>13254</v>
      </c>
      <c r="BY1063" s="115">
        <v>2381</v>
      </c>
      <c r="BZ1063" s="2">
        <v>272</v>
      </c>
      <c r="CA1063" s="115">
        <v>46</v>
      </c>
      <c r="CB1063" s="115">
        <v>2996</v>
      </c>
      <c r="CE1063" s="166">
        <v>0.3957691016209286</v>
      </c>
      <c r="CF1063" s="166">
        <v>0.54146516209922979</v>
      </c>
      <c r="CG1063" s="166">
        <v>0.58979854264894982</v>
      </c>
      <c r="CH1063" s="115">
        <v>4289</v>
      </c>
      <c r="CI1063" s="115">
        <v>4258</v>
      </c>
      <c r="CJ1063" s="31">
        <f t="shared" si="1131"/>
        <v>2</v>
      </c>
      <c r="CK1063" s="31">
        <f t="shared" si="1132"/>
        <v>3</v>
      </c>
      <c r="CL1063" s="31">
        <f t="shared" si="1133"/>
        <v>5</v>
      </c>
      <c r="CM1063" s="113">
        <f t="shared" si="1134"/>
        <v>35</v>
      </c>
      <c r="CN1063" s="31">
        <f t="shared" si="1135"/>
        <v>5</v>
      </c>
      <c r="CO1063" s="31">
        <f t="shared" si="1136"/>
        <v>15</v>
      </c>
      <c r="CP1063" s="31">
        <f t="shared" si="1137"/>
        <v>15</v>
      </c>
      <c r="CQ1063" s="31">
        <f t="shared" si="1138"/>
        <v>0</v>
      </c>
      <c r="CR1063" s="115"/>
      <c r="CS1063" s="115"/>
      <c r="CT1063" s="115"/>
      <c r="CU1063" s="88">
        <f t="shared" si="1139"/>
        <v>0</v>
      </c>
      <c r="CV1063" s="115"/>
      <c r="CW1063" s="115"/>
      <c r="CX1063" s="115"/>
      <c r="CY1063" s="115"/>
      <c r="CZ1063" s="115">
        <v>2</v>
      </c>
      <c r="DA1063" s="115">
        <v>3</v>
      </c>
      <c r="DB1063" s="115">
        <v>5</v>
      </c>
      <c r="DC1063" s="88">
        <f t="shared" si="1140"/>
        <v>35</v>
      </c>
      <c r="DD1063" s="115">
        <v>5</v>
      </c>
      <c r="DE1063" s="115">
        <v>15</v>
      </c>
      <c r="DF1063" s="115">
        <v>15</v>
      </c>
      <c r="DG1063" s="115">
        <v>0</v>
      </c>
      <c r="DH1063" s="115">
        <v>29</v>
      </c>
      <c r="DI1063" s="115">
        <v>178</v>
      </c>
      <c r="DJ1063" s="115">
        <v>138</v>
      </c>
      <c r="DK1063" s="88">
        <f t="shared" si="1141"/>
        <v>3734</v>
      </c>
      <c r="DL1063" s="115">
        <v>384</v>
      </c>
      <c r="DM1063" s="115">
        <v>1753</v>
      </c>
      <c r="DN1063" s="115">
        <v>1587</v>
      </c>
      <c r="DO1063" s="115">
        <v>10</v>
      </c>
      <c r="DP1063" s="115">
        <v>255</v>
      </c>
      <c r="DQ1063" s="115">
        <v>472</v>
      </c>
      <c r="DR1063" s="115">
        <v>301</v>
      </c>
      <c r="DS1063" s="88">
        <f t="shared" si="1142"/>
        <v>9350</v>
      </c>
      <c r="DT1063" s="115">
        <v>474</v>
      </c>
      <c r="DU1063" s="115">
        <v>4740</v>
      </c>
      <c r="DV1063" s="115">
        <v>4105</v>
      </c>
      <c r="DW1063" s="115">
        <v>31</v>
      </c>
      <c r="DX1063" s="115"/>
      <c r="DY1063" s="115"/>
      <c r="DZ1063" s="115"/>
      <c r="EA1063" s="88">
        <f t="shared" si="1143"/>
        <v>0</v>
      </c>
      <c r="EB1063" s="115"/>
      <c r="EC1063" s="115"/>
      <c r="ED1063" s="115"/>
      <c r="EE1063" s="115"/>
      <c r="EF1063" s="115"/>
      <c r="EG1063" s="115"/>
      <c r="EH1063" s="115"/>
      <c r="EI1063" s="88">
        <f t="shared" si="1144"/>
        <v>0</v>
      </c>
      <c r="EJ1063" s="115"/>
      <c r="EK1063" s="115"/>
      <c r="EL1063" s="115"/>
      <c r="EM1063" s="115"/>
      <c r="EN1063" s="115"/>
      <c r="EO1063" s="115"/>
      <c r="EP1063" s="115"/>
      <c r="EQ1063" s="88">
        <f t="shared" si="1145"/>
        <v>0</v>
      </c>
      <c r="ER1063" s="115"/>
      <c r="ES1063" s="115"/>
      <c r="ET1063" s="115"/>
      <c r="EU1063" s="115"/>
      <c r="GB1063" s="115">
        <v>10</v>
      </c>
      <c r="GC1063" s="115">
        <v>10</v>
      </c>
      <c r="GD1063" s="115">
        <v>10</v>
      </c>
      <c r="GE1063" s="110">
        <f t="shared" si="1146"/>
        <v>135</v>
      </c>
      <c r="GF1063" s="115">
        <v>7</v>
      </c>
      <c r="GG1063" s="115">
        <v>86</v>
      </c>
      <c r="GH1063" s="115">
        <v>39</v>
      </c>
      <c r="GI1063" s="115">
        <v>3</v>
      </c>
      <c r="GN1063" s="2" t="s">
        <v>2518</v>
      </c>
      <c r="GO1063" s="2" t="s">
        <v>2470</v>
      </c>
      <c r="GP1063" s="2" t="s">
        <v>2513</v>
      </c>
      <c r="GR1063" s="115">
        <v>13824</v>
      </c>
    </row>
    <row r="1064" spans="1:208" hidden="1" x14ac:dyDescent="0.25">
      <c r="A1064" s="24" t="s">
        <v>1114</v>
      </c>
      <c r="B1064" s="4" t="s">
        <v>863</v>
      </c>
      <c r="C1064" s="4" t="s">
        <v>863</v>
      </c>
      <c r="D1064" s="115" t="s">
        <v>863</v>
      </c>
      <c r="E1064" s="163">
        <v>1110</v>
      </c>
      <c r="F1064" s="163">
        <v>3414</v>
      </c>
      <c r="G1064" s="163">
        <v>6638</v>
      </c>
      <c r="H1064" s="19">
        <f t="shared" si="1127"/>
        <v>11162</v>
      </c>
      <c r="I1064" s="115">
        <v>731</v>
      </c>
      <c r="J1064" s="163">
        <v>1279</v>
      </c>
      <c r="K1064" s="163">
        <v>3537</v>
      </c>
      <c r="L1064" s="163">
        <v>7648</v>
      </c>
      <c r="M1064" s="13">
        <f t="shared" si="1128"/>
        <v>12464</v>
      </c>
      <c r="N1064" s="115">
        <v>1940</v>
      </c>
      <c r="O1064" s="115">
        <v>300</v>
      </c>
      <c r="U1064" s="164">
        <v>0.32526657394529435</v>
      </c>
      <c r="V1064" s="164">
        <v>0.40885370599681586</v>
      </c>
      <c r="W1064" s="164">
        <v>0.57720699767418349</v>
      </c>
      <c r="X1064" s="164"/>
      <c r="Y1064" s="164"/>
      <c r="Z1064" s="164"/>
      <c r="AF1064" s="115">
        <v>854</v>
      </c>
      <c r="AG1064" s="115">
        <v>1492</v>
      </c>
      <c r="AH1064" s="115">
        <v>4331</v>
      </c>
      <c r="AI1064" s="115">
        <v>8249</v>
      </c>
      <c r="AJ1064" s="11">
        <v>418</v>
      </c>
      <c r="AK1064" s="101">
        <f t="shared" si="1129"/>
        <v>14490</v>
      </c>
      <c r="AL1064" s="115">
        <v>1982</v>
      </c>
      <c r="AM1064" s="115"/>
      <c r="AN1064" s="115"/>
      <c r="AO1064" s="115"/>
      <c r="AR1064" s="165">
        <v>0.35737511084835943</v>
      </c>
      <c r="AS1064" s="165">
        <v>0.45555364511691887</v>
      </c>
      <c r="AT1064" s="165">
        <v>0.62808177991581482</v>
      </c>
      <c r="AU1064" s="165"/>
      <c r="AV1064" s="165"/>
      <c r="AW1064" s="165"/>
      <c r="AX1064" s="115">
        <v>944</v>
      </c>
      <c r="AY1064" s="18">
        <f t="shared" si="1130"/>
        <v>17041</v>
      </c>
      <c r="AZ1064" s="115">
        <v>1718</v>
      </c>
      <c r="BA1064" s="115">
        <v>5538</v>
      </c>
      <c r="BB1064" s="115">
        <v>9246</v>
      </c>
      <c r="BC1064" s="163">
        <v>539</v>
      </c>
      <c r="BD1064" s="115">
        <v>1999</v>
      </c>
      <c r="BH1064" s="166">
        <v>0.40639448538683554</v>
      </c>
      <c r="BI1064" s="166">
        <v>0.51641959849739472</v>
      </c>
      <c r="BJ1064" s="166">
        <v>0.69316116690578666</v>
      </c>
      <c r="BK1064" s="167">
        <v>11751</v>
      </c>
      <c r="BL1064" s="167">
        <v>15166</v>
      </c>
      <c r="BM1064" s="167">
        <v>11358</v>
      </c>
      <c r="BO1064" s="163">
        <v>3492</v>
      </c>
      <c r="BQ1064" s="2">
        <v>302</v>
      </c>
      <c r="BR1064" s="115">
        <v>1054</v>
      </c>
      <c r="BS1064" s="2">
        <v>861</v>
      </c>
      <c r="BT1064" s="115">
        <v>1787</v>
      </c>
      <c r="BU1064" s="115">
        <v>5626</v>
      </c>
      <c r="BV1064" s="115">
        <v>10234</v>
      </c>
      <c r="BW1064" s="115">
        <v>685</v>
      </c>
      <c r="BX1064" s="115">
        <v>18332</v>
      </c>
      <c r="BY1064" s="115">
        <v>202</v>
      </c>
      <c r="BZ1064" s="2">
        <v>2225</v>
      </c>
      <c r="CA1064" s="115">
        <v>684</v>
      </c>
      <c r="CB1064" s="115">
        <v>779</v>
      </c>
      <c r="CE1064" s="166">
        <v>0.40577636459989397</v>
      </c>
      <c r="CF1064" s="166">
        <v>0.51858935128518968</v>
      </c>
      <c r="CG1064" s="166">
        <v>0.70205055683224327</v>
      </c>
      <c r="CH1064" s="115">
        <v>3349</v>
      </c>
      <c r="CI1064" s="115">
        <v>3837</v>
      </c>
      <c r="CJ1064" s="31">
        <f t="shared" si="1131"/>
        <v>58</v>
      </c>
      <c r="CK1064" s="31">
        <f t="shared" si="1132"/>
        <v>195</v>
      </c>
      <c r="CL1064" s="31">
        <f t="shared" si="1133"/>
        <v>267</v>
      </c>
      <c r="CM1064" s="113">
        <f t="shared" si="1134"/>
        <v>2395</v>
      </c>
      <c r="CN1064" s="31">
        <f t="shared" si="1135"/>
        <v>637</v>
      </c>
      <c r="CO1064" s="31">
        <f t="shared" si="1136"/>
        <v>886</v>
      </c>
      <c r="CP1064" s="31">
        <f t="shared" si="1137"/>
        <v>801</v>
      </c>
      <c r="CQ1064" s="31">
        <f t="shared" si="1138"/>
        <v>71</v>
      </c>
      <c r="CR1064" s="115">
        <v>51</v>
      </c>
      <c r="CS1064" s="115">
        <v>170</v>
      </c>
      <c r="CT1064" s="115">
        <v>234</v>
      </c>
      <c r="CU1064" s="88">
        <f t="shared" si="1139"/>
        <v>2077</v>
      </c>
      <c r="CV1064" s="115">
        <v>601</v>
      </c>
      <c r="CW1064" s="115">
        <v>779</v>
      </c>
      <c r="CX1064" s="115">
        <v>651</v>
      </c>
      <c r="CY1064" s="115">
        <v>46</v>
      </c>
      <c r="CZ1064" s="115">
        <v>7</v>
      </c>
      <c r="DA1064" s="115">
        <v>25</v>
      </c>
      <c r="DB1064" s="115">
        <v>33</v>
      </c>
      <c r="DC1064" s="88">
        <f t="shared" si="1140"/>
        <v>318</v>
      </c>
      <c r="DD1064" s="115">
        <v>36</v>
      </c>
      <c r="DE1064" s="115">
        <v>107</v>
      </c>
      <c r="DF1064" s="115">
        <v>150</v>
      </c>
      <c r="DG1064" s="115">
        <v>25</v>
      </c>
      <c r="DH1064" s="115">
        <v>31</v>
      </c>
      <c r="DI1064" s="115">
        <v>310</v>
      </c>
      <c r="DJ1064" s="115">
        <v>174</v>
      </c>
      <c r="DK1064" s="88">
        <f t="shared" si="1141"/>
        <v>5473</v>
      </c>
      <c r="DL1064" s="115">
        <v>665</v>
      </c>
      <c r="DM1064" s="115">
        <v>2172</v>
      </c>
      <c r="DN1064" s="115">
        <v>2482</v>
      </c>
      <c r="DO1064" s="115">
        <v>154</v>
      </c>
      <c r="DP1064" s="115">
        <v>157</v>
      </c>
      <c r="DQ1064" s="115">
        <v>416</v>
      </c>
      <c r="DR1064" s="115">
        <v>254</v>
      </c>
      <c r="DS1064" s="88">
        <f t="shared" si="1142"/>
        <v>8340</v>
      </c>
      <c r="DT1064" s="115">
        <v>58</v>
      </c>
      <c r="DU1064" s="115">
        <v>1618</v>
      </c>
      <c r="DV1064" s="115">
        <v>6236</v>
      </c>
      <c r="DW1064" s="115">
        <v>428</v>
      </c>
      <c r="DX1064" s="115">
        <v>6</v>
      </c>
      <c r="DY1064" s="115">
        <v>20</v>
      </c>
      <c r="DZ1064" s="115">
        <v>25</v>
      </c>
      <c r="EA1064" s="88">
        <f t="shared" si="1143"/>
        <v>400</v>
      </c>
      <c r="EB1064" s="115">
        <v>82</v>
      </c>
      <c r="EC1064" s="115">
        <v>140</v>
      </c>
      <c r="ED1064" s="115">
        <v>170</v>
      </c>
      <c r="EE1064" s="115">
        <v>8</v>
      </c>
      <c r="EF1064" s="115">
        <v>25</v>
      </c>
      <c r="EG1064" s="115">
        <v>74</v>
      </c>
      <c r="EH1064" s="115">
        <v>107</v>
      </c>
      <c r="EI1064" s="88">
        <f t="shared" si="1144"/>
        <v>848</v>
      </c>
      <c r="EJ1064" s="115">
        <v>337</v>
      </c>
      <c r="EK1064" s="115">
        <v>330</v>
      </c>
      <c r="EL1064" s="115">
        <v>174</v>
      </c>
      <c r="EM1064" s="115">
        <v>7</v>
      </c>
      <c r="EN1064" s="115"/>
      <c r="EO1064" s="115"/>
      <c r="EP1064" s="115"/>
      <c r="EQ1064" s="88">
        <f t="shared" si="1145"/>
        <v>0</v>
      </c>
      <c r="ER1064" s="115"/>
      <c r="ES1064" s="115"/>
      <c r="ET1064" s="115"/>
      <c r="EU1064" s="115"/>
      <c r="GB1064" s="115">
        <v>24</v>
      </c>
      <c r="GC1064" s="115">
        <v>30</v>
      </c>
      <c r="GD1064" s="115">
        <v>34</v>
      </c>
      <c r="GE1064" s="110">
        <f t="shared" si="1146"/>
        <v>516</v>
      </c>
      <c r="GF1064" s="115">
        <v>8</v>
      </c>
      <c r="GG1064" s="115">
        <v>302</v>
      </c>
      <c r="GH1064" s="115">
        <v>201</v>
      </c>
      <c r="GI1064" s="115">
        <v>5</v>
      </c>
      <c r="GN1064" s="2" t="s">
        <v>2494</v>
      </c>
      <c r="GO1064" s="2" t="s">
        <v>2518</v>
      </c>
      <c r="GP1064" s="2" t="s">
        <v>2490</v>
      </c>
      <c r="GR1064" s="115">
        <v>15243</v>
      </c>
    </row>
    <row r="1065" spans="1:208" hidden="1" x14ac:dyDescent="0.25">
      <c r="A1065" s="168" t="s">
        <v>1112</v>
      </c>
      <c r="B1065" s="4" t="s">
        <v>874</v>
      </c>
      <c r="C1065" s="4" t="s">
        <v>874</v>
      </c>
      <c r="D1065" s="115" t="s">
        <v>874</v>
      </c>
      <c r="E1065" s="163">
        <v>796</v>
      </c>
      <c r="F1065" s="163">
        <v>2841</v>
      </c>
      <c r="G1065" s="163">
        <v>4096</v>
      </c>
      <c r="H1065" s="19">
        <f t="shared" si="1127"/>
        <v>7733</v>
      </c>
      <c r="I1065" s="115">
        <v>575</v>
      </c>
      <c r="J1065" s="163">
        <v>1678</v>
      </c>
      <c r="K1065" s="163">
        <v>4060</v>
      </c>
      <c r="L1065" s="163">
        <v>5148</v>
      </c>
      <c r="M1065" s="13">
        <f t="shared" si="1128"/>
        <v>10886</v>
      </c>
      <c r="N1065" s="115">
        <v>1083</v>
      </c>
      <c r="O1065" s="115">
        <v>401</v>
      </c>
      <c r="U1065" s="164">
        <v>0.47910659303064373</v>
      </c>
      <c r="V1065" s="164">
        <v>0.56517807456872571</v>
      </c>
      <c r="W1065" s="164">
        <v>0.65039999999999987</v>
      </c>
      <c r="X1065" s="164"/>
      <c r="Y1065" s="164"/>
      <c r="Z1065" s="164"/>
      <c r="AF1065" s="115">
        <v>617</v>
      </c>
      <c r="AG1065" s="115">
        <v>1429</v>
      </c>
      <c r="AH1065" s="115">
        <v>4073</v>
      </c>
      <c r="AI1065" s="115">
        <v>5131</v>
      </c>
      <c r="AJ1065" s="11">
        <v>299</v>
      </c>
      <c r="AK1065" s="101">
        <f t="shared" si="1129"/>
        <v>10932</v>
      </c>
      <c r="AL1065" s="115">
        <v>1043</v>
      </c>
      <c r="AM1065" s="115"/>
      <c r="AN1065" s="115"/>
      <c r="AO1065" s="115"/>
      <c r="AR1065" s="165">
        <v>0.48643165102713665</v>
      </c>
      <c r="AS1065" s="165">
        <v>0.5922781043617098</v>
      </c>
      <c r="AT1065" s="165">
        <v>0.68144690781796968</v>
      </c>
      <c r="AU1065" s="165"/>
      <c r="AV1065" s="165"/>
      <c r="AW1065" s="165"/>
      <c r="AX1065" s="115">
        <v>613</v>
      </c>
      <c r="AY1065" s="18">
        <f t="shared" si="1130"/>
        <v>10983</v>
      </c>
      <c r="AZ1065" s="115">
        <v>1273</v>
      </c>
      <c r="BA1065" s="115">
        <v>4055</v>
      </c>
      <c r="BB1065" s="115">
        <v>5293</v>
      </c>
      <c r="BC1065" s="163">
        <v>362</v>
      </c>
      <c r="BD1065" s="115">
        <v>1093</v>
      </c>
      <c r="BH1065" s="166">
        <v>0.48481147916348649</v>
      </c>
      <c r="BI1065" s="166">
        <v>0.60233491426486685</v>
      </c>
      <c r="BJ1065" s="166">
        <v>0.71065989847715738</v>
      </c>
      <c r="BK1065" s="167">
        <v>5798</v>
      </c>
      <c r="BL1065" s="167">
        <v>7898</v>
      </c>
      <c r="BM1065" s="167">
        <v>5940</v>
      </c>
      <c r="BO1065" s="163">
        <v>1933</v>
      </c>
      <c r="BQ1065" s="2">
        <v>341</v>
      </c>
      <c r="BR1065" s="115">
        <v>646</v>
      </c>
      <c r="BS1065" s="2">
        <v>584</v>
      </c>
      <c r="BT1065" s="115">
        <v>1019</v>
      </c>
      <c r="BU1065" s="115">
        <v>3594</v>
      </c>
      <c r="BV1065" s="115">
        <v>5463</v>
      </c>
      <c r="BW1065" s="115">
        <v>314</v>
      </c>
      <c r="BX1065" s="115">
        <v>10390</v>
      </c>
      <c r="BY1065" s="115">
        <v>190</v>
      </c>
      <c r="BZ1065" s="2">
        <v>1077</v>
      </c>
      <c r="CA1065" s="115">
        <v>302</v>
      </c>
      <c r="CB1065" s="115">
        <v>530</v>
      </c>
      <c r="CE1065" s="166">
        <v>0.44619142115707527</v>
      </c>
      <c r="CF1065" s="166">
        <v>0.56798069187449718</v>
      </c>
      <c r="CG1065" s="166">
        <v>0.72055073941866399</v>
      </c>
      <c r="CH1065" s="115">
        <v>1554</v>
      </c>
      <c r="CI1065" s="115">
        <v>1880</v>
      </c>
      <c r="CJ1065" s="31">
        <f t="shared" si="1131"/>
        <v>13</v>
      </c>
      <c r="CK1065" s="31">
        <f t="shared" si="1132"/>
        <v>40</v>
      </c>
      <c r="CL1065" s="31">
        <f t="shared" si="1133"/>
        <v>60</v>
      </c>
      <c r="CM1065" s="113">
        <f t="shared" si="1134"/>
        <v>489</v>
      </c>
      <c r="CN1065" s="31">
        <f t="shared" si="1135"/>
        <v>79</v>
      </c>
      <c r="CO1065" s="31">
        <f t="shared" si="1136"/>
        <v>188</v>
      </c>
      <c r="CP1065" s="31">
        <f t="shared" si="1137"/>
        <v>215</v>
      </c>
      <c r="CQ1065" s="31">
        <f t="shared" si="1138"/>
        <v>7</v>
      </c>
      <c r="CR1065" s="115">
        <v>8</v>
      </c>
      <c r="CS1065" s="115">
        <v>31</v>
      </c>
      <c r="CT1065" s="115">
        <v>52</v>
      </c>
      <c r="CU1065" s="88">
        <f t="shared" si="1139"/>
        <v>389</v>
      </c>
      <c r="CV1065" s="115">
        <v>70</v>
      </c>
      <c r="CW1065" s="115">
        <v>146</v>
      </c>
      <c r="CX1065" s="115">
        <v>168</v>
      </c>
      <c r="CY1065" s="115">
        <v>5</v>
      </c>
      <c r="CZ1065" s="115">
        <v>5</v>
      </c>
      <c r="DA1065" s="115">
        <v>9</v>
      </c>
      <c r="DB1065" s="115">
        <v>8</v>
      </c>
      <c r="DC1065" s="88">
        <f t="shared" si="1140"/>
        <v>100</v>
      </c>
      <c r="DD1065" s="115">
        <v>9</v>
      </c>
      <c r="DE1065" s="115">
        <v>42</v>
      </c>
      <c r="DF1065" s="115">
        <v>47</v>
      </c>
      <c r="DG1065" s="115">
        <v>2</v>
      </c>
      <c r="DH1065" s="115">
        <v>23</v>
      </c>
      <c r="DI1065" s="115">
        <v>138</v>
      </c>
      <c r="DJ1065" s="115">
        <v>109</v>
      </c>
      <c r="DK1065" s="88">
        <f t="shared" si="1141"/>
        <v>2580</v>
      </c>
      <c r="DL1065" s="115">
        <v>479</v>
      </c>
      <c r="DM1065" s="115">
        <v>952</v>
      </c>
      <c r="DN1065" s="115">
        <v>1068</v>
      </c>
      <c r="DO1065" s="115">
        <v>81</v>
      </c>
      <c r="DP1065" s="115">
        <v>263</v>
      </c>
      <c r="DQ1065" s="115">
        <v>385</v>
      </c>
      <c r="DR1065" s="115">
        <v>302</v>
      </c>
      <c r="DS1065" s="88">
        <f t="shared" si="1142"/>
        <v>6245</v>
      </c>
      <c r="DT1065" s="115">
        <v>343</v>
      </c>
      <c r="DU1065" s="115">
        <v>1904</v>
      </c>
      <c r="DV1065" s="115">
        <v>3787</v>
      </c>
      <c r="DW1065" s="115">
        <v>211</v>
      </c>
      <c r="DX1065" s="115">
        <v>7</v>
      </c>
      <c r="DY1065" s="115">
        <v>10</v>
      </c>
      <c r="DZ1065" s="115">
        <v>11</v>
      </c>
      <c r="EA1065" s="88">
        <f t="shared" si="1143"/>
        <v>142</v>
      </c>
      <c r="EB1065" s="115">
        <v>21</v>
      </c>
      <c r="EC1065" s="115">
        <v>75</v>
      </c>
      <c r="ED1065" s="115">
        <v>43</v>
      </c>
      <c r="EE1065" s="115">
        <v>3</v>
      </c>
      <c r="EF1065" s="115">
        <v>6</v>
      </c>
      <c r="EG1065" s="115">
        <v>21</v>
      </c>
      <c r="EH1065" s="115">
        <v>29</v>
      </c>
      <c r="EI1065" s="88">
        <f t="shared" si="1144"/>
        <v>204</v>
      </c>
      <c r="EJ1065" s="115">
        <v>86</v>
      </c>
      <c r="EK1065" s="115">
        <v>72</v>
      </c>
      <c r="EL1065" s="115">
        <v>42</v>
      </c>
      <c r="EM1065" s="115">
        <v>4</v>
      </c>
      <c r="EN1065" s="115"/>
      <c r="EO1065" s="115"/>
      <c r="EP1065" s="115"/>
      <c r="EQ1065" s="88">
        <f t="shared" si="1145"/>
        <v>0</v>
      </c>
      <c r="ER1065" s="115"/>
      <c r="ES1065" s="115"/>
      <c r="ET1065" s="115"/>
      <c r="EU1065" s="115"/>
      <c r="GB1065" s="115">
        <v>29</v>
      </c>
      <c r="GC1065" s="115">
        <v>52</v>
      </c>
      <c r="GD1065" s="115">
        <v>73</v>
      </c>
      <c r="GE1065" s="110">
        <f t="shared" si="1146"/>
        <v>697</v>
      </c>
      <c r="GF1065" s="115">
        <v>11</v>
      </c>
      <c r="GG1065" s="115">
        <v>403</v>
      </c>
      <c r="GH1065" s="115">
        <v>281</v>
      </c>
      <c r="GI1065" s="115">
        <v>2</v>
      </c>
      <c r="GN1065" s="2" t="s">
        <v>2485</v>
      </c>
      <c r="GO1065" s="2" t="s">
        <v>2473</v>
      </c>
      <c r="GP1065" s="2" t="s">
        <v>2499</v>
      </c>
      <c r="GR1065" s="115">
        <v>7822</v>
      </c>
    </row>
    <row r="1066" spans="1:208" hidden="1" x14ac:dyDescent="0.25">
      <c r="A1066" s="168" t="s">
        <v>1112</v>
      </c>
      <c r="B1066" s="4" t="s">
        <v>884</v>
      </c>
      <c r="C1066" s="4" t="s">
        <v>884</v>
      </c>
      <c r="D1066" s="115" t="s">
        <v>884</v>
      </c>
      <c r="E1066" s="163">
        <v>1241</v>
      </c>
      <c r="F1066" s="163">
        <v>4554</v>
      </c>
      <c r="G1066" s="163">
        <v>5533</v>
      </c>
      <c r="H1066" s="19">
        <f t="shared" si="1127"/>
        <v>11328</v>
      </c>
      <c r="I1066" s="115">
        <v>726</v>
      </c>
      <c r="J1066" s="163">
        <v>1266</v>
      </c>
      <c r="K1066" s="163">
        <v>4224</v>
      </c>
      <c r="L1066" s="163">
        <v>6416</v>
      </c>
      <c r="M1066" s="13">
        <f t="shared" si="1128"/>
        <v>11906</v>
      </c>
      <c r="N1066" s="115">
        <v>1402</v>
      </c>
      <c r="O1066" s="115">
        <v>429</v>
      </c>
      <c r="U1066" s="164">
        <v>0.4065959588139661</v>
      </c>
      <c r="V1066" s="164">
        <v>0.50688614540466392</v>
      </c>
      <c r="W1066" s="164">
        <v>0.63021618903971843</v>
      </c>
      <c r="X1066" s="164"/>
      <c r="Y1066" s="164"/>
      <c r="Z1066" s="164"/>
      <c r="AF1066" s="115">
        <v>732</v>
      </c>
      <c r="AG1066" s="115">
        <v>1251</v>
      </c>
      <c r="AH1066" s="115">
        <v>4666</v>
      </c>
      <c r="AI1066" s="115">
        <v>6610</v>
      </c>
      <c r="AJ1066" s="11">
        <v>307</v>
      </c>
      <c r="AK1066" s="101">
        <f t="shared" si="1129"/>
        <v>12834</v>
      </c>
      <c r="AL1066" s="115">
        <v>1300</v>
      </c>
      <c r="AM1066" s="115"/>
      <c r="AN1066" s="115"/>
      <c r="AO1066" s="115"/>
      <c r="AR1066" s="165">
        <v>0.43864035944520408</v>
      </c>
      <c r="AS1066" s="165">
        <v>0.55474614914085529</v>
      </c>
      <c r="AT1066" s="165">
        <v>0.6671692423671316</v>
      </c>
      <c r="AU1066" s="165"/>
      <c r="AV1066" s="165"/>
      <c r="AW1066" s="165"/>
      <c r="AX1066" s="115">
        <v>788</v>
      </c>
      <c r="AY1066" s="18">
        <f t="shared" si="1130"/>
        <v>13144</v>
      </c>
      <c r="AZ1066" s="115">
        <v>1248</v>
      </c>
      <c r="BA1066" s="115">
        <v>4729</v>
      </c>
      <c r="BB1066" s="115">
        <v>6747</v>
      </c>
      <c r="BC1066" s="163">
        <v>420</v>
      </c>
      <c r="BD1066" s="115">
        <v>1509</v>
      </c>
      <c r="BH1066" s="166">
        <v>0.44238886039998421</v>
      </c>
      <c r="BI1066" s="166">
        <v>0.56098384645691446</v>
      </c>
      <c r="BJ1066" s="166">
        <v>0.69580233793836344</v>
      </c>
      <c r="BK1066" s="167">
        <v>7948</v>
      </c>
      <c r="BL1066" s="167">
        <v>10495</v>
      </c>
      <c r="BM1066" s="167">
        <v>7787</v>
      </c>
      <c r="BO1066" s="163">
        <v>2476</v>
      </c>
      <c r="BQ1066" s="2">
        <v>303</v>
      </c>
      <c r="BR1066" s="115">
        <v>790</v>
      </c>
      <c r="BS1066" s="2">
        <v>717</v>
      </c>
      <c r="BT1066" s="115">
        <v>1060</v>
      </c>
      <c r="BU1066" s="115">
        <v>4590</v>
      </c>
      <c r="BV1066" s="115">
        <v>7410</v>
      </c>
      <c r="BW1066" s="115">
        <v>412</v>
      </c>
      <c r="BX1066" s="115">
        <v>13472</v>
      </c>
      <c r="BY1066" s="115">
        <v>187</v>
      </c>
      <c r="BZ1066" s="2">
        <v>1602</v>
      </c>
      <c r="CA1066" s="115">
        <v>406</v>
      </c>
      <c r="CB1066" s="115">
        <v>569</v>
      </c>
      <c r="CE1066" s="166">
        <v>0.43711340206185567</v>
      </c>
      <c r="CF1066" s="166">
        <v>0.57274813861053575</v>
      </c>
      <c r="CG1066" s="166">
        <v>0.74206914411498137</v>
      </c>
      <c r="CH1066" s="115">
        <v>1979</v>
      </c>
      <c r="CI1066" s="115">
        <v>2284</v>
      </c>
      <c r="CJ1066" s="31">
        <f t="shared" si="1131"/>
        <v>27</v>
      </c>
      <c r="CK1066" s="31">
        <f t="shared" si="1132"/>
        <v>74</v>
      </c>
      <c r="CL1066" s="31">
        <f t="shared" si="1133"/>
        <v>111</v>
      </c>
      <c r="CM1066" s="113">
        <f t="shared" si="1134"/>
        <v>900</v>
      </c>
      <c r="CN1066" s="31">
        <f t="shared" si="1135"/>
        <v>185</v>
      </c>
      <c r="CO1066" s="31">
        <f t="shared" si="1136"/>
        <v>314</v>
      </c>
      <c r="CP1066" s="31">
        <f t="shared" si="1137"/>
        <v>355</v>
      </c>
      <c r="CQ1066" s="31">
        <f t="shared" si="1138"/>
        <v>46</v>
      </c>
      <c r="CR1066" s="115">
        <v>20</v>
      </c>
      <c r="CS1066" s="115">
        <v>60</v>
      </c>
      <c r="CT1066" s="115">
        <v>89</v>
      </c>
      <c r="CU1066" s="88">
        <f t="shared" si="1139"/>
        <v>761</v>
      </c>
      <c r="CV1066" s="115">
        <v>175</v>
      </c>
      <c r="CW1066" s="115">
        <v>268</v>
      </c>
      <c r="CX1066" s="115">
        <v>276</v>
      </c>
      <c r="CY1066" s="115">
        <v>42</v>
      </c>
      <c r="CZ1066" s="115">
        <v>7</v>
      </c>
      <c r="DA1066" s="115">
        <v>14</v>
      </c>
      <c r="DB1066" s="115">
        <v>22</v>
      </c>
      <c r="DC1066" s="88">
        <f t="shared" si="1140"/>
        <v>139</v>
      </c>
      <c r="DD1066" s="115">
        <v>10</v>
      </c>
      <c r="DE1066" s="115">
        <v>46</v>
      </c>
      <c r="DF1066" s="115">
        <v>79</v>
      </c>
      <c r="DG1066" s="115">
        <v>4</v>
      </c>
      <c r="DH1066" s="115">
        <v>36</v>
      </c>
      <c r="DI1066" s="115">
        <v>226</v>
      </c>
      <c r="DJ1066" s="115">
        <v>173</v>
      </c>
      <c r="DK1066" s="88">
        <f t="shared" si="1141"/>
        <v>4561</v>
      </c>
      <c r="DL1066" s="115">
        <v>509</v>
      </c>
      <c r="DM1066" s="115">
        <v>1728</v>
      </c>
      <c r="DN1066" s="115">
        <v>2201</v>
      </c>
      <c r="DO1066" s="115">
        <v>123</v>
      </c>
      <c r="DP1066" s="115">
        <v>193</v>
      </c>
      <c r="DQ1066" s="115">
        <v>350</v>
      </c>
      <c r="DR1066" s="115">
        <v>265</v>
      </c>
      <c r="DS1066" s="88">
        <f t="shared" si="1142"/>
        <v>6355</v>
      </c>
      <c r="DT1066" s="115">
        <v>133</v>
      </c>
      <c r="DU1066" s="115">
        <v>1831</v>
      </c>
      <c r="DV1066" s="115">
        <v>4155</v>
      </c>
      <c r="DW1066" s="115">
        <v>236</v>
      </c>
      <c r="DX1066" s="115">
        <v>7</v>
      </c>
      <c r="DY1066" s="115">
        <v>23</v>
      </c>
      <c r="DZ1066" s="115">
        <v>25</v>
      </c>
      <c r="EA1066" s="88">
        <f t="shared" si="1143"/>
        <v>304</v>
      </c>
      <c r="EB1066" s="115">
        <v>26</v>
      </c>
      <c r="EC1066" s="115">
        <v>143</v>
      </c>
      <c r="ED1066" s="115">
        <v>123</v>
      </c>
      <c r="EE1066" s="115">
        <v>12</v>
      </c>
      <c r="EF1066" s="115">
        <v>16</v>
      </c>
      <c r="EG1066" s="115">
        <v>60</v>
      </c>
      <c r="EH1066" s="115">
        <v>83</v>
      </c>
      <c r="EI1066" s="88">
        <f t="shared" si="1144"/>
        <v>652</v>
      </c>
      <c r="EJ1066" s="115">
        <v>174</v>
      </c>
      <c r="EK1066" s="115">
        <v>253</v>
      </c>
      <c r="EL1066" s="115">
        <v>211</v>
      </c>
      <c r="EM1066" s="115">
        <v>14</v>
      </c>
      <c r="EN1066" s="115"/>
      <c r="EO1066" s="115"/>
      <c r="EP1066" s="115"/>
      <c r="EQ1066" s="88">
        <f t="shared" si="1145"/>
        <v>0</v>
      </c>
      <c r="ER1066" s="115"/>
      <c r="ES1066" s="115"/>
      <c r="ET1066" s="115"/>
      <c r="EU1066" s="115"/>
      <c r="GB1066" s="115">
        <v>24</v>
      </c>
      <c r="GC1066" s="115">
        <v>57</v>
      </c>
      <c r="GD1066" s="115">
        <v>60</v>
      </c>
      <c r="GE1066" s="110">
        <f t="shared" si="1146"/>
        <v>658</v>
      </c>
      <c r="GF1066" s="115">
        <v>6</v>
      </c>
      <c r="GG1066" s="115">
        <v>321</v>
      </c>
      <c r="GH1066" s="115">
        <v>320</v>
      </c>
      <c r="GI1066" s="115">
        <v>11</v>
      </c>
      <c r="GN1066" s="2" t="s">
        <v>2481</v>
      </c>
      <c r="GO1066" s="2" t="s">
        <v>2482</v>
      </c>
      <c r="GP1066" s="2" t="s">
        <v>2511</v>
      </c>
      <c r="GR1066" s="115">
        <v>10410</v>
      </c>
    </row>
    <row r="1067" spans="1:208" hidden="1" x14ac:dyDescent="0.25">
      <c r="A1067" s="24" t="s">
        <v>1117</v>
      </c>
      <c r="B1067" s="4" t="s">
        <v>902</v>
      </c>
      <c r="C1067" s="4" t="s">
        <v>902</v>
      </c>
      <c r="D1067" s="115" t="s">
        <v>902</v>
      </c>
      <c r="E1067" s="163">
        <v>192</v>
      </c>
      <c r="F1067" s="163">
        <v>473</v>
      </c>
      <c r="G1067" s="163">
        <v>522</v>
      </c>
      <c r="H1067" s="19">
        <f t="shared" si="1127"/>
        <v>1187</v>
      </c>
      <c r="I1067" s="115">
        <v>79</v>
      </c>
      <c r="J1067" s="163">
        <v>205</v>
      </c>
      <c r="K1067" s="163">
        <v>487</v>
      </c>
      <c r="L1067" s="163">
        <v>541</v>
      </c>
      <c r="M1067" s="13">
        <f t="shared" si="1128"/>
        <v>1233</v>
      </c>
      <c r="N1067" s="115">
        <v>113</v>
      </c>
      <c r="O1067" s="115">
        <v>31</v>
      </c>
      <c r="U1067" s="164">
        <v>0.53156146179401997</v>
      </c>
      <c r="V1067" s="164">
        <v>0.65263908701854489</v>
      </c>
      <c r="W1067" s="164">
        <v>0.71214642262895178</v>
      </c>
      <c r="X1067" s="164"/>
      <c r="Y1067" s="164"/>
      <c r="Z1067" s="164"/>
      <c r="AF1067" s="115">
        <v>76</v>
      </c>
      <c r="AG1067" s="115">
        <v>171</v>
      </c>
      <c r="AH1067" s="115">
        <v>441</v>
      </c>
      <c r="AI1067" s="115">
        <v>542</v>
      </c>
      <c r="AJ1067" s="11">
        <v>15</v>
      </c>
      <c r="AK1067" s="101">
        <f t="shared" si="1129"/>
        <v>1169</v>
      </c>
      <c r="AL1067" s="115">
        <v>113</v>
      </c>
      <c r="AM1067" s="115"/>
      <c r="AN1067" s="115"/>
      <c r="AO1067" s="115"/>
      <c r="AR1067" s="165">
        <v>0.47906120570639671</v>
      </c>
      <c r="AS1067" s="165">
        <v>0.60967063770147167</v>
      </c>
      <c r="AT1067" s="165">
        <v>0.73208191126279876</v>
      </c>
      <c r="AU1067" s="165"/>
      <c r="AV1067" s="165"/>
      <c r="AW1067" s="165"/>
      <c r="AX1067" s="115">
        <v>77</v>
      </c>
      <c r="AY1067" s="18">
        <f t="shared" si="1130"/>
        <v>1292</v>
      </c>
      <c r="AZ1067" s="115">
        <v>198</v>
      </c>
      <c r="BA1067" s="115">
        <v>512</v>
      </c>
      <c r="BB1067" s="115">
        <v>557</v>
      </c>
      <c r="BC1067" s="163">
        <v>25</v>
      </c>
      <c r="BD1067" s="115">
        <v>119</v>
      </c>
      <c r="BH1067" s="166">
        <v>0.52229299363057324</v>
      </c>
      <c r="BI1067" s="166">
        <v>0.63460253841015368</v>
      </c>
      <c r="BJ1067" s="166">
        <v>0.72158154859967061</v>
      </c>
      <c r="BK1067" s="167">
        <v>779</v>
      </c>
      <c r="BL1067" s="167">
        <v>977</v>
      </c>
      <c r="BM1067" s="167">
        <v>696</v>
      </c>
      <c r="BO1067" s="163">
        <v>204</v>
      </c>
      <c r="BQ1067" s="2">
        <v>27</v>
      </c>
      <c r="BR1067" s="115">
        <v>81</v>
      </c>
      <c r="BS1067" s="2">
        <v>78</v>
      </c>
      <c r="BT1067" s="115">
        <v>180</v>
      </c>
      <c r="BU1067" s="115">
        <v>539</v>
      </c>
      <c r="BV1067" s="115">
        <v>653</v>
      </c>
      <c r="BW1067" s="115">
        <v>23</v>
      </c>
      <c r="BX1067" s="115">
        <v>1395</v>
      </c>
      <c r="BY1067" s="115">
        <v>11</v>
      </c>
      <c r="BZ1067" s="2">
        <v>118</v>
      </c>
      <c r="CA1067" s="115">
        <v>23</v>
      </c>
      <c r="CB1067" s="115">
        <v>58</v>
      </c>
      <c r="CE1067" s="166">
        <v>0.55814997754827123</v>
      </c>
      <c r="CF1067" s="166">
        <v>0.70662251655629138</v>
      </c>
      <c r="CG1067" s="166">
        <v>0.84335443037974689</v>
      </c>
      <c r="CH1067" s="115">
        <v>161</v>
      </c>
      <c r="CI1067" s="115">
        <v>189</v>
      </c>
      <c r="CJ1067" s="31">
        <f t="shared" si="1131"/>
        <v>1</v>
      </c>
      <c r="CK1067" s="31">
        <f t="shared" si="1132"/>
        <v>6</v>
      </c>
      <c r="CL1067" s="31">
        <f t="shared" si="1133"/>
        <v>6</v>
      </c>
      <c r="CM1067" s="113">
        <f t="shared" si="1134"/>
        <v>91</v>
      </c>
      <c r="CN1067" s="31">
        <f t="shared" si="1135"/>
        <v>16</v>
      </c>
      <c r="CO1067" s="31">
        <f t="shared" si="1136"/>
        <v>43</v>
      </c>
      <c r="CP1067" s="31">
        <f t="shared" si="1137"/>
        <v>32</v>
      </c>
      <c r="CQ1067" s="31">
        <f t="shared" si="1138"/>
        <v>0</v>
      </c>
      <c r="CR1067" s="115"/>
      <c r="CS1067" s="115"/>
      <c r="CT1067" s="115"/>
      <c r="CU1067" s="88">
        <f t="shared" si="1139"/>
        <v>0</v>
      </c>
      <c r="CV1067" s="115"/>
      <c r="CW1067" s="115"/>
      <c r="CX1067" s="115"/>
      <c r="CY1067" s="115"/>
      <c r="CZ1067" s="115">
        <v>1</v>
      </c>
      <c r="DA1067" s="115">
        <v>6</v>
      </c>
      <c r="DB1067" s="115">
        <v>6</v>
      </c>
      <c r="DC1067" s="88">
        <f t="shared" si="1140"/>
        <v>91</v>
      </c>
      <c r="DD1067" s="115">
        <v>16</v>
      </c>
      <c r="DE1067" s="115">
        <v>43</v>
      </c>
      <c r="DF1067" s="115">
        <v>32</v>
      </c>
      <c r="DG1067" s="115">
        <v>0</v>
      </c>
      <c r="DH1067" s="115">
        <v>11</v>
      </c>
      <c r="DI1067" s="115">
        <v>52</v>
      </c>
      <c r="DJ1067" s="115">
        <v>51</v>
      </c>
      <c r="DK1067" s="88">
        <f t="shared" si="1141"/>
        <v>981</v>
      </c>
      <c r="DL1067" s="115">
        <v>130</v>
      </c>
      <c r="DM1067" s="115">
        <v>376</v>
      </c>
      <c r="DN1067" s="115">
        <v>457</v>
      </c>
      <c r="DO1067" s="115">
        <v>18</v>
      </c>
      <c r="DP1067" s="115">
        <v>14</v>
      </c>
      <c r="DQ1067" s="115">
        <v>19</v>
      </c>
      <c r="DR1067" s="115">
        <v>17</v>
      </c>
      <c r="DS1067" s="88">
        <f t="shared" si="1142"/>
        <v>256</v>
      </c>
      <c r="DT1067" s="115">
        <v>17</v>
      </c>
      <c r="DU1067" s="115">
        <v>85</v>
      </c>
      <c r="DV1067" s="115">
        <v>151</v>
      </c>
      <c r="DW1067" s="115">
        <v>3</v>
      </c>
      <c r="DX1067" s="115">
        <v>1</v>
      </c>
      <c r="DY1067" s="115">
        <v>4</v>
      </c>
      <c r="DZ1067" s="115">
        <v>4</v>
      </c>
      <c r="EA1067" s="88">
        <f t="shared" si="1143"/>
        <v>67</v>
      </c>
      <c r="EB1067" s="115">
        <v>17</v>
      </c>
      <c r="EC1067" s="115">
        <v>35</v>
      </c>
      <c r="ED1067" s="115">
        <v>13</v>
      </c>
      <c r="EE1067" s="115">
        <v>2</v>
      </c>
      <c r="EF1067" s="115"/>
      <c r="EG1067" s="115"/>
      <c r="EH1067" s="115"/>
      <c r="EI1067" s="88">
        <f t="shared" si="1144"/>
        <v>0</v>
      </c>
      <c r="EJ1067" s="115"/>
      <c r="EK1067" s="115"/>
      <c r="EL1067" s="115"/>
      <c r="EM1067" s="115"/>
      <c r="EN1067" s="115"/>
      <c r="EO1067" s="115"/>
      <c r="EP1067" s="115"/>
      <c r="EQ1067" s="88">
        <f t="shared" si="1145"/>
        <v>0</v>
      </c>
      <c r="ER1067" s="115"/>
      <c r="ES1067" s="115"/>
      <c r="ET1067" s="115"/>
      <c r="EU1067" s="115"/>
      <c r="GB1067" s="115">
        <v>0</v>
      </c>
      <c r="GC1067" s="115">
        <v>0</v>
      </c>
      <c r="GD1067" s="115">
        <v>0</v>
      </c>
      <c r="GE1067" s="110">
        <f t="shared" si="1146"/>
        <v>0</v>
      </c>
      <c r="GF1067" s="115">
        <v>0</v>
      </c>
      <c r="GG1067" s="115">
        <v>0</v>
      </c>
      <c r="GH1067" s="115">
        <v>0</v>
      </c>
      <c r="GI1067" s="115">
        <v>0</v>
      </c>
      <c r="GN1067" s="2" t="s">
        <v>2457</v>
      </c>
      <c r="GO1067" s="2" t="s">
        <v>2457</v>
      </c>
      <c r="GP1067" s="2" t="s">
        <v>2459</v>
      </c>
      <c r="GR1067" s="115">
        <v>981</v>
      </c>
    </row>
    <row r="1068" spans="1:208" hidden="1" x14ac:dyDescent="0.25">
      <c r="A1068" s="24" t="s">
        <v>1113</v>
      </c>
      <c r="B1068" s="4" t="s">
        <v>909</v>
      </c>
      <c r="C1068" s="4" t="s">
        <v>909</v>
      </c>
      <c r="D1068" s="115" t="s">
        <v>909</v>
      </c>
      <c r="E1068" s="163">
        <v>235</v>
      </c>
      <c r="F1068" s="163">
        <v>1260</v>
      </c>
      <c r="G1068" s="163">
        <v>2828</v>
      </c>
      <c r="H1068" s="19">
        <f t="shared" si="1127"/>
        <v>4323</v>
      </c>
      <c r="I1068" s="115">
        <v>287</v>
      </c>
      <c r="J1068" s="163">
        <v>251</v>
      </c>
      <c r="K1068" s="163">
        <v>1357</v>
      </c>
      <c r="L1068" s="163">
        <v>3126</v>
      </c>
      <c r="M1068" s="13">
        <f t="shared" si="1128"/>
        <v>4734</v>
      </c>
      <c r="N1068" s="115">
        <v>849</v>
      </c>
      <c r="O1068" s="115">
        <v>110</v>
      </c>
      <c r="U1068" s="164">
        <v>0.35063176895306858</v>
      </c>
      <c r="V1068" s="164">
        <v>0.46817830456068021</v>
      </c>
      <c r="W1068" s="164">
        <v>0.69357295156868715</v>
      </c>
      <c r="X1068" s="164"/>
      <c r="Y1068" s="164"/>
      <c r="Z1068" s="164"/>
      <c r="AF1068" s="115">
        <v>295</v>
      </c>
      <c r="AG1068" s="115">
        <v>320</v>
      </c>
      <c r="AH1068" s="115">
        <v>1324</v>
      </c>
      <c r="AI1068" s="115">
        <v>3119</v>
      </c>
      <c r="AJ1068" s="11">
        <v>227</v>
      </c>
      <c r="AK1068" s="101">
        <f t="shared" si="1129"/>
        <v>4990</v>
      </c>
      <c r="AL1068" s="115">
        <v>803</v>
      </c>
      <c r="AM1068" s="115"/>
      <c r="AN1068" s="115"/>
      <c r="AO1068" s="115"/>
      <c r="AR1068" s="165">
        <v>0.35544385602728662</v>
      </c>
      <c r="AS1068" s="165">
        <v>0.47550620509470937</v>
      </c>
      <c r="AT1068" s="165">
        <v>0.70912431108389451</v>
      </c>
      <c r="AU1068" s="165"/>
      <c r="AV1068" s="165"/>
      <c r="AW1068" s="165"/>
      <c r="AX1068" s="115">
        <v>320</v>
      </c>
      <c r="AY1068" s="18">
        <f t="shared" si="1130"/>
        <v>5314</v>
      </c>
      <c r="AZ1068" s="115">
        <v>353</v>
      </c>
      <c r="BA1068" s="115">
        <v>1515</v>
      </c>
      <c r="BB1068" s="115">
        <v>3171</v>
      </c>
      <c r="BC1068" s="163">
        <v>275</v>
      </c>
      <c r="BD1068" s="115">
        <v>842</v>
      </c>
      <c r="BH1068" s="166">
        <v>0.3685782032141916</v>
      </c>
      <c r="BI1068" s="166">
        <v>0.49011857707509882</v>
      </c>
      <c r="BJ1068" s="166">
        <v>0.72441679626749622</v>
      </c>
      <c r="BK1068" s="167">
        <v>3627</v>
      </c>
      <c r="BL1068" s="167">
        <v>4833</v>
      </c>
      <c r="BM1068" s="167">
        <v>3532</v>
      </c>
      <c r="BO1068" s="163">
        <v>1210</v>
      </c>
      <c r="BQ1068" s="163">
        <v>151</v>
      </c>
      <c r="BR1068" s="115">
        <v>358</v>
      </c>
      <c r="BS1068" s="163">
        <v>346</v>
      </c>
      <c r="BT1068" s="115">
        <v>390</v>
      </c>
      <c r="BU1068" s="115">
        <v>1742</v>
      </c>
      <c r="BV1068" s="115">
        <v>3669</v>
      </c>
      <c r="BW1068" s="115">
        <v>328</v>
      </c>
      <c r="BX1068" s="115">
        <v>6129</v>
      </c>
      <c r="BY1068" s="115">
        <v>49</v>
      </c>
      <c r="BZ1068" s="33">
        <v>872</v>
      </c>
      <c r="CA1068" s="115">
        <v>326</v>
      </c>
      <c r="CB1068" s="115">
        <v>178</v>
      </c>
      <c r="CE1068" s="166">
        <v>0.41386948372806276</v>
      </c>
      <c r="CF1068" s="166">
        <v>0.5515584575582112</v>
      </c>
      <c r="CG1068" s="166">
        <v>0.78923253150057282</v>
      </c>
      <c r="CH1068" s="115">
        <v>735</v>
      </c>
      <c r="CI1068" s="115">
        <v>895</v>
      </c>
      <c r="CJ1068" s="31">
        <f t="shared" si="1131"/>
        <v>24</v>
      </c>
      <c r="CK1068" s="31">
        <f t="shared" si="1132"/>
        <v>70</v>
      </c>
      <c r="CL1068" s="31">
        <f t="shared" si="1133"/>
        <v>114</v>
      </c>
      <c r="CM1068" s="113">
        <f t="shared" si="1134"/>
        <v>867</v>
      </c>
      <c r="CN1068" s="31">
        <f t="shared" si="1135"/>
        <v>195</v>
      </c>
      <c r="CO1068" s="31">
        <f t="shared" si="1136"/>
        <v>331</v>
      </c>
      <c r="CP1068" s="31">
        <f t="shared" si="1137"/>
        <v>340</v>
      </c>
      <c r="CQ1068" s="31">
        <f t="shared" si="1138"/>
        <v>1</v>
      </c>
      <c r="CR1068" s="115">
        <v>24</v>
      </c>
      <c r="CS1068" s="115">
        <v>70</v>
      </c>
      <c r="CT1068" s="115">
        <v>114</v>
      </c>
      <c r="CU1068" s="88">
        <f t="shared" si="1139"/>
        <v>867</v>
      </c>
      <c r="CV1068" s="115">
        <v>195</v>
      </c>
      <c r="CW1068" s="115">
        <v>331</v>
      </c>
      <c r="CX1068" s="115">
        <v>340</v>
      </c>
      <c r="CY1068" s="115">
        <v>1</v>
      </c>
      <c r="CZ1068" s="115"/>
      <c r="DA1068" s="115"/>
      <c r="DB1068" s="115"/>
      <c r="DC1068" s="88">
        <f t="shared" si="1140"/>
        <v>0</v>
      </c>
      <c r="DD1068" s="115"/>
      <c r="DE1068" s="115"/>
      <c r="DF1068" s="115"/>
      <c r="DG1068" s="115"/>
      <c r="DH1068" s="115">
        <v>9</v>
      </c>
      <c r="DI1068" s="115">
        <v>74</v>
      </c>
      <c r="DJ1068" s="115">
        <v>47</v>
      </c>
      <c r="DK1068" s="88">
        <f t="shared" si="1141"/>
        <v>1360</v>
      </c>
      <c r="DL1068" s="115">
        <v>82</v>
      </c>
      <c r="DM1068" s="115">
        <v>446</v>
      </c>
      <c r="DN1068" s="115">
        <v>757</v>
      </c>
      <c r="DO1068" s="115">
        <v>75</v>
      </c>
      <c r="DP1068" s="115">
        <v>97</v>
      </c>
      <c r="DQ1068" s="115">
        <v>173</v>
      </c>
      <c r="DR1068" s="115">
        <v>133</v>
      </c>
      <c r="DS1068" s="88">
        <f t="shared" si="1142"/>
        <v>3301</v>
      </c>
      <c r="DT1068" s="115">
        <v>43</v>
      </c>
      <c r="DU1068" s="115">
        <v>686</v>
      </c>
      <c r="DV1068" s="115">
        <v>2367</v>
      </c>
      <c r="DW1068" s="115">
        <v>205</v>
      </c>
      <c r="DX1068" s="115">
        <v>3</v>
      </c>
      <c r="DY1068" s="115">
        <v>3</v>
      </c>
      <c r="DZ1068" s="115">
        <v>3</v>
      </c>
      <c r="EA1068" s="88">
        <f t="shared" si="1143"/>
        <v>34</v>
      </c>
      <c r="EB1068" s="115">
        <v>3</v>
      </c>
      <c r="EC1068" s="115">
        <v>16</v>
      </c>
      <c r="ED1068" s="115">
        <v>15</v>
      </c>
      <c r="EE1068" s="115"/>
      <c r="EF1068" s="115">
        <v>9</v>
      </c>
      <c r="EG1068" s="115">
        <v>24</v>
      </c>
      <c r="EH1068" s="115">
        <v>35</v>
      </c>
      <c r="EI1068" s="88">
        <f t="shared" si="1144"/>
        <v>309</v>
      </c>
      <c r="EJ1068" s="115">
        <v>63</v>
      </c>
      <c r="EK1068" s="115">
        <v>118</v>
      </c>
      <c r="EL1068" s="115">
        <v>115</v>
      </c>
      <c r="EM1068" s="115">
        <v>13</v>
      </c>
      <c r="EN1068" s="115"/>
      <c r="EO1068" s="115"/>
      <c r="EP1068" s="115"/>
      <c r="EQ1068" s="88">
        <f t="shared" si="1145"/>
        <v>0</v>
      </c>
      <c r="ER1068" s="115"/>
      <c r="ES1068" s="115"/>
      <c r="ET1068" s="115"/>
      <c r="EU1068" s="115"/>
      <c r="GB1068" s="115">
        <v>9</v>
      </c>
      <c r="GC1068" s="115">
        <v>14</v>
      </c>
      <c r="GD1068" s="115">
        <v>14</v>
      </c>
      <c r="GE1068" s="110">
        <f t="shared" si="1146"/>
        <v>228</v>
      </c>
      <c r="GF1068" s="115">
        <v>4</v>
      </c>
      <c r="GG1068" s="115">
        <v>145</v>
      </c>
      <c r="GH1068" s="115">
        <v>75</v>
      </c>
      <c r="GI1068" s="115">
        <v>4</v>
      </c>
      <c r="GN1068" s="2" t="s">
        <v>2469</v>
      </c>
      <c r="GO1068" s="2" t="s">
        <v>2486</v>
      </c>
      <c r="GP1068" s="2" t="s">
        <v>2475</v>
      </c>
      <c r="GR1068" s="115">
        <v>4720</v>
      </c>
    </row>
    <row r="1069" spans="1:208" hidden="1" x14ac:dyDescent="0.25">
      <c r="A1069" s="24" t="s">
        <v>1117</v>
      </c>
      <c r="B1069" s="4" t="s">
        <v>914</v>
      </c>
      <c r="C1069" s="4" t="s">
        <v>914</v>
      </c>
      <c r="D1069" s="115" t="s">
        <v>914</v>
      </c>
      <c r="E1069" s="163">
        <v>1714</v>
      </c>
      <c r="F1069" s="163">
        <v>10616</v>
      </c>
      <c r="G1069" s="163">
        <v>9641</v>
      </c>
      <c r="H1069" s="19">
        <f t="shared" si="1127"/>
        <v>21971</v>
      </c>
      <c r="I1069" s="115">
        <v>1218</v>
      </c>
      <c r="J1069" s="163">
        <v>1845</v>
      </c>
      <c r="K1069" s="163">
        <v>10673</v>
      </c>
      <c r="L1069" s="163">
        <v>9664</v>
      </c>
      <c r="M1069" s="13">
        <f t="shared" si="1128"/>
        <v>22182</v>
      </c>
      <c r="N1069" s="115">
        <v>1083</v>
      </c>
      <c r="O1069" s="115">
        <v>4632</v>
      </c>
      <c r="U1069" s="164">
        <v>0.3097328244274809</v>
      </c>
      <c r="V1069" s="164">
        <v>0.40401200243406005</v>
      </c>
      <c r="W1069" s="164">
        <v>0.41173648097500121</v>
      </c>
      <c r="X1069" s="164"/>
      <c r="Y1069" s="164"/>
      <c r="Z1069" s="164"/>
      <c r="AF1069" s="115">
        <v>1252</v>
      </c>
      <c r="AG1069" s="115">
        <v>1812</v>
      </c>
      <c r="AH1069" s="115">
        <v>10370</v>
      </c>
      <c r="AI1069" s="115">
        <v>9459</v>
      </c>
      <c r="AJ1069" s="11">
        <v>350</v>
      </c>
      <c r="AK1069" s="101">
        <f t="shared" si="1129"/>
        <v>21991</v>
      </c>
      <c r="AL1069" s="115">
        <v>1101</v>
      </c>
      <c r="AM1069" s="115"/>
      <c r="AN1069" s="115"/>
      <c r="AO1069" s="115"/>
      <c r="AR1069" s="165">
        <v>0.3082047896284737</v>
      </c>
      <c r="AS1069" s="165">
        <v>0.40708618628409954</v>
      </c>
      <c r="AT1069" s="165">
        <v>0.42027455121436114</v>
      </c>
      <c r="AU1069" s="165"/>
      <c r="AV1069" s="165"/>
      <c r="AW1069" s="165"/>
      <c r="AX1069" s="115">
        <v>1281</v>
      </c>
      <c r="AY1069" s="18">
        <f t="shared" si="1130"/>
        <v>22879</v>
      </c>
      <c r="AZ1069" s="115">
        <v>2119</v>
      </c>
      <c r="BA1069" s="115">
        <v>10792</v>
      </c>
      <c r="BB1069" s="115">
        <v>9648</v>
      </c>
      <c r="BC1069" s="163">
        <v>320</v>
      </c>
      <c r="BD1069" s="115">
        <v>1080</v>
      </c>
      <c r="BH1069" s="166">
        <v>0.31974216982255566</v>
      </c>
      <c r="BI1069" s="166">
        <v>0.42314165191353564</v>
      </c>
      <c r="BJ1069" s="166">
        <v>0.44180890011859941</v>
      </c>
      <c r="BK1069" s="167">
        <v>21283</v>
      </c>
      <c r="BL1069" s="167">
        <v>27722</v>
      </c>
      <c r="BM1069" s="167">
        <v>20642</v>
      </c>
      <c r="BO1069" s="163">
        <v>6381</v>
      </c>
      <c r="BQ1069" s="163">
        <v>710</v>
      </c>
      <c r="BR1069" s="115">
        <v>1315</v>
      </c>
      <c r="BS1069" s="163">
        <v>1107</v>
      </c>
      <c r="BT1069" s="115">
        <v>1398</v>
      </c>
      <c r="BU1069" s="115">
        <v>11129</v>
      </c>
      <c r="BV1069" s="115">
        <v>13381</v>
      </c>
      <c r="BW1069" s="115">
        <v>235</v>
      </c>
      <c r="BX1069" s="115">
        <v>26143</v>
      </c>
      <c r="BY1069" s="115">
        <v>3038</v>
      </c>
      <c r="BZ1069" s="2">
        <v>1338</v>
      </c>
      <c r="CA1069" s="115">
        <v>230</v>
      </c>
      <c r="CB1069" s="115">
        <v>4772</v>
      </c>
      <c r="CE1069" s="166">
        <v>0.35759387040536778</v>
      </c>
      <c r="CF1069" s="166">
        <v>0.49476125042940572</v>
      </c>
      <c r="CG1069" s="166">
        <v>0.61224281411140047</v>
      </c>
      <c r="CH1069" s="115">
        <v>8599</v>
      </c>
      <c r="CI1069" s="115">
        <v>8870</v>
      </c>
      <c r="CJ1069" s="31">
        <f t="shared" si="1131"/>
        <v>9</v>
      </c>
      <c r="CK1069" s="31">
        <f t="shared" si="1132"/>
        <v>24</v>
      </c>
      <c r="CL1069" s="31">
        <f t="shared" si="1133"/>
        <v>39</v>
      </c>
      <c r="CM1069" s="113">
        <f t="shared" si="1134"/>
        <v>321</v>
      </c>
      <c r="CN1069" s="31">
        <f t="shared" si="1135"/>
        <v>48</v>
      </c>
      <c r="CO1069" s="31">
        <f t="shared" si="1136"/>
        <v>119</v>
      </c>
      <c r="CP1069" s="31">
        <f t="shared" si="1137"/>
        <v>148</v>
      </c>
      <c r="CQ1069" s="31">
        <f t="shared" si="1138"/>
        <v>6</v>
      </c>
      <c r="CR1069" s="115">
        <v>2</v>
      </c>
      <c r="CS1069" s="115">
        <v>3</v>
      </c>
      <c r="CT1069" s="115">
        <v>15</v>
      </c>
      <c r="CU1069" s="88">
        <f t="shared" si="1139"/>
        <v>35</v>
      </c>
      <c r="CV1069" s="115">
        <v>4</v>
      </c>
      <c r="CW1069" s="115">
        <v>16</v>
      </c>
      <c r="CX1069" s="115">
        <v>15</v>
      </c>
      <c r="CY1069" s="115">
        <v>0</v>
      </c>
      <c r="CZ1069" s="115">
        <v>7</v>
      </c>
      <c r="DA1069" s="115">
        <v>21</v>
      </c>
      <c r="DB1069" s="115">
        <v>24</v>
      </c>
      <c r="DC1069" s="88">
        <f t="shared" si="1140"/>
        <v>286</v>
      </c>
      <c r="DD1069" s="115">
        <v>44</v>
      </c>
      <c r="DE1069" s="115">
        <v>103</v>
      </c>
      <c r="DF1069" s="115">
        <v>133</v>
      </c>
      <c r="DG1069" s="115">
        <v>6</v>
      </c>
      <c r="DH1069" s="115">
        <v>42</v>
      </c>
      <c r="DI1069" s="115">
        <v>270</v>
      </c>
      <c r="DJ1069" s="115">
        <v>204</v>
      </c>
      <c r="DK1069" s="88">
        <f t="shared" si="1141"/>
        <v>6120</v>
      </c>
      <c r="DL1069" s="115">
        <v>519</v>
      </c>
      <c r="DM1069" s="115">
        <v>2642</v>
      </c>
      <c r="DN1069" s="115">
        <v>2900</v>
      </c>
      <c r="DO1069" s="115">
        <v>59</v>
      </c>
      <c r="DP1069" s="115">
        <v>631</v>
      </c>
      <c r="DQ1069" s="115">
        <v>947</v>
      </c>
      <c r="DR1069" s="115">
        <v>771</v>
      </c>
      <c r="DS1069" s="88">
        <f t="shared" si="1142"/>
        <v>18579</v>
      </c>
      <c r="DT1069" s="115">
        <v>574</v>
      </c>
      <c r="DU1069" s="115">
        <v>7878</v>
      </c>
      <c r="DV1069" s="115">
        <v>9967</v>
      </c>
      <c r="DW1069" s="115">
        <v>160</v>
      </c>
      <c r="DX1069" s="115">
        <v>14</v>
      </c>
      <c r="DY1069" s="115">
        <v>22</v>
      </c>
      <c r="DZ1069" s="115">
        <v>25</v>
      </c>
      <c r="EA1069" s="88">
        <f t="shared" si="1143"/>
        <v>432</v>
      </c>
      <c r="EB1069" s="115">
        <v>27</v>
      </c>
      <c r="EC1069" s="115">
        <v>178</v>
      </c>
      <c r="ED1069" s="115">
        <v>224</v>
      </c>
      <c r="EE1069" s="115">
        <v>3</v>
      </c>
      <c r="EF1069" s="115">
        <v>9</v>
      </c>
      <c r="EG1069" s="115">
        <v>38</v>
      </c>
      <c r="EH1069" s="115">
        <v>47</v>
      </c>
      <c r="EI1069" s="88">
        <f t="shared" si="1144"/>
        <v>487</v>
      </c>
      <c r="EJ1069" s="115">
        <v>202</v>
      </c>
      <c r="EK1069" s="115">
        <v>190</v>
      </c>
      <c r="EL1069" s="115">
        <v>90</v>
      </c>
      <c r="EM1069" s="115">
        <v>5</v>
      </c>
      <c r="EN1069" s="115">
        <v>1</v>
      </c>
      <c r="EO1069" s="115">
        <v>5</v>
      </c>
      <c r="EP1069" s="115">
        <v>5</v>
      </c>
      <c r="EQ1069" s="88">
        <f t="shared" si="1145"/>
        <v>31</v>
      </c>
      <c r="ER1069" s="115">
        <v>1</v>
      </c>
      <c r="ES1069" s="115">
        <v>22</v>
      </c>
      <c r="ET1069" s="115">
        <v>8</v>
      </c>
      <c r="EU1069" s="115">
        <v>0</v>
      </c>
      <c r="GB1069" s="115">
        <v>4</v>
      </c>
      <c r="GC1069" s="115">
        <v>9</v>
      </c>
      <c r="GD1069" s="115">
        <v>16</v>
      </c>
      <c r="GE1069" s="110">
        <f t="shared" si="1146"/>
        <v>133</v>
      </c>
      <c r="GF1069" s="115">
        <v>6</v>
      </c>
      <c r="GG1069" s="115">
        <v>82</v>
      </c>
      <c r="GH1069" s="115">
        <v>44</v>
      </c>
      <c r="GI1069" s="115">
        <v>1</v>
      </c>
      <c r="GN1069" s="2" t="s">
        <v>2516</v>
      </c>
      <c r="GO1069" s="2" t="s">
        <v>2502</v>
      </c>
      <c r="GP1069" s="2" t="s">
        <v>2524</v>
      </c>
      <c r="GR1069" s="115">
        <v>27776</v>
      </c>
      <c r="GS1069" s="33"/>
      <c r="GT1069" s="33"/>
      <c r="GU1069" s="33"/>
      <c r="GV1069" s="33"/>
      <c r="GW1069" s="33"/>
      <c r="GX1069" s="33"/>
      <c r="GY1069" s="33"/>
      <c r="GZ1069" s="33"/>
    </row>
    <row r="1070" spans="1:208" hidden="1" x14ac:dyDescent="0.25">
      <c r="A1070" s="24" t="s">
        <v>1114</v>
      </c>
      <c r="B1070" s="4" t="s">
        <v>926</v>
      </c>
      <c r="C1070" s="4" t="s">
        <v>926</v>
      </c>
      <c r="D1070" s="115" t="s">
        <v>926</v>
      </c>
      <c r="E1070" s="163">
        <v>284</v>
      </c>
      <c r="F1070" s="163">
        <v>1109</v>
      </c>
      <c r="G1070" s="163">
        <v>1568</v>
      </c>
      <c r="H1070" s="19">
        <f t="shared" si="1127"/>
        <v>2961</v>
      </c>
      <c r="I1070" s="115">
        <v>209</v>
      </c>
      <c r="J1070" s="163">
        <v>365</v>
      </c>
      <c r="K1070" s="163">
        <v>1069</v>
      </c>
      <c r="L1070" s="163">
        <v>1934</v>
      </c>
      <c r="M1070" s="13">
        <f t="shared" si="1128"/>
        <v>3368</v>
      </c>
      <c r="N1070" s="115">
        <v>460</v>
      </c>
      <c r="O1070" s="115">
        <v>118</v>
      </c>
      <c r="U1070" s="164">
        <v>0.39802901724609913</v>
      </c>
      <c r="V1070" s="164">
        <v>0.49225706542779712</v>
      </c>
      <c r="W1070" s="164">
        <v>0.64423076923076938</v>
      </c>
      <c r="X1070" s="164"/>
      <c r="Y1070" s="164"/>
      <c r="Z1070" s="164"/>
      <c r="AF1070" s="115">
        <v>234</v>
      </c>
      <c r="AG1070" s="115">
        <v>385</v>
      </c>
      <c r="AH1070" s="115">
        <v>1249</v>
      </c>
      <c r="AI1070" s="115">
        <v>1954</v>
      </c>
      <c r="AJ1070" s="11">
        <v>105</v>
      </c>
      <c r="AK1070" s="101">
        <f t="shared" si="1129"/>
        <v>3693</v>
      </c>
      <c r="AL1070" s="115">
        <v>400</v>
      </c>
      <c r="AM1070" s="115"/>
      <c r="AN1070" s="115"/>
      <c r="AO1070" s="115"/>
      <c r="AR1070" s="165">
        <v>0.42740313714975203</v>
      </c>
      <c r="AS1070" s="165">
        <v>0.5421663442940039</v>
      </c>
      <c r="AT1070" s="165">
        <v>0.69686098654708517</v>
      </c>
      <c r="AU1070" s="165"/>
      <c r="AV1070" s="165"/>
      <c r="AW1070" s="165"/>
      <c r="AX1070" s="115">
        <v>251</v>
      </c>
      <c r="AY1070" s="18">
        <f t="shared" si="1130"/>
        <v>3866</v>
      </c>
      <c r="AZ1070" s="115">
        <v>396</v>
      </c>
      <c r="BA1070" s="115">
        <v>1331</v>
      </c>
      <c r="BB1070" s="115">
        <v>2009</v>
      </c>
      <c r="BC1070" s="163">
        <v>130</v>
      </c>
      <c r="BD1070" s="115">
        <v>471</v>
      </c>
      <c r="BH1070" s="166">
        <v>0.42265372168284787</v>
      </c>
      <c r="BI1070" s="166">
        <v>0.5322820037105751</v>
      </c>
      <c r="BJ1070" s="166">
        <v>0.72444653791804048</v>
      </c>
      <c r="BK1070" s="167">
        <v>2645</v>
      </c>
      <c r="BL1070" s="167">
        <v>3435</v>
      </c>
      <c r="BM1070" s="167">
        <v>2572</v>
      </c>
      <c r="BO1070" s="163">
        <v>791</v>
      </c>
      <c r="BQ1070" s="163">
        <v>95</v>
      </c>
      <c r="BR1070" s="115">
        <v>276</v>
      </c>
      <c r="BS1070" s="163">
        <v>263</v>
      </c>
      <c r="BT1070" s="115">
        <v>507</v>
      </c>
      <c r="BU1070" s="115">
        <v>1521</v>
      </c>
      <c r="BV1070" s="115">
        <v>2458</v>
      </c>
      <c r="BW1070" s="115">
        <v>113</v>
      </c>
      <c r="BX1070" s="115">
        <v>4599</v>
      </c>
      <c r="BY1070" s="115">
        <v>55</v>
      </c>
      <c r="BZ1070" s="2">
        <v>555</v>
      </c>
      <c r="CA1070" s="115">
        <v>110</v>
      </c>
      <c r="CB1070" s="115">
        <v>189</v>
      </c>
      <c r="CE1070" s="166">
        <v>0.47022457734039869</v>
      </c>
      <c r="CF1070" s="166">
        <v>0.59159049360146254</v>
      </c>
      <c r="CG1070" s="166">
        <v>0.76176218990590239</v>
      </c>
      <c r="CH1070" s="115">
        <v>669</v>
      </c>
      <c r="CI1070" s="115">
        <v>716</v>
      </c>
      <c r="CJ1070" s="31">
        <f t="shared" si="1131"/>
        <v>18</v>
      </c>
      <c r="CK1070" s="31">
        <f t="shared" si="1132"/>
        <v>63</v>
      </c>
      <c r="CL1070" s="31">
        <f t="shared" si="1133"/>
        <v>86</v>
      </c>
      <c r="CM1070" s="113">
        <f t="shared" si="1134"/>
        <v>834</v>
      </c>
      <c r="CN1070" s="31">
        <f t="shared" si="1135"/>
        <v>213</v>
      </c>
      <c r="CO1070" s="31">
        <f t="shared" si="1136"/>
        <v>314</v>
      </c>
      <c r="CP1070" s="31">
        <f t="shared" si="1137"/>
        <v>289</v>
      </c>
      <c r="CQ1070" s="31">
        <f t="shared" si="1138"/>
        <v>18</v>
      </c>
      <c r="CR1070" s="115">
        <v>14</v>
      </c>
      <c r="CS1070" s="115">
        <v>52</v>
      </c>
      <c r="CT1070" s="115">
        <v>72</v>
      </c>
      <c r="CU1070" s="88">
        <f t="shared" si="1139"/>
        <v>647</v>
      </c>
      <c r="CV1070" s="115">
        <v>203</v>
      </c>
      <c r="CW1070" s="115">
        <v>261</v>
      </c>
      <c r="CX1070" s="115">
        <v>172</v>
      </c>
      <c r="CY1070" s="115">
        <v>11</v>
      </c>
      <c r="CZ1070" s="115">
        <v>4</v>
      </c>
      <c r="DA1070" s="115">
        <v>11</v>
      </c>
      <c r="DB1070" s="115">
        <v>14</v>
      </c>
      <c r="DC1070" s="88">
        <f t="shared" si="1140"/>
        <v>187</v>
      </c>
      <c r="DD1070" s="115">
        <v>10</v>
      </c>
      <c r="DE1070" s="115">
        <v>53</v>
      </c>
      <c r="DF1070" s="115">
        <v>117</v>
      </c>
      <c r="DG1070" s="115">
        <v>7</v>
      </c>
      <c r="DH1070" s="115">
        <v>9</v>
      </c>
      <c r="DI1070" s="115">
        <v>57</v>
      </c>
      <c r="DJ1070" s="115">
        <v>42</v>
      </c>
      <c r="DK1070" s="88">
        <f t="shared" si="1141"/>
        <v>1036</v>
      </c>
      <c r="DL1070" s="115">
        <v>193</v>
      </c>
      <c r="DM1070" s="115">
        <v>412</v>
      </c>
      <c r="DN1070" s="115">
        <v>411</v>
      </c>
      <c r="DO1070" s="115">
        <v>20</v>
      </c>
      <c r="DP1070" s="115">
        <v>58</v>
      </c>
      <c r="DQ1070" s="115">
        <v>129</v>
      </c>
      <c r="DR1070" s="115">
        <v>96</v>
      </c>
      <c r="DS1070" s="88">
        <f t="shared" si="1142"/>
        <v>2428</v>
      </c>
      <c r="DT1070" s="115">
        <v>27</v>
      </c>
      <c r="DU1070" s="115">
        <v>670</v>
      </c>
      <c r="DV1070" s="115">
        <v>1657</v>
      </c>
      <c r="DW1070" s="115">
        <v>74</v>
      </c>
      <c r="DX1070" s="115">
        <v>1</v>
      </c>
      <c r="DY1070" s="115">
        <v>1</v>
      </c>
      <c r="DZ1070" s="115">
        <v>6</v>
      </c>
      <c r="EA1070" s="88">
        <f t="shared" si="1143"/>
        <v>11</v>
      </c>
      <c r="EB1070" s="115">
        <v>2</v>
      </c>
      <c r="EC1070" s="115">
        <v>7</v>
      </c>
      <c r="ED1070" s="115">
        <v>2</v>
      </c>
      <c r="EE1070" s="115"/>
      <c r="EF1070" s="115">
        <v>5</v>
      </c>
      <c r="EG1070" s="115">
        <v>20</v>
      </c>
      <c r="EH1070" s="115">
        <v>27</v>
      </c>
      <c r="EI1070" s="88">
        <f t="shared" si="1144"/>
        <v>213</v>
      </c>
      <c r="EJ1070" s="115">
        <v>72</v>
      </c>
      <c r="EK1070" s="115">
        <v>78</v>
      </c>
      <c r="EL1070" s="115">
        <v>59</v>
      </c>
      <c r="EM1070" s="115">
        <v>4</v>
      </c>
      <c r="EN1070" s="115"/>
      <c r="EO1070" s="115"/>
      <c r="EP1070" s="115"/>
      <c r="EQ1070" s="88">
        <f t="shared" si="1145"/>
        <v>0</v>
      </c>
      <c r="ER1070" s="115"/>
      <c r="ES1070" s="115"/>
      <c r="ET1070" s="115"/>
      <c r="GB1070" s="115">
        <v>4</v>
      </c>
      <c r="GC1070" s="115">
        <v>6</v>
      </c>
      <c r="GD1070" s="115">
        <v>6</v>
      </c>
      <c r="GE1070" s="110">
        <f t="shared" si="1146"/>
        <v>80</v>
      </c>
      <c r="GF1070" s="115">
        <v>0</v>
      </c>
      <c r="GG1070" s="115">
        <v>40</v>
      </c>
      <c r="GH1070" s="115">
        <v>40</v>
      </c>
      <c r="GI1070" s="115">
        <v>0</v>
      </c>
      <c r="GN1070" s="2" t="s">
        <v>2475</v>
      </c>
      <c r="GO1070" s="2" t="s">
        <v>2489</v>
      </c>
      <c r="GP1070" s="2" t="s">
        <v>2482</v>
      </c>
      <c r="GR1070" s="115">
        <v>3476</v>
      </c>
    </row>
    <row r="1071" spans="1:208" hidden="1" x14ac:dyDescent="0.25">
      <c r="A1071" s="24" t="s">
        <v>1110</v>
      </c>
      <c r="B1071" s="4" t="s">
        <v>932</v>
      </c>
      <c r="C1071" s="4" t="s">
        <v>932</v>
      </c>
      <c r="D1071" s="115" t="s">
        <v>932</v>
      </c>
      <c r="E1071" s="163">
        <v>396</v>
      </c>
      <c r="F1071" s="163">
        <v>1933</v>
      </c>
      <c r="G1071" s="163">
        <v>3121</v>
      </c>
      <c r="H1071" s="19">
        <f t="shared" si="1127"/>
        <v>5450</v>
      </c>
      <c r="I1071" s="115">
        <v>362</v>
      </c>
      <c r="J1071" s="163">
        <v>517</v>
      </c>
      <c r="K1071" s="163">
        <v>1760</v>
      </c>
      <c r="L1071" s="163">
        <v>3439</v>
      </c>
      <c r="M1071" s="13">
        <f t="shared" si="1128"/>
        <v>5716</v>
      </c>
      <c r="N1071" s="115">
        <v>664</v>
      </c>
      <c r="O1071" s="115">
        <v>361</v>
      </c>
      <c r="U1071" s="164">
        <v>0.32641984880790853</v>
      </c>
      <c r="V1071" s="164">
        <v>0.41574990832416575</v>
      </c>
      <c r="W1071" s="164">
        <v>0.57596513075965128</v>
      </c>
      <c r="X1071" s="164"/>
      <c r="Y1071" s="164"/>
      <c r="Z1071" s="164"/>
      <c r="AF1071" s="115">
        <v>331</v>
      </c>
      <c r="AG1071" s="115">
        <v>351</v>
      </c>
      <c r="AH1071" s="115">
        <v>1754</v>
      </c>
      <c r="AI1071" s="115">
        <v>3151</v>
      </c>
      <c r="AJ1071" s="11">
        <v>124</v>
      </c>
      <c r="AK1071" s="101">
        <f t="shared" si="1129"/>
        <v>5380</v>
      </c>
      <c r="AL1071" s="115">
        <v>570</v>
      </c>
      <c r="AM1071" s="115"/>
      <c r="AN1071" s="115"/>
      <c r="AO1071" s="115"/>
      <c r="AR1071" s="165">
        <v>0.32246077621800168</v>
      </c>
      <c r="AS1071" s="165">
        <v>0.42429284525790351</v>
      </c>
      <c r="AT1071" s="165">
        <v>0.57766338406445839</v>
      </c>
      <c r="AU1071" s="165"/>
      <c r="AV1071" s="165"/>
      <c r="AW1071" s="165"/>
      <c r="AX1071" s="115">
        <v>326</v>
      </c>
      <c r="AY1071" s="18">
        <f t="shared" si="1130"/>
        <v>5217</v>
      </c>
      <c r="AZ1071" s="115">
        <v>391</v>
      </c>
      <c r="BA1071" s="115">
        <v>1607</v>
      </c>
      <c r="BB1071" s="115">
        <v>3086</v>
      </c>
      <c r="BC1071" s="163">
        <v>133</v>
      </c>
      <c r="BD1071" s="115">
        <v>603</v>
      </c>
      <c r="BH1071" s="166">
        <v>0.3159416202495946</v>
      </c>
      <c r="BI1071" s="166">
        <v>0.41039534417017864</v>
      </c>
      <c r="BJ1071" s="166">
        <v>0.57811408614668214</v>
      </c>
      <c r="BK1071" s="167">
        <v>4377</v>
      </c>
      <c r="BL1071" s="167">
        <v>5822</v>
      </c>
      <c r="BM1071" s="167">
        <v>4262</v>
      </c>
      <c r="BO1071" s="163">
        <v>1303</v>
      </c>
      <c r="BQ1071" s="163">
        <v>195</v>
      </c>
      <c r="BR1071" s="115">
        <v>356</v>
      </c>
      <c r="BS1071" s="163">
        <v>357</v>
      </c>
      <c r="BT1071" s="115">
        <v>326</v>
      </c>
      <c r="BU1071" s="115">
        <v>1752</v>
      </c>
      <c r="BV1071" s="115">
        <v>3353</v>
      </c>
      <c r="BW1071" s="115">
        <v>143</v>
      </c>
      <c r="BX1071" s="115">
        <v>5574</v>
      </c>
      <c r="BY1071" s="115">
        <v>176</v>
      </c>
      <c r="BZ1071" s="2">
        <v>660</v>
      </c>
      <c r="CA1071" s="115">
        <v>143</v>
      </c>
      <c r="CB1071" s="115">
        <v>409</v>
      </c>
      <c r="CE1071" s="166">
        <v>0.33371518579508846</v>
      </c>
      <c r="CF1071" s="166">
        <v>0.45140478668054113</v>
      </c>
      <c r="CG1071" s="166">
        <v>0.62059942911512844</v>
      </c>
      <c r="CH1071" s="115">
        <v>1569</v>
      </c>
      <c r="CI1071" s="115">
        <v>1803</v>
      </c>
      <c r="CJ1071" s="31">
        <f t="shared" si="1131"/>
        <v>4</v>
      </c>
      <c r="CK1071" s="31">
        <f t="shared" si="1132"/>
        <v>9</v>
      </c>
      <c r="CL1071" s="31">
        <f t="shared" si="1133"/>
        <v>16</v>
      </c>
      <c r="CM1071" s="113">
        <f t="shared" si="1134"/>
        <v>106</v>
      </c>
      <c r="CN1071" s="31">
        <f t="shared" si="1135"/>
        <v>13</v>
      </c>
      <c r="CO1071" s="31">
        <f t="shared" si="1136"/>
        <v>38</v>
      </c>
      <c r="CP1071" s="31">
        <f t="shared" si="1137"/>
        <v>50</v>
      </c>
      <c r="CQ1071" s="31">
        <f t="shared" si="1138"/>
        <v>5</v>
      </c>
      <c r="CR1071" s="115">
        <v>1</v>
      </c>
      <c r="CS1071" s="115">
        <v>1</v>
      </c>
      <c r="CT1071" s="115">
        <v>7</v>
      </c>
      <c r="CU1071" s="88">
        <f t="shared" si="1139"/>
        <v>16</v>
      </c>
      <c r="CV1071" s="115">
        <v>2</v>
      </c>
      <c r="CW1071" s="115">
        <v>6</v>
      </c>
      <c r="CX1071" s="115">
        <v>5</v>
      </c>
      <c r="CY1071" s="115">
        <v>3</v>
      </c>
      <c r="CZ1071" s="115">
        <v>3</v>
      </c>
      <c r="DA1071" s="115">
        <v>8</v>
      </c>
      <c r="DB1071" s="115">
        <v>9</v>
      </c>
      <c r="DC1071" s="88">
        <f t="shared" si="1140"/>
        <v>90</v>
      </c>
      <c r="DD1071" s="115">
        <v>11</v>
      </c>
      <c r="DE1071" s="115">
        <v>32</v>
      </c>
      <c r="DF1071" s="115">
        <v>45</v>
      </c>
      <c r="DG1071" s="115">
        <v>2</v>
      </c>
      <c r="DH1071" s="115">
        <v>23</v>
      </c>
      <c r="DI1071" s="115">
        <v>96</v>
      </c>
      <c r="DJ1071" s="115">
        <v>88</v>
      </c>
      <c r="DK1071" s="88">
        <f t="shared" si="1141"/>
        <v>1554</v>
      </c>
      <c r="DL1071" s="115">
        <v>171</v>
      </c>
      <c r="DM1071" s="115">
        <v>547</v>
      </c>
      <c r="DN1071" s="115">
        <v>801</v>
      </c>
      <c r="DO1071" s="115">
        <v>35</v>
      </c>
      <c r="DP1071" s="115">
        <v>140</v>
      </c>
      <c r="DQ1071" s="115">
        <v>206</v>
      </c>
      <c r="DR1071" s="115">
        <v>186</v>
      </c>
      <c r="DS1071" s="88">
        <f t="shared" si="1142"/>
        <v>3344</v>
      </c>
      <c r="DT1071" s="115">
        <v>69</v>
      </c>
      <c r="DU1071" s="115">
        <v>880</v>
      </c>
      <c r="DV1071" s="115">
        <v>2299</v>
      </c>
      <c r="DW1071" s="115">
        <v>96</v>
      </c>
      <c r="DX1071" s="115">
        <v>3</v>
      </c>
      <c r="DY1071" s="115">
        <v>6</v>
      </c>
      <c r="DZ1071" s="115">
        <v>6</v>
      </c>
      <c r="EA1071" s="88">
        <f t="shared" si="1143"/>
        <v>54</v>
      </c>
      <c r="EB1071" s="115">
        <v>17</v>
      </c>
      <c r="EC1071" s="115">
        <v>21</v>
      </c>
      <c r="ED1071" s="115">
        <v>13</v>
      </c>
      <c r="EE1071" s="115">
        <v>3</v>
      </c>
      <c r="EF1071" s="115">
        <v>6</v>
      </c>
      <c r="EG1071" s="115">
        <v>15</v>
      </c>
      <c r="EH1071" s="115">
        <v>31</v>
      </c>
      <c r="EI1071" s="88">
        <f t="shared" si="1144"/>
        <v>164</v>
      </c>
      <c r="EJ1071" s="115">
        <v>55</v>
      </c>
      <c r="EK1071" s="115">
        <v>74</v>
      </c>
      <c r="EL1071" s="115">
        <v>31</v>
      </c>
      <c r="EM1071" s="115">
        <v>4</v>
      </c>
      <c r="EN1071" s="115"/>
      <c r="EO1071" s="115"/>
      <c r="EP1071" s="115"/>
      <c r="EQ1071" s="88">
        <f t="shared" si="1145"/>
        <v>0</v>
      </c>
      <c r="ER1071" s="115"/>
      <c r="ES1071" s="115"/>
      <c r="ET1071" s="115"/>
      <c r="GB1071" s="115">
        <v>19</v>
      </c>
      <c r="GC1071" s="115">
        <v>24</v>
      </c>
      <c r="GD1071" s="115">
        <v>30</v>
      </c>
      <c r="GE1071" s="110">
        <f t="shared" si="1146"/>
        <v>346</v>
      </c>
      <c r="GF1071" s="115">
        <v>1</v>
      </c>
      <c r="GG1071" s="115">
        <v>192</v>
      </c>
      <c r="GH1071" s="115">
        <v>150</v>
      </c>
      <c r="GI1071" s="115">
        <v>3</v>
      </c>
      <c r="GN1071" s="2" t="s">
        <v>2513</v>
      </c>
      <c r="GO1071" s="2" t="s">
        <v>2513</v>
      </c>
      <c r="GP1071" s="2" t="s">
        <v>2504</v>
      </c>
      <c r="GR1071" s="115">
        <v>5792</v>
      </c>
    </row>
    <row r="1072" spans="1:208" hidden="1" x14ac:dyDescent="0.25">
      <c r="A1072" s="168" t="s">
        <v>1112</v>
      </c>
      <c r="B1072" s="4" t="s">
        <v>945</v>
      </c>
      <c r="C1072" s="4" t="s">
        <v>945</v>
      </c>
      <c r="D1072" s="115" t="s">
        <v>945</v>
      </c>
      <c r="E1072" s="163">
        <v>517</v>
      </c>
      <c r="F1072" s="163">
        <v>2416</v>
      </c>
      <c r="G1072" s="163">
        <v>4443</v>
      </c>
      <c r="H1072" s="19">
        <f t="shared" si="1127"/>
        <v>7376</v>
      </c>
      <c r="I1072" s="115">
        <v>430</v>
      </c>
      <c r="J1072" s="163">
        <v>545</v>
      </c>
      <c r="K1072" s="163">
        <v>1912</v>
      </c>
      <c r="L1072" s="163">
        <v>4292</v>
      </c>
      <c r="M1072" s="13">
        <f t="shared" si="1128"/>
        <v>6749</v>
      </c>
      <c r="N1072" s="115">
        <v>978</v>
      </c>
      <c r="O1072" s="115">
        <v>351</v>
      </c>
      <c r="Q1072" s="25"/>
      <c r="U1072" s="164">
        <v>0.30135770234986947</v>
      </c>
      <c r="V1072" s="164">
        <v>0.38471731448763252</v>
      </c>
      <c r="W1072" s="164">
        <v>0.55529490616621979</v>
      </c>
      <c r="X1072" s="164"/>
      <c r="Y1072" s="164"/>
      <c r="Z1072" s="164"/>
      <c r="AF1072" s="115">
        <v>430</v>
      </c>
      <c r="AG1072" s="115">
        <v>566</v>
      </c>
      <c r="AH1072" s="115">
        <v>1920</v>
      </c>
      <c r="AI1072" s="115">
        <v>4360</v>
      </c>
      <c r="AJ1072" s="11">
        <v>183</v>
      </c>
      <c r="AK1072" s="101">
        <f t="shared" si="1129"/>
        <v>7029</v>
      </c>
      <c r="AL1072" s="115">
        <v>945</v>
      </c>
      <c r="AM1072" s="115"/>
      <c r="AN1072" s="115"/>
      <c r="AO1072" s="115"/>
      <c r="AR1072" s="165">
        <v>0.31964682303233843</v>
      </c>
      <c r="AS1072" s="165">
        <v>0.41379042891491508</v>
      </c>
      <c r="AT1072" s="165">
        <v>0.60485299326957143</v>
      </c>
      <c r="AU1072" s="165"/>
      <c r="AV1072" s="165"/>
      <c r="AW1072" s="165"/>
      <c r="AX1072" s="115">
        <v>490</v>
      </c>
      <c r="AY1072" s="18">
        <f t="shared" si="1130"/>
        <v>7928</v>
      </c>
      <c r="AZ1072" s="115">
        <v>653</v>
      </c>
      <c r="BA1072" s="115">
        <v>2500</v>
      </c>
      <c r="BB1072" s="115">
        <v>4582</v>
      </c>
      <c r="BC1072" s="163">
        <v>193</v>
      </c>
      <c r="BD1072" s="115">
        <v>1003</v>
      </c>
      <c r="BH1072" s="166">
        <v>0.37489558389485994</v>
      </c>
      <c r="BI1072" s="166">
        <v>0.48013585024879551</v>
      </c>
      <c r="BJ1072" s="166">
        <v>0.6576626240352812</v>
      </c>
      <c r="BK1072" s="167">
        <v>5142</v>
      </c>
      <c r="BL1072" s="167">
        <v>6906</v>
      </c>
      <c r="BM1072" s="167">
        <v>5363</v>
      </c>
      <c r="BO1072" s="163">
        <v>1635</v>
      </c>
      <c r="BQ1072" s="163">
        <v>263</v>
      </c>
      <c r="BR1072" s="115">
        <v>518</v>
      </c>
      <c r="BS1072" s="2">
        <v>508</v>
      </c>
      <c r="BT1072" s="115">
        <v>668</v>
      </c>
      <c r="BU1072" s="115">
        <v>2477</v>
      </c>
      <c r="BV1072" s="115">
        <v>4916</v>
      </c>
      <c r="BW1072" s="115">
        <v>234</v>
      </c>
      <c r="BX1072" s="115">
        <v>8295</v>
      </c>
      <c r="BY1072" s="2">
        <v>105</v>
      </c>
      <c r="BZ1072" s="2">
        <v>1173</v>
      </c>
      <c r="CA1072" s="115">
        <v>234</v>
      </c>
      <c r="CB1072" s="115">
        <v>401</v>
      </c>
      <c r="CE1072" s="166">
        <v>0.3963154864709269</v>
      </c>
      <c r="CF1072" s="166">
        <v>0.51054402231886431</v>
      </c>
      <c r="CG1072" s="166">
        <v>0.70973249857712006</v>
      </c>
      <c r="CH1072" s="115">
        <v>1620</v>
      </c>
      <c r="CI1072" s="115">
        <v>1681</v>
      </c>
      <c r="CJ1072" s="31">
        <f t="shared" si="1131"/>
        <v>12</v>
      </c>
      <c r="CK1072" s="31">
        <f t="shared" si="1132"/>
        <v>41</v>
      </c>
      <c r="CL1072" s="31">
        <f t="shared" si="1133"/>
        <v>68</v>
      </c>
      <c r="CM1072" s="113">
        <f t="shared" si="1134"/>
        <v>519</v>
      </c>
      <c r="CN1072" s="31">
        <f t="shared" si="1135"/>
        <v>89</v>
      </c>
      <c r="CO1072" s="31">
        <f t="shared" si="1136"/>
        <v>186</v>
      </c>
      <c r="CP1072" s="31">
        <f t="shared" si="1137"/>
        <v>235</v>
      </c>
      <c r="CQ1072" s="31">
        <f t="shared" si="1138"/>
        <v>9</v>
      </c>
      <c r="CR1072" s="115">
        <v>9</v>
      </c>
      <c r="CS1072" s="115">
        <v>32</v>
      </c>
      <c r="CT1072" s="115">
        <v>57</v>
      </c>
      <c r="CU1072" s="88">
        <f t="shared" si="1139"/>
        <v>396</v>
      </c>
      <c r="CV1072" s="115">
        <v>85</v>
      </c>
      <c r="CW1072" s="115">
        <v>157</v>
      </c>
      <c r="CX1072" s="115">
        <v>149</v>
      </c>
      <c r="CY1072" s="115">
        <v>5</v>
      </c>
      <c r="CZ1072" s="115">
        <v>3</v>
      </c>
      <c r="DA1072" s="115">
        <v>9</v>
      </c>
      <c r="DB1072" s="115">
        <v>11</v>
      </c>
      <c r="DC1072" s="88">
        <f t="shared" si="1140"/>
        <v>123</v>
      </c>
      <c r="DD1072" s="115">
        <v>4</v>
      </c>
      <c r="DE1072" s="115">
        <v>29</v>
      </c>
      <c r="DF1072" s="115">
        <v>86</v>
      </c>
      <c r="DG1072" s="115">
        <v>4</v>
      </c>
      <c r="DH1072" s="115">
        <v>19</v>
      </c>
      <c r="DI1072" s="115">
        <v>103</v>
      </c>
      <c r="DJ1072" s="115">
        <v>84</v>
      </c>
      <c r="DK1072" s="88">
        <f t="shared" si="1141"/>
        <v>1860</v>
      </c>
      <c r="DL1072" s="115">
        <v>305</v>
      </c>
      <c r="DM1072" s="115">
        <v>739</v>
      </c>
      <c r="DN1072" s="115">
        <v>777</v>
      </c>
      <c r="DO1072" s="115">
        <v>39</v>
      </c>
      <c r="DP1072" s="115">
        <v>169</v>
      </c>
      <c r="DQ1072" s="115">
        <v>258</v>
      </c>
      <c r="DR1072" s="115">
        <v>217</v>
      </c>
      <c r="DS1072" s="88">
        <f t="shared" si="1142"/>
        <v>4388</v>
      </c>
      <c r="DT1072" s="115">
        <v>82</v>
      </c>
      <c r="DU1072" s="115">
        <v>864</v>
      </c>
      <c r="DV1072" s="115">
        <v>3283</v>
      </c>
      <c r="DW1072" s="115">
        <v>159</v>
      </c>
      <c r="DX1072" s="115">
        <v>7</v>
      </c>
      <c r="DY1072" s="115">
        <v>17</v>
      </c>
      <c r="DZ1072" s="115">
        <v>12</v>
      </c>
      <c r="EA1072" s="88">
        <f t="shared" si="1143"/>
        <v>276</v>
      </c>
      <c r="EB1072" s="115">
        <v>31</v>
      </c>
      <c r="EC1072" s="115">
        <v>95</v>
      </c>
      <c r="ED1072" s="115">
        <v>145</v>
      </c>
      <c r="EE1072" s="115">
        <v>5</v>
      </c>
      <c r="EF1072" s="115">
        <v>11</v>
      </c>
      <c r="EG1072" s="115">
        <v>35</v>
      </c>
      <c r="EH1072" s="115">
        <v>46</v>
      </c>
      <c r="EI1072" s="88">
        <f t="shared" si="1144"/>
        <v>322</v>
      </c>
      <c r="EJ1072" s="115">
        <v>130</v>
      </c>
      <c r="EK1072" s="115">
        <v>122</v>
      </c>
      <c r="EL1072" s="115">
        <v>69</v>
      </c>
      <c r="EM1072" s="115">
        <v>1</v>
      </c>
      <c r="EN1072" s="115"/>
      <c r="EO1072" s="115"/>
      <c r="EP1072" s="115"/>
      <c r="EQ1072" s="88">
        <f t="shared" si="1145"/>
        <v>0</v>
      </c>
      <c r="ER1072" s="115"/>
      <c r="ES1072" s="115"/>
      <c r="ET1072" s="115"/>
      <c r="GB1072" s="115">
        <v>45</v>
      </c>
      <c r="GC1072" s="115">
        <v>64</v>
      </c>
      <c r="GD1072" s="115">
        <v>81</v>
      </c>
      <c r="GE1072" s="110">
        <f t="shared" si="1146"/>
        <v>909</v>
      </c>
      <c r="GF1072" s="115">
        <v>31</v>
      </c>
      <c r="GG1072" s="115">
        <v>462</v>
      </c>
      <c r="GH1072" s="115">
        <v>407</v>
      </c>
      <c r="GI1072" s="115">
        <v>9</v>
      </c>
      <c r="GN1072" s="2" t="s">
        <v>2492</v>
      </c>
      <c r="GO1072" s="2" t="s">
        <v>2509</v>
      </c>
      <c r="GP1072" s="2" t="s">
        <v>2476</v>
      </c>
      <c r="GR1072" s="115">
        <v>6942</v>
      </c>
    </row>
    <row r="1073" spans="2:92" hidden="1" x14ac:dyDescent="0.25">
      <c r="B1073" s="2"/>
      <c r="C1073" s="2"/>
      <c r="U1073" s="164"/>
      <c r="V1073" s="164"/>
      <c r="W1073" s="164"/>
      <c r="X1073" s="164"/>
      <c r="Y1073" s="164"/>
      <c r="Z1073" s="164"/>
      <c r="AR1073" s="165"/>
      <c r="AS1073" s="165"/>
      <c r="AT1073" s="165"/>
      <c r="AU1073" s="165"/>
      <c r="AV1073" s="165"/>
      <c r="AW1073" s="165"/>
      <c r="BH1073" s="166"/>
      <c r="BI1073" s="166"/>
      <c r="BJ1073" s="166"/>
      <c r="CE1073" s="166">
        <v>0.3851869264544423</v>
      </c>
      <c r="CF1073" s="166">
        <v>0.50420835026115607</v>
      </c>
      <c r="CG1073" s="166">
        <v>0.66878461817613544</v>
      </c>
      <c r="CN1073" s="115"/>
    </row>
    <row r="1074" spans="2:92" hidden="1" x14ac:dyDescent="0.25">
      <c r="D1074" s="35"/>
      <c r="E1074" s="35"/>
      <c r="F1074" s="35"/>
      <c r="G1074" s="35"/>
      <c r="AH1074" s="172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73"/>
      <c r="BD1074" s="173"/>
      <c r="BE1074" s="173"/>
    </row>
    <row r="1075" spans="2:92" hidden="1" x14ac:dyDescent="0.25">
      <c r="D1075" s="35"/>
      <c r="E1075" s="35"/>
      <c r="F1075" s="35"/>
      <c r="G1075" s="35"/>
      <c r="AG1075" s="8"/>
      <c r="AH1075" s="172"/>
      <c r="AO1075" s="11"/>
      <c r="AP1075" s="11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73"/>
      <c r="BD1075" s="173"/>
      <c r="BE1075" s="173"/>
    </row>
    <row r="1076" spans="2:92" x14ac:dyDescent="0.25">
      <c r="B1076" s="2"/>
      <c r="C1076" s="4"/>
      <c r="D1076" s="35"/>
      <c r="E1076" s="35"/>
      <c r="F1076" s="35"/>
      <c r="G1076" s="35"/>
      <c r="H1076" s="174"/>
      <c r="I1076" s="174"/>
      <c r="J1076" s="174"/>
      <c r="K1076" s="174"/>
      <c r="L1076" s="174"/>
      <c r="N1076" s="175"/>
      <c r="P1076" s="144"/>
      <c r="Q1076" s="144"/>
      <c r="R1076" s="144"/>
      <c r="AH1076" s="172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73"/>
      <c r="BD1076" s="173"/>
      <c r="BE1076" s="173"/>
    </row>
    <row r="1077" spans="2:92" ht="29.45" customHeight="1" x14ac:dyDescent="0.25">
      <c r="B1077" s="2"/>
      <c r="C1077" s="4"/>
      <c r="D1077" s="265" t="s">
        <v>2532</v>
      </c>
      <c r="E1077" s="265"/>
      <c r="F1077" s="265"/>
      <c r="G1077" s="265"/>
      <c r="H1077" s="265"/>
      <c r="I1077" s="265"/>
      <c r="J1077" s="265"/>
      <c r="K1077" s="265"/>
      <c r="L1077" s="265"/>
      <c r="M1077" s="265"/>
      <c r="N1077" s="265"/>
      <c r="O1077" s="265"/>
      <c r="P1077" s="265"/>
      <c r="Q1077" s="265"/>
      <c r="R1077" s="265"/>
      <c r="S1077" s="265"/>
      <c r="T1077" s="265"/>
      <c r="U1077" s="265"/>
      <c r="V1077" s="265"/>
      <c r="W1077" s="265"/>
      <c r="X1077" s="265"/>
      <c r="Y1077" s="265"/>
      <c r="Z1077" s="265"/>
      <c r="AA1077" s="265"/>
      <c r="AB1077" s="265"/>
      <c r="AC1077" s="265"/>
      <c r="AD1077" s="265"/>
      <c r="AE1077" s="265"/>
      <c r="AF1077" s="265"/>
      <c r="AH1077" s="172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73"/>
      <c r="BD1077" s="173"/>
      <c r="BE1077" s="173"/>
    </row>
    <row r="1078" spans="2:92" ht="21.6" customHeight="1" x14ac:dyDescent="0.35">
      <c r="D1078" s="266" t="s">
        <v>2533</v>
      </c>
      <c r="E1078" s="266"/>
      <c r="F1078" s="266"/>
      <c r="G1078" s="266"/>
      <c r="H1078" s="266"/>
      <c r="I1078" s="266"/>
      <c r="J1078" s="266"/>
      <c r="K1078" s="266"/>
      <c r="L1078" s="266"/>
      <c r="M1078" s="266"/>
      <c r="N1078" s="266"/>
      <c r="O1078" s="266"/>
      <c r="P1078" s="266"/>
      <c r="Q1078" s="266"/>
      <c r="R1078" s="266"/>
      <c r="S1078" s="266"/>
      <c r="T1078" s="266"/>
      <c r="U1078" s="266"/>
      <c r="V1078" s="266"/>
      <c r="W1078" s="266"/>
      <c r="X1078" s="266"/>
      <c r="Y1078" s="266"/>
      <c r="Z1078" s="266"/>
      <c r="AA1078" s="266"/>
      <c r="AB1078" s="266"/>
      <c r="AC1078" s="266"/>
      <c r="AD1078" s="266"/>
      <c r="AE1078" s="266"/>
      <c r="AF1078" s="266"/>
      <c r="AG1078" s="8"/>
      <c r="AH1078" s="172"/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73"/>
      <c r="BD1078" s="173"/>
      <c r="BE1078" s="173"/>
    </row>
    <row r="1079" spans="2:92" ht="16.5" thickBot="1" x14ac:dyDescent="0.3">
      <c r="AG1079" s="8"/>
    </row>
    <row r="1080" spans="2:92" ht="39.75" customHeight="1" thickTop="1" thickBot="1" x14ac:dyDescent="0.3">
      <c r="B1080" s="1"/>
      <c r="C1080" s="1"/>
      <c r="D1080" s="321" t="s">
        <v>1348</v>
      </c>
      <c r="E1080" s="322"/>
      <c r="F1080" s="322"/>
      <c r="G1080" s="322"/>
      <c r="H1080" s="322"/>
      <c r="I1080" s="322"/>
      <c r="J1080" s="322"/>
      <c r="K1080" s="322"/>
      <c r="L1080" s="322"/>
      <c r="M1080" s="322"/>
      <c r="N1080" s="322"/>
      <c r="O1080" s="322"/>
      <c r="P1080" s="322"/>
      <c r="Q1080" s="322"/>
      <c r="R1080" s="322"/>
      <c r="S1080" s="322"/>
      <c r="T1080" s="323"/>
      <c r="U1080" s="176"/>
      <c r="V1080" s="237"/>
      <c r="W1080" s="237"/>
      <c r="X1080" s="237"/>
      <c r="Y1080" s="237"/>
      <c r="Z1080" s="237"/>
      <c r="AA1080" s="237"/>
      <c r="AB1080" s="238"/>
      <c r="AC1080" s="238"/>
      <c r="AD1080" s="239"/>
      <c r="AE1080" s="240"/>
      <c r="AF1080" s="240"/>
      <c r="AG1080" s="239"/>
      <c r="AO1080" s="2"/>
      <c r="AP1080" s="2"/>
      <c r="AQ1080" s="2"/>
      <c r="AR1080" s="2"/>
      <c r="AS1080" s="2"/>
      <c r="AT1080" s="2"/>
      <c r="AU1080" s="2"/>
      <c r="AV1080" s="2"/>
      <c r="AW1080" s="8"/>
      <c r="AX1080" s="8"/>
      <c r="AY1080" s="8"/>
      <c r="AZ1080" s="8"/>
      <c r="BA1080" s="8"/>
      <c r="BB1080" s="8"/>
      <c r="BC1080" s="8"/>
      <c r="BD1080" s="8"/>
      <c r="BE1080" s="8"/>
    </row>
    <row r="1081" spans="2:92" ht="62.45" customHeight="1" thickTop="1" thickBot="1" x14ac:dyDescent="0.3">
      <c r="B1081" s="1"/>
      <c r="C1081" s="1"/>
      <c r="D1081" s="331" t="s">
        <v>1104</v>
      </c>
      <c r="E1081" s="332"/>
      <c r="F1081" s="350" t="s">
        <v>680</v>
      </c>
      <c r="G1081" s="351"/>
      <c r="H1081" s="177" t="s">
        <v>1103</v>
      </c>
      <c r="I1081" s="352" t="str">
        <f>VLOOKUP(F1081,C5:BE1072,2,FALSE)</f>
        <v>MANİSA</v>
      </c>
      <c r="J1081" s="353"/>
      <c r="K1081" s="287" t="s">
        <v>1346</v>
      </c>
      <c r="L1081" s="288"/>
      <c r="M1081" s="330" t="s">
        <v>1345</v>
      </c>
      <c r="N1081" s="330"/>
      <c r="O1081" s="330" t="s">
        <v>1347</v>
      </c>
      <c r="P1081" s="330"/>
      <c r="Q1081" s="330" t="s">
        <v>1355</v>
      </c>
      <c r="R1081" s="330"/>
      <c r="S1081" s="330" t="s">
        <v>2528</v>
      </c>
      <c r="T1081" s="340"/>
      <c r="U1081" s="178"/>
      <c r="V1081" s="240"/>
      <c r="W1081" s="241" t="s">
        <v>1086</v>
      </c>
      <c r="X1081" s="241" t="s">
        <v>1087</v>
      </c>
      <c r="Y1081" s="241" t="s">
        <v>1088</v>
      </c>
      <c r="Z1081" s="242" t="s">
        <v>1089</v>
      </c>
      <c r="AA1081" s="243" t="s">
        <v>1092</v>
      </c>
      <c r="AB1081" s="243" t="s">
        <v>1093</v>
      </c>
      <c r="AC1081" s="240"/>
      <c r="AD1081" s="239"/>
      <c r="AE1081" s="240" t="s">
        <v>2531</v>
      </c>
      <c r="AF1081" s="240"/>
      <c r="AG1081" s="239"/>
      <c r="AO1081" s="2"/>
      <c r="AP1081" s="2"/>
      <c r="AQ1081" s="2"/>
      <c r="AR1081" s="2"/>
      <c r="AS1081" s="2"/>
      <c r="AT1081" s="2"/>
      <c r="AU1081" s="2"/>
      <c r="AV1081" s="2"/>
      <c r="AW1081" s="8"/>
      <c r="AX1081" s="8"/>
      <c r="AY1081" s="8"/>
      <c r="AZ1081" s="8"/>
      <c r="BA1081" s="8"/>
      <c r="BB1081" s="8"/>
      <c r="BC1081" s="8"/>
      <c r="BD1081" s="8"/>
      <c r="BE1081" s="8"/>
    </row>
    <row r="1082" spans="2:92" ht="42" customHeight="1" thickTop="1" thickBot="1" x14ac:dyDescent="0.3">
      <c r="B1082" s="1"/>
      <c r="C1082" s="1"/>
      <c r="D1082" s="345" t="s">
        <v>2341</v>
      </c>
      <c r="E1082" s="346"/>
      <c r="F1082" s="346"/>
      <c r="G1082" s="346"/>
      <c r="H1082" s="347"/>
      <c r="I1082" s="348">
        <f>VLOOKUP(F1081,C5:GR1079,198,FALSE)</f>
        <v>2553</v>
      </c>
      <c r="J1082" s="349"/>
      <c r="K1082" s="342">
        <f>VLOOKUP(F1081,C5:GP1078,75,FALSE)</f>
        <v>18</v>
      </c>
      <c r="L1082" s="343"/>
      <c r="M1082" s="344">
        <f>VLOOKUP(F1081,C5:GP1078,76,FALSE)</f>
        <v>434</v>
      </c>
      <c r="N1082" s="333"/>
      <c r="O1082" s="333">
        <f>VLOOKUP(F1081,C5:GP1078,77,FALSE)</f>
        <v>100</v>
      </c>
      <c r="P1082" s="333"/>
      <c r="Q1082" s="333">
        <f>VLOOKUP(F1081,C5:GP1078,78,FALSE)</f>
        <v>158</v>
      </c>
      <c r="R1082" s="333"/>
      <c r="S1082" s="333">
        <f>IF(AE1082&gt;0,AE1082,"")</f>
        <v>44</v>
      </c>
      <c r="T1082" s="341"/>
      <c r="V1082" s="244"/>
      <c r="W1082" s="245">
        <f>CF5</f>
        <v>0.50419999999999998</v>
      </c>
      <c r="X1082" s="245">
        <f>CG5</f>
        <v>0.66869999999999996</v>
      </c>
      <c r="Y1082" s="245">
        <f>VLOOKUP(I1081,C5:GR1079,82,FALSE)</f>
        <v>0.49258846965080855</v>
      </c>
      <c r="Z1082" s="246">
        <f>VLOOKUP(I1081,C5:GR1079,83,FALSE)</f>
        <v>0.71879334257975036</v>
      </c>
      <c r="AA1082" s="240" t="str">
        <f>IF(W1084&gt;0,"ÜZERİNDE",IF(W1084&lt;0,"ALTINDA","EŞİT"))</f>
        <v>ALTINDA</v>
      </c>
      <c r="AB1082" s="240" t="str">
        <f>IF(X1084&gt;0,"ÜZERİNDE",IF(X1084&lt;0,"ALTINDA","EŞİT"))</f>
        <v>ALTINDA</v>
      </c>
      <c r="AC1082" s="247" t="s">
        <v>2442</v>
      </c>
      <c r="AD1082" s="248" t="s">
        <v>2443</v>
      </c>
      <c r="AE1082" s="240">
        <f>VLOOKUP(F1081,C5:GP1078,65,FALSE)-(VLOOKUP(F1081,C5:GP1078,76,FALSE)+VLOOKUP(F1081,C5:GP1078,78,FALSE))</f>
        <v>44</v>
      </c>
      <c r="AF1082" s="238"/>
      <c r="AG1082" s="238"/>
      <c r="AH1082" s="10"/>
      <c r="AI1082" s="10"/>
      <c r="AJ1082" s="1"/>
      <c r="AK1082" s="1"/>
      <c r="AO1082" s="2"/>
      <c r="AP1082" s="2"/>
      <c r="AQ1082" s="2"/>
      <c r="AR1082" s="2"/>
      <c r="AS1082" s="2"/>
      <c r="AT1082" s="2"/>
      <c r="AU1082" s="2"/>
      <c r="AV1082" s="2"/>
      <c r="AW1082" s="16"/>
      <c r="AX1082" s="16"/>
      <c r="AY1082" s="8"/>
      <c r="AZ1082" s="8"/>
      <c r="BA1082" s="8"/>
      <c r="BB1082" s="8"/>
      <c r="BC1082" s="8"/>
      <c r="BD1082" s="8"/>
      <c r="BE1082" s="8"/>
    </row>
    <row r="1083" spans="2:92" ht="15" customHeight="1" thickTop="1" x14ac:dyDescent="0.25">
      <c r="B1083" s="1"/>
      <c r="C1083" s="1"/>
      <c r="D1083" s="334" t="s">
        <v>1344</v>
      </c>
      <c r="E1083" s="335"/>
      <c r="F1083" s="335"/>
      <c r="G1083" s="335"/>
      <c r="H1083" s="335"/>
      <c r="I1083" s="335"/>
      <c r="J1083" s="335"/>
      <c r="K1083" s="335"/>
      <c r="L1083" s="336"/>
      <c r="M1083" s="324" t="s">
        <v>1354</v>
      </c>
      <c r="N1083" s="325"/>
      <c r="O1083" s="325"/>
      <c r="P1083" s="325"/>
      <c r="Q1083" s="325"/>
      <c r="R1083" s="325"/>
      <c r="S1083" s="325"/>
      <c r="T1083" s="326"/>
      <c r="V1083" s="244"/>
      <c r="W1083" s="243" t="s">
        <v>1090</v>
      </c>
      <c r="X1083" s="243" t="s">
        <v>1091</v>
      </c>
      <c r="Y1083" s="240"/>
      <c r="Z1083" s="243"/>
      <c r="AA1083" s="239" t="str">
        <f>IF(AA1082="ALTINDA",CONCATENATE(AA1082," ",AC1082),CONCATENATE(AA1082," ",AD1082))</f>
        <v>ALTINDA ↓</v>
      </c>
      <c r="AB1083" s="239" t="str">
        <f>IF(AB1082="ALTINDA",CONCATENATE(AB1082," ",AC1082),CONCATENATE(AB1082," ",AD1082))</f>
        <v>ALTINDA ↓</v>
      </c>
      <c r="AC1083" s="240"/>
      <c r="AD1083" s="239"/>
      <c r="AE1083" s="239"/>
      <c r="AF1083" s="239"/>
      <c r="AG1083" s="249"/>
      <c r="AJ1083" s="12"/>
      <c r="AK1083" s="12"/>
      <c r="AO1083" s="2"/>
      <c r="AP1083" s="2"/>
      <c r="AQ1083" s="2"/>
      <c r="AR1083" s="2"/>
      <c r="AS1083" s="2"/>
      <c r="AT1083" s="2"/>
      <c r="AU1083" s="2"/>
      <c r="AV1083" s="2"/>
      <c r="AW1083" s="16"/>
      <c r="AX1083" s="16"/>
      <c r="AY1083" s="8"/>
      <c r="AZ1083" s="8"/>
      <c r="BA1083" s="8"/>
      <c r="BB1083" s="8"/>
      <c r="BC1083" s="8"/>
      <c r="BD1083" s="8"/>
      <c r="BE1083" s="8"/>
    </row>
    <row r="1084" spans="2:92" ht="14.25" customHeight="1" x14ac:dyDescent="0.25">
      <c r="B1084" s="1"/>
      <c r="C1084" s="1"/>
      <c r="D1084" s="337"/>
      <c r="E1084" s="338"/>
      <c r="F1084" s="338"/>
      <c r="G1084" s="338"/>
      <c r="H1084" s="338"/>
      <c r="I1084" s="338"/>
      <c r="J1084" s="338"/>
      <c r="K1084" s="338"/>
      <c r="L1084" s="339"/>
      <c r="M1084" s="327"/>
      <c r="N1084" s="328"/>
      <c r="O1084" s="328"/>
      <c r="P1084" s="328"/>
      <c r="Q1084" s="328"/>
      <c r="R1084" s="328"/>
      <c r="S1084" s="328"/>
      <c r="T1084" s="329"/>
      <c r="V1084" s="244"/>
      <c r="W1084" s="250">
        <f>(H1099-W1082)*100</f>
        <v>-6.1125787271526066</v>
      </c>
      <c r="X1084" s="250">
        <f>(H1100-X1082)*100</f>
        <v>-1.5837014314928344</v>
      </c>
      <c r="Y1084" s="240"/>
      <c r="Z1084" s="243"/>
      <c r="AA1084" s="239"/>
      <c r="AB1084" s="239"/>
      <c r="AC1084" s="240"/>
      <c r="AD1084" s="239"/>
      <c r="AE1084" s="239"/>
      <c r="AF1084" s="239"/>
      <c r="AG1084" s="249"/>
      <c r="AJ1084" s="12"/>
      <c r="AK1084" s="12"/>
      <c r="AO1084" s="2"/>
      <c r="AP1084" s="2"/>
      <c r="AQ1084" s="2"/>
      <c r="AR1084" s="2"/>
      <c r="AS1084" s="2"/>
      <c r="AT1084" s="2"/>
      <c r="AU1084" s="2"/>
      <c r="AV1084" s="2"/>
      <c r="AW1084" s="8"/>
      <c r="AX1084" s="8"/>
      <c r="AY1084" s="8"/>
      <c r="AZ1084" s="8"/>
      <c r="BA1084" s="8"/>
      <c r="BB1084" s="8"/>
      <c r="BC1084" s="8"/>
      <c r="BD1084" s="8"/>
      <c r="BE1084" s="8"/>
    </row>
    <row r="1085" spans="2:92" ht="43.15" customHeight="1" x14ac:dyDescent="0.25">
      <c r="B1085" s="1"/>
      <c r="C1085" s="1"/>
      <c r="D1085" s="180" t="s">
        <v>1098</v>
      </c>
      <c r="E1085" s="181" t="s">
        <v>955</v>
      </c>
      <c r="F1085" s="182" t="s">
        <v>1328</v>
      </c>
      <c r="G1085" s="182" t="s">
        <v>1332</v>
      </c>
      <c r="H1085" s="31" t="s">
        <v>1331</v>
      </c>
      <c r="I1085" s="182" t="s">
        <v>1333</v>
      </c>
      <c r="J1085" s="183" t="s">
        <v>960</v>
      </c>
      <c r="K1085" s="183" t="s">
        <v>1079</v>
      </c>
      <c r="L1085" s="184" t="s">
        <v>959</v>
      </c>
      <c r="M1085" s="185" t="s">
        <v>1097</v>
      </c>
      <c r="N1085" s="186" t="s">
        <v>1080</v>
      </c>
      <c r="O1085" s="187" t="s">
        <v>1081</v>
      </c>
      <c r="P1085" s="188" t="s">
        <v>1082</v>
      </c>
      <c r="Q1085" s="188" t="s">
        <v>1351</v>
      </c>
      <c r="R1085" s="188" t="s">
        <v>1214</v>
      </c>
      <c r="S1085" s="186" t="s">
        <v>1352</v>
      </c>
      <c r="T1085" s="189" t="s">
        <v>1353</v>
      </c>
      <c r="V1085" s="244"/>
      <c r="W1085" s="240"/>
      <c r="X1085" s="240"/>
      <c r="Y1085" s="240"/>
      <c r="Z1085" s="240"/>
      <c r="AA1085" s="240" t="s">
        <v>2529</v>
      </c>
      <c r="AB1085" s="240" t="s">
        <v>2530</v>
      </c>
      <c r="AC1085" s="240"/>
      <c r="AD1085" s="239"/>
      <c r="AE1085" s="239"/>
      <c r="AF1085" s="239"/>
      <c r="AG1085" s="249"/>
      <c r="AJ1085" s="12"/>
      <c r="AK1085" s="12"/>
      <c r="AO1085" s="2"/>
      <c r="AP1085" s="2"/>
      <c r="AQ1085" s="2"/>
      <c r="AR1085" s="2"/>
      <c r="AS1085" s="2"/>
      <c r="AT1085" s="2"/>
      <c r="AU1085" s="2"/>
      <c r="AV1085" s="2"/>
      <c r="AW1085" s="8"/>
      <c r="AX1085" s="8"/>
      <c r="AY1085" s="8"/>
      <c r="AZ1085" s="8"/>
      <c r="BA1085" s="8"/>
      <c r="BB1085" s="8"/>
      <c r="BC1085" s="8"/>
      <c r="BD1085" s="8"/>
      <c r="BE1085" s="8"/>
    </row>
    <row r="1086" spans="2:92" ht="18.75" customHeight="1" x14ac:dyDescent="0.25">
      <c r="B1086" s="1"/>
      <c r="C1086" s="1"/>
      <c r="D1086" s="190" t="s">
        <v>1073</v>
      </c>
      <c r="E1086" s="191">
        <f>VLOOKUP(F1081,C5:GP1079,67,FALSE)</f>
        <v>46</v>
      </c>
      <c r="F1086" s="191">
        <f>VLOOKUP(F1081,C5:GP1078,110,FALSE)</f>
        <v>5</v>
      </c>
      <c r="G1086" s="192">
        <f>VLOOKUP(F1081,C5:GP1078,118,FALSE)</f>
        <v>30</v>
      </c>
      <c r="H1086" s="192">
        <f>VLOOKUP(F1081,C5:GP1078,126,FALSE)</f>
        <v>2</v>
      </c>
      <c r="I1086" s="192">
        <f>VLOOKUP(F1081,C5:GP1078,86,FALSE)</f>
        <v>7</v>
      </c>
      <c r="J1086" s="192">
        <f>VLOOKUP(F1081,C5:GP1078,134,FALSE)</f>
        <v>2</v>
      </c>
      <c r="K1086" s="192">
        <f>VLOOKUP(F1081,C5:GP1078,142,FALSE)</f>
        <v>0</v>
      </c>
      <c r="L1086" s="193">
        <f>VLOOKUP(F1081,C5:GP1078,182,FALSE)</f>
        <v>0</v>
      </c>
      <c r="M1086" s="194" t="s">
        <v>952</v>
      </c>
      <c r="N1086" s="195">
        <f>VLOOKUP(F1081,C5:GP1078,3,FALSE)</f>
        <v>105</v>
      </c>
      <c r="O1086" s="195">
        <f>VLOOKUP(F1081,C5:GP1078,8,FALSE)</f>
        <v>156</v>
      </c>
      <c r="P1086" s="195">
        <f>VLOOKUP(F1081,C5:GP1078,31,FALSE)</f>
        <v>121</v>
      </c>
      <c r="Q1086" s="196">
        <f>VLOOKUP(F1081,C5:GP1078,50,FALSE)</f>
        <v>193</v>
      </c>
      <c r="R1086" s="196">
        <f>VLOOKUP(F1081,C5:GP1078,70,FALSE)</f>
        <v>147</v>
      </c>
      <c r="S1086" s="195">
        <f>R1086-Q1086</f>
        <v>-46</v>
      </c>
      <c r="T1086" s="197">
        <f>R1086-N1086</f>
        <v>42</v>
      </c>
      <c r="V1086" s="244"/>
      <c r="W1086" s="240" t="s">
        <v>956</v>
      </c>
      <c r="X1086" s="251" t="s">
        <v>2342</v>
      </c>
      <c r="Y1086" s="240" t="s">
        <v>2441</v>
      </c>
      <c r="Z1086" s="240"/>
      <c r="AA1086" s="240" t="str">
        <f>IF(X1087&gt;0,"ÜZERİNDE",IF(X1087&lt;0,"ALTINDA","EŞİT"))</f>
        <v>ALTINDA</v>
      </c>
      <c r="AB1086" s="240" t="str">
        <f>IF(Y1087&gt;0,"ÜZERİNDE",IF(Y1087&lt;0,"ALTINDA","EŞİT"))</f>
        <v>ALTINDA</v>
      </c>
      <c r="AC1086" s="247" t="s">
        <v>2442</v>
      </c>
      <c r="AD1086" s="248" t="s">
        <v>2443</v>
      </c>
      <c r="AE1086" s="239"/>
      <c r="AF1086" s="239"/>
      <c r="AG1086" s="249"/>
      <c r="AJ1086" s="198"/>
      <c r="AK1086" s="198"/>
      <c r="AO1086" s="2"/>
      <c r="AP1086" s="2"/>
      <c r="AQ1086" s="2"/>
      <c r="AR1086" s="2"/>
      <c r="AS1086" s="2"/>
      <c r="AT1086" s="2"/>
      <c r="AU1086" s="2"/>
      <c r="AV1086" s="2"/>
      <c r="AW1086" s="8"/>
      <c r="AX1086" s="8"/>
      <c r="AY1086" s="8"/>
      <c r="AZ1086" s="8"/>
      <c r="BA1086" s="8"/>
      <c r="BB1086" s="8"/>
      <c r="BC1086" s="8"/>
      <c r="BD1086" s="8"/>
      <c r="BE1086" s="8"/>
    </row>
    <row r="1087" spans="2:92" ht="18.75" customHeight="1" x14ac:dyDescent="0.25">
      <c r="B1087" s="1"/>
      <c r="C1087" s="1"/>
      <c r="D1087" s="190" t="s">
        <v>1327</v>
      </c>
      <c r="E1087" s="191">
        <f>VLOOKUP(F1081,C5:GP1079,69,FALSE)</f>
        <v>106</v>
      </c>
      <c r="F1087" s="191">
        <f>VLOOKUP(F1081,C5:GP1079,112,FALSE)</f>
        <v>20</v>
      </c>
      <c r="G1087" s="192">
        <f>VLOOKUP(F1081,C5:GP1078,120,FALSE)</f>
        <v>49</v>
      </c>
      <c r="H1087" s="192">
        <f>VLOOKUP(F1081,C5:GP1078,128,FALSE)</f>
        <v>3</v>
      </c>
      <c r="I1087" s="192">
        <f>VLOOKUP(F1081,C5:GP1078,88,FALSE)</f>
        <v>26</v>
      </c>
      <c r="J1087" s="192">
        <f>VLOOKUP(F1081,C5:GP1078,136,FALSE)</f>
        <v>8</v>
      </c>
      <c r="K1087" s="199">
        <f>VLOOKUP(F1081,C5:GP1078,144,FALSE)</f>
        <v>0</v>
      </c>
      <c r="L1087" s="193">
        <f>VLOOKUP(F1081,C5:GP1078,184,FALSE)</f>
        <v>0</v>
      </c>
      <c r="M1087" s="194" t="s">
        <v>953</v>
      </c>
      <c r="N1087" s="200">
        <f>VLOOKUP(F1081,C5:GP1078,4,FALSE)</f>
        <v>555</v>
      </c>
      <c r="O1087" s="200">
        <f>VLOOKUP(F1081,C5:GP1078,9,FALSE)</f>
        <v>497</v>
      </c>
      <c r="P1087" s="200">
        <f>VLOOKUP(F1081,C5:GP1078,32,FALSE)</f>
        <v>640</v>
      </c>
      <c r="Q1087" s="196">
        <f>VLOOKUP(F1081,C5:GP1078,51,FALSE)</f>
        <v>758</v>
      </c>
      <c r="R1087" s="196">
        <f>VLOOKUP(F1081,C5:GP1078,71,FALSE)</f>
        <v>735</v>
      </c>
      <c r="S1087" s="195">
        <f t="shared" ref="S1087:S1091" si="1147">R1087-Q1087</f>
        <v>-23</v>
      </c>
      <c r="T1087" s="197">
        <f>R1087-N1087</f>
        <v>180</v>
      </c>
      <c r="V1087" s="244"/>
      <c r="W1087" s="240" t="str">
        <f>I1081</f>
        <v>MANİSA</v>
      </c>
      <c r="X1087" s="252">
        <f>(H1100-Z1082)*100</f>
        <v>-6.5930356894678743</v>
      </c>
      <c r="Y1087" s="252">
        <f>(H1099-Y1082)*100</f>
        <v>-4.951425692233463</v>
      </c>
      <c r="Z1087" s="240"/>
      <c r="AA1087" s="239" t="str">
        <f>IF(AA1086="ALTINDA",CONCATENATE(AA1086," ",AC1086),CONCATENATE(AA1086," ",AD1086))</f>
        <v>ALTINDA ↓</v>
      </c>
      <c r="AB1087" s="239" t="str">
        <f>IF(AB1086="ALTINDA",CONCATENATE(AB1086," ",AC1086),CONCATENATE(AB1086," ",AD1086))</f>
        <v>ALTINDA ↓</v>
      </c>
      <c r="AC1087" s="240"/>
      <c r="AD1087" s="239"/>
      <c r="AE1087" s="239"/>
      <c r="AF1087" s="239"/>
      <c r="AG1087" s="249"/>
      <c r="AJ1087" s="179"/>
      <c r="AK1087" s="179"/>
      <c r="AO1087" s="2"/>
      <c r="AP1087" s="2"/>
      <c r="AQ1087" s="2"/>
      <c r="AR1087" s="2"/>
      <c r="AS1087" s="2"/>
      <c r="AT1087" s="2"/>
      <c r="AU1087" s="2"/>
      <c r="AV1087" s="2"/>
      <c r="AW1087" s="8"/>
      <c r="AX1087" s="8"/>
      <c r="AY1087" s="8"/>
      <c r="AZ1087" s="8"/>
      <c r="BA1087" s="8"/>
      <c r="BB1087" s="8"/>
      <c r="BC1087" s="8"/>
      <c r="BD1087" s="8"/>
      <c r="BE1087" s="8"/>
    </row>
    <row r="1088" spans="2:92" ht="18.75" customHeight="1" x14ac:dyDescent="0.25">
      <c r="B1088" s="1"/>
      <c r="C1088" s="1"/>
      <c r="D1088" s="190" t="s">
        <v>1326</v>
      </c>
      <c r="E1088" s="201">
        <f>VLOOKUP(F1081,C5:GP1079,68,FALSE)</f>
        <v>137</v>
      </c>
      <c r="F1088" s="201">
        <f>VLOOKUP(F1081,C5:GP1079,111,FALSE)</f>
        <v>43</v>
      </c>
      <c r="G1088" s="192">
        <f>VLOOKUP(F1081,C5:GP1078,119,FALSE)</f>
        <v>65</v>
      </c>
      <c r="H1088" s="192">
        <f>VLOOKUP(F1081,C5:GP1078,127,FALSE)</f>
        <v>3</v>
      </c>
      <c r="I1088" s="192">
        <f>VLOOKUP(F1081,C5:GP1078,87,FALSE)</f>
        <v>18</v>
      </c>
      <c r="J1088" s="192">
        <f>VLOOKUP(F1081,C5:GP1078,135,FALSE)</f>
        <v>8</v>
      </c>
      <c r="K1088" s="192">
        <f>VLOOKUP(F1081,C5:GP1078,143,FALSE)</f>
        <v>0</v>
      </c>
      <c r="L1088" s="193">
        <f>VLOOKUP(F1081,C5:GP1078,183,FALSE)</f>
        <v>0</v>
      </c>
      <c r="M1088" s="194" t="s">
        <v>954</v>
      </c>
      <c r="N1088" s="200">
        <f>VLOOKUP(F1081,C5:GP1078,5,FALSE)</f>
        <v>1047</v>
      </c>
      <c r="O1088" s="200">
        <f>VLOOKUP(F1081,C5:GP1078,10,FALSE)</f>
        <v>1320</v>
      </c>
      <c r="P1088" s="200">
        <f>VLOOKUP(F1081,C5:GP1078,33,FALSE)-VLOOKUP(F1081,C5:GP1078,36,FALSE)</f>
        <v>1011</v>
      </c>
      <c r="Q1088" s="196">
        <f>VLOOKUP(F1081,C5:GP1078,52,FALSE)-VLOOKUP(F1081,C5:GP1078,54,FALSE)</f>
        <v>1147</v>
      </c>
      <c r="R1088" s="196">
        <f>VLOOKUP(F1081,C5:GP1078,72,FALSE)-VLOOKUP(F1081,C5:GP1078,76,FALSE)</f>
        <v>1277</v>
      </c>
      <c r="S1088" s="195">
        <f t="shared" si="1147"/>
        <v>130</v>
      </c>
      <c r="T1088" s="197">
        <f t="shared" ref="T1088:T1091" si="1148">R1088-N1088</f>
        <v>230</v>
      </c>
      <c r="V1088" s="244"/>
      <c r="W1088" s="240"/>
      <c r="X1088" s="240"/>
      <c r="Y1088" s="240"/>
      <c r="Z1088" s="239"/>
      <c r="AA1088" s="239"/>
      <c r="AB1088" s="253"/>
      <c r="AC1088" s="240"/>
      <c r="AD1088" s="239"/>
      <c r="AE1088" s="239"/>
      <c r="AF1088" s="239"/>
      <c r="AG1088" s="249"/>
      <c r="AJ1088" s="179"/>
      <c r="AK1088" s="179"/>
      <c r="AO1088" s="2"/>
      <c r="AP1088" s="2"/>
      <c r="AQ1088" s="2"/>
      <c r="AR1088" s="2"/>
      <c r="AS1088" s="2"/>
      <c r="AT1088" s="2"/>
      <c r="AU1088" s="2"/>
      <c r="AV1088" s="2"/>
      <c r="AW1088" s="8"/>
      <c r="AX1088" s="8"/>
      <c r="AY1088" s="8"/>
      <c r="AZ1088" s="8"/>
      <c r="BA1088" s="8"/>
      <c r="BB1088" s="8"/>
      <c r="BC1088" s="8"/>
      <c r="BD1088" s="8"/>
      <c r="BE1088" s="8"/>
    </row>
    <row r="1089" spans="2:57" ht="18.75" customHeight="1" x14ac:dyDescent="0.25">
      <c r="B1089" s="1"/>
      <c r="C1089" s="1"/>
      <c r="D1089" s="202" t="s">
        <v>1329</v>
      </c>
      <c r="E1089" s="201">
        <f>VLOOKUP(F1081,C5:GP1079,74,FALSE)</f>
        <v>2697</v>
      </c>
      <c r="F1089" s="201">
        <f>VLOOKUP(F1081,C5:GP1079,113,FALSE)</f>
        <v>955</v>
      </c>
      <c r="G1089" s="192">
        <f>VLOOKUP(F1081,C5:GP1078,121,FALSE)</f>
        <v>1341</v>
      </c>
      <c r="H1089" s="192">
        <f>VLOOKUP(F1081,C5:GP1078,129,FALSE)</f>
        <v>39</v>
      </c>
      <c r="I1089" s="192">
        <f>VLOOKUP(F1081,C5:GP1078,89,FALSE)</f>
        <v>254</v>
      </c>
      <c r="J1089" s="192">
        <f>VLOOKUP(F1081,C5:GP1078,137,FALSE)</f>
        <v>95</v>
      </c>
      <c r="K1089" s="192">
        <f>VLOOKUP(F1081,C5:GP1078,145,FALSE)</f>
        <v>0</v>
      </c>
      <c r="L1089" s="193">
        <f>VLOOKUP(F1081,C5:GP1078,185,FALSE)</f>
        <v>0</v>
      </c>
      <c r="M1089" s="203" t="s">
        <v>1350</v>
      </c>
      <c r="N1089" s="204"/>
      <c r="O1089" s="204"/>
      <c r="P1089" s="200">
        <f>VLOOKUP(F1081,C5:GP1078,36,FALSE)</f>
        <v>338</v>
      </c>
      <c r="Q1089" s="196">
        <f>VLOOKUP(F1081,C5:GP1078,54,FALSE)</f>
        <v>387</v>
      </c>
      <c r="R1089" s="196">
        <f>VLOOKUP(F1081,C5:GP1078,76,FALSE)</f>
        <v>434</v>
      </c>
      <c r="S1089" s="195">
        <f>R1089-Q1089</f>
        <v>47</v>
      </c>
      <c r="T1089" s="197">
        <f>R1089-P1089</f>
        <v>96</v>
      </c>
      <c r="V1089" s="244"/>
      <c r="W1089" s="244"/>
      <c r="X1089" s="244"/>
      <c r="Y1089" s="244"/>
      <c r="Z1089" s="244"/>
      <c r="AA1089" s="239"/>
      <c r="AB1089" s="239"/>
      <c r="AC1089" s="240"/>
      <c r="AD1089" s="239"/>
      <c r="AE1089" s="239"/>
      <c r="AF1089" s="239"/>
      <c r="AG1089" s="249"/>
      <c r="AJ1089" s="179"/>
      <c r="AK1089" s="179"/>
      <c r="AO1089" s="2"/>
      <c r="AP1089" s="2"/>
      <c r="AQ1089" s="2"/>
      <c r="AR1089" s="2"/>
      <c r="AS1089" s="2"/>
      <c r="AT1089" s="2"/>
      <c r="AU1089" s="2"/>
      <c r="AV1089" s="2"/>
      <c r="AW1089" s="8"/>
      <c r="AX1089" s="8"/>
      <c r="AY1089" s="8"/>
      <c r="AZ1089" s="8"/>
      <c r="BA1089" s="8"/>
      <c r="BB1089" s="8"/>
      <c r="BC1089" s="8"/>
      <c r="BD1089" s="8"/>
      <c r="BE1089" s="8"/>
    </row>
    <row r="1090" spans="2:57" ht="18.75" customHeight="1" x14ac:dyDescent="0.25">
      <c r="B1090" s="1"/>
      <c r="C1090" s="1"/>
      <c r="D1090" s="307" t="s">
        <v>1330</v>
      </c>
      <c r="E1090" s="302">
        <f>IF(E1086&gt;0,E1089/E1088,"")</f>
        <v>19.686131386861312</v>
      </c>
      <c r="F1090" s="302">
        <f t="shared" ref="F1090:L1090" si="1149">IF(F1086&gt;0,F1089/F1088,"")</f>
        <v>22.209302325581394</v>
      </c>
      <c r="G1090" s="302">
        <f t="shared" si="1149"/>
        <v>20.630769230769232</v>
      </c>
      <c r="H1090" s="302">
        <f t="shared" si="1149"/>
        <v>13</v>
      </c>
      <c r="I1090" s="302">
        <f t="shared" si="1149"/>
        <v>14.111111111111111</v>
      </c>
      <c r="J1090" s="302">
        <f t="shared" si="1149"/>
        <v>11.875</v>
      </c>
      <c r="K1090" s="302" t="str">
        <f t="shared" si="1149"/>
        <v/>
      </c>
      <c r="L1090" s="302" t="str">
        <f t="shared" si="1149"/>
        <v/>
      </c>
      <c r="M1090" s="203" t="s">
        <v>1349</v>
      </c>
      <c r="N1090" s="204"/>
      <c r="O1090" s="204"/>
      <c r="P1090" s="195">
        <f>VLOOKUP(F1081,C5:GP1078,34,FALSE)</f>
        <v>56</v>
      </c>
      <c r="Q1090" s="196">
        <f>VLOOKUP(F1081,C5:GP1078,53,FALSE)</f>
        <v>68</v>
      </c>
      <c r="R1090" s="196">
        <f>VLOOKUP(F1081,C5:GP1078,73,FALSE)</f>
        <v>104</v>
      </c>
      <c r="S1090" s="195">
        <f t="shared" si="1147"/>
        <v>36</v>
      </c>
      <c r="T1090" s="197">
        <f>R1090-P1090</f>
        <v>48</v>
      </c>
      <c r="V1090" s="244"/>
      <c r="W1090" s="244"/>
      <c r="X1090" s="244"/>
      <c r="Y1090" s="244"/>
      <c r="Z1090" s="244"/>
      <c r="AA1090" s="239"/>
      <c r="AB1090" s="239"/>
      <c r="AC1090" s="243"/>
      <c r="AD1090" s="239"/>
      <c r="AE1090" s="239"/>
      <c r="AF1090" s="239"/>
      <c r="AG1090" s="249"/>
      <c r="AO1090" s="2"/>
      <c r="AP1090" s="2"/>
      <c r="AQ1090" s="2"/>
      <c r="AR1090" s="2"/>
      <c r="AS1090" s="2"/>
      <c r="AT1090" s="2"/>
      <c r="AU1090" s="2"/>
      <c r="AV1090" s="2"/>
      <c r="AW1090" s="8"/>
      <c r="AX1090" s="8"/>
      <c r="AY1090" s="8"/>
      <c r="AZ1090" s="8"/>
      <c r="BA1090" s="8"/>
      <c r="BB1090" s="8"/>
      <c r="BC1090" s="8"/>
      <c r="BD1090" s="8"/>
      <c r="BE1090" s="8"/>
    </row>
    <row r="1091" spans="2:57" ht="20.25" customHeight="1" thickBot="1" x14ac:dyDescent="0.3">
      <c r="B1091" s="1"/>
      <c r="C1091" s="1"/>
      <c r="D1091" s="308"/>
      <c r="E1091" s="303"/>
      <c r="F1091" s="303"/>
      <c r="G1091" s="303"/>
      <c r="H1091" s="303"/>
      <c r="I1091" s="303"/>
      <c r="J1091" s="303"/>
      <c r="K1091" s="303"/>
      <c r="L1091" s="303"/>
      <c r="M1091" s="205" t="s">
        <v>955</v>
      </c>
      <c r="N1091" s="206">
        <f>SUM(N1086:N1090)</f>
        <v>1707</v>
      </c>
      <c r="O1091" s="206">
        <f t="shared" ref="O1091:R1091" si="1150">SUM(O1086:O1090)</f>
        <v>1973</v>
      </c>
      <c r="P1091" s="206">
        <f t="shared" si="1150"/>
        <v>2166</v>
      </c>
      <c r="Q1091" s="206">
        <f t="shared" si="1150"/>
        <v>2553</v>
      </c>
      <c r="R1091" s="206">
        <f t="shared" si="1150"/>
        <v>2697</v>
      </c>
      <c r="S1091" s="195">
        <f t="shared" si="1147"/>
        <v>144</v>
      </c>
      <c r="T1091" s="207">
        <f t="shared" si="1148"/>
        <v>990</v>
      </c>
      <c r="V1091" s="244"/>
      <c r="W1091" s="244"/>
      <c r="X1091" s="244"/>
      <c r="Y1091" s="244"/>
      <c r="Z1091" s="244"/>
      <c r="AA1091" s="239"/>
      <c r="AB1091" s="239"/>
      <c r="AC1091" s="243"/>
      <c r="AD1091" s="240"/>
      <c r="AE1091" s="240"/>
      <c r="AF1091" s="240"/>
      <c r="AG1091" s="239"/>
      <c r="AO1091" s="2"/>
      <c r="AP1091" s="2"/>
      <c r="AQ1091" s="2"/>
      <c r="AR1091" s="2"/>
      <c r="AS1091" s="2"/>
      <c r="AT1091" s="2"/>
      <c r="AU1091" s="2"/>
      <c r="AV1091" s="2"/>
      <c r="AW1091" s="8"/>
      <c r="AX1091" s="8"/>
      <c r="AY1091" s="8"/>
      <c r="AZ1091" s="8"/>
      <c r="BA1091" s="8"/>
      <c r="BB1091" s="8"/>
      <c r="BC1091" s="8"/>
      <c r="BD1091" s="8"/>
      <c r="BE1091" s="8"/>
    </row>
    <row r="1092" spans="2:57" ht="30.75" customHeight="1" thickTop="1" x14ac:dyDescent="0.25">
      <c r="B1092" s="1"/>
      <c r="C1092" s="1"/>
      <c r="D1092" s="356" t="s">
        <v>2440</v>
      </c>
      <c r="E1092" s="356"/>
      <c r="F1092" s="356"/>
      <c r="G1092" s="356"/>
      <c r="H1092" s="356"/>
      <c r="I1092" s="356"/>
      <c r="J1092" s="356"/>
      <c r="K1092" s="356"/>
      <c r="L1092" s="356"/>
      <c r="M1092" s="357" t="s">
        <v>2337</v>
      </c>
      <c r="N1092" s="357"/>
      <c r="O1092" s="357"/>
      <c r="P1092" s="357"/>
      <c r="Q1092" s="357"/>
      <c r="R1092" s="357"/>
      <c r="S1092" s="357"/>
      <c r="T1092" s="357"/>
      <c r="V1092" s="309"/>
      <c r="W1092" s="309"/>
      <c r="X1092" s="309"/>
      <c r="Y1092" s="309"/>
      <c r="Z1092" s="309"/>
      <c r="AA1092" s="309"/>
      <c r="AB1092" s="309"/>
      <c r="AC1092" s="309"/>
      <c r="AD1092" s="309"/>
      <c r="AE1092" s="309"/>
      <c r="AF1092" s="309"/>
      <c r="AG1092" s="309"/>
      <c r="AO1092" s="2"/>
      <c r="AP1092" s="2"/>
      <c r="AQ1092" s="2"/>
      <c r="AR1092" s="2"/>
      <c r="AS1092" s="2"/>
      <c r="AT1092" s="2"/>
      <c r="AU1092" s="2"/>
      <c r="AV1092" s="2"/>
      <c r="AW1092" s="8"/>
      <c r="AX1092" s="8"/>
      <c r="AY1092" s="8"/>
      <c r="AZ1092" s="8"/>
      <c r="BA1092" s="8"/>
      <c r="BB1092" s="8"/>
      <c r="BC1092" s="8"/>
      <c r="BD1092" s="8"/>
      <c r="BE1092" s="8"/>
    </row>
    <row r="1093" spans="2:57" ht="20.25" customHeight="1" thickBot="1" x14ac:dyDescent="0.3"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01"/>
      <c r="N1093" s="101"/>
      <c r="O1093" s="101"/>
      <c r="P1093" s="101"/>
      <c r="Q1093" s="101"/>
      <c r="R1093" s="101"/>
      <c r="S1093" s="17"/>
      <c r="V1093" s="244"/>
      <c r="W1093" s="244"/>
      <c r="X1093" s="244"/>
      <c r="Y1093" s="244"/>
      <c r="Z1093" s="244"/>
      <c r="AA1093" s="239"/>
      <c r="AB1093" s="239"/>
      <c r="AC1093" s="238"/>
      <c r="AD1093" s="239"/>
      <c r="AE1093" s="239"/>
      <c r="AF1093" s="239"/>
      <c r="AG1093" s="249"/>
      <c r="AO1093" s="2"/>
      <c r="AP1093" s="2"/>
      <c r="AT1093" s="2"/>
      <c r="AU1093" s="2"/>
      <c r="AV1093" s="2"/>
      <c r="AW1093" s="8"/>
      <c r="AX1093" s="8"/>
      <c r="AZ1093" s="8"/>
      <c r="BA1093" s="8"/>
      <c r="BB1093" s="8"/>
      <c r="BC1093" s="8"/>
      <c r="BD1093" s="8"/>
      <c r="BE1093" s="8"/>
    </row>
    <row r="1094" spans="2:57" ht="36" customHeight="1" thickTop="1" x14ac:dyDescent="0.25">
      <c r="B1094" s="1"/>
      <c r="C1094" s="1"/>
      <c r="D1094" s="284" t="s">
        <v>1102</v>
      </c>
      <c r="E1094" s="285"/>
      <c r="F1094" s="285"/>
      <c r="G1094" s="285"/>
      <c r="H1094" s="285"/>
      <c r="I1094" s="286"/>
      <c r="J1094" s="286"/>
      <c r="K1094" s="280" t="s">
        <v>2446</v>
      </c>
      <c r="L1094" s="281"/>
      <c r="M1094" s="282"/>
      <c r="N1094" s="282"/>
      <c r="O1094" s="283"/>
      <c r="P1094" s="358" t="s">
        <v>2330</v>
      </c>
      <c r="Q1094" s="359"/>
      <c r="R1094" s="359"/>
      <c r="S1094" s="359"/>
      <c r="T1094" s="360"/>
      <c r="V1094" s="244"/>
      <c r="W1094" s="244"/>
      <c r="X1094" s="244"/>
      <c r="Y1094" s="244"/>
      <c r="Z1094" s="244"/>
      <c r="AA1094" s="239"/>
      <c r="AB1094" s="239"/>
      <c r="AC1094" s="239"/>
      <c r="AD1094" s="240"/>
      <c r="AE1094" s="240"/>
      <c r="AF1094" s="240"/>
      <c r="AG1094" s="239"/>
      <c r="AO1094" s="2"/>
      <c r="AP1094" s="2"/>
      <c r="AT1094" s="2"/>
      <c r="AU1094" s="2"/>
      <c r="AV1094" s="2"/>
      <c r="AW1094" s="8"/>
      <c r="AX1094" s="8"/>
      <c r="AZ1094" s="8"/>
      <c r="BA1094" s="8"/>
      <c r="BB1094" s="8"/>
      <c r="BC1094" s="8"/>
      <c r="BD1094" s="8"/>
      <c r="BE1094" s="8"/>
    </row>
    <row r="1095" spans="2:57" ht="60" customHeight="1" x14ac:dyDescent="0.25">
      <c r="B1095" s="1"/>
      <c r="C1095" s="1"/>
      <c r="D1095" s="208" t="s">
        <v>1099</v>
      </c>
      <c r="E1095" s="209" t="s">
        <v>1081</v>
      </c>
      <c r="F1095" s="209" t="s">
        <v>1082</v>
      </c>
      <c r="G1095" s="209" t="s">
        <v>1213</v>
      </c>
      <c r="H1095" s="209" t="s">
        <v>1214</v>
      </c>
      <c r="I1095" s="209" t="s">
        <v>1357</v>
      </c>
      <c r="J1095" s="209" t="s">
        <v>1356</v>
      </c>
      <c r="K1095" s="210" t="s">
        <v>1099</v>
      </c>
      <c r="L1095" s="211" t="s">
        <v>1083</v>
      </c>
      <c r="M1095" s="361" t="s">
        <v>2336</v>
      </c>
      <c r="N1095" s="362"/>
      <c r="O1095" s="212" t="str">
        <f>VLOOKUP(F1081,C5:GQ1079,197,FALSE)</f>
        <v>597/971</v>
      </c>
      <c r="P1095" s="274" t="s">
        <v>1099</v>
      </c>
      <c r="Q1095" s="275"/>
      <c r="R1095" s="368" t="s">
        <v>1100</v>
      </c>
      <c r="S1095" s="368"/>
      <c r="T1095" s="213" t="s">
        <v>1101</v>
      </c>
      <c r="V1095" s="244"/>
      <c r="W1095" s="244"/>
      <c r="X1095" s="244"/>
      <c r="Y1095" s="244"/>
      <c r="Z1095" s="244"/>
      <c r="AA1095" s="239"/>
      <c r="AB1095" s="239"/>
      <c r="AC1095" s="243"/>
      <c r="AD1095" s="240"/>
      <c r="AE1095" s="240"/>
      <c r="AF1095" s="240"/>
      <c r="AG1095" s="239"/>
      <c r="AO1095" s="2"/>
      <c r="AP1095" s="2"/>
      <c r="AT1095" s="2"/>
      <c r="AU1095" s="2"/>
      <c r="AV1095" s="2"/>
      <c r="AW1095" s="8"/>
      <c r="AX1095" s="8"/>
      <c r="AZ1095" s="8"/>
      <c r="BA1095" s="8"/>
      <c r="BB1095" s="8"/>
      <c r="BC1095" s="8"/>
      <c r="BD1095" s="8"/>
      <c r="BE1095" s="8"/>
    </row>
    <row r="1096" spans="2:57" ht="23.25" customHeight="1" x14ac:dyDescent="0.25">
      <c r="B1096" s="1"/>
      <c r="C1096" s="1"/>
      <c r="D1096" s="208" t="s">
        <v>952</v>
      </c>
      <c r="E1096" s="214">
        <f>VLOOKUP(F1081,C5:GP1079,17,FALSE)</f>
        <v>7.9836233367451381E-2</v>
      </c>
      <c r="F1096" s="214">
        <f>VLOOKUP(F1081,C5:GP1079,40,FALSE)</f>
        <v>6.1924257932446262E-2</v>
      </c>
      <c r="G1096" s="214">
        <f>VLOOKUP(F1081,C5:GP1079,56,FALSE)</f>
        <v>0.10015568240788791</v>
      </c>
      <c r="H1096" s="214">
        <f>VLOOKUP(F1081,C5:GP1079,79,FALSE)</f>
        <v>7.5423293996921492E-2</v>
      </c>
      <c r="I1096" s="214">
        <f>IF(H1096&gt;0,(H1096-G1096)/G1096,0)</f>
        <v>-0.24693944283902741</v>
      </c>
      <c r="J1096" s="214">
        <f>IF(H1096&gt;0,(H1096-E1096)/E1096,0)</f>
        <v>-5.5274894423175666E-2</v>
      </c>
      <c r="K1096" s="215" t="s">
        <v>952</v>
      </c>
      <c r="L1096" s="211" t="str">
        <f>VLOOKUP(F1081,C5:GP1079,192,FALSE)</f>
        <v>712/971</v>
      </c>
      <c r="M1096" s="365" t="s">
        <v>2331</v>
      </c>
      <c r="N1096" s="366"/>
      <c r="O1096" s="367"/>
      <c r="P1096" s="276" t="s">
        <v>2338</v>
      </c>
      <c r="Q1096" s="277"/>
      <c r="R1096" s="306">
        <f>VLOOKUP(F1081,C5:GQ1079,61,FALSE)</f>
        <v>1949</v>
      </c>
      <c r="S1096" s="306"/>
      <c r="T1096" s="216">
        <f>R1096-R1086</f>
        <v>1802</v>
      </c>
      <c r="V1096" s="244"/>
      <c r="W1096" s="244"/>
      <c r="X1096" s="244"/>
      <c r="Y1096" s="244"/>
      <c r="Z1096" s="244"/>
      <c r="AA1096" s="239"/>
      <c r="AB1096" s="239"/>
      <c r="AC1096" s="239"/>
      <c r="AD1096" s="244"/>
      <c r="AE1096" s="244"/>
      <c r="AF1096" s="244"/>
      <c r="AG1096" s="244"/>
      <c r="AH1096" s="15"/>
      <c r="AI1096" s="15"/>
      <c r="AJ1096" s="8"/>
      <c r="AK1096" s="8"/>
      <c r="AL1096" s="12"/>
      <c r="AM1096" s="1"/>
      <c r="AO1096" s="2"/>
      <c r="AP1096" s="2"/>
      <c r="AT1096" s="2"/>
      <c r="AU1096" s="2"/>
      <c r="AV1096" s="2"/>
      <c r="AW1096" s="8"/>
      <c r="AX1096" s="8"/>
      <c r="AZ1096" s="8"/>
      <c r="BA1096" s="8"/>
      <c r="BB1096" s="8"/>
      <c r="BC1096" s="8"/>
      <c r="BD1096" s="8"/>
      <c r="BE1096" s="8"/>
    </row>
    <row r="1097" spans="2:57" ht="23.25" customHeight="1" x14ac:dyDescent="0.25">
      <c r="B1097" s="1"/>
      <c r="C1097" s="1"/>
      <c r="D1097" s="208" t="s">
        <v>953</v>
      </c>
      <c r="E1097" s="217">
        <f>VLOOKUP(F1081,C5:GP1079,18,FALSE)</f>
        <v>0.20385561936013125</v>
      </c>
      <c r="F1097" s="217">
        <f>VLOOKUP(F1081,C5:GP1079,41,FALSE)</f>
        <v>0.26251025430680885</v>
      </c>
      <c r="G1097" s="217">
        <f>VLOOKUP(F1081,C5:GP1079,57,FALSE)</f>
        <v>0.29748822605965464</v>
      </c>
      <c r="H1097" s="217">
        <f>VLOOKUP(F1081,C5:GP1079,80,FALSE)</f>
        <v>0.28433268858800775</v>
      </c>
      <c r="I1097" s="217">
        <f>IF(H1096&gt;0,(H1097-G1097)/G1097,0)</f>
        <v>-4.4222044165905354E-2</v>
      </c>
      <c r="J1097" s="217">
        <f>IF(H1096&gt;0,(H1097-E1097)/E1097,0)</f>
        <v>0.39477483858664575</v>
      </c>
      <c r="K1097" s="215" t="s">
        <v>953</v>
      </c>
      <c r="L1097" s="211" t="str">
        <f>VLOOKUP(F1081,C5:GP1079,193,FALSE)</f>
        <v>830/971</v>
      </c>
      <c r="M1097" s="292" t="s">
        <v>2332</v>
      </c>
      <c r="N1097" s="293"/>
      <c r="O1097" s="218">
        <f>VLOOKUP(F1081,C5:GP1079,30,FALSE)</f>
        <v>114</v>
      </c>
      <c r="P1097" s="276" t="s">
        <v>953</v>
      </c>
      <c r="Q1097" s="277"/>
      <c r="R1097" s="306">
        <f>VLOOKUP(F1081,C5:GQ1079,62,FALSE)</f>
        <v>2585</v>
      </c>
      <c r="S1097" s="306"/>
      <c r="T1097" s="216">
        <f>R1097-R1087</f>
        <v>1850</v>
      </c>
      <c r="V1097" s="241" t="str">
        <f>CONCATENATE(V1098,"  ","Okullaşma Durumu")</f>
        <v>TURGUTLU  Okullaşma Durumu</v>
      </c>
      <c r="W1097" s="241"/>
      <c r="X1097" s="241"/>
      <c r="Y1097" s="241"/>
      <c r="Z1097" s="241"/>
      <c r="AA1097" s="241" t="str">
        <f>CONCATENATE(V1098," ",AA1098)</f>
        <v>TURGUTLU Öğrenci Sayısı</v>
      </c>
      <c r="AB1097" s="241"/>
      <c r="AC1097" s="241"/>
      <c r="AD1097" s="242"/>
      <c r="AE1097" s="254"/>
      <c r="AF1097" s="254"/>
      <c r="AG1097" s="249"/>
      <c r="AI1097" s="179"/>
      <c r="AJ1097" s="179"/>
      <c r="AK1097" s="179"/>
      <c r="AL1097" s="12"/>
      <c r="AM1097" s="1"/>
      <c r="AO1097" s="2"/>
      <c r="AP1097" s="2"/>
      <c r="AT1097" s="2"/>
      <c r="AU1097" s="2"/>
      <c r="AV1097" s="2"/>
      <c r="AW1097" s="8"/>
      <c r="AX1097" s="8"/>
      <c r="AY1097" s="8"/>
      <c r="AZ1097" s="8"/>
      <c r="BA1097" s="8"/>
      <c r="BB1097" s="8"/>
      <c r="BC1097" s="8"/>
      <c r="BD1097" s="8"/>
      <c r="BE1097" s="8"/>
    </row>
    <row r="1098" spans="2:57" ht="23.25" customHeight="1" x14ac:dyDescent="0.25">
      <c r="B1098" s="1"/>
      <c r="C1098" s="1"/>
      <c r="D1098" s="208" t="s">
        <v>1076</v>
      </c>
      <c r="E1098" s="217">
        <f>VLOOKUP(F1081,C5:GP1079,19,FALSE)</f>
        <v>0.26747620610436496</v>
      </c>
      <c r="F1098" s="217">
        <f>VLOOKUP(F1081,C5:GP1079,42,FALSE)</f>
        <v>0.29077781424351823</v>
      </c>
      <c r="G1098" s="217">
        <f>VLOOKUP(F1081,C5:GP1079,58,FALSE)</f>
        <v>0.33148996681940274</v>
      </c>
      <c r="H1098" s="217">
        <f>VLOOKUP(F1081,C5:GP1079,81,FALSE)</f>
        <v>0.33266563944530048</v>
      </c>
      <c r="I1098" s="217">
        <f t="shared" ref="I1098:I1100" si="1151">(H1098-G1098)/G1098</f>
        <v>3.5466311007182035E-3</v>
      </c>
      <c r="J1098" s="217">
        <f t="shared" ref="J1098:J1100" si="1152">(H1098-E1098)/E1098</f>
        <v>0.24372049495684728</v>
      </c>
      <c r="K1098" s="215" t="s">
        <v>1076</v>
      </c>
      <c r="L1098" s="211" t="str">
        <f>VLOOKUP(F1081,C5:GP1079,194,FALSE)</f>
        <v>755/971</v>
      </c>
      <c r="M1098" s="292" t="s">
        <v>2333</v>
      </c>
      <c r="N1098" s="293"/>
      <c r="O1098" s="219">
        <f>VLOOKUP(F1081,C5:GP1079,48,FALSE)</f>
        <v>129</v>
      </c>
      <c r="P1098" s="278" t="s">
        <v>2339</v>
      </c>
      <c r="Q1098" s="279"/>
      <c r="R1098" s="369">
        <f>VLOOKUP(F1081,C5:GQ1079,63,FALSE)</f>
        <v>1956</v>
      </c>
      <c r="S1098" s="369"/>
      <c r="T1098" s="220">
        <f>R1098-R1088</f>
        <v>679</v>
      </c>
      <c r="V1098" s="241" t="str">
        <f>F1081</f>
        <v>TURGUTLU</v>
      </c>
      <c r="W1098" s="291" t="s">
        <v>1085</v>
      </c>
      <c r="X1098" s="291"/>
      <c r="Y1098" s="291"/>
      <c r="Z1098" s="241"/>
      <c r="AA1098" s="255" t="s">
        <v>1095</v>
      </c>
      <c r="AB1098" s="255"/>
      <c r="AC1098" s="256"/>
      <c r="AD1098" s="257"/>
      <c r="AE1098" s="254"/>
      <c r="AF1098" s="254"/>
      <c r="AG1098" s="249"/>
      <c r="AT1098" s="2"/>
      <c r="AU1098" s="2"/>
      <c r="AV1098" s="2"/>
      <c r="AW1098" s="8"/>
      <c r="AX1098" s="8"/>
      <c r="AY1098" s="8"/>
      <c r="AZ1098" s="8"/>
      <c r="BA1098" s="8"/>
      <c r="BB1098" s="8"/>
      <c r="BC1098" s="8"/>
      <c r="BD1098" s="8"/>
      <c r="BE1098" s="8"/>
    </row>
    <row r="1099" spans="2:57" ht="23.25" customHeight="1" x14ac:dyDescent="0.25">
      <c r="B1099" s="1"/>
      <c r="C1099" s="1"/>
      <c r="D1099" s="208" t="s">
        <v>1075</v>
      </c>
      <c r="E1099" s="217">
        <f>VLOOKUP(F1081,C5:GP1079,20,FALSE)</f>
        <v>0.35603864734299517</v>
      </c>
      <c r="F1099" s="217">
        <f>VLOOKUP(F1081,C5:GP1079,43,FALSE)</f>
        <v>0.39879227053140098</v>
      </c>
      <c r="G1099" s="217">
        <f>VLOOKUP(F1081,C5:GP1079,59,FALSE)</f>
        <v>0.43275783734666062</v>
      </c>
      <c r="H1099" s="217">
        <f>VLOOKUP(F1081,C5:GP1079,82,FALSE)</f>
        <v>0.44307421272847392</v>
      </c>
      <c r="I1099" s="217">
        <f t="shared" si="1151"/>
        <v>2.3838679491203208E-2</v>
      </c>
      <c r="J1099" s="217">
        <f t="shared" si="1152"/>
        <v>0.24445538717495385</v>
      </c>
      <c r="K1099" s="215" t="s">
        <v>1075</v>
      </c>
      <c r="L1099" s="211" t="str">
        <f>VLOOKUP(F1081,C5:GP1079,195,FALSE)</f>
        <v>739/971</v>
      </c>
      <c r="M1099" s="292" t="s">
        <v>2334</v>
      </c>
      <c r="N1099" s="293"/>
      <c r="O1099" s="218">
        <f>VLOOKUP(F1081,C5:GP1079,68,FALSE)</f>
        <v>137</v>
      </c>
      <c r="P1099" s="276" t="s">
        <v>1075</v>
      </c>
      <c r="Q1099" s="277"/>
      <c r="R1099" s="306">
        <f>R1097+R1098</f>
        <v>4541</v>
      </c>
      <c r="S1099" s="306"/>
      <c r="T1099" s="216">
        <f>T1097+T1098</f>
        <v>2529</v>
      </c>
      <c r="U1099" s="221"/>
      <c r="V1099" s="254" t="s">
        <v>1094</v>
      </c>
      <c r="W1099" s="255"/>
      <c r="X1099" s="255"/>
      <c r="Y1099" s="255"/>
      <c r="Z1099" s="255"/>
      <c r="AA1099" s="254"/>
      <c r="AB1099" s="258">
        <v>2014</v>
      </c>
      <c r="AC1099" s="258">
        <v>2015</v>
      </c>
      <c r="AD1099" s="258">
        <v>2016</v>
      </c>
      <c r="AE1099" s="258">
        <v>2017</v>
      </c>
      <c r="AF1099" s="258">
        <v>2018</v>
      </c>
      <c r="AG1099" s="249"/>
      <c r="AQ1099" s="2"/>
      <c r="AR1099" s="2"/>
      <c r="AS1099" s="2"/>
      <c r="AT1099" s="2"/>
      <c r="AU1099" s="2"/>
      <c r="AV1099" s="2"/>
      <c r="AW1099" s="8"/>
      <c r="AX1099" s="8"/>
      <c r="AY1099" s="8"/>
      <c r="AZ1099" s="8"/>
      <c r="BA1099" s="8"/>
      <c r="BB1099" s="8"/>
      <c r="BC1099" s="8"/>
      <c r="BD1099" s="8"/>
      <c r="BE1099" s="8"/>
    </row>
    <row r="1100" spans="2:57" ht="23.25" customHeight="1" thickBot="1" x14ac:dyDescent="0.3">
      <c r="B1100" s="1"/>
      <c r="C1100" s="1"/>
      <c r="D1100" s="222" t="s">
        <v>954</v>
      </c>
      <c r="E1100" s="223">
        <f>VLOOKUP(F1081,C5:GP1079,21,FALSE)</f>
        <v>0.57403055229142186</v>
      </c>
      <c r="F1100" s="223">
        <f>VLOOKUP(F1081,C5:GP1079,44,FALSE)</f>
        <v>0.59400705052878966</v>
      </c>
      <c r="G1100" s="223">
        <f>VLOOKUP(F1081,C5:GP1079,60,FALSE)</f>
        <v>0.61866235167206041</v>
      </c>
      <c r="H1100" s="223">
        <f>VLOOKUP(F1081,C5:GP1079,83,FALSE)</f>
        <v>0.65286298568507162</v>
      </c>
      <c r="I1100" s="223">
        <f t="shared" si="1151"/>
        <v>5.5281582789993712E-2</v>
      </c>
      <c r="J1100" s="223">
        <f t="shared" si="1152"/>
        <v>0.13733142439712578</v>
      </c>
      <c r="K1100" s="224" t="s">
        <v>954</v>
      </c>
      <c r="L1100" s="225" t="str">
        <f>VLOOKUP(F1081,C5:GP1079,196,FALSE)</f>
        <v>601/971</v>
      </c>
      <c r="M1100" s="363" t="s">
        <v>2335</v>
      </c>
      <c r="N1100" s="364"/>
      <c r="O1100" s="226">
        <f>(O1099-O1097)/O1097</f>
        <v>0.20175438596491227</v>
      </c>
      <c r="P1100" s="294" t="s">
        <v>1076</v>
      </c>
      <c r="Q1100" s="295"/>
      <c r="R1100" s="296">
        <f>R1096+R1097+R1098</f>
        <v>6490</v>
      </c>
      <c r="S1100" s="296"/>
      <c r="T1100" s="227">
        <f>T1096+T1097+T1098</f>
        <v>4331</v>
      </c>
      <c r="V1100" s="254"/>
      <c r="W1100" s="259">
        <v>2015</v>
      </c>
      <c r="X1100" s="259">
        <v>2016</v>
      </c>
      <c r="Y1100" s="259">
        <v>2017</v>
      </c>
      <c r="Z1100" s="260">
        <v>2018</v>
      </c>
      <c r="AA1100" s="254" t="s">
        <v>952</v>
      </c>
      <c r="AB1100" s="258">
        <f t="shared" ref="AB1100:AF1101" si="1153">N1086</f>
        <v>105</v>
      </c>
      <c r="AC1100" s="258">
        <f t="shared" si="1153"/>
        <v>156</v>
      </c>
      <c r="AD1100" s="258">
        <f t="shared" si="1153"/>
        <v>121</v>
      </c>
      <c r="AE1100" s="258">
        <f t="shared" si="1153"/>
        <v>193</v>
      </c>
      <c r="AF1100" s="258">
        <f t="shared" si="1153"/>
        <v>147</v>
      </c>
      <c r="AG1100" s="249"/>
      <c r="AQ1100" s="2"/>
      <c r="AR1100" s="2"/>
      <c r="AS1100" s="2"/>
      <c r="AT1100" s="2"/>
      <c r="AU1100" s="2"/>
      <c r="AV1100" s="2"/>
      <c r="AW1100" s="8"/>
      <c r="AX1100" s="8"/>
      <c r="AY1100" s="8"/>
      <c r="AZ1100" s="8"/>
      <c r="BA1100" s="8"/>
      <c r="BB1100" s="8"/>
      <c r="BC1100" s="8"/>
      <c r="BD1100" s="8"/>
      <c r="BE1100" s="8"/>
    </row>
    <row r="1101" spans="2:57" ht="23.25" customHeight="1" thickTop="1" x14ac:dyDescent="0.25">
      <c r="B1101" s="1"/>
      <c r="C1101" s="1"/>
      <c r="D1101" s="1"/>
      <c r="E1101" s="156"/>
      <c r="F1101" s="156"/>
      <c r="G1101" s="156"/>
      <c r="H1101" s="228"/>
      <c r="I1101" s="228"/>
      <c r="J1101" s="1"/>
      <c r="K1101" s="1"/>
      <c r="L1101" s="229"/>
      <c r="M1101" s="101"/>
      <c r="N1101" s="17"/>
      <c r="O1101" s="101"/>
      <c r="P1101" s="1"/>
      <c r="Q1101" s="1"/>
      <c r="R1101" s="1"/>
      <c r="S1101" s="143"/>
      <c r="T1101" s="8"/>
      <c r="V1101" s="254" t="s">
        <v>1076</v>
      </c>
      <c r="W1101" s="261">
        <f t="shared" ref="W1101:Z1103" si="1154">E1098</f>
        <v>0.26747620610436496</v>
      </c>
      <c r="X1101" s="261">
        <f t="shared" si="1154"/>
        <v>0.29077781424351823</v>
      </c>
      <c r="Y1101" s="261">
        <f t="shared" si="1154"/>
        <v>0.33148996681940274</v>
      </c>
      <c r="Z1101" s="261">
        <f t="shared" si="1154"/>
        <v>0.33266563944530048</v>
      </c>
      <c r="AA1101" s="254" t="s">
        <v>953</v>
      </c>
      <c r="AB1101" s="258">
        <f t="shared" si="1153"/>
        <v>555</v>
      </c>
      <c r="AC1101" s="258">
        <f t="shared" si="1153"/>
        <v>497</v>
      </c>
      <c r="AD1101" s="258">
        <f t="shared" si="1153"/>
        <v>640</v>
      </c>
      <c r="AE1101" s="258">
        <f t="shared" si="1153"/>
        <v>758</v>
      </c>
      <c r="AF1101" s="258">
        <f t="shared" si="1153"/>
        <v>735</v>
      </c>
      <c r="AG1101" s="249"/>
      <c r="AQ1101" s="2"/>
      <c r="AR1101" s="2"/>
      <c r="AS1101" s="2"/>
      <c r="AT1101" s="2"/>
      <c r="AU1101" s="2"/>
      <c r="AV1101" s="2"/>
      <c r="AW1101" s="8"/>
      <c r="AX1101" s="8"/>
      <c r="AY1101" s="8"/>
      <c r="AZ1101" s="8"/>
      <c r="BA1101" s="8"/>
      <c r="BB1101" s="8"/>
      <c r="BC1101" s="8"/>
      <c r="BD1101" s="8"/>
      <c r="BE1101" s="8"/>
    </row>
    <row r="1102" spans="2:57" ht="25.5" customHeight="1" x14ac:dyDescent="0.25">
      <c r="B1102" s="1"/>
      <c r="C1102" s="230"/>
      <c r="D1102" s="305" t="str">
        <f>IF(F1081="TÜRKİYE"," ",IF(F1081=I1081,CONCATENATE(F1081,"  ","ili;"),CONCATENATE(F1081,"  ","İlçesi;")))</f>
        <v>TURGUTLU  İlçesi;</v>
      </c>
      <c r="E1102" s="305"/>
      <c r="F1102" s="305"/>
      <c r="G1102" s="231"/>
      <c r="H1102" s="231"/>
      <c r="I1102" s="231"/>
      <c r="J1102" s="231"/>
      <c r="K1102" s="231"/>
      <c r="L1102" s="231"/>
      <c r="M1102" s="231"/>
      <c r="N1102" s="231"/>
      <c r="O1102" s="231"/>
      <c r="P1102" s="231"/>
      <c r="Q1102" s="231"/>
      <c r="R1102" s="231"/>
      <c r="S1102" s="124"/>
      <c r="T1102" s="8"/>
      <c r="V1102" s="254" t="s">
        <v>1084</v>
      </c>
      <c r="W1102" s="261">
        <f t="shared" si="1154"/>
        <v>0.35603864734299517</v>
      </c>
      <c r="X1102" s="261">
        <f t="shared" si="1154"/>
        <v>0.39879227053140098</v>
      </c>
      <c r="Y1102" s="261">
        <f t="shared" si="1154"/>
        <v>0.43275783734666062</v>
      </c>
      <c r="Z1102" s="261">
        <f t="shared" si="1154"/>
        <v>0.44307421272847392</v>
      </c>
      <c r="AA1102" s="254" t="s">
        <v>954</v>
      </c>
      <c r="AB1102" s="258">
        <f>N1088+N1089</f>
        <v>1047</v>
      </c>
      <c r="AC1102" s="258">
        <f>O1088+O1089</f>
        <v>1320</v>
      </c>
      <c r="AD1102" s="258">
        <f t="shared" ref="AD1102:AE1102" si="1155">P1088+P1089</f>
        <v>1349</v>
      </c>
      <c r="AE1102" s="258">
        <f t="shared" si="1155"/>
        <v>1534</v>
      </c>
      <c r="AF1102" s="258">
        <f>R1088+R1089</f>
        <v>1711</v>
      </c>
      <c r="AG1102" s="249"/>
      <c r="AQ1102" s="2"/>
      <c r="AR1102" s="2"/>
      <c r="AS1102" s="2"/>
      <c r="AT1102" s="2"/>
      <c r="AU1102" s="2"/>
      <c r="AV1102" s="2"/>
      <c r="AW1102" s="8"/>
      <c r="AX1102" s="8"/>
      <c r="AY1102" s="8"/>
      <c r="AZ1102" s="8"/>
      <c r="BA1102" s="8"/>
      <c r="BB1102" s="8"/>
      <c r="BC1102" s="8"/>
      <c r="BD1102" s="8"/>
      <c r="BE1102" s="8"/>
    </row>
    <row r="1103" spans="2:57" ht="27" customHeight="1" x14ac:dyDescent="0.25">
      <c r="B1103" s="1"/>
      <c r="C1103" s="230"/>
      <c r="D1103" s="299" t="str">
        <f>IF(F1081=I1081," ",CONCATENATE("4-5 Yaş Okullaşma Oranı"," ",I1081," ","Ortalamasının",""))</f>
        <v>4-5 Yaş Okullaşma Oranı MANİSA Ortalamasının</v>
      </c>
      <c r="E1103" s="299"/>
      <c r="F1103" s="299"/>
      <c r="G1103" s="299"/>
      <c r="H1103" s="299"/>
      <c r="I1103" s="232" t="str">
        <f>IF(F1081=I1081," ",CONCATENATE(ROUNDDOWN(Y1087,2)))</f>
        <v>-4,95</v>
      </c>
      <c r="J1103" s="298" t="str">
        <f>IF(F1081=I1081," ",CONCATENATE("Puan"," ",AB1087))</f>
        <v>Puan ALTINDA ↓</v>
      </c>
      <c r="K1103" s="298"/>
      <c r="L1103" s="233"/>
      <c r="M1103" s="299" t="str">
        <f>IF(F1081=I1081," ",CONCATENATE("5 Yaş Okullaşma Oranı"," ",I1081," ","Ortalamasının"))</f>
        <v>5 Yaş Okullaşma Oranı MANİSA Ortalamasının</v>
      </c>
      <c r="N1103" s="299"/>
      <c r="O1103" s="299"/>
      <c r="P1103" s="299"/>
      <c r="Q1103" s="299"/>
      <c r="R1103" s="232" t="str">
        <f>IF(F1081=I1081," ",CONCATENATE(ROUNDDOWN(X1087,2)))</f>
        <v>-6,59</v>
      </c>
      <c r="S1103" s="298" t="str">
        <f>IF(F1081=I1081," ",CONCATENATE("Puan"," ",AA1087))</f>
        <v>Puan ALTINDA ↓</v>
      </c>
      <c r="T1103" s="298"/>
      <c r="V1103" s="254" t="s">
        <v>954</v>
      </c>
      <c r="W1103" s="261">
        <f t="shared" si="1154"/>
        <v>0.57403055229142186</v>
      </c>
      <c r="X1103" s="261">
        <f t="shared" si="1154"/>
        <v>0.59400705052878966</v>
      </c>
      <c r="Y1103" s="261">
        <f t="shared" si="1154"/>
        <v>0.61866235167206041</v>
      </c>
      <c r="Z1103" s="261">
        <f t="shared" si="1154"/>
        <v>0.65286298568507162</v>
      </c>
      <c r="AA1103" s="253" t="s">
        <v>955</v>
      </c>
      <c r="AB1103" s="262">
        <f>N1091</f>
        <v>1707</v>
      </c>
      <c r="AC1103" s="262">
        <f>O1091</f>
        <v>1973</v>
      </c>
      <c r="AD1103" s="262">
        <f>P1091</f>
        <v>2166</v>
      </c>
      <c r="AE1103" s="262">
        <f>Q1091</f>
        <v>2553</v>
      </c>
      <c r="AF1103" s="262">
        <f>R1091</f>
        <v>2697</v>
      </c>
      <c r="AG1103" s="249"/>
      <c r="AQ1103" s="2"/>
      <c r="AR1103" s="2"/>
      <c r="AS1103" s="2"/>
      <c r="AT1103" s="2"/>
      <c r="AU1103" s="2"/>
      <c r="AV1103" s="2"/>
      <c r="AW1103" s="8"/>
      <c r="AX1103" s="8"/>
      <c r="AY1103" s="8"/>
      <c r="AZ1103" s="8"/>
      <c r="BA1103" s="8"/>
      <c r="BB1103" s="8"/>
      <c r="BC1103" s="8"/>
      <c r="BD1103" s="8"/>
      <c r="BE1103" s="8"/>
    </row>
    <row r="1104" spans="2:57" ht="24" customHeight="1" x14ac:dyDescent="0.25">
      <c r="B1104" s="1"/>
      <c r="C1104" s="234"/>
      <c r="D1104" s="300" t="str">
        <f>IF(F1081="TÜRKİYE"," ",CONCATENATE(" 4-5 Yaş Okullaşma Oranı TÜRKİYE Ortalamasının"))</f>
        <v xml:space="preserve"> 4-5 Yaş Okullaşma Oranı TÜRKİYE Ortalamasının</v>
      </c>
      <c r="E1104" s="300"/>
      <c r="F1104" s="300"/>
      <c r="G1104" s="300"/>
      <c r="H1104" s="300"/>
      <c r="I1104" s="235" t="str">
        <f>IF(F1081="TÜRKİYE"," ",CONCATENATE(ROUNDDOWN(W1084,2)))</f>
        <v>-6,11</v>
      </c>
      <c r="J1104" s="301" t="str">
        <f>IF(F1081="TÜRKİYE"," ",CONCATENATE("Puan"," ",AA1083))</f>
        <v>Puan ALTINDA ↓</v>
      </c>
      <c r="K1104" s="301"/>
      <c r="L1104" s="236"/>
      <c r="M1104" s="300" t="str">
        <f>IF(F1081="TÜRKİYE"," ",CONCATENATE("5 Yaş Okullaşma Oranı TÜRKİYE Ortalamasının"))</f>
        <v>5 Yaş Okullaşma Oranı TÜRKİYE Ortalamasının</v>
      </c>
      <c r="N1104" s="300"/>
      <c r="O1104" s="300"/>
      <c r="P1104" s="300"/>
      <c r="Q1104" s="300"/>
      <c r="R1104" s="235" t="str">
        <f>IF(F1081="TÜRKİYE"," ",CONCATENATE(ROUNDDOWN(X1084,2)))</f>
        <v>-1,58</v>
      </c>
      <c r="S1104" s="301" t="str">
        <f>IF(F1081="TÜRKİYE"," ",CONCATENATE("Puan ",AB1083))</f>
        <v>Puan ALTINDA ↓</v>
      </c>
      <c r="T1104" s="301"/>
      <c r="U1104" s="8"/>
      <c r="V1104" s="256" t="s">
        <v>2444</v>
      </c>
      <c r="W1104" s="263">
        <f>W5</f>
        <v>0.53779999999999994</v>
      </c>
      <c r="X1104" s="263">
        <f>AT5</f>
        <v>0.55479999999999996</v>
      </c>
      <c r="Y1104" s="264">
        <f>BJ5</f>
        <v>0.58789999999999998</v>
      </c>
      <c r="Z1104" s="263">
        <f>CG5</f>
        <v>0.66869999999999996</v>
      </c>
      <c r="AA1104" s="256"/>
      <c r="AB1104" s="256"/>
      <c r="AC1104" s="257"/>
      <c r="AD1104" s="241"/>
      <c r="AE1104" s="241"/>
      <c r="AF1104" s="241"/>
      <c r="AG1104" s="239"/>
      <c r="AQ1104" s="2"/>
      <c r="AR1104" s="2"/>
      <c r="AS1104" s="2"/>
      <c r="AT1104" s="2"/>
      <c r="AU1104" s="2"/>
      <c r="AV1104" s="2"/>
      <c r="AW1104" s="8"/>
      <c r="AX1104" s="8"/>
      <c r="AY1104" s="8"/>
      <c r="AZ1104" s="8"/>
      <c r="BA1104" s="8"/>
      <c r="BB1104" s="8"/>
      <c r="BC1104" s="8"/>
      <c r="BD1104" s="8"/>
      <c r="BE1104" s="8"/>
    </row>
    <row r="1105" spans="1:191" ht="13.9" customHeight="1" x14ac:dyDescent="0.25">
      <c r="B1105" s="1"/>
      <c r="C1105" s="1"/>
      <c r="U1105" s="10"/>
      <c r="V1105" s="238"/>
      <c r="W1105" s="238"/>
      <c r="X1105" s="238"/>
      <c r="Y1105" s="238"/>
      <c r="Z1105" s="238"/>
      <c r="AA1105" s="240"/>
      <c r="AB1105" s="240"/>
      <c r="AC1105" s="240"/>
      <c r="AD1105" s="240"/>
      <c r="AE1105" s="240"/>
      <c r="AF1105" s="240"/>
      <c r="AG1105" s="239"/>
      <c r="AO1105" s="2"/>
      <c r="AP1105" s="2"/>
      <c r="AQ1105" s="2"/>
      <c r="AR1105" s="2"/>
      <c r="AS1105" s="2"/>
      <c r="AT1105" s="2"/>
      <c r="AU1105" s="2"/>
      <c r="AV1105" s="2"/>
      <c r="AW1105" s="8"/>
      <c r="AX1105" s="8"/>
      <c r="AY1105" s="8"/>
      <c r="AZ1105" s="8"/>
      <c r="BA1105" s="8"/>
      <c r="BB1105" s="8"/>
      <c r="BC1105" s="8"/>
      <c r="BD1105" s="8"/>
      <c r="BE1105" s="8"/>
    </row>
    <row r="1106" spans="1:191" ht="15.6" customHeight="1" x14ac:dyDescent="0.25">
      <c r="B1106" s="1"/>
      <c r="C1106" s="1"/>
      <c r="D1106" s="290" t="s">
        <v>2344</v>
      </c>
      <c r="E1106" s="290"/>
      <c r="F1106" s="290"/>
      <c r="G1106" s="290"/>
      <c r="H1106" s="290"/>
      <c r="I1106" s="290"/>
      <c r="J1106" s="290"/>
      <c r="K1106" s="290"/>
      <c r="L1106" s="290"/>
      <c r="M1106" s="290"/>
      <c r="N1106" s="290"/>
      <c r="O1106" s="290"/>
      <c r="P1106" s="290"/>
      <c r="Q1106" s="290"/>
      <c r="R1106" s="290"/>
      <c r="S1106" s="9"/>
      <c r="T1106" s="9"/>
      <c r="U1106" s="297" t="s">
        <v>2445</v>
      </c>
      <c r="V1106" s="297"/>
      <c r="W1106" s="297"/>
      <c r="X1106" s="297"/>
      <c r="Y1106" s="297"/>
      <c r="Z1106" s="297"/>
      <c r="AA1106" s="297"/>
      <c r="AB1106" s="297"/>
      <c r="AC1106" s="297"/>
      <c r="AD1106" s="297"/>
      <c r="AE1106" s="297"/>
      <c r="AF1106" s="297"/>
      <c r="AG1106" s="8"/>
      <c r="AO1106" s="2"/>
      <c r="AP1106" s="2"/>
      <c r="AQ1106" s="2"/>
      <c r="AR1106" s="2"/>
      <c r="AS1106" s="2"/>
      <c r="AT1106" s="2"/>
      <c r="AU1106" s="2"/>
      <c r="AV1106" s="2"/>
      <c r="AW1106" s="8"/>
      <c r="AX1106" s="8"/>
      <c r="AY1106" s="8"/>
      <c r="AZ1106" s="8"/>
      <c r="BA1106" s="8"/>
      <c r="BB1106" s="8"/>
      <c r="BC1106" s="8"/>
      <c r="BD1106" s="8"/>
      <c r="BE1106" s="8"/>
    </row>
    <row r="1107" spans="1:191" x14ac:dyDescent="0.25">
      <c r="B1107" s="1"/>
      <c r="C1107" s="1"/>
      <c r="D1107" s="304" t="s">
        <v>2345</v>
      </c>
      <c r="E1107" s="304"/>
      <c r="F1107" s="304"/>
      <c r="G1107" s="304"/>
      <c r="H1107" s="304"/>
      <c r="I1107" s="304"/>
      <c r="J1107" s="304"/>
      <c r="K1107" s="304"/>
      <c r="L1107" s="304"/>
      <c r="M1107" s="304"/>
      <c r="N1107" s="304"/>
      <c r="O1107" s="304"/>
      <c r="P1107" s="304"/>
      <c r="Q1107" s="304"/>
      <c r="R1107" s="304"/>
      <c r="S1107" s="9"/>
      <c r="T1107" s="9"/>
      <c r="U1107" s="297"/>
      <c r="V1107" s="297"/>
      <c r="W1107" s="297"/>
      <c r="X1107" s="297"/>
      <c r="Y1107" s="297"/>
      <c r="Z1107" s="297"/>
      <c r="AA1107" s="297"/>
      <c r="AB1107" s="297"/>
      <c r="AC1107" s="297"/>
      <c r="AD1107" s="297"/>
      <c r="AE1107" s="297"/>
      <c r="AF1107" s="297"/>
      <c r="AG1107" s="8"/>
      <c r="AO1107" s="2"/>
      <c r="AP1107" s="2"/>
      <c r="AQ1107" s="2"/>
      <c r="AR1107" s="2"/>
      <c r="AS1107" s="2"/>
      <c r="AT1107" s="2"/>
      <c r="AU1107" s="2"/>
      <c r="AV1107" s="2"/>
      <c r="AW1107" s="8"/>
      <c r="AX1107" s="8"/>
      <c r="AY1107" s="8"/>
      <c r="AZ1107" s="8"/>
      <c r="BA1107" s="8"/>
      <c r="BB1107" s="8"/>
      <c r="BC1107" s="8"/>
      <c r="BD1107" s="8"/>
      <c r="BE1107" s="8"/>
    </row>
    <row r="1108" spans="1:191" x14ac:dyDescent="0.25">
      <c r="B1108" s="1"/>
      <c r="C1108" s="1"/>
      <c r="S1108" s="9"/>
      <c r="T1108" s="9"/>
      <c r="U1108" s="10"/>
      <c r="V1108" s="10"/>
      <c r="W1108" s="10"/>
      <c r="X1108" s="10"/>
      <c r="Y1108" s="10"/>
      <c r="Z1108" s="10"/>
      <c r="AA1108" s="1"/>
      <c r="AB1108" s="1"/>
      <c r="AC1108" s="1"/>
      <c r="AD1108" s="1"/>
      <c r="AE1108" s="1"/>
      <c r="AF1108" s="1"/>
      <c r="AG1108" s="8"/>
      <c r="AO1108" s="2"/>
      <c r="AP1108" s="2"/>
      <c r="AQ1108" s="2"/>
      <c r="AR1108" s="2"/>
      <c r="AS1108" s="2"/>
      <c r="AT1108" s="2"/>
      <c r="AU1108" s="2"/>
      <c r="AV1108" s="2"/>
      <c r="AW1108" s="8"/>
      <c r="AX1108" s="8"/>
      <c r="AY1108" s="8"/>
      <c r="AZ1108" s="8"/>
      <c r="BA1108" s="8"/>
      <c r="BB1108" s="8"/>
      <c r="BC1108" s="8"/>
      <c r="BD1108" s="8"/>
      <c r="BE1108" s="8"/>
    </row>
    <row r="1109" spans="1:191" s="4" customFormat="1" ht="21.75" customHeight="1" x14ac:dyDescent="0.3">
      <c r="A1109" s="21"/>
      <c r="B1109" s="3"/>
      <c r="F1109" s="355" t="s">
        <v>1106</v>
      </c>
      <c r="G1109" s="355"/>
      <c r="H1109" s="355"/>
      <c r="I1109" s="355"/>
      <c r="J1109" s="355"/>
      <c r="K1109" s="355"/>
      <c r="L1109" s="355"/>
      <c r="M1109" s="355"/>
      <c r="N1109" s="355"/>
      <c r="O1109" s="355"/>
      <c r="S1109" s="5"/>
      <c r="T1109" s="5"/>
      <c r="U1109" s="6"/>
      <c r="V1109" s="6"/>
      <c r="W1109" s="6"/>
      <c r="X1109" s="6"/>
      <c r="Y1109" s="6"/>
      <c r="Z1109" s="6"/>
      <c r="AA1109" s="3"/>
      <c r="AB1109" s="3"/>
      <c r="AC1109" s="3"/>
      <c r="AD1109" s="3"/>
      <c r="AE1109" s="3"/>
      <c r="AF1109" s="3"/>
      <c r="AI1109" s="7"/>
      <c r="AJ1109" s="7"/>
      <c r="AK1109" s="7"/>
      <c r="AL1109" s="7"/>
      <c r="AM1109" s="7"/>
      <c r="AN1109" s="7"/>
      <c r="CR1109" s="32"/>
      <c r="CS1109" s="32"/>
      <c r="CT1109" s="32"/>
      <c r="CU1109" s="32"/>
      <c r="CV1109" s="32"/>
      <c r="CW1109" s="32"/>
      <c r="CX1109" s="32"/>
      <c r="CY1109" s="32"/>
      <c r="CZ1109" s="32"/>
      <c r="DA1109" s="32"/>
      <c r="DB1109" s="32"/>
      <c r="DC1109" s="32"/>
      <c r="DD1109" s="32"/>
      <c r="DE1109" s="32"/>
      <c r="DF1109" s="32"/>
      <c r="DG1109" s="32"/>
      <c r="DH1109" s="32"/>
      <c r="DI1109" s="32"/>
      <c r="DJ1109" s="32"/>
      <c r="DK1109" s="32"/>
      <c r="DL1109" s="32"/>
      <c r="DM1109" s="32"/>
      <c r="DN1109" s="32"/>
      <c r="DO1109" s="32"/>
      <c r="DP1109" s="32"/>
      <c r="DQ1109" s="32"/>
      <c r="DR1109" s="32"/>
      <c r="DS1109" s="32"/>
      <c r="DT1109" s="32"/>
      <c r="DU1109" s="32"/>
      <c r="DV1109" s="32"/>
      <c r="DW1109" s="32"/>
      <c r="DX1109" s="32"/>
      <c r="DY1109" s="32"/>
      <c r="DZ1109" s="32"/>
      <c r="EA1109" s="32"/>
      <c r="EB1109" s="32"/>
      <c r="EC1109" s="32"/>
      <c r="ED1109" s="32"/>
      <c r="EE1109" s="32"/>
      <c r="EF1109" s="32"/>
      <c r="EG1109" s="32"/>
      <c r="EH1109" s="32"/>
      <c r="EI1109" s="32"/>
      <c r="EJ1109" s="32"/>
      <c r="EK1109" s="32"/>
      <c r="EL1109" s="32"/>
      <c r="EM1109" s="32"/>
      <c r="EN1109" s="32"/>
      <c r="EO1109" s="32"/>
      <c r="EP1109" s="32"/>
      <c r="EQ1109" s="32"/>
      <c r="ER1109" s="32"/>
      <c r="ES1109" s="32"/>
      <c r="ET1109" s="32"/>
      <c r="EU1109" s="32"/>
      <c r="EV1109" s="32"/>
      <c r="EW1109" s="32"/>
      <c r="EX1109" s="32"/>
      <c r="EY1109" s="32"/>
      <c r="EZ1109" s="32"/>
      <c r="FA1109" s="32"/>
      <c r="FB1109" s="32"/>
      <c r="FC1109" s="32"/>
      <c r="FD1109" s="32"/>
      <c r="FE1109" s="32"/>
      <c r="FF1109" s="32"/>
      <c r="FG1109" s="32"/>
      <c r="FH1109" s="32"/>
      <c r="FI1109" s="32"/>
      <c r="FJ1109" s="32"/>
      <c r="FK1109" s="32"/>
      <c r="FL1109" s="32"/>
      <c r="FM1109" s="32"/>
      <c r="FN1109" s="32"/>
      <c r="FO1109" s="32"/>
      <c r="FP1109" s="32"/>
      <c r="FQ1109" s="32"/>
      <c r="FR1109" s="32"/>
      <c r="FS1109" s="32"/>
      <c r="FT1109" s="32"/>
      <c r="FU1109" s="32"/>
      <c r="FV1109" s="32"/>
      <c r="FW1109" s="32"/>
      <c r="FX1109" s="32"/>
      <c r="FY1109" s="32"/>
      <c r="FZ1109" s="32"/>
      <c r="GA1109" s="32"/>
      <c r="GB1109" s="32"/>
      <c r="GC1109" s="32"/>
      <c r="GD1109" s="32"/>
      <c r="GE1109" s="32"/>
      <c r="GF1109" s="32"/>
      <c r="GG1109" s="32"/>
      <c r="GH1109" s="32"/>
      <c r="GI1109" s="32"/>
    </row>
    <row r="1110" spans="1:191" s="2" customFormat="1" ht="21.75" customHeight="1" x14ac:dyDescent="0.3">
      <c r="A1110" s="22"/>
      <c r="B1110" s="1"/>
      <c r="C1110" s="8"/>
      <c r="F1110" s="355" t="s">
        <v>1107</v>
      </c>
      <c r="G1110" s="355"/>
      <c r="H1110" s="355"/>
      <c r="I1110" s="355"/>
      <c r="J1110" s="355"/>
      <c r="K1110" s="355"/>
      <c r="L1110" s="355"/>
      <c r="M1110" s="355"/>
      <c r="N1110" s="355"/>
      <c r="O1110" s="355"/>
      <c r="S1110" s="9"/>
      <c r="T1110" s="9"/>
      <c r="U1110" s="10"/>
      <c r="V1110" s="10"/>
      <c r="W1110" s="10"/>
      <c r="X1110" s="10"/>
      <c r="Y1110" s="10"/>
      <c r="Z1110" s="10"/>
      <c r="AA1110" s="1"/>
      <c r="AB1110" s="1"/>
      <c r="AC1110" s="1"/>
      <c r="AD1110" s="1"/>
      <c r="AE1110" s="1"/>
      <c r="AF1110" s="1"/>
      <c r="AG1110" s="8"/>
      <c r="AH1110" s="8"/>
      <c r="AI1110" s="11"/>
      <c r="AJ1110" s="11"/>
      <c r="AK1110" s="11"/>
      <c r="AL1110" s="11"/>
      <c r="AM1110" s="11"/>
      <c r="AN1110" s="11"/>
      <c r="AW1110" s="8"/>
      <c r="AX1110" s="8"/>
      <c r="AY1110" s="8"/>
      <c r="AZ1110" s="8"/>
      <c r="BA1110" s="8"/>
      <c r="BB1110" s="8"/>
      <c r="BC1110" s="8"/>
      <c r="BD1110" s="8"/>
      <c r="BE1110" s="8"/>
      <c r="CR1110" s="32"/>
      <c r="CS1110" s="32"/>
      <c r="CT1110" s="32"/>
      <c r="CU1110" s="32"/>
      <c r="CV1110" s="32"/>
      <c r="CW1110" s="32"/>
      <c r="CX1110" s="32"/>
      <c r="CY1110" s="32"/>
      <c r="CZ1110" s="32"/>
      <c r="DA1110" s="32"/>
      <c r="DB1110" s="32"/>
      <c r="DC1110" s="32"/>
      <c r="DD1110" s="32"/>
      <c r="DE1110" s="32"/>
      <c r="DF1110" s="32"/>
      <c r="DG1110" s="32"/>
      <c r="DH1110" s="32"/>
      <c r="DI1110" s="32"/>
      <c r="DJ1110" s="32"/>
      <c r="DK1110" s="32"/>
      <c r="DL1110" s="32"/>
      <c r="DM1110" s="32"/>
      <c r="DN1110" s="32"/>
      <c r="DO1110" s="32"/>
      <c r="DP1110" s="32"/>
      <c r="DQ1110" s="32"/>
      <c r="DR1110" s="32"/>
      <c r="DS1110" s="32"/>
      <c r="DT1110" s="32"/>
      <c r="DU1110" s="32"/>
      <c r="DV1110" s="32"/>
      <c r="DW1110" s="32"/>
      <c r="DX1110" s="32"/>
      <c r="DY1110" s="32"/>
      <c r="DZ1110" s="32"/>
      <c r="EA1110" s="32"/>
      <c r="EB1110" s="32"/>
      <c r="EC1110" s="32"/>
      <c r="ED1110" s="32"/>
      <c r="EE1110" s="32"/>
      <c r="EF1110" s="32"/>
      <c r="EG1110" s="32"/>
      <c r="EH1110" s="32"/>
      <c r="EI1110" s="32"/>
      <c r="EJ1110" s="32"/>
      <c r="EK1110" s="32"/>
      <c r="EL1110" s="32"/>
      <c r="EM1110" s="32"/>
      <c r="EN1110" s="32"/>
      <c r="EO1110" s="32"/>
      <c r="EP1110" s="32"/>
      <c r="EQ1110" s="32"/>
      <c r="ER1110" s="32"/>
      <c r="ES1110" s="32"/>
      <c r="ET1110" s="32"/>
      <c r="EU1110" s="32"/>
      <c r="EV1110" s="32"/>
      <c r="EW1110" s="32"/>
      <c r="EX1110" s="32"/>
      <c r="EY1110" s="32"/>
      <c r="EZ1110" s="32"/>
      <c r="FA1110" s="32"/>
      <c r="FB1110" s="32"/>
      <c r="FC1110" s="32"/>
      <c r="FD1110" s="32"/>
      <c r="FE1110" s="32"/>
      <c r="FF1110" s="32"/>
      <c r="FG1110" s="32"/>
      <c r="FH1110" s="32"/>
      <c r="FI1110" s="32"/>
      <c r="FJ1110" s="32"/>
      <c r="FK1110" s="32"/>
      <c r="FL1110" s="32"/>
      <c r="FM1110" s="32"/>
      <c r="FN1110" s="32"/>
      <c r="FO1110" s="32"/>
      <c r="FP1110" s="32"/>
      <c r="FQ1110" s="32"/>
      <c r="FR1110" s="32"/>
      <c r="FS1110" s="32"/>
      <c r="FT1110" s="32"/>
      <c r="FU1110" s="32"/>
      <c r="FV1110" s="32"/>
      <c r="FW1110" s="32"/>
      <c r="FX1110" s="32"/>
      <c r="FY1110" s="32"/>
      <c r="FZ1110" s="32"/>
      <c r="GA1110" s="32"/>
      <c r="GB1110" s="32"/>
      <c r="GC1110" s="32"/>
      <c r="GD1110" s="32"/>
      <c r="GE1110" s="32"/>
      <c r="GF1110" s="32"/>
      <c r="GG1110" s="32"/>
      <c r="GH1110" s="32"/>
      <c r="GI1110" s="32"/>
    </row>
    <row r="1111" spans="1:191" s="2" customFormat="1" ht="21.75" customHeight="1" x14ac:dyDescent="0.3">
      <c r="A1111" s="22"/>
      <c r="B1111" s="1"/>
      <c r="C1111" s="8"/>
      <c r="D1111" s="26"/>
      <c r="E1111" s="26"/>
      <c r="F1111" s="355" t="s">
        <v>1108</v>
      </c>
      <c r="G1111" s="355"/>
      <c r="H1111" s="355"/>
      <c r="I1111" s="355"/>
      <c r="J1111" s="355"/>
      <c r="K1111" s="355"/>
      <c r="L1111" s="355"/>
      <c r="M1111" s="355"/>
      <c r="N1111" s="355"/>
      <c r="O1111" s="355"/>
      <c r="P1111" s="26"/>
      <c r="Q1111" s="26"/>
      <c r="R1111" s="26"/>
      <c r="S1111" s="9"/>
      <c r="T1111" s="9"/>
      <c r="U1111" s="10"/>
      <c r="V1111" s="10"/>
      <c r="W1111" s="10"/>
      <c r="X1111" s="10"/>
      <c r="Y1111" s="10"/>
      <c r="Z1111" s="10"/>
      <c r="AA1111" s="1"/>
      <c r="AB1111" s="1"/>
      <c r="AC1111" s="1"/>
      <c r="AD1111" s="1"/>
      <c r="AE1111" s="1"/>
      <c r="AF1111" s="1"/>
      <c r="AG1111" s="8"/>
      <c r="AH1111" s="8"/>
      <c r="AI1111" s="11"/>
      <c r="AJ1111" s="11"/>
      <c r="AK1111" s="11"/>
      <c r="AL1111" s="11"/>
      <c r="AM1111" s="11"/>
      <c r="AN1111" s="11"/>
      <c r="AW1111" s="8"/>
      <c r="AX1111" s="8"/>
      <c r="AY1111" s="8"/>
      <c r="AZ1111" s="8"/>
      <c r="BA1111" s="8"/>
      <c r="BB1111" s="8"/>
      <c r="BC1111" s="8"/>
      <c r="BD1111" s="8"/>
      <c r="BE1111" s="8"/>
      <c r="CR1111" s="32"/>
      <c r="CS1111" s="32"/>
      <c r="CT1111" s="32"/>
      <c r="CU1111" s="32"/>
      <c r="CV1111" s="32"/>
      <c r="CW1111" s="32"/>
      <c r="CX1111" s="32"/>
      <c r="CY1111" s="32"/>
      <c r="CZ1111" s="32"/>
      <c r="DA1111" s="32"/>
      <c r="DB1111" s="32"/>
      <c r="DC1111" s="32"/>
      <c r="DD1111" s="32"/>
      <c r="DE1111" s="32"/>
      <c r="DF1111" s="32"/>
      <c r="DG1111" s="32"/>
      <c r="DH1111" s="32"/>
      <c r="DI1111" s="32"/>
      <c r="DJ1111" s="32"/>
      <c r="DK1111" s="32"/>
      <c r="DL1111" s="32"/>
      <c r="DM1111" s="32"/>
      <c r="DN1111" s="32"/>
      <c r="DO1111" s="32"/>
      <c r="DP1111" s="32"/>
      <c r="DQ1111" s="32"/>
      <c r="DR1111" s="32"/>
      <c r="DS1111" s="32"/>
      <c r="DT1111" s="32"/>
      <c r="DU1111" s="32"/>
      <c r="DV1111" s="32"/>
      <c r="DW1111" s="32"/>
      <c r="DX1111" s="32"/>
      <c r="DY1111" s="32"/>
      <c r="DZ1111" s="32"/>
      <c r="EA1111" s="32"/>
      <c r="EB1111" s="32"/>
      <c r="EC1111" s="32"/>
      <c r="ED1111" s="32"/>
      <c r="EE1111" s="32"/>
      <c r="EF1111" s="32"/>
      <c r="EG1111" s="32"/>
      <c r="EH1111" s="32"/>
      <c r="EI1111" s="32"/>
      <c r="EJ1111" s="32"/>
      <c r="EK1111" s="32"/>
      <c r="EL1111" s="32"/>
      <c r="EM1111" s="32"/>
      <c r="EN1111" s="32"/>
      <c r="EO1111" s="32"/>
      <c r="EP1111" s="32"/>
      <c r="EQ1111" s="32"/>
      <c r="ER1111" s="32"/>
      <c r="ES1111" s="32"/>
      <c r="ET1111" s="32"/>
      <c r="EU1111" s="32"/>
      <c r="EV1111" s="32"/>
      <c r="EW1111" s="32"/>
      <c r="EX1111" s="32"/>
      <c r="EY1111" s="32"/>
      <c r="EZ1111" s="32"/>
      <c r="FA1111" s="32"/>
      <c r="FB1111" s="32"/>
      <c r="FC1111" s="32"/>
      <c r="FD1111" s="32"/>
      <c r="FE1111" s="32"/>
      <c r="FF1111" s="32"/>
      <c r="FG1111" s="32"/>
      <c r="FH1111" s="32"/>
      <c r="FI1111" s="32"/>
      <c r="FJ1111" s="32"/>
      <c r="FK1111" s="32"/>
      <c r="FL1111" s="32"/>
      <c r="FM1111" s="32"/>
      <c r="FN1111" s="32"/>
      <c r="FO1111" s="32"/>
      <c r="FP1111" s="32"/>
      <c r="FQ1111" s="32"/>
      <c r="FR1111" s="32"/>
      <c r="FS1111" s="32"/>
      <c r="FT1111" s="32"/>
      <c r="FU1111" s="32"/>
      <c r="FV1111" s="32"/>
      <c r="FW1111" s="32"/>
      <c r="FX1111" s="32"/>
      <c r="FY1111" s="32"/>
      <c r="FZ1111" s="32"/>
      <c r="GA1111" s="32"/>
      <c r="GB1111" s="32"/>
      <c r="GC1111" s="32"/>
      <c r="GD1111" s="32"/>
      <c r="GE1111" s="32"/>
      <c r="GF1111" s="32"/>
      <c r="GG1111" s="32"/>
      <c r="GH1111" s="32"/>
      <c r="GI1111" s="32"/>
    </row>
    <row r="1112" spans="1:191" s="2" customFormat="1" ht="21" customHeight="1" x14ac:dyDescent="0.3">
      <c r="A1112" s="22"/>
      <c r="B1112" s="1"/>
      <c r="C1112" s="8"/>
      <c r="D1112" s="26"/>
      <c r="E1112" s="26"/>
      <c r="F1112" s="354" t="s">
        <v>2343</v>
      </c>
      <c r="G1112" s="354"/>
      <c r="H1112" s="354"/>
      <c r="I1112" s="354"/>
      <c r="J1112" s="354"/>
      <c r="K1112" s="354"/>
      <c r="L1112" s="354"/>
      <c r="M1112" s="354"/>
      <c r="N1112" s="354"/>
      <c r="O1112" s="354"/>
      <c r="P1112" s="26"/>
      <c r="Q1112" s="26"/>
      <c r="R1112" s="26"/>
      <c r="S1112" s="9"/>
      <c r="T1112" s="9"/>
      <c r="U1112" s="10"/>
      <c r="V1112" s="10"/>
      <c r="W1112" s="10"/>
      <c r="X1112" s="10"/>
      <c r="Y1112" s="10"/>
      <c r="Z1112" s="10"/>
      <c r="AA1112" s="1"/>
      <c r="AB1112" s="1"/>
      <c r="AC1112" s="1"/>
      <c r="AD1112" s="1"/>
      <c r="AE1112" s="1"/>
      <c r="AF1112" s="1"/>
      <c r="AG1112" s="8"/>
      <c r="AH1112" s="8"/>
      <c r="AI1112" s="11"/>
      <c r="AJ1112" s="11"/>
      <c r="AK1112" s="11"/>
      <c r="AL1112" s="11"/>
      <c r="AM1112" s="11"/>
      <c r="AN1112" s="11"/>
      <c r="AW1112" s="8"/>
      <c r="AX1112" s="8"/>
      <c r="AY1112" s="8"/>
      <c r="AZ1112" s="8"/>
      <c r="BA1112" s="8"/>
      <c r="BB1112" s="8"/>
      <c r="BC1112" s="8"/>
      <c r="BD1112" s="8"/>
      <c r="BE1112" s="8"/>
      <c r="CR1112" s="32"/>
      <c r="CS1112" s="32"/>
      <c r="CT1112" s="32"/>
      <c r="CU1112" s="32"/>
      <c r="CV1112" s="32"/>
      <c r="CW1112" s="32"/>
      <c r="CX1112" s="32"/>
      <c r="CY1112" s="32"/>
      <c r="CZ1112" s="32"/>
      <c r="DA1112" s="32"/>
      <c r="DB1112" s="32"/>
      <c r="DC1112" s="32"/>
      <c r="DD1112" s="32"/>
      <c r="DE1112" s="32"/>
      <c r="DF1112" s="32"/>
      <c r="DG1112" s="32"/>
      <c r="DH1112" s="32"/>
      <c r="DI1112" s="32"/>
      <c r="DJ1112" s="32"/>
      <c r="DK1112" s="32"/>
      <c r="DL1112" s="32"/>
      <c r="DM1112" s="32"/>
      <c r="DN1112" s="32"/>
      <c r="DO1112" s="32"/>
      <c r="DP1112" s="32"/>
      <c r="DQ1112" s="32"/>
      <c r="DR1112" s="32"/>
      <c r="DS1112" s="32"/>
      <c r="DT1112" s="32"/>
      <c r="DU1112" s="32"/>
      <c r="DV1112" s="32"/>
      <c r="DW1112" s="32"/>
      <c r="DX1112" s="32"/>
      <c r="DY1112" s="32"/>
      <c r="DZ1112" s="32"/>
      <c r="EA1112" s="32"/>
      <c r="EB1112" s="32"/>
      <c r="EC1112" s="32"/>
      <c r="ED1112" s="32"/>
      <c r="EE1112" s="32"/>
      <c r="EF1112" s="32"/>
      <c r="EG1112" s="32"/>
      <c r="EH1112" s="32"/>
      <c r="EI1112" s="32"/>
      <c r="EJ1112" s="32"/>
      <c r="EK1112" s="32"/>
      <c r="EL1112" s="32"/>
      <c r="EM1112" s="32"/>
      <c r="EN1112" s="32"/>
      <c r="EO1112" s="32"/>
      <c r="EP1112" s="32"/>
      <c r="EQ1112" s="32"/>
      <c r="ER1112" s="32"/>
      <c r="ES1112" s="32"/>
      <c r="ET1112" s="32"/>
      <c r="EU1112" s="32"/>
      <c r="EV1112" s="32"/>
      <c r="EW1112" s="32"/>
      <c r="EX1112" s="32"/>
      <c r="EY1112" s="32"/>
      <c r="EZ1112" s="32"/>
      <c r="FA1112" s="32"/>
      <c r="FB1112" s="32"/>
      <c r="FC1112" s="32"/>
      <c r="FD1112" s="32"/>
      <c r="FE1112" s="32"/>
      <c r="FF1112" s="32"/>
      <c r="FG1112" s="32"/>
      <c r="FH1112" s="32"/>
      <c r="FI1112" s="32"/>
      <c r="FJ1112" s="32"/>
      <c r="FK1112" s="32"/>
      <c r="FL1112" s="32"/>
      <c r="FM1112" s="32"/>
      <c r="FN1112" s="32"/>
      <c r="FO1112" s="32"/>
      <c r="FP1112" s="32"/>
      <c r="FQ1112" s="32"/>
      <c r="FR1112" s="32"/>
      <c r="FS1112" s="32"/>
      <c r="FT1112" s="32"/>
      <c r="FU1112" s="32"/>
      <c r="FV1112" s="32"/>
      <c r="FW1112" s="32"/>
      <c r="FX1112" s="32"/>
      <c r="FY1112" s="32"/>
      <c r="FZ1112" s="32"/>
      <c r="GA1112" s="32"/>
      <c r="GB1112" s="32"/>
      <c r="GC1112" s="32"/>
      <c r="GD1112" s="32"/>
      <c r="GE1112" s="32"/>
      <c r="GF1112" s="32"/>
      <c r="GG1112" s="32"/>
      <c r="GH1112" s="32"/>
      <c r="GI1112" s="32"/>
    </row>
    <row r="1113" spans="1:191" s="2" customFormat="1" ht="18.75" x14ac:dyDescent="0.3">
      <c r="A1113" s="22"/>
      <c r="B1113" s="1"/>
      <c r="C1113" s="8"/>
      <c r="F1113" s="273" t="s">
        <v>1109</v>
      </c>
      <c r="G1113" s="273"/>
      <c r="H1113" s="273"/>
      <c r="I1113" s="27"/>
      <c r="J1113" s="27"/>
      <c r="K1113" s="27"/>
      <c r="L1113" s="27"/>
      <c r="M1113" s="27"/>
      <c r="N1113" s="27"/>
      <c r="O1113" s="27"/>
      <c r="S1113" s="9"/>
      <c r="T1113" s="9"/>
      <c r="U1113" s="10"/>
      <c r="V1113" s="10"/>
      <c r="W1113" s="10"/>
      <c r="X1113" s="10"/>
      <c r="Y1113" s="10"/>
      <c r="Z1113" s="10"/>
      <c r="AA1113" s="1"/>
      <c r="AB1113" s="1"/>
      <c r="AC1113" s="1"/>
      <c r="AD1113" s="1"/>
      <c r="AE1113" s="1"/>
      <c r="AF1113" s="1"/>
      <c r="AG1113" s="8"/>
      <c r="AH1113" s="8"/>
      <c r="AI1113" s="11"/>
      <c r="AJ1113" s="11"/>
      <c r="AK1113" s="11"/>
      <c r="AL1113" s="11"/>
      <c r="AM1113" s="11"/>
      <c r="AN1113" s="11"/>
      <c r="AW1113" s="8"/>
      <c r="AX1113" s="8"/>
      <c r="AY1113" s="8"/>
      <c r="AZ1113" s="8"/>
      <c r="BA1113" s="8"/>
      <c r="BB1113" s="8"/>
      <c r="BC1113" s="8"/>
      <c r="BD1113" s="8"/>
      <c r="BE1113" s="8"/>
      <c r="CR1113" s="32"/>
      <c r="CS1113" s="32"/>
      <c r="CT1113" s="32"/>
      <c r="CU1113" s="32"/>
      <c r="CV1113" s="32"/>
      <c r="CW1113" s="32"/>
      <c r="CX1113" s="32"/>
      <c r="CY1113" s="32"/>
      <c r="CZ1113" s="32"/>
      <c r="DA1113" s="32"/>
      <c r="DB1113" s="32"/>
      <c r="DC1113" s="32"/>
      <c r="DD1113" s="32"/>
      <c r="DE1113" s="32"/>
      <c r="DF1113" s="32"/>
      <c r="DG1113" s="32"/>
      <c r="DH1113" s="32"/>
      <c r="DI1113" s="32"/>
      <c r="DJ1113" s="32"/>
      <c r="DK1113" s="32"/>
      <c r="DL1113" s="32"/>
      <c r="DM1113" s="32"/>
      <c r="DN1113" s="32"/>
      <c r="DO1113" s="32"/>
      <c r="DP1113" s="32"/>
      <c r="DQ1113" s="32"/>
      <c r="DR1113" s="32"/>
      <c r="DS1113" s="32"/>
      <c r="DT1113" s="32"/>
      <c r="DU1113" s="32"/>
      <c r="DV1113" s="32"/>
      <c r="DW1113" s="32"/>
      <c r="DX1113" s="32"/>
      <c r="DY1113" s="32"/>
      <c r="DZ1113" s="32"/>
      <c r="EA1113" s="32"/>
      <c r="EB1113" s="32"/>
      <c r="EC1113" s="32"/>
      <c r="ED1113" s="32"/>
      <c r="EE1113" s="32"/>
      <c r="EF1113" s="32"/>
      <c r="EG1113" s="32"/>
      <c r="EH1113" s="32"/>
      <c r="EI1113" s="32"/>
      <c r="EJ1113" s="32"/>
      <c r="EK1113" s="32"/>
      <c r="EL1113" s="32"/>
      <c r="EM1113" s="32"/>
      <c r="EN1113" s="32"/>
      <c r="EO1113" s="32"/>
      <c r="EP1113" s="32"/>
      <c r="EQ1113" s="32"/>
      <c r="ER1113" s="32"/>
      <c r="ES1113" s="32"/>
      <c r="ET1113" s="32"/>
      <c r="EU1113" s="32"/>
      <c r="EV1113" s="32"/>
      <c r="EW1113" s="32"/>
      <c r="EX1113" s="32"/>
      <c r="EY1113" s="32"/>
      <c r="EZ1113" s="32"/>
      <c r="FA1113" s="32"/>
      <c r="FB1113" s="32"/>
      <c r="FC1113" s="32"/>
      <c r="FD1113" s="32"/>
      <c r="FE1113" s="32"/>
      <c r="FF1113" s="32"/>
      <c r="FG1113" s="32"/>
      <c r="FH1113" s="32"/>
      <c r="FI1113" s="32"/>
      <c r="FJ1113" s="32"/>
      <c r="FK1113" s="32"/>
      <c r="FL1113" s="32"/>
      <c r="FM1113" s="32"/>
      <c r="FN1113" s="32"/>
      <c r="FO1113" s="32"/>
      <c r="FP1113" s="32"/>
      <c r="FQ1113" s="32"/>
      <c r="FR1113" s="32"/>
      <c r="FS1113" s="32"/>
      <c r="FT1113" s="32"/>
      <c r="FU1113" s="32"/>
      <c r="FV1113" s="32"/>
      <c r="FW1113" s="32"/>
      <c r="FX1113" s="32"/>
      <c r="FY1113" s="32"/>
      <c r="FZ1113" s="32"/>
      <c r="GA1113" s="32"/>
      <c r="GB1113" s="32"/>
      <c r="GC1113" s="32"/>
      <c r="GD1113" s="32"/>
      <c r="GE1113" s="32"/>
      <c r="GF1113" s="32"/>
      <c r="GG1113" s="32"/>
      <c r="GH1113" s="32"/>
      <c r="GI1113" s="32"/>
    </row>
    <row r="1114" spans="1:191" x14ac:dyDescent="0.25">
      <c r="B1114" s="1"/>
      <c r="N1114" s="2"/>
      <c r="O1114" s="12"/>
      <c r="P1114" s="12"/>
      <c r="Q1114" s="12"/>
      <c r="R1114" s="12"/>
      <c r="S1114" s="9"/>
      <c r="T1114" s="9"/>
      <c r="U1114" s="10"/>
      <c r="V1114" s="10"/>
      <c r="W1114" s="10"/>
      <c r="X1114" s="10"/>
      <c r="Y1114" s="10"/>
      <c r="Z1114" s="10"/>
      <c r="AA1114" s="1"/>
      <c r="AB1114" s="1"/>
      <c r="AC1114" s="1"/>
      <c r="AD1114" s="1"/>
      <c r="AE1114" s="1"/>
      <c r="AF1114" s="1"/>
      <c r="AG1114" s="8"/>
      <c r="AO1114" s="2"/>
      <c r="AP1114" s="2"/>
      <c r="AQ1114" s="2"/>
      <c r="AR1114" s="2"/>
      <c r="AS1114" s="2"/>
      <c r="AT1114" s="2"/>
      <c r="AU1114" s="2"/>
      <c r="AV1114" s="2"/>
      <c r="AW1114" s="8"/>
      <c r="AX1114" s="8"/>
      <c r="AY1114" s="8"/>
      <c r="AZ1114" s="8"/>
      <c r="BA1114" s="8"/>
      <c r="BB1114" s="8"/>
      <c r="BC1114" s="8"/>
      <c r="BD1114" s="8"/>
      <c r="BE1114" s="8"/>
    </row>
    <row r="1115" spans="1:191" x14ac:dyDescent="0.25">
      <c r="B1115" s="1"/>
      <c r="N1115" s="12"/>
      <c r="O1115" s="12"/>
      <c r="P1115" s="12"/>
      <c r="Q1115" s="12"/>
      <c r="R1115" s="12"/>
      <c r="S1115" s="9"/>
      <c r="T1115" s="9"/>
      <c r="U1115" s="10"/>
      <c r="V1115" s="10"/>
      <c r="W1115" s="10"/>
      <c r="X1115" s="10"/>
      <c r="Y1115" s="10"/>
      <c r="Z1115" s="10"/>
      <c r="AA1115" s="1"/>
      <c r="AB1115" s="1"/>
      <c r="AC1115" s="1"/>
      <c r="AD1115" s="1"/>
      <c r="AE1115" s="1"/>
      <c r="AF1115" s="1"/>
      <c r="AG1115" s="8"/>
      <c r="AO1115" s="2"/>
      <c r="AP1115" s="2"/>
      <c r="AQ1115" s="2"/>
      <c r="AR1115" s="2"/>
      <c r="AS1115" s="2"/>
      <c r="AT1115" s="2"/>
      <c r="AU1115" s="2"/>
      <c r="AV1115" s="2"/>
      <c r="AW1115" s="8"/>
      <c r="AX1115" s="8"/>
      <c r="AY1115" s="8"/>
      <c r="AZ1115" s="8"/>
      <c r="BA1115" s="8"/>
      <c r="BB1115" s="8"/>
      <c r="BC1115" s="8"/>
      <c r="BD1115" s="8"/>
      <c r="BE1115" s="8"/>
    </row>
    <row r="1116" spans="1:191" s="2" customFormat="1" ht="19.5" customHeight="1" x14ac:dyDescent="0.25">
      <c r="A1116" s="23"/>
      <c r="B1116" s="8"/>
      <c r="C1116" s="8"/>
      <c r="D1116" s="8"/>
      <c r="O1116" s="12"/>
      <c r="P1116" s="12"/>
      <c r="Q1116" s="12"/>
      <c r="R1116" s="9"/>
      <c r="S1116" s="9"/>
      <c r="T1116" s="10"/>
      <c r="U1116" s="10"/>
      <c r="V1116" s="10"/>
      <c r="W1116" s="10"/>
      <c r="X1116" s="10"/>
      <c r="Y1116" s="10"/>
      <c r="Z1116" s="1"/>
      <c r="AA1116" s="1"/>
      <c r="AB1116" s="1"/>
      <c r="AC1116" s="1"/>
      <c r="AD1116" s="1"/>
      <c r="AE1116" s="8"/>
      <c r="AF1116" s="8"/>
      <c r="AG1116" s="8"/>
      <c r="AH1116" s="11"/>
      <c r="AI1116" s="11"/>
      <c r="AJ1116" s="11"/>
      <c r="AK1116" s="11"/>
      <c r="AL1116" s="11"/>
      <c r="AM1116" s="11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CR1116" s="32"/>
      <c r="CS1116" s="32"/>
      <c r="CT1116" s="32"/>
      <c r="CU1116" s="32"/>
      <c r="CV1116" s="32"/>
      <c r="CW1116" s="32"/>
      <c r="CX1116" s="32"/>
      <c r="CY1116" s="32"/>
      <c r="CZ1116" s="32"/>
      <c r="DA1116" s="32"/>
      <c r="DB1116" s="32"/>
      <c r="DC1116" s="32"/>
      <c r="DD1116" s="32"/>
      <c r="DE1116" s="32"/>
      <c r="DF1116" s="32"/>
      <c r="DG1116" s="32"/>
      <c r="DH1116" s="32"/>
      <c r="DI1116" s="32"/>
      <c r="DJ1116" s="32"/>
      <c r="DK1116" s="32"/>
      <c r="DL1116" s="32"/>
      <c r="DM1116" s="32"/>
      <c r="DN1116" s="32"/>
      <c r="DO1116" s="32"/>
      <c r="DP1116" s="32"/>
      <c r="DQ1116" s="32"/>
      <c r="DR1116" s="32"/>
      <c r="DS1116" s="32"/>
      <c r="DT1116" s="32"/>
      <c r="DU1116" s="32"/>
      <c r="DV1116" s="32"/>
      <c r="DW1116" s="32"/>
      <c r="DX1116" s="32"/>
      <c r="DY1116" s="32"/>
      <c r="DZ1116" s="32"/>
      <c r="EA1116" s="32"/>
      <c r="EB1116" s="32"/>
      <c r="EC1116" s="32"/>
      <c r="ED1116" s="32"/>
      <c r="EE1116" s="32"/>
      <c r="EF1116" s="32"/>
      <c r="EG1116" s="32"/>
      <c r="EH1116" s="32"/>
      <c r="EI1116" s="32"/>
      <c r="EJ1116" s="32"/>
      <c r="EK1116" s="32"/>
      <c r="EL1116" s="32"/>
      <c r="EM1116" s="32"/>
      <c r="EN1116" s="32"/>
      <c r="EO1116" s="32"/>
      <c r="EP1116" s="32"/>
      <c r="EQ1116" s="32"/>
      <c r="ER1116" s="32"/>
      <c r="ES1116" s="32"/>
      <c r="ET1116" s="32"/>
      <c r="EU1116" s="32"/>
      <c r="EV1116" s="32"/>
      <c r="EW1116" s="32"/>
      <c r="EX1116" s="32"/>
      <c r="EY1116" s="32"/>
      <c r="EZ1116" s="32"/>
      <c r="FA1116" s="32"/>
      <c r="FB1116" s="32"/>
      <c r="FC1116" s="32"/>
      <c r="FD1116" s="32"/>
      <c r="FE1116" s="32"/>
      <c r="FF1116" s="32"/>
      <c r="FG1116" s="32"/>
      <c r="FH1116" s="32"/>
      <c r="FI1116" s="32"/>
      <c r="FJ1116" s="32"/>
      <c r="FK1116" s="32"/>
      <c r="FL1116" s="32"/>
      <c r="FM1116" s="32"/>
      <c r="FN1116" s="32"/>
      <c r="FO1116" s="32"/>
      <c r="FP1116" s="32"/>
      <c r="FQ1116" s="32"/>
      <c r="FR1116" s="32"/>
      <c r="FS1116" s="32"/>
      <c r="FT1116" s="32"/>
      <c r="FU1116" s="32"/>
      <c r="FV1116" s="32"/>
      <c r="FW1116" s="32"/>
      <c r="FX1116" s="32"/>
      <c r="FY1116" s="32"/>
      <c r="FZ1116" s="32"/>
      <c r="GA1116" s="32"/>
      <c r="GB1116" s="32"/>
      <c r="GC1116" s="32"/>
      <c r="GD1116" s="32"/>
      <c r="GE1116" s="32"/>
      <c r="GF1116" s="32"/>
      <c r="GG1116" s="32"/>
      <c r="GH1116" s="32"/>
      <c r="GI1116" s="32"/>
    </row>
    <row r="1117" spans="1:191" s="2" customFormat="1" ht="19.5" customHeight="1" x14ac:dyDescent="0.25">
      <c r="A1117" s="23"/>
      <c r="B1117" s="8"/>
      <c r="C1117" s="8"/>
      <c r="D1117" s="8"/>
      <c r="O1117" s="12"/>
      <c r="P1117" s="12"/>
      <c r="Q1117" s="12"/>
      <c r="R1117" s="9"/>
      <c r="S1117" s="9"/>
      <c r="T1117" s="10"/>
      <c r="U1117" s="10"/>
      <c r="V1117" s="10"/>
      <c r="W1117" s="10"/>
      <c r="X1117" s="10"/>
      <c r="Y1117" s="10"/>
      <c r="Z1117" s="1"/>
      <c r="AA1117" s="1"/>
      <c r="AB1117" s="1"/>
      <c r="AC1117" s="1"/>
      <c r="AD1117" s="1"/>
      <c r="AE1117" s="8"/>
      <c r="AF1117" s="8"/>
      <c r="AG1117" s="8"/>
      <c r="AH1117" s="11"/>
      <c r="AI1117" s="11"/>
      <c r="AJ1117" s="11"/>
      <c r="AK1117" s="11"/>
      <c r="AL1117" s="11"/>
      <c r="AM1117" s="11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CR1117" s="32"/>
      <c r="CS1117" s="32"/>
      <c r="CT1117" s="32"/>
      <c r="CU1117" s="32"/>
      <c r="CV1117" s="32"/>
      <c r="CW1117" s="32"/>
      <c r="CX1117" s="32"/>
      <c r="CY1117" s="32"/>
      <c r="CZ1117" s="32"/>
      <c r="DA1117" s="32"/>
      <c r="DB1117" s="32"/>
      <c r="DC1117" s="32"/>
      <c r="DD1117" s="32"/>
      <c r="DE1117" s="32"/>
      <c r="DF1117" s="32"/>
      <c r="DG1117" s="32"/>
      <c r="DH1117" s="32"/>
      <c r="DI1117" s="32"/>
      <c r="DJ1117" s="32"/>
      <c r="DK1117" s="32"/>
      <c r="DL1117" s="32"/>
      <c r="DM1117" s="32"/>
      <c r="DN1117" s="32"/>
      <c r="DO1117" s="32"/>
      <c r="DP1117" s="32"/>
      <c r="DQ1117" s="32"/>
      <c r="DR1117" s="32"/>
      <c r="DS1117" s="32"/>
      <c r="DT1117" s="32"/>
      <c r="DU1117" s="32"/>
      <c r="DV1117" s="32"/>
      <c r="DW1117" s="32"/>
      <c r="DX1117" s="32"/>
      <c r="DY1117" s="32"/>
      <c r="DZ1117" s="32"/>
      <c r="EA1117" s="32"/>
      <c r="EB1117" s="32"/>
      <c r="EC1117" s="32"/>
      <c r="ED1117" s="32"/>
      <c r="EE1117" s="32"/>
      <c r="EF1117" s="32"/>
      <c r="EG1117" s="32"/>
      <c r="EH1117" s="32"/>
      <c r="EI1117" s="32"/>
      <c r="EJ1117" s="32"/>
      <c r="EK1117" s="32"/>
      <c r="EL1117" s="32"/>
      <c r="EM1117" s="32"/>
      <c r="EN1117" s="32"/>
      <c r="EO1117" s="32"/>
      <c r="EP1117" s="32"/>
      <c r="EQ1117" s="32"/>
      <c r="ER1117" s="32"/>
      <c r="ES1117" s="32"/>
      <c r="ET1117" s="32"/>
      <c r="EU1117" s="32"/>
      <c r="EV1117" s="32"/>
      <c r="EW1117" s="32"/>
      <c r="EX1117" s="32"/>
      <c r="EY1117" s="32"/>
      <c r="EZ1117" s="32"/>
      <c r="FA1117" s="32"/>
      <c r="FB1117" s="32"/>
      <c r="FC1117" s="32"/>
      <c r="FD1117" s="32"/>
      <c r="FE1117" s="32"/>
      <c r="FF1117" s="32"/>
      <c r="FG1117" s="32"/>
      <c r="FH1117" s="32"/>
      <c r="FI1117" s="32"/>
      <c r="FJ1117" s="32"/>
      <c r="FK1117" s="32"/>
      <c r="FL1117" s="32"/>
      <c r="FM1117" s="32"/>
      <c r="FN1117" s="32"/>
      <c r="FO1117" s="32"/>
      <c r="FP1117" s="32"/>
      <c r="FQ1117" s="32"/>
      <c r="FR1117" s="32"/>
      <c r="FS1117" s="32"/>
      <c r="FT1117" s="32"/>
      <c r="FU1117" s="32"/>
      <c r="FV1117" s="32"/>
      <c r="FW1117" s="32"/>
      <c r="FX1117" s="32"/>
      <c r="FY1117" s="32"/>
      <c r="FZ1117" s="32"/>
      <c r="GA1117" s="32"/>
      <c r="GB1117" s="32"/>
      <c r="GC1117" s="32"/>
      <c r="GD1117" s="32"/>
      <c r="GE1117" s="32"/>
      <c r="GF1117" s="32"/>
      <c r="GG1117" s="32"/>
      <c r="GH1117" s="32"/>
      <c r="GI1117" s="32"/>
    </row>
    <row r="1118" spans="1:191" s="2" customFormat="1" ht="19.5" customHeight="1" x14ac:dyDescent="0.25">
      <c r="A1118" s="24"/>
      <c r="B1118" s="8"/>
      <c r="C1118" s="8"/>
      <c r="D1118" s="8"/>
      <c r="O1118" s="13"/>
      <c r="P1118" s="13"/>
      <c r="Q1118" s="13"/>
      <c r="R1118" s="14"/>
      <c r="S1118" s="14"/>
      <c r="T1118" s="15"/>
      <c r="U1118" s="15"/>
      <c r="V1118" s="15"/>
      <c r="W1118" s="15"/>
      <c r="X1118" s="15"/>
      <c r="Y1118" s="15"/>
      <c r="Z1118" s="8"/>
      <c r="AA1118" s="8"/>
      <c r="AB1118" s="8"/>
      <c r="AC1118" s="8"/>
      <c r="AD1118" s="8"/>
      <c r="AE1118" s="16"/>
      <c r="AF1118" s="16"/>
      <c r="AG1118" s="8"/>
      <c r="AH1118" s="11"/>
      <c r="AI1118" s="11"/>
      <c r="AJ1118" s="11"/>
      <c r="AK1118" s="11"/>
      <c r="AL1118" s="11"/>
      <c r="AM1118" s="11"/>
      <c r="AN1118" s="17"/>
      <c r="AO1118" s="17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CR1118" s="32"/>
      <c r="CS1118" s="32"/>
      <c r="CT1118" s="32"/>
      <c r="CU1118" s="32"/>
      <c r="CV1118" s="32"/>
      <c r="CW1118" s="32"/>
      <c r="CX1118" s="32"/>
      <c r="CY1118" s="32"/>
      <c r="CZ1118" s="32"/>
      <c r="DA1118" s="32"/>
      <c r="DB1118" s="32"/>
      <c r="DC1118" s="32"/>
      <c r="DD1118" s="32"/>
      <c r="DE1118" s="32"/>
      <c r="DF1118" s="32"/>
      <c r="DG1118" s="32"/>
      <c r="DH1118" s="32"/>
      <c r="DI1118" s="32"/>
      <c r="DJ1118" s="32"/>
      <c r="DK1118" s="32"/>
      <c r="DL1118" s="32"/>
      <c r="DM1118" s="32"/>
      <c r="DN1118" s="32"/>
      <c r="DO1118" s="32"/>
      <c r="DP1118" s="32"/>
      <c r="DQ1118" s="32"/>
      <c r="DR1118" s="32"/>
      <c r="DS1118" s="32"/>
      <c r="DT1118" s="32"/>
      <c r="DU1118" s="32"/>
      <c r="DV1118" s="32"/>
      <c r="DW1118" s="32"/>
      <c r="DX1118" s="32"/>
      <c r="DY1118" s="32"/>
      <c r="DZ1118" s="32"/>
      <c r="EA1118" s="32"/>
      <c r="EB1118" s="32"/>
      <c r="EC1118" s="32"/>
      <c r="ED1118" s="32"/>
      <c r="EE1118" s="32"/>
      <c r="EF1118" s="32"/>
      <c r="EG1118" s="32"/>
      <c r="EH1118" s="32"/>
      <c r="EI1118" s="32"/>
      <c r="EJ1118" s="32"/>
      <c r="EK1118" s="32"/>
      <c r="EL1118" s="32"/>
      <c r="EM1118" s="32"/>
      <c r="EN1118" s="32"/>
      <c r="EO1118" s="32"/>
      <c r="EP1118" s="32"/>
      <c r="EQ1118" s="32"/>
      <c r="ER1118" s="32"/>
      <c r="ES1118" s="32"/>
      <c r="ET1118" s="32"/>
      <c r="EU1118" s="32"/>
      <c r="EV1118" s="32"/>
      <c r="EW1118" s="32"/>
      <c r="EX1118" s="32"/>
      <c r="EY1118" s="32"/>
      <c r="EZ1118" s="32"/>
      <c r="FA1118" s="32"/>
      <c r="FB1118" s="32"/>
      <c r="FC1118" s="32"/>
      <c r="FD1118" s="32"/>
      <c r="FE1118" s="32"/>
      <c r="FF1118" s="32"/>
      <c r="FG1118" s="32"/>
      <c r="FH1118" s="32"/>
      <c r="FI1118" s="32"/>
      <c r="FJ1118" s="32"/>
      <c r="FK1118" s="32"/>
      <c r="FL1118" s="32"/>
      <c r="FM1118" s="32"/>
      <c r="FN1118" s="32"/>
      <c r="FO1118" s="32"/>
      <c r="FP1118" s="32"/>
      <c r="FQ1118" s="32"/>
      <c r="FR1118" s="32"/>
      <c r="FS1118" s="32"/>
      <c r="FT1118" s="32"/>
      <c r="FU1118" s="32"/>
      <c r="FV1118" s="32"/>
      <c r="FW1118" s="32"/>
      <c r="FX1118" s="32"/>
      <c r="FY1118" s="32"/>
      <c r="FZ1118" s="32"/>
      <c r="GA1118" s="32"/>
      <c r="GB1118" s="32"/>
      <c r="GC1118" s="32"/>
      <c r="GD1118" s="32"/>
      <c r="GE1118" s="32"/>
      <c r="GF1118" s="32"/>
      <c r="GG1118" s="32"/>
      <c r="GH1118" s="32"/>
      <c r="GI1118" s="32"/>
    </row>
    <row r="1119" spans="1:191" s="2" customFormat="1" x14ac:dyDescent="0.25">
      <c r="A1119" s="24"/>
      <c r="B1119" s="8"/>
      <c r="C1119" s="8"/>
      <c r="D1119" s="8"/>
      <c r="O1119" s="13"/>
      <c r="P1119" s="13"/>
      <c r="Q1119" s="13"/>
      <c r="R1119" s="14"/>
      <c r="S1119" s="14"/>
      <c r="T1119" s="15"/>
      <c r="U1119" s="15"/>
      <c r="V1119" s="15"/>
      <c r="W1119" s="15"/>
      <c r="X1119" s="15"/>
      <c r="Y1119" s="15"/>
      <c r="Z1119" s="8"/>
      <c r="AA1119" s="8"/>
      <c r="AB1119" s="8"/>
      <c r="AC1119" s="8"/>
      <c r="AD1119" s="8"/>
      <c r="AE1119" s="16"/>
      <c r="AF1119" s="16"/>
      <c r="AG1119" s="8"/>
      <c r="AH1119" s="11"/>
      <c r="AI1119" s="11"/>
      <c r="AJ1119" s="11"/>
      <c r="AK1119" s="11"/>
      <c r="AL1119" s="11"/>
      <c r="AM1119" s="11"/>
      <c r="AN1119" s="17"/>
      <c r="AO1119" s="17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CR1119" s="32"/>
      <c r="CS1119" s="32"/>
      <c r="CT1119" s="32"/>
      <c r="CU1119" s="32"/>
      <c r="CV1119" s="32"/>
      <c r="CW1119" s="32"/>
      <c r="CX1119" s="32"/>
      <c r="CY1119" s="32"/>
      <c r="CZ1119" s="32"/>
      <c r="DA1119" s="32"/>
      <c r="DB1119" s="32"/>
      <c r="DC1119" s="32"/>
      <c r="DD1119" s="32"/>
      <c r="DE1119" s="32"/>
      <c r="DF1119" s="32"/>
      <c r="DG1119" s="32"/>
      <c r="DH1119" s="32"/>
      <c r="DI1119" s="32"/>
      <c r="DJ1119" s="32"/>
      <c r="DK1119" s="32"/>
      <c r="DL1119" s="32"/>
      <c r="DM1119" s="32"/>
      <c r="DN1119" s="32"/>
      <c r="DO1119" s="32"/>
      <c r="DP1119" s="32"/>
      <c r="DQ1119" s="32"/>
      <c r="DR1119" s="32"/>
      <c r="DS1119" s="32"/>
      <c r="DT1119" s="32"/>
      <c r="DU1119" s="32"/>
      <c r="DV1119" s="32"/>
      <c r="DW1119" s="32"/>
      <c r="DX1119" s="32"/>
      <c r="DY1119" s="32"/>
      <c r="DZ1119" s="32"/>
      <c r="EA1119" s="32"/>
      <c r="EB1119" s="32"/>
      <c r="EC1119" s="32"/>
      <c r="ED1119" s="32"/>
      <c r="EE1119" s="32"/>
      <c r="EF1119" s="32"/>
      <c r="EG1119" s="32"/>
      <c r="EH1119" s="32"/>
      <c r="EI1119" s="32"/>
      <c r="EJ1119" s="32"/>
      <c r="EK1119" s="32"/>
      <c r="EL1119" s="32"/>
      <c r="EM1119" s="32"/>
      <c r="EN1119" s="32"/>
      <c r="EO1119" s="32"/>
      <c r="EP1119" s="32"/>
      <c r="EQ1119" s="32"/>
      <c r="ER1119" s="32"/>
      <c r="ES1119" s="32"/>
      <c r="ET1119" s="32"/>
      <c r="EU1119" s="32"/>
      <c r="EV1119" s="32"/>
      <c r="EW1119" s="32"/>
      <c r="EX1119" s="32"/>
      <c r="EY1119" s="32"/>
      <c r="EZ1119" s="32"/>
      <c r="FA1119" s="32"/>
      <c r="FB1119" s="32"/>
      <c r="FC1119" s="32"/>
      <c r="FD1119" s="32"/>
      <c r="FE1119" s="32"/>
      <c r="FF1119" s="32"/>
      <c r="FG1119" s="32"/>
      <c r="FH1119" s="32"/>
      <c r="FI1119" s="32"/>
      <c r="FJ1119" s="32"/>
      <c r="FK1119" s="32"/>
      <c r="FL1119" s="32"/>
      <c r="FM1119" s="32"/>
      <c r="FN1119" s="32"/>
      <c r="FO1119" s="32"/>
      <c r="FP1119" s="32"/>
      <c r="FQ1119" s="32"/>
      <c r="FR1119" s="32"/>
      <c r="FS1119" s="32"/>
      <c r="FT1119" s="32"/>
      <c r="FU1119" s="32"/>
      <c r="FV1119" s="32"/>
      <c r="FW1119" s="32"/>
      <c r="FX1119" s="32"/>
      <c r="FY1119" s="32"/>
      <c r="FZ1119" s="32"/>
      <c r="GA1119" s="32"/>
      <c r="GB1119" s="32"/>
      <c r="GC1119" s="32"/>
      <c r="GD1119" s="32"/>
      <c r="GE1119" s="32"/>
      <c r="GF1119" s="32"/>
      <c r="GG1119" s="32"/>
      <c r="GH1119" s="32"/>
      <c r="GI1119" s="32"/>
    </row>
    <row r="1120" spans="1:191" s="2" customFormat="1" x14ac:dyDescent="0.25">
      <c r="A1120" s="24"/>
      <c r="B1120" s="8"/>
      <c r="C1120" s="8"/>
      <c r="D1120" s="8"/>
      <c r="E1120" s="8"/>
      <c r="F1120" s="8"/>
      <c r="G1120" s="19"/>
      <c r="H1120" s="19"/>
      <c r="I1120" s="19"/>
      <c r="J1120" s="19"/>
      <c r="K1120" s="19"/>
      <c r="L1120" s="13"/>
      <c r="M1120" s="13"/>
      <c r="N1120" s="13"/>
      <c r="O1120" s="13"/>
      <c r="P1120" s="13"/>
      <c r="Q1120" s="13"/>
      <c r="R1120" s="14"/>
      <c r="S1120" s="14"/>
      <c r="T1120" s="15"/>
      <c r="U1120" s="15"/>
      <c r="V1120" s="15"/>
      <c r="W1120" s="15"/>
      <c r="X1120" s="15"/>
      <c r="Y1120" s="15"/>
      <c r="Z1120" s="8"/>
      <c r="AA1120" s="8"/>
      <c r="AB1120" s="8"/>
      <c r="AC1120" s="8"/>
      <c r="AD1120" s="8"/>
      <c r="AE1120" s="16"/>
      <c r="AF1120" s="16"/>
      <c r="AG1120" s="8"/>
      <c r="AH1120" s="11"/>
      <c r="AI1120" s="11"/>
      <c r="AJ1120" s="11"/>
      <c r="AK1120" s="11"/>
      <c r="AL1120" s="11"/>
      <c r="AM1120" s="11"/>
      <c r="AN1120" s="17"/>
      <c r="AO1120" s="17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CR1120" s="32"/>
      <c r="CS1120" s="32"/>
      <c r="CT1120" s="32"/>
      <c r="CU1120" s="32"/>
      <c r="CV1120" s="32"/>
      <c r="CW1120" s="32"/>
      <c r="CX1120" s="32"/>
      <c r="CY1120" s="32"/>
      <c r="CZ1120" s="32"/>
      <c r="DA1120" s="32"/>
      <c r="DB1120" s="32"/>
      <c r="DC1120" s="32"/>
      <c r="DD1120" s="32"/>
      <c r="DE1120" s="32"/>
      <c r="DF1120" s="32"/>
      <c r="DG1120" s="32"/>
      <c r="DH1120" s="32"/>
      <c r="DI1120" s="32"/>
      <c r="DJ1120" s="32"/>
      <c r="DK1120" s="32"/>
      <c r="DL1120" s="32"/>
      <c r="DM1120" s="32"/>
      <c r="DN1120" s="32"/>
      <c r="DO1120" s="32"/>
      <c r="DP1120" s="32"/>
      <c r="DQ1120" s="32"/>
      <c r="DR1120" s="32"/>
      <c r="DS1120" s="32"/>
      <c r="DT1120" s="32"/>
      <c r="DU1120" s="32"/>
      <c r="DV1120" s="32"/>
      <c r="DW1120" s="32"/>
      <c r="DX1120" s="32"/>
      <c r="DY1120" s="32"/>
      <c r="DZ1120" s="32"/>
      <c r="EA1120" s="32"/>
      <c r="EB1120" s="32"/>
      <c r="EC1120" s="32"/>
      <c r="ED1120" s="32"/>
      <c r="EE1120" s="32"/>
      <c r="EF1120" s="32"/>
      <c r="EG1120" s="32"/>
      <c r="EH1120" s="32"/>
      <c r="EI1120" s="32"/>
      <c r="EJ1120" s="32"/>
      <c r="EK1120" s="32"/>
      <c r="EL1120" s="32"/>
      <c r="EM1120" s="32"/>
      <c r="EN1120" s="32"/>
      <c r="EO1120" s="32"/>
      <c r="EP1120" s="32"/>
      <c r="EQ1120" s="32"/>
      <c r="ER1120" s="32"/>
      <c r="ES1120" s="32"/>
      <c r="ET1120" s="32"/>
      <c r="EU1120" s="32"/>
      <c r="EV1120" s="32"/>
      <c r="EW1120" s="32"/>
      <c r="EX1120" s="32"/>
      <c r="EY1120" s="32"/>
      <c r="EZ1120" s="32"/>
      <c r="FA1120" s="32"/>
      <c r="FB1120" s="32"/>
      <c r="FC1120" s="32"/>
      <c r="FD1120" s="32"/>
      <c r="FE1120" s="32"/>
      <c r="FF1120" s="32"/>
      <c r="FG1120" s="32"/>
      <c r="FH1120" s="32"/>
      <c r="FI1120" s="32"/>
      <c r="FJ1120" s="32"/>
      <c r="FK1120" s="32"/>
      <c r="FL1120" s="32"/>
      <c r="FM1120" s="32"/>
      <c r="FN1120" s="32"/>
      <c r="FO1120" s="32"/>
      <c r="FP1120" s="32"/>
      <c r="FQ1120" s="32"/>
      <c r="FR1120" s="32"/>
      <c r="FS1120" s="32"/>
      <c r="FT1120" s="32"/>
      <c r="FU1120" s="32"/>
      <c r="FV1120" s="32"/>
      <c r="FW1120" s="32"/>
      <c r="FX1120" s="32"/>
      <c r="FY1120" s="32"/>
      <c r="FZ1120" s="32"/>
      <c r="GA1120" s="32"/>
      <c r="GB1120" s="32"/>
      <c r="GC1120" s="32"/>
      <c r="GD1120" s="32"/>
      <c r="GE1120" s="32"/>
      <c r="GF1120" s="32"/>
      <c r="GG1120" s="32"/>
      <c r="GH1120" s="32"/>
      <c r="GI1120" s="32"/>
    </row>
    <row r="1121" spans="1:191" s="2" customFormat="1" x14ac:dyDescent="0.25">
      <c r="A1121" s="24"/>
      <c r="C1121" s="20"/>
      <c r="G1121" s="19"/>
      <c r="H1121" s="19"/>
      <c r="I1121" s="19"/>
      <c r="J1121" s="19"/>
      <c r="K1121" s="19"/>
      <c r="L1121" s="13"/>
      <c r="M1121" s="13"/>
      <c r="N1121" s="13"/>
      <c r="O1121" s="13"/>
      <c r="P1121" s="13"/>
      <c r="Q1121" s="13"/>
      <c r="R1121" s="14"/>
      <c r="S1121" s="14"/>
      <c r="T1121" s="15"/>
      <c r="U1121" s="15"/>
      <c r="V1121" s="15"/>
      <c r="W1121" s="15"/>
      <c r="X1121" s="15"/>
      <c r="Y1121" s="15"/>
      <c r="Z1121" s="8"/>
      <c r="AA1121" s="8"/>
      <c r="AB1121" s="8"/>
      <c r="AC1121" s="8"/>
      <c r="AD1121" s="8"/>
      <c r="AE1121" s="16"/>
      <c r="AF1121" s="16"/>
      <c r="AG1121" s="8"/>
      <c r="AH1121" s="11"/>
      <c r="AI1121" s="11"/>
      <c r="AJ1121" s="11"/>
      <c r="AK1121" s="11"/>
      <c r="AL1121" s="11"/>
      <c r="AM1121" s="11"/>
      <c r="AN1121" s="17"/>
      <c r="AO1121" s="17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CR1121" s="32"/>
      <c r="CS1121" s="32"/>
      <c r="CT1121" s="32"/>
      <c r="CU1121" s="32"/>
      <c r="CV1121" s="32"/>
      <c r="CW1121" s="32"/>
      <c r="CX1121" s="32"/>
      <c r="CY1121" s="32"/>
      <c r="CZ1121" s="32"/>
      <c r="DA1121" s="32"/>
      <c r="DB1121" s="32"/>
      <c r="DC1121" s="32"/>
      <c r="DD1121" s="32"/>
      <c r="DE1121" s="32"/>
      <c r="DF1121" s="32"/>
      <c r="DG1121" s="32"/>
      <c r="DH1121" s="32"/>
      <c r="DI1121" s="32"/>
      <c r="DJ1121" s="32"/>
      <c r="DK1121" s="32"/>
      <c r="DL1121" s="32"/>
      <c r="DM1121" s="32"/>
      <c r="DN1121" s="32"/>
      <c r="DO1121" s="32"/>
      <c r="DP1121" s="32"/>
      <c r="DQ1121" s="32"/>
      <c r="DR1121" s="32"/>
      <c r="DS1121" s="32"/>
      <c r="DT1121" s="32"/>
      <c r="DU1121" s="32"/>
      <c r="DV1121" s="32"/>
      <c r="DW1121" s="32"/>
      <c r="DX1121" s="32"/>
      <c r="DY1121" s="32"/>
      <c r="DZ1121" s="32"/>
      <c r="EA1121" s="32"/>
      <c r="EB1121" s="32"/>
      <c r="EC1121" s="32"/>
      <c r="ED1121" s="32"/>
      <c r="EE1121" s="32"/>
      <c r="EF1121" s="32"/>
      <c r="EG1121" s="32"/>
      <c r="EH1121" s="32"/>
      <c r="EI1121" s="32"/>
      <c r="EJ1121" s="32"/>
      <c r="EK1121" s="32"/>
      <c r="EL1121" s="32"/>
      <c r="EM1121" s="32"/>
      <c r="EN1121" s="32"/>
      <c r="EO1121" s="32"/>
      <c r="EP1121" s="32"/>
      <c r="EQ1121" s="32"/>
      <c r="ER1121" s="32"/>
      <c r="ES1121" s="32"/>
      <c r="ET1121" s="32"/>
      <c r="EU1121" s="32"/>
      <c r="EV1121" s="32"/>
      <c r="EW1121" s="32"/>
      <c r="EX1121" s="32"/>
      <c r="EY1121" s="32"/>
      <c r="EZ1121" s="32"/>
      <c r="FA1121" s="32"/>
      <c r="FB1121" s="32"/>
      <c r="FC1121" s="32"/>
      <c r="FD1121" s="32"/>
      <c r="FE1121" s="32"/>
      <c r="FF1121" s="32"/>
      <c r="FG1121" s="32"/>
      <c r="FH1121" s="32"/>
      <c r="FI1121" s="32"/>
      <c r="FJ1121" s="32"/>
      <c r="FK1121" s="32"/>
      <c r="FL1121" s="32"/>
      <c r="FM1121" s="32"/>
      <c r="FN1121" s="32"/>
      <c r="FO1121" s="32"/>
      <c r="FP1121" s="32"/>
      <c r="FQ1121" s="32"/>
      <c r="FR1121" s="32"/>
      <c r="FS1121" s="32"/>
      <c r="FT1121" s="32"/>
      <c r="FU1121" s="32"/>
      <c r="FV1121" s="32"/>
      <c r="FW1121" s="32"/>
      <c r="FX1121" s="32"/>
      <c r="FY1121" s="32"/>
      <c r="FZ1121" s="32"/>
      <c r="GA1121" s="32"/>
      <c r="GB1121" s="32"/>
      <c r="GC1121" s="32"/>
      <c r="GD1121" s="32"/>
      <c r="GE1121" s="32"/>
      <c r="GF1121" s="32"/>
      <c r="GG1121" s="32"/>
      <c r="GH1121" s="32"/>
      <c r="GI1121" s="32"/>
    </row>
    <row r="1122" spans="1:191" x14ac:dyDescent="0.25">
      <c r="B1122" s="1"/>
      <c r="N1122" s="12"/>
      <c r="O1122" s="12"/>
      <c r="P1122" s="12"/>
      <c r="Q1122" s="12"/>
      <c r="R1122" s="12"/>
      <c r="S1122" s="9"/>
      <c r="T1122" s="9"/>
      <c r="U1122" s="10"/>
      <c r="V1122" s="10"/>
      <c r="W1122" s="10"/>
      <c r="X1122" s="10"/>
      <c r="Y1122" s="10"/>
      <c r="Z1122" s="10"/>
      <c r="AA1122" s="1"/>
      <c r="AB1122" s="1"/>
      <c r="AC1122" s="1"/>
      <c r="AD1122" s="1"/>
      <c r="AE1122" s="1"/>
      <c r="AF1122" s="1"/>
      <c r="AG1122" s="8"/>
      <c r="AO1122" s="2"/>
      <c r="AP1122" s="2"/>
      <c r="AQ1122" s="2"/>
      <c r="AR1122" s="2"/>
      <c r="AS1122" s="2"/>
      <c r="AT1122" s="2"/>
      <c r="AU1122" s="2"/>
      <c r="AV1122" s="2"/>
      <c r="AW1122" s="8"/>
      <c r="AX1122" s="8"/>
      <c r="AY1122" s="8"/>
      <c r="AZ1122" s="8"/>
      <c r="BA1122" s="8"/>
      <c r="BB1122" s="8"/>
      <c r="BC1122" s="8"/>
      <c r="BD1122" s="8"/>
      <c r="BE1122" s="8"/>
    </row>
    <row r="1123" spans="1:191" x14ac:dyDescent="0.25">
      <c r="B1123" s="1"/>
      <c r="N1123" s="12"/>
      <c r="O1123" s="12"/>
      <c r="P1123" s="12"/>
      <c r="Q1123" s="12"/>
      <c r="R1123" s="12"/>
      <c r="S1123" s="9"/>
      <c r="T1123" s="9"/>
      <c r="U1123" s="10"/>
      <c r="V1123" s="10"/>
      <c r="W1123" s="10"/>
      <c r="X1123" s="10"/>
      <c r="Y1123" s="10"/>
      <c r="Z1123" s="10"/>
      <c r="AA1123" s="1"/>
      <c r="AB1123" s="1"/>
      <c r="AC1123" s="1"/>
      <c r="AD1123" s="1"/>
      <c r="AE1123" s="1"/>
      <c r="AF1123" s="1"/>
      <c r="AG1123" s="8"/>
      <c r="AO1123" s="2"/>
      <c r="AP1123" s="2"/>
      <c r="AQ1123" s="2"/>
      <c r="AR1123" s="2"/>
      <c r="AS1123" s="2"/>
      <c r="AT1123" s="2"/>
      <c r="AU1123" s="2"/>
      <c r="AV1123" s="2"/>
      <c r="AW1123" s="8"/>
      <c r="AX1123" s="8"/>
      <c r="AY1123" s="8"/>
      <c r="AZ1123" s="8"/>
      <c r="BA1123" s="8"/>
      <c r="BB1123" s="8"/>
      <c r="BC1123" s="8"/>
      <c r="BD1123" s="8"/>
      <c r="BE1123" s="8"/>
    </row>
    <row r="1124" spans="1:191" x14ac:dyDescent="0.25">
      <c r="B1124" s="1"/>
      <c r="N1124" s="12"/>
      <c r="O1124" s="12"/>
      <c r="P1124" s="12"/>
      <c r="Q1124" s="12"/>
      <c r="R1124" s="12"/>
      <c r="S1124" s="9"/>
      <c r="T1124" s="9"/>
      <c r="U1124" s="10"/>
      <c r="V1124" s="10"/>
      <c r="W1124" s="10"/>
      <c r="X1124" s="10"/>
      <c r="Y1124" s="10"/>
      <c r="Z1124" s="10"/>
      <c r="AA1124" s="1"/>
      <c r="AB1124" s="1"/>
      <c r="AC1124" s="1"/>
      <c r="AD1124" s="1"/>
      <c r="AE1124" s="1"/>
      <c r="AF1124" s="1"/>
      <c r="AG1124" s="8"/>
      <c r="AO1124" s="2"/>
      <c r="AP1124" s="2"/>
      <c r="AQ1124" s="2"/>
      <c r="AR1124" s="2"/>
      <c r="AS1124" s="2"/>
      <c r="AT1124" s="2"/>
      <c r="AU1124" s="2"/>
      <c r="AV1124" s="2"/>
      <c r="AW1124" s="8"/>
      <c r="AX1124" s="8"/>
      <c r="AY1124" s="8"/>
      <c r="AZ1124" s="8"/>
      <c r="BA1124" s="8"/>
      <c r="BB1124" s="8"/>
      <c r="BC1124" s="8"/>
      <c r="BD1124" s="8"/>
      <c r="BE1124" s="8"/>
    </row>
    <row r="1125" spans="1:191" ht="45" customHeight="1" x14ac:dyDescent="0.25">
      <c r="B1125" s="1"/>
      <c r="N1125" s="12"/>
      <c r="O1125" s="12"/>
      <c r="P1125" s="12"/>
      <c r="Q1125" s="12"/>
      <c r="R1125" s="12"/>
      <c r="S1125" s="9"/>
      <c r="T1125" s="9"/>
      <c r="U1125" s="10"/>
      <c r="V1125" s="10"/>
      <c r="W1125" s="10"/>
      <c r="X1125" s="10"/>
      <c r="Y1125" s="10"/>
      <c r="Z1125" s="10"/>
      <c r="AA1125" s="1"/>
      <c r="AB1125" s="1"/>
      <c r="AC1125" s="1"/>
      <c r="AD1125" s="1"/>
      <c r="AE1125" s="1"/>
      <c r="AF1125" s="1"/>
      <c r="AG1125" s="8"/>
      <c r="AO1125" s="2"/>
      <c r="AP1125" s="2"/>
      <c r="AQ1125" s="2"/>
      <c r="AR1125" s="2"/>
      <c r="AS1125" s="2"/>
      <c r="AT1125" s="2"/>
      <c r="AU1125" s="2"/>
      <c r="AV1125" s="2"/>
      <c r="AW1125" s="8"/>
      <c r="AX1125" s="8"/>
      <c r="AY1125" s="8"/>
      <c r="AZ1125" s="8"/>
      <c r="BA1125" s="8"/>
      <c r="BB1125" s="8"/>
      <c r="BC1125" s="8"/>
      <c r="BD1125" s="8"/>
      <c r="BE1125" s="8"/>
    </row>
    <row r="1156" spans="4:4" x14ac:dyDescent="0.25">
      <c r="D1156" s="8" t="s">
        <v>1096</v>
      </c>
    </row>
  </sheetData>
  <sheetProtection password="CC03" sheet="1" objects="1" scenarios="1" selectLockedCells="1"/>
  <sortState ref="A992:HA1072">
    <sortCondition ref="B992:B1072"/>
  </sortState>
  <mergeCells count="99">
    <mergeCell ref="F1112:O1112"/>
    <mergeCell ref="F1111:O1111"/>
    <mergeCell ref="F1110:O1110"/>
    <mergeCell ref="F1109:O1109"/>
    <mergeCell ref="D1092:L1092"/>
    <mergeCell ref="M1092:T1092"/>
    <mergeCell ref="P1094:T1094"/>
    <mergeCell ref="M1095:N1095"/>
    <mergeCell ref="M1097:N1097"/>
    <mergeCell ref="M1098:N1098"/>
    <mergeCell ref="M1100:N1100"/>
    <mergeCell ref="M1096:O1096"/>
    <mergeCell ref="R1095:S1095"/>
    <mergeCell ref="R1096:S1096"/>
    <mergeCell ref="R1097:S1097"/>
    <mergeCell ref="R1098:S1098"/>
    <mergeCell ref="Q1082:R1082"/>
    <mergeCell ref="D1083:L1084"/>
    <mergeCell ref="S1081:T1081"/>
    <mergeCell ref="O1081:P1081"/>
    <mergeCell ref="O1082:P1082"/>
    <mergeCell ref="S1082:T1082"/>
    <mergeCell ref="K1082:L1082"/>
    <mergeCell ref="M1081:N1081"/>
    <mergeCell ref="M1082:N1082"/>
    <mergeCell ref="D1082:H1082"/>
    <mergeCell ref="I1082:J1082"/>
    <mergeCell ref="F1081:G1081"/>
    <mergeCell ref="I1081:J1081"/>
    <mergeCell ref="V1092:AG1092"/>
    <mergeCell ref="BF3:BJ3"/>
    <mergeCell ref="P3:R3"/>
    <mergeCell ref="E3:H3"/>
    <mergeCell ref="S3:W3"/>
    <mergeCell ref="AU3:AW3"/>
    <mergeCell ref="AP3:AT3"/>
    <mergeCell ref="AD3:AN3"/>
    <mergeCell ref="X3:AC3"/>
    <mergeCell ref="I3:O3"/>
    <mergeCell ref="AX3:BE3"/>
    <mergeCell ref="L1090:L1091"/>
    <mergeCell ref="D1080:T1080"/>
    <mergeCell ref="M1083:T1084"/>
    <mergeCell ref="Q1081:R1081"/>
    <mergeCell ref="D1081:E1081"/>
    <mergeCell ref="J1090:J1091"/>
    <mergeCell ref="D1107:R1107"/>
    <mergeCell ref="D1102:F1102"/>
    <mergeCell ref="J1103:K1103"/>
    <mergeCell ref="D1103:H1103"/>
    <mergeCell ref="D1104:H1104"/>
    <mergeCell ref="J1104:K1104"/>
    <mergeCell ref="E1090:E1091"/>
    <mergeCell ref="F1090:F1091"/>
    <mergeCell ref="G1090:G1091"/>
    <mergeCell ref="H1090:H1091"/>
    <mergeCell ref="I1090:I1091"/>
    <mergeCell ref="R1099:S1099"/>
    <mergeCell ref="K1090:K1091"/>
    <mergeCell ref="D1090:D1091"/>
    <mergeCell ref="W1098:Y1098"/>
    <mergeCell ref="M1099:N1099"/>
    <mergeCell ref="P1100:Q1100"/>
    <mergeCell ref="R1100:S1100"/>
    <mergeCell ref="U1106:AF1107"/>
    <mergeCell ref="S1103:T1103"/>
    <mergeCell ref="M1103:Q1103"/>
    <mergeCell ref="M1104:Q1104"/>
    <mergeCell ref="S1104:T1104"/>
    <mergeCell ref="F1113:H1113"/>
    <mergeCell ref="DH3:DO3"/>
    <mergeCell ref="DP3:DW3"/>
    <mergeCell ref="P1095:Q1095"/>
    <mergeCell ref="P1096:Q1096"/>
    <mergeCell ref="P1097:Q1097"/>
    <mergeCell ref="P1098:Q1098"/>
    <mergeCell ref="P1099:Q1099"/>
    <mergeCell ref="K1094:O1094"/>
    <mergeCell ref="D1094:J1094"/>
    <mergeCell ref="K1081:L1081"/>
    <mergeCell ref="BK3:BP3"/>
    <mergeCell ref="BQ3:CA3"/>
    <mergeCell ref="CC3:CG3"/>
    <mergeCell ref="CR3:CY3"/>
    <mergeCell ref="D1106:R1106"/>
    <mergeCell ref="D1077:AF1077"/>
    <mergeCell ref="D1078:AF1078"/>
    <mergeCell ref="EN3:EU3"/>
    <mergeCell ref="GL3:GP3"/>
    <mergeCell ref="EV3:FC3"/>
    <mergeCell ref="FD3:FK3"/>
    <mergeCell ref="FL3:FS3"/>
    <mergeCell ref="FT3:GA3"/>
    <mergeCell ref="GB3:GI3"/>
    <mergeCell ref="CZ3:DG3"/>
    <mergeCell ref="CH3:CI3"/>
    <mergeCell ref="CJ3:CQ3"/>
    <mergeCell ref="DX3:EE3"/>
    <mergeCell ref="EF3:EM3"/>
  </mergeCells>
  <conditionalFormatting sqref="AG978:AG990 CH991:CH992">
    <cfRule type="cellIs" dxfId="2" priority="6" operator="lessThan">
      <formula>0</formula>
    </cfRule>
  </conditionalFormatting>
  <conditionalFormatting sqref="S1086:T1091">
    <cfRule type="cellIs" dxfId="1" priority="5" operator="lessThan">
      <formula>0</formula>
    </cfRule>
  </conditionalFormatting>
  <conditionalFormatting sqref="I1103">
    <cfRule type="cellIs" dxfId="0" priority="2" operator="lessThan">
      <formula>0</formula>
    </cfRule>
  </conditionalFormatting>
  <dataValidations count="1">
    <dataValidation type="list" allowBlank="1" showInputMessage="1" showErrorMessage="1" sqref="F1081">
      <formula1>$C$5:$C$1072</formula1>
    </dataValidation>
  </dataValidations>
  <pageMargins left="0.23622047244094491" right="0.19685039370078741" top="0.43307086614173229" bottom="0.59055118110236227" header="0.27559055118110237" footer="0.51181102362204722"/>
  <pageSetup paperSize="9" scale="1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İL-,LÇE KARNE</vt:lpstr>
      <vt:lpstr>'İL-,LÇE KARNE'!Yazdırma_Alanı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Aysin TANTAN</dc:creator>
  <cp:lastModifiedBy>nasuh</cp:lastModifiedBy>
  <cp:lastPrinted>2016-10-28T18:57:36Z</cp:lastPrinted>
  <dcterms:created xsi:type="dcterms:W3CDTF">2015-03-19T08:04:37Z</dcterms:created>
  <dcterms:modified xsi:type="dcterms:W3CDTF">2018-06-21T12:20:25Z</dcterms:modified>
</cp:coreProperties>
</file>